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1.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9.xml" ContentType="application/vnd.openxmlformats-officedocument.spreadsheetml.pivotTable+xml"/>
  <Override PartName="/xl/drawings/drawing12.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0.xml" ContentType="application/vnd.openxmlformats-officedocument.spreadsheetml.pivotTable+xml"/>
  <Override PartName="/xl/drawings/drawing13.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1.xml" ContentType="application/vnd.openxmlformats-officedocument.spreadsheetml.pivotTable+xml"/>
  <Override PartName="/xl/drawings/drawing14.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5.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2.xml" ContentType="application/vnd.openxmlformats-officedocument.spreadsheetml.pivotTable+xml"/>
  <Override PartName="/xl/drawings/drawing16.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13.xml" ContentType="application/vnd.openxmlformats-officedocument.spreadsheetml.pivotTable+xml"/>
  <Override PartName="/xl/drawings/drawing17.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14.xml" ContentType="application/vnd.openxmlformats-officedocument.spreadsheetml.pivotTable+xml"/>
  <Override PartName="/xl/drawings/drawing18.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15.xml" ContentType="application/vnd.openxmlformats-officedocument.spreadsheetml.pivotTable+xml"/>
  <Override PartName="/xl/drawings/drawing19.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20.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16.xml" ContentType="application/vnd.openxmlformats-officedocument.spreadsheetml.pivotTable+xml"/>
  <Override PartName="/xl/drawings/drawing21.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17.xml" ContentType="application/vnd.openxmlformats-officedocument.spreadsheetml.pivotTable+xml"/>
  <Override PartName="/xl/drawings/drawing22.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wingo\OneDrive\Documents\Data Class\Excel\Excel Project\Telecom Project\"/>
    </mc:Choice>
  </mc:AlternateContent>
  <xr:revisionPtr revIDLastSave="0" documentId="13_ncr:1_{51445396-8435-47EB-827C-7CBF7DDE158D}" xr6:coauthVersionLast="47" xr6:coauthVersionMax="47" xr10:uidLastSave="{00000000-0000-0000-0000-000000000000}"/>
  <bookViews>
    <workbookView xWindow="-108" yWindow="-108" windowWidth="23256" windowHeight="12456" activeTab="1" xr2:uid="{7C9482E3-14E5-4BBC-B2E4-6B19FFC78C22}"/>
  </bookViews>
  <sheets>
    <sheet name="Append1" sheetId="2" r:id="rId1"/>
    <sheet name="Dashboard" sheetId="31" r:id="rId2"/>
    <sheet name="Sheet28" sheetId="32" r:id="rId3"/>
    <sheet name="Que1" sheetId="5" r:id="rId4"/>
    <sheet name="Que2" sheetId="6" r:id="rId5"/>
    <sheet name="Que3" sheetId="3" r:id="rId6"/>
    <sheet name="Que4" sheetId="4" r:id="rId7"/>
    <sheet name="Que5" sheetId="9" r:id="rId8"/>
    <sheet name="Que6" sheetId="10" r:id="rId9"/>
    <sheet name="Que7" sheetId="13" r:id="rId10"/>
    <sheet name="Que8" sheetId="12" r:id="rId11"/>
    <sheet name="Que9" sheetId="16" r:id="rId12"/>
    <sheet name="Que10" sheetId="11" r:id="rId13"/>
    <sheet name="Q1" sheetId="14" r:id="rId14"/>
    <sheet name="Q2" sheetId="17" r:id="rId15"/>
    <sheet name="Q3" sheetId="22" r:id="rId16"/>
    <sheet name="Q4" sheetId="21" r:id="rId17"/>
    <sheet name="Q5" sheetId="19" r:id="rId18"/>
    <sheet name="Q6" sheetId="18" r:id="rId19"/>
    <sheet name="Q7" sheetId="20" r:id="rId20"/>
    <sheet name="Q8" sheetId="27" r:id="rId21"/>
    <sheet name="Q9" sheetId="23" r:id="rId22"/>
    <sheet name="Q10" sheetId="24" r:id="rId23"/>
  </sheets>
  <definedNames>
    <definedName name="_xlchart.v1.0" hidden="1">Append1!$I$2:$I$5001</definedName>
    <definedName name="_xlchart.v1.1" hidden="1">Append1!$K$2:$K$5001</definedName>
    <definedName name="ExternalData_1" localSheetId="0" hidden="1">Append1!$A$1:$X$5001</definedName>
    <definedName name="Slicer_Cluster_Group">#N/A</definedName>
    <definedName name="Slicer_international_plan">#N/A</definedName>
    <definedName name="Slicer_international_plans">#N/A</definedName>
    <definedName name="Slicer_voice_mail_plan">#N/A</definedName>
  </definedNames>
  <calcPr calcId="191029"/>
  <pivotCaches>
    <pivotCache cacheId="99" r:id="rId2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5"/>
        <x14:slicerCache r:id="rId26"/>
        <x14:slicerCache r:id="rId27"/>
        <x14:slicerCache r:id="rId2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3952" i="2"/>
  <c r="Z3953" i="2"/>
  <c r="Z3954" i="2"/>
  <c r="Z3955" i="2"/>
  <c r="Z3956" i="2"/>
  <c r="Z3957" i="2"/>
  <c r="Z3958" i="2"/>
  <c r="Z3959" i="2"/>
  <c r="Z3960" i="2"/>
  <c r="Z3961" i="2"/>
  <c r="Z3962" i="2"/>
  <c r="Z3963" i="2"/>
  <c r="Z3964" i="2"/>
  <c r="Z3965" i="2"/>
  <c r="Z3966" i="2"/>
  <c r="Z3967" i="2"/>
  <c r="Z3968" i="2"/>
  <c r="Z3969" i="2"/>
  <c r="Z3970" i="2"/>
  <c r="Z3971" i="2"/>
  <c r="Z3972" i="2"/>
  <c r="Z3973" i="2"/>
  <c r="Z3974" i="2"/>
  <c r="Z3975" i="2"/>
  <c r="Z3976" i="2"/>
  <c r="Z3977" i="2"/>
  <c r="Z3978" i="2"/>
  <c r="Z3979" i="2"/>
  <c r="Z3980" i="2"/>
  <c r="Z3981" i="2"/>
  <c r="Z3982" i="2"/>
  <c r="Z3983" i="2"/>
  <c r="Z3984" i="2"/>
  <c r="Z3985" i="2"/>
  <c r="Z3986" i="2"/>
  <c r="Z3987" i="2"/>
  <c r="Z3988" i="2"/>
  <c r="Z3989" i="2"/>
  <c r="Z3990" i="2"/>
  <c r="Z3991" i="2"/>
  <c r="Z3992" i="2"/>
  <c r="Z3993" i="2"/>
  <c r="Z3994" i="2"/>
  <c r="Z3995" i="2"/>
  <c r="Z3996" i="2"/>
  <c r="Z3997" i="2"/>
  <c r="Z3998" i="2"/>
  <c r="Z3999" i="2"/>
  <c r="Z4000" i="2"/>
  <c r="Z4001" i="2"/>
  <c r="Z4002" i="2"/>
  <c r="Z4003" i="2"/>
  <c r="Z4004" i="2"/>
  <c r="Z4005" i="2"/>
  <c r="Z4006" i="2"/>
  <c r="Z4007" i="2"/>
  <c r="Z4008" i="2"/>
  <c r="Z4009" i="2"/>
  <c r="Z4010" i="2"/>
  <c r="Z4011" i="2"/>
  <c r="Z4012" i="2"/>
  <c r="Z4013" i="2"/>
  <c r="Z4014" i="2"/>
  <c r="Z4015" i="2"/>
  <c r="Z4016" i="2"/>
  <c r="Z4017" i="2"/>
  <c r="Z4018" i="2"/>
  <c r="Z4019" i="2"/>
  <c r="Z4020" i="2"/>
  <c r="Z4021" i="2"/>
  <c r="Z4022" i="2"/>
  <c r="Z4023" i="2"/>
  <c r="Z4024" i="2"/>
  <c r="Z4025" i="2"/>
  <c r="Z4026" i="2"/>
  <c r="Z4027" i="2"/>
  <c r="Z4028" i="2"/>
  <c r="Z4029" i="2"/>
  <c r="Z4030" i="2"/>
  <c r="Z4031" i="2"/>
  <c r="Z4032" i="2"/>
  <c r="Z4033" i="2"/>
  <c r="Z4034" i="2"/>
  <c r="Z4035" i="2"/>
  <c r="Z4036" i="2"/>
  <c r="Z4037" i="2"/>
  <c r="Z4038" i="2"/>
  <c r="Z4039" i="2"/>
  <c r="Z4040" i="2"/>
  <c r="Z4041" i="2"/>
  <c r="Z4042" i="2"/>
  <c r="Z4043" i="2"/>
  <c r="Z4044" i="2"/>
  <c r="Z4045" i="2"/>
  <c r="Z4046" i="2"/>
  <c r="Z4047" i="2"/>
  <c r="Z4048" i="2"/>
  <c r="Z4049" i="2"/>
  <c r="Z4050" i="2"/>
  <c r="Z4051" i="2"/>
  <c r="Z4052" i="2"/>
  <c r="Z4053" i="2"/>
  <c r="Z4054" i="2"/>
  <c r="Z4055" i="2"/>
  <c r="Z4056" i="2"/>
  <c r="Z4057" i="2"/>
  <c r="Z4058" i="2"/>
  <c r="Z4059" i="2"/>
  <c r="Z4060" i="2"/>
  <c r="Z4061" i="2"/>
  <c r="Z4062" i="2"/>
  <c r="Z4063" i="2"/>
  <c r="Z4064" i="2"/>
  <c r="Z4065" i="2"/>
  <c r="Z4066" i="2"/>
  <c r="Z4067" i="2"/>
  <c r="Z4068" i="2"/>
  <c r="Z4069" i="2"/>
  <c r="Z4070" i="2"/>
  <c r="Z4071" i="2"/>
  <c r="Z4072" i="2"/>
  <c r="Z4073" i="2"/>
  <c r="Z4074" i="2"/>
  <c r="Z4075" i="2"/>
  <c r="Z4076" i="2"/>
  <c r="Z4077" i="2"/>
  <c r="Z4078" i="2"/>
  <c r="Z4079" i="2"/>
  <c r="Z4080" i="2"/>
  <c r="Z4081" i="2"/>
  <c r="Z4082" i="2"/>
  <c r="Z4083" i="2"/>
  <c r="Z4084" i="2"/>
  <c r="Z4085" i="2"/>
  <c r="Z4086" i="2"/>
  <c r="Z4087" i="2"/>
  <c r="Z4088" i="2"/>
  <c r="Z4089" i="2"/>
  <c r="Z4090" i="2"/>
  <c r="Z4091" i="2"/>
  <c r="Z4092" i="2"/>
  <c r="Z4093" i="2"/>
  <c r="Z4094" i="2"/>
  <c r="Z4095" i="2"/>
  <c r="Z4096" i="2"/>
  <c r="Z4097" i="2"/>
  <c r="Z4098" i="2"/>
  <c r="Z4099" i="2"/>
  <c r="Z4100" i="2"/>
  <c r="Z4101" i="2"/>
  <c r="Z4102" i="2"/>
  <c r="Z4103" i="2"/>
  <c r="Z4104" i="2"/>
  <c r="Z4105" i="2"/>
  <c r="Z4106" i="2"/>
  <c r="Z4107" i="2"/>
  <c r="Z4108" i="2"/>
  <c r="Z4109" i="2"/>
  <c r="Z4110" i="2"/>
  <c r="Z4111" i="2"/>
  <c r="Z4112" i="2"/>
  <c r="Z4113" i="2"/>
  <c r="Z4114" i="2"/>
  <c r="Z4115" i="2"/>
  <c r="Z4116" i="2"/>
  <c r="Z4117" i="2"/>
  <c r="Z4118" i="2"/>
  <c r="Z4119" i="2"/>
  <c r="Z4120" i="2"/>
  <c r="Z4121" i="2"/>
  <c r="Z4122" i="2"/>
  <c r="Z4123" i="2"/>
  <c r="Z4124" i="2"/>
  <c r="Z4125" i="2"/>
  <c r="Z4126" i="2"/>
  <c r="Z4127" i="2"/>
  <c r="Z4128" i="2"/>
  <c r="Z4129" i="2"/>
  <c r="Z4130" i="2"/>
  <c r="Z4131" i="2"/>
  <c r="Z4132" i="2"/>
  <c r="Z4133" i="2"/>
  <c r="Z4134" i="2"/>
  <c r="Z4135" i="2"/>
  <c r="Z4136" i="2"/>
  <c r="Z4137" i="2"/>
  <c r="Z4138" i="2"/>
  <c r="Z4139" i="2"/>
  <c r="Z4140" i="2"/>
  <c r="Z4141" i="2"/>
  <c r="Z4142" i="2"/>
  <c r="Z4143" i="2"/>
  <c r="Z4144" i="2"/>
  <c r="Z4145" i="2"/>
  <c r="Z4146" i="2"/>
  <c r="Z4147" i="2"/>
  <c r="Z4148" i="2"/>
  <c r="Z4149" i="2"/>
  <c r="Z4150" i="2"/>
  <c r="Z4151" i="2"/>
  <c r="Z4152" i="2"/>
  <c r="Z4153" i="2"/>
  <c r="Z4154" i="2"/>
  <c r="Z4155" i="2"/>
  <c r="Z4156" i="2"/>
  <c r="Z4157" i="2"/>
  <c r="Z4158" i="2"/>
  <c r="Z4159" i="2"/>
  <c r="Z4160" i="2"/>
  <c r="Z4161" i="2"/>
  <c r="Z4162" i="2"/>
  <c r="Z4163" i="2"/>
  <c r="Z4164" i="2"/>
  <c r="Z4165" i="2"/>
  <c r="Z4166" i="2"/>
  <c r="Z4167" i="2"/>
  <c r="Z4168" i="2"/>
  <c r="Z4169" i="2"/>
  <c r="Z4170" i="2"/>
  <c r="Z4171" i="2"/>
  <c r="Z4172" i="2"/>
  <c r="Z4173" i="2"/>
  <c r="Z4174" i="2"/>
  <c r="Z4175" i="2"/>
  <c r="Z4176" i="2"/>
  <c r="Z4177" i="2"/>
  <c r="Z4178" i="2"/>
  <c r="Z4179" i="2"/>
  <c r="Z4180" i="2"/>
  <c r="Z4181" i="2"/>
  <c r="Z4182" i="2"/>
  <c r="Z4183" i="2"/>
  <c r="Z4184" i="2"/>
  <c r="Z4185" i="2"/>
  <c r="Z4186" i="2"/>
  <c r="Z4187" i="2"/>
  <c r="Z4188" i="2"/>
  <c r="Z4189" i="2"/>
  <c r="Z4190" i="2"/>
  <c r="Z4191" i="2"/>
  <c r="Z4192" i="2"/>
  <c r="Z4193" i="2"/>
  <c r="Z4194" i="2"/>
  <c r="Z4195" i="2"/>
  <c r="Z4196" i="2"/>
  <c r="Z4197" i="2"/>
  <c r="Z4198" i="2"/>
  <c r="Z4199" i="2"/>
  <c r="Z4200" i="2"/>
  <c r="Z4201" i="2"/>
  <c r="Z4202" i="2"/>
  <c r="Z4203" i="2"/>
  <c r="Z4204" i="2"/>
  <c r="Z4205" i="2"/>
  <c r="Z4206" i="2"/>
  <c r="Z4207" i="2"/>
  <c r="Z4208" i="2"/>
  <c r="Z4209" i="2"/>
  <c r="Z4210" i="2"/>
  <c r="Z4211" i="2"/>
  <c r="Z4212" i="2"/>
  <c r="Z4213" i="2"/>
  <c r="Z4214" i="2"/>
  <c r="Z4215" i="2"/>
  <c r="Z4216" i="2"/>
  <c r="Z4217" i="2"/>
  <c r="Z4218" i="2"/>
  <c r="Z4219" i="2"/>
  <c r="Z4220" i="2"/>
  <c r="Z4221" i="2"/>
  <c r="Z4222" i="2"/>
  <c r="Z4223" i="2"/>
  <c r="Z4224" i="2"/>
  <c r="Z4225" i="2"/>
  <c r="Z4226" i="2"/>
  <c r="Z4227" i="2"/>
  <c r="Z4228" i="2"/>
  <c r="Z4229" i="2"/>
  <c r="Z4230" i="2"/>
  <c r="Z4231" i="2"/>
  <c r="Z4232" i="2"/>
  <c r="Z4233" i="2"/>
  <c r="Z4234" i="2"/>
  <c r="Z4235" i="2"/>
  <c r="Z4236" i="2"/>
  <c r="Z4237" i="2"/>
  <c r="Z4238" i="2"/>
  <c r="Z4239" i="2"/>
  <c r="Z4240" i="2"/>
  <c r="Z4241" i="2"/>
  <c r="Z4242" i="2"/>
  <c r="Z4243" i="2"/>
  <c r="Z4244" i="2"/>
  <c r="Z4245" i="2"/>
  <c r="Z4246" i="2"/>
  <c r="Z4247" i="2"/>
  <c r="Z4248" i="2"/>
  <c r="Z4249" i="2"/>
  <c r="Z4250" i="2"/>
  <c r="Z4251" i="2"/>
  <c r="Z4252" i="2"/>
  <c r="Z4253" i="2"/>
  <c r="Z4254" i="2"/>
  <c r="Z4255" i="2"/>
  <c r="Z4256" i="2"/>
  <c r="Z4257" i="2"/>
  <c r="Z4258" i="2"/>
  <c r="Z4259" i="2"/>
  <c r="Z4260" i="2"/>
  <c r="Z4261" i="2"/>
  <c r="Z4262" i="2"/>
  <c r="Z4263" i="2"/>
  <c r="Z4264" i="2"/>
  <c r="Z4265" i="2"/>
  <c r="Z4266" i="2"/>
  <c r="Z4267" i="2"/>
  <c r="Z4268" i="2"/>
  <c r="Z4269" i="2"/>
  <c r="Z4270" i="2"/>
  <c r="Z4271" i="2"/>
  <c r="Z4272" i="2"/>
  <c r="Z4273" i="2"/>
  <c r="Z4274" i="2"/>
  <c r="Z4275" i="2"/>
  <c r="Z4276" i="2"/>
  <c r="Z4277" i="2"/>
  <c r="Z4278" i="2"/>
  <c r="Z4279" i="2"/>
  <c r="Z4280" i="2"/>
  <c r="Z4281" i="2"/>
  <c r="Z4282" i="2"/>
  <c r="Z4283" i="2"/>
  <c r="Z4284" i="2"/>
  <c r="Z4285" i="2"/>
  <c r="Z4286" i="2"/>
  <c r="Z4287" i="2"/>
  <c r="Z4288" i="2"/>
  <c r="Z4289" i="2"/>
  <c r="Z4290" i="2"/>
  <c r="Z4291" i="2"/>
  <c r="Z4292" i="2"/>
  <c r="Z4293" i="2"/>
  <c r="Z4294" i="2"/>
  <c r="Z4295" i="2"/>
  <c r="Z4296" i="2"/>
  <c r="Z4297" i="2"/>
  <c r="Z4298" i="2"/>
  <c r="Z4299" i="2"/>
  <c r="Z4300" i="2"/>
  <c r="Z4301" i="2"/>
  <c r="Z4302" i="2"/>
  <c r="Z4303" i="2"/>
  <c r="Z4304" i="2"/>
  <c r="Z4305" i="2"/>
  <c r="Z4306" i="2"/>
  <c r="Z4307" i="2"/>
  <c r="Z4308" i="2"/>
  <c r="Z4309" i="2"/>
  <c r="Z4310" i="2"/>
  <c r="Z4311" i="2"/>
  <c r="Z4312" i="2"/>
  <c r="Z4313" i="2"/>
  <c r="Z4314" i="2"/>
  <c r="Z4315" i="2"/>
  <c r="Z4316" i="2"/>
  <c r="Z4317" i="2"/>
  <c r="Z4318" i="2"/>
  <c r="Z4319" i="2"/>
  <c r="Z4320" i="2"/>
  <c r="Z4321" i="2"/>
  <c r="Z4322" i="2"/>
  <c r="Z4323" i="2"/>
  <c r="Z4324" i="2"/>
  <c r="Z4325" i="2"/>
  <c r="Z4326" i="2"/>
  <c r="Z4327" i="2"/>
  <c r="Z4328" i="2"/>
  <c r="Z4329" i="2"/>
  <c r="Z4330" i="2"/>
  <c r="Z4331" i="2"/>
  <c r="Z4332" i="2"/>
  <c r="Z4333" i="2"/>
  <c r="Z4334" i="2"/>
  <c r="Z4335" i="2"/>
  <c r="Z4336" i="2"/>
  <c r="Z4337" i="2"/>
  <c r="Z4338" i="2"/>
  <c r="Z4339" i="2"/>
  <c r="Z4340" i="2"/>
  <c r="Z4341" i="2"/>
  <c r="Z4342" i="2"/>
  <c r="Z4343" i="2"/>
  <c r="Z4344" i="2"/>
  <c r="Z4345" i="2"/>
  <c r="Z4346" i="2"/>
  <c r="Z4347" i="2"/>
  <c r="Z4348" i="2"/>
  <c r="Z4349" i="2"/>
  <c r="Z4350" i="2"/>
  <c r="Z4351" i="2"/>
  <c r="Z4352" i="2"/>
  <c r="Z4353" i="2"/>
  <c r="Z4354" i="2"/>
  <c r="Z4355" i="2"/>
  <c r="Z4356" i="2"/>
  <c r="Z4357" i="2"/>
  <c r="Z4358" i="2"/>
  <c r="Z4359" i="2"/>
  <c r="Z4360" i="2"/>
  <c r="Z4361" i="2"/>
  <c r="Z4362" i="2"/>
  <c r="Z4363" i="2"/>
  <c r="Z4364" i="2"/>
  <c r="Z4365" i="2"/>
  <c r="Z4366" i="2"/>
  <c r="Z4367" i="2"/>
  <c r="Z4368" i="2"/>
  <c r="Z4369" i="2"/>
  <c r="Z4370" i="2"/>
  <c r="Z4371" i="2"/>
  <c r="Z4372" i="2"/>
  <c r="Z4373" i="2"/>
  <c r="Z4374" i="2"/>
  <c r="Z4375" i="2"/>
  <c r="Z4376" i="2"/>
  <c r="Z4377" i="2"/>
  <c r="Z4378" i="2"/>
  <c r="Z4379" i="2"/>
  <c r="Z4380" i="2"/>
  <c r="Z4381" i="2"/>
  <c r="Z4382" i="2"/>
  <c r="Z4383" i="2"/>
  <c r="Z4384" i="2"/>
  <c r="Z4385" i="2"/>
  <c r="Z4386" i="2"/>
  <c r="Z4387" i="2"/>
  <c r="Z4388" i="2"/>
  <c r="Z4389" i="2"/>
  <c r="Z4390" i="2"/>
  <c r="Z4391" i="2"/>
  <c r="Z4392" i="2"/>
  <c r="Z4393" i="2"/>
  <c r="Z4394" i="2"/>
  <c r="Z4395" i="2"/>
  <c r="Z4396" i="2"/>
  <c r="Z4397" i="2"/>
  <c r="Z4398" i="2"/>
  <c r="Z4399" i="2"/>
  <c r="Z4400" i="2"/>
  <c r="Z4401" i="2"/>
  <c r="Z4402" i="2"/>
  <c r="Z4403" i="2"/>
  <c r="Z4404" i="2"/>
  <c r="Z4405" i="2"/>
  <c r="Z4406" i="2"/>
  <c r="Z4407" i="2"/>
  <c r="Z4408" i="2"/>
  <c r="Z4409" i="2"/>
  <c r="Z4410" i="2"/>
  <c r="Z4411" i="2"/>
  <c r="Z4412" i="2"/>
  <c r="Z4413" i="2"/>
  <c r="Z4414" i="2"/>
  <c r="Z4415" i="2"/>
  <c r="Z4416" i="2"/>
  <c r="Z4417" i="2"/>
  <c r="Z4418" i="2"/>
  <c r="Z4419" i="2"/>
  <c r="Z4420" i="2"/>
  <c r="Z4421" i="2"/>
  <c r="Z4422" i="2"/>
  <c r="Z4423" i="2"/>
  <c r="Z4424" i="2"/>
  <c r="Z4425" i="2"/>
  <c r="Z4426" i="2"/>
  <c r="Z4427" i="2"/>
  <c r="Z4428" i="2"/>
  <c r="Z4429" i="2"/>
  <c r="Z4430" i="2"/>
  <c r="Z4431" i="2"/>
  <c r="Z4432" i="2"/>
  <c r="Z4433" i="2"/>
  <c r="Z4434" i="2"/>
  <c r="Z4435" i="2"/>
  <c r="Z4436" i="2"/>
  <c r="Z4437" i="2"/>
  <c r="Z4438" i="2"/>
  <c r="Z4439" i="2"/>
  <c r="Z4440" i="2"/>
  <c r="Z4441" i="2"/>
  <c r="Z4442" i="2"/>
  <c r="Z4443" i="2"/>
  <c r="Z4444" i="2"/>
  <c r="Z4445" i="2"/>
  <c r="Z4446" i="2"/>
  <c r="Z4447" i="2"/>
  <c r="Z4448" i="2"/>
  <c r="Z4449" i="2"/>
  <c r="Z4450" i="2"/>
  <c r="Z4451" i="2"/>
  <c r="Z4452" i="2"/>
  <c r="Z4453" i="2"/>
  <c r="Z4454" i="2"/>
  <c r="Z4455" i="2"/>
  <c r="Z4456" i="2"/>
  <c r="Z4457" i="2"/>
  <c r="Z4458" i="2"/>
  <c r="Z4459" i="2"/>
  <c r="Z4460" i="2"/>
  <c r="Z4461" i="2"/>
  <c r="Z4462" i="2"/>
  <c r="Z4463" i="2"/>
  <c r="Z4464" i="2"/>
  <c r="Z4465" i="2"/>
  <c r="Z4466" i="2"/>
  <c r="Z4467" i="2"/>
  <c r="Z4468" i="2"/>
  <c r="Z4469" i="2"/>
  <c r="Z4470" i="2"/>
  <c r="Z4471" i="2"/>
  <c r="Z4472" i="2"/>
  <c r="Z4473" i="2"/>
  <c r="Z4474" i="2"/>
  <c r="Z4475" i="2"/>
  <c r="Z4476" i="2"/>
  <c r="Z4477" i="2"/>
  <c r="Z4478" i="2"/>
  <c r="Z4479" i="2"/>
  <c r="Z4480" i="2"/>
  <c r="Z4481" i="2"/>
  <c r="Z4482" i="2"/>
  <c r="Z4483" i="2"/>
  <c r="Z4484" i="2"/>
  <c r="Z4485" i="2"/>
  <c r="Z4486" i="2"/>
  <c r="Z4487" i="2"/>
  <c r="Z4488" i="2"/>
  <c r="Z4489" i="2"/>
  <c r="Z4490" i="2"/>
  <c r="Z4491" i="2"/>
  <c r="Z4492" i="2"/>
  <c r="Z4493" i="2"/>
  <c r="Z4494" i="2"/>
  <c r="Z4495" i="2"/>
  <c r="Z4496" i="2"/>
  <c r="Z4497" i="2"/>
  <c r="Z4498" i="2"/>
  <c r="Z4499" i="2"/>
  <c r="Z4500" i="2"/>
  <c r="Z4501" i="2"/>
  <c r="Z4502" i="2"/>
  <c r="Z4503" i="2"/>
  <c r="Z4504" i="2"/>
  <c r="Z4505" i="2"/>
  <c r="Z4506" i="2"/>
  <c r="Z4507" i="2"/>
  <c r="Z4508" i="2"/>
  <c r="Z4509" i="2"/>
  <c r="Z4510" i="2"/>
  <c r="Z4511" i="2"/>
  <c r="Z4512" i="2"/>
  <c r="Z4513" i="2"/>
  <c r="Z4514" i="2"/>
  <c r="Z4515" i="2"/>
  <c r="Z4516" i="2"/>
  <c r="Z4517" i="2"/>
  <c r="Z4518" i="2"/>
  <c r="Z4519" i="2"/>
  <c r="Z4520" i="2"/>
  <c r="Z4521" i="2"/>
  <c r="Z4522" i="2"/>
  <c r="Z4523" i="2"/>
  <c r="Z4524" i="2"/>
  <c r="Z4525" i="2"/>
  <c r="Z4526" i="2"/>
  <c r="Z4527" i="2"/>
  <c r="Z4528" i="2"/>
  <c r="Z4529" i="2"/>
  <c r="Z4530" i="2"/>
  <c r="Z4531" i="2"/>
  <c r="Z4532" i="2"/>
  <c r="Z4533" i="2"/>
  <c r="Z4534" i="2"/>
  <c r="Z4535" i="2"/>
  <c r="Z4536" i="2"/>
  <c r="Z4537" i="2"/>
  <c r="Z4538" i="2"/>
  <c r="Z4539" i="2"/>
  <c r="Z4540" i="2"/>
  <c r="Z4541" i="2"/>
  <c r="Z4542" i="2"/>
  <c r="Z4543" i="2"/>
  <c r="Z4544" i="2"/>
  <c r="Z4545" i="2"/>
  <c r="Z4546" i="2"/>
  <c r="Z4547" i="2"/>
  <c r="Z4548" i="2"/>
  <c r="Z4549" i="2"/>
  <c r="Z4550" i="2"/>
  <c r="Z4551" i="2"/>
  <c r="Z4552" i="2"/>
  <c r="Z4553" i="2"/>
  <c r="Z4554" i="2"/>
  <c r="Z4555" i="2"/>
  <c r="Z4556" i="2"/>
  <c r="Z4557" i="2"/>
  <c r="Z4558" i="2"/>
  <c r="Z4559" i="2"/>
  <c r="Z4560" i="2"/>
  <c r="Z4561" i="2"/>
  <c r="Z4562" i="2"/>
  <c r="Z4563" i="2"/>
  <c r="Z4564" i="2"/>
  <c r="Z4565" i="2"/>
  <c r="Z4566" i="2"/>
  <c r="Z4567" i="2"/>
  <c r="Z4568" i="2"/>
  <c r="Z4569" i="2"/>
  <c r="Z4570" i="2"/>
  <c r="Z4571" i="2"/>
  <c r="Z4572" i="2"/>
  <c r="Z4573" i="2"/>
  <c r="Z4574" i="2"/>
  <c r="Z4575" i="2"/>
  <c r="Z4576" i="2"/>
  <c r="Z4577" i="2"/>
  <c r="Z4578" i="2"/>
  <c r="Z4579" i="2"/>
  <c r="Z4580" i="2"/>
  <c r="Z4581" i="2"/>
  <c r="Z4582" i="2"/>
  <c r="Z4583" i="2"/>
  <c r="Z4584" i="2"/>
  <c r="Z4585" i="2"/>
  <c r="Z4586" i="2"/>
  <c r="Z4587" i="2"/>
  <c r="Z4588" i="2"/>
  <c r="Z4589" i="2"/>
  <c r="Z4590" i="2"/>
  <c r="Z4591" i="2"/>
  <c r="Z4592" i="2"/>
  <c r="Z4593" i="2"/>
  <c r="Z4594" i="2"/>
  <c r="Z4595" i="2"/>
  <c r="Z4596" i="2"/>
  <c r="Z4597" i="2"/>
  <c r="Z4598" i="2"/>
  <c r="Z4599" i="2"/>
  <c r="Z4600" i="2"/>
  <c r="Z4601" i="2"/>
  <c r="Z4602" i="2"/>
  <c r="Z4603" i="2"/>
  <c r="Z4604" i="2"/>
  <c r="Z4605" i="2"/>
  <c r="Z4606" i="2"/>
  <c r="Z4607" i="2"/>
  <c r="Z4608" i="2"/>
  <c r="Z4609" i="2"/>
  <c r="Z4610" i="2"/>
  <c r="Z4611" i="2"/>
  <c r="Z4612" i="2"/>
  <c r="Z4613" i="2"/>
  <c r="Z4614" i="2"/>
  <c r="Z4615" i="2"/>
  <c r="Z4616" i="2"/>
  <c r="Z4617" i="2"/>
  <c r="Z4618" i="2"/>
  <c r="Z4619" i="2"/>
  <c r="Z4620" i="2"/>
  <c r="Z4621" i="2"/>
  <c r="Z4622" i="2"/>
  <c r="Z4623" i="2"/>
  <c r="Z4624" i="2"/>
  <c r="Z4625" i="2"/>
  <c r="Z4626" i="2"/>
  <c r="Z4627" i="2"/>
  <c r="Z4628" i="2"/>
  <c r="Z4629" i="2"/>
  <c r="Z4630" i="2"/>
  <c r="Z4631" i="2"/>
  <c r="Z4632" i="2"/>
  <c r="Z4633" i="2"/>
  <c r="Z4634" i="2"/>
  <c r="Z4635" i="2"/>
  <c r="Z4636" i="2"/>
  <c r="Z4637" i="2"/>
  <c r="Z4638" i="2"/>
  <c r="Z4639" i="2"/>
  <c r="Z4640" i="2"/>
  <c r="Z4641" i="2"/>
  <c r="Z4642" i="2"/>
  <c r="Z4643" i="2"/>
  <c r="Z4644" i="2"/>
  <c r="Z4645" i="2"/>
  <c r="Z4646" i="2"/>
  <c r="Z4647" i="2"/>
  <c r="Z4648" i="2"/>
  <c r="Z4649" i="2"/>
  <c r="Z4650" i="2"/>
  <c r="Z4651" i="2"/>
  <c r="Z4652" i="2"/>
  <c r="Z4653" i="2"/>
  <c r="Z4654" i="2"/>
  <c r="Z4655" i="2"/>
  <c r="Z4656" i="2"/>
  <c r="Z4657" i="2"/>
  <c r="Z4658" i="2"/>
  <c r="Z4659" i="2"/>
  <c r="Z4660" i="2"/>
  <c r="Z4661" i="2"/>
  <c r="Z4662" i="2"/>
  <c r="Z4663" i="2"/>
  <c r="Z4664" i="2"/>
  <c r="Z4665" i="2"/>
  <c r="Z4666" i="2"/>
  <c r="Z4667" i="2"/>
  <c r="Z4668" i="2"/>
  <c r="Z4669" i="2"/>
  <c r="Z4670" i="2"/>
  <c r="Z4671" i="2"/>
  <c r="Z4672" i="2"/>
  <c r="Z4673" i="2"/>
  <c r="Z4674" i="2"/>
  <c r="Z4675" i="2"/>
  <c r="Z4676" i="2"/>
  <c r="Z4677" i="2"/>
  <c r="Z4678" i="2"/>
  <c r="Z4679" i="2"/>
  <c r="Z4680" i="2"/>
  <c r="Z4681" i="2"/>
  <c r="Z4682" i="2"/>
  <c r="Z4683" i="2"/>
  <c r="Z4684" i="2"/>
  <c r="Z4685" i="2"/>
  <c r="Z4686" i="2"/>
  <c r="Z4687" i="2"/>
  <c r="Z4688" i="2"/>
  <c r="Z4689" i="2"/>
  <c r="Z4690" i="2"/>
  <c r="Z4691" i="2"/>
  <c r="Z4692" i="2"/>
  <c r="Z4693" i="2"/>
  <c r="Z4694" i="2"/>
  <c r="Z4695" i="2"/>
  <c r="Z4696" i="2"/>
  <c r="Z4697" i="2"/>
  <c r="Z4698" i="2"/>
  <c r="Z4699" i="2"/>
  <c r="Z4700" i="2"/>
  <c r="Z4701" i="2"/>
  <c r="Z4702" i="2"/>
  <c r="Z4703" i="2"/>
  <c r="Z4704" i="2"/>
  <c r="Z4705" i="2"/>
  <c r="Z4706" i="2"/>
  <c r="Z4707" i="2"/>
  <c r="Z4708" i="2"/>
  <c r="Z4709" i="2"/>
  <c r="Z4710" i="2"/>
  <c r="Z4711" i="2"/>
  <c r="Z4712" i="2"/>
  <c r="Z4713" i="2"/>
  <c r="Z4714" i="2"/>
  <c r="Z4715" i="2"/>
  <c r="Z4716" i="2"/>
  <c r="Z4717" i="2"/>
  <c r="Z4718" i="2"/>
  <c r="Z4719" i="2"/>
  <c r="Z4720" i="2"/>
  <c r="Z4721" i="2"/>
  <c r="Z4722" i="2"/>
  <c r="Z4723" i="2"/>
  <c r="Z4724" i="2"/>
  <c r="Z4725" i="2"/>
  <c r="Z4726" i="2"/>
  <c r="Z4727" i="2"/>
  <c r="Z4728" i="2"/>
  <c r="Z4729" i="2"/>
  <c r="Z4730" i="2"/>
  <c r="Z4731" i="2"/>
  <c r="Z4732" i="2"/>
  <c r="Z4733" i="2"/>
  <c r="Z4734" i="2"/>
  <c r="Z4735" i="2"/>
  <c r="Z4736" i="2"/>
  <c r="Z4737" i="2"/>
  <c r="Z4738" i="2"/>
  <c r="Z4739" i="2"/>
  <c r="Z4740" i="2"/>
  <c r="Z4741" i="2"/>
  <c r="Z4742" i="2"/>
  <c r="Z4743" i="2"/>
  <c r="Z4744" i="2"/>
  <c r="Z4745" i="2"/>
  <c r="Z4746" i="2"/>
  <c r="Z4747" i="2"/>
  <c r="Z4748" i="2"/>
  <c r="Z4749" i="2"/>
  <c r="Z4750" i="2"/>
  <c r="Z4751" i="2"/>
  <c r="Z4752" i="2"/>
  <c r="Z4753" i="2"/>
  <c r="Z4754" i="2"/>
  <c r="Z4755" i="2"/>
  <c r="Z4756" i="2"/>
  <c r="Z4757" i="2"/>
  <c r="Z4758" i="2"/>
  <c r="Z4759" i="2"/>
  <c r="Z4760" i="2"/>
  <c r="Z4761" i="2"/>
  <c r="Z4762" i="2"/>
  <c r="Z4763" i="2"/>
  <c r="Z4764" i="2"/>
  <c r="Z4765" i="2"/>
  <c r="Z4766" i="2"/>
  <c r="Z4767" i="2"/>
  <c r="Z4768" i="2"/>
  <c r="Z4769" i="2"/>
  <c r="Z4770" i="2"/>
  <c r="Z4771" i="2"/>
  <c r="Z4772" i="2"/>
  <c r="Z4773" i="2"/>
  <c r="Z4774" i="2"/>
  <c r="Z4775" i="2"/>
  <c r="Z4776" i="2"/>
  <c r="Z4777" i="2"/>
  <c r="Z4778" i="2"/>
  <c r="Z4779" i="2"/>
  <c r="Z4780" i="2"/>
  <c r="Z4781" i="2"/>
  <c r="Z4782" i="2"/>
  <c r="Z4783" i="2"/>
  <c r="Z4784" i="2"/>
  <c r="Z4785" i="2"/>
  <c r="Z4786" i="2"/>
  <c r="Z4787" i="2"/>
  <c r="Z4788" i="2"/>
  <c r="Z4789" i="2"/>
  <c r="Z4790" i="2"/>
  <c r="Z4791" i="2"/>
  <c r="Z4792" i="2"/>
  <c r="Z4793" i="2"/>
  <c r="Z4794" i="2"/>
  <c r="Z4795" i="2"/>
  <c r="Z4796" i="2"/>
  <c r="Z4797" i="2"/>
  <c r="Z4798" i="2"/>
  <c r="Z4799" i="2"/>
  <c r="Z4800" i="2"/>
  <c r="Z4801" i="2"/>
  <c r="Z4802" i="2"/>
  <c r="Z4803" i="2"/>
  <c r="Z4804" i="2"/>
  <c r="Z4805" i="2"/>
  <c r="Z4806" i="2"/>
  <c r="Z4807" i="2"/>
  <c r="Z4808" i="2"/>
  <c r="Z4809" i="2"/>
  <c r="Z4810" i="2"/>
  <c r="Z4811" i="2"/>
  <c r="Z4812" i="2"/>
  <c r="Z4813" i="2"/>
  <c r="Z4814" i="2"/>
  <c r="Z4815" i="2"/>
  <c r="Z4816" i="2"/>
  <c r="Z4817" i="2"/>
  <c r="Z4818" i="2"/>
  <c r="Z4819" i="2"/>
  <c r="Z4820" i="2"/>
  <c r="Z4821" i="2"/>
  <c r="Z4822" i="2"/>
  <c r="Z4823" i="2"/>
  <c r="Z4824" i="2"/>
  <c r="Z4825" i="2"/>
  <c r="Z4826" i="2"/>
  <c r="Z4827" i="2"/>
  <c r="Z4828" i="2"/>
  <c r="Z4829" i="2"/>
  <c r="Z4830" i="2"/>
  <c r="Z4831" i="2"/>
  <c r="Z4832" i="2"/>
  <c r="Z4833" i="2"/>
  <c r="Z4834" i="2"/>
  <c r="Z4835" i="2"/>
  <c r="Z4836" i="2"/>
  <c r="Z4837" i="2"/>
  <c r="Z4838" i="2"/>
  <c r="Z4839" i="2"/>
  <c r="Z4840" i="2"/>
  <c r="Z4841" i="2"/>
  <c r="Z4842" i="2"/>
  <c r="Z4843" i="2"/>
  <c r="Z4844" i="2"/>
  <c r="Z4845" i="2"/>
  <c r="Z4846" i="2"/>
  <c r="Z4847" i="2"/>
  <c r="Z4848" i="2"/>
  <c r="Z4849" i="2"/>
  <c r="Z4850" i="2"/>
  <c r="Z4851" i="2"/>
  <c r="Z4852" i="2"/>
  <c r="Z4853" i="2"/>
  <c r="Z4854" i="2"/>
  <c r="Z4855" i="2"/>
  <c r="Z4856" i="2"/>
  <c r="Z4857" i="2"/>
  <c r="Z4858" i="2"/>
  <c r="Z4859" i="2"/>
  <c r="Z4860" i="2"/>
  <c r="Z4861" i="2"/>
  <c r="Z4862" i="2"/>
  <c r="Z4863" i="2"/>
  <c r="Z4864" i="2"/>
  <c r="Z4865" i="2"/>
  <c r="Z4866" i="2"/>
  <c r="Z4867" i="2"/>
  <c r="Z4868" i="2"/>
  <c r="Z4869" i="2"/>
  <c r="Z4870" i="2"/>
  <c r="Z4871" i="2"/>
  <c r="Z4872" i="2"/>
  <c r="Z4873" i="2"/>
  <c r="Z4874" i="2"/>
  <c r="Z4875" i="2"/>
  <c r="Z4876" i="2"/>
  <c r="Z4877" i="2"/>
  <c r="Z4878" i="2"/>
  <c r="Z4879" i="2"/>
  <c r="Z4880" i="2"/>
  <c r="Z4881" i="2"/>
  <c r="Z4882" i="2"/>
  <c r="Z4883" i="2"/>
  <c r="Z4884" i="2"/>
  <c r="Z4885" i="2"/>
  <c r="Z4886" i="2"/>
  <c r="Z4887" i="2"/>
  <c r="Z4888" i="2"/>
  <c r="Z4889" i="2"/>
  <c r="Z4890" i="2"/>
  <c r="Z4891" i="2"/>
  <c r="Z4892" i="2"/>
  <c r="Z4893" i="2"/>
  <c r="Z4894" i="2"/>
  <c r="Z4895" i="2"/>
  <c r="Z4896" i="2"/>
  <c r="Z4897" i="2"/>
  <c r="Z4898" i="2"/>
  <c r="Z4899" i="2"/>
  <c r="Z4900" i="2"/>
  <c r="Z4901" i="2"/>
  <c r="Z4902" i="2"/>
  <c r="Z4903" i="2"/>
  <c r="Z4904" i="2"/>
  <c r="Z4905" i="2"/>
  <c r="Z4906" i="2"/>
  <c r="Z4907" i="2"/>
  <c r="Z4908" i="2"/>
  <c r="Z4909" i="2"/>
  <c r="Z4910" i="2"/>
  <c r="Z4911" i="2"/>
  <c r="Z4912" i="2"/>
  <c r="Z4913" i="2"/>
  <c r="Z4914" i="2"/>
  <c r="Z4915" i="2"/>
  <c r="Z4916" i="2"/>
  <c r="Z4917" i="2"/>
  <c r="Z4918" i="2"/>
  <c r="Z4919" i="2"/>
  <c r="Z4920" i="2"/>
  <c r="Z4921" i="2"/>
  <c r="Z4922" i="2"/>
  <c r="Z4923" i="2"/>
  <c r="Z4924" i="2"/>
  <c r="Z4925" i="2"/>
  <c r="Z4926" i="2"/>
  <c r="Z4927" i="2"/>
  <c r="Z4928" i="2"/>
  <c r="Z4929" i="2"/>
  <c r="Z4930" i="2"/>
  <c r="Z4931" i="2"/>
  <c r="Z4932" i="2"/>
  <c r="Z4933" i="2"/>
  <c r="Z4934" i="2"/>
  <c r="Z4935" i="2"/>
  <c r="Z4936" i="2"/>
  <c r="Z4937" i="2"/>
  <c r="Z4938" i="2"/>
  <c r="Z4939" i="2"/>
  <c r="Z4940" i="2"/>
  <c r="Z4941" i="2"/>
  <c r="Z4942" i="2"/>
  <c r="Z4943" i="2"/>
  <c r="Z4944" i="2"/>
  <c r="Z4945" i="2"/>
  <c r="Z4946" i="2"/>
  <c r="Z4947" i="2"/>
  <c r="Z4948" i="2"/>
  <c r="Z4949" i="2"/>
  <c r="Z4950" i="2"/>
  <c r="Z4951" i="2"/>
  <c r="Z4952" i="2"/>
  <c r="Z4953" i="2"/>
  <c r="Z4954" i="2"/>
  <c r="Z4955" i="2"/>
  <c r="Z4956" i="2"/>
  <c r="Z4957" i="2"/>
  <c r="Z4958" i="2"/>
  <c r="Z4959" i="2"/>
  <c r="Z4960" i="2"/>
  <c r="Z4961" i="2"/>
  <c r="Z4962" i="2"/>
  <c r="Z4963" i="2"/>
  <c r="Z4964" i="2"/>
  <c r="Z4965" i="2"/>
  <c r="Z4966" i="2"/>
  <c r="Z4967" i="2"/>
  <c r="Z4968" i="2"/>
  <c r="Z4969" i="2"/>
  <c r="Z4970" i="2"/>
  <c r="Z4971" i="2"/>
  <c r="Z4972" i="2"/>
  <c r="Z4973" i="2"/>
  <c r="Z4974" i="2"/>
  <c r="Z4975" i="2"/>
  <c r="Z4976" i="2"/>
  <c r="Z4977" i="2"/>
  <c r="Z4978" i="2"/>
  <c r="Z4979" i="2"/>
  <c r="Z4980" i="2"/>
  <c r="Z4981" i="2"/>
  <c r="Z4982" i="2"/>
  <c r="Z4983" i="2"/>
  <c r="Z4984" i="2"/>
  <c r="Z4985" i="2"/>
  <c r="Z4986" i="2"/>
  <c r="Z4987" i="2"/>
  <c r="Z4988" i="2"/>
  <c r="Z4989" i="2"/>
  <c r="Z4990" i="2"/>
  <c r="Z4991" i="2"/>
  <c r="Z4992" i="2"/>
  <c r="Z4993" i="2"/>
  <c r="Z4994" i="2"/>
  <c r="Z4995" i="2"/>
  <c r="Z4996" i="2"/>
  <c r="Z4997" i="2"/>
  <c r="Z4998" i="2"/>
  <c r="Z4999" i="2"/>
  <c r="Z5000" i="2"/>
  <c r="Z5001"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2825" i="2"/>
  <c r="AA2826" i="2"/>
  <c r="AA2827" i="2"/>
  <c r="AA2828" i="2"/>
  <c r="AA2829" i="2"/>
  <c r="AA2830" i="2"/>
  <c r="AA2831" i="2"/>
  <c r="AA2832" i="2"/>
  <c r="AA2833" i="2"/>
  <c r="AA2834" i="2"/>
  <c r="AA2835" i="2"/>
  <c r="AA2836" i="2"/>
  <c r="AA2837" i="2"/>
  <c r="AA2838" i="2"/>
  <c r="AA2839" i="2"/>
  <c r="AA2840" i="2"/>
  <c r="AA2841" i="2"/>
  <c r="AA2842" i="2"/>
  <c r="AA2843" i="2"/>
  <c r="AA2844" i="2"/>
  <c r="AA2845" i="2"/>
  <c r="AA2846" i="2"/>
  <c r="AA2847" i="2"/>
  <c r="AA2848" i="2"/>
  <c r="AA2849" i="2"/>
  <c r="AA2850" i="2"/>
  <c r="AA2851" i="2"/>
  <c r="AA2852" i="2"/>
  <c r="AA2853" i="2"/>
  <c r="AA2854" i="2"/>
  <c r="AA2855" i="2"/>
  <c r="AA2856" i="2"/>
  <c r="AA2857" i="2"/>
  <c r="AA2858" i="2"/>
  <c r="AA2859" i="2"/>
  <c r="AA2860" i="2"/>
  <c r="AA2861" i="2"/>
  <c r="AA2862" i="2"/>
  <c r="AA2863" i="2"/>
  <c r="AA2864" i="2"/>
  <c r="AA2865" i="2"/>
  <c r="AA2866" i="2"/>
  <c r="AA2867" i="2"/>
  <c r="AA2868" i="2"/>
  <c r="AA2869" i="2"/>
  <c r="AA2870" i="2"/>
  <c r="AA2871" i="2"/>
  <c r="AA2872" i="2"/>
  <c r="AA2873" i="2"/>
  <c r="AA2874" i="2"/>
  <c r="AA2875" i="2"/>
  <c r="AA2876" i="2"/>
  <c r="AA2877" i="2"/>
  <c r="AA2878" i="2"/>
  <c r="AA2879" i="2"/>
  <c r="AA2880" i="2"/>
  <c r="AA2881" i="2"/>
  <c r="AA2882" i="2"/>
  <c r="AA2883" i="2"/>
  <c r="AA2884" i="2"/>
  <c r="AA2885" i="2"/>
  <c r="AA2886" i="2"/>
  <c r="AA2887" i="2"/>
  <c r="AA2888" i="2"/>
  <c r="AA2889" i="2"/>
  <c r="AA2890" i="2"/>
  <c r="AA2891" i="2"/>
  <c r="AA2892" i="2"/>
  <c r="AA2893" i="2"/>
  <c r="AA2894" i="2"/>
  <c r="AA2895" i="2"/>
  <c r="AA2896" i="2"/>
  <c r="AA2897" i="2"/>
  <c r="AA2898" i="2"/>
  <c r="AA2899" i="2"/>
  <c r="AA2900" i="2"/>
  <c r="AA2901" i="2"/>
  <c r="AA2902" i="2"/>
  <c r="AA2903" i="2"/>
  <c r="AA2904" i="2"/>
  <c r="AA2905" i="2"/>
  <c r="AA2906" i="2"/>
  <c r="AA2907" i="2"/>
  <c r="AA2908" i="2"/>
  <c r="AA2909" i="2"/>
  <c r="AA2910" i="2"/>
  <c r="AA2911" i="2"/>
  <c r="AA2912" i="2"/>
  <c r="AA2913" i="2"/>
  <c r="AA2914" i="2"/>
  <c r="AA2915" i="2"/>
  <c r="AA2916" i="2"/>
  <c r="AA2917" i="2"/>
  <c r="AA2918" i="2"/>
  <c r="AA2919" i="2"/>
  <c r="AA2920" i="2"/>
  <c r="AA2921" i="2"/>
  <c r="AA2922" i="2"/>
  <c r="AA2923" i="2"/>
  <c r="AA2924" i="2"/>
  <c r="AA2925" i="2"/>
  <c r="AA2926" i="2"/>
  <c r="AA2927" i="2"/>
  <c r="AA2928" i="2"/>
  <c r="AA2929" i="2"/>
  <c r="AA2930" i="2"/>
  <c r="AA2931" i="2"/>
  <c r="AA2932" i="2"/>
  <c r="AA2933" i="2"/>
  <c r="AA2934" i="2"/>
  <c r="AA2935" i="2"/>
  <c r="AA2936" i="2"/>
  <c r="AA2937" i="2"/>
  <c r="AA2938" i="2"/>
  <c r="AA2939" i="2"/>
  <c r="AA2940" i="2"/>
  <c r="AA2941" i="2"/>
  <c r="AA2942" i="2"/>
  <c r="AA2943" i="2"/>
  <c r="AA2944" i="2"/>
  <c r="AA2945" i="2"/>
  <c r="AA2946" i="2"/>
  <c r="AA2947" i="2"/>
  <c r="AA2948" i="2"/>
  <c r="AA2949" i="2"/>
  <c r="AA2950" i="2"/>
  <c r="AA2951" i="2"/>
  <c r="AA2952" i="2"/>
  <c r="AA2953" i="2"/>
  <c r="AA2954" i="2"/>
  <c r="AA2955" i="2"/>
  <c r="AA2956" i="2"/>
  <c r="AA2957" i="2"/>
  <c r="AA2958" i="2"/>
  <c r="AA2959" i="2"/>
  <c r="AA2960" i="2"/>
  <c r="AA2961" i="2"/>
  <c r="AA2962" i="2"/>
  <c r="AA2963" i="2"/>
  <c r="AA2964" i="2"/>
  <c r="AA2965" i="2"/>
  <c r="AA2966" i="2"/>
  <c r="AA2967" i="2"/>
  <c r="AA2968" i="2"/>
  <c r="AA2969" i="2"/>
  <c r="AA2970" i="2"/>
  <c r="AA2971" i="2"/>
  <c r="AA2972" i="2"/>
  <c r="AA2973" i="2"/>
  <c r="AA2974" i="2"/>
  <c r="AA2975" i="2"/>
  <c r="AA2976" i="2"/>
  <c r="AA2977" i="2"/>
  <c r="AA2978" i="2"/>
  <c r="AA2979" i="2"/>
  <c r="AA2980" i="2"/>
  <c r="AA2981" i="2"/>
  <c r="AA2982" i="2"/>
  <c r="AA2983" i="2"/>
  <c r="AA2984" i="2"/>
  <c r="AA2985" i="2"/>
  <c r="AA2986" i="2"/>
  <c r="AA2987" i="2"/>
  <c r="AA2988" i="2"/>
  <c r="AA2989" i="2"/>
  <c r="AA2990" i="2"/>
  <c r="AA2991" i="2"/>
  <c r="AA2992" i="2"/>
  <c r="AA2993" i="2"/>
  <c r="AA2994" i="2"/>
  <c r="AA2995" i="2"/>
  <c r="AA2996" i="2"/>
  <c r="AA2997" i="2"/>
  <c r="AA2998" i="2"/>
  <c r="AA2999" i="2"/>
  <c r="AA3000" i="2"/>
  <c r="AA3001" i="2"/>
  <c r="AA3002" i="2"/>
  <c r="AA3003" i="2"/>
  <c r="AA3004" i="2"/>
  <c r="AA3005" i="2"/>
  <c r="AA3006" i="2"/>
  <c r="AA3007" i="2"/>
  <c r="AA3008" i="2"/>
  <c r="AA3009" i="2"/>
  <c r="AA3010" i="2"/>
  <c r="AA3011" i="2"/>
  <c r="AA3012" i="2"/>
  <c r="AA3013" i="2"/>
  <c r="AA3014" i="2"/>
  <c r="AA3015" i="2"/>
  <c r="AA3016" i="2"/>
  <c r="AA3017" i="2"/>
  <c r="AA3018" i="2"/>
  <c r="AA3019" i="2"/>
  <c r="AA3020" i="2"/>
  <c r="AA3021" i="2"/>
  <c r="AA3022" i="2"/>
  <c r="AA3023" i="2"/>
  <c r="AA3024" i="2"/>
  <c r="AA3025" i="2"/>
  <c r="AA3026" i="2"/>
  <c r="AA3027" i="2"/>
  <c r="AA3028" i="2"/>
  <c r="AA3029" i="2"/>
  <c r="AA3030" i="2"/>
  <c r="AA3031" i="2"/>
  <c r="AA3032" i="2"/>
  <c r="AA3033" i="2"/>
  <c r="AA3034" i="2"/>
  <c r="AA3035" i="2"/>
  <c r="AA3036" i="2"/>
  <c r="AA3037" i="2"/>
  <c r="AA3038" i="2"/>
  <c r="AA3039" i="2"/>
  <c r="AA3040" i="2"/>
  <c r="AA3041" i="2"/>
  <c r="AA3042" i="2"/>
  <c r="AA3043" i="2"/>
  <c r="AA3044" i="2"/>
  <c r="AA3045" i="2"/>
  <c r="AA3046" i="2"/>
  <c r="AA3047" i="2"/>
  <c r="AA3048" i="2"/>
  <c r="AA3049" i="2"/>
  <c r="AA3050" i="2"/>
  <c r="AA3051" i="2"/>
  <c r="AA3052" i="2"/>
  <c r="AA3053" i="2"/>
  <c r="AA3054" i="2"/>
  <c r="AA3055" i="2"/>
  <c r="AA3056" i="2"/>
  <c r="AA3057" i="2"/>
  <c r="AA3058" i="2"/>
  <c r="AA3059" i="2"/>
  <c r="AA3060" i="2"/>
  <c r="AA3061" i="2"/>
  <c r="AA3062" i="2"/>
  <c r="AA3063" i="2"/>
  <c r="AA3064" i="2"/>
  <c r="AA3065" i="2"/>
  <c r="AA3066" i="2"/>
  <c r="AA3067" i="2"/>
  <c r="AA3068" i="2"/>
  <c r="AA3069" i="2"/>
  <c r="AA3070" i="2"/>
  <c r="AA3071" i="2"/>
  <c r="AA3072" i="2"/>
  <c r="AA3073" i="2"/>
  <c r="AA3074" i="2"/>
  <c r="AA3075" i="2"/>
  <c r="AA3076" i="2"/>
  <c r="AA3077" i="2"/>
  <c r="AA3078" i="2"/>
  <c r="AA3079" i="2"/>
  <c r="AA3080" i="2"/>
  <c r="AA3081" i="2"/>
  <c r="AA3082" i="2"/>
  <c r="AA3083" i="2"/>
  <c r="AA3084" i="2"/>
  <c r="AA3085" i="2"/>
  <c r="AA3086" i="2"/>
  <c r="AA3087" i="2"/>
  <c r="AA3088" i="2"/>
  <c r="AA3089" i="2"/>
  <c r="AA3090" i="2"/>
  <c r="AA3091" i="2"/>
  <c r="AA3092" i="2"/>
  <c r="AA3093" i="2"/>
  <c r="AA3094" i="2"/>
  <c r="AA3095" i="2"/>
  <c r="AA3096" i="2"/>
  <c r="AA3097" i="2"/>
  <c r="AA3098" i="2"/>
  <c r="AA3099" i="2"/>
  <c r="AA3100" i="2"/>
  <c r="AA3101" i="2"/>
  <c r="AA3102" i="2"/>
  <c r="AA3103" i="2"/>
  <c r="AA3104" i="2"/>
  <c r="AA3105" i="2"/>
  <c r="AA3106" i="2"/>
  <c r="AA3107" i="2"/>
  <c r="AA3108" i="2"/>
  <c r="AA3109" i="2"/>
  <c r="AA3110" i="2"/>
  <c r="AA3111" i="2"/>
  <c r="AA3112" i="2"/>
  <c r="AA3113" i="2"/>
  <c r="AA3114" i="2"/>
  <c r="AA3115" i="2"/>
  <c r="AA3116" i="2"/>
  <c r="AA3117" i="2"/>
  <c r="AA3118" i="2"/>
  <c r="AA3119" i="2"/>
  <c r="AA3120" i="2"/>
  <c r="AA3121" i="2"/>
  <c r="AA3122" i="2"/>
  <c r="AA3123" i="2"/>
  <c r="AA3124" i="2"/>
  <c r="AA3125" i="2"/>
  <c r="AA3126" i="2"/>
  <c r="AA3127" i="2"/>
  <c r="AA3128" i="2"/>
  <c r="AA3129" i="2"/>
  <c r="AA3130" i="2"/>
  <c r="AA3131" i="2"/>
  <c r="AA3132" i="2"/>
  <c r="AA3133" i="2"/>
  <c r="AA3134" i="2"/>
  <c r="AA3135" i="2"/>
  <c r="AA3136" i="2"/>
  <c r="AA3137" i="2"/>
  <c r="AA3138" i="2"/>
  <c r="AA3139" i="2"/>
  <c r="AA3140" i="2"/>
  <c r="AA3141" i="2"/>
  <c r="AA3142" i="2"/>
  <c r="AA3143" i="2"/>
  <c r="AA3144" i="2"/>
  <c r="AA3145" i="2"/>
  <c r="AA3146" i="2"/>
  <c r="AA3147" i="2"/>
  <c r="AA3148" i="2"/>
  <c r="AA3149" i="2"/>
  <c r="AA3150" i="2"/>
  <c r="AA3151" i="2"/>
  <c r="AA3152" i="2"/>
  <c r="AA3153" i="2"/>
  <c r="AA3154" i="2"/>
  <c r="AA3155" i="2"/>
  <c r="AA3156" i="2"/>
  <c r="AA3157" i="2"/>
  <c r="AA3158" i="2"/>
  <c r="AA3159" i="2"/>
  <c r="AA3160" i="2"/>
  <c r="AA3161" i="2"/>
  <c r="AA3162" i="2"/>
  <c r="AA3163" i="2"/>
  <c r="AA3164" i="2"/>
  <c r="AA3165" i="2"/>
  <c r="AA3166" i="2"/>
  <c r="AA3167" i="2"/>
  <c r="AA3168" i="2"/>
  <c r="AA3169" i="2"/>
  <c r="AA3170" i="2"/>
  <c r="AA3171" i="2"/>
  <c r="AA3172" i="2"/>
  <c r="AA3173" i="2"/>
  <c r="AA3174" i="2"/>
  <c r="AA3175" i="2"/>
  <c r="AA3176" i="2"/>
  <c r="AA3177" i="2"/>
  <c r="AA3178" i="2"/>
  <c r="AA3179" i="2"/>
  <c r="AA3180" i="2"/>
  <c r="AA3181" i="2"/>
  <c r="AA3182" i="2"/>
  <c r="AA3183" i="2"/>
  <c r="AA3184" i="2"/>
  <c r="AA3185" i="2"/>
  <c r="AA3186" i="2"/>
  <c r="AA3187" i="2"/>
  <c r="AA3188" i="2"/>
  <c r="AA3189" i="2"/>
  <c r="AA3190" i="2"/>
  <c r="AA3191" i="2"/>
  <c r="AA3192" i="2"/>
  <c r="AA3193" i="2"/>
  <c r="AA3194" i="2"/>
  <c r="AA3195" i="2"/>
  <c r="AA3196" i="2"/>
  <c r="AA3197" i="2"/>
  <c r="AA3198" i="2"/>
  <c r="AA3199" i="2"/>
  <c r="AA3200" i="2"/>
  <c r="AA3201" i="2"/>
  <c r="AA3202" i="2"/>
  <c r="AA3203" i="2"/>
  <c r="AA3204" i="2"/>
  <c r="AA3205" i="2"/>
  <c r="AA3206" i="2"/>
  <c r="AA3207" i="2"/>
  <c r="AA3208" i="2"/>
  <c r="AA3209" i="2"/>
  <c r="AA3210" i="2"/>
  <c r="AA3211" i="2"/>
  <c r="AA3212" i="2"/>
  <c r="AA3213" i="2"/>
  <c r="AA3214" i="2"/>
  <c r="AA3215" i="2"/>
  <c r="AA3216" i="2"/>
  <c r="AA3217" i="2"/>
  <c r="AA3218" i="2"/>
  <c r="AA3219" i="2"/>
  <c r="AA3220" i="2"/>
  <c r="AA3221" i="2"/>
  <c r="AA3222" i="2"/>
  <c r="AA3223" i="2"/>
  <c r="AA3224" i="2"/>
  <c r="AA3225" i="2"/>
  <c r="AA3226" i="2"/>
  <c r="AA3227" i="2"/>
  <c r="AA3228" i="2"/>
  <c r="AA3229" i="2"/>
  <c r="AA3230" i="2"/>
  <c r="AA3231" i="2"/>
  <c r="AA3232" i="2"/>
  <c r="AA3233" i="2"/>
  <c r="AA3234" i="2"/>
  <c r="AA3235" i="2"/>
  <c r="AA3236" i="2"/>
  <c r="AA3237" i="2"/>
  <c r="AA3238" i="2"/>
  <c r="AA3239" i="2"/>
  <c r="AA3240" i="2"/>
  <c r="AA3241" i="2"/>
  <c r="AA3242" i="2"/>
  <c r="AA3243" i="2"/>
  <c r="AA3244" i="2"/>
  <c r="AA3245" i="2"/>
  <c r="AA3246" i="2"/>
  <c r="AA3247" i="2"/>
  <c r="AA3248" i="2"/>
  <c r="AA3249" i="2"/>
  <c r="AA3250" i="2"/>
  <c r="AA3251" i="2"/>
  <c r="AA3252" i="2"/>
  <c r="AA3253" i="2"/>
  <c r="AA3254" i="2"/>
  <c r="AA3255" i="2"/>
  <c r="AA3256" i="2"/>
  <c r="AA3257" i="2"/>
  <c r="AA3258" i="2"/>
  <c r="AA3259" i="2"/>
  <c r="AA3260" i="2"/>
  <c r="AA3261" i="2"/>
  <c r="AA3262" i="2"/>
  <c r="AA3263" i="2"/>
  <c r="AA3264" i="2"/>
  <c r="AA3265" i="2"/>
  <c r="AA3266" i="2"/>
  <c r="AA3267" i="2"/>
  <c r="AA3268" i="2"/>
  <c r="AA3269" i="2"/>
  <c r="AA3270" i="2"/>
  <c r="AA3271" i="2"/>
  <c r="AA3272" i="2"/>
  <c r="AA3273" i="2"/>
  <c r="AA3274" i="2"/>
  <c r="AA3275" i="2"/>
  <c r="AA3276" i="2"/>
  <c r="AA3277" i="2"/>
  <c r="AA3278" i="2"/>
  <c r="AA3279" i="2"/>
  <c r="AA3280" i="2"/>
  <c r="AA3281" i="2"/>
  <c r="AA3282" i="2"/>
  <c r="AA3283" i="2"/>
  <c r="AA3284" i="2"/>
  <c r="AA3285" i="2"/>
  <c r="AA3286" i="2"/>
  <c r="AA3287" i="2"/>
  <c r="AA3288" i="2"/>
  <c r="AA3289" i="2"/>
  <c r="AA3290" i="2"/>
  <c r="AA3291" i="2"/>
  <c r="AA3292" i="2"/>
  <c r="AA3293" i="2"/>
  <c r="AA3294" i="2"/>
  <c r="AA3295" i="2"/>
  <c r="AA3296" i="2"/>
  <c r="AA3297" i="2"/>
  <c r="AA3298" i="2"/>
  <c r="AA3299" i="2"/>
  <c r="AA3300" i="2"/>
  <c r="AA3301" i="2"/>
  <c r="AA3302" i="2"/>
  <c r="AA3303" i="2"/>
  <c r="AA3304" i="2"/>
  <c r="AA3305" i="2"/>
  <c r="AA3306" i="2"/>
  <c r="AA3307" i="2"/>
  <c r="AA3308" i="2"/>
  <c r="AA3309" i="2"/>
  <c r="AA3310" i="2"/>
  <c r="AA3311" i="2"/>
  <c r="AA3312" i="2"/>
  <c r="AA3313" i="2"/>
  <c r="AA3314" i="2"/>
  <c r="AA3315" i="2"/>
  <c r="AA3316" i="2"/>
  <c r="AA3317" i="2"/>
  <c r="AA3318" i="2"/>
  <c r="AA3319" i="2"/>
  <c r="AA3320" i="2"/>
  <c r="AA3321" i="2"/>
  <c r="AA3322" i="2"/>
  <c r="AA3323" i="2"/>
  <c r="AA3324" i="2"/>
  <c r="AA3325" i="2"/>
  <c r="AA3326" i="2"/>
  <c r="AA3327" i="2"/>
  <c r="AA3328" i="2"/>
  <c r="AA3329" i="2"/>
  <c r="AA3330" i="2"/>
  <c r="AA3331" i="2"/>
  <c r="AA3332" i="2"/>
  <c r="AA3333" i="2"/>
  <c r="AA3334" i="2"/>
  <c r="AA3335" i="2"/>
  <c r="AA3336" i="2"/>
  <c r="AA3337" i="2"/>
  <c r="AA3338" i="2"/>
  <c r="AA3339" i="2"/>
  <c r="AA3340" i="2"/>
  <c r="AA3341" i="2"/>
  <c r="AA3342" i="2"/>
  <c r="AA3343" i="2"/>
  <c r="AA3344" i="2"/>
  <c r="AA3345" i="2"/>
  <c r="AA3346" i="2"/>
  <c r="AA3347" i="2"/>
  <c r="AA3348" i="2"/>
  <c r="AA3349" i="2"/>
  <c r="AA3350" i="2"/>
  <c r="AA3351" i="2"/>
  <c r="AA3352" i="2"/>
  <c r="AA3353" i="2"/>
  <c r="AA3354" i="2"/>
  <c r="AA3355" i="2"/>
  <c r="AA3356" i="2"/>
  <c r="AA3357" i="2"/>
  <c r="AA3358" i="2"/>
  <c r="AA3359" i="2"/>
  <c r="AA3360" i="2"/>
  <c r="AA3361" i="2"/>
  <c r="AA3362" i="2"/>
  <c r="AA3363" i="2"/>
  <c r="AA3364" i="2"/>
  <c r="AA3365" i="2"/>
  <c r="AA3366" i="2"/>
  <c r="AA3367" i="2"/>
  <c r="AA3368" i="2"/>
  <c r="AA3369" i="2"/>
  <c r="AA3370" i="2"/>
  <c r="AA3371" i="2"/>
  <c r="AA3372" i="2"/>
  <c r="AA3373" i="2"/>
  <c r="AA3374" i="2"/>
  <c r="AA3375" i="2"/>
  <c r="AA3376" i="2"/>
  <c r="AA3377" i="2"/>
  <c r="AA3378" i="2"/>
  <c r="AA3379" i="2"/>
  <c r="AA3380" i="2"/>
  <c r="AA3381" i="2"/>
  <c r="AA3382" i="2"/>
  <c r="AA3383" i="2"/>
  <c r="AA3384" i="2"/>
  <c r="AA3385" i="2"/>
  <c r="AA3386" i="2"/>
  <c r="AA3387" i="2"/>
  <c r="AA3388" i="2"/>
  <c r="AA3389" i="2"/>
  <c r="AA3390" i="2"/>
  <c r="AA3391" i="2"/>
  <c r="AA3392" i="2"/>
  <c r="AA3393" i="2"/>
  <c r="AA3394" i="2"/>
  <c r="AA3395" i="2"/>
  <c r="AA3396" i="2"/>
  <c r="AA3397" i="2"/>
  <c r="AA3398" i="2"/>
  <c r="AA3399" i="2"/>
  <c r="AA3400" i="2"/>
  <c r="AA3401" i="2"/>
  <c r="AA3402" i="2"/>
  <c r="AA3403" i="2"/>
  <c r="AA3404" i="2"/>
  <c r="AA3405" i="2"/>
  <c r="AA3406" i="2"/>
  <c r="AA3407" i="2"/>
  <c r="AA3408" i="2"/>
  <c r="AA3409" i="2"/>
  <c r="AA3410" i="2"/>
  <c r="AA3411" i="2"/>
  <c r="AA3412" i="2"/>
  <c r="AA3413" i="2"/>
  <c r="AA3414" i="2"/>
  <c r="AA3415" i="2"/>
  <c r="AA3416" i="2"/>
  <c r="AA3417" i="2"/>
  <c r="AA3418" i="2"/>
  <c r="AA3419" i="2"/>
  <c r="AA3420" i="2"/>
  <c r="AA3421" i="2"/>
  <c r="AA3422" i="2"/>
  <c r="AA3423" i="2"/>
  <c r="AA3424" i="2"/>
  <c r="AA3425" i="2"/>
  <c r="AA3426" i="2"/>
  <c r="AA3427" i="2"/>
  <c r="AA3428" i="2"/>
  <c r="AA3429" i="2"/>
  <c r="AA3430" i="2"/>
  <c r="AA3431" i="2"/>
  <c r="AA3432" i="2"/>
  <c r="AA3433" i="2"/>
  <c r="AA3434" i="2"/>
  <c r="AA3435" i="2"/>
  <c r="AA3436" i="2"/>
  <c r="AA3437" i="2"/>
  <c r="AA3438" i="2"/>
  <c r="AA3439" i="2"/>
  <c r="AA3440" i="2"/>
  <c r="AA3441" i="2"/>
  <c r="AA3442" i="2"/>
  <c r="AA3443" i="2"/>
  <c r="AA3444" i="2"/>
  <c r="AA3445" i="2"/>
  <c r="AA3446" i="2"/>
  <c r="AA3447" i="2"/>
  <c r="AA3448" i="2"/>
  <c r="AA3449" i="2"/>
  <c r="AA3450" i="2"/>
  <c r="AA3451" i="2"/>
  <c r="AA3452" i="2"/>
  <c r="AA3453" i="2"/>
  <c r="AA3454" i="2"/>
  <c r="AA3455" i="2"/>
  <c r="AA3456" i="2"/>
  <c r="AA3457" i="2"/>
  <c r="AA3458" i="2"/>
  <c r="AA3459" i="2"/>
  <c r="AA3460" i="2"/>
  <c r="AA3461" i="2"/>
  <c r="AA3462" i="2"/>
  <c r="AA3463" i="2"/>
  <c r="AA3464" i="2"/>
  <c r="AA3465" i="2"/>
  <c r="AA3466" i="2"/>
  <c r="AA3467" i="2"/>
  <c r="AA3468" i="2"/>
  <c r="AA3469" i="2"/>
  <c r="AA3470" i="2"/>
  <c r="AA3471" i="2"/>
  <c r="AA3472" i="2"/>
  <c r="AA3473" i="2"/>
  <c r="AA3474" i="2"/>
  <c r="AA3475" i="2"/>
  <c r="AA3476" i="2"/>
  <c r="AA3477" i="2"/>
  <c r="AA3478" i="2"/>
  <c r="AA3479" i="2"/>
  <c r="AA3480" i="2"/>
  <c r="AA3481" i="2"/>
  <c r="AA3482" i="2"/>
  <c r="AA3483" i="2"/>
  <c r="AA3484" i="2"/>
  <c r="AA3485" i="2"/>
  <c r="AA3486" i="2"/>
  <c r="AA3487" i="2"/>
  <c r="AA3488" i="2"/>
  <c r="AA3489" i="2"/>
  <c r="AA3490" i="2"/>
  <c r="AA3491" i="2"/>
  <c r="AA3492" i="2"/>
  <c r="AA3493" i="2"/>
  <c r="AA3494" i="2"/>
  <c r="AA3495" i="2"/>
  <c r="AA3496" i="2"/>
  <c r="AA3497" i="2"/>
  <c r="AA3498" i="2"/>
  <c r="AA3499" i="2"/>
  <c r="AA3500" i="2"/>
  <c r="AA3501" i="2"/>
  <c r="AA3502" i="2"/>
  <c r="AA3503" i="2"/>
  <c r="AA3504" i="2"/>
  <c r="AA3505" i="2"/>
  <c r="AA3506" i="2"/>
  <c r="AA3507" i="2"/>
  <c r="AA3508" i="2"/>
  <c r="AA3509" i="2"/>
  <c r="AA3510" i="2"/>
  <c r="AA3511" i="2"/>
  <c r="AA3512" i="2"/>
  <c r="AA3513" i="2"/>
  <c r="AA3514" i="2"/>
  <c r="AA3515" i="2"/>
  <c r="AA3516" i="2"/>
  <c r="AA3517" i="2"/>
  <c r="AA3518" i="2"/>
  <c r="AA3519" i="2"/>
  <c r="AA3520" i="2"/>
  <c r="AA3521" i="2"/>
  <c r="AA3522" i="2"/>
  <c r="AA3523" i="2"/>
  <c r="AA3524" i="2"/>
  <c r="AA3525" i="2"/>
  <c r="AA3526" i="2"/>
  <c r="AA3527" i="2"/>
  <c r="AA3528" i="2"/>
  <c r="AA3529" i="2"/>
  <c r="AA3530" i="2"/>
  <c r="AA3531" i="2"/>
  <c r="AA3532" i="2"/>
  <c r="AA3533" i="2"/>
  <c r="AA3534" i="2"/>
  <c r="AA3535" i="2"/>
  <c r="AA3536" i="2"/>
  <c r="AA3537" i="2"/>
  <c r="AA3538" i="2"/>
  <c r="AA3539" i="2"/>
  <c r="AA3540" i="2"/>
  <c r="AA3541" i="2"/>
  <c r="AA3542" i="2"/>
  <c r="AA3543" i="2"/>
  <c r="AA3544" i="2"/>
  <c r="AA3545" i="2"/>
  <c r="AA3546" i="2"/>
  <c r="AA3547" i="2"/>
  <c r="AA3548" i="2"/>
  <c r="AA3549" i="2"/>
  <c r="AA3550" i="2"/>
  <c r="AA3551" i="2"/>
  <c r="AA3552" i="2"/>
  <c r="AA3553" i="2"/>
  <c r="AA3554" i="2"/>
  <c r="AA3555" i="2"/>
  <c r="AA3556" i="2"/>
  <c r="AA3557" i="2"/>
  <c r="AA3558" i="2"/>
  <c r="AA3559" i="2"/>
  <c r="AA3560" i="2"/>
  <c r="AA3561" i="2"/>
  <c r="AA3562" i="2"/>
  <c r="AA3563" i="2"/>
  <c r="AA3564" i="2"/>
  <c r="AA3565" i="2"/>
  <c r="AA3566" i="2"/>
  <c r="AA3567" i="2"/>
  <c r="AA3568" i="2"/>
  <c r="AA3569" i="2"/>
  <c r="AA3570" i="2"/>
  <c r="AA3571" i="2"/>
  <c r="AA3572" i="2"/>
  <c r="AA3573" i="2"/>
  <c r="AA3574" i="2"/>
  <c r="AA3575" i="2"/>
  <c r="AA3576" i="2"/>
  <c r="AA3577" i="2"/>
  <c r="AA3578" i="2"/>
  <c r="AA3579" i="2"/>
  <c r="AA3580" i="2"/>
  <c r="AA3581" i="2"/>
  <c r="AA3582" i="2"/>
  <c r="AA3583" i="2"/>
  <c r="AA3584" i="2"/>
  <c r="AA3585" i="2"/>
  <c r="AA3586" i="2"/>
  <c r="AA3587" i="2"/>
  <c r="AA3588" i="2"/>
  <c r="AA3589" i="2"/>
  <c r="AA3590" i="2"/>
  <c r="AA3591" i="2"/>
  <c r="AA3592" i="2"/>
  <c r="AA3593" i="2"/>
  <c r="AA3594" i="2"/>
  <c r="AA3595" i="2"/>
  <c r="AA3596" i="2"/>
  <c r="AA3597" i="2"/>
  <c r="AA3598" i="2"/>
  <c r="AA3599" i="2"/>
  <c r="AA3600" i="2"/>
  <c r="AA3601" i="2"/>
  <c r="AA3602" i="2"/>
  <c r="AA3603" i="2"/>
  <c r="AA3604" i="2"/>
  <c r="AA3605" i="2"/>
  <c r="AA3606" i="2"/>
  <c r="AA3607" i="2"/>
  <c r="AA3608" i="2"/>
  <c r="AA3609" i="2"/>
  <c r="AA3610" i="2"/>
  <c r="AA3611" i="2"/>
  <c r="AA3612" i="2"/>
  <c r="AA3613" i="2"/>
  <c r="AA3614" i="2"/>
  <c r="AA3615" i="2"/>
  <c r="AA3616" i="2"/>
  <c r="AA3617" i="2"/>
  <c r="AA3618" i="2"/>
  <c r="AA3619" i="2"/>
  <c r="AA3620" i="2"/>
  <c r="AA3621" i="2"/>
  <c r="AA3622" i="2"/>
  <c r="AA3623" i="2"/>
  <c r="AA3624" i="2"/>
  <c r="AA3625" i="2"/>
  <c r="AA3626" i="2"/>
  <c r="AA3627" i="2"/>
  <c r="AA3628" i="2"/>
  <c r="AA3629" i="2"/>
  <c r="AA3630" i="2"/>
  <c r="AA3631" i="2"/>
  <c r="AA3632" i="2"/>
  <c r="AA3633" i="2"/>
  <c r="AA3634" i="2"/>
  <c r="AA3635" i="2"/>
  <c r="AA3636" i="2"/>
  <c r="AA3637" i="2"/>
  <c r="AA3638" i="2"/>
  <c r="AA3639" i="2"/>
  <c r="AA3640" i="2"/>
  <c r="AA3641" i="2"/>
  <c r="AA3642" i="2"/>
  <c r="AA3643" i="2"/>
  <c r="AA3644" i="2"/>
  <c r="AA3645" i="2"/>
  <c r="AA3646" i="2"/>
  <c r="AA3647" i="2"/>
  <c r="AA3648" i="2"/>
  <c r="AA3649" i="2"/>
  <c r="AA3650" i="2"/>
  <c r="AA3651" i="2"/>
  <c r="AA3652" i="2"/>
  <c r="AA3653" i="2"/>
  <c r="AA3654" i="2"/>
  <c r="AA3655" i="2"/>
  <c r="AA3656" i="2"/>
  <c r="AA3657" i="2"/>
  <c r="AA3658" i="2"/>
  <c r="AA3659" i="2"/>
  <c r="AA3660" i="2"/>
  <c r="AA3661" i="2"/>
  <c r="AA3662" i="2"/>
  <c r="AA3663" i="2"/>
  <c r="AA3664" i="2"/>
  <c r="AA3665" i="2"/>
  <c r="AA3666" i="2"/>
  <c r="AA3667" i="2"/>
  <c r="AA3668" i="2"/>
  <c r="AA3669" i="2"/>
  <c r="AA3670" i="2"/>
  <c r="AA3671" i="2"/>
  <c r="AA3672" i="2"/>
  <c r="AA3673" i="2"/>
  <c r="AA3674" i="2"/>
  <c r="AA3675" i="2"/>
  <c r="AA3676" i="2"/>
  <c r="AA3677" i="2"/>
  <c r="AA3678" i="2"/>
  <c r="AA3679" i="2"/>
  <c r="AA3680" i="2"/>
  <c r="AA3681" i="2"/>
  <c r="AA3682" i="2"/>
  <c r="AA3683" i="2"/>
  <c r="AA3684" i="2"/>
  <c r="AA3685" i="2"/>
  <c r="AA3686" i="2"/>
  <c r="AA3687" i="2"/>
  <c r="AA3688" i="2"/>
  <c r="AA3689" i="2"/>
  <c r="AA3690" i="2"/>
  <c r="AA3691" i="2"/>
  <c r="AA3692" i="2"/>
  <c r="AA3693" i="2"/>
  <c r="AA3694" i="2"/>
  <c r="AA3695" i="2"/>
  <c r="AA3696" i="2"/>
  <c r="AA3697" i="2"/>
  <c r="AA3698" i="2"/>
  <c r="AA3699" i="2"/>
  <c r="AA3700" i="2"/>
  <c r="AA3701" i="2"/>
  <c r="AA3702" i="2"/>
  <c r="AA3703" i="2"/>
  <c r="AA3704" i="2"/>
  <c r="AA3705" i="2"/>
  <c r="AA3706" i="2"/>
  <c r="AA3707" i="2"/>
  <c r="AA3708" i="2"/>
  <c r="AA3709" i="2"/>
  <c r="AA3710" i="2"/>
  <c r="AA3711" i="2"/>
  <c r="AA3712" i="2"/>
  <c r="AA3713" i="2"/>
  <c r="AA3714" i="2"/>
  <c r="AA3715" i="2"/>
  <c r="AA3716" i="2"/>
  <c r="AA3717" i="2"/>
  <c r="AA3718" i="2"/>
  <c r="AA3719" i="2"/>
  <c r="AA3720" i="2"/>
  <c r="AA3721" i="2"/>
  <c r="AA3722" i="2"/>
  <c r="AA3723" i="2"/>
  <c r="AA3724" i="2"/>
  <c r="AA3725" i="2"/>
  <c r="AA3726" i="2"/>
  <c r="AA3727" i="2"/>
  <c r="AA3728" i="2"/>
  <c r="AA3729" i="2"/>
  <c r="AA3730" i="2"/>
  <c r="AA3731" i="2"/>
  <c r="AA3732" i="2"/>
  <c r="AA3733" i="2"/>
  <c r="AA3734" i="2"/>
  <c r="AA3735" i="2"/>
  <c r="AA3736" i="2"/>
  <c r="AA3737" i="2"/>
  <c r="AA3738" i="2"/>
  <c r="AA3739" i="2"/>
  <c r="AA3740" i="2"/>
  <c r="AA3741" i="2"/>
  <c r="AA3742" i="2"/>
  <c r="AA3743" i="2"/>
  <c r="AA3744" i="2"/>
  <c r="AA3745" i="2"/>
  <c r="AA3746" i="2"/>
  <c r="AA3747" i="2"/>
  <c r="AA3748" i="2"/>
  <c r="AA3749" i="2"/>
  <c r="AA3750" i="2"/>
  <c r="AA3751" i="2"/>
  <c r="AA3752" i="2"/>
  <c r="AA3753" i="2"/>
  <c r="AA3754" i="2"/>
  <c r="AA3755" i="2"/>
  <c r="AA3756" i="2"/>
  <c r="AA3757" i="2"/>
  <c r="AA3758" i="2"/>
  <c r="AA3759" i="2"/>
  <c r="AA3760" i="2"/>
  <c r="AA3761" i="2"/>
  <c r="AA3762" i="2"/>
  <c r="AA3763" i="2"/>
  <c r="AA3764" i="2"/>
  <c r="AA3765" i="2"/>
  <c r="AA3766" i="2"/>
  <c r="AA3767" i="2"/>
  <c r="AA3768" i="2"/>
  <c r="AA3769" i="2"/>
  <c r="AA3770" i="2"/>
  <c r="AA3771" i="2"/>
  <c r="AA3772" i="2"/>
  <c r="AA3773" i="2"/>
  <c r="AA3774" i="2"/>
  <c r="AA3775" i="2"/>
  <c r="AA3776" i="2"/>
  <c r="AA3777" i="2"/>
  <c r="AA3778" i="2"/>
  <c r="AA3779" i="2"/>
  <c r="AA3780" i="2"/>
  <c r="AA3781" i="2"/>
  <c r="AA3782" i="2"/>
  <c r="AA3783" i="2"/>
  <c r="AA3784" i="2"/>
  <c r="AA3785" i="2"/>
  <c r="AA3786" i="2"/>
  <c r="AA3787" i="2"/>
  <c r="AA3788" i="2"/>
  <c r="AA3789" i="2"/>
  <c r="AA3790" i="2"/>
  <c r="AA3791" i="2"/>
  <c r="AA3792" i="2"/>
  <c r="AA3793" i="2"/>
  <c r="AA3794" i="2"/>
  <c r="AA3795" i="2"/>
  <c r="AA3796" i="2"/>
  <c r="AA3797" i="2"/>
  <c r="AA3798" i="2"/>
  <c r="AA3799" i="2"/>
  <c r="AA3800" i="2"/>
  <c r="AA3801" i="2"/>
  <c r="AA3802" i="2"/>
  <c r="AA3803" i="2"/>
  <c r="AA3804" i="2"/>
  <c r="AA3805" i="2"/>
  <c r="AA3806" i="2"/>
  <c r="AA3807" i="2"/>
  <c r="AA3808" i="2"/>
  <c r="AA3809" i="2"/>
  <c r="AA3810" i="2"/>
  <c r="AA3811" i="2"/>
  <c r="AA3812" i="2"/>
  <c r="AA3813" i="2"/>
  <c r="AA3814" i="2"/>
  <c r="AA3815" i="2"/>
  <c r="AA3816" i="2"/>
  <c r="AA3817" i="2"/>
  <c r="AA3818" i="2"/>
  <c r="AA3819" i="2"/>
  <c r="AA3820" i="2"/>
  <c r="AA3821" i="2"/>
  <c r="AA3822" i="2"/>
  <c r="AA3823" i="2"/>
  <c r="AA3824" i="2"/>
  <c r="AA3825" i="2"/>
  <c r="AA3826" i="2"/>
  <c r="AA3827" i="2"/>
  <c r="AA3828" i="2"/>
  <c r="AA3829" i="2"/>
  <c r="AA3830" i="2"/>
  <c r="AA3831" i="2"/>
  <c r="AA3832" i="2"/>
  <c r="AA3833" i="2"/>
  <c r="AA3834" i="2"/>
  <c r="AA3835" i="2"/>
  <c r="AA3836" i="2"/>
  <c r="AA3837" i="2"/>
  <c r="AA3838" i="2"/>
  <c r="AA3839" i="2"/>
  <c r="AA3840" i="2"/>
  <c r="AA3841" i="2"/>
  <c r="AA3842" i="2"/>
  <c r="AA3843" i="2"/>
  <c r="AA3844" i="2"/>
  <c r="AA3845" i="2"/>
  <c r="AA3846" i="2"/>
  <c r="AA3847" i="2"/>
  <c r="AA3848" i="2"/>
  <c r="AA3849" i="2"/>
  <c r="AA3850" i="2"/>
  <c r="AA3851" i="2"/>
  <c r="AA3852" i="2"/>
  <c r="AA3853" i="2"/>
  <c r="AA3854" i="2"/>
  <c r="AA3855" i="2"/>
  <c r="AA3856" i="2"/>
  <c r="AA3857" i="2"/>
  <c r="AA3858" i="2"/>
  <c r="AA3859" i="2"/>
  <c r="AA3860" i="2"/>
  <c r="AA3861" i="2"/>
  <c r="AA3862" i="2"/>
  <c r="AA3863" i="2"/>
  <c r="AA3864" i="2"/>
  <c r="AA3865" i="2"/>
  <c r="AA3866" i="2"/>
  <c r="AA3867" i="2"/>
  <c r="AA3868" i="2"/>
  <c r="AA3869" i="2"/>
  <c r="AA3870" i="2"/>
  <c r="AA3871" i="2"/>
  <c r="AA3872" i="2"/>
  <c r="AA3873" i="2"/>
  <c r="AA3874" i="2"/>
  <c r="AA3875" i="2"/>
  <c r="AA3876" i="2"/>
  <c r="AA3877" i="2"/>
  <c r="AA3878" i="2"/>
  <c r="AA3879" i="2"/>
  <c r="AA3880" i="2"/>
  <c r="AA3881" i="2"/>
  <c r="AA3882" i="2"/>
  <c r="AA3883" i="2"/>
  <c r="AA3884" i="2"/>
  <c r="AA3885" i="2"/>
  <c r="AA3886" i="2"/>
  <c r="AA3887" i="2"/>
  <c r="AA3888" i="2"/>
  <c r="AA3889" i="2"/>
  <c r="AA3890" i="2"/>
  <c r="AA3891" i="2"/>
  <c r="AA3892" i="2"/>
  <c r="AA3893" i="2"/>
  <c r="AA3894" i="2"/>
  <c r="AA3895" i="2"/>
  <c r="AA3896" i="2"/>
  <c r="AA3897" i="2"/>
  <c r="AA3898" i="2"/>
  <c r="AA3899" i="2"/>
  <c r="AA3900" i="2"/>
  <c r="AA3901" i="2"/>
  <c r="AA3902" i="2"/>
  <c r="AA3903" i="2"/>
  <c r="AA3904" i="2"/>
  <c r="AA3905" i="2"/>
  <c r="AA3906" i="2"/>
  <c r="AA3907" i="2"/>
  <c r="AA3908" i="2"/>
  <c r="AA3909" i="2"/>
  <c r="AA3910" i="2"/>
  <c r="AA3911" i="2"/>
  <c r="AA3912" i="2"/>
  <c r="AA3913" i="2"/>
  <c r="AA3914" i="2"/>
  <c r="AA3915" i="2"/>
  <c r="AA3916" i="2"/>
  <c r="AA3917" i="2"/>
  <c r="AA3918" i="2"/>
  <c r="AA3919" i="2"/>
  <c r="AA3920" i="2"/>
  <c r="AA3921" i="2"/>
  <c r="AA3922" i="2"/>
  <c r="AA3923" i="2"/>
  <c r="AA3924" i="2"/>
  <c r="AA3925" i="2"/>
  <c r="AA3926" i="2"/>
  <c r="AA3927" i="2"/>
  <c r="AA3928" i="2"/>
  <c r="AA3929" i="2"/>
  <c r="AA3930" i="2"/>
  <c r="AA3931" i="2"/>
  <c r="AA3932" i="2"/>
  <c r="AA3933" i="2"/>
  <c r="AA3934" i="2"/>
  <c r="AA3935" i="2"/>
  <c r="AA3936" i="2"/>
  <c r="AA3937" i="2"/>
  <c r="AA3938" i="2"/>
  <c r="AA3939" i="2"/>
  <c r="AA3940" i="2"/>
  <c r="AA3941" i="2"/>
  <c r="AA3942" i="2"/>
  <c r="AA3943" i="2"/>
  <c r="AA3944" i="2"/>
  <c r="AA3945" i="2"/>
  <c r="AA3946" i="2"/>
  <c r="AA3947" i="2"/>
  <c r="AA3948" i="2"/>
  <c r="AA3949" i="2"/>
  <c r="AA3950" i="2"/>
  <c r="AA3951" i="2"/>
  <c r="AA3952" i="2"/>
  <c r="AA3953" i="2"/>
  <c r="AA3954" i="2"/>
  <c r="AA3955" i="2"/>
  <c r="AA3956" i="2"/>
  <c r="AA3957" i="2"/>
  <c r="AA3958" i="2"/>
  <c r="AA3959" i="2"/>
  <c r="AA3960" i="2"/>
  <c r="AA3961" i="2"/>
  <c r="AA3962" i="2"/>
  <c r="AA3963" i="2"/>
  <c r="AA3964" i="2"/>
  <c r="AA3965" i="2"/>
  <c r="AA3966" i="2"/>
  <c r="AA3967" i="2"/>
  <c r="AA3968" i="2"/>
  <c r="AA3969" i="2"/>
  <c r="AA3970" i="2"/>
  <c r="AA3971" i="2"/>
  <c r="AA3972" i="2"/>
  <c r="AA3973" i="2"/>
  <c r="AA3974" i="2"/>
  <c r="AA3975" i="2"/>
  <c r="AA3976" i="2"/>
  <c r="AA3977" i="2"/>
  <c r="AA3978" i="2"/>
  <c r="AA3979" i="2"/>
  <c r="AA3980" i="2"/>
  <c r="AA3981" i="2"/>
  <c r="AA3982" i="2"/>
  <c r="AA3983" i="2"/>
  <c r="AA3984" i="2"/>
  <c r="AA3985" i="2"/>
  <c r="AA3986" i="2"/>
  <c r="AA3987" i="2"/>
  <c r="AA3988" i="2"/>
  <c r="AA3989" i="2"/>
  <c r="AA3990" i="2"/>
  <c r="AA3991" i="2"/>
  <c r="AA3992" i="2"/>
  <c r="AA3993" i="2"/>
  <c r="AA3994" i="2"/>
  <c r="AA3995" i="2"/>
  <c r="AA3996" i="2"/>
  <c r="AA3997" i="2"/>
  <c r="AA3998" i="2"/>
  <c r="AA3999" i="2"/>
  <c r="AA4000" i="2"/>
  <c r="AA4001" i="2"/>
  <c r="AA4002" i="2"/>
  <c r="AA4003" i="2"/>
  <c r="AA4004" i="2"/>
  <c r="AA4005" i="2"/>
  <c r="AA4006" i="2"/>
  <c r="AA4007" i="2"/>
  <c r="AA4008" i="2"/>
  <c r="AA4009" i="2"/>
  <c r="AA4010" i="2"/>
  <c r="AA4011" i="2"/>
  <c r="AA4012" i="2"/>
  <c r="AA4013" i="2"/>
  <c r="AA4014" i="2"/>
  <c r="AA4015" i="2"/>
  <c r="AA4016" i="2"/>
  <c r="AA4017" i="2"/>
  <c r="AA4018" i="2"/>
  <c r="AA4019" i="2"/>
  <c r="AA4020" i="2"/>
  <c r="AA4021" i="2"/>
  <c r="AA4022" i="2"/>
  <c r="AA4023" i="2"/>
  <c r="AA4024" i="2"/>
  <c r="AA4025" i="2"/>
  <c r="AA4026" i="2"/>
  <c r="AA4027" i="2"/>
  <c r="AA4028" i="2"/>
  <c r="AA4029" i="2"/>
  <c r="AA4030" i="2"/>
  <c r="AA4031" i="2"/>
  <c r="AA4032" i="2"/>
  <c r="AA4033" i="2"/>
  <c r="AA4034" i="2"/>
  <c r="AA4035" i="2"/>
  <c r="AA4036" i="2"/>
  <c r="AA4037" i="2"/>
  <c r="AA4038" i="2"/>
  <c r="AA4039" i="2"/>
  <c r="AA4040" i="2"/>
  <c r="AA4041" i="2"/>
  <c r="AA4042" i="2"/>
  <c r="AA4043" i="2"/>
  <c r="AA4044" i="2"/>
  <c r="AA4045" i="2"/>
  <c r="AA4046" i="2"/>
  <c r="AA4047" i="2"/>
  <c r="AA4048" i="2"/>
  <c r="AA4049" i="2"/>
  <c r="AA4050" i="2"/>
  <c r="AA4051" i="2"/>
  <c r="AA4052" i="2"/>
  <c r="AA4053" i="2"/>
  <c r="AA4054" i="2"/>
  <c r="AA4055" i="2"/>
  <c r="AA4056" i="2"/>
  <c r="AA4057" i="2"/>
  <c r="AA4058" i="2"/>
  <c r="AA4059" i="2"/>
  <c r="AA4060" i="2"/>
  <c r="AA4061" i="2"/>
  <c r="AA4062" i="2"/>
  <c r="AA4063" i="2"/>
  <c r="AA4064" i="2"/>
  <c r="AA4065" i="2"/>
  <c r="AA4066" i="2"/>
  <c r="AA4067" i="2"/>
  <c r="AA4068" i="2"/>
  <c r="AA4069" i="2"/>
  <c r="AA4070" i="2"/>
  <c r="AA4071" i="2"/>
  <c r="AA4072" i="2"/>
  <c r="AA4073" i="2"/>
  <c r="AA4074" i="2"/>
  <c r="AA4075" i="2"/>
  <c r="AA4076" i="2"/>
  <c r="AA4077" i="2"/>
  <c r="AA4078" i="2"/>
  <c r="AA4079" i="2"/>
  <c r="AA4080" i="2"/>
  <c r="AA4081" i="2"/>
  <c r="AA4082" i="2"/>
  <c r="AA4083" i="2"/>
  <c r="AA4084" i="2"/>
  <c r="AA4085" i="2"/>
  <c r="AA4086" i="2"/>
  <c r="AA4087" i="2"/>
  <c r="AA4088" i="2"/>
  <c r="AA4089" i="2"/>
  <c r="AA4090" i="2"/>
  <c r="AA4091" i="2"/>
  <c r="AA4092" i="2"/>
  <c r="AA4093" i="2"/>
  <c r="AA4094" i="2"/>
  <c r="AA4095" i="2"/>
  <c r="AA4096" i="2"/>
  <c r="AA4097" i="2"/>
  <c r="AA4098" i="2"/>
  <c r="AA4099" i="2"/>
  <c r="AA4100" i="2"/>
  <c r="AA4101" i="2"/>
  <c r="AA4102" i="2"/>
  <c r="AA4103" i="2"/>
  <c r="AA4104" i="2"/>
  <c r="AA4105" i="2"/>
  <c r="AA4106" i="2"/>
  <c r="AA4107" i="2"/>
  <c r="AA4108" i="2"/>
  <c r="AA4109" i="2"/>
  <c r="AA4110" i="2"/>
  <c r="AA4111" i="2"/>
  <c r="AA4112" i="2"/>
  <c r="AA4113" i="2"/>
  <c r="AA4114" i="2"/>
  <c r="AA4115" i="2"/>
  <c r="AA4116" i="2"/>
  <c r="AA4117" i="2"/>
  <c r="AA4118" i="2"/>
  <c r="AA4119" i="2"/>
  <c r="AA4120" i="2"/>
  <c r="AA4121" i="2"/>
  <c r="AA4122" i="2"/>
  <c r="AA4123" i="2"/>
  <c r="AA4124" i="2"/>
  <c r="AA4125" i="2"/>
  <c r="AA4126" i="2"/>
  <c r="AA4127" i="2"/>
  <c r="AA4128" i="2"/>
  <c r="AA4129" i="2"/>
  <c r="AA4130" i="2"/>
  <c r="AA4131" i="2"/>
  <c r="AA4132" i="2"/>
  <c r="AA4133" i="2"/>
  <c r="AA4134" i="2"/>
  <c r="AA4135" i="2"/>
  <c r="AA4136" i="2"/>
  <c r="AA4137" i="2"/>
  <c r="AA4138" i="2"/>
  <c r="AA4139" i="2"/>
  <c r="AA4140" i="2"/>
  <c r="AA4141" i="2"/>
  <c r="AA4142" i="2"/>
  <c r="AA4143" i="2"/>
  <c r="AA4144" i="2"/>
  <c r="AA4145" i="2"/>
  <c r="AA4146" i="2"/>
  <c r="AA4147" i="2"/>
  <c r="AA4148" i="2"/>
  <c r="AA4149" i="2"/>
  <c r="AA4150" i="2"/>
  <c r="AA4151" i="2"/>
  <c r="AA4152" i="2"/>
  <c r="AA4153" i="2"/>
  <c r="AA4154" i="2"/>
  <c r="AA4155" i="2"/>
  <c r="AA4156" i="2"/>
  <c r="AA4157" i="2"/>
  <c r="AA4158" i="2"/>
  <c r="AA4159" i="2"/>
  <c r="AA4160" i="2"/>
  <c r="AA4161" i="2"/>
  <c r="AA4162" i="2"/>
  <c r="AA4163" i="2"/>
  <c r="AA4164" i="2"/>
  <c r="AA4165" i="2"/>
  <c r="AA4166" i="2"/>
  <c r="AA4167" i="2"/>
  <c r="AA4168" i="2"/>
  <c r="AA4169" i="2"/>
  <c r="AA4170" i="2"/>
  <c r="AA4171" i="2"/>
  <c r="AA4172" i="2"/>
  <c r="AA4173" i="2"/>
  <c r="AA4174" i="2"/>
  <c r="AA4175" i="2"/>
  <c r="AA4176" i="2"/>
  <c r="AA4177" i="2"/>
  <c r="AA4178" i="2"/>
  <c r="AA4179" i="2"/>
  <c r="AA4180" i="2"/>
  <c r="AA4181" i="2"/>
  <c r="AA4182" i="2"/>
  <c r="AA4183" i="2"/>
  <c r="AA4184" i="2"/>
  <c r="AA4185" i="2"/>
  <c r="AA4186" i="2"/>
  <c r="AA4187" i="2"/>
  <c r="AA4188" i="2"/>
  <c r="AA4189" i="2"/>
  <c r="AA4190" i="2"/>
  <c r="AA4191" i="2"/>
  <c r="AA4192" i="2"/>
  <c r="AA4193" i="2"/>
  <c r="AA4194" i="2"/>
  <c r="AA4195" i="2"/>
  <c r="AA4196" i="2"/>
  <c r="AA4197" i="2"/>
  <c r="AA4198" i="2"/>
  <c r="AA4199" i="2"/>
  <c r="AA4200" i="2"/>
  <c r="AA4201" i="2"/>
  <c r="AA4202" i="2"/>
  <c r="AA4203" i="2"/>
  <c r="AA4204" i="2"/>
  <c r="AA4205" i="2"/>
  <c r="AA4206" i="2"/>
  <c r="AA4207" i="2"/>
  <c r="AA4208" i="2"/>
  <c r="AA4209" i="2"/>
  <c r="AA4210" i="2"/>
  <c r="AA4211" i="2"/>
  <c r="AA4212" i="2"/>
  <c r="AA4213" i="2"/>
  <c r="AA4214" i="2"/>
  <c r="AA4215" i="2"/>
  <c r="AA4216" i="2"/>
  <c r="AA4217" i="2"/>
  <c r="AA4218" i="2"/>
  <c r="AA4219" i="2"/>
  <c r="AA4220" i="2"/>
  <c r="AA4221" i="2"/>
  <c r="AA4222" i="2"/>
  <c r="AA4223" i="2"/>
  <c r="AA4224" i="2"/>
  <c r="AA4225" i="2"/>
  <c r="AA4226" i="2"/>
  <c r="AA4227" i="2"/>
  <c r="AA4228" i="2"/>
  <c r="AA4229" i="2"/>
  <c r="AA4230" i="2"/>
  <c r="AA4231" i="2"/>
  <c r="AA4232" i="2"/>
  <c r="AA4233" i="2"/>
  <c r="AA4234" i="2"/>
  <c r="AA4235" i="2"/>
  <c r="AA4236" i="2"/>
  <c r="AA4237" i="2"/>
  <c r="AA4238" i="2"/>
  <c r="AA4239" i="2"/>
  <c r="AA4240" i="2"/>
  <c r="AA4241" i="2"/>
  <c r="AA4242" i="2"/>
  <c r="AA4243" i="2"/>
  <c r="AA4244" i="2"/>
  <c r="AA4245" i="2"/>
  <c r="AA4246" i="2"/>
  <c r="AA4247" i="2"/>
  <c r="AA4248" i="2"/>
  <c r="AA4249" i="2"/>
  <c r="AA4250" i="2"/>
  <c r="AA4251" i="2"/>
  <c r="AA4252" i="2"/>
  <c r="AA4253" i="2"/>
  <c r="AA4254" i="2"/>
  <c r="AA4255" i="2"/>
  <c r="AA4256" i="2"/>
  <c r="AA4257" i="2"/>
  <c r="AA4258" i="2"/>
  <c r="AA4259" i="2"/>
  <c r="AA4260" i="2"/>
  <c r="AA4261" i="2"/>
  <c r="AA4262" i="2"/>
  <c r="AA4263" i="2"/>
  <c r="AA4264" i="2"/>
  <c r="AA4265" i="2"/>
  <c r="AA4266" i="2"/>
  <c r="AA4267" i="2"/>
  <c r="AA4268" i="2"/>
  <c r="AA4269" i="2"/>
  <c r="AA4270" i="2"/>
  <c r="AA4271" i="2"/>
  <c r="AA4272" i="2"/>
  <c r="AA4273" i="2"/>
  <c r="AA4274" i="2"/>
  <c r="AA4275" i="2"/>
  <c r="AA4276" i="2"/>
  <c r="AA4277" i="2"/>
  <c r="AA4278" i="2"/>
  <c r="AA4279" i="2"/>
  <c r="AA4280" i="2"/>
  <c r="AA4281" i="2"/>
  <c r="AA4282" i="2"/>
  <c r="AA4283" i="2"/>
  <c r="AA4284" i="2"/>
  <c r="AA4285" i="2"/>
  <c r="AA4286" i="2"/>
  <c r="AA4287" i="2"/>
  <c r="AA4288" i="2"/>
  <c r="AA4289" i="2"/>
  <c r="AA4290" i="2"/>
  <c r="AA4291" i="2"/>
  <c r="AA4292" i="2"/>
  <c r="AA4293" i="2"/>
  <c r="AA4294" i="2"/>
  <c r="AA4295" i="2"/>
  <c r="AA4296" i="2"/>
  <c r="AA4297" i="2"/>
  <c r="AA4298" i="2"/>
  <c r="AA4299" i="2"/>
  <c r="AA4300" i="2"/>
  <c r="AA4301" i="2"/>
  <c r="AA4302" i="2"/>
  <c r="AA4303" i="2"/>
  <c r="AA4304" i="2"/>
  <c r="AA4305" i="2"/>
  <c r="AA4306" i="2"/>
  <c r="AA4307" i="2"/>
  <c r="AA4308" i="2"/>
  <c r="AA4309" i="2"/>
  <c r="AA4310" i="2"/>
  <c r="AA4311" i="2"/>
  <c r="AA4312" i="2"/>
  <c r="AA4313" i="2"/>
  <c r="AA4314" i="2"/>
  <c r="AA4315" i="2"/>
  <c r="AA4316" i="2"/>
  <c r="AA4317" i="2"/>
  <c r="AA4318" i="2"/>
  <c r="AA4319" i="2"/>
  <c r="AA4320" i="2"/>
  <c r="AA4321" i="2"/>
  <c r="AA4322" i="2"/>
  <c r="AA4323" i="2"/>
  <c r="AA4324" i="2"/>
  <c r="AA4325" i="2"/>
  <c r="AA4326" i="2"/>
  <c r="AA4327" i="2"/>
  <c r="AA4328" i="2"/>
  <c r="AA4329" i="2"/>
  <c r="AA4330" i="2"/>
  <c r="AA4331" i="2"/>
  <c r="AA4332" i="2"/>
  <c r="AA4333" i="2"/>
  <c r="AA4334" i="2"/>
  <c r="AA4335" i="2"/>
  <c r="AA4336" i="2"/>
  <c r="AA4337" i="2"/>
  <c r="AA4338" i="2"/>
  <c r="AA4339" i="2"/>
  <c r="AA4340" i="2"/>
  <c r="AA4341" i="2"/>
  <c r="AA4342" i="2"/>
  <c r="AA4343" i="2"/>
  <c r="AA4344" i="2"/>
  <c r="AA4345" i="2"/>
  <c r="AA4346" i="2"/>
  <c r="AA4347" i="2"/>
  <c r="AA4348" i="2"/>
  <c r="AA4349" i="2"/>
  <c r="AA4350" i="2"/>
  <c r="AA4351" i="2"/>
  <c r="AA4352" i="2"/>
  <c r="AA4353" i="2"/>
  <c r="AA4354" i="2"/>
  <c r="AA4355" i="2"/>
  <c r="AA4356" i="2"/>
  <c r="AA4357" i="2"/>
  <c r="AA4358" i="2"/>
  <c r="AA4359" i="2"/>
  <c r="AA4360" i="2"/>
  <c r="AA4361" i="2"/>
  <c r="AA4362" i="2"/>
  <c r="AA4363" i="2"/>
  <c r="AA4364" i="2"/>
  <c r="AA4365" i="2"/>
  <c r="AA4366" i="2"/>
  <c r="AA4367" i="2"/>
  <c r="AA4368" i="2"/>
  <c r="AA4369" i="2"/>
  <c r="AA4370" i="2"/>
  <c r="AA4371" i="2"/>
  <c r="AA4372" i="2"/>
  <c r="AA4373" i="2"/>
  <c r="AA4374" i="2"/>
  <c r="AA4375" i="2"/>
  <c r="AA4376" i="2"/>
  <c r="AA4377" i="2"/>
  <c r="AA4378" i="2"/>
  <c r="AA4379" i="2"/>
  <c r="AA4380" i="2"/>
  <c r="AA4381" i="2"/>
  <c r="AA4382" i="2"/>
  <c r="AA4383" i="2"/>
  <c r="AA4384" i="2"/>
  <c r="AA4385" i="2"/>
  <c r="AA4386" i="2"/>
  <c r="AA4387" i="2"/>
  <c r="AA4388" i="2"/>
  <c r="AA4389" i="2"/>
  <c r="AA4390" i="2"/>
  <c r="AA4391" i="2"/>
  <c r="AA4392" i="2"/>
  <c r="AA4393" i="2"/>
  <c r="AA4394" i="2"/>
  <c r="AA4395" i="2"/>
  <c r="AA4396" i="2"/>
  <c r="AA4397" i="2"/>
  <c r="AA4398" i="2"/>
  <c r="AA4399" i="2"/>
  <c r="AA4400" i="2"/>
  <c r="AA4401" i="2"/>
  <c r="AA4402" i="2"/>
  <c r="AA4403" i="2"/>
  <c r="AA4404" i="2"/>
  <c r="AA4405" i="2"/>
  <c r="AA4406" i="2"/>
  <c r="AA4407" i="2"/>
  <c r="AA4408" i="2"/>
  <c r="AA4409" i="2"/>
  <c r="AA4410" i="2"/>
  <c r="AA4411" i="2"/>
  <c r="AA4412" i="2"/>
  <c r="AA4413" i="2"/>
  <c r="AA4414" i="2"/>
  <c r="AA4415" i="2"/>
  <c r="AA4416" i="2"/>
  <c r="AA4417" i="2"/>
  <c r="AA4418" i="2"/>
  <c r="AA4419" i="2"/>
  <c r="AA4420" i="2"/>
  <c r="AA4421" i="2"/>
  <c r="AA4422" i="2"/>
  <c r="AA4423" i="2"/>
  <c r="AA4424" i="2"/>
  <c r="AA4425" i="2"/>
  <c r="AA4426" i="2"/>
  <c r="AA4427" i="2"/>
  <c r="AA4428" i="2"/>
  <c r="AA4429" i="2"/>
  <c r="AA4430" i="2"/>
  <c r="AA4431" i="2"/>
  <c r="AA4432" i="2"/>
  <c r="AA4433" i="2"/>
  <c r="AA4434" i="2"/>
  <c r="AA4435" i="2"/>
  <c r="AA4436" i="2"/>
  <c r="AA4437" i="2"/>
  <c r="AA4438" i="2"/>
  <c r="AA4439" i="2"/>
  <c r="AA4440" i="2"/>
  <c r="AA4441" i="2"/>
  <c r="AA4442" i="2"/>
  <c r="AA4443" i="2"/>
  <c r="AA4444" i="2"/>
  <c r="AA4445" i="2"/>
  <c r="AA4446" i="2"/>
  <c r="AA4447" i="2"/>
  <c r="AA4448" i="2"/>
  <c r="AA4449" i="2"/>
  <c r="AA4450" i="2"/>
  <c r="AA4451" i="2"/>
  <c r="AA4452" i="2"/>
  <c r="AA4453" i="2"/>
  <c r="AA4454" i="2"/>
  <c r="AA4455" i="2"/>
  <c r="AA4456" i="2"/>
  <c r="AA4457" i="2"/>
  <c r="AA4458" i="2"/>
  <c r="AA4459" i="2"/>
  <c r="AA4460" i="2"/>
  <c r="AA4461" i="2"/>
  <c r="AA4462" i="2"/>
  <c r="AA4463" i="2"/>
  <c r="AA4464" i="2"/>
  <c r="AA4465" i="2"/>
  <c r="AA4466" i="2"/>
  <c r="AA4467" i="2"/>
  <c r="AA4468" i="2"/>
  <c r="AA4469" i="2"/>
  <c r="AA4470" i="2"/>
  <c r="AA4471" i="2"/>
  <c r="AA4472" i="2"/>
  <c r="AA4473" i="2"/>
  <c r="AA4474" i="2"/>
  <c r="AA4475" i="2"/>
  <c r="AA4476" i="2"/>
  <c r="AA4477" i="2"/>
  <c r="AA4478" i="2"/>
  <c r="AA4479" i="2"/>
  <c r="AA4480" i="2"/>
  <c r="AA4481" i="2"/>
  <c r="AA4482" i="2"/>
  <c r="AA4483" i="2"/>
  <c r="AA4484" i="2"/>
  <c r="AA4485" i="2"/>
  <c r="AA4486" i="2"/>
  <c r="AA4487" i="2"/>
  <c r="AA4488" i="2"/>
  <c r="AA4489" i="2"/>
  <c r="AA4490" i="2"/>
  <c r="AA4491" i="2"/>
  <c r="AA4492" i="2"/>
  <c r="AA4493" i="2"/>
  <c r="AA4494" i="2"/>
  <c r="AA4495" i="2"/>
  <c r="AA4496" i="2"/>
  <c r="AA4497" i="2"/>
  <c r="AA4498" i="2"/>
  <c r="AA4499" i="2"/>
  <c r="AA4500" i="2"/>
  <c r="AA4501" i="2"/>
  <c r="AA4502" i="2"/>
  <c r="AA4503" i="2"/>
  <c r="AA4504" i="2"/>
  <c r="AA4505" i="2"/>
  <c r="AA4506" i="2"/>
  <c r="AA4507" i="2"/>
  <c r="AA4508" i="2"/>
  <c r="AA4509" i="2"/>
  <c r="AA4510" i="2"/>
  <c r="AA4511" i="2"/>
  <c r="AA4512" i="2"/>
  <c r="AA4513" i="2"/>
  <c r="AA4514" i="2"/>
  <c r="AA4515" i="2"/>
  <c r="AA4516" i="2"/>
  <c r="AA4517" i="2"/>
  <c r="AA4518" i="2"/>
  <c r="AA4519" i="2"/>
  <c r="AA4520" i="2"/>
  <c r="AA4521" i="2"/>
  <c r="AA4522" i="2"/>
  <c r="AA4523" i="2"/>
  <c r="AA4524" i="2"/>
  <c r="AA4525" i="2"/>
  <c r="AA4526" i="2"/>
  <c r="AA4527" i="2"/>
  <c r="AA4528" i="2"/>
  <c r="AA4529" i="2"/>
  <c r="AA4530" i="2"/>
  <c r="AA4531" i="2"/>
  <c r="AA4532" i="2"/>
  <c r="AA4533" i="2"/>
  <c r="AA4534" i="2"/>
  <c r="AA4535" i="2"/>
  <c r="AA4536" i="2"/>
  <c r="AA4537" i="2"/>
  <c r="AA4538" i="2"/>
  <c r="AA4539" i="2"/>
  <c r="AA4540" i="2"/>
  <c r="AA4541" i="2"/>
  <c r="AA4542" i="2"/>
  <c r="AA4543" i="2"/>
  <c r="AA4544" i="2"/>
  <c r="AA4545" i="2"/>
  <c r="AA4546" i="2"/>
  <c r="AA4547" i="2"/>
  <c r="AA4548" i="2"/>
  <c r="AA4549" i="2"/>
  <c r="AA4550" i="2"/>
  <c r="AA4551" i="2"/>
  <c r="AA4552" i="2"/>
  <c r="AA4553" i="2"/>
  <c r="AA4554" i="2"/>
  <c r="AA4555" i="2"/>
  <c r="AA4556" i="2"/>
  <c r="AA4557" i="2"/>
  <c r="AA4558" i="2"/>
  <c r="AA4559" i="2"/>
  <c r="AA4560" i="2"/>
  <c r="AA4561" i="2"/>
  <c r="AA4562" i="2"/>
  <c r="AA4563" i="2"/>
  <c r="AA4564" i="2"/>
  <c r="AA4565" i="2"/>
  <c r="AA4566" i="2"/>
  <c r="AA4567" i="2"/>
  <c r="AA4568" i="2"/>
  <c r="AA4569" i="2"/>
  <c r="AA4570" i="2"/>
  <c r="AA4571" i="2"/>
  <c r="AA4572" i="2"/>
  <c r="AA4573" i="2"/>
  <c r="AA4574" i="2"/>
  <c r="AA4575" i="2"/>
  <c r="AA4576" i="2"/>
  <c r="AA4577" i="2"/>
  <c r="AA4578" i="2"/>
  <c r="AA4579" i="2"/>
  <c r="AA4580" i="2"/>
  <c r="AA4581" i="2"/>
  <c r="AA4582" i="2"/>
  <c r="AA4583" i="2"/>
  <c r="AA4584" i="2"/>
  <c r="AA4585" i="2"/>
  <c r="AA4586" i="2"/>
  <c r="AA4587" i="2"/>
  <c r="AA4588" i="2"/>
  <c r="AA4589" i="2"/>
  <c r="AA4590" i="2"/>
  <c r="AA4591" i="2"/>
  <c r="AA4592" i="2"/>
  <c r="AA4593" i="2"/>
  <c r="AA4594" i="2"/>
  <c r="AA4595" i="2"/>
  <c r="AA4596" i="2"/>
  <c r="AA4597" i="2"/>
  <c r="AA4598" i="2"/>
  <c r="AA4599" i="2"/>
  <c r="AA4600" i="2"/>
  <c r="AA4601" i="2"/>
  <c r="AA4602" i="2"/>
  <c r="AA4603" i="2"/>
  <c r="AA4604" i="2"/>
  <c r="AA4605" i="2"/>
  <c r="AA4606" i="2"/>
  <c r="AA4607" i="2"/>
  <c r="AA4608" i="2"/>
  <c r="AA4609" i="2"/>
  <c r="AA4610" i="2"/>
  <c r="AA4611" i="2"/>
  <c r="AA4612" i="2"/>
  <c r="AA4613" i="2"/>
  <c r="AA4614" i="2"/>
  <c r="AA4615" i="2"/>
  <c r="AA4616" i="2"/>
  <c r="AA4617" i="2"/>
  <c r="AA4618" i="2"/>
  <c r="AA4619" i="2"/>
  <c r="AA4620" i="2"/>
  <c r="AA4621" i="2"/>
  <c r="AA4622" i="2"/>
  <c r="AA4623" i="2"/>
  <c r="AA4624" i="2"/>
  <c r="AA4625" i="2"/>
  <c r="AA4626" i="2"/>
  <c r="AA4627" i="2"/>
  <c r="AA4628" i="2"/>
  <c r="AA4629" i="2"/>
  <c r="AA4630" i="2"/>
  <c r="AA4631" i="2"/>
  <c r="AA4632" i="2"/>
  <c r="AA4633" i="2"/>
  <c r="AA4634" i="2"/>
  <c r="AA4635" i="2"/>
  <c r="AA4636" i="2"/>
  <c r="AA4637" i="2"/>
  <c r="AA4638" i="2"/>
  <c r="AA4639" i="2"/>
  <c r="AA4640" i="2"/>
  <c r="AA4641" i="2"/>
  <c r="AA4642" i="2"/>
  <c r="AA4643" i="2"/>
  <c r="AA4644" i="2"/>
  <c r="AA4645" i="2"/>
  <c r="AA4646" i="2"/>
  <c r="AA4647" i="2"/>
  <c r="AA4648" i="2"/>
  <c r="AA4649" i="2"/>
  <c r="AA4650" i="2"/>
  <c r="AA4651" i="2"/>
  <c r="AA4652" i="2"/>
  <c r="AA4653" i="2"/>
  <c r="AA4654" i="2"/>
  <c r="AA4655" i="2"/>
  <c r="AA4656" i="2"/>
  <c r="AA4657" i="2"/>
  <c r="AA4658" i="2"/>
  <c r="AA4659" i="2"/>
  <c r="AA4660" i="2"/>
  <c r="AA4661" i="2"/>
  <c r="AA4662" i="2"/>
  <c r="AA4663" i="2"/>
  <c r="AA4664" i="2"/>
  <c r="AA4665" i="2"/>
  <c r="AA4666" i="2"/>
  <c r="AA4667" i="2"/>
  <c r="AA4668" i="2"/>
  <c r="AA4669" i="2"/>
  <c r="AA4670" i="2"/>
  <c r="AA4671" i="2"/>
  <c r="AA4672" i="2"/>
  <c r="AA4673" i="2"/>
  <c r="AA4674" i="2"/>
  <c r="AA4675" i="2"/>
  <c r="AA4676" i="2"/>
  <c r="AA4677" i="2"/>
  <c r="AA4678" i="2"/>
  <c r="AA4679" i="2"/>
  <c r="AA4680" i="2"/>
  <c r="AA4681" i="2"/>
  <c r="AA4682" i="2"/>
  <c r="AA4683" i="2"/>
  <c r="AA4684" i="2"/>
  <c r="AA4685" i="2"/>
  <c r="AA4686" i="2"/>
  <c r="AA4687" i="2"/>
  <c r="AA4688" i="2"/>
  <c r="AA4689" i="2"/>
  <c r="AA4690" i="2"/>
  <c r="AA4691" i="2"/>
  <c r="AA4692" i="2"/>
  <c r="AA4693" i="2"/>
  <c r="AA4694" i="2"/>
  <c r="AA4695" i="2"/>
  <c r="AA4696" i="2"/>
  <c r="AA4697" i="2"/>
  <c r="AA4698" i="2"/>
  <c r="AA4699" i="2"/>
  <c r="AA4700" i="2"/>
  <c r="AA4701" i="2"/>
  <c r="AA4702" i="2"/>
  <c r="AA4703" i="2"/>
  <c r="AA4704" i="2"/>
  <c r="AA4705" i="2"/>
  <c r="AA4706" i="2"/>
  <c r="AA4707" i="2"/>
  <c r="AA4708" i="2"/>
  <c r="AA4709" i="2"/>
  <c r="AA4710" i="2"/>
  <c r="AA4711" i="2"/>
  <c r="AA4712" i="2"/>
  <c r="AA4713" i="2"/>
  <c r="AA4714" i="2"/>
  <c r="AA4715" i="2"/>
  <c r="AA4716" i="2"/>
  <c r="AA4717" i="2"/>
  <c r="AA4718" i="2"/>
  <c r="AA4719" i="2"/>
  <c r="AA4720" i="2"/>
  <c r="AA4721" i="2"/>
  <c r="AA4722" i="2"/>
  <c r="AA4723" i="2"/>
  <c r="AA4724" i="2"/>
  <c r="AA4725" i="2"/>
  <c r="AA4726" i="2"/>
  <c r="AA4727" i="2"/>
  <c r="AA4728" i="2"/>
  <c r="AA4729" i="2"/>
  <c r="AA4730" i="2"/>
  <c r="AA4731" i="2"/>
  <c r="AA4732" i="2"/>
  <c r="AA4733" i="2"/>
  <c r="AA4734" i="2"/>
  <c r="AA4735" i="2"/>
  <c r="AA4736" i="2"/>
  <c r="AA4737" i="2"/>
  <c r="AA4738" i="2"/>
  <c r="AA4739" i="2"/>
  <c r="AA4740" i="2"/>
  <c r="AA4741" i="2"/>
  <c r="AA4742" i="2"/>
  <c r="AA4743" i="2"/>
  <c r="AA4744" i="2"/>
  <c r="AA4745" i="2"/>
  <c r="AA4746" i="2"/>
  <c r="AA4747" i="2"/>
  <c r="AA4748" i="2"/>
  <c r="AA4749" i="2"/>
  <c r="AA4750" i="2"/>
  <c r="AA4751" i="2"/>
  <c r="AA4752" i="2"/>
  <c r="AA4753" i="2"/>
  <c r="AA4754" i="2"/>
  <c r="AA4755" i="2"/>
  <c r="AA4756" i="2"/>
  <c r="AA4757" i="2"/>
  <c r="AA4758" i="2"/>
  <c r="AA4759" i="2"/>
  <c r="AA4760" i="2"/>
  <c r="AA4761" i="2"/>
  <c r="AA4762" i="2"/>
  <c r="AA4763" i="2"/>
  <c r="AA4764" i="2"/>
  <c r="AA4765" i="2"/>
  <c r="AA4766" i="2"/>
  <c r="AA4767" i="2"/>
  <c r="AA4768" i="2"/>
  <c r="AA4769" i="2"/>
  <c r="AA4770" i="2"/>
  <c r="AA4771" i="2"/>
  <c r="AA4772" i="2"/>
  <c r="AA4773" i="2"/>
  <c r="AA4774" i="2"/>
  <c r="AA4775" i="2"/>
  <c r="AA4776" i="2"/>
  <c r="AA4777" i="2"/>
  <c r="AA4778" i="2"/>
  <c r="AA4779" i="2"/>
  <c r="AA4780" i="2"/>
  <c r="AA4781" i="2"/>
  <c r="AA4782" i="2"/>
  <c r="AA4783" i="2"/>
  <c r="AA4784" i="2"/>
  <c r="AA4785" i="2"/>
  <c r="AA4786" i="2"/>
  <c r="AA4787" i="2"/>
  <c r="AA4788" i="2"/>
  <c r="AA4789" i="2"/>
  <c r="AA4790" i="2"/>
  <c r="AA4791" i="2"/>
  <c r="AA4792" i="2"/>
  <c r="AA4793" i="2"/>
  <c r="AA4794" i="2"/>
  <c r="AA4795" i="2"/>
  <c r="AA4796" i="2"/>
  <c r="AA4797" i="2"/>
  <c r="AA4798" i="2"/>
  <c r="AA4799" i="2"/>
  <c r="AA4800" i="2"/>
  <c r="AA4801" i="2"/>
  <c r="AA4802" i="2"/>
  <c r="AA4803" i="2"/>
  <c r="AA4804" i="2"/>
  <c r="AA4805" i="2"/>
  <c r="AA4806" i="2"/>
  <c r="AA4807" i="2"/>
  <c r="AA4808" i="2"/>
  <c r="AA4809" i="2"/>
  <c r="AA4810" i="2"/>
  <c r="AA4811" i="2"/>
  <c r="AA4812" i="2"/>
  <c r="AA4813" i="2"/>
  <c r="AA4814" i="2"/>
  <c r="AA4815" i="2"/>
  <c r="AA4816" i="2"/>
  <c r="AA4817" i="2"/>
  <c r="AA4818" i="2"/>
  <c r="AA4819" i="2"/>
  <c r="AA4820" i="2"/>
  <c r="AA4821" i="2"/>
  <c r="AA4822" i="2"/>
  <c r="AA4823" i="2"/>
  <c r="AA4824" i="2"/>
  <c r="AA4825" i="2"/>
  <c r="AA4826" i="2"/>
  <c r="AA4827" i="2"/>
  <c r="AA4828" i="2"/>
  <c r="AA4829" i="2"/>
  <c r="AA4830" i="2"/>
  <c r="AA4831" i="2"/>
  <c r="AA4832" i="2"/>
  <c r="AA4833" i="2"/>
  <c r="AA4834" i="2"/>
  <c r="AA4835" i="2"/>
  <c r="AA4836" i="2"/>
  <c r="AA4837" i="2"/>
  <c r="AA4838" i="2"/>
  <c r="AA4839" i="2"/>
  <c r="AA4840" i="2"/>
  <c r="AA4841" i="2"/>
  <c r="AA4842" i="2"/>
  <c r="AA4843" i="2"/>
  <c r="AA4844" i="2"/>
  <c r="AA4845" i="2"/>
  <c r="AA4846" i="2"/>
  <c r="AA4847" i="2"/>
  <c r="AA4848" i="2"/>
  <c r="AA4849" i="2"/>
  <c r="AA4850" i="2"/>
  <c r="AA4851" i="2"/>
  <c r="AA4852" i="2"/>
  <c r="AA4853" i="2"/>
  <c r="AA4854" i="2"/>
  <c r="AA4855" i="2"/>
  <c r="AA4856" i="2"/>
  <c r="AA4857" i="2"/>
  <c r="AA4858" i="2"/>
  <c r="AA4859" i="2"/>
  <c r="AA4860" i="2"/>
  <c r="AA4861" i="2"/>
  <c r="AA4862" i="2"/>
  <c r="AA4863" i="2"/>
  <c r="AA4864" i="2"/>
  <c r="AA4865" i="2"/>
  <c r="AA4866" i="2"/>
  <c r="AA4867" i="2"/>
  <c r="AA4868" i="2"/>
  <c r="AA4869" i="2"/>
  <c r="AA4870" i="2"/>
  <c r="AA4871" i="2"/>
  <c r="AA4872" i="2"/>
  <c r="AA4873" i="2"/>
  <c r="AA4874" i="2"/>
  <c r="AA4875" i="2"/>
  <c r="AA4876" i="2"/>
  <c r="AA4877" i="2"/>
  <c r="AA4878" i="2"/>
  <c r="AA4879" i="2"/>
  <c r="AA4880" i="2"/>
  <c r="AA4881" i="2"/>
  <c r="AA4882" i="2"/>
  <c r="AA4883" i="2"/>
  <c r="AA4884" i="2"/>
  <c r="AA4885" i="2"/>
  <c r="AA4886" i="2"/>
  <c r="AA4887" i="2"/>
  <c r="AA4888" i="2"/>
  <c r="AA4889" i="2"/>
  <c r="AA4890" i="2"/>
  <c r="AA4891" i="2"/>
  <c r="AA4892" i="2"/>
  <c r="AA4893" i="2"/>
  <c r="AA4894" i="2"/>
  <c r="AA4895" i="2"/>
  <c r="AA4896" i="2"/>
  <c r="AA4897" i="2"/>
  <c r="AA4898" i="2"/>
  <c r="AA4899" i="2"/>
  <c r="AA4900" i="2"/>
  <c r="AA4901" i="2"/>
  <c r="AA4902" i="2"/>
  <c r="AA4903" i="2"/>
  <c r="AA4904" i="2"/>
  <c r="AA4905" i="2"/>
  <c r="AA4906" i="2"/>
  <c r="AA4907" i="2"/>
  <c r="AA4908" i="2"/>
  <c r="AA4909" i="2"/>
  <c r="AA4910" i="2"/>
  <c r="AA4911" i="2"/>
  <c r="AA4912" i="2"/>
  <c r="AA4913" i="2"/>
  <c r="AA4914" i="2"/>
  <c r="AA4915" i="2"/>
  <c r="AA4916" i="2"/>
  <c r="AA4917" i="2"/>
  <c r="AA4918" i="2"/>
  <c r="AA4919" i="2"/>
  <c r="AA4920" i="2"/>
  <c r="AA4921" i="2"/>
  <c r="AA4922" i="2"/>
  <c r="AA4923" i="2"/>
  <c r="AA4924" i="2"/>
  <c r="AA4925" i="2"/>
  <c r="AA4926" i="2"/>
  <c r="AA4927" i="2"/>
  <c r="AA4928" i="2"/>
  <c r="AA4929" i="2"/>
  <c r="AA4930" i="2"/>
  <c r="AA4931" i="2"/>
  <c r="AA4932" i="2"/>
  <c r="AA4933" i="2"/>
  <c r="AA4934" i="2"/>
  <c r="AA4935" i="2"/>
  <c r="AA4936" i="2"/>
  <c r="AA4937" i="2"/>
  <c r="AA4938" i="2"/>
  <c r="AA4939" i="2"/>
  <c r="AA4940" i="2"/>
  <c r="AA4941" i="2"/>
  <c r="AA4942" i="2"/>
  <c r="AA4943" i="2"/>
  <c r="AA4944" i="2"/>
  <c r="AA4945" i="2"/>
  <c r="AA4946" i="2"/>
  <c r="AA4947" i="2"/>
  <c r="AA4948" i="2"/>
  <c r="AA4949" i="2"/>
  <c r="AA4950" i="2"/>
  <c r="AA4951" i="2"/>
  <c r="AA4952" i="2"/>
  <c r="AA4953" i="2"/>
  <c r="AA4954" i="2"/>
  <c r="AA4955" i="2"/>
  <c r="AA4956" i="2"/>
  <c r="AA4957" i="2"/>
  <c r="AA4958" i="2"/>
  <c r="AA4959" i="2"/>
  <c r="AA4960" i="2"/>
  <c r="AA4961" i="2"/>
  <c r="AA4962" i="2"/>
  <c r="AA4963" i="2"/>
  <c r="AA4964" i="2"/>
  <c r="AA4965" i="2"/>
  <c r="AA4966" i="2"/>
  <c r="AA4967" i="2"/>
  <c r="AA4968" i="2"/>
  <c r="AA4969" i="2"/>
  <c r="AA4970" i="2"/>
  <c r="AA4971" i="2"/>
  <c r="AA4972" i="2"/>
  <c r="AA4973" i="2"/>
  <c r="AA4974" i="2"/>
  <c r="AA4975" i="2"/>
  <c r="AA4976" i="2"/>
  <c r="AA4977" i="2"/>
  <c r="AA4978" i="2"/>
  <c r="AA4979" i="2"/>
  <c r="AA4980" i="2"/>
  <c r="AA4981" i="2"/>
  <c r="AA4982" i="2"/>
  <c r="AA4983" i="2"/>
  <c r="AA4984" i="2"/>
  <c r="AA4985" i="2"/>
  <c r="AA4986" i="2"/>
  <c r="AA4987" i="2"/>
  <c r="AA4988" i="2"/>
  <c r="AA4989" i="2"/>
  <c r="AA4990" i="2"/>
  <c r="AA4991" i="2"/>
  <c r="AA4992" i="2"/>
  <c r="AA4993" i="2"/>
  <c r="AA4994" i="2"/>
  <c r="AA4995" i="2"/>
  <c r="AA4996" i="2"/>
  <c r="AA4997" i="2"/>
  <c r="AA4998" i="2"/>
  <c r="AA4999" i="2"/>
  <c r="AA5000" i="2"/>
  <c r="AA5001" i="2"/>
  <c r="B2" i="32"/>
  <c r="B5" i="32"/>
  <c r="B4" i="32"/>
  <c r="B3" i="32"/>
  <c r="B1" i="32"/>
  <c r="E7" i="20" l="1"/>
  <c r="E6" i="20"/>
  <c r="E5" i="20"/>
  <c r="E7" i="18"/>
  <c r="E6" i="18"/>
  <c r="E5" i="18"/>
  <c r="E8" i="18"/>
  <c r="E6" i="21"/>
  <c r="E5" i="21"/>
  <c r="E7" i="19"/>
  <c r="E6" i="19"/>
  <c r="E5" i="19"/>
  <c r="E14" i="17"/>
  <c r="E13" i="17"/>
  <c r="E12" i="17"/>
  <c r="E11" i="17"/>
  <c r="E10" i="17"/>
  <c r="E9" i="17"/>
  <c r="E5" i="17"/>
  <c r="E6" i="17"/>
  <c r="E7" i="17"/>
  <c r="E8" i="17"/>
  <c r="E7" i="14"/>
  <c r="E6" i="14"/>
  <c r="E5" i="14"/>
  <c r="C2" i="32" l="1"/>
  <c r="C1" i="32"/>
  <c r="C3" i="32"/>
  <c r="B3" i="16"/>
  <c r="B3"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4966F4-F1B6-4393-9EC4-0BA026AA5D05}"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AA2289FD-B4AC-4328-82E9-DE1E54DDC2A7}" keepAlive="1" name="Query - sampleSubmission_raw" description="Connection to the 'sampleSubmission_raw' query in the workbook." type="5" refreshedVersion="0" background="1">
    <dbPr connection="Provider=Microsoft.Mashup.OleDb.1;Data Source=$Workbook$;Location=sampleSubmission_raw;Extended Properties=&quot;&quot;" command="SELECT * FROM [sampleSubmission_raw]"/>
  </connection>
  <connection id="3" xr16:uid="{18D9BFD5-7BA5-4E61-ACE8-228A90648C1F}" keepAlive="1" name="Query - test_raw" description="Connection to the 'test_raw' query in the workbook." type="5" refreshedVersion="0" background="1">
    <dbPr connection="Provider=Microsoft.Mashup.OleDb.1;Data Source=$Workbook$;Location=test_raw;Extended Properties=&quot;&quot;" command="SELECT * FROM [test_raw]"/>
  </connection>
  <connection id="4" xr16:uid="{587F258A-9A16-4D2B-B4D2-93395705E770}" keepAlive="1" name="Query - train_raw" description="Connection to the 'train_raw' query in the workbook." type="5" refreshedVersion="0" background="1">
    <dbPr connection="Provider=Microsoft.Mashup.OleDb.1;Data Source=$Workbook$;Location=train_raw;Extended Properties=&quot;&quot;" command="SELECT * FROM [train_raw]"/>
  </connection>
</connections>
</file>

<file path=xl/sharedStrings.xml><?xml version="1.0" encoding="utf-8"?>
<sst xmlns="http://schemas.openxmlformats.org/spreadsheetml/2006/main" count="23793" uniqueCount="222">
  <si>
    <t>id</t>
  </si>
  <si>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</si>
  <si>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</si>
  <si>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</si>
  <si>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</si>
  <si>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</si>
  <si>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</si>
  <si>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</si>
  <si>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</si>
  <si>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</si>
  <si>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</si>
  <si>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</si>
  <si>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</si>
  <si>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</si>
  <si>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</si>
  <si>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</si>
  <si>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</si>
  <si>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</si>
  <si>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</si>
  <si>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</si>
  <si>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</si>
  <si>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KS</t>
  </si>
  <si>
    <t>area_code_415</t>
  </si>
  <si>
    <t>no</t>
  </si>
  <si>
    <t>yes</t>
  </si>
  <si>
    <t>AL</t>
  </si>
  <si>
    <t>area_code_510</t>
  </si>
  <si>
    <t>IA</t>
  </si>
  <si>
    <t>VT</t>
  </si>
  <si>
    <t>NE</t>
  </si>
  <si>
    <t>IL</t>
  </si>
  <si>
    <t>LA</t>
  </si>
  <si>
    <t>area_code_408</t>
  </si>
  <si>
    <t>GA</t>
  </si>
  <si>
    <t>NJ</t>
  </si>
  <si>
    <t>ID</t>
  </si>
  <si>
    <t>WY</t>
  </si>
  <si>
    <t>WI</t>
  </si>
  <si>
    <t>MN</t>
  </si>
  <si>
    <t>CO</t>
  </si>
  <si>
    <t>TX</t>
  </si>
  <si>
    <t>AK</t>
  </si>
  <si>
    <t>MA</t>
  </si>
  <si>
    <t>MO</t>
  </si>
  <si>
    <t>NY</t>
  </si>
  <si>
    <t>FL</t>
  </si>
  <si>
    <t>MI</t>
  </si>
  <si>
    <t>WA</t>
  </si>
  <si>
    <t>UT</t>
  </si>
  <si>
    <t>SC</t>
  </si>
  <si>
    <t>OK</t>
  </si>
  <si>
    <t>DE</t>
  </si>
  <si>
    <t>NH</t>
  </si>
  <si>
    <t>PA</t>
  </si>
  <si>
    <t>AZ</t>
  </si>
  <si>
    <t>MD</t>
  </si>
  <si>
    <t>VA</t>
  </si>
  <si>
    <t>IN</t>
  </si>
  <si>
    <t>NM</t>
  </si>
  <si>
    <t>MS</t>
  </si>
  <si>
    <t>CT</t>
  </si>
  <si>
    <t>RI</t>
  </si>
  <si>
    <t>SD</t>
  </si>
  <si>
    <t>MT</t>
  </si>
  <si>
    <t>OR</t>
  </si>
  <si>
    <t>ME</t>
  </si>
  <si>
    <t>CA</t>
  </si>
  <si>
    <t>OH</t>
  </si>
  <si>
    <t>AR</t>
  </si>
  <si>
    <t>DC</t>
  </si>
  <si>
    <t>ND</t>
  </si>
  <si>
    <t>WV</t>
  </si>
  <si>
    <t>NC</t>
  </si>
  <si>
    <t>HI</t>
  </si>
  <si>
    <t>NV</t>
  </si>
  <si>
    <t>TN</t>
  </si>
  <si>
    <t>KY</t>
  </si>
  <si>
    <t>Row Labels</t>
  </si>
  <si>
    <t>Grand Total</t>
  </si>
  <si>
    <t>Count of churn</t>
  </si>
  <si>
    <t>Count of customers</t>
  </si>
  <si>
    <t>% of Total</t>
  </si>
  <si>
    <r>
      <t xml:space="preserve">A total of </t>
    </r>
    <r>
      <rPr>
        <b/>
        <sz val="11"/>
        <color theme="1"/>
        <rFont val="Calibri"/>
        <family val="2"/>
        <scheme val="minor"/>
      </rPr>
      <t>598 customers</t>
    </r>
    <r>
      <rPr>
        <sz val="11"/>
        <color theme="1"/>
        <rFont val="Calibri"/>
        <family val="2"/>
        <scheme val="minor"/>
      </rPr>
      <t xml:space="preserve"> have churned (i.e., discontinued Airtel services).</t>
    </r>
  </si>
  <si>
    <r>
      <t xml:space="preserve">This represents </t>
    </r>
    <r>
      <rPr>
        <b/>
        <sz val="11"/>
        <color theme="1"/>
        <rFont val="Calibri"/>
        <family val="2"/>
        <scheme val="minor"/>
      </rPr>
      <t>14.07%</t>
    </r>
    <r>
      <rPr>
        <sz val="11"/>
        <color theme="1"/>
        <rFont val="Calibri"/>
        <family val="2"/>
        <scheme val="minor"/>
      </rPr>
      <t xml:space="preserve"> of the entire customer base.</t>
    </r>
  </si>
  <si>
    <r>
      <t xml:space="preserve">The remaining </t>
    </r>
    <r>
      <rPr>
        <b/>
        <sz val="11"/>
        <color theme="1"/>
        <rFont val="Calibri"/>
        <family val="2"/>
        <scheme val="minor"/>
      </rPr>
      <t>85.93%</t>
    </r>
    <r>
      <rPr>
        <sz val="11"/>
        <color theme="1"/>
        <rFont val="Calibri"/>
        <family val="2"/>
        <scheme val="minor"/>
      </rPr>
      <t xml:space="preserve"> are still active customers.</t>
    </r>
  </si>
  <si>
    <t>Answer to question</t>
  </si>
  <si>
    <r>
      <t xml:space="preserve">The churn rate of </t>
    </r>
    <r>
      <rPr>
        <b/>
        <sz val="11"/>
        <color theme="1"/>
        <rFont val="Calibri"/>
        <family val="2"/>
        <scheme val="minor"/>
      </rPr>
      <t>14.07%</t>
    </r>
    <r>
      <rPr>
        <sz val="11"/>
        <color theme="1"/>
        <rFont val="Calibri"/>
        <family val="2"/>
        <scheme val="minor"/>
      </rPr>
      <t xml:space="preserve"> means that roughly </t>
    </r>
    <r>
      <rPr>
        <b/>
        <sz val="11"/>
        <color theme="1"/>
        <rFont val="Calibri"/>
        <family val="2"/>
        <scheme val="minor"/>
      </rPr>
      <t>1 out of every 7 customers</t>
    </r>
    <r>
      <rPr>
        <sz val="11"/>
        <color theme="1"/>
        <rFont val="Calibri"/>
        <family val="2"/>
        <scheme val="minor"/>
      </rPr>
      <t xml:space="preserve"> leaves Airtel.</t>
    </r>
  </si>
  <si>
    <r>
      <t xml:space="preserve">This provides a </t>
    </r>
    <r>
      <rPr>
        <b/>
        <sz val="11"/>
        <color theme="1"/>
        <rFont val="Calibri"/>
        <family val="2"/>
        <scheme val="minor"/>
      </rPr>
      <t>baseline</t>
    </r>
    <r>
      <rPr>
        <sz val="11"/>
        <color theme="1"/>
        <rFont val="Calibri"/>
        <family val="2"/>
        <scheme val="minor"/>
      </rPr>
      <t xml:space="preserve"> to measure future retention performance.</t>
    </r>
  </si>
  <si>
    <t>A lower churn rate after implementing retention strategies would signal improvement.</t>
  </si>
  <si>
    <t xml:space="preserve">Insight </t>
  </si>
  <si>
    <t>Average of account_length</t>
  </si>
  <si>
    <t>Churn</t>
  </si>
  <si>
    <r>
      <t xml:space="preserve">Churned customers have a </t>
    </r>
    <r>
      <rPr>
        <b/>
        <sz val="11"/>
        <color theme="1"/>
        <rFont val="Calibri"/>
        <family val="2"/>
        <scheme val="minor"/>
      </rPr>
      <t>slightly longer average account length (102.14)</t>
    </r>
    <r>
      <rPr>
        <sz val="11"/>
        <color theme="1"/>
        <rFont val="Calibri"/>
        <family val="2"/>
        <scheme val="minor"/>
      </rPr>
      <t xml:space="preserve"> compared to those who stayed (99.92).</t>
    </r>
  </si>
  <si>
    <t>Interpretation</t>
  </si>
  <si>
    <r>
      <t xml:space="preserve">This means </t>
    </r>
    <r>
      <rPr>
        <b/>
        <sz val="11"/>
        <color theme="1"/>
        <rFont val="Calibri"/>
        <family val="2"/>
        <scheme val="minor"/>
      </rPr>
      <t>tenure alone may not strongly influence churn,</t>
    </r>
    <r>
      <rPr>
        <sz val="11"/>
        <color theme="1"/>
        <rFont val="Calibri"/>
        <family val="2"/>
        <scheme val="minor"/>
      </rPr>
      <t xml:space="preserve"> some long-term customers still leave</t>
    </r>
  </si>
  <si>
    <r>
      <t xml:space="preserve">The data suggests that </t>
    </r>
    <r>
      <rPr>
        <b/>
        <sz val="11"/>
        <color theme="1"/>
        <rFont val="Calibri"/>
        <family val="2"/>
        <scheme val="minor"/>
      </rPr>
      <t>churn is not limited to new customers</t>
    </r>
    <r>
      <rPr>
        <sz val="11"/>
        <color theme="1"/>
        <rFont val="Calibri"/>
        <family val="2"/>
        <scheme val="minor"/>
      </rPr>
      <t>; even long-standing customers can leave.</t>
    </r>
  </si>
  <si>
    <t>Insight</t>
  </si>
  <si>
    <r>
      <t xml:space="preserve">Therefore, retention efforts should </t>
    </r>
    <r>
      <rPr>
        <b/>
        <sz val="11"/>
        <color theme="1"/>
        <rFont val="Calibri"/>
        <family val="2"/>
        <scheme val="minor"/>
      </rPr>
      <t>not only target new users</t>
    </r>
    <r>
      <rPr>
        <sz val="11"/>
        <color theme="1"/>
        <rFont val="Calibri"/>
        <family val="2"/>
        <scheme val="minor"/>
      </rPr>
      <t xml:space="preserve">, but also </t>
    </r>
    <r>
      <rPr>
        <b/>
        <sz val="11"/>
        <color theme="1"/>
        <rFont val="Calibri"/>
        <family val="2"/>
        <scheme val="minor"/>
      </rPr>
      <t xml:space="preserve">re-engage older customers. </t>
    </r>
    <r>
      <rPr>
        <sz val="11"/>
        <color theme="1"/>
        <rFont val="Calibri"/>
        <family val="2"/>
        <scheme val="minor"/>
      </rPr>
      <t>for example, through loyalty rewards, upgraded plans, or personalized offers.</t>
    </r>
  </si>
  <si>
    <t>Column Labels</t>
  </si>
  <si>
    <r>
      <t xml:space="preserve">Customers </t>
    </r>
    <r>
      <rPr>
        <b/>
        <sz val="11"/>
        <color theme="1"/>
        <rFont val="Calibri"/>
        <family val="2"/>
        <scheme val="minor"/>
      </rPr>
      <t>with an international plan (1)</t>
    </r>
    <r>
      <rPr>
        <sz val="11"/>
        <color theme="1"/>
        <rFont val="Calibri"/>
        <family val="2"/>
        <scheme val="minor"/>
      </rPr>
      <t xml:space="preserve"> have a </t>
    </r>
    <r>
      <rPr>
        <b/>
        <sz val="11"/>
        <color theme="1"/>
        <rFont val="Calibri"/>
        <family val="2"/>
        <scheme val="minor"/>
      </rPr>
      <t>much higher churn rate (≈42%)</t>
    </r>
    <r>
      <rPr>
        <sz val="11"/>
        <color theme="1"/>
        <rFont val="Calibri"/>
        <family val="2"/>
        <scheme val="minor"/>
      </rPr>
      <t xml:space="preserve"> compared to those </t>
    </r>
    <r>
      <rPr>
        <b/>
        <sz val="11"/>
        <color theme="1"/>
        <rFont val="Calibri"/>
        <family val="2"/>
        <scheme val="minor"/>
      </rPr>
      <t>without it (≈11%)</t>
    </r>
    <r>
      <rPr>
        <sz val="11"/>
        <color theme="1"/>
        <rFont val="Calibri"/>
        <family val="2"/>
        <scheme val="minor"/>
      </rPr>
      <t>.</t>
    </r>
  </si>
  <si>
    <r>
      <t xml:space="preserve">This means there’s a </t>
    </r>
    <r>
      <rPr>
        <b/>
        <sz val="11"/>
        <color theme="1"/>
        <rFont val="Calibri"/>
        <family val="2"/>
        <scheme val="minor"/>
      </rPr>
      <t>strong positive correlation</t>
    </r>
    <r>
      <rPr>
        <sz val="11"/>
        <color theme="1"/>
        <rFont val="Calibri"/>
        <family val="2"/>
        <scheme val="minor"/>
      </rPr>
      <t xml:space="preserve"> between </t>
    </r>
    <r>
      <rPr>
        <b/>
        <sz val="11"/>
        <color theme="1"/>
        <rFont val="Calibri"/>
        <family val="2"/>
        <scheme val="minor"/>
      </rPr>
      <t>having an international plan</t>
    </r>
    <r>
      <rPr>
        <sz val="11"/>
        <color theme="1"/>
        <rFont val="Calibri"/>
        <family val="2"/>
        <scheme val="minor"/>
      </rPr>
      <t xml:space="preserve"> and </t>
    </r>
    <r>
      <rPr>
        <b/>
        <sz val="11"/>
        <color theme="1"/>
        <rFont val="Calibri"/>
        <family val="2"/>
        <scheme val="minor"/>
      </rPr>
      <t>likelihood of churn</t>
    </r>
    <r>
      <rPr>
        <sz val="11"/>
        <color theme="1"/>
        <rFont val="Calibri"/>
        <family val="2"/>
        <scheme val="minor"/>
      </rPr>
      <t>.</t>
    </r>
  </si>
  <si>
    <r>
      <t xml:space="preserve">The international plan may be contributing to dissatisfaction — possibly due to </t>
    </r>
    <r>
      <rPr>
        <b/>
        <sz val="11"/>
        <color theme="1"/>
        <rFont val="Calibri"/>
        <family val="2"/>
        <scheme val="minor"/>
      </rPr>
      <t>pricing, quality issues, or poor perceived value</t>
    </r>
    <r>
      <rPr>
        <sz val="11"/>
        <color theme="1"/>
        <rFont val="Calibri"/>
        <family val="2"/>
        <scheme val="minor"/>
      </rPr>
      <t xml:space="preserve">. </t>
    </r>
  </si>
  <si>
    <t>Airtel should review and improve the international plan offering (e.g., better rates, clearer billing, or customer education) to retain these customers.</t>
  </si>
  <si>
    <t>Average of number_customer_service_calls</t>
  </si>
  <si>
    <t xml:space="preserve">International Plan </t>
  </si>
  <si>
    <r>
      <t xml:space="preserve">Churned customers made </t>
    </r>
    <r>
      <rPr>
        <b/>
        <sz val="11"/>
        <color theme="1"/>
        <rFont val="Calibri"/>
        <family val="2"/>
        <scheme val="minor"/>
      </rPr>
      <t>2.28 calls on average</t>
    </r>
    <r>
      <rPr>
        <sz val="11"/>
        <color theme="1"/>
        <rFont val="Calibri"/>
        <family val="2"/>
        <scheme val="minor"/>
      </rPr>
      <t xml:space="preserve">, compared to </t>
    </r>
    <r>
      <rPr>
        <b/>
        <sz val="11"/>
        <color theme="1"/>
        <rFont val="Calibri"/>
        <family val="2"/>
        <scheme val="minor"/>
      </rPr>
      <t>1.44</t>
    </r>
    <r>
      <rPr>
        <sz val="11"/>
        <color theme="1"/>
        <rFont val="Calibri"/>
        <family val="2"/>
        <scheme val="minor"/>
      </rPr>
      <t xml:space="preserve"> calls for those who stayed.</t>
    </r>
  </si>
  <si>
    <r>
      <t xml:space="preserve">This means churned customers contacted customer service </t>
    </r>
    <r>
      <rPr>
        <b/>
        <sz val="11"/>
        <color theme="1"/>
        <rFont val="Calibri"/>
        <family val="2"/>
        <scheme val="minor"/>
      </rPr>
      <t>about 58% more often</t>
    </r>
    <r>
      <rPr>
        <sz val="11"/>
        <color theme="1"/>
        <rFont val="Calibri"/>
        <family val="2"/>
        <scheme val="minor"/>
      </rPr>
      <t>, showing higher dissatisfaction or unresolved issues.</t>
    </r>
  </si>
  <si>
    <r>
      <t xml:space="preserve">Airtel should </t>
    </r>
    <r>
      <rPr>
        <b/>
        <sz val="11"/>
        <color theme="1"/>
        <rFont val="Calibri"/>
        <family val="2"/>
        <scheme val="minor"/>
      </rPr>
      <t>analyze complaint types</t>
    </r>
    <r>
      <rPr>
        <sz val="11"/>
        <color theme="1"/>
        <rFont val="Calibri"/>
        <family val="2"/>
        <scheme val="minor"/>
      </rPr>
      <t xml:space="preserve">, </t>
    </r>
    <r>
      <rPr>
        <b/>
        <sz val="11"/>
        <color theme="1"/>
        <rFont val="Calibri"/>
        <family val="2"/>
        <scheme val="minor"/>
      </rPr>
      <t>response quality</t>
    </r>
    <r>
      <rPr>
        <sz val="11"/>
        <color theme="1"/>
        <rFont val="Calibri"/>
        <family val="2"/>
        <scheme val="minor"/>
      </rPr>
      <t xml:space="preserve">, and </t>
    </r>
    <r>
      <rPr>
        <b/>
        <sz val="11"/>
        <color theme="1"/>
        <rFont val="Calibri"/>
        <family val="2"/>
        <scheme val="minor"/>
      </rPr>
      <t>train agents</t>
    </r>
    <r>
      <rPr>
        <sz val="11"/>
        <color theme="1"/>
        <rFont val="Calibri"/>
        <family val="2"/>
        <scheme val="minor"/>
      </rPr>
      <t xml:space="preserve"> to resolve issues faster and more effectively.</t>
    </r>
  </si>
  <si>
    <t>Business Insight</t>
  </si>
  <si>
    <r>
      <t xml:space="preserve">Frequent service calls are a </t>
    </r>
    <r>
      <rPr>
        <b/>
        <sz val="11"/>
        <color theme="1"/>
        <rFont val="Calibri"/>
        <family val="2"/>
        <scheme val="minor"/>
      </rPr>
      <t>strong churn signal</t>
    </r>
    <r>
      <rPr>
        <sz val="11"/>
        <color theme="1"/>
        <rFont val="Calibri"/>
        <family val="2"/>
        <scheme val="minor"/>
      </rPr>
      <t xml:space="preserve"> likely due to unresolved problems or poor support experiences.</t>
    </r>
  </si>
  <si>
    <t>Average of total_night_charge</t>
  </si>
  <si>
    <t>Average of total_eve_charge</t>
  </si>
  <si>
    <t>Average of total_day_charge</t>
  </si>
  <si>
    <r>
      <t>Churned customers</t>
    </r>
    <r>
      <rPr>
        <sz val="11"/>
        <color theme="1"/>
        <rFont val="Calibri"/>
        <family val="2"/>
        <scheme val="minor"/>
      </rPr>
      <t xml:space="preserve"> consistently have </t>
    </r>
    <r>
      <rPr>
        <b/>
        <sz val="11"/>
        <color theme="1"/>
        <rFont val="Calibri"/>
        <family val="2"/>
        <scheme val="minor"/>
      </rPr>
      <t>higher call charges</t>
    </r>
    <r>
      <rPr>
        <sz val="11"/>
        <color theme="1"/>
        <rFont val="Calibri"/>
        <family val="2"/>
        <scheme val="minor"/>
      </rPr>
      <t xml:space="preserve"> across all periods.</t>
    </r>
  </si>
  <si>
    <r>
      <t xml:space="preserve">The </t>
    </r>
    <r>
      <rPr>
        <b/>
        <sz val="11"/>
        <color theme="1"/>
        <rFont val="Calibri"/>
        <family val="2"/>
        <scheme val="minor"/>
      </rPr>
      <t>difference is most significant in daytime charges</t>
    </r>
    <r>
      <rPr>
        <sz val="11"/>
        <color theme="1"/>
        <rFont val="Calibri"/>
        <family val="2"/>
        <scheme val="minor"/>
      </rPr>
      <t xml:space="preserve"> (≈35.5 vs 29.8), suggesting that </t>
    </r>
    <r>
      <rPr>
        <b/>
        <sz val="11"/>
        <color theme="1"/>
        <rFont val="Calibri"/>
        <family val="2"/>
        <scheme val="minor"/>
      </rPr>
      <t>daytime usage or pricing</t>
    </r>
    <r>
      <rPr>
        <sz val="11"/>
        <color theme="1"/>
        <rFont val="Calibri"/>
        <family val="2"/>
        <scheme val="minor"/>
      </rPr>
      <t xml:space="preserve"> could be a key churn factor.</t>
    </r>
  </si>
  <si>
    <r>
      <t>Evening and night charges</t>
    </r>
    <r>
      <rPr>
        <sz val="11"/>
        <color theme="1"/>
        <rFont val="Calibri"/>
        <family val="2"/>
        <scheme val="minor"/>
      </rPr>
      <t xml:space="preserve"> are only slightly higher, meaning churn may be more linked to </t>
    </r>
    <r>
      <rPr>
        <b/>
        <sz val="11"/>
        <color theme="1"/>
        <rFont val="Calibri"/>
        <family val="2"/>
        <scheme val="minor"/>
      </rPr>
      <t>daytime cost sensitivity</t>
    </r>
    <r>
      <rPr>
        <sz val="11"/>
        <color theme="1"/>
        <rFont val="Calibri"/>
        <family val="2"/>
        <scheme val="minor"/>
      </rPr>
      <t>.</t>
    </r>
  </si>
  <si>
    <r>
      <t xml:space="preserve">Customers who incur </t>
    </r>
    <r>
      <rPr>
        <b/>
        <sz val="11"/>
        <color theme="1"/>
        <rFont val="Calibri"/>
        <family val="2"/>
        <scheme val="minor"/>
      </rPr>
      <t>higher day call charges</t>
    </r>
    <r>
      <rPr>
        <sz val="11"/>
        <color theme="1"/>
        <rFont val="Calibri"/>
        <family val="2"/>
        <scheme val="minor"/>
      </rPr>
      <t xml:space="preserve"> are more likely to churn. </t>
    </r>
  </si>
  <si>
    <t>Airtel should review daytime call pricing, introduce discounted day bundles, or analyze billing transparency to reduce dissatisfaction and churn among high-usage customers.</t>
  </si>
  <si>
    <t>Average of total_day_minutes</t>
  </si>
  <si>
    <r>
      <t>Churned customers</t>
    </r>
    <r>
      <rPr>
        <sz val="11"/>
        <color theme="1"/>
        <rFont val="Calibri"/>
        <family val="2"/>
        <scheme val="minor"/>
      </rPr>
      <t xml:space="preserve"> talk for </t>
    </r>
    <r>
      <rPr>
        <b/>
        <sz val="11"/>
        <color theme="1"/>
        <rFont val="Calibri"/>
        <family val="2"/>
        <scheme val="minor"/>
      </rPr>
      <t>about 209 minutes per day</t>
    </r>
    <r>
      <rPr>
        <sz val="11"/>
        <color theme="1"/>
        <rFont val="Calibri"/>
        <family val="2"/>
        <scheme val="minor"/>
      </rPr>
      <t xml:space="preserve">, compared to </t>
    </r>
    <r>
      <rPr>
        <b/>
        <sz val="11"/>
        <color theme="1"/>
        <rFont val="Calibri"/>
        <family val="2"/>
        <scheme val="minor"/>
      </rPr>
      <t>176 minutes</t>
    </r>
    <r>
      <rPr>
        <sz val="11"/>
        <color theme="1"/>
        <rFont val="Calibri"/>
        <family val="2"/>
        <scheme val="minor"/>
      </rPr>
      <t xml:space="preserve"> for non-churned ones.</t>
    </r>
  </si>
  <si>
    <r>
      <t xml:space="preserve">That’s nearly a </t>
    </r>
    <r>
      <rPr>
        <b/>
        <sz val="11"/>
        <color theme="1"/>
        <rFont val="Calibri"/>
        <family val="2"/>
        <scheme val="minor"/>
      </rPr>
      <t>19% increase in usage</t>
    </r>
    <r>
      <rPr>
        <sz val="11"/>
        <color theme="1"/>
        <rFont val="Calibri"/>
        <family val="2"/>
        <scheme val="minor"/>
      </rPr>
      <t xml:space="preserve"> among churned customers.</t>
    </r>
  </si>
  <si>
    <r>
      <t xml:space="preserve">This means </t>
    </r>
    <r>
      <rPr>
        <b/>
        <sz val="11"/>
        <color theme="1"/>
        <rFont val="Calibri"/>
        <family val="2"/>
        <scheme val="minor"/>
      </rPr>
      <t>heavier day callers</t>
    </r>
    <r>
      <rPr>
        <sz val="11"/>
        <color theme="1"/>
        <rFont val="Calibri"/>
        <family val="2"/>
        <scheme val="minor"/>
      </rPr>
      <t xml:space="preserve"> are </t>
    </r>
    <r>
      <rPr>
        <b/>
        <sz val="11"/>
        <color theme="1"/>
        <rFont val="Calibri"/>
        <family val="2"/>
        <scheme val="minor"/>
      </rPr>
      <t>more likely to leave</t>
    </r>
    <r>
      <rPr>
        <sz val="11"/>
        <color theme="1"/>
        <rFont val="Calibri"/>
        <family val="2"/>
        <scheme val="minor"/>
      </rPr>
      <t xml:space="preserve">, possibly due to </t>
    </r>
    <r>
      <rPr>
        <b/>
        <sz val="11"/>
        <color theme="1"/>
        <rFont val="Calibri"/>
        <family val="2"/>
        <scheme val="minor"/>
      </rPr>
      <t>higher costs</t>
    </r>
    <r>
      <rPr>
        <sz val="11"/>
        <color theme="1"/>
        <rFont val="Calibri"/>
        <family val="2"/>
        <scheme val="minor"/>
      </rPr>
      <t xml:space="preserve">, </t>
    </r>
    <r>
      <rPr>
        <b/>
        <sz val="11"/>
        <color theme="1"/>
        <rFont val="Calibri"/>
        <family val="2"/>
        <scheme val="minor"/>
      </rPr>
      <t>billing issues</t>
    </r>
    <r>
      <rPr>
        <sz val="11"/>
        <color theme="1"/>
        <rFont val="Calibri"/>
        <family val="2"/>
        <scheme val="minor"/>
      </rPr>
      <t xml:space="preserve">, or </t>
    </r>
    <r>
      <rPr>
        <b/>
        <sz val="11"/>
        <color theme="1"/>
        <rFont val="Calibri"/>
        <family val="2"/>
        <scheme val="minor"/>
      </rPr>
      <t>better competing offers</t>
    </r>
    <r>
      <rPr>
        <sz val="11"/>
        <color theme="1"/>
        <rFont val="Calibri"/>
        <family val="2"/>
        <scheme val="minor"/>
      </rPr>
      <t xml:space="preserve"> for high-usage users.</t>
    </r>
  </si>
  <si>
    <t>Heavy daytime users show higher churn tendencies.</t>
  </si>
  <si>
    <r>
      <t xml:space="preserve">Airtel should </t>
    </r>
    <r>
      <rPr>
        <b/>
        <sz val="11"/>
        <color theme="1"/>
        <rFont val="Calibri"/>
        <family val="2"/>
        <scheme val="minor"/>
      </rPr>
      <t>create loyalty or discount plans</t>
    </r>
    <r>
      <rPr>
        <sz val="11"/>
        <color theme="1"/>
        <rFont val="Calibri"/>
        <family val="2"/>
        <scheme val="minor"/>
      </rPr>
      <t xml:space="preserve"> for high-usage customers such as </t>
    </r>
    <r>
      <rPr>
        <b/>
        <sz val="11"/>
        <color theme="1"/>
        <rFont val="Calibri"/>
        <family val="2"/>
        <scheme val="minor"/>
      </rPr>
      <t>unlimited day call bundles</t>
    </r>
    <r>
      <rPr>
        <sz val="11"/>
        <color theme="1"/>
        <rFont val="Calibri"/>
        <family val="2"/>
        <scheme val="minor"/>
      </rPr>
      <t xml:space="preserve"> or </t>
    </r>
    <r>
      <rPr>
        <b/>
        <sz val="11"/>
        <color theme="1"/>
        <rFont val="Calibri"/>
        <family val="2"/>
        <scheme val="minor"/>
      </rPr>
      <t>volume-based discounts,</t>
    </r>
    <r>
      <rPr>
        <sz val="11"/>
        <color theme="1"/>
        <rFont val="Calibri"/>
        <family val="2"/>
        <scheme val="minor"/>
      </rPr>
      <t xml:space="preserve"> to reduce churn and boost satisfaction.</t>
    </r>
  </si>
  <si>
    <t xml:space="preserve">Churn </t>
  </si>
  <si>
    <t>% Churned</t>
  </si>
  <si>
    <r>
      <t xml:space="preserve">Customers </t>
    </r>
    <r>
      <rPr>
        <b/>
        <sz val="11"/>
        <color theme="1"/>
        <rFont val="Calibri"/>
        <family val="2"/>
        <scheme val="minor"/>
      </rPr>
      <t>without a voice mail plan</t>
    </r>
    <r>
      <rPr>
        <sz val="11"/>
        <color theme="1"/>
        <rFont val="Calibri"/>
        <family val="2"/>
        <scheme val="minor"/>
      </rPr>
      <t xml:space="preserve"> have a </t>
    </r>
    <r>
      <rPr>
        <b/>
        <sz val="11"/>
        <color theme="1"/>
        <rFont val="Calibri"/>
        <family val="2"/>
        <scheme val="minor"/>
      </rPr>
      <t>higher churn rate</t>
    </r>
    <r>
      <rPr>
        <sz val="11"/>
        <color theme="1"/>
        <rFont val="Calibri"/>
        <family val="2"/>
        <scheme val="minor"/>
      </rPr>
      <t xml:space="preserve"> of </t>
    </r>
    <r>
      <rPr>
        <b/>
        <sz val="11"/>
        <color theme="1"/>
        <rFont val="Calibri"/>
        <family val="2"/>
        <scheme val="minor"/>
      </rPr>
      <t>16.44%</t>
    </r>
    <r>
      <rPr>
        <sz val="11"/>
        <color theme="1"/>
        <rFont val="Calibri"/>
        <family val="2"/>
        <scheme val="minor"/>
      </rPr>
      <t>.</t>
    </r>
  </si>
  <si>
    <r>
      <t xml:space="preserve">Customers </t>
    </r>
    <r>
      <rPr>
        <b/>
        <sz val="11"/>
        <color theme="1"/>
        <rFont val="Calibri"/>
        <family val="2"/>
        <scheme val="minor"/>
      </rPr>
      <t>with a voice mail plan</t>
    </r>
    <r>
      <rPr>
        <sz val="11"/>
        <color theme="1"/>
        <rFont val="Calibri"/>
        <family val="2"/>
        <scheme val="minor"/>
      </rPr>
      <t xml:space="preserve"> have a </t>
    </r>
    <r>
      <rPr>
        <b/>
        <sz val="11"/>
        <color theme="1"/>
        <rFont val="Calibri"/>
        <family val="2"/>
        <scheme val="minor"/>
      </rPr>
      <t>much lower churn rate</t>
    </r>
    <r>
      <rPr>
        <sz val="11"/>
        <color theme="1"/>
        <rFont val="Calibri"/>
        <family val="2"/>
        <scheme val="minor"/>
      </rPr>
      <t xml:space="preserve"> of </t>
    </r>
    <r>
      <rPr>
        <b/>
        <sz val="11"/>
        <color theme="1"/>
        <rFont val="Calibri"/>
        <family val="2"/>
        <scheme val="minor"/>
      </rPr>
      <t>7.37%</t>
    </r>
    <r>
      <rPr>
        <sz val="11"/>
        <color theme="1"/>
        <rFont val="Calibri"/>
        <family val="2"/>
        <scheme val="minor"/>
      </rPr>
      <t>.</t>
    </r>
  </si>
  <si>
    <r>
      <t xml:space="preserve">This shows that the </t>
    </r>
    <r>
      <rPr>
        <b/>
        <sz val="11"/>
        <color theme="1"/>
        <rFont val="Calibri"/>
        <family val="2"/>
        <scheme val="minor"/>
      </rPr>
      <t>voice mail plan is strongly associated with customer retention</t>
    </r>
    <r>
      <rPr>
        <sz val="11"/>
        <color theme="1"/>
        <rFont val="Calibri"/>
        <family val="2"/>
        <scheme val="minor"/>
      </rPr>
      <t xml:space="preserve"> — those who subscribe to it are </t>
    </r>
    <r>
      <rPr>
        <b/>
        <sz val="11"/>
        <color theme="1"/>
        <rFont val="Calibri"/>
        <family val="2"/>
        <scheme val="minor"/>
      </rPr>
      <t>less likely to leave</t>
    </r>
    <r>
      <rPr>
        <sz val="11"/>
        <color theme="1"/>
        <rFont val="Calibri"/>
        <family val="2"/>
        <scheme val="minor"/>
      </rPr>
      <t>.</t>
    </r>
  </si>
  <si>
    <t xml:space="preserve">In conculsion </t>
  </si>
  <si>
    <r>
      <t xml:space="preserve">Customers with a </t>
    </r>
    <r>
      <rPr>
        <b/>
        <sz val="11"/>
        <color theme="1"/>
        <rFont val="Calibri"/>
        <family val="2"/>
        <scheme val="minor"/>
      </rPr>
      <t>voice mail plan churn less (7%)</t>
    </r>
    <r>
      <rPr>
        <sz val="11"/>
        <color theme="1"/>
        <rFont val="Calibri"/>
        <family val="2"/>
        <scheme val="minor"/>
      </rPr>
      <t xml:space="preserve">, indicating that offering or promoting such add-on services can </t>
    </r>
    <r>
      <rPr>
        <b/>
        <sz val="11"/>
        <color theme="1"/>
        <rFont val="Calibri"/>
        <family val="2"/>
        <scheme val="minor"/>
      </rPr>
      <t>enhance customer retention</t>
    </r>
    <r>
      <rPr>
        <sz val="11"/>
        <color theme="1"/>
        <rFont val="Calibri"/>
        <family val="2"/>
        <scheme val="minor"/>
      </rPr>
      <t xml:space="preserve"> and </t>
    </r>
    <r>
      <rPr>
        <b/>
        <sz val="11"/>
        <color theme="1"/>
        <rFont val="Calibri"/>
        <family val="2"/>
        <scheme val="minor"/>
      </rPr>
      <t>reduce churn rates</t>
    </r>
    <r>
      <rPr>
        <sz val="11"/>
        <color theme="1"/>
        <rFont val="Calibri"/>
        <family val="2"/>
        <scheme val="minor"/>
      </rPr>
      <t>.</t>
    </r>
  </si>
  <si>
    <t>Average of total_intl_minutes</t>
  </si>
  <si>
    <t>Average of total_intl_charge</t>
  </si>
  <si>
    <r>
      <t>Churned customers</t>
    </r>
    <r>
      <rPr>
        <sz val="11"/>
        <color theme="1"/>
        <rFont val="Calibri"/>
        <family val="2"/>
        <scheme val="minor"/>
      </rPr>
      <t xml:space="preserve"> have slightly </t>
    </r>
    <r>
      <rPr>
        <b/>
        <sz val="11"/>
        <color theme="1"/>
        <rFont val="Calibri"/>
        <family val="2"/>
        <scheme val="minor"/>
      </rPr>
      <t>higher international minutes (10.63)</t>
    </r>
    <r>
      <rPr>
        <sz val="11"/>
        <color theme="1"/>
        <rFont val="Calibri"/>
        <family val="2"/>
        <scheme val="minor"/>
      </rPr>
      <t xml:space="preserve"> and </t>
    </r>
    <r>
      <rPr>
        <b/>
        <sz val="11"/>
        <color theme="1"/>
        <rFont val="Calibri"/>
        <family val="2"/>
        <scheme val="minor"/>
      </rPr>
      <t>charges (2.87)</t>
    </r>
    <r>
      <rPr>
        <sz val="11"/>
        <color theme="1"/>
        <rFont val="Calibri"/>
        <family val="2"/>
        <scheme val="minor"/>
      </rPr>
      <t xml:space="preserve"> than </t>
    </r>
    <r>
      <rPr>
        <b/>
        <sz val="11"/>
        <color theme="1"/>
        <rFont val="Calibri"/>
        <family val="2"/>
        <scheme val="minor"/>
      </rPr>
      <t>non-churned customers (10.19 minutes and 2.75 charge)</t>
    </r>
    <r>
      <rPr>
        <sz val="11"/>
        <color theme="1"/>
        <rFont val="Calibri"/>
        <family val="2"/>
        <scheme val="minor"/>
      </rPr>
      <t>.</t>
    </r>
  </si>
  <si>
    <r>
      <t xml:space="preserve">This shows a </t>
    </r>
    <r>
      <rPr>
        <b/>
        <sz val="11"/>
        <color theme="1"/>
        <rFont val="Calibri"/>
        <family val="2"/>
        <scheme val="minor"/>
      </rPr>
      <t>small but noticeable increase</t>
    </r>
    <r>
      <rPr>
        <sz val="11"/>
        <color theme="1"/>
        <rFont val="Calibri"/>
        <family val="2"/>
        <scheme val="minor"/>
      </rPr>
      <t xml:space="preserve"> in international call activity among customers who eventually leave.</t>
    </r>
  </si>
  <si>
    <t>Conclusion</t>
  </si>
  <si>
    <r>
      <t xml:space="preserve">Churned customers have </t>
    </r>
    <r>
      <rPr>
        <b/>
        <sz val="11"/>
        <color theme="1"/>
        <rFont val="Calibri"/>
        <family val="2"/>
        <scheme val="minor"/>
      </rPr>
      <t>higher international call usage and charges</t>
    </r>
    <r>
      <rPr>
        <sz val="11"/>
        <color theme="1"/>
        <rFont val="Calibri"/>
        <family val="2"/>
        <scheme val="minor"/>
      </rPr>
      <t xml:space="preserve">, suggesting that </t>
    </r>
    <r>
      <rPr>
        <b/>
        <sz val="11"/>
        <color theme="1"/>
        <rFont val="Calibri"/>
        <family val="2"/>
        <scheme val="minor"/>
      </rPr>
      <t>international pricing dissatisfaction</t>
    </r>
    <r>
      <rPr>
        <sz val="11"/>
        <color theme="1"/>
        <rFont val="Calibri"/>
        <family val="2"/>
        <scheme val="minor"/>
      </rPr>
      <t xml:space="preserve"> might contribute to churn.</t>
    </r>
  </si>
  <si>
    <r>
      <t xml:space="preserve">To improve retention, Airtel should consider </t>
    </r>
    <r>
      <rPr>
        <b/>
        <sz val="11"/>
        <color theme="1"/>
        <rFont val="Calibri"/>
        <family val="2"/>
        <scheme val="minor"/>
      </rPr>
      <t>more competitive international plans</t>
    </r>
    <r>
      <rPr>
        <sz val="11"/>
        <color theme="1"/>
        <rFont val="Calibri"/>
        <family val="2"/>
        <scheme val="minor"/>
      </rPr>
      <t xml:space="preserve"> or </t>
    </r>
    <r>
      <rPr>
        <b/>
        <sz val="11"/>
        <color theme="1"/>
        <rFont val="Calibri"/>
        <family val="2"/>
        <scheme val="minor"/>
      </rPr>
      <t>loyalty offers</t>
    </r>
    <r>
      <rPr>
        <sz val="11"/>
        <color theme="1"/>
        <rFont val="Calibri"/>
        <family val="2"/>
        <scheme val="minor"/>
      </rPr>
      <t xml:space="preserve"> for frequent international callers.</t>
    </r>
  </si>
  <si>
    <t>churn_num</t>
  </si>
  <si>
    <t xml:space="preserve">CORREL </t>
  </si>
  <si>
    <r>
      <t xml:space="preserve">The value is </t>
    </r>
    <r>
      <rPr>
        <b/>
        <sz val="11"/>
        <color theme="1"/>
        <rFont val="Calibri"/>
        <family val="2"/>
        <scheme val="minor"/>
      </rPr>
      <t>very close to 0</t>
    </r>
    <r>
      <rPr>
        <sz val="11"/>
        <color theme="1"/>
        <rFont val="Calibri"/>
        <family val="2"/>
        <scheme val="minor"/>
      </rPr>
      <t xml:space="preserve">, which means there is </t>
    </r>
    <r>
      <rPr>
        <b/>
        <sz val="11"/>
        <color theme="1"/>
        <rFont val="Calibri"/>
        <family val="2"/>
        <scheme val="minor"/>
      </rPr>
      <t>almost no linear relationship</t>
    </r>
    <r>
      <rPr>
        <sz val="11"/>
        <color theme="1"/>
        <rFont val="Calibri"/>
        <family val="2"/>
        <scheme val="minor"/>
      </rPr>
      <t xml:space="preserve"> between the </t>
    </r>
    <r>
      <rPr>
        <b/>
        <sz val="11"/>
        <color theme="1"/>
        <rFont val="Calibri"/>
        <family val="2"/>
        <scheme val="minor"/>
      </rPr>
      <t>number of total day calls</t>
    </r>
    <r>
      <rPr>
        <sz val="11"/>
        <color theme="1"/>
        <rFont val="Calibri"/>
        <family val="2"/>
        <scheme val="minor"/>
      </rPr>
      <t xml:space="preserve"> and whether a customer churns.</t>
    </r>
  </si>
  <si>
    <r>
      <t xml:space="preserve">In short: </t>
    </r>
    <r>
      <rPr>
        <b/>
        <sz val="11"/>
        <color theme="1"/>
        <rFont val="Calibri"/>
        <family val="2"/>
        <scheme val="minor"/>
      </rPr>
      <t>how many calls a customer makes during the day does not significantly influence churn</t>
    </r>
    <r>
      <rPr>
        <sz val="11"/>
        <color theme="1"/>
        <rFont val="Calibri"/>
        <family val="2"/>
        <scheme val="minor"/>
      </rPr>
      <t>.</t>
    </r>
  </si>
  <si>
    <r>
      <t>Churned customers</t>
    </r>
    <r>
      <rPr>
        <sz val="11"/>
        <color theme="1"/>
        <rFont val="Calibri"/>
        <family val="2"/>
        <scheme val="minor"/>
      </rPr>
      <t xml:space="preserve"> pay slightly </t>
    </r>
    <r>
      <rPr>
        <b/>
        <sz val="11"/>
        <color theme="1"/>
        <rFont val="Calibri"/>
        <family val="2"/>
        <scheme val="minor"/>
      </rPr>
      <t>more for evening calls</t>
    </r>
    <r>
      <rPr>
        <sz val="11"/>
        <color theme="1"/>
        <rFont val="Calibri"/>
        <family val="2"/>
        <scheme val="minor"/>
      </rPr>
      <t xml:space="preserve"> (17.85) than non-churned customers (16.88).</t>
    </r>
  </si>
  <si>
    <r>
      <t xml:space="preserve">The difference is </t>
    </r>
    <r>
      <rPr>
        <b/>
        <sz val="11"/>
        <color theme="1"/>
        <rFont val="Calibri"/>
        <family val="2"/>
        <scheme val="minor"/>
      </rPr>
      <t>small</t>
    </r>
    <r>
      <rPr>
        <sz val="11"/>
        <color theme="1"/>
        <rFont val="Calibri"/>
        <family val="2"/>
        <scheme val="minor"/>
      </rPr>
      <t xml:space="preserve">, so evening charges are </t>
    </r>
    <r>
      <rPr>
        <b/>
        <sz val="11"/>
        <color theme="1"/>
        <rFont val="Calibri"/>
        <family val="2"/>
        <scheme val="minor"/>
      </rPr>
      <t>likely a minor factor</t>
    </r>
    <r>
      <rPr>
        <sz val="11"/>
        <color theme="1"/>
        <rFont val="Calibri"/>
        <family val="2"/>
        <scheme val="minor"/>
      </rPr>
      <t xml:space="preserve"> in influencing churn.</t>
    </r>
  </si>
  <si>
    <r>
      <t xml:space="preserve">Compared to daytime charges (which showed a bigger difference), evening charges are </t>
    </r>
    <r>
      <rPr>
        <b/>
        <sz val="11"/>
        <color theme="1"/>
        <rFont val="Calibri"/>
        <family val="2"/>
        <scheme val="minor"/>
      </rPr>
      <t>less critical in driving churn</t>
    </r>
    <r>
      <rPr>
        <sz val="11"/>
        <color theme="1"/>
        <rFont val="Calibri"/>
        <family val="2"/>
        <scheme val="minor"/>
      </rPr>
      <t>.</t>
    </r>
  </si>
  <si>
    <r>
      <t xml:space="preserve">Even though there is a </t>
    </r>
    <r>
      <rPr>
        <b/>
        <sz val="11"/>
        <color theme="1"/>
        <rFont val="Calibri"/>
        <family val="2"/>
        <scheme val="minor"/>
      </rPr>
      <t>slight increase</t>
    </r>
    <r>
      <rPr>
        <sz val="11"/>
        <color theme="1"/>
        <rFont val="Calibri"/>
        <family val="2"/>
        <scheme val="minor"/>
      </rPr>
      <t xml:space="preserve"> in evening charges for churned customers, Airtel should focus more on </t>
    </r>
    <r>
      <rPr>
        <b/>
        <sz val="11"/>
        <color theme="1"/>
        <rFont val="Calibri"/>
        <family val="2"/>
        <scheme val="minor"/>
      </rPr>
      <t>daytime call costs, international plans, or value-added services</t>
    </r>
    <r>
      <rPr>
        <sz val="11"/>
        <color theme="1"/>
        <rFont val="Calibri"/>
        <family val="2"/>
        <scheme val="minor"/>
      </rPr>
      <t xml:space="preserve"> to reduce churn.</t>
    </r>
  </si>
  <si>
    <t xml:space="preserve">Business Insight </t>
  </si>
  <si>
    <r>
      <t xml:space="preserve">All three area codes have </t>
    </r>
    <r>
      <rPr>
        <b/>
        <sz val="11"/>
        <color theme="1"/>
        <rFont val="Calibri"/>
        <family val="2"/>
        <scheme val="minor"/>
      </rPr>
      <t>similar churn rates</t>
    </r>
    <r>
      <rPr>
        <sz val="11"/>
        <color theme="1"/>
        <rFont val="Calibri"/>
        <family val="2"/>
        <scheme val="minor"/>
      </rPr>
      <t xml:space="preserve"> (around 13–15%).</t>
    </r>
  </si>
  <si>
    <r>
      <t xml:space="preserve">However, </t>
    </r>
    <r>
      <rPr>
        <b/>
        <sz val="11"/>
        <color theme="1"/>
        <rFont val="Calibri"/>
        <family val="2"/>
        <scheme val="minor"/>
      </rPr>
      <t>Area Code 510</t>
    </r>
    <r>
      <rPr>
        <sz val="11"/>
        <color theme="1"/>
        <rFont val="Calibri"/>
        <family val="2"/>
        <scheme val="minor"/>
      </rPr>
      <t xml:space="preserve"> stands out slightly with the </t>
    </r>
    <r>
      <rPr>
        <b/>
        <sz val="11"/>
        <color theme="1"/>
        <rFont val="Calibri"/>
        <family val="2"/>
        <scheme val="minor"/>
      </rPr>
      <t>highest churn rate (15.06%)</t>
    </r>
    <r>
      <rPr>
        <sz val="11"/>
        <color theme="1"/>
        <rFont val="Calibri"/>
        <family val="2"/>
        <scheme val="minor"/>
      </rPr>
      <t>, which is above the overall average.</t>
    </r>
  </si>
  <si>
    <r>
      <t xml:space="preserve">This could suggest </t>
    </r>
    <r>
      <rPr>
        <b/>
        <sz val="11"/>
        <color theme="1"/>
        <rFont val="Calibri"/>
        <family val="2"/>
        <scheme val="minor"/>
      </rPr>
      <t>service dissatisfaction, competitive offers, or coverage issues</t>
    </r>
    <r>
      <rPr>
        <sz val="11"/>
        <color theme="1"/>
        <rFont val="Calibri"/>
        <family val="2"/>
        <scheme val="minor"/>
      </rPr>
      <t xml:space="preserve"> in that region.</t>
    </r>
  </si>
  <si>
    <t>Business Impact</t>
  </si>
  <si>
    <r>
      <t xml:space="preserve">Identifying that </t>
    </r>
    <r>
      <rPr>
        <b/>
        <sz val="11"/>
        <color theme="1"/>
        <rFont val="Calibri"/>
        <family val="2"/>
        <scheme val="minor"/>
      </rPr>
      <t>Area Code 510</t>
    </r>
    <r>
      <rPr>
        <sz val="11"/>
        <color theme="1"/>
        <rFont val="Calibri"/>
        <family val="2"/>
        <scheme val="minor"/>
      </rPr>
      <t xml:space="preserve"> has a </t>
    </r>
    <r>
      <rPr>
        <b/>
        <sz val="11"/>
        <color theme="1"/>
        <rFont val="Calibri"/>
        <family val="2"/>
        <scheme val="minor"/>
      </rPr>
      <t>higher churn rate</t>
    </r>
    <r>
      <rPr>
        <sz val="11"/>
        <color theme="1"/>
        <rFont val="Calibri"/>
        <family val="2"/>
        <scheme val="minor"/>
      </rPr>
      <t xml:space="preserve"> helps the company:</t>
    </r>
  </si>
  <si>
    <r>
      <t xml:space="preserve">Focus </t>
    </r>
    <r>
      <rPr>
        <b/>
        <sz val="11"/>
        <color theme="1"/>
        <rFont val="Calibri"/>
        <family val="2"/>
        <scheme val="minor"/>
      </rPr>
      <t>retention strategies</t>
    </r>
    <r>
      <rPr>
        <sz val="11"/>
        <color theme="1"/>
        <rFont val="Calibri"/>
        <family val="2"/>
        <scheme val="minor"/>
      </rPr>
      <t xml:space="preserve"> (e.g., loyalty programs, service upgrades) in that area.</t>
    </r>
  </si>
  <si>
    <r>
      <t xml:space="preserve">Investigate possible </t>
    </r>
    <r>
      <rPr>
        <b/>
        <sz val="11"/>
        <color theme="1"/>
        <rFont val="Calibri"/>
        <family val="2"/>
        <scheme val="minor"/>
      </rPr>
      <t>regional issues</t>
    </r>
    <r>
      <rPr>
        <sz val="11"/>
        <color theme="1"/>
        <rFont val="Calibri"/>
        <family val="2"/>
        <scheme val="minor"/>
      </rPr>
      <t xml:space="preserve"> affecting customer satisfaction.</t>
    </r>
  </si>
  <si>
    <r>
      <t xml:space="preserve">Optimize </t>
    </r>
    <r>
      <rPr>
        <b/>
        <sz val="11"/>
        <color theme="1"/>
        <rFont val="Calibri"/>
        <family val="2"/>
        <scheme val="minor"/>
      </rPr>
      <t>marketing and customer support</t>
    </r>
    <r>
      <rPr>
        <sz val="11"/>
        <color theme="1"/>
        <rFont val="Calibri"/>
        <family val="2"/>
        <scheme val="minor"/>
      </rPr>
      <t xml:space="preserve"> efforts geographically.</t>
    </r>
  </si>
  <si>
    <t>Summary for Report</t>
  </si>
  <si>
    <r>
      <t>Area Code 510 shows the highest churn rate (15.06%)</t>
    </r>
    <r>
      <rPr>
        <sz val="11"/>
        <color theme="1"/>
        <rFont val="Calibri"/>
        <family val="2"/>
        <scheme val="minor"/>
      </rPr>
      <t xml:space="preserve">, slightly above other areas. </t>
    </r>
  </si>
  <si>
    <t>This indicates a need for targeted retention strategies and service quality assessments in that region.</t>
  </si>
  <si>
    <t>Insights</t>
  </si>
  <si>
    <r>
      <t xml:space="preserve">There’s a </t>
    </r>
    <r>
      <rPr>
        <b/>
        <sz val="11"/>
        <color theme="1"/>
        <rFont val="Calibri"/>
        <family val="2"/>
        <scheme val="minor"/>
      </rPr>
      <t>strong positive relationship</t>
    </r>
    <r>
      <rPr>
        <sz val="11"/>
        <color theme="1"/>
        <rFont val="Calibri"/>
        <family val="2"/>
        <scheme val="minor"/>
      </rPr>
      <t xml:space="preserve"> between the number of customer service calls and churn rate.</t>
    </r>
  </si>
  <si>
    <r>
      <t>After 3 calls</t>
    </r>
    <r>
      <rPr>
        <sz val="11"/>
        <color theme="1"/>
        <rFont val="Calibri"/>
        <family val="2"/>
        <scheme val="minor"/>
      </rPr>
      <t>, churn rises sharply — indicating unresolved issues or poor service handling.</t>
    </r>
  </si>
  <si>
    <r>
      <t xml:space="preserve">Customers who contact service </t>
    </r>
    <r>
      <rPr>
        <b/>
        <sz val="11"/>
        <color theme="1"/>
        <rFont val="Calibri"/>
        <family val="2"/>
        <scheme val="minor"/>
      </rPr>
      <t>5+ times</t>
    </r>
    <r>
      <rPr>
        <sz val="11"/>
        <color theme="1"/>
        <rFont val="Calibri"/>
        <family val="2"/>
        <scheme val="minor"/>
      </rPr>
      <t xml:space="preserve"> are </t>
    </r>
    <r>
      <rPr>
        <b/>
        <sz val="11"/>
        <color theme="1"/>
        <rFont val="Calibri"/>
        <family val="2"/>
        <scheme val="minor"/>
      </rPr>
      <t>very likely to leave</t>
    </r>
    <r>
      <rPr>
        <sz val="11"/>
        <color theme="1"/>
        <rFont val="Calibri"/>
        <family val="2"/>
        <scheme val="minor"/>
      </rPr>
      <t>.</t>
    </r>
  </si>
  <si>
    <t>CORREL</t>
  </si>
  <si>
    <r>
      <t xml:space="preserve">The correlation is </t>
    </r>
    <r>
      <rPr>
        <b/>
        <sz val="11"/>
        <color theme="1"/>
        <rFont val="Calibri"/>
        <family val="2"/>
        <scheme val="minor"/>
      </rPr>
      <t>very close to zero</t>
    </r>
    <r>
      <rPr>
        <sz val="11"/>
        <color theme="1"/>
        <rFont val="Calibri"/>
        <family val="2"/>
        <scheme val="minor"/>
      </rPr>
      <t xml:space="preserve">, meaning there is </t>
    </r>
    <r>
      <rPr>
        <b/>
        <sz val="11"/>
        <color theme="1"/>
        <rFont val="Calibri"/>
        <family val="2"/>
        <scheme val="minor"/>
      </rPr>
      <t>no meaningful linear relationship</t>
    </r>
    <r>
      <rPr>
        <sz val="11"/>
        <color theme="1"/>
        <rFont val="Calibri"/>
        <family val="2"/>
        <scheme val="minor"/>
      </rPr>
      <t xml:space="preserve"> between </t>
    </r>
    <r>
      <rPr>
        <b/>
        <sz val="11"/>
        <color theme="1"/>
        <rFont val="Calibri"/>
        <family val="2"/>
        <scheme val="minor"/>
      </rPr>
      <t>account length</t>
    </r>
    <r>
      <rPr>
        <sz val="11"/>
        <color theme="1"/>
        <rFont val="Calibri"/>
        <family val="2"/>
        <scheme val="minor"/>
      </rPr>
      <t xml:space="preserve"> and </t>
    </r>
    <r>
      <rPr>
        <b/>
        <sz val="11"/>
        <color theme="1"/>
        <rFont val="Calibri"/>
        <family val="2"/>
        <scheme val="minor"/>
      </rPr>
      <t>churn</t>
    </r>
    <r>
      <rPr>
        <sz val="11"/>
        <color theme="1"/>
        <rFont val="Calibri"/>
        <family val="2"/>
        <scheme val="minor"/>
      </rPr>
      <t>.</t>
    </r>
  </si>
  <si>
    <r>
      <t xml:space="preserve">In other words, </t>
    </r>
    <r>
      <rPr>
        <b/>
        <sz val="11"/>
        <color theme="1"/>
        <rFont val="Calibri"/>
        <family val="2"/>
        <scheme val="minor"/>
      </rPr>
      <t>newer customers are not significantly more likely to churn</t>
    </r>
    <r>
      <rPr>
        <sz val="11"/>
        <color theme="1"/>
        <rFont val="Calibri"/>
        <family val="2"/>
        <scheme val="minor"/>
      </rPr>
      <t xml:space="preserve"> than long-tenured ones.</t>
    </r>
  </si>
  <si>
    <r>
      <t xml:space="preserve">Churn behavior appears to be </t>
    </r>
    <r>
      <rPr>
        <b/>
        <sz val="11"/>
        <color theme="1"/>
        <rFont val="Calibri"/>
        <family val="2"/>
        <scheme val="minor"/>
      </rPr>
      <t>independent of how long a customer has been with the company</t>
    </r>
    <r>
      <rPr>
        <sz val="11"/>
        <color theme="1"/>
        <rFont val="Calibri"/>
        <family val="2"/>
        <scheme val="minor"/>
      </rPr>
      <t>.</t>
    </r>
  </si>
  <si>
    <t>Evening Usage Level</t>
  </si>
  <si>
    <t>High</t>
  </si>
  <si>
    <t>Low</t>
  </si>
  <si>
    <t>Medium</t>
  </si>
  <si>
    <t>Count of id</t>
  </si>
  <si>
    <r>
      <t xml:space="preserve">Customers with </t>
    </r>
    <r>
      <rPr>
        <b/>
        <sz val="11"/>
        <color theme="1"/>
        <rFont val="Calibri"/>
        <family val="2"/>
        <scheme val="minor"/>
      </rPr>
      <t>high evening usage</t>
    </r>
    <r>
      <rPr>
        <sz val="11"/>
        <color theme="1"/>
        <rFont val="Calibri"/>
        <family val="2"/>
        <scheme val="minor"/>
      </rPr>
      <t xml:space="preserve"> have the </t>
    </r>
    <r>
      <rPr>
        <b/>
        <sz val="11"/>
        <color theme="1"/>
        <rFont val="Calibri"/>
        <family val="2"/>
        <scheme val="minor"/>
      </rPr>
      <t>highest churn rate (17.5%)</t>
    </r>
    <r>
      <rPr>
        <sz val="11"/>
        <color theme="1"/>
        <rFont val="Calibri"/>
        <family val="2"/>
        <scheme val="minor"/>
      </rPr>
      <t xml:space="preserve">, while </t>
    </r>
    <r>
      <rPr>
        <b/>
        <sz val="11"/>
        <color theme="1"/>
        <rFont val="Calibri"/>
        <family val="2"/>
        <scheme val="minor"/>
      </rPr>
      <t>medium (13.3%)</t>
    </r>
    <r>
      <rPr>
        <sz val="11"/>
        <color theme="1"/>
        <rFont val="Calibri"/>
        <family val="2"/>
        <scheme val="minor"/>
      </rPr>
      <t xml:space="preserve"> and </t>
    </r>
    <r>
      <rPr>
        <b/>
        <sz val="11"/>
        <color theme="1"/>
        <rFont val="Calibri"/>
        <family val="2"/>
        <scheme val="minor"/>
      </rPr>
      <t>low (11.6%)</t>
    </r>
    <r>
      <rPr>
        <sz val="11"/>
        <color theme="1"/>
        <rFont val="Calibri"/>
        <family val="2"/>
        <scheme val="minor"/>
      </rPr>
      <t xml:space="preserve"> usage customers show lower churn.</t>
    </r>
  </si>
  <si>
    <r>
      <t xml:space="preserve">That indicates that </t>
    </r>
    <r>
      <rPr>
        <b/>
        <sz val="11"/>
        <color theme="1"/>
        <rFont val="Calibri"/>
        <family val="2"/>
        <scheme val="minor"/>
      </rPr>
      <t>heavy evening users are more likely to leave</t>
    </r>
    <r>
      <rPr>
        <sz val="11"/>
        <color theme="1"/>
        <rFont val="Calibri"/>
        <family val="2"/>
        <scheme val="minor"/>
      </rPr>
      <t>, possibly due to higher charges or evening-time network issues.</t>
    </r>
  </si>
  <si>
    <t>total_intl_charge_type</t>
  </si>
  <si>
    <r>
      <t xml:space="preserve">Among customers subscribed to international plans, those with </t>
    </r>
    <r>
      <rPr>
        <b/>
        <sz val="11"/>
        <color theme="1"/>
        <rFont val="Calibri"/>
        <family val="2"/>
        <scheme val="minor"/>
      </rPr>
      <t>high international call charges</t>
    </r>
    <r>
      <rPr>
        <sz val="11"/>
        <color theme="1"/>
        <rFont val="Calibri"/>
        <family val="2"/>
        <scheme val="minor"/>
      </rPr>
      <t xml:space="preserve"> have a </t>
    </r>
    <r>
      <rPr>
        <b/>
        <sz val="11"/>
        <color theme="1"/>
        <rFont val="Calibri"/>
        <family val="2"/>
        <scheme val="minor"/>
      </rPr>
      <t>churn rate of 15%</t>
    </r>
    <r>
      <rPr>
        <sz val="11"/>
        <color theme="1"/>
        <rFont val="Calibri"/>
        <family val="2"/>
        <scheme val="minor"/>
      </rPr>
      <t xml:space="preserve">, compared to </t>
    </r>
    <r>
      <rPr>
        <b/>
        <sz val="11"/>
        <color theme="1"/>
        <rFont val="Calibri"/>
        <family val="2"/>
        <scheme val="minor"/>
      </rPr>
      <t>13%</t>
    </r>
    <r>
      <rPr>
        <sz val="11"/>
        <color theme="1"/>
        <rFont val="Calibri"/>
        <family val="2"/>
        <scheme val="minor"/>
      </rPr>
      <t xml:space="preserve"> for those with lower charges.</t>
    </r>
  </si>
  <si>
    <t>Analysis</t>
  </si>
  <si>
    <r>
      <t xml:space="preserve">Although the difference is not very large, the trend indicates that </t>
    </r>
    <r>
      <rPr>
        <b/>
        <sz val="11"/>
        <color theme="1"/>
        <rFont val="Calibri"/>
        <family val="2"/>
        <scheme val="minor"/>
      </rPr>
      <t>customers with higher international spending are slightly more likely to churn</t>
    </r>
    <r>
      <rPr>
        <sz val="11"/>
        <color theme="1"/>
        <rFont val="Calibri"/>
        <family val="2"/>
        <scheme val="minor"/>
      </rPr>
      <t xml:space="preserve">. </t>
    </r>
  </si>
  <si>
    <t>This may suggest that pricing or cost sensitivity plays a role in customer dissatisfaction within this segment.</t>
  </si>
  <si>
    <t>Action</t>
  </si>
  <si>
    <r>
      <t xml:space="preserve">Airtel should consider </t>
    </r>
    <r>
      <rPr>
        <b/>
        <sz val="11"/>
        <color theme="1"/>
        <rFont val="Calibri"/>
        <family val="2"/>
        <scheme val="minor"/>
      </rPr>
      <t>restructuring international call bundles</t>
    </r>
    <r>
      <rPr>
        <sz val="11"/>
        <color theme="1"/>
        <rFont val="Calibri"/>
        <family val="2"/>
        <scheme val="minor"/>
      </rPr>
      <t xml:space="preserve"> or offering </t>
    </r>
    <r>
      <rPr>
        <b/>
        <sz val="11"/>
        <color theme="1"/>
        <rFont val="Calibri"/>
        <family val="2"/>
        <scheme val="minor"/>
      </rPr>
      <t>discount-based loyalty rewards</t>
    </r>
    <r>
      <rPr>
        <sz val="11"/>
        <color theme="1"/>
        <rFont val="Calibri"/>
        <family val="2"/>
        <scheme val="minor"/>
      </rPr>
      <t xml:space="preserve"> for high-usage customers.</t>
    </r>
  </si>
  <si>
    <r>
      <t xml:space="preserve">Providing </t>
    </r>
    <r>
      <rPr>
        <b/>
        <sz val="11"/>
        <color theme="1"/>
        <rFont val="Calibri"/>
        <family val="2"/>
        <scheme val="minor"/>
      </rPr>
      <t>more transparent billing or flexible plans</t>
    </r>
    <r>
      <rPr>
        <sz val="11"/>
        <color theme="1"/>
        <rFont val="Calibri"/>
        <family val="2"/>
        <scheme val="minor"/>
      </rPr>
      <t xml:space="preserve"> could reduce cost-related churn and improve retention among valuable, high-usage customers.</t>
    </r>
  </si>
  <si>
    <t>Cluster Group</t>
  </si>
  <si>
    <t>Evening User</t>
  </si>
  <si>
    <t>Heavy User</t>
  </si>
  <si>
    <t>Low User</t>
  </si>
  <si>
    <t>Night User</t>
  </si>
  <si>
    <t>1. Heavy Users have the highest churn rate (16.9%)</t>
  </si>
  <si>
    <t>2. Evening Users have the lowest churn (7.2%)</t>
  </si>
  <si>
    <t>These users might be satisfied with their plan or use it moderately, keeping costs predictable.</t>
  </si>
  <si>
    <t>3. Low Users (13.1%) and Night Users (10%)</t>
  </si>
  <si>
    <t>Moderate churn — possibly due to low engagement (low users) or limited usage periods (night users).</t>
  </si>
  <si>
    <t>This suggests that customers who use a lot of services (especially during the day) are more likely to leave possibly due to high bills or service dissatisfaction.</t>
  </si>
  <si>
    <t>Voice_Mail_Usage_Level</t>
  </si>
  <si>
    <t>% Churn</t>
  </si>
  <si>
    <r>
      <t xml:space="preserve"> </t>
    </r>
    <r>
      <rPr>
        <b/>
        <sz val="11"/>
        <color theme="1"/>
        <rFont val="Calibri"/>
        <family val="2"/>
        <scheme val="minor"/>
      </rPr>
      <t>Low usage customers</t>
    </r>
    <r>
      <rPr>
        <sz val="11"/>
        <color theme="1"/>
        <rFont val="Calibri"/>
        <family val="2"/>
        <scheme val="minor"/>
      </rPr>
      <t xml:space="preserve"> (16.4% churn) are </t>
    </r>
    <r>
      <rPr>
        <b/>
        <sz val="11"/>
        <color theme="1"/>
        <rFont val="Calibri"/>
        <family val="2"/>
        <scheme val="minor"/>
      </rPr>
      <t>most likely to leave</t>
    </r>
    <r>
      <rPr>
        <sz val="11"/>
        <color theme="1"/>
        <rFont val="Calibri"/>
        <family val="2"/>
        <scheme val="minor"/>
      </rPr>
      <t>.</t>
    </r>
  </si>
  <si>
    <r>
      <t xml:space="preserve">These are customers who </t>
    </r>
    <r>
      <rPr>
        <i/>
        <sz val="11"/>
        <color theme="1"/>
        <rFont val="Calibri"/>
        <family val="2"/>
        <scheme val="minor"/>
      </rPr>
      <t>have</t>
    </r>
    <r>
      <rPr>
        <sz val="11"/>
        <color theme="1"/>
        <rFont val="Calibri"/>
        <family val="2"/>
        <scheme val="minor"/>
      </rPr>
      <t xml:space="preserve"> the voice mail plan but barely use it, meaning they may not find value in paying for it.</t>
    </r>
  </si>
  <si>
    <r>
      <t xml:space="preserve"> </t>
    </r>
    <r>
      <rPr>
        <b/>
        <sz val="11"/>
        <color theme="1"/>
        <rFont val="Calibri"/>
        <family val="2"/>
        <scheme val="minor"/>
      </rPr>
      <t>High usage customers</t>
    </r>
    <r>
      <rPr>
        <sz val="11"/>
        <color theme="1"/>
        <rFont val="Calibri"/>
        <family val="2"/>
        <scheme val="minor"/>
      </rPr>
      <t xml:space="preserve"> (9.1% churn) churn </t>
    </r>
    <r>
      <rPr>
        <i/>
        <sz val="11"/>
        <color theme="1"/>
        <rFont val="Calibri"/>
        <family val="2"/>
        <scheme val="minor"/>
      </rPr>
      <t>less</t>
    </r>
    <r>
      <rPr>
        <sz val="11"/>
        <color theme="1"/>
        <rFont val="Calibri"/>
        <family val="2"/>
        <scheme val="minor"/>
      </rPr>
      <t>.</t>
    </r>
  </si>
  <si>
    <t>They actively use the feature, which suggests they see its benefit.</t>
  </si>
  <si>
    <r>
      <t xml:space="preserve"> </t>
    </r>
    <r>
      <rPr>
        <b/>
        <sz val="11"/>
        <color theme="1"/>
        <rFont val="Calibri"/>
        <family val="2"/>
        <scheme val="minor"/>
      </rPr>
      <t>Medium usage customers</t>
    </r>
    <r>
      <rPr>
        <sz val="11"/>
        <color theme="1"/>
        <rFont val="Calibri"/>
        <family val="2"/>
        <scheme val="minor"/>
      </rPr>
      <t xml:space="preserve"> (only 4% churn) are the </t>
    </r>
    <r>
      <rPr>
        <i/>
        <sz val="11"/>
        <color theme="1"/>
        <rFont val="Calibri"/>
        <family val="2"/>
        <scheme val="minor"/>
      </rPr>
      <t>most loyal</t>
    </r>
    <r>
      <rPr>
        <sz val="11"/>
        <color theme="1"/>
        <rFont val="Calibri"/>
        <family val="2"/>
        <scheme val="minor"/>
      </rPr>
      <t>.</t>
    </r>
  </si>
  <si>
    <t>These customers are likely satisfied with the plan — they use it regularly but not excessively.</t>
  </si>
  <si>
    <t xml:space="preserve">Finding </t>
  </si>
  <si>
    <r>
      <t>Churn is highest</t>
    </r>
    <r>
      <rPr>
        <sz val="11"/>
        <color theme="1"/>
        <rFont val="Calibri"/>
        <family val="2"/>
        <scheme val="minor"/>
      </rPr>
      <t xml:space="preserve"> for customers making </t>
    </r>
    <r>
      <rPr>
        <b/>
        <sz val="11"/>
        <color theme="1"/>
        <rFont val="Calibri"/>
        <family val="2"/>
        <scheme val="minor"/>
      </rPr>
      <t>1–2 international calls (≈20%)</t>
    </r>
  </si>
  <si>
    <r>
      <t>Churn drops</t>
    </r>
    <r>
      <rPr>
        <sz val="11"/>
        <color theme="1"/>
        <rFont val="Calibri"/>
        <family val="2"/>
        <scheme val="minor"/>
      </rPr>
      <t xml:space="preserve"> for customers making </t>
    </r>
    <r>
      <rPr>
        <b/>
        <sz val="11"/>
        <color theme="1"/>
        <rFont val="Calibri"/>
        <family val="2"/>
        <scheme val="minor"/>
      </rPr>
      <t>3–8 calls (≈10–13%)</t>
    </r>
  </si>
  <si>
    <r>
      <t>Occasional international callers</t>
    </r>
    <r>
      <rPr>
        <sz val="11"/>
        <color theme="1"/>
        <rFont val="Calibri"/>
        <family val="2"/>
        <scheme val="minor"/>
      </rPr>
      <t xml:space="preserve"> may </t>
    </r>
    <r>
      <rPr>
        <b/>
        <sz val="11"/>
        <color theme="1"/>
        <rFont val="Calibri"/>
        <family val="2"/>
        <scheme val="minor"/>
      </rPr>
      <t>not find enough value</t>
    </r>
    <r>
      <rPr>
        <sz val="11"/>
        <color theme="1"/>
        <rFont val="Calibri"/>
        <family val="2"/>
        <scheme val="minor"/>
      </rPr>
      <t xml:space="preserve"> in the plan and leave.</t>
    </r>
  </si>
  <si>
    <r>
      <t>Moderate users</t>
    </r>
    <r>
      <rPr>
        <sz val="11"/>
        <color theme="1"/>
        <rFont val="Calibri"/>
        <family val="2"/>
        <scheme val="minor"/>
      </rPr>
      <t xml:space="preserve"> seem satisfied (lower churn).</t>
    </r>
  </si>
  <si>
    <r>
      <t>Very frequent callers</t>
    </r>
    <r>
      <rPr>
        <sz val="11"/>
        <color theme="1"/>
        <rFont val="Calibri"/>
        <family val="2"/>
        <scheme val="minor"/>
      </rPr>
      <t xml:space="preserve"> may churn due to </t>
    </r>
    <r>
      <rPr>
        <b/>
        <sz val="11"/>
        <color theme="1"/>
        <rFont val="Calibri"/>
        <family val="2"/>
        <scheme val="minor"/>
      </rPr>
      <t>high cost</t>
    </r>
    <r>
      <rPr>
        <sz val="11"/>
        <color theme="1"/>
        <rFont val="Calibri"/>
        <family val="2"/>
        <scheme val="minor"/>
      </rPr>
      <t>, especially if charges rise with usage.</t>
    </r>
  </si>
  <si>
    <t>There is a strong relationship between the number of customer service calls and churn.</t>
  </si>
  <si>
    <r>
      <t xml:space="preserve">Customers who make </t>
    </r>
    <r>
      <rPr>
        <b/>
        <sz val="11"/>
        <color theme="1"/>
        <rFont val="Calibri"/>
        <family val="2"/>
        <scheme val="minor"/>
      </rPr>
      <t>4 or more calls</t>
    </r>
    <r>
      <rPr>
        <sz val="11"/>
        <color theme="1"/>
        <rFont val="Calibri"/>
        <family val="2"/>
        <scheme val="minor"/>
      </rPr>
      <t xml:space="preserve"> to customer service have a </t>
    </r>
    <r>
      <rPr>
        <b/>
        <sz val="11"/>
        <color theme="1"/>
        <rFont val="Calibri"/>
        <family val="2"/>
        <scheme val="minor"/>
      </rPr>
      <t>churn rate over 40%</t>
    </r>
    <r>
      <rPr>
        <sz val="11"/>
        <color theme="1"/>
        <rFont val="Calibri"/>
        <family val="2"/>
        <scheme val="minor"/>
      </rPr>
      <t xml:space="preserve">, compared to only </t>
    </r>
    <r>
      <rPr>
        <b/>
        <sz val="11"/>
        <color theme="1"/>
        <rFont val="Calibri"/>
        <family val="2"/>
        <scheme val="minor"/>
      </rPr>
      <t>~11%</t>
    </r>
    <r>
      <rPr>
        <sz val="11"/>
        <color theme="1"/>
        <rFont val="Calibri"/>
        <family val="2"/>
        <scheme val="minor"/>
      </rPr>
      <t xml:space="preserve"> for customers with fewer calls.</t>
    </r>
  </si>
  <si>
    <t>This suggests that unresolved issues and repeated contact with support are key drivers of customer dissatisfaction and churn.</t>
  </si>
  <si>
    <t>Low Callers (0–3 calls):</t>
  </si>
  <si>
    <r>
      <t xml:space="preserve">Churn rate is around </t>
    </r>
    <r>
      <rPr>
        <b/>
        <sz val="11"/>
        <color theme="1"/>
        <rFont val="Calibri"/>
        <family val="2"/>
        <scheme val="minor"/>
      </rPr>
      <t>11%</t>
    </r>
    <r>
      <rPr>
        <sz val="11"/>
        <color theme="1"/>
        <rFont val="Calibri"/>
        <family val="2"/>
        <scheme val="minor"/>
      </rPr>
      <t>, which is quite low — meaning these customers are likely satisfied.</t>
    </r>
  </si>
  <si>
    <t>Moderate to High Callers (4+ calls):</t>
  </si>
  <si>
    <r>
      <t xml:space="preserve">Churn rate </t>
    </r>
    <r>
      <rPr>
        <b/>
        <sz val="11"/>
        <color theme="1"/>
        <rFont val="Calibri"/>
        <family val="2"/>
        <scheme val="minor"/>
      </rPr>
      <t>jumps sharply</t>
    </r>
    <r>
      <rPr>
        <sz val="11"/>
        <color theme="1"/>
        <rFont val="Calibri"/>
        <family val="2"/>
        <scheme val="minor"/>
      </rPr>
      <t xml:space="preserve"> after 3 calls — reaching </t>
    </r>
    <r>
      <rPr>
        <b/>
        <sz val="11"/>
        <color theme="1"/>
        <rFont val="Calibri"/>
        <family val="2"/>
        <scheme val="minor"/>
      </rPr>
      <t>44%–100%</t>
    </r>
    <r>
      <rPr>
        <sz val="11"/>
        <color theme="1"/>
        <rFont val="Calibri"/>
        <family val="2"/>
        <scheme val="minor"/>
      </rPr>
      <t>!</t>
    </r>
  </si>
  <si>
    <t>This shows customers who contact support many times are far more likely to leave.</t>
  </si>
  <si>
    <t>Tipping Point:</t>
  </si>
  <si>
    <r>
      <t xml:space="preserve">The “danger zone” seems to begin </t>
    </r>
    <r>
      <rPr>
        <b/>
        <sz val="11"/>
        <color theme="1"/>
        <rFont val="Calibri"/>
        <family val="2"/>
        <scheme val="minor"/>
      </rPr>
      <t>after 3 calls</t>
    </r>
    <r>
      <rPr>
        <sz val="11"/>
        <color theme="1"/>
        <rFont val="Calibri"/>
        <family val="2"/>
        <scheme val="minor"/>
      </rPr>
      <t xml:space="preserve"> — that’s when dissatisfaction and churn increase dramatically.</t>
    </r>
  </si>
  <si>
    <t>Total customers</t>
  </si>
  <si>
    <t>Total churned</t>
  </si>
  <si>
    <t>% churned</t>
  </si>
  <si>
    <t>Average day minutes</t>
  </si>
  <si>
    <t>Average intl charge</t>
  </si>
  <si>
    <t>international_plans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</si>
</sst>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1" formatCode="0.0000"/>
    <numFmt numFmtId="176" formatCode="0.0%"/>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16"/>
      <color theme="1"/>
      <name val="Calibri"/>
      <family val="2"/>
      <scheme val="minor"/>
    </font>
    <font>
      <b/>
      <sz val="13.5"/>
      <color theme="1"/>
      <name val="Calibri"/>
      <family val="2"/>
      <scheme val="minor"/>
    </font>
    <font>
      <b/>
      <sz val="13"/>
      <color theme="1"/>
      <name val="Calibri"/>
      <family val="2"/>
      <scheme val="minor"/>
    </font>
    <font>
      <i/>
      <sz val="11"/>
      <color theme="1"/>
      <name val="Calibri"/>
      <family val="2"/>
      <scheme val="minor"/>
    </font>
    <font>
      <b/>
      <sz val="12"/>
      <color theme="1"/>
      <name val="Calibri"/>
      <family val="2"/>
      <scheme val="minor"/>
    </font>
    <font>
      <sz val="11"/>
      <color rgb="FFFF7C80"/>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0" fontId="0" fillId="0" borderId="0" xfId="0" applyNumberFormat="1"/>
    <xf numFmtId="0" fontId="0" fillId="0" borderId="0" xfId="0" pivotButton="1"/>
    <xf numFmtId="0" fontId="0" fillId="0" borderId="0" xfId="0" applyAlignment="1">
      <alignment horizontal="left"/>
    </xf>
    <xf numFmtId="0" fontId="2" fillId="0" borderId="0" xfId="0" applyFont="1"/>
    <xf numFmtId="10" fontId="0" fillId="0" borderId="0" xfId="0" applyNumberFormat="1"/>
    <xf numFmtId="0" fontId="3"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1"/>
    </xf>
    <xf numFmtId="0" fontId="4" fillId="0" borderId="0" xfId="0" applyFont="1" applyAlignment="1">
      <alignment vertical="center"/>
    </xf>
    <xf numFmtId="171" fontId="0" fillId="0" borderId="0" xfId="0" applyNumberFormat="1"/>
    <xf numFmtId="2" fontId="0" fillId="0" borderId="0" xfId="0" applyNumberFormat="1"/>
    <xf numFmtId="0" fontId="5" fillId="0" borderId="0" xfId="0" applyFont="1" applyAlignment="1">
      <alignment vertical="center"/>
    </xf>
    <xf numFmtId="0" fontId="5" fillId="0" borderId="0" xfId="0" applyFont="1" applyAlignment="1">
      <alignment vertical="center"/>
    </xf>
    <xf numFmtId="0" fontId="0" fillId="0" borderId="0" xfId="0"/>
    <xf numFmtId="9" fontId="0" fillId="0" borderId="0" xfId="1" applyFont="1"/>
    <xf numFmtId="0" fontId="2" fillId="0" borderId="0" xfId="0" applyFont="1" applyAlignment="1">
      <alignment horizontal="left" vertical="center" indent="1"/>
    </xf>
    <xf numFmtId="0" fontId="6" fillId="0" borderId="0" xfId="0" applyFont="1" applyAlignment="1">
      <alignment vertical="center"/>
    </xf>
    <xf numFmtId="176" fontId="0" fillId="0" borderId="0" xfId="1" applyNumberFormat="1" applyFont="1"/>
    <xf numFmtId="10" fontId="0" fillId="0" borderId="0" xfId="1" applyNumberFormat="1" applyFont="1"/>
    <xf numFmtId="9" fontId="0" fillId="0" borderId="0" xfId="1" applyNumberFormat="1" applyFont="1"/>
    <xf numFmtId="0" fontId="0" fillId="0" borderId="0" xfId="0" applyAlignment="1">
      <alignment horizontal="left" vertical="center" indent="2"/>
    </xf>
    <xf numFmtId="0" fontId="2" fillId="0" borderId="0" xfId="0" applyFont="1"/>
    <xf numFmtId="0" fontId="2" fillId="0" borderId="0" xfId="0" applyFont="1" applyAlignment="1">
      <alignment horizontal="center" vertical="center" wrapText="1"/>
    </xf>
    <xf numFmtId="0" fontId="0" fillId="0" borderId="0" xfId="0" applyAlignment="1">
      <alignment vertical="center" wrapText="1"/>
    </xf>
    <xf numFmtId="10" fontId="2" fillId="0" borderId="0" xfId="0" applyNumberFormat="1" applyFont="1" applyAlignment="1">
      <alignment vertical="center" wrapText="1"/>
    </xf>
    <xf numFmtId="0" fontId="8" fillId="0" borderId="0" xfId="0" applyFont="1"/>
    <xf numFmtId="0" fontId="0" fillId="2" borderId="0" xfId="0" applyFill="1"/>
    <xf numFmtId="0" fontId="0" fillId="2" borderId="0" xfId="0" applyFill="1" applyAlignment="1"/>
    <xf numFmtId="1" fontId="0" fillId="0" borderId="0" xfId="0" applyNumberFormat="1"/>
    <xf numFmtId="0" fontId="9" fillId="0" borderId="0" xfId="0" applyFont="1"/>
  </cellXfs>
  <cellStyles count="2">
    <cellStyle name="Normal" xfId="0" builtinId="0"/>
    <cellStyle name="Percent" xfId="1" builtinId="5"/>
  </cellStyles>
  <dxfs count="21">
    <dxf>
      <border diagonalUp="0" diagonalDown="0">
        <left/>
        <right/>
        <top/>
        <bottom/>
        <vertical/>
        <horizontal/>
      </border>
    </dxf>
    <dxf>
      <fill>
        <patternFill>
          <bgColor rgb="FFC00000"/>
        </patternFill>
      </fill>
    </dxf>
    <dxf>
      <font>
        <color rgb="FFC00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171" formatCode="0.0000"/>
    </dxf>
    <dxf>
      <numFmt numFmtId="2" formatCode="0.00"/>
    </dxf>
    <dxf>
      <numFmt numFmtId="2" formatCode="0.00"/>
    </dxf>
    <dxf>
      <numFmt numFmtId="2" formatCode="0.00"/>
    </dxf>
  </dxfs>
  <tableStyles count="4" defaultTableStyle="TableStyleMedium2" defaultPivotStyle="PivotStyleLight16">
    <tableStyle name="Slicer Style 1" pivot="0" table="0" count="1" xr9:uid="{C5D3F08D-E606-4313-B621-F34C4255641B}">
      <tableStyleElement type="wholeTable" dxfId="2"/>
    </tableStyle>
    <tableStyle name="Slicer Style 2" pivot="0" table="0" count="1" xr9:uid="{BC93682D-8F45-477B-9D67-F56F0B26D919}"/>
    <tableStyle name="Slicer Style 3" pivot="0" table="0" count="1" xr9:uid="{16415973-4350-47C1-88FC-A31F43321BBA}">
      <tableStyleElement type="wholeTable" dxfId="1"/>
    </tableStyle>
    <tableStyle name="Slicer Style 4" pivot="0" table="0" count="3" xr9:uid="{312FC95E-0A17-40BF-A71A-08C9CBB8CEE5}">
      <tableStyleElement type="wholeTable" dxfId="0"/>
    </tableStyle>
  </tableStyles>
  <colors>
    <mruColors>
      <color rgb="FFFF7C80"/>
      <color rgb="FFFF0066"/>
      <color rgb="FFFF5050"/>
    </mruColors>
  </colors>
  <extLst>
    <ext xmlns:x14="http://schemas.microsoft.com/office/spreadsheetml/2009/9/main" uri="{46F421CA-312F-682f-3DD2-61675219B42D}">
      <x14:dxfs count="3">
        <dxf>
          <fill>
            <patternFill>
              <bgColor rgb="FFFF7C80"/>
            </patternFill>
          </fill>
        </dxf>
        <dxf>
          <font>
            <color theme="0"/>
          </font>
          <fill>
            <patternFill>
              <bgColor rgb="FFC00000"/>
            </patternFill>
          </fill>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2"/>
          </x14:slicerStyleElements>
        </x14:slicerStyle>
        <x14:slicerStyle name="Slicer Style 3"/>
        <x14:slicerStyle name="Slicer Style 4">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3.xml"/><Relationship Id="rId30" Type="http://schemas.openxmlformats.org/officeDocument/2006/relationships/connections" Target="connection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International Plan</a:t>
            </a:r>
            <a:endParaRPr lang="en-US"/>
          </a:p>
        </c:rich>
      </c:tx>
      <c:layout>
        <c:manualLayout>
          <c:xMode val="edge"/>
          <c:yMode val="edge"/>
          <c:x val="2.8576615831517792E-2"/>
          <c:y val="1.62866449511400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w="19050">
            <a:noFill/>
          </a:ln>
          <a:effectLst/>
        </c:spPr>
      </c:pivotFmt>
      <c:pivotFmt>
        <c:idx val="10"/>
        <c:spPr>
          <a:solidFill>
            <a:srgbClr val="FF7C80"/>
          </a:solidFill>
          <a:ln w="19050">
            <a:no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'Que3'!$B$3:$B$4</c:f>
              <c:strCache>
                <c:ptCount val="1"/>
                <c:pt idx="0">
                  <c:v>no</c:v>
                </c:pt>
              </c:strCache>
            </c:strRef>
          </c:tx>
          <c:spPr>
            <a:ln>
              <a:noFill/>
            </a:ln>
          </c:spPr>
          <c:dPt>
            <c:idx val="0"/>
            <c:bubble3D val="0"/>
            <c:spPr>
              <a:solidFill>
                <a:srgbClr val="C00000"/>
              </a:solidFill>
              <a:ln w="19050">
                <a:noFill/>
              </a:ln>
              <a:effectLst/>
            </c:spPr>
            <c:extLst>
              <c:ext xmlns:c16="http://schemas.microsoft.com/office/drawing/2014/chart" uri="{C3380CC4-5D6E-409C-BE32-E72D297353CC}">
                <c16:uniqueId val="{00000001-36F4-41F2-90BD-E60DEA9B7C22}"/>
              </c:ext>
            </c:extLst>
          </c:dPt>
          <c:dPt>
            <c:idx val="1"/>
            <c:bubble3D val="0"/>
            <c:spPr>
              <a:solidFill>
                <a:srgbClr val="FF7C80"/>
              </a:solidFill>
              <a:ln w="19050">
                <a:noFill/>
              </a:ln>
              <a:effectLst/>
            </c:spPr>
            <c:extLst>
              <c:ext xmlns:c16="http://schemas.microsoft.com/office/drawing/2014/chart" uri="{C3380CC4-5D6E-409C-BE32-E72D297353CC}">
                <c16:uniqueId val="{00000003-36F4-41F2-90BD-E60DEA9B7C2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'Que3'!$A$5:$A$7</c:f>
              <c:strCache>
                <c:ptCount val="2"/>
                <c:pt idx="0">
                  <c:v>0</c:v>
                </c:pt>
                <c:pt idx="1">
                  <c:v>1</c:v>
                </c:pt>
              </c:strCache>
            </c:strRef>
          </c:cat>
          <c:val>
            <c:numRef>
              <c:f>'Que3'!$B$5:$B$7</c:f>
              <c:numCache>
                <c:formatCode>General</c:formatCode>
                <c:ptCount val="2"/>
                <c:pt idx="0">
                  <c:v>3423</c:v>
                </c:pt>
                <c:pt idx="1">
                  <c:v>229</c:v>
                </c:pt>
              </c:numCache>
            </c:numRef>
          </c:val>
          <c:extLst>
            <c:ext xmlns:c16="http://schemas.microsoft.com/office/drawing/2014/chart" uri="{C3380CC4-5D6E-409C-BE32-E72D297353CC}">
              <c16:uniqueId val="{00000004-36F4-41F2-90BD-E60DEA9B7C22}"/>
            </c:ext>
          </c:extLst>
        </c:ser>
        <c:ser>
          <c:idx val="1"/>
          <c:order val="1"/>
          <c:tx>
            <c:strRef>
              <c:f>'Que3'!$C$3:$C$4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36F4-41F2-90BD-E60DEA9B7C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36F4-41F2-90BD-E60DEA9B7C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'Que3'!$A$5:$A$7</c:f>
              <c:strCache>
                <c:ptCount val="2"/>
                <c:pt idx="0">
                  <c:v>0</c:v>
                </c:pt>
                <c:pt idx="1">
                  <c:v>1</c:v>
                </c:pt>
              </c:strCache>
            </c:strRef>
          </c:cat>
          <c:val>
            <c:numRef>
              <c:f>'Que3'!$C$5:$C$7</c:f>
              <c:numCache>
                <c:formatCode>General</c:formatCode>
                <c:ptCount val="2"/>
                <c:pt idx="0">
                  <c:v>431</c:v>
                </c:pt>
                <c:pt idx="1">
                  <c:v>167</c:v>
                </c:pt>
              </c:numCache>
            </c:numRef>
          </c:val>
          <c:extLst>
            <c:ext xmlns:c16="http://schemas.microsoft.com/office/drawing/2014/chart" uri="{C3380CC4-5D6E-409C-BE32-E72D297353CC}">
              <c16:uniqueId val="{00000009-36F4-41F2-90BD-E60DEA9B7C22}"/>
            </c:ext>
          </c:extLst>
        </c:ser>
        <c:dLbls>
          <c:dLblPos val="inEnd"/>
          <c:showLegendKey val="0"/>
          <c:showVal val="1"/>
          <c:showCatName val="0"/>
          <c:showSerName val="0"/>
          <c:showPercent val="0"/>
          <c:showBubbleSize val="0"/>
          <c:showLeaderLines val="1"/>
        </c:dLbls>
        <c:firstSliceAng val="14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Data.xlsx]Q1!PivotTable10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Area Code</a:t>
            </a:r>
            <a:endParaRPr lang="fr-FR"/>
          </a:p>
        </c:rich>
      </c:tx>
      <c:layout>
        <c:manualLayout>
          <c:xMode val="edge"/>
          <c:yMode val="edge"/>
          <c:x val="2.013129102844639E-2"/>
          <c:y val="1.0857763300760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'Q1'!$A$5:$A$8</c:f>
              <c:strCache>
                <c:ptCount val="3"/>
                <c:pt idx="0">
                  <c:v>area_code_415</c:v>
                </c:pt>
                <c:pt idx="1">
                  <c:v>area_code_408</c:v>
                </c:pt>
                <c:pt idx="2">
                  <c:v>area_code_510</c:v>
                </c:pt>
              </c:strCache>
            </c:strRef>
          </c:cat>
          <c:val>
            <c:numRef>
              <c:f>'Q1'!$B$5:$B$8</c:f>
              <c:numCache>
                <c:formatCode>General</c:formatCode>
                <c:ptCount val="3"/>
                <c:pt idx="0">
                  <c:v>1821</c:v>
                </c:pt>
                <c:pt idx="1">
                  <c:v>934</c:v>
                </c:pt>
                <c:pt idx="2">
                  <c:v>897</c:v>
                </c:pt>
              </c:numCache>
            </c:numRef>
          </c:val>
          <c:extLst>
            <c:ext xmlns:c16="http://schemas.microsoft.com/office/drawing/2014/chart" uri="{C3380CC4-5D6E-409C-BE32-E72D297353CC}">
              <c16:uniqueId val="{00000000-D681-44FA-81E7-B5E5679605C2}"/>
            </c:ext>
          </c:extLst>
        </c:ser>
        <c:ser>
          <c:idx val="1"/>
          <c:order val="1"/>
          <c:tx>
            <c:strRef>
              <c:f>'Q1'!$C$3:$C$4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'Q1'!$A$5:$A$8</c:f>
              <c:strCache>
                <c:ptCount val="3"/>
                <c:pt idx="0">
                  <c:v>area_code_415</c:v>
                </c:pt>
                <c:pt idx="1">
                  <c:v>area_code_408</c:v>
                </c:pt>
                <c:pt idx="2">
                  <c:v>area_code_510</c:v>
                </c:pt>
              </c:strCache>
            </c:strRef>
          </c:cat>
          <c:val>
            <c:numRef>
              <c:f>'Q1'!$C$5:$C$8</c:f>
              <c:numCache>
                <c:formatCode>General</c:formatCode>
                <c:ptCount val="3"/>
                <c:pt idx="0">
                  <c:v>287</c:v>
                </c:pt>
                <c:pt idx="1">
                  <c:v>152</c:v>
                </c:pt>
                <c:pt idx="2">
                  <c:v>159</c:v>
                </c:pt>
              </c:numCache>
            </c:numRef>
          </c:val>
          <c:extLst>
            <c:ext xmlns:c16="http://schemas.microsoft.com/office/drawing/2014/chart" uri="{C3380CC4-5D6E-409C-BE32-E72D297353CC}">
              <c16:uniqueId val="{00000001-D681-44FA-81E7-B5E5679605C2}"/>
            </c:ext>
          </c:extLst>
        </c:ser>
        <c:dLbls>
          <c:showLegendKey val="0"/>
          <c:showVal val="0"/>
          <c:showCatName val="0"/>
          <c:showSerName val="0"/>
          <c:showPercent val="0"/>
          <c:showBubbleSize val="0"/>
        </c:dLbls>
        <c:gapWidth val="100"/>
        <c:overlap val="-27"/>
        <c:axId val="296149423"/>
        <c:axId val="296148943"/>
      </c:barChart>
      <c:catAx>
        <c:axId val="29614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296148943"/>
        <c:crosses val="autoZero"/>
        <c:auto val="1"/>
        <c:lblAlgn val="ctr"/>
        <c:lblOffset val="100"/>
        <c:noMultiLvlLbl val="0"/>
      </c:catAx>
      <c:valAx>
        <c:axId val="296148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Data.xlsx]Que1!PivotTable3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Churned vs. active customers</a:t>
            </a:r>
            <a:endParaRPr lang="en-US"/>
          </a:p>
        </c:rich>
      </c:tx>
      <c:layout>
        <c:manualLayout>
          <c:xMode val="edge"/>
          <c:yMode val="edge"/>
          <c:x val="2.5413834860046468E-2"/>
          <c:y val="1.0928961748633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w="19050">
            <a:noFill/>
          </a:ln>
          <a:effectLst/>
        </c:spPr>
      </c:pivotFmt>
      <c:pivotFmt>
        <c:idx val="10"/>
        <c:spPr>
          <a:solidFill>
            <a:srgbClr val="FF7C80"/>
          </a:solidFill>
          <a:ln w="19050">
            <a:no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'Que1'!$B$3</c:f>
              <c:strCache>
                <c:ptCount val="1"/>
                <c:pt idx="0">
                  <c:v>Count of customers</c:v>
                </c:pt>
              </c:strCache>
            </c:strRef>
          </c:tx>
          <c:spPr>
            <a:ln>
              <a:noFill/>
            </a:ln>
          </c:spPr>
          <c:dPt>
            <c:idx val="0"/>
            <c:bubble3D val="0"/>
            <c:spPr>
              <a:solidFill>
                <a:srgbClr val="C00000"/>
              </a:solidFill>
              <a:ln w="19050">
                <a:noFill/>
              </a:ln>
              <a:effectLst/>
            </c:spPr>
            <c:extLst>
              <c:ext xmlns:c16="http://schemas.microsoft.com/office/drawing/2014/chart" uri="{C3380CC4-5D6E-409C-BE32-E72D297353CC}">
                <c16:uniqueId val="{00000001-7B19-4DB1-9381-8AC35E477B3A}"/>
              </c:ext>
            </c:extLst>
          </c:dPt>
          <c:dPt>
            <c:idx val="1"/>
            <c:bubble3D val="0"/>
            <c:spPr>
              <a:solidFill>
                <a:srgbClr val="FF7C80"/>
              </a:solidFill>
              <a:ln w="19050">
                <a:noFill/>
              </a:ln>
              <a:effectLst/>
            </c:spPr>
            <c:extLst>
              <c:ext xmlns:c16="http://schemas.microsoft.com/office/drawing/2014/chart" uri="{C3380CC4-5D6E-409C-BE32-E72D297353CC}">
                <c16:uniqueId val="{00000003-7B19-4DB1-9381-8AC35E477B3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'Que1'!$A$4:$A$6</c:f>
              <c:strCache>
                <c:ptCount val="2"/>
                <c:pt idx="0">
                  <c:v>no</c:v>
                </c:pt>
                <c:pt idx="1">
                  <c:v>yes</c:v>
                </c:pt>
              </c:strCache>
            </c:strRef>
          </c:cat>
          <c:val>
            <c:numRef>
              <c:f>'Que1'!$B$4:$B$6</c:f>
              <c:numCache>
                <c:formatCode>General</c:formatCode>
                <c:ptCount val="2"/>
                <c:pt idx="0">
                  <c:v>3652</c:v>
                </c:pt>
                <c:pt idx="1">
                  <c:v>598</c:v>
                </c:pt>
              </c:numCache>
            </c:numRef>
          </c:val>
          <c:extLst>
            <c:ext xmlns:c16="http://schemas.microsoft.com/office/drawing/2014/chart" uri="{C3380CC4-5D6E-409C-BE32-E72D297353CC}">
              <c16:uniqueId val="{00000004-7B19-4DB1-9381-8AC35E477B3A}"/>
            </c:ext>
          </c:extLst>
        </c:ser>
        <c:ser>
          <c:idx val="1"/>
          <c:order val="1"/>
          <c:tx>
            <c:strRef>
              <c:f>'Que1'!$C$3</c:f>
              <c:strCache>
                <c:ptCount val="1"/>
                <c:pt idx="0">
                  <c:v>% of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7B19-4DB1-9381-8AC35E477B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7B19-4DB1-9381-8AC35E477B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'Que1'!$A$4:$A$6</c:f>
              <c:strCache>
                <c:ptCount val="2"/>
                <c:pt idx="0">
                  <c:v>no</c:v>
                </c:pt>
                <c:pt idx="1">
                  <c:v>yes</c:v>
                </c:pt>
              </c:strCache>
            </c:strRef>
          </c:cat>
          <c:val>
            <c:numRef>
              <c:f>'Que1'!$C$4:$C$6</c:f>
              <c:numCache>
                <c:formatCode>0.00%</c:formatCode>
                <c:ptCount val="2"/>
                <c:pt idx="0">
                  <c:v>0.85929411764705887</c:v>
                </c:pt>
                <c:pt idx="1">
                  <c:v>0.14070588235294118</c:v>
                </c:pt>
              </c:numCache>
            </c:numRef>
          </c:val>
          <c:extLst>
            <c:ext xmlns:c16="http://schemas.microsoft.com/office/drawing/2014/chart" uri="{C3380CC4-5D6E-409C-BE32-E72D297353CC}">
              <c16:uniqueId val="{00000009-7B19-4DB1-9381-8AC35E477B3A}"/>
            </c:ext>
          </c:extLst>
        </c:ser>
        <c:dLbls>
          <c:dLblPos val="inEnd"/>
          <c:showLegendKey val="0"/>
          <c:showVal val="1"/>
          <c:showCatName val="0"/>
          <c:showSerName val="0"/>
          <c:showPercent val="0"/>
          <c:showBubbleSize val="0"/>
          <c:showLeaderLines val="1"/>
        </c:dLbls>
        <c:firstSliceAng val="15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Data.xlsx]Que2!PivotTable4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Average Account Length  </a:t>
            </a:r>
            <a:endParaRPr lang="en-US"/>
          </a:p>
        </c:rich>
      </c:tx>
      <c:layout>
        <c:manualLayout>
          <c:xMode val="edge"/>
          <c:yMode val="edge"/>
          <c:x val="2.2034773277649685E-2"/>
          <c:y val="1.10008846378415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'Que2'!$B$3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'Que2'!$A$4:$A$6</c:f>
              <c:strCache>
                <c:ptCount val="2"/>
                <c:pt idx="0">
                  <c:v>yes</c:v>
                </c:pt>
                <c:pt idx="1">
                  <c:v>no</c:v>
                </c:pt>
              </c:strCache>
            </c:strRef>
          </c:cat>
          <c:val>
            <c:numRef>
              <c:f>'Que2'!$B$4:$B$6</c:f>
              <c:numCache>
                <c:formatCode>0.00</c:formatCode>
                <c:ptCount val="2"/>
                <c:pt idx="0">
                  <c:v>102.13712374581939</c:v>
                </c:pt>
                <c:pt idx="1">
                  <c:v>99.924972617743705</c:v>
                </c:pt>
              </c:numCache>
            </c:numRef>
          </c:val>
          <c:extLst>
            <c:ext xmlns:c16="http://schemas.microsoft.com/office/drawing/2014/chart" uri="{C3380CC4-5D6E-409C-BE32-E72D297353CC}">
              <c16:uniqueId val="{00000000-B1B2-4DB1-8380-7837F04010B9}"/>
            </c:ext>
          </c:extLst>
        </c:ser>
        <c:dLbls>
          <c:showLegendKey val="0"/>
          <c:showVal val="0"/>
          <c:showCatName val="0"/>
          <c:showSerName val="0"/>
          <c:showPercent val="0"/>
          <c:showBubbleSize val="0"/>
        </c:dLbls>
        <c:gapWidth val="219"/>
        <c:overlap val="-27"/>
        <c:axId val="368056912"/>
        <c:axId val="368058352"/>
      </c:barChart>
      <c:catAx>
        <c:axId val="36805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368058352"/>
        <c:crosses val="autoZero"/>
        <c:auto val="1"/>
        <c:lblAlgn val="ctr"/>
        <c:lblOffset val="100"/>
        <c:noMultiLvlLbl val="0"/>
      </c:catAx>
      <c:valAx>
        <c:axId val="3680583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805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Data.xlsx]Q6!PivotTable12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Customer Cluster</a:t>
            </a:r>
            <a:endParaRPr lang="fr-FR"/>
          </a:p>
        </c:rich>
      </c:tx>
      <c:layout>
        <c:manualLayout>
          <c:xMode val="edge"/>
          <c:yMode val="edge"/>
          <c:x val="2.7610744499388343E-2"/>
          <c:y val="1.85189351331083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'Q6'!$A$5:$A$9</c:f>
              <c:strCache>
                <c:ptCount val="4"/>
                <c:pt idx="0">
                  <c:v>Heavy User</c:v>
                </c:pt>
                <c:pt idx="1">
                  <c:v>Low User</c:v>
                </c:pt>
                <c:pt idx="2">
                  <c:v>Evening User</c:v>
                </c:pt>
                <c:pt idx="3">
                  <c:v>Night User</c:v>
                </c:pt>
              </c:strCache>
            </c:strRef>
          </c:cat>
          <c:val>
            <c:numRef>
              <c:f>'Q6'!$B$5:$B$9</c:f>
              <c:numCache>
                <c:formatCode>General</c:formatCode>
                <c:ptCount val="4"/>
                <c:pt idx="0">
                  <c:v>1869</c:v>
                </c:pt>
                <c:pt idx="1">
                  <c:v>872</c:v>
                </c:pt>
                <c:pt idx="2">
                  <c:v>462</c:v>
                </c:pt>
                <c:pt idx="3">
                  <c:v>449</c:v>
                </c:pt>
              </c:numCache>
            </c:numRef>
          </c:val>
          <c:extLst>
            <c:ext xmlns:c16="http://schemas.microsoft.com/office/drawing/2014/chart" uri="{C3380CC4-5D6E-409C-BE32-E72D297353CC}">
              <c16:uniqueId val="{00000000-6333-4847-834C-F3F293ABAC08}"/>
            </c:ext>
          </c:extLst>
        </c:ser>
        <c:ser>
          <c:idx val="1"/>
          <c:order val="1"/>
          <c:tx>
            <c:strRef>
              <c:f>'Q6'!$C$3:$C$4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'Q6'!$A$5:$A$9</c:f>
              <c:strCache>
                <c:ptCount val="4"/>
                <c:pt idx="0">
                  <c:v>Heavy User</c:v>
                </c:pt>
                <c:pt idx="1">
                  <c:v>Low User</c:v>
                </c:pt>
                <c:pt idx="2">
                  <c:v>Evening User</c:v>
                </c:pt>
                <c:pt idx="3">
                  <c:v>Night User</c:v>
                </c:pt>
              </c:strCache>
            </c:strRef>
          </c:cat>
          <c:val>
            <c:numRef>
              <c:f>'Q6'!$C$5:$C$9</c:f>
              <c:numCache>
                <c:formatCode>General</c:formatCode>
                <c:ptCount val="4"/>
                <c:pt idx="0">
                  <c:v>381</c:v>
                </c:pt>
                <c:pt idx="1">
                  <c:v>131</c:v>
                </c:pt>
                <c:pt idx="2">
                  <c:v>36</c:v>
                </c:pt>
                <c:pt idx="3">
                  <c:v>50</c:v>
                </c:pt>
              </c:numCache>
            </c:numRef>
          </c:val>
          <c:extLst>
            <c:ext xmlns:c16="http://schemas.microsoft.com/office/drawing/2014/chart" uri="{C3380CC4-5D6E-409C-BE32-E72D297353CC}">
              <c16:uniqueId val="{00000001-6333-4847-834C-F3F293ABAC08}"/>
            </c:ext>
          </c:extLst>
        </c:ser>
        <c:dLbls>
          <c:showLegendKey val="0"/>
          <c:showVal val="0"/>
          <c:showCatName val="0"/>
          <c:showSerName val="0"/>
          <c:showPercent val="0"/>
          <c:showBubbleSize val="0"/>
        </c:dLbls>
        <c:gapWidth val="60"/>
        <c:overlap val="-27"/>
        <c:axId val="609035807"/>
        <c:axId val="609041087"/>
      </c:barChart>
      <c:catAx>
        <c:axId val="60903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609041087"/>
        <c:crosses val="autoZero"/>
        <c:auto val="1"/>
        <c:lblAlgn val="ctr"/>
        <c:lblOffset val="100"/>
        <c:noMultiLvlLbl val="0"/>
      </c:catAx>
      <c:valAx>
        <c:axId val="609041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3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Data.xlsx]Q2!PivotTable11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Number of Service Calls</a:t>
            </a:r>
            <a:endParaRPr lang="fr-FR"/>
          </a:p>
        </c:rich>
      </c:tx>
      <c:layout>
        <c:manualLayout>
          <c:xMode val="edge"/>
          <c:yMode val="edge"/>
          <c:x val="2.5283666464768827E-2"/>
          <c:y val="1.65014612535135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pivotFmt>
      <c:pivotFmt>
        <c:idx val="5"/>
        <c:spPr>
          <a:solidFill>
            <a:srgbClr val="FF7C80"/>
          </a:solidFill>
          <a:ln>
            <a:noFill/>
          </a:ln>
          <a:effectLst/>
        </c:spPr>
        <c:marker>
          <c:symbol val="none"/>
        </c:marker>
      </c:pivotFmt>
    </c:pivotFmts>
    <c:plotArea>
      <c:layout/>
      <c:barChart>
        <c:barDir val="col"/>
        <c:grouping val="stacked"/>
        <c:varyColors val="0"/>
        <c:ser>
          <c:idx val="0"/>
          <c:order val="0"/>
          <c:tx>
            <c:strRef>
              <c:f>'Q2'!$B$3:$B$4</c:f>
              <c:strCache>
                <c:ptCount val="1"/>
                <c:pt idx="0">
                  <c:v>no</c:v>
                </c:pt>
              </c:strCache>
            </c:strRef>
          </c:tx>
          <c:spPr>
            <a:solidFill>
              <a:srgbClr val="C00000"/>
            </a:solidFill>
            <a:ln>
              <a:noFill/>
            </a:ln>
            <a:effectLst/>
          </c:spPr>
          <c:invertIfNegative val="0"/>
          <c:cat>
            <c:strRef>
              <c:f>'Q2'!$A$5:$A$15</c:f>
              <c:strCache>
                <c:ptCount val="10"/>
                <c:pt idx="0">
                  <c:v>1</c:v>
                </c:pt>
                <c:pt idx="1">
                  <c:v>2</c:v>
                </c:pt>
                <c:pt idx="2">
                  <c:v>0</c:v>
                </c:pt>
                <c:pt idx="3">
                  <c:v>3</c:v>
                </c:pt>
                <c:pt idx="4">
                  <c:v>4</c:v>
                </c:pt>
                <c:pt idx="5">
                  <c:v>5</c:v>
                </c:pt>
                <c:pt idx="6">
                  <c:v>6</c:v>
                </c:pt>
                <c:pt idx="7">
                  <c:v>7</c:v>
                </c:pt>
                <c:pt idx="8">
                  <c:v>8</c:v>
                </c:pt>
                <c:pt idx="9">
                  <c:v>9</c:v>
                </c:pt>
              </c:strCache>
            </c:strRef>
          </c:cat>
          <c:val>
            <c:numRef>
              <c:f>'Q2'!$B$5:$B$15</c:f>
              <c:numCache>
                <c:formatCode>General</c:formatCode>
                <c:ptCount val="10"/>
                <c:pt idx="0">
                  <c:v>1358</c:v>
                </c:pt>
                <c:pt idx="1">
                  <c:v>845</c:v>
                </c:pt>
                <c:pt idx="2">
                  <c:v>789</c:v>
                </c:pt>
                <c:pt idx="3">
                  <c:v>495</c:v>
                </c:pt>
                <c:pt idx="4">
                  <c:v>117</c:v>
                </c:pt>
                <c:pt idx="5">
                  <c:v>32</c:v>
                </c:pt>
                <c:pt idx="6">
                  <c:v>9</c:v>
                </c:pt>
                <c:pt idx="7">
                  <c:v>6</c:v>
                </c:pt>
                <c:pt idx="8">
                  <c:v>1</c:v>
                </c:pt>
              </c:numCache>
            </c:numRef>
          </c:val>
          <c:extLst>
            <c:ext xmlns:c16="http://schemas.microsoft.com/office/drawing/2014/chart" uri="{C3380CC4-5D6E-409C-BE32-E72D297353CC}">
              <c16:uniqueId val="{00000000-A1EB-4BF1-B9FB-B5C470DDE80F}"/>
            </c:ext>
          </c:extLst>
        </c:ser>
        <c:ser>
          <c:idx val="1"/>
          <c:order val="1"/>
          <c:tx>
            <c:strRef>
              <c:f>'Q2'!$C$3:$C$4</c:f>
              <c:strCache>
                <c:ptCount val="1"/>
                <c:pt idx="0">
                  <c:v>yes</c:v>
                </c:pt>
              </c:strCache>
            </c:strRef>
          </c:tx>
          <c:spPr>
            <a:solidFill>
              <a:srgbClr val="FF7C80"/>
            </a:solidFill>
            <a:ln>
              <a:noFill/>
            </a:ln>
            <a:effectLst/>
          </c:spPr>
          <c:invertIfNegative val="0"/>
          <c:cat>
            <c:strRef>
              <c:f>'Q2'!$A$5:$A$15</c:f>
              <c:strCache>
                <c:ptCount val="10"/>
                <c:pt idx="0">
                  <c:v>1</c:v>
                </c:pt>
                <c:pt idx="1">
                  <c:v>2</c:v>
                </c:pt>
                <c:pt idx="2">
                  <c:v>0</c:v>
                </c:pt>
                <c:pt idx="3">
                  <c:v>3</c:v>
                </c:pt>
                <c:pt idx="4">
                  <c:v>4</c:v>
                </c:pt>
                <c:pt idx="5">
                  <c:v>5</c:v>
                </c:pt>
                <c:pt idx="6">
                  <c:v>6</c:v>
                </c:pt>
                <c:pt idx="7">
                  <c:v>7</c:v>
                </c:pt>
                <c:pt idx="8">
                  <c:v>8</c:v>
                </c:pt>
                <c:pt idx="9">
                  <c:v>9</c:v>
                </c:pt>
              </c:strCache>
            </c:strRef>
          </c:cat>
          <c:val>
            <c:numRef>
              <c:f>'Q2'!$C$5:$C$15</c:f>
              <c:numCache>
                <c:formatCode>General</c:formatCode>
                <c:ptCount val="10"/>
                <c:pt idx="0">
                  <c:v>166</c:v>
                </c:pt>
                <c:pt idx="1">
                  <c:v>102</c:v>
                </c:pt>
                <c:pt idx="2">
                  <c:v>97</c:v>
                </c:pt>
                <c:pt idx="3">
                  <c:v>63</c:v>
                </c:pt>
                <c:pt idx="4">
                  <c:v>92</c:v>
                </c:pt>
                <c:pt idx="5">
                  <c:v>49</c:v>
                </c:pt>
                <c:pt idx="6">
                  <c:v>19</c:v>
                </c:pt>
                <c:pt idx="7">
                  <c:v>7</c:v>
                </c:pt>
                <c:pt idx="8">
                  <c:v>1</c:v>
                </c:pt>
                <c:pt idx="9">
                  <c:v>2</c:v>
                </c:pt>
              </c:numCache>
            </c:numRef>
          </c:val>
          <c:extLst>
            <c:ext xmlns:c16="http://schemas.microsoft.com/office/drawing/2014/chart" uri="{C3380CC4-5D6E-409C-BE32-E72D297353CC}">
              <c16:uniqueId val="{00000001-A1EB-4BF1-B9FB-B5C470DDE80F}"/>
            </c:ext>
          </c:extLst>
        </c:ser>
        <c:dLbls>
          <c:dLblPos val="ctr"/>
          <c:showLegendKey val="0"/>
          <c:showVal val="0"/>
          <c:showCatName val="0"/>
          <c:showSerName val="0"/>
          <c:showPercent val="0"/>
          <c:showBubbleSize val="0"/>
        </c:dLbls>
        <c:gapWidth val="100"/>
        <c:overlap val="100"/>
        <c:axId val="296180143"/>
        <c:axId val="296183503"/>
      </c:barChart>
      <c:catAx>
        <c:axId val="29618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83503"/>
        <c:crosses val="autoZero"/>
        <c:auto val="1"/>
        <c:lblAlgn val="ctr"/>
        <c:lblOffset val="100"/>
        <c:noMultiLvlLbl val="0"/>
      </c:catAx>
      <c:valAx>
        <c:axId val="296183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8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Data.xlsx]Que8!PivotTable8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Avg. International Usage  </a:t>
            </a:r>
            <a:endParaRPr lang="fr-FR"/>
          </a:p>
        </c:rich>
      </c:tx>
      <c:layout>
        <c:manualLayout>
          <c:xMode val="edge"/>
          <c:yMode val="edge"/>
          <c:x val="2.6151487701205504E-2"/>
          <c:y val="7.041365707740171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'Que8'!$B$3</c:f>
              <c:strCache>
                <c:ptCount val="1"/>
                <c:pt idx="0">
                  <c:v>Average of total_intl_minutes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'Que8'!$A$4:$A$6</c:f>
              <c:strCache>
                <c:ptCount val="2"/>
                <c:pt idx="0">
                  <c:v>no</c:v>
                </c:pt>
                <c:pt idx="1">
                  <c:v>yes</c:v>
                </c:pt>
              </c:strCache>
            </c:strRef>
          </c:cat>
          <c:val>
            <c:numRef>
              <c:f>'Que8'!$B$4:$B$6</c:f>
              <c:numCache>
                <c:formatCode>0.00</c:formatCode>
                <c:ptCount val="2"/>
                <c:pt idx="0">
                  <c:v>10.194441401971497</c:v>
                </c:pt>
                <c:pt idx="1">
                  <c:v>10.632441471571905</c:v>
                </c:pt>
              </c:numCache>
            </c:numRef>
          </c:val>
          <c:extLst>
            <c:ext xmlns:c16="http://schemas.microsoft.com/office/drawing/2014/chart" uri="{C3380CC4-5D6E-409C-BE32-E72D297353CC}">
              <c16:uniqueId val="{00000000-7597-43C6-A799-EDD8E1979C17}"/>
            </c:ext>
          </c:extLst>
        </c:ser>
        <c:ser>
          <c:idx val="1"/>
          <c:order val="1"/>
          <c:tx>
            <c:strRef>
              <c:f>'Que8'!$C$3</c:f>
              <c:strCache>
                <c:ptCount val="1"/>
                <c:pt idx="0">
                  <c:v>Average of total_intl_charge</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'Que8'!$A$4:$A$6</c:f>
              <c:strCache>
                <c:ptCount val="2"/>
                <c:pt idx="0">
                  <c:v>no</c:v>
                </c:pt>
                <c:pt idx="1">
                  <c:v>yes</c:v>
                </c:pt>
              </c:strCache>
            </c:strRef>
          </c:cat>
          <c:val>
            <c:numRef>
              <c:f>'Que8'!$C$4:$C$6</c:f>
              <c:numCache>
                <c:formatCode>0.00</c:formatCode>
                <c:ptCount val="2"/>
                <c:pt idx="0">
                  <c:v>2.7530175246440223</c:v>
                </c:pt>
                <c:pt idx="1">
                  <c:v>2.871254180602008</c:v>
                </c:pt>
              </c:numCache>
            </c:numRef>
          </c:val>
          <c:extLst>
            <c:ext xmlns:c16="http://schemas.microsoft.com/office/drawing/2014/chart" uri="{C3380CC4-5D6E-409C-BE32-E72D297353CC}">
              <c16:uniqueId val="{00000001-7597-43C6-A799-EDD8E1979C17}"/>
            </c:ext>
          </c:extLst>
        </c:ser>
        <c:dLbls>
          <c:showLegendKey val="0"/>
          <c:showVal val="0"/>
          <c:showCatName val="0"/>
          <c:showSerName val="0"/>
          <c:showPercent val="0"/>
          <c:showBubbleSize val="0"/>
        </c:dLbls>
        <c:gapWidth val="219"/>
        <c:overlap val="-27"/>
        <c:axId val="296167183"/>
        <c:axId val="296169583"/>
      </c:barChart>
      <c:catAx>
        <c:axId val="2961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296169583"/>
        <c:crosses val="autoZero"/>
        <c:auto val="1"/>
        <c:lblAlgn val="ctr"/>
        <c:lblOffset val="100"/>
        <c:noMultiLvlLbl val="0"/>
      </c:catAx>
      <c:valAx>
        <c:axId val="2961695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6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Data.xlsx]Q4!PivotTable15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International Call Charges </a:t>
            </a:r>
            <a:endParaRPr lang="fr-FR"/>
          </a:p>
        </c:rich>
      </c:tx>
      <c:layout>
        <c:manualLayout>
          <c:xMode val="edge"/>
          <c:yMode val="edge"/>
          <c:x val="2.213081573758504E-2"/>
          <c:y val="1.38888765912308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'Q4'!$A$5:$A$7</c:f>
              <c:strCache>
                <c:ptCount val="2"/>
                <c:pt idx="0">
                  <c:v>High</c:v>
                </c:pt>
                <c:pt idx="1">
                  <c:v>Low</c:v>
                </c:pt>
              </c:strCache>
            </c:strRef>
          </c:cat>
          <c:val>
            <c:numRef>
              <c:f>'Q4'!$B$5:$B$7</c:f>
              <c:numCache>
                <c:formatCode>General</c:formatCode>
                <c:ptCount val="2"/>
                <c:pt idx="0">
                  <c:v>1801</c:v>
                </c:pt>
                <c:pt idx="1">
                  <c:v>1851</c:v>
                </c:pt>
              </c:numCache>
            </c:numRef>
          </c:val>
          <c:extLst>
            <c:ext xmlns:c16="http://schemas.microsoft.com/office/drawing/2014/chart" uri="{C3380CC4-5D6E-409C-BE32-E72D297353CC}">
              <c16:uniqueId val="{00000000-FFCE-40EE-9701-E44636532D13}"/>
            </c:ext>
          </c:extLst>
        </c:ser>
        <c:ser>
          <c:idx val="1"/>
          <c:order val="1"/>
          <c:tx>
            <c:strRef>
              <c:f>'Q4'!$C$3:$C$4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'Q4'!$A$5:$A$7</c:f>
              <c:strCache>
                <c:ptCount val="2"/>
                <c:pt idx="0">
                  <c:v>High</c:v>
                </c:pt>
                <c:pt idx="1">
                  <c:v>Low</c:v>
                </c:pt>
              </c:strCache>
            </c:strRef>
          </c:cat>
          <c:val>
            <c:numRef>
              <c:f>'Q4'!$C$5:$C$7</c:f>
              <c:numCache>
                <c:formatCode>General</c:formatCode>
                <c:ptCount val="2"/>
                <c:pt idx="0">
                  <c:v>321</c:v>
                </c:pt>
                <c:pt idx="1">
                  <c:v>277</c:v>
                </c:pt>
              </c:numCache>
            </c:numRef>
          </c:val>
          <c:extLst>
            <c:ext xmlns:c16="http://schemas.microsoft.com/office/drawing/2014/chart" uri="{C3380CC4-5D6E-409C-BE32-E72D297353CC}">
              <c16:uniqueId val="{00000001-FFCE-40EE-9701-E44636532D13}"/>
            </c:ext>
          </c:extLst>
        </c:ser>
        <c:dLbls>
          <c:showLegendKey val="0"/>
          <c:showVal val="0"/>
          <c:showCatName val="0"/>
          <c:showSerName val="0"/>
          <c:showPercent val="0"/>
          <c:showBubbleSize val="0"/>
        </c:dLbls>
        <c:gapWidth val="219"/>
        <c:overlap val="-27"/>
        <c:axId val="609013247"/>
        <c:axId val="609013727"/>
      </c:barChart>
      <c:catAx>
        <c:axId val="60901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609013727"/>
        <c:crosses val="autoZero"/>
        <c:auto val="1"/>
        <c:lblAlgn val="ctr"/>
        <c:lblOffset val="100"/>
        <c:noMultiLvlLbl val="0"/>
      </c:catAx>
      <c:valAx>
        <c:axId val="609013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1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Data.xlsx]Q9!PivotTable16</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International Calls</a:t>
            </a:r>
            <a:endParaRPr lang="fr-FR"/>
          </a:p>
        </c:rich>
      </c:tx>
      <c:layout>
        <c:manualLayout>
          <c:xMode val="edge"/>
          <c:yMode val="edge"/>
          <c:x val="3.1460488926487493E-2"/>
          <c:y val="1.388869665384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7C80"/>
            </a:solidFill>
            <a:round/>
          </a:ln>
          <a:effectLst/>
        </c:spPr>
        <c:marker>
          <c:symbol val="circle"/>
          <c:size val="5"/>
          <c:spPr>
            <a:solidFill>
              <a:srgbClr val="FF7C80"/>
            </a:solidFill>
            <a:ln w="9525">
              <a:solidFill>
                <a:srgbClr val="FF7C8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'Q9'!$B$3:$B$4</c:f>
              <c:strCache>
                <c:ptCount val="1"/>
                <c:pt idx="0">
                  <c:v>no</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cat>
            <c:strRef>
              <c:f>'Q9'!$A$5:$A$26</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'Q9'!$B$5:$B$26</c:f>
              <c:numCache>
                <c:formatCode>General</c:formatCode>
                <c:ptCount val="21"/>
                <c:pt idx="0">
                  <c:v>21</c:v>
                </c:pt>
                <c:pt idx="1">
                  <c:v>177</c:v>
                </c:pt>
                <c:pt idx="2">
                  <c:v>520</c:v>
                </c:pt>
                <c:pt idx="3">
                  <c:v>743</c:v>
                </c:pt>
                <c:pt idx="4">
                  <c:v>691</c:v>
                </c:pt>
                <c:pt idx="5">
                  <c:v>528</c:v>
                </c:pt>
                <c:pt idx="6">
                  <c:v>356</c:v>
                </c:pt>
                <c:pt idx="7">
                  <c:v>235</c:v>
                </c:pt>
                <c:pt idx="8">
                  <c:v>138</c:v>
                </c:pt>
                <c:pt idx="9">
                  <c:v>110</c:v>
                </c:pt>
                <c:pt idx="10">
                  <c:v>50</c:v>
                </c:pt>
                <c:pt idx="11">
                  <c:v>30</c:v>
                </c:pt>
                <c:pt idx="12">
                  <c:v>16</c:v>
                </c:pt>
                <c:pt idx="13">
                  <c:v>15</c:v>
                </c:pt>
                <c:pt idx="14">
                  <c:v>4</c:v>
                </c:pt>
                <c:pt idx="15">
                  <c:v>6</c:v>
                </c:pt>
                <c:pt idx="16">
                  <c:v>7</c:v>
                </c:pt>
                <c:pt idx="17">
                  <c:v>1</c:v>
                </c:pt>
                <c:pt idx="18">
                  <c:v>3</c:v>
                </c:pt>
                <c:pt idx="19">
                  <c:v>1</c:v>
                </c:pt>
              </c:numCache>
            </c:numRef>
          </c:val>
          <c:smooth val="0"/>
          <c:extLst>
            <c:ext xmlns:c16="http://schemas.microsoft.com/office/drawing/2014/chart" uri="{C3380CC4-5D6E-409C-BE32-E72D297353CC}">
              <c16:uniqueId val="{00000000-5656-4B26-B75C-02A87A0BF3E4}"/>
            </c:ext>
          </c:extLst>
        </c:ser>
        <c:ser>
          <c:idx val="1"/>
          <c:order val="1"/>
          <c:tx>
            <c:strRef>
              <c:f>'Q9'!$C$3:$C$4</c:f>
              <c:strCache>
                <c:ptCount val="1"/>
                <c:pt idx="0">
                  <c:v>yes</c:v>
                </c:pt>
              </c:strCache>
            </c:strRef>
          </c:tx>
          <c:spPr>
            <a:ln w="28575" cap="rnd">
              <a:solidFill>
                <a:srgbClr val="FF7C80"/>
              </a:solidFill>
              <a:round/>
            </a:ln>
            <a:effectLst/>
          </c:spPr>
          <c:marker>
            <c:symbol val="circle"/>
            <c:size val="5"/>
            <c:spPr>
              <a:solidFill>
                <a:srgbClr val="FF7C80"/>
              </a:solidFill>
              <a:ln w="9525">
                <a:solidFill>
                  <a:srgbClr val="FF7C80"/>
                </a:solidFill>
              </a:ln>
              <a:effectLst/>
            </c:spPr>
          </c:marker>
          <c:cat>
            <c:strRef>
              <c:f>'Q9'!$A$5:$A$26</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'Q9'!$C$5:$C$26</c:f>
              <c:numCache>
                <c:formatCode>General</c:formatCode>
                <c:ptCount val="21"/>
                <c:pt idx="0">
                  <c:v>1</c:v>
                </c:pt>
                <c:pt idx="1">
                  <c:v>49</c:v>
                </c:pt>
                <c:pt idx="2">
                  <c:v>124</c:v>
                </c:pt>
                <c:pt idx="3">
                  <c:v>104</c:v>
                </c:pt>
                <c:pt idx="4">
                  <c:v>104</c:v>
                </c:pt>
                <c:pt idx="5">
                  <c:v>70</c:v>
                </c:pt>
                <c:pt idx="6">
                  <c:v>52</c:v>
                </c:pt>
                <c:pt idx="7">
                  <c:v>37</c:v>
                </c:pt>
                <c:pt idx="8">
                  <c:v>15</c:v>
                </c:pt>
                <c:pt idx="9">
                  <c:v>16</c:v>
                </c:pt>
                <c:pt idx="10">
                  <c:v>9</c:v>
                </c:pt>
                <c:pt idx="11">
                  <c:v>8</c:v>
                </c:pt>
                <c:pt idx="12">
                  <c:v>2</c:v>
                </c:pt>
                <c:pt idx="13">
                  <c:v>1</c:v>
                </c:pt>
                <c:pt idx="14">
                  <c:v>1</c:v>
                </c:pt>
                <c:pt idx="15">
                  <c:v>3</c:v>
                </c:pt>
                <c:pt idx="18">
                  <c:v>1</c:v>
                </c:pt>
                <c:pt idx="20">
                  <c:v>1</c:v>
                </c:pt>
              </c:numCache>
            </c:numRef>
          </c:val>
          <c:smooth val="0"/>
          <c:extLst>
            <c:ext xmlns:c16="http://schemas.microsoft.com/office/drawing/2014/chart" uri="{C3380CC4-5D6E-409C-BE32-E72D297353CC}">
              <c16:uniqueId val="{00000001-5656-4B26-B75C-02A87A0BF3E4}"/>
            </c:ext>
          </c:extLst>
        </c:ser>
        <c:dLbls>
          <c:showLegendKey val="0"/>
          <c:showVal val="0"/>
          <c:showCatName val="0"/>
          <c:showSerName val="0"/>
          <c:showPercent val="0"/>
          <c:showBubbleSize val="0"/>
        </c:dLbls>
        <c:marker val="1"/>
        <c:smooth val="0"/>
        <c:axId val="609099167"/>
        <c:axId val="609093887"/>
      </c:lineChart>
      <c:catAx>
        <c:axId val="60909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609093887"/>
        <c:crosses val="autoZero"/>
        <c:auto val="1"/>
        <c:lblAlgn val="ctr"/>
        <c:lblOffset val="100"/>
        <c:noMultiLvlLbl val="0"/>
      </c:catAx>
      <c:valAx>
        <c:axId val="609093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9167"/>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Data.xlsx]Que7!PivotTable9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Voice Mail Plan</a:t>
            </a:r>
            <a:endParaRPr lang="fr-FR"/>
          </a:p>
        </c:rich>
      </c:tx>
      <c:layout>
        <c:manualLayout>
          <c:xMode val="edge"/>
          <c:yMode val="edge"/>
          <c:x val="4.3458353657120294E-2"/>
          <c:y val="1.93532058492688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'Que7'!$B$3:$B$4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'Que7'!$A$5:$A$7</c:f>
              <c:strCache>
                <c:ptCount val="2"/>
                <c:pt idx="0">
                  <c:v>no</c:v>
                </c:pt>
                <c:pt idx="1">
                  <c:v>yes</c:v>
                </c:pt>
              </c:strCache>
            </c:strRef>
          </c:cat>
          <c:val>
            <c:numRef>
              <c:f>'Que7'!$B$5:$B$7</c:f>
              <c:numCache>
                <c:formatCode>General</c:formatCode>
                <c:ptCount val="2"/>
                <c:pt idx="0">
                  <c:v>2622</c:v>
                </c:pt>
                <c:pt idx="1">
                  <c:v>1030</c:v>
                </c:pt>
              </c:numCache>
            </c:numRef>
          </c:val>
          <c:extLst>
            <c:ext xmlns:c16="http://schemas.microsoft.com/office/drawing/2014/chart" uri="{C3380CC4-5D6E-409C-BE32-E72D297353CC}">
              <c16:uniqueId val="{00000000-E606-402A-A44F-6C206FFDFEAD}"/>
            </c:ext>
          </c:extLst>
        </c:ser>
        <c:ser>
          <c:idx val="1"/>
          <c:order val="1"/>
          <c:tx>
            <c:strRef>
              <c:f>'Que7'!$C$3:$C$4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'Que7'!$A$5:$A$7</c:f>
              <c:strCache>
                <c:ptCount val="2"/>
                <c:pt idx="0">
                  <c:v>no</c:v>
                </c:pt>
                <c:pt idx="1">
                  <c:v>yes</c:v>
                </c:pt>
              </c:strCache>
            </c:strRef>
          </c:cat>
          <c:val>
            <c:numRef>
              <c:f>'Que7'!$C$5:$C$7</c:f>
              <c:numCache>
                <c:formatCode>General</c:formatCode>
                <c:ptCount val="2"/>
                <c:pt idx="0">
                  <c:v>516</c:v>
                </c:pt>
                <c:pt idx="1">
                  <c:v>82</c:v>
                </c:pt>
              </c:numCache>
            </c:numRef>
          </c:val>
          <c:extLst>
            <c:ext xmlns:c16="http://schemas.microsoft.com/office/drawing/2014/chart" uri="{C3380CC4-5D6E-409C-BE32-E72D297353CC}">
              <c16:uniqueId val="{00000001-E606-402A-A44F-6C206FFDFEAD}"/>
            </c:ext>
          </c:extLst>
        </c:ser>
        <c:dLbls>
          <c:dLblPos val="outEnd"/>
          <c:showLegendKey val="0"/>
          <c:showVal val="1"/>
          <c:showCatName val="0"/>
          <c:showSerName val="0"/>
          <c:showPercent val="0"/>
          <c:showBubbleSize val="0"/>
        </c:dLbls>
        <c:gapWidth val="150"/>
        <c:axId val="296171023"/>
        <c:axId val="296164783"/>
      </c:barChart>
      <c:catAx>
        <c:axId val="29617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296164783"/>
        <c:crosses val="autoZero"/>
        <c:auto val="1"/>
        <c:lblAlgn val="ctr"/>
        <c:lblOffset val="100"/>
        <c:noMultiLvlLbl val="0"/>
      </c:catAx>
      <c:valAx>
        <c:axId val="296164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7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Service Call Frequency</a:t>
            </a:r>
            <a:endParaRPr lang="en-US"/>
          </a:p>
        </c:rich>
      </c:tx>
      <c:layout>
        <c:manualLayout>
          <c:xMode val="edge"/>
          <c:yMode val="edge"/>
          <c:x val="2.3669164151837847E-2"/>
          <c:y val="3.54609929078014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'Que4'!$B$3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'Que4'!$A$4:$A$6</c:f>
              <c:strCache>
                <c:ptCount val="2"/>
                <c:pt idx="0">
                  <c:v>yes</c:v>
                </c:pt>
                <c:pt idx="1">
                  <c:v>no</c:v>
                </c:pt>
              </c:strCache>
            </c:strRef>
          </c:cat>
          <c:val>
            <c:numRef>
              <c:f>'Que4'!$B$4:$B$6</c:f>
              <c:numCache>
                <c:formatCode>0.00</c:formatCode>
                <c:ptCount val="2"/>
                <c:pt idx="0">
                  <c:v>2.2759197324414715</c:v>
                </c:pt>
                <c:pt idx="1">
                  <c:v>1.4416757940854326</c:v>
                </c:pt>
              </c:numCache>
            </c:numRef>
          </c:val>
          <c:extLst>
            <c:ext xmlns:c16="http://schemas.microsoft.com/office/drawing/2014/chart" uri="{C3380CC4-5D6E-409C-BE32-E72D297353CC}">
              <c16:uniqueId val="{00000000-D4F4-4441-A19B-47967A75ABC9}"/>
            </c:ext>
          </c:extLst>
        </c:ser>
        <c:dLbls>
          <c:dLblPos val="inEnd"/>
          <c:showLegendKey val="0"/>
          <c:showVal val="1"/>
          <c:showCatName val="0"/>
          <c:showSerName val="0"/>
          <c:showPercent val="0"/>
          <c:showBubbleSize val="0"/>
        </c:dLbls>
        <c:gapWidth val="219"/>
        <c:overlap val="-27"/>
        <c:axId val="1101474256"/>
        <c:axId val="1101475216"/>
      </c:barChart>
      <c:catAx>
        <c:axId val="110147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1101475216"/>
        <c:crosses val="autoZero"/>
        <c:auto val="1"/>
        <c:lblAlgn val="ctr"/>
        <c:lblOffset val="100"/>
        <c:noMultiLvlLbl val="0"/>
      </c:catAx>
      <c:valAx>
        <c:axId val="11014752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7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Data.xlsx]Q7!PivotTable14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Voice Mail Usage Level</a:t>
            </a:r>
            <a:endParaRPr lang="fr-FR"/>
          </a:p>
        </c:rich>
      </c:tx>
      <c:layout>
        <c:manualLayout>
          <c:xMode val="edge"/>
          <c:yMode val="edge"/>
          <c:x val="3.9904932754478414E-2"/>
          <c:y val="1.74999908136531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'Q7'!$A$5:$A$8</c:f>
              <c:strCache>
                <c:ptCount val="3"/>
                <c:pt idx="0">
                  <c:v>Low</c:v>
                </c:pt>
                <c:pt idx="1">
                  <c:v>High</c:v>
                </c:pt>
                <c:pt idx="2">
                  <c:v>Medium</c:v>
                </c:pt>
              </c:strCache>
            </c:strRef>
          </c:cat>
          <c:val>
            <c:numRef>
              <c:f>'Q7'!$B$5:$B$8</c:f>
              <c:numCache>
                <c:formatCode>General</c:formatCode>
                <c:ptCount val="3"/>
                <c:pt idx="0">
                  <c:v>2632</c:v>
                </c:pt>
                <c:pt idx="1">
                  <c:v>683</c:v>
                </c:pt>
                <c:pt idx="2">
                  <c:v>337</c:v>
                </c:pt>
              </c:numCache>
            </c:numRef>
          </c:val>
          <c:extLst>
            <c:ext xmlns:c16="http://schemas.microsoft.com/office/drawing/2014/chart" uri="{C3380CC4-5D6E-409C-BE32-E72D297353CC}">
              <c16:uniqueId val="{00000000-A04F-4B56-BDA8-BAD92C7977B9}"/>
            </c:ext>
          </c:extLst>
        </c:ser>
        <c:ser>
          <c:idx val="1"/>
          <c:order val="1"/>
          <c:tx>
            <c:strRef>
              <c:f>'Q7'!$C$3:$C$4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'Q7'!$A$5:$A$8</c:f>
              <c:strCache>
                <c:ptCount val="3"/>
                <c:pt idx="0">
                  <c:v>Low</c:v>
                </c:pt>
                <c:pt idx="1">
                  <c:v>High</c:v>
                </c:pt>
                <c:pt idx="2">
                  <c:v>Medium</c:v>
                </c:pt>
              </c:strCache>
            </c:strRef>
          </c:cat>
          <c:val>
            <c:numRef>
              <c:f>'Q7'!$C$5:$C$8</c:f>
              <c:numCache>
                <c:formatCode>General</c:formatCode>
                <c:ptCount val="3"/>
                <c:pt idx="0">
                  <c:v>516</c:v>
                </c:pt>
                <c:pt idx="1">
                  <c:v>68</c:v>
                </c:pt>
                <c:pt idx="2">
                  <c:v>14</c:v>
                </c:pt>
              </c:numCache>
            </c:numRef>
          </c:val>
          <c:extLst>
            <c:ext xmlns:c16="http://schemas.microsoft.com/office/drawing/2014/chart" uri="{C3380CC4-5D6E-409C-BE32-E72D297353CC}">
              <c16:uniqueId val="{00000001-A04F-4B56-BDA8-BAD92C7977B9}"/>
            </c:ext>
          </c:extLst>
        </c:ser>
        <c:dLbls>
          <c:showLegendKey val="0"/>
          <c:showVal val="0"/>
          <c:showCatName val="0"/>
          <c:showSerName val="0"/>
          <c:showPercent val="0"/>
          <c:showBubbleSize val="0"/>
        </c:dLbls>
        <c:gapWidth val="80"/>
        <c:overlap val="-27"/>
        <c:axId val="609027167"/>
        <c:axId val="609028127"/>
      </c:barChart>
      <c:catAx>
        <c:axId val="60902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609028127"/>
        <c:crosses val="autoZero"/>
        <c:auto val="1"/>
        <c:lblAlgn val="ctr"/>
        <c:lblOffset val="100"/>
        <c:noMultiLvlLbl val="0"/>
      </c:catAx>
      <c:valAx>
        <c:axId val="609028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2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Data.xlsx]Que6!PivotTable6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Total Day Minutes </a:t>
            </a:r>
            <a:endParaRPr lang="en-US"/>
          </a:p>
        </c:rich>
      </c:tx>
      <c:layout>
        <c:manualLayout>
          <c:xMode val="edge"/>
          <c:yMode val="edge"/>
          <c:x val="3.1505847953216377E-2"/>
          <c:y val="1.78571428571428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'Que6'!$B$3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'Que6'!$A$4:$A$6</c:f>
              <c:strCache>
                <c:ptCount val="2"/>
                <c:pt idx="0">
                  <c:v>yes</c:v>
                </c:pt>
                <c:pt idx="1">
                  <c:v>no</c:v>
                </c:pt>
              </c:strCache>
            </c:strRef>
          </c:cat>
          <c:val>
            <c:numRef>
              <c:f>'Que6'!$B$4:$B$6</c:f>
              <c:numCache>
                <c:formatCode>0.00</c:formatCode>
                <c:ptCount val="2"/>
                <c:pt idx="0">
                  <c:v>208.99013377926428</c:v>
                </c:pt>
                <c:pt idx="1">
                  <c:v>175.55509309967124</c:v>
                </c:pt>
              </c:numCache>
            </c:numRef>
          </c:val>
          <c:extLst>
            <c:ext xmlns:c16="http://schemas.microsoft.com/office/drawing/2014/chart" uri="{C3380CC4-5D6E-409C-BE32-E72D297353CC}">
              <c16:uniqueId val="{00000000-2D20-4636-BAC9-2C75725BE646}"/>
            </c:ext>
          </c:extLst>
        </c:ser>
        <c:dLbls>
          <c:dLblPos val="inEnd"/>
          <c:showLegendKey val="0"/>
          <c:showVal val="1"/>
          <c:showCatName val="0"/>
          <c:showSerName val="0"/>
          <c:showPercent val="0"/>
          <c:showBubbleSize val="0"/>
        </c:dLbls>
        <c:gapWidth val="219"/>
        <c:overlap val="-27"/>
        <c:axId val="296145103"/>
        <c:axId val="296145583"/>
      </c:barChart>
      <c:catAx>
        <c:axId val="2961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296145583"/>
        <c:crosses val="autoZero"/>
        <c:auto val="1"/>
        <c:lblAlgn val="ctr"/>
        <c:lblOffset val="100"/>
        <c:noMultiLvlLbl val="0"/>
      </c:catAx>
      <c:valAx>
        <c:axId val="2961455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Data.xlsx]Q10!PivotTable17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Customer Service Calls</a:t>
            </a:r>
            <a:endParaRPr lang="fr-FR"/>
          </a:p>
        </c:rich>
      </c:tx>
      <c:layout>
        <c:manualLayout>
          <c:xMode val="edge"/>
          <c:yMode val="edge"/>
          <c:x val="2.2423417520231775E-2"/>
          <c:y val="1.13268615630087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7C80"/>
            </a:solidFill>
            <a:round/>
          </a:ln>
          <a:effectLst/>
        </c:spPr>
        <c:marker>
          <c:symbol val="circle"/>
          <c:size val="5"/>
          <c:spPr>
            <a:solidFill>
              <a:srgbClr val="FF7C80"/>
            </a:solidFill>
            <a:ln w="9525">
              <a:solidFill>
                <a:srgbClr val="FF7C8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C00000"/>
            </a:solidFill>
            <a:round/>
          </a:ln>
          <a:effectLst/>
        </c:spPr>
        <c:marker>
          <c:symbol val="circle"/>
          <c:size val="5"/>
          <c:spPr>
            <a:solidFill>
              <a:srgbClr val="C00000"/>
            </a:solidFill>
            <a:ln w="9525">
              <a:solidFill>
                <a:srgbClr val="C00000"/>
              </a:solidFill>
            </a:ln>
            <a:effectLst/>
          </c:spPr>
        </c:marker>
      </c:pivotFmt>
    </c:pivotFmts>
    <c:plotArea>
      <c:layout/>
      <c:lineChart>
        <c:grouping val="standard"/>
        <c:varyColors val="0"/>
        <c:ser>
          <c:idx val="0"/>
          <c:order val="0"/>
          <c:tx>
            <c:strRef>
              <c:f>'Q10'!$B$3:$B$4</c:f>
              <c:strCache>
                <c:ptCount val="1"/>
                <c:pt idx="0">
                  <c:v>no</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cat>
            <c:strRef>
              <c:f>'Q10'!$A$5:$A$15</c:f>
              <c:strCache>
                <c:ptCount val="10"/>
                <c:pt idx="0">
                  <c:v>0</c:v>
                </c:pt>
                <c:pt idx="1">
                  <c:v>1</c:v>
                </c:pt>
                <c:pt idx="2">
                  <c:v>2</c:v>
                </c:pt>
                <c:pt idx="3">
                  <c:v>3</c:v>
                </c:pt>
                <c:pt idx="4">
                  <c:v>4</c:v>
                </c:pt>
                <c:pt idx="5">
                  <c:v>5</c:v>
                </c:pt>
                <c:pt idx="6">
                  <c:v>6</c:v>
                </c:pt>
                <c:pt idx="7">
                  <c:v>7</c:v>
                </c:pt>
                <c:pt idx="8">
                  <c:v>8</c:v>
                </c:pt>
                <c:pt idx="9">
                  <c:v>9</c:v>
                </c:pt>
              </c:strCache>
            </c:strRef>
          </c:cat>
          <c:val>
            <c:numRef>
              <c:f>'Q10'!$B$5:$B$15</c:f>
              <c:numCache>
                <c:formatCode>General</c:formatCode>
                <c:ptCount val="10"/>
                <c:pt idx="0">
                  <c:v>789</c:v>
                </c:pt>
                <c:pt idx="1">
                  <c:v>1358</c:v>
                </c:pt>
                <c:pt idx="2">
                  <c:v>845</c:v>
                </c:pt>
                <c:pt idx="3">
                  <c:v>495</c:v>
                </c:pt>
                <c:pt idx="4">
                  <c:v>117</c:v>
                </c:pt>
                <c:pt idx="5">
                  <c:v>32</c:v>
                </c:pt>
                <c:pt idx="6">
                  <c:v>9</c:v>
                </c:pt>
                <c:pt idx="7">
                  <c:v>6</c:v>
                </c:pt>
                <c:pt idx="8">
                  <c:v>1</c:v>
                </c:pt>
              </c:numCache>
            </c:numRef>
          </c:val>
          <c:smooth val="0"/>
          <c:extLst>
            <c:ext xmlns:c16="http://schemas.microsoft.com/office/drawing/2014/chart" uri="{C3380CC4-5D6E-409C-BE32-E72D297353CC}">
              <c16:uniqueId val="{00000000-81D7-4763-9F28-9863A7EC0B26}"/>
            </c:ext>
          </c:extLst>
        </c:ser>
        <c:ser>
          <c:idx val="1"/>
          <c:order val="1"/>
          <c:tx>
            <c:strRef>
              <c:f>'Q10'!$C$3:$C$4</c:f>
              <c:strCache>
                <c:ptCount val="1"/>
                <c:pt idx="0">
                  <c:v>yes</c:v>
                </c:pt>
              </c:strCache>
            </c:strRef>
          </c:tx>
          <c:spPr>
            <a:ln w="28575" cap="rnd">
              <a:solidFill>
                <a:srgbClr val="FF7C80"/>
              </a:solidFill>
              <a:round/>
            </a:ln>
            <a:effectLst/>
          </c:spPr>
          <c:marker>
            <c:symbol val="circle"/>
            <c:size val="5"/>
            <c:spPr>
              <a:solidFill>
                <a:srgbClr val="FF7C80"/>
              </a:solidFill>
              <a:ln w="9525">
                <a:solidFill>
                  <a:srgbClr val="FF7C80"/>
                </a:solidFill>
              </a:ln>
              <a:effectLst/>
            </c:spPr>
          </c:marker>
          <c:cat>
            <c:strRef>
              <c:f>'Q10'!$A$5:$A$15</c:f>
              <c:strCache>
                <c:ptCount val="10"/>
                <c:pt idx="0">
                  <c:v>0</c:v>
                </c:pt>
                <c:pt idx="1">
                  <c:v>1</c:v>
                </c:pt>
                <c:pt idx="2">
                  <c:v>2</c:v>
                </c:pt>
                <c:pt idx="3">
                  <c:v>3</c:v>
                </c:pt>
                <c:pt idx="4">
                  <c:v>4</c:v>
                </c:pt>
                <c:pt idx="5">
                  <c:v>5</c:v>
                </c:pt>
                <c:pt idx="6">
                  <c:v>6</c:v>
                </c:pt>
                <c:pt idx="7">
                  <c:v>7</c:v>
                </c:pt>
                <c:pt idx="8">
                  <c:v>8</c:v>
                </c:pt>
                <c:pt idx="9">
                  <c:v>9</c:v>
                </c:pt>
              </c:strCache>
            </c:strRef>
          </c:cat>
          <c:val>
            <c:numRef>
              <c:f>'Q10'!$C$5:$C$15</c:f>
              <c:numCache>
                <c:formatCode>General</c:formatCode>
                <c:ptCount val="10"/>
                <c:pt idx="0">
                  <c:v>97</c:v>
                </c:pt>
                <c:pt idx="1">
                  <c:v>166</c:v>
                </c:pt>
                <c:pt idx="2">
                  <c:v>102</c:v>
                </c:pt>
                <c:pt idx="3">
                  <c:v>63</c:v>
                </c:pt>
                <c:pt idx="4">
                  <c:v>92</c:v>
                </c:pt>
                <c:pt idx="5">
                  <c:v>49</c:v>
                </c:pt>
                <c:pt idx="6">
                  <c:v>19</c:v>
                </c:pt>
                <c:pt idx="7">
                  <c:v>7</c:v>
                </c:pt>
                <c:pt idx="8">
                  <c:v>1</c:v>
                </c:pt>
                <c:pt idx="9">
                  <c:v>2</c:v>
                </c:pt>
              </c:numCache>
            </c:numRef>
          </c:val>
          <c:smooth val="0"/>
          <c:extLst>
            <c:ext xmlns:c16="http://schemas.microsoft.com/office/drawing/2014/chart" uri="{C3380CC4-5D6E-409C-BE32-E72D297353CC}">
              <c16:uniqueId val="{00000001-81D7-4763-9F28-9863A7EC0B26}"/>
            </c:ext>
          </c:extLst>
        </c:ser>
        <c:dLbls>
          <c:showLegendKey val="0"/>
          <c:showVal val="0"/>
          <c:showCatName val="0"/>
          <c:showSerName val="0"/>
          <c:showPercent val="0"/>
          <c:showBubbleSize val="0"/>
        </c:dLbls>
        <c:marker val="1"/>
        <c:smooth val="0"/>
        <c:axId val="609092927"/>
        <c:axId val="609101087"/>
      </c:lineChart>
      <c:catAx>
        <c:axId val="6090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101087"/>
        <c:crosses val="autoZero"/>
        <c:auto val="1"/>
        <c:lblAlgn val="ctr"/>
        <c:lblOffset val="100"/>
        <c:noMultiLvlLbl val="0"/>
      </c:catAx>
      <c:valAx>
        <c:axId val="609101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Data.xlsx]Que5!PivotTable5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Call Charges in Time of Day, evening &amp; night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'Que5'!$B$3</c:f>
              <c:strCache>
                <c:ptCount val="1"/>
                <c:pt idx="0">
                  <c:v>Average of total_night_charge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'Que5'!$A$4:$A$6</c:f>
              <c:strCache>
                <c:ptCount val="2"/>
                <c:pt idx="0">
                  <c:v>yes</c:v>
                </c:pt>
                <c:pt idx="1">
                  <c:v>no</c:v>
                </c:pt>
              </c:strCache>
            </c:strRef>
          </c:cat>
          <c:val>
            <c:numRef>
              <c:f>'Que5'!$B$4:$B$6</c:f>
              <c:numCache>
                <c:formatCode>0.00</c:formatCode>
                <c:ptCount val="2"/>
                <c:pt idx="0">
                  <c:v>9.2850334448160545</c:v>
                </c:pt>
                <c:pt idx="1">
                  <c:v>8.9811308871851168</c:v>
                </c:pt>
              </c:numCache>
            </c:numRef>
          </c:val>
          <c:extLst>
            <c:ext xmlns:c16="http://schemas.microsoft.com/office/drawing/2014/chart" uri="{C3380CC4-5D6E-409C-BE32-E72D297353CC}">
              <c16:uniqueId val="{00000000-9515-4A16-B205-F92D064A44FB}"/>
            </c:ext>
          </c:extLst>
        </c:ser>
        <c:ser>
          <c:idx val="1"/>
          <c:order val="1"/>
          <c:tx>
            <c:strRef>
              <c:f>'Que5'!$C$3</c:f>
              <c:strCache>
                <c:ptCount val="1"/>
                <c:pt idx="0">
                  <c:v>Average of total_eve_charge</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'Que5'!$A$4:$A$6</c:f>
              <c:strCache>
                <c:ptCount val="2"/>
                <c:pt idx="0">
                  <c:v>yes</c:v>
                </c:pt>
                <c:pt idx="1">
                  <c:v>no</c:v>
                </c:pt>
              </c:strCache>
            </c:strRef>
          </c:cat>
          <c:val>
            <c:numRef>
              <c:f>'Que5'!$C$4:$C$6</c:f>
              <c:numCache>
                <c:formatCode>0.00</c:formatCode>
                <c:ptCount val="2"/>
                <c:pt idx="0">
                  <c:v>17.847207357859535</c:v>
                </c:pt>
                <c:pt idx="1">
                  <c:v>16.878743154435924</c:v>
                </c:pt>
              </c:numCache>
            </c:numRef>
          </c:val>
          <c:extLst>
            <c:ext xmlns:c16="http://schemas.microsoft.com/office/drawing/2014/chart" uri="{C3380CC4-5D6E-409C-BE32-E72D297353CC}">
              <c16:uniqueId val="{00000001-9515-4A16-B205-F92D064A44FB}"/>
            </c:ext>
          </c:extLst>
        </c:ser>
        <c:ser>
          <c:idx val="2"/>
          <c:order val="2"/>
          <c:tx>
            <c:strRef>
              <c:f>'Que5'!$D$3</c:f>
              <c:strCache>
                <c:ptCount val="1"/>
                <c:pt idx="0">
                  <c:v>Average of total_day_charge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'Que5'!$A$4:$A$6</c:f>
              <c:strCache>
                <c:ptCount val="2"/>
                <c:pt idx="0">
                  <c:v>yes</c:v>
                </c:pt>
                <c:pt idx="1">
                  <c:v>no</c:v>
                </c:pt>
              </c:strCache>
            </c:strRef>
          </c:cat>
          <c:val>
            <c:numRef>
              <c:f>'Que5'!$D$4:$D$6</c:f>
              <c:numCache>
                <c:formatCode>0.00</c:formatCode>
                <c:ptCount val="2"/>
                <c:pt idx="0">
                  <c:v>35.528678929765903</c:v>
                </c:pt>
                <c:pt idx="1">
                  <c:v>29.844947973713111</c:v>
                </c:pt>
              </c:numCache>
            </c:numRef>
          </c:val>
          <c:extLst>
            <c:ext xmlns:c16="http://schemas.microsoft.com/office/drawing/2014/chart" uri="{C3380CC4-5D6E-409C-BE32-E72D297353CC}">
              <c16:uniqueId val="{00000002-9515-4A16-B205-F92D064A44FB}"/>
            </c:ext>
          </c:extLst>
        </c:ser>
        <c:dLbls>
          <c:dLblPos val="outEnd"/>
          <c:showLegendKey val="0"/>
          <c:showVal val="1"/>
          <c:showCatName val="0"/>
          <c:showSerName val="0"/>
          <c:showPercent val="0"/>
          <c:showBubbleSize val="0"/>
        </c:dLbls>
        <c:gapWidth val="100"/>
        <c:overlap val="-27"/>
        <c:axId val="1101438256"/>
        <c:axId val="1101485776"/>
      </c:barChart>
      <c:catAx>
        <c:axId val="110143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1101485776"/>
        <c:crosses val="autoZero"/>
        <c:auto val="1"/>
        <c:lblAlgn val="ctr"/>
        <c:lblOffset val="100"/>
        <c:noMultiLvlLbl val="0"/>
      </c:catAx>
      <c:valAx>
        <c:axId val="11014857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3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Count of churned vs. active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'Que1'!$B$3</c:f>
              <c:strCache>
                <c:ptCount val="1"/>
                <c:pt idx="0">
                  <c:v>Count of customers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'Que1'!$A$4:$A$6</c:f>
              <c:strCache>
                <c:ptCount val="2"/>
                <c:pt idx="0">
                  <c:v>no</c:v>
                </c:pt>
                <c:pt idx="1">
                  <c:v>yes</c:v>
                </c:pt>
              </c:strCache>
            </c:strRef>
          </c:cat>
          <c:val>
            <c:numRef>
              <c:f>'Que1'!$B$4:$B$6</c:f>
              <c:numCache>
                <c:formatCode>General</c:formatCode>
                <c:ptCount val="2"/>
                <c:pt idx="0">
                  <c:v>3652</c:v>
                </c:pt>
                <c:pt idx="1">
                  <c:v>598</c:v>
                </c:pt>
              </c:numCache>
            </c:numRef>
          </c:val>
          <c:extLst>
            <c:ext xmlns:c16="http://schemas.microsoft.com/office/drawing/2014/chart" uri="{C3380CC4-5D6E-409C-BE32-E72D297353CC}">
              <c16:uniqueId val="{00000000-1555-4E2E-8883-13583168BAF9}"/>
            </c:ext>
          </c:extLst>
        </c:ser>
        <c:ser>
          <c:idx val="1"/>
          <c:order val="1"/>
          <c:tx>
            <c:strRef>
              <c:f>'Que1'!$C$3</c:f>
              <c:strCache>
                <c:ptCount val="1"/>
                <c:pt idx="0">
                  <c:v>% of 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'Que1'!$A$4:$A$6</c:f>
              <c:strCache>
                <c:ptCount val="2"/>
                <c:pt idx="0">
                  <c:v>no</c:v>
                </c:pt>
                <c:pt idx="1">
                  <c:v>yes</c:v>
                </c:pt>
              </c:strCache>
            </c:strRef>
          </c:cat>
          <c:val>
            <c:numRef>
              <c:f>'Que1'!$C$4:$C$6</c:f>
              <c:numCache>
                <c:formatCode>0.00%</c:formatCode>
                <c:ptCount val="2"/>
                <c:pt idx="0">
                  <c:v>0.85929411764705887</c:v>
                </c:pt>
                <c:pt idx="1">
                  <c:v>0.14070588235294118</c:v>
                </c:pt>
              </c:numCache>
            </c:numRef>
          </c:val>
          <c:extLst>
            <c:ext xmlns:c16="http://schemas.microsoft.com/office/drawing/2014/chart" uri="{C3380CC4-5D6E-409C-BE32-E72D297353CC}">
              <c16:uniqueId val="{00000001-1555-4E2E-8883-13583168BAF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Data.xlsx]Que2!PivotTable4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Average Account Length by Churn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'Que2'!$B$3</c:f>
              <c:strCache>
                <c:ptCount val="1"/>
                <c:pt idx="0">
                  <c:v>Total</c:v>
                </c:pt>
              </c:strCache>
            </c:strRef>
          </c:tx>
          <c:spPr>
            <a:solidFill>
              <a:schemeClr val="accent1"/>
            </a:solidFill>
            <a:ln>
              <a:noFill/>
            </a:ln>
            <a:effectLst/>
          </c:spPr>
          <c:invertIfNegative val="0"/>
          <c:cat>
            <c:strRef>
              <c:f>'Que2'!$A$4:$A$6</c:f>
              <c:strCache>
                <c:ptCount val="2"/>
                <c:pt idx="0">
                  <c:v>yes</c:v>
                </c:pt>
                <c:pt idx="1">
                  <c:v>no</c:v>
                </c:pt>
              </c:strCache>
            </c:strRef>
          </c:cat>
          <c:val>
            <c:numRef>
              <c:f>'Que2'!$B$4:$B$6</c:f>
              <c:numCache>
                <c:formatCode>0.00</c:formatCode>
                <c:ptCount val="2"/>
                <c:pt idx="0">
                  <c:v>102.13712374581939</c:v>
                </c:pt>
                <c:pt idx="1">
                  <c:v>99.924972617743705</c:v>
                </c:pt>
              </c:numCache>
            </c:numRef>
          </c:val>
          <c:extLst>
            <c:ext xmlns:c16="http://schemas.microsoft.com/office/drawing/2014/chart" uri="{C3380CC4-5D6E-409C-BE32-E72D297353CC}">
              <c16:uniqueId val="{00000000-C446-4856-85CA-992FC63688CD}"/>
            </c:ext>
          </c:extLst>
        </c:ser>
        <c:dLbls>
          <c:showLegendKey val="0"/>
          <c:showVal val="0"/>
          <c:showCatName val="0"/>
          <c:showSerName val="0"/>
          <c:showPercent val="0"/>
          <c:showBubbleSize val="0"/>
        </c:dLbls>
        <c:gapWidth val="219"/>
        <c:overlap val="-27"/>
        <c:axId val="368056912"/>
        <c:axId val="368058352"/>
      </c:barChart>
      <c:catAx>
        <c:axId val="36805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8058352"/>
        <c:crosses val="autoZero"/>
        <c:auto val="1"/>
        <c:lblAlgn val="ctr"/>
        <c:lblOffset val="100"/>
        <c:noMultiLvlLbl val="0"/>
      </c:catAx>
      <c:valAx>
        <c:axId val="368058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805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Data.xlsx]Que3!PivotTable1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International Plan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'Que3'!$B$3:$B$4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'Que3'!$A$5:$A$7</c:f>
              <c:strCache>
                <c:ptCount val="2"/>
                <c:pt idx="0">
                  <c:v>0</c:v>
                </c:pt>
                <c:pt idx="1">
                  <c:v>1</c:v>
                </c:pt>
              </c:strCache>
            </c:strRef>
          </c:cat>
          <c:val>
            <c:numRef>
              <c:f>'Que3'!$B$5:$B$7</c:f>
              <c:numCache>
                <c:formatCode>General</c:formatCode>
                <c:ptCount val="2"/>
                <c:pt idx="0">
                  <c:v>3423</c:v>
                </c:pt>
                <c:pt idx="1">
                  <c:v>229</c:v>
                </c:pt>
              </c:numCache>
            </c:numRef>
          </c:val>
          <c:extLst>
            <c:ext xmlns:c16="http://schemas.microsoft.com/office/drawing/2014/chart" uri="{C3380CC4-5D6E-409C-BE32-E72D297353CC}">
              <c16:uniqueId val="{00000000-7154-41D6-9579-CDA60FD83851}"/>
            </c:ext>
          </c:extLst>
        </c:ser>
        <c:ser>
          <c:idx val="1"/>
          <c:order val="1"/>
          <c:tx>
            <c:strRef>
              <c:f>'Que3'!$C$3:$C$4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'Que3'!$A$5:$A$7</c:f>
              <c:strCache>
                <c:ptCount val="2"/>
                <c:pt idx="0">
                  <c:v>0</c:v>
                </c:pt>
                <c:pt idx="1">
                  <c:v>1</c:v>
                </c:pt>
              </c:strCache>
            </c:strRef>
          </c:cat>
          <c:val>
            <c:numRef>
              <c:f>'Que3'!$C$5:$C$7</c:f>
              <c:numCache>
                <c:formatCode>General</c:formatCode>
                <c:ptCount val="2"/>
                <c:pt idx="0">
                  <c:v>431</c:v>
                </c:pt>
                <c:pt idx="1">
                  <c:v>167</c:v>
                </c:pt>
              </c:numCache>
            </c:numRef>
          </c:val>
          <c:extLst>
            <c:ext xmlns:c16="http://schemas.microsoft.com/office/drawing/2014/chart" uri="{C3380CC4-5D6E-409C-BE32-E72D297353CC}">
              <c16:uniqueId val="{00000001-7154-41D6-9579-CDA60FD838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Data.xlsx]Que4!PivotTable2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vs. Service Call Frequency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'Que4'!$B$3</c:f>
              <c:strCache>
                <c:ptCount val="1"/>
                <c:pt idx="0">
                  <c:v>Total</c:v>
                </c:pt>
              </c:strCache>
            </c:strRef>
          </c:tx>
          <c:spPr>
            <a:solidFill>
              <a:schemeClr val="accent1"/>
            </a:solidFill>
            <a:ln>
              <a:noFill/>
            </a:ln>
            <a:effectLst/>
          </c:spPr>
          <c:invertIfNegative val="0"/>
          <c:cat>
            <c:strRef>
              <c:f>'Que4'!$A$4:$A$6</c:f>
              <c:strCache>
                <c:ptCount val="2"/>
                <c:pt idx="0">
                  <c:v>yes</c:v>
                </c:pt>
                <c:pt idx="1">
                  <c:v>no</c:v>
                </c:pt>
              </c:strCache>
            </c:strRef>
          </c:cat>
          <c:val>
            <c:numRef>
              <c:f>'Que4'!$B$4:$B$6</c:f>
              <c:numCache>
                <c:formatCode>0.00</c:formatCode>
                <c:ptCount val="2"/>
                <c:pt idx="0">
                  <c:v>2.2759197324414715</c:v>
                </c:pt>
                <c:pt idx="1">
                  <c:v>1.4416757940854326</c:v>
                </c:pt>
              </c:numCache>
            </c:numRef>
          </c:val>
          <c:extLst>
            <c:ext xmlns:c16="http://schemas.microsoft.com/office/drawing/2014/chart" uri="{C3380CC4-5D6E-409C-BE32-E72D297353CC}">
              <c16:uniqueId val="{00000000-3BD7-4641-B20E-E73A9ADB554A}"/>
            </c:ext>
          </c:extLst>
        </c:ser>
        <c:dLbls>
          <c:showLegendKey val="0"/>
          <c:showVal val="0"/>
          <c:showCatName val="0"/>
          <c:showSerName val="0"/>
          <c:showPercent val="0"/>
          <c:showBubbleSize val="0"/>
        </c:dLbls>
        <c:gapWidth val="219"/>
        <c:overlap val="-27"/>
        <c:axId val="1101474256"/>
        <c:axId val="1101475216"/>
      </c:barChart>
      <c:catAx>
        <c:axId val="110147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75216"/>
        <c:crosses val="autoZero"/>
        <c:auto val="1"/>
        <c:lblAlgn val="ctr"/>
        <c:lblOffset val="100"/>
        <c:noMultiLvlLbl val="0"/>
      </c:catAx>
      <c:valAx>
        <c:axId val="1101475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7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Data.xlsx]Que5!PivotTable5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Average Call Charges by Time of Day &amp; Churn</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'Que5'!$B$3</c:f>
              <c:strCache>
                <c:ptCount val="1"/>
                <c:pt idx="0">
                  <c:v>Average of total_night_charge</c:v>
                </c:pt>
              </c:strCache>
            </c:strRef>
          </c:tx>
          <c:spPr>
            <a:solidFill>
              <a:schemeClr val="accent1"/>
            </a:solidFill>
            <a:ln>
              <a:noFill/>
            </a:ln>
            <a:effectLst/>
          </c:spPr>
          <c:invertIfNegative val="0"/>
          <c:cat>
            <c:strRef>
              <c:f>'Que5'!$A$4:$A$6</c:f>
              <c:strCache>
                <c:ptCount val="2"/>
                <c:pt idx="0">
                  <c:v>yes</c:v>
                </c:pt>
                <c:pt idx="1">
                  <c:v>no</c:v>
                </c:pt>
              </c:strCache>
            </c:strRef>
          </c:cat>
          <c:val>
            <c:numRef>
              <c:f>'Que5'!$B$4:$B$6</c:f>
              <c:numCache>
                <c:formatCode>0.00</c:formatCode>
                <c:ptCount val="2"/>
                <c:pt idx="0">
                  <c:v>9.2850334448160545</c:v>
                </c:pt>
                <c:pt idx="1">
                  <c:v>8.9811308871851168</c:v>
                </c:pt>
              </c:numCache>
            </c:numRef>
          </c:val>
          <c:extLst>
            <c:ext xmlns:c16="http://schemas.microsoft.com/office/drawing/2014/chart" uri="{C3380CC4-5D6E-409C-BE32-E72D297353CC}">
              <c16:uniqueId val="{00000000-8507-4F18-BA4B-6DD19CCDBDF0}"/>
            </c:ext>
          </c:extLst>
        </c:ser>
        <c:ser>
          <c:idx val="1"/>
          <c:order val="1"/>
          <c:tx>
            <c:strRef>
              <c:f>'Que5'!$C$3</c:f>
              <c:strCache>
                <c:ptCount val="1"/>
                <c:pt idx="0">
                  <c:v>Average of total_eve_charge</c:v>
                </c:pt>
              </c:strCache>
            </c:strRef>
          </c:tx>
          <c:spPr>
            <a:solidFill>
              <a:schemeClr val="accent2"/>
            </a:solidFill>
            <a:ln>
              <a:noFill/>
            </a:ln>
            <a:effectLst/>
          </c:spPr>
          <c:invertIfNegative val="0"/>
          <c:cat>
            <c:strRef>
              <c:f>'Que5'!$A$4:$A$6</c:f>
              <c:strCache>
                <c:ptCount val="2"/>
                <c:pt idx="0">
                  <c:v>yes</c:v>
                </c:pt>
                <c:pt idx="1">
                  <c:v>no</c:v>
                </c:pt>
              </c:strCache>
            </c:strRef>
          </c:cat>
          <c:val>
            <c:numRef>
              <c:f>'Que5'!$C$4:$C$6</c:f>
              <c:numCache>
                <c:formatCode>0.00</c:formatCode>
                <c:ptCount val="2"/>
                <c:pt idx="0">
                  <c:v>17.847207357859535</c:v>
                </c:pt>
                <c:pt idx="1">
                  <c:v>16.878743154435924</c:v>
                </c:pt>
              </c:numCache>
            </c:numRef>
          </c:val>
          <c:extLst>
            <c:ext xmlns:c16="http://schemas.microsoft.com/office/drawing/2014/chart" uri="{C3380CC4-5D6E-409C-BE32-E72D297353CC}">
              <c16:uniqueId val="{00000001-8507-4F18-BA4B-6DD19CCDBDF0}"/>
            </c:ext>
          </c:extLst>
        </c:ser>
        <c:ser>
          <c:idx val="2"/>
          <c:order val="2"/>
          <c:tx>
            <c:strRef>
              <c:f>'Que5'!$D$3</c:f>
              <c:strCache>
                <c:ptCount val="1"/>
                <c:pt idx="0">
                  <c:v>Average of total_day_charge</c:v>
                </c:pt>
              </c:strCache>
            </c:strRef>
          </c:tx>
          <c:spPr>
            <a:solidFill>
              <a:schemeClr val="accent3"/>
            </a:solidFill>
            <a:ln>
              <a:noFill/>
            </a:ln>
            <a:effectLst/>
          </c:spPr>
          <c:invertIfNegative val="0"/>
          <c:cat>
            <c:strRef>
              <c:f>'Que5'!$A$4:$A$6</c:f>
              <c:strCache>
                <c:ptCount val="2"/>
                <c:pt idx="0">
                  <c:v>yes</c:v>
                </c:pt>
                <c:pt idx="1">
                  <c:v>no</c:v>
                </c:pt>
              </c:strCache>
            </c:strRef>
          </c:cat>
          <c:val>
            <c:numRef>
              <c:f>'Que5'!$D$4:$D$6</c:f>
              <c:numCache>
                <c:formatCode>0.00</c:formatCode>
                <c:ptCount val="2"/>
                <c:pt idx="0">
                  <c:v>35.528678929765903</c:v>
                </c:pt>
                <c:pt idx="1">
                  <c:v>29.844947973713111</c:v>
                </c:pt>
              </c:numCache>
            </c:numRef>
          </c:val>
          <c:extLst>
            <c:ext xmlns:c16="http://schemas.microsoft.com/office/drawing/2014/chart" uri="{C3380CC4-5D6E-409C-BE32-E72D297353CC}">
              <c16:uniqueId val="{00000002-8507-4F18-BA4B-6DD19CCDBDF0}"/>
            </c:ext>
          </c:extLst>
        </c:ser>
        <c:dLbls>
          <c:showLegendKey val="0"/>
          <c:showVal val="0"/>
          <c:showCatName val="0"/>
          <c:showSerName val="0"/>
          <c:showPercent val="0"/>
          <c:showBubbleSize val="0"/>
        </c:dLbls>
        <c:gapWidth val="219"/>
        <c:overlap val="-27"/>
        <c:axId val="1101438256"/>
        <c:axId val="1101485776"/>
      </c:barChart>
      <c:catAx>
        <c:axId val="110143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85776"/>
        <c:crosses val="autoZero"/>
        <c:auto val="1"/>
        <c:lblAlgn val="ctr"/>
        <c:lblOffset val="100"/>
        <c:noMultiLvlLbl val="0"/>
      </c:catAx>
      <c:valAx>
        <c:axId val="1101485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3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Data.xlsx]Que6!PivotTable6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Total Day Minutes vs.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'Que6'!$B$3</c:f>
              <c:strCache>
                <c:ptCount val="1"/>
                <c:pt idx="0">
                  <c:v>Total</c:v>
                </c:pt>
              </c:strCache>
            </c:strRef>
          </c:tx>
          <c:spPr>
            <a:solidFill>
              <a:schemeClr val="accent1"/>
            </a:solidFill>
            <a:ln>
              <a:noFill/>
            </a:ln>
            <a:effectLst/>
          </c:spPr>
          <c:invertIfNegative val="0"/>
          <c:cat>
            <c:strRef>
              <c:f>'Que6'!$A$4:$A$6</c:f>
              <c:strCache>
                <c:ptCount val="2"/>
                <c:pt idx="0">
                  <c:v>yes</c:v>
                </c:pt>
                <c:pt idx="1">
                  <c:v>no</c:v>
                </c:pt>
              </c:strCache>
            </c:strRef>
          </c:cat>
          <c:val>
            <c:numRef>
              <c:f>'Que6'!$B$4:$B$6</c:f>
              <c:numCache>
                <c:formatCode>0.00</c:formatCode>
                <c:ptCount val="2"/>
                <c:pt idx="0">
                  <c:v>208.99013377926428</c:v>
                </c:pt>
                <c:pt idx="1">
                  <c:v>175.55509309967124</c:v>
                </c:pt>
              </c:numCache>
            </c:numRef>
          </c:val>
          <c:extLst>
            <c:ext xmlns:c16="http://schemas.microsoft.com/office/drawing/2014/chart" uri="{C3380CC4-5D6E-409C-BE32-E72D297353CC}">
              <c16:uniqueId val="{00000000-4E19-4EA1-9DAF-170A1451D931}"/>
            </c:ext>
          </c:extLst>
        </c:ser>
        <c:dLbls>
          <c:showLegendKey val="0"/>
          <c:showVal val="0"/>
          <c:showCatName val="0"/>
          <c:showSerName val="0"/>
          <c:showPercent val="0"/>
          <c:showBubbleSize val="0"/>
        </c:dLbls>
        <c:gapWidth val="219"/>
        <c:overlap val="-27"/>
        <c:axId val="296145103"/>
        <c:axId val="296145583"/>
      </c:barChart>
      <c:catAx>
        <c:axId val="2961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5583"/>
        <c:crosses val="autoZero"/>
        <c:auto val="1"/>
        <c:lblAlgn val="ctr"/>
        <c:lblOffset val="100"/>
        <c:noMultiLvlLbl val="0"/>
      </c:catAx>
      <c:valAx>
        <c:axId val="296145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Data.xlsx]Que7!PivotTable9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Voice Mail Plan</a:t>
            </a:r>
            <a:endParaRPr lang="fr-FR"/>
          </a:p>
        </c:rich>
      </c:tx>
      <c:layout>
        <c:manualLayout>
          <c:xMode val="edge"/>
          <c:yMode val="edge"/>
          <c:x val="0.28682104059462549"/>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'Que7'!$B$3:$B$4</c:f>
              <c:strCache>
                <c:ptCount val="1"/>
                <c:pt idx="0">
                  <c:v>no</c:v>
                </c:pt>
              </c:strCache>
            </c:strRef>
          </c:tx>
          <c:spPr>
            <a:solidFill>
              <a:schemeClr val="accent1"/>
            </a:solidFill>
            <a:ln>
              <a:noFill/>
            </a:ln>
            <a:effectLst/>
          </c:spPr>
          <c:invertIfNegative val="0"/>
          <c:cat>
            <c:strRef>
              <c:f>'Que7'!$A$5:$A$7</c:f>
              <c:strCache>
                <c:ptCount val="2"/>
                <c:pt idx="0">
                  <c:v>no</c:v>
                </c:pt>
                <c:pt idx="1">
                  <c:v>yes</c:v>
                </c:pt>
              </c:strCache>
            </c:strRef>
          </c:cat>
          <c:val>
            <c:numRef>
              <c:f>'Que7'!$B$5:$B$7</c:f>
              <c:numCache>
                <c:formatCode>General</c:formatCode>
                <c:ptCount val="2"/>
                <c:pt idx="0">
                  <c:v>2622</c:v>
                </c:pt>
                <c:pt idx="1">
                  <c:v>1030</c:v>
                </c:pt>
              </c:numCache>
            </c:numRef>
          </c:val>
          <c:extLst>
            <c:ext xmlns:c16="http://schemas.microsoft.com/office/drawing/2014/chart" uri="{C3380CC4-5D6E-409C-BE32-E72D297353CC}">
              <c16:uniqueId val="{00000000-93E4-424E-85B9-1C7E3D80E8CD}"/>
            </c:ext>
          </c:extLst>
        </c:ser>
        <c:ser>
          <c:idx val="1"/>
          <c:order val="1"/>
          <c:tx>
            <c:strRef>
              <c:f>'Que7'!$C$3:$C$4</c:f>
              <c:strCache>
                <c:ptCount val="1"/>
                <c:pt idx="0">
                  <c:v>yes</c:v>
                </c:pt>
              </c:strCache>
            </c:strRef>
          </c:tx>
          <c:spPr>
            <a:solidFill>
              <a:schemeClr val="accent2"/>
            </a:solidFill>
            <a:ln>
              <a:noFill/>
            </a:ln>
            <a:effectLst/>
          </c:spPr>
          <c:invertIfNegative val="0"/>
          <c:cat>
            <c:strRef>
              <c:f>'Que7'!$A$5:$A$7</c:f>
              <c:strCache>
                <c:ptCount val="2"/>
                <c:pt idx="0">
                  <c:v>no</c:v>
                </c:pt>
                <c:pt idx="1">
                  <c:v>yes</c:v>
                </c:pt>
              </c:strCache>
            </c:strRef>
          </c:cat>
          <c:val>
            <c:numRef>
              <c:f>'Que7'!$C$5:$C$7</c:f>
              <c:numCache>
                <c:formatCode>General</c:formatCode>
                <c:ptCount val="2"/>
                <c:pt idx="0">
                  <c:v>516</c:v>
                </c:pt>
                <c:pt idx="1">
                  <c:v>82</c:v>
                </c:pt>
              </c:numCache>
            </c:numRef>
          </c:val>
          <c:extLst>
            <c:ext xmlns:c16="http://schemas.microsoft.com/office/drawing/2014/chart" uri="{C3380CC4-5D6E-409C-BE32-E72D297353CC}">
              <c16:uniqueId val="{00000001-93E4-424E-85B9-1C7E3D80E8CD}"/>
            </c:ext>
          </c:extLst>
        </c:ser>
        <c:dLbls>
          <c:showLegendKey val="0"/>
          <c:showVal val="0"/>
          <c:showCatName val="0"/>
          <c:showSerName val="0"/>
          <c:showPercent val="0"/>
          <c:showBubbleSize val="0"/>
        </c:dLbls>
        <c:gapWidth val="150"/>
        <c:axId val="296171023"/>
        <c:axId val="296164783"/>
      </c:barChart>
      <c:catAx>
        <c:axId val="29617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64783"/>
        <c:crosses val="autoZero"/>
        <c:auto val="1"/>
        <c:lblAlgn val="ctr"/>
        <c:lblOffset val="100"/>
        <c:noMultiLvlLbl val="0"/>
      </c:catAx>
      <c:valAx>
        <c:axId val="29616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7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Data.xlsx]Que8!PivotTable8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Average International Usage by Churn Status</a:t>
            </a:r>
            <a:endParaRPr lang="fr-FR"/>
          </a:p>
        </c:rich>
      </c:tx>
      <c:layout>
        <c:manualLayout>
          <c:xMode val="edge"/>
          <c:yMode val="edge"/>
          <c:x val="0.1404582239720035"/>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'Que8'!$B$3</c:f>
              <c:strCache>
                <c:ptCount val="1"/>
                <c:pt idx="0">
                  <c:v>Average of total_intl_minutes</c:v>
                </c:pt>
              </c:strCache>
            </c:strRef>
          </c:tx>
          <c:spPr>
            <a:solidFill>
              <a:schemeClr val="accent1"/>
            </a:solidFill>
            <a:ln>
              <a:noFill/>
            </a:ln>
            <a:effectLst/>
          </c:spPr>
          <c:invertIfNegative val="0"/>
          <c:cat>
            <c:strRef>
              <c:f>'Que8'!$A$4:$A$6</c:f>
              <c:strCache>
                <c:ptCount val="2"/>
                <c:pt idx="0">
                  <c:v>no</c:v>
                </c:pt>
                <c:pt idx="1">
                  <c:v>yes</c:v>
                </c:pt>
              </c:strCache>
            </c:strRef>
          </c:cat>
          <c:val>
            <c:numRef>
              <c:f>'Que8'!$B$4:$B$6</c:f>
              <c:numCache>
                <c:formatCode>0.00</c:formatCode>
                <c:ptCount val="2"/>
                <c:pt idx="0">
                  <c:v>10.194441401971497</c:v>
                </c:pt>
                <c:pt idx="1">
                  <c:v>10.632441471571905</c:v>
                </c:pt>
              </c:numCache>
            </c:numRef>
          </c:val>
          <c:extLst>
            <c:ext xmlns:c16="http://schemas.microsoft.com/office/drawing/2014/chart" uri="{C3380CC4-5D6E-409C-BE32-E72D297353CC}">
              <c16:uniqueId val="{00000000-8EB5-4D10-B7CE-D93266205632}"/>
            </c:ext>
          </c:extLst>
        </c:ser>
        <c:ser>
          <c:idx val="1"/>
          <c:order val="1"/>
          <c:tx>
            <c:strRef>
              <c:f>'Que8'!$C$3</c:f>
              <c:strCache>
                <c:ptCount val="1"/>
                <c:pt idx="0">
                  <c:v>Average of total_intl_charge</c:v>
                </c:pt>
              </c:strCache>
            </c:strRef>
          </c:tx>
          <c:spPr>
            <a:solidFill>
              <a:schemeClr val="accent2"/>
            </a:solidFill>
            <a:ln>
              <a:noFill/>
            </a:ln>
            <a:effectLst/>
          </c:spPr>
          <c:invertIfNegative val="0"/>
          <c:cat>
            <c:strRef>
              <c:f>'Que8'!$A$4:$A$6</c:f>
              <c:strCache>
                <c:ptCount val="2"/>
                <c:pt idx="0">
                  <c:v>no</c:v>
                </c:pt>
                <c:pt idx="1">
                  <c:v>yes</c:v>
                </c:pt>
              </c:strCache>
            </c:strRef>
          </c:cat>
          <c:val>
            <c:numRef>
              <c:f>'Que8'!$C$4:$C$6</c:f>
              <c:numCache>
                <c:formatCode>0.00</c:formatCode>
                <c:ptCount val="2"/>
                <c:pt idx="0">
                  <c:v>2.7530175246440223</c:v>
                </c:pt>
                <c:pt idx="1">
                  <c:v>2.871254180602008</c:v>
                </c:pt>
              </c:numCache>
            </c:numRef>
          </c:val>
          <c:extLst>
            <c:ext xmlns:c16="http://schemas.microsoft.com/office/drawing/2014/chart" uri="{C3380CC4-5D6E-409C-BE32-E72D297353CC}">
              <c16:uniqueId val="{00000001-8EB5-4D10-B7CE-D93266205632}"/>
            </c:ext>
          </c:extLst>
        </c:ser>
        <c:dLbls>
          <c:showLegendKey val="0"/>
          <c:showVal val="0"/>
          <c:showCatName val="0"/>
          <c:showSerName val="0"/>
          <c:showPercent val="0"/>
          <c:showBubbleSize val="0"/>
        </c:dLbls>
        <c:gapWidth val="219"/>
        <c:overlap val="-27"/>
        <c:axId val="296167183"/>
        <c:axId val="296169583"/>
      </c:barChart>
      <c:catAx>
        <c:axId val="2961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69583"/>
        <c:crosses val="autoZero"/>
        <c:auto val="1"/>
        <c:lblAlgn val="ctr"/>
        <c:lblOffset val="100"/>
        <c:noMultiLvlLbl val="0"/>
      </c:catAx>
      <c:valAx>
        <c:axId val="296169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6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Append1!$J$2:$J$5001</c:f>
              <c:numCache>
                <c:formatCode>General</c:formatCode>
                <c:ptCount val="1112"/>
                <c:pt idx="0">
                  <c:v>123</c:v>
                </c:pt>
                <c:pt idx="1">
                  <c:v>88</c:v>
                </c:pt>
                <c:pt idx="2">
                  <c:v>84</c:v>
                </c:pt>
                <c:pt idx="3">
                  <c:v>139</c:v>
                </c:pt>
                <c:pt idx="4">
                  <c:v>66</c:v>
                </c:pt>
                <c:pt idx="5">
                  <c:v>115</c:v>
                </c:pt>
                <c:pt idx="6">
                  <c:v>94</c:v>
                </c:pt>
                <c:pt idx="7">
                  <c:v>128</c:v>
                </c:pt>
                <c:pt idx="8">
                  <c:v>106</c:v>
                </c:pt>
                <c:pt idx="9">
                  <c:v>85</c:v>
                </c:pt>
                <c:pt idx="10">
                  <c:v>97</c:v>
                </c:pt>
                <c:pt idx="11">
                  <c:v>135</c:v>
                </c:pt>
                <c:pt idx="12">
                  <c:v>129</c:v>
                </c:pt>
                <c:pt idx="13">
                  <c:v>83</c:v>
                </c:pt>
                <c:pt idx="14">
                  <c:v>92</c:v>
                </c:pt>
                <c:pt idx="15">
                  <c:v>74</c:v>
                </c:pt>
                <c:pt idx="16">
                  <c:v>97</c:v>
                </c:pt>
                <c:pt idx="17">
                  <c:v>101</c:v>
                </c:pt>
                <c:pt idx="18">
                  <c:v>104</c:v>
                </c:pt>
                <c:pt idx="19">
                  <c:v>104</c:v>
                </c:pt>
                <c:pt idx="20">
                  <c:v>114</c:v>
                </c:pt>
                <c:pt idx="21">
                  <c:v>102</c:v>
                </c:pt>
                <c:pt idx="22">
                  <c:v>131</c:v>
                </c:pt>
                <c:pt idx="23">
                  <c:v>89</c:v>
                </c:pt>
                <c:pt idx="24">
                  <c:v>102</c:v>
                </c:pt>
                <c:pt idx="25">
                  <c:v>124</c:v>
                </c:pt>
                <c:pt idx="26">
                  <c:v>117</c:v>
                </c:pt>
                <c:pt idx="27">
                  <c:v>101</c:v>
                </c:pt>
                <c:pt idx="28">
                  <c:v>68</c:v>
                </c:pt>
                <c:pt idx="29">
                  <c:v>107</c:v>
                </c:pt>
                <c:pt idx="30">
                  <c:v>97</c:v>
                </c:pt>
                <c:pt idx="31">
                  <c:v>129</c:v>
                </c:pt>
                <c:pt idx="32">
                  <c:v>124</c:v>
                </c:pt>
                <c:pt idx="33">
                  <c:v>126</c:v>
                </c:pt>
                <c:pt idx="34">
                  <c:v>124</c:v>
                </c:pt>
                <c:pt idx="35">
                  <c:v>125</c:v>
                </c:pt>
                <c:pt idx="36">
                  <c:v>111</c:v>
                </c:pt>
                <c:pt idx="37">
                  <c:v>52</c:v>
                </c:pt>
                <c:pt idx="38">
                  <c:v>86</c:v>
                </c:pt>
                <c:pt idx="39">
                  <c:v>101</c:v>
                </c:pt>
                <c:pt idx="40">
                  <c:v>146</c:v>
                </c:pt>
                <c:pt idx="41">
                  <c:v>76</c:v>
                </c:pt>
                <c:pt idx="42">
                  <c:v>114</c:v>
                </c:pt>
                <c:pt idx="43">
                  <c:v>78</c:v>
                </c:pt>
                <c:pt idx="44">
                  <c:v>84</c:v>
                </c:pt>
                <c:pt idx="45">
                  <c:v>110</c:v>
                </c:pt>
                <c:pt idx="46">
                  <c:v>103</c:v>
                </c:pt>
                <c:pt idx="47">
                  <c:v>102</c:v>
                </c:pt>
                <c:pt idx="48">
                  <c:v>99</c:v>
                </c:pt>
                <c:pt idx="49">
                  <c:v>101</c:v>
                </c:pt>
                <c:pt idx="50">
                  <c:v>126</c:v>
                </c:pt>
                <c:pt idx="51">
                  <c:v>110</c:v>
                </c:pt>
                <c:pt idx="52">
                  <c:v>79</c:v>
                </c:pt>
                <c:pt idx="53">
                  <c:v>94</c:v>
                </c:pt>
                <c:pt idx="54">
                  <c:v>78</c:v>
                </c:pt>
                <c:pt idx="55">
                  <c:v>90</c:v>
                </c:pt>
                <c:pt idx="56">
                  <c:v>96</c:v>
                </c:pt>
                <c:pt idx="57">
                  <c:v>85</c:v>
                </c:pt>
                <c:pt idx="58">
                  <c:v>115</c:v>
                </c:pt>
                <c:pt idx="59">
                  <c:v>90</c:v>
                </c:pt>
                <c:pt idx="60">
                  <c:v>121</c:v>
                </c:pt>
                <c:pt idx="61">
                  <c:v>86</c:v>
                </c:pt>
                <c:pt idx="62">
                  <c:v>102</c:v>
                </c:pt>
                <c:pt idx="63">
                  <c:v>105</c:v>
                </c:pt>
                <c:pt idx="64">
                  <c:v>66</c:v>
                </c:pt>
                <c:pt idx="65">
                  <c:v>79</c:v>
                </c:pt>
                <c:pt idx="66">
                  <c:v>104</c:v>
                </c:pt>
                <c:pt idx="67">
                  <c:v>95</c:v>
                </c:pt>
                <c:pt idx="68">
                  <c:v>109</c:v>
                </c:pt>
                <c:pt idx="69">
                  <c:v>97</c:v>
                </c:pt>
                <c:pt idx="70">
                  <c:v>105</c:v>
                </c:pt>
                <c:pt idx="71">
                  <c:v>98</c:v>
                </c:pt>
                <c:pt idx="72">
                  <c:v>92</c:v>
                </c:pt>
                <c:pt idx="73">
                  <c:v>117</c:v>
                </c:pt>
                <c:pt idx="74">
                  <c:v>122</c:v>
                </c:pt>
                <c:pt idx="75">
                  <c:v>78</c:v>
                </c:pt>
                <c:pt idx="76">
                  <c:v>85</c:v>
                </c:pt>
                <c:pt idx="77">
                  <c:v>109</c:v>
                </c:pt>
                <c:pt idx="78">
                  <c:v>121</c:v>
                </c:pt>
                <c:pt idx="79">
                  <c:v>113</c:v>
                </c:pt>
                <c:pt idx="80">
                  <c:v>82</c:v>
                </c:pt>
                <c:pt idx="81">
                  <c:v>89</c:v>
                </c:pt>
                <c:pt idx="82">
                  <c:v>108</c:v>
                </c:pt>
                <c:pt idx="83">
                  <c:v>73</c:v>
                </c:pt>
                <c:pt idx="84">
                  <c:v>126</c:v>
                </c:pt>
                <c:pt idx="85">
                  <c:v>124</c:v>
                </c:pt>
                <c:pt idx="86">
                  <c:v>110</c:v>
                </c:pt>
                <c:pt idx="87">
                  <c:v>65</c:v>
                </c:pt>
                <c:pt idx="88">
                  <c:v>101</c:v>
                </c:pt>
                <c:pt idx="89">
                  <c:v>80</c:v>
                </c:pt>
                <c:pt idx="90">
                  <c:v>141</c:v>
                </c:pt>
                <c:pt idx="91">
                  <c:v>79</c:v>
                </c:pt>
                <c:pt idx="92">
                  <c:v>107</c:v>
                </c:pt>
                <c:pt idx="93">
                  <c:v>77</c:v>
                </c:pt>
                <c:pt idx="94">
                  <c:v>109</c:v>
                </c:pt>
                <c:pt idx="95">
                  <c:v>103</c:v>
                </c:pt>
                <c:pt idx="96">
                  <c:v>63</c:v>
                </c:pt>
                <c:pt idx="97">
                  <c:v>59</c:v>
                </c:pt>
                <c:pt idx="98">
                  <c:v>101</c:v>
                </c:pt>
                <c:pt idx="99">
                  <c:v>112</c:v>
                </c:pt>
                <c:pt idx="100">
                  <c:v>111</c:v>
                </c:pt>
                <c:pt idx="101">
                  <c:v>104</c:v>
                </c:pt>
                <c:pt idx="102">
                  <c:v>102</c:v>
                </c:pt>
                <c:pt idx="103">
                  <c:v>138</c:v>
                </c:pt>
                <c:pt idx="104">
                  <c:v>88</c:v>
                </c:pt>
                <c:pt idx="105">
                  <c:v>69</c:v>
                </c:pt>
                <c:pt idx="106">
                  <c:v>114</c:v>
                </c:pt>
                <c:pt idx="107">
                  <c:v>102</c:v>
                </c:pt>
                <c:pt idx="108">
                  <c:v>74</c:v>
                </c:pt>
                <c:pt idx="109">
                  <c:v>113</c:v>
                </c:pt>
                <c:pt idx="110">
                  <c:v>84</c:v>
                </c:pt>
                <c:pt idx="111">
                  <c:v>126</c:v>
                </c:pt>
                <c:pt idx="112">
                  <c:v>61</c:v>
                </c:pt>
                <c:pt idx="113">
                  <c:v>117</c:v>
                </c:pt>
                <c:pt idx="114">
                  <c:v>93</c:v>
                </c:pt>
                <c:pt idx="115">
                  <c:v>94</c:v>
                </c:pt>
                <c:pt idx="116">
                  <c:v>77</c:v>
                </c:pt>
                <c:pt idx="117">
                  <c:v>120</c:v>
                </c:pt>
                <c:pt idx="118">
                  <c:v>90</c:v>
                </c:pt>
                <c:pt idx="119">
                  <c:v>106</c:v>
                </c:pt>
                <c:pt idx="120">
                  <c:v>91</c:v>
                </c:pt>
                <c:pt idx="121">
                  <c:v>54</c:v>
                </c:pt>
                <c:pt idx="122">
                  <c:v>63</c:v>
                </c:pt>
                <c:pt idx="123">
                  <c:v>84</c:v>
                </c:pt>
                <c:pt idx="124">
                  <c:v>110</c:v>
                </c:pt>
                <c:pt idx="125">
                  <c:v>88</c:v>
                </c:pt>
                <c:pt idx="126">
                  <c:v>104</c:v>
                </c:pt>
                <c:pt idx="127">
                  <c:v>97</c:v>
                </c:pt>
                <c:pt idx="128">
                  <c:v>107</c:v>
                </c:pt>
                <c:pt idx="129">
                  <c:v>88</c:v>
                </c:pt>
                <c:pt idx="130">
                  <c:v>90</c:v>
                </c:pt>
                <c:pt idx="131">
                  <c:v>76</c:v>
                </c:pt>
                <c:pt idx="132">
                  <c:v>108</c:v>
                </c:pt>
                <c:pt idx="133">
                  <c:v>77</c:v>
                </c:pt>
                <c:pt idx="134">
                  <c:v>81</c:v>
                </c:pt>
                <c:pt idx="135">
                  <c:v>111</c:v>
                </c:pt>
                <c:pt idx="136">
                  <c:v>62</c:v>
                </c:pt>
                <c:pt idx="137">
                  <c:v>107</c:v>
                </c:pt>
                <c:pt idx="138">
                  <c:v>82</c:v>
                </c:pt>
                <c:pt idx="139">
                  <c:v>110</c:v>
                </c:pt>
                <c:pt idx="140">
                  <c:v>111</c:v>
                </c:pt>
                <c:pt idx="141">
                  <c:v>138</c:v>
                </c:pt>
                <c:pt idx="142">
                  <c:v>68</c:v>
                </c:pt>
                <c:pt idx="143">
                  <c:v>109</c:v>
                </c:pt>
                <c:pt idx="144">
                  <c:v>97</c:v>
                </c:pt>
                <c:pt idx="145">
                  <c:v>104</c:v>
                </c:pt>
                <c:pt idx="146">
                  <c:v>84</c:v>
                </c:pt>
                <c:pt idx="147">
                  <c:v>106</c:v>
                </c:pt>
                <c:pt idx="148">
                  <c:v>94</c:v>
                </c:pt>
                <c:pt idx="149">
                  <c:v>114</c:v>
                </c:pt>
                <c:pt idx="150">
                  <c:v>112</c:v>
                </c:pt>
                <c:pt idx="151">
                  <c:v>122</c:v>
                </c:pt>
                <c:pt idx="152">
                  <c:v>65</c:v>
                </c:pt>
                <c:pt idx="153">
                  <c:v>126</c:v>
                </c:pt>
                <c:pt idx="154">
                  <c:v>70</c:v>
                </c:pt>
                <c:pt idx="155">
                  <c:v>110</c:v>
                </c:pt>
                <c:pt idx="156">
                  <c:v>108</c:v>
                </c:pt>
                <c:pt idx="157">
                  <c:v>109</c:v>
                </c:pt>
                <c:pt idx="158">
                  <c:v>98</c:v>
                </c:pt>
                <c:pt idx="159">
                  <c:v>113</c:v>
                </c:pt>
                <c:pt idx="160">
                  <c:v>110</c:v>
                </c:pt>
                <c:pt idx="161">
                  <c:v>104</c:v>
                </c:pt>
                <c:pt idx="162">
                  <c:v>97</c:v>
                </c:pt>
                <c:pt idx="163">
                  <c:v>111</c:v>
                </c:pt>
                <c:pt idx="164">
                  <c:v>70</c:v>
                </c:pt>
                <c:pt idx="165">
                  <c:v>130</c:v>
                </c:pt>
                <c:pt idx="166">
                  <c:v>88</c:v>
                </c:pt>
                <c:pt idx="167">
                  <c:v>92</c:v>
                </c:pt>
                <c:pt idx="168">
                  <c:v>103</c:v>
                </c:pt>
                <c:pt idx="169">
                  <c:v>122</c:v>
                </c:pt>
                <c:pt idx="170">
                  <c:v>98</c:v>
                </c:pt>
                <c:pt idx="171">
                  <c:v>110</c:v>
                </c:pt>
                <c:pt idx="172">
                  <c:v>40</c:v>
                </c:pt>
                <c:pt idx="173">
                  <c:v>112</c:v>
                </c:pt>
                <c:pt idx="174">
                  <c:v>97</c:v>
                </c:pt>
                <c:pt idx="175">
                  <c:v>80</c:v>
                </c:pt>
                <c:pt idx="176">
                  <c:v>116</c:v>
                </c:pt>
                <c:pt idx="177">
                  <c:v>94</c:v>
                </c:pt>
                <c:pt idx="178">
                  <c:v>99</c:v>
                </c:pt>
                <c:pt idx="179">
                  <c:v>88</c:v>
                </c:pt>
                <c:pt idx="180">
                  <c:v>124</c:v>
                </c:pt>
                <c:pt idx="181">
                  <c:v>83</c:v>
                </c:pt>
                <c:pt idx="182">
                  <c:v>150</c:v>
                </c:pt>
                <c:pt idx="183">
                  <c:v>97</c:v>
                </c:pt>
                <c:pt idx="184">
                  <c:v>133</c:v>
                </c:pt>
                <c:pt idx="185">
                  <c:v>54</c:v>
                </c:pt>
                <c:pt idx="186">
                  <c:v>107</c:v>
                </c:pt>
                <c:pt idx="187">
                  <c:v>87</c:v>
                </c:pt>
                <c:pt idx="188">
                  <c:v>83</c:v>
                </c:pt>
                <c:pt idx="189">
                  <c:v>88</c:v>
                </c:pt>
                <c:pt idx="190">
                  <c:v>98</c:v>
                </c:pt>
                <c:pt idx="191">
                  <c:v>89</c:v>
                </c:pt>
                <c:pt idx="192">
                  <c:v>113</c:v>
                </c:pt>
                <c:pt idx="193">
                  <c:v>115</c:v>
                </c:pt>
                <c:pt idx="194">
                  <c:v>96</c:v>
                </c:pt>
                <c:pt idx="195">
                  <c:v>89</c:v>
                </c:pt>
                <c:pt idx="196">
                  <c:v>94</c:v>
                </c:pt>
                <c:pt idx="197">
                  <c:v>115</c:v>
                </c:pt>
                <c:pt idx="198">
                  <c:v>99</c:v>
                </c:pt>
                <c:pt idx="199">
                  <c:v>74</c:v>
                </c:pt>
                <c:pt idx="200">
                  <c:v>100</c:v>
                </c:pt>
                <c:pt idx="201">
                  <c:v>93</c:v>
                </c:pt>
                <c:pt idx="202">
                  <c:v>79</c:v>
                </c:pt>
                <c:pt idx="203">
                  <c:v>88</c:v>
                </c:pt>
                <c:pt idx="204">
                  <c:v>101</c:v>
                </c:pt>
                <c:pt idx="205">
                  <c:v>94</c:v>
                </c:pt>
                <c:pt idx="206">
                  <c:v>132</c:v>
                </c:pt>
                <c:pt idx="207">
                  <c:v>128</c:v>
                </c:pt>
                <c:pt idx="208">
                  <c:v>79</c:v>
                </c:pt>
                <c:pt idx="209">
                  <c:v>96</c:v>
                </c:pt>
                <c:pt idx="210">
                  <c:v>108</c:v>
                </c:pt>
                <c:pt idx="211">
                  <c:v>124</c:v>
                </c:pt>
                <c:pt idx="212">
                  <c:v>85</c:v>
                </c:pt>
                <c:pt idx="213">
                  <c:v>106</c:v>
                </c:pt>
                <c:pt idx="214">
                  <c:v>113</c:v>
                </c:pt>
                <c:pt idx="215">
                  <c:v>83</c:v>
                </c:pt>
                <c:pt idx="216">
                  <c:v>95</c:v>
                </c:pt>
                <c:pt idx="217">
                  <c:v>80</c:v>
                </c:pt>
                <c:pt idx="218">
                  <c:v>129</c:v>
                </c:pt>
                <c:pt idx="219">
                  <c:v>117</c:v>
                </c:pt>
                <c:pt idx="220">
                  <c:v>107</c:v>
                </c:pt>
                <c:pt idx="221">
                  <c:v>147</c:v>
                </c:pt>
                <c:pt idx="222">
                  <c:v>75</c:v>
                </c:pt>
                <c:pt idx="223">
                  <c:v>93</c:v>
                </c:pt>
                <c:pt idx="224">
                  <c:v>109</c:v>
                </c:pt>
                <c:pt idx="225">
                  <c:v>97</c:v>
                </c:pt>
                <c:pt idx="226">
                  <c:v>75</c:v>
                </c:pt>
                <c:pt idx="227">
                  <c:v>63</c:v>
                </c:pt>
                <c:pt idx="228">
                  <c:v>103</c:v>
                </c:pt>
                <c:pt idx="229">
                  <c:v>90</c:v>
                </c:pt>
                <c:pt idx="230">
                  <c:v>105</c:v>
                </c:pt>
                <c:pt idx="231">
                  <c:v>85</c:v>
                </c:pt>
                <c:pt idx="232">
                  <c:v>106</c:v>
                </c:pt>
                <c:pt idx="233">
                  <c:v>102</c:v>
                </c:pt>
                <c:pt idx="234">
                  <c:v>103</c:v>
                </c:pt>
                <c:pt idx="235">
                  <c:v>97</c:v>
                </c:pt>
                <c:pt idx="236">
                  <c:v>104</c:v>
                </c:pt>
                <c:pt idx="237">
                  <c:v>91</c:v>
                </c:pt>
                <c:pt idx="238">
                  <c:v>88</c:v>
                </c:pt>
                <c:pt idx="239">
                  <c:v>101</c:v>
                </c:pt>
                <c:pt idx="240">
                  <c:v>57</c:v>
                </c:pt>
                <c:pt idx="241">
                  <c:v>72</c:v>
                </c:pt>
                <c:pt idx="242">
                  <c:v>129</c:v>
                </c:pt>
                <c:pt idx="243">
                  <c:v>94</c:v>
                </c:pt>
                <c:pt idx="244">
                  <c:v>125</c:v>
                </c:pt>
                <c:pt idx="245">
                  <c:v>77</c:v>
                </c:pt>
                <c:pt idx="246">
                  <c:v>112</c:v>
                </c:pt>
                <c:pt idx="247">
                  <c:v>112</c:v>
                </c:pt>
                <c:pt idx="248">
                  <c:v>112</c:v>
                </c:pt>
                <c:pt idx="249">
                  <c:v>158</c:v>
                </c:pt>
                <c:pt idx="250">
                  <c:v>71</c:v>
                </c:pt>
                <c:pt idx="251">
                  <c:v>82</c:v>
                </c:pt>
                <c:pt idx="252">
                  <c:v>140</c:v>
                </c:pt>
                <c:pt idx="253">
                  <c:v>88</c:v>
                </c:pt>
                <c:pt idx="254">
                  <c:v>119</c:v>
                </c:pt>
                <c:pt idx="255">
                  <c:v>150</c:v>
                </c:pt>
                <c:pt idx="256">
                  <c:v>79</c:v>
                </c:pt>
                <c:pt idx="257">
                  <c:v>121</c:v>
                </c:pt>
                <c:pt idx="258">
                  <c:v>104</c:v>
                </c:pt>
                <c:pt idx="259">
                  <c:v>100</c:v>
                </c:pt>
                <c:pt idx="260">
                  <c:v>97</c:v>
                </c:pt>
                <c:pt idx="261">
                  <c:v>85</c:v>
                </c:pt>
                <c:pt idx="262">
                  <c:v>98</c:v>
                </c:pt>
                <c:pt idx="263">
                  <c:v>103</c:v>
                </c:pt>
                <c:pt idx="264">
                  <c:v>78</c:v>
                </c:pt>
                <c:pt idx="265">
                  <c:v>109</c:v>
                </c:pt>
                <c:pt idx="266">
                  <c:v>87</c:v>
                </c:pt>
                <c:pt idx="267">
                  <c:v>111</c:v>
                </c:pt>
                <c:pt idx="268">
                  <c:v>97</c:v>
                </c:pt>
                <c:pt idx="269">
                  <c:v>108</c:v>
                </c:pt>
                <c:pt idx="270">
                  <c:v>113</c:v>
                </c:pt>
                <c:pt idx="271">
                  <c:v>123</c:v>
                </c:pt>
                <c:pt idx="272">
                  <c:v>94</c:v>
                </c:pt>
                <c:pt idx="273">
                  <c:v>110</c:v>
                </c:pt>
                <c:pt idx="274">
                  <c:v>70</c:v>
                </c:pt>
                <c:pt idx="275">
                  <c:v>117</c:v>
                </c:pt>
                <c:pt idx="276">
                  <c:v>94</c:v>
                </c:pt>
                <c:pt idx="277">
                  <c:v>98</c:v>
                </c:pt>
                <c:pt idx="278">
                  <c:v>78</c:v>
                </c:pt>
                <c:pt idx="279">
                  <c:v>54</c:v>
                </c:pt>
                <c:pt idx="280">
                  <c:v>89</c:v>
                </c:pt>
                <c:pt idx="281">
                  <c:v>82</c:v>
                </c:pt>
                <c:pt idx="282">
                  <c:v>92</c:v>
                </c:pt>
                <c:pt idx="283">
                  <c:v>94</c:v>
                </c:pt>
                <c:pt idx="284">
                  <c:v>106</c:v>
                </c:pt>
                <c:pt idx="285">
                  <c:v>95</c:v>
                </c:pt>
                <c:pt idx="286">
                  <c:v>78</c:v>
                </c:pt>
                <c:pt idx="287">
                  <c:v>90</c:v>
                </c:pt>
                <c:pt idx="288">
                  <c:v>92</c:v>
                </c:pt>
                <c:pt idx="289">
                  <c:v>106</c:v>
                </c:pt>
                <c:pt idx="290">
                  <c:v>112</c:v>
                </c:pt>
                <c:pt idx="291">
                  <c:v>65</c:v>
                </c:pt>
                <c:pt idx="292">
                  <c:v>127</c:v>
                </c:pt>
                <c:pt idx="293">
                  <c:v>92</c:v>
                </c:pt>
                <c:pt idx="294">
                  <c:v>87</c:v>
                </c:pt>
                <c:pt idx="295">
                  <c:v>139</c:v>
                </c:pt>
                <c:pt idx="296">
                  <c:v>109</c:v>
                </c:pt>
                <c:pt idx="297">
                  <c:v>118</c:v>
                </c:pt>
                <c:pt idx="298">
                  <c:v>83</c:v>
                </c:pt>
                <c:pt idx="299">
                  <c:v>92</c:v>
                </c:pt>
                <c:pt idx="300">
                  <c:v>84</c:v>
                </c:pt>
                <c:pt idx="301">
                  <c:v>95</c:v>
                </c:pt>
                <c:pt idx="302">
                  <c:v>107</c:v>
                </c:pt>
                <c:pt idx="303">
                  <c:v>69</c:v>
                </c:pt>
                <c:pt idx="304">
                  <c:v>130</c:v>
                </c:pt>
                <c:pt idx="305">
                  <c:v>76</c:v>
                </c:pt>
                <c:pt idx="306">
                  <c:v>116</c:v>
                </c:pt>
                <c:pt idx="307">
                  <c:v>118</c:v>
                </c:pt>
                <c:pt idx="308">
                  <c:v>132</c:v>
                </c:pt>
                <c:pt idx="309">
                  <c:v>107</c:v>
                </c:pt>
                <c:pt idx="310">
                  <c:v>112</c:v>
                </c:pt>
                <c:pt idx="311">
                  <c:v>123</c:v>
                </c:pt>
                <c:pt idx="312">
                  <c:v>80</c:v>
                </c:pt>
                <c:pt idx="313">
                  <c:v>105</c:v>
                </c:pt>
                <c:pt idx="314">
                  <c:v>121</c:v>
                </c:pt>
                <c:pt idx="315">
                  <c:v>109</c:v>
                </c:pt>
                <c:pt idx="316">
                  <c:v>114</c:v>
                </c:pt>
                <c:pt idx="317">
                  <c:v>101</c:v>
                </c:pt>
                <c:pt idx="318">
                  <c:v>107</c:v>
                </c:pt>
                <c:pt idx="319">
                  <c:v>105</c:v>
                </c:pt>
                <c:pt idx="320">
                  <c:v>93</c:v>
                </c:pt>
                <c:pt idx="321">
                  <c:v>115</c:v>
                </c:pt>
                <c:pt idx="322">
                  <c:v>129</c:v>
                </c:pt>
                <c:pt idx="323">
                  <c:v>112</c:v>
                </c:pt>
                <c:pt idx="324">
                  <c:v>96</c:v>
                </c:pt>
                <c:pt idx="325">
                  <c:v>113</c:v>
                </c:pt>
                <c:pt idx="326">
                  <c:v>98</c:v>
                </c:pt>
                <c:pt idx="327">
                  <c:v>124</c:v>
                </c:pt>
                <c:pt idx="328">
                  <c:v>87</c:v>
                </c:pt>
                <c:pt idx="329">
                  <c:v>113</c:v>
                </c:pt>
                <c:pt idx="330">
                  <c:v>105</c:v>
                </c:pt>
                <c:pt idx="331">
                  <c:v>60</c:v>
                </c:pt>
                <c:pt idx="332">
                  <c:v>78</c:v>
                </c:pt>
                <c:pt idx="333">
                  <c:v>101</c:v>
                </c:pt>
                <c:pt idx="334">
                  <c:v>81</c:v>
                </c:pt>
                <c:pt idx="335">
                  <c:v>45</c:v>
                </c:pt>
                <c:pt idx="336">
                  <c:v>117</c:v>
                </c:pt>
                <c:pt idx="337">
                  <c:v>84</c:v>
                </c:pt>
                <c:pt idx="338">
                  <c:v>130</c:v>
                </c:pt>
                <c:pt idx="339">
                  <c:v>70</c:v>
                </c:pt>
                <c:pt idx="340">
                  <c:v>117</c:v>
                </c:pt>
                <c:pt idx="341">
                  <c:v>102</c:v>
                </c:pt>
                <c:pt idx="342">
                  <c:v>104</c:v>
                </c:pt>
                <c:pt idx="343">
                  <c:v>104</c:v>
                </c:pt>
                <c:pt idx="344">
                  <c:v>111</c:v>
                </c:pt>
                <c:pt idx="345">
                  <c:v>80</c:v>
                </c:pt>
                <c:pt idx="346">
                  <c:v>79</c:v>
                </c:pt>
                <c:pt idx="347">
                  <c:v>95</c:v>
                </c:pt>
                <c:pt idx="348">
                  <c:v>62</c:v>
                </c:pt>
                <c:pt idx="349">
                  <c:v>92</c:v>
                </c:pt>
                <c:pt idx="350">
                  <c:v>79</c:v>
                </c:pt>
                <c:pt idx="351">
                  <c:v>94</c:v>
                </c:pt>
                <c:pt idx="352">
                  <c:v>136</c:v>
                </c:pt>
                <c:pt idx="353">
                  <c:v>120</c:v>
                </c:pt>
                <c:pt idx="354">
                  <c:v>116</c:v>
                </c:pt>
                <c:pt idx="355">
                  <c:v>105</c:v>
                </c:pt>
                <c:pt idx="356">
                  <c:v>100</c:v>
                </c:pt>
                <c:pt idx="357">
                  <c:v>136</c:v>
                </c:pt>
                <c:pt idx="358">
                  <c:v>84</c:v>
                </c:pt>
                <c:pt idx="359">
                  <c:v>92</c:v>
                </c:pt>
                <c:pt idx="360">
                  <c:v>68</c:v>
                </c:pt>
                <c:pt idx="361">
                  <c:v>100</c:v>
                </c:pt>
                <c:pt idx="362">
                  <c:v>76</c:v>
                </c:pt>
                <c:pt idx="363">
                  <c:v>69</c:v>
                </c:pt>
                <c:pt idx="364">
                  <c:v>96</c:v>
                </c:pt>
                <c:pt idx="365">
                  <c:v>104</c:v>
                </c:pt>
                <c:pt idx="366">
                  <c:v>99</c:v>
                </c:pt>
                <c:pt idx="367">
                  <c:v>80</c:v>
                </c:pt>
                <c:pt idx="368">
                  <c:v>85</c:v>
                </c:pt>
                <c:pt idx="369">
                  <c:v>110</c:v>
                </c:pt>
                <c:pt idx="370">
                  <c:v>140</c:v>
                </c:pt>
                <c:pt idx="371">
                  <c:v>96</c:v>
                </c:pt>
                <c:pt idx="372">
                  <c:v>106</c:v>
                </c:pt>
                <c:pt idx="373">
                  <c:v>92</c:v>
                </c:pt>
                <c:pt idx="374">
                  <c:v>86</c:v>
                </c:pt>
                <c:pt idx="375">
                  <c:v>77</c:v>
                </c:pt>
                <c:pt idx="376">
                  <c:v>110</c:v>
                </c:pt>
                <c:pt idx="377">
                  <c:v>127</c:v>
                </c:pt>
                <c:pt idx="378">
                  <c:v>90</c:v>
                </c:pt>
                <c:pt idx="379">
                  <c:v>94</c:v>
                </c:pt>
                <c:pt idx="380">
                  <c:v>99</c:v>
                </c:pt>
                <c:pt idx="381">
                  <c:v>103</c:v>
                </c:pt>
                <c:pt idx="382">
                  <c:v>102</c:v>
                </c:pt>
                <c:pt idx="383">
                  <c:v>121</c:v>
                </c:pt>
                <c:pt idx="384">
                  <c:v>112</c:v>
                </c:pt>
                <c:pt idx="385">
                  <c:v>78</c:v>
                </c:pt>
                <c:pt idx="386">
                  <c:v>130</c:v>
                </c:pt>
                <c:pt idx="387">
                  <c:v>87</c:v>
                </c:pt>
                <c:pt idx="388">
                  <c:v>132</c:v>
                </c:pt>
                <c:pt idx="389">
                  <c:v>93</c:v>
                </c:pt>
                <c:pt idx="390">
                  <c:v>96</c:v>
                </c:pt>
                <c:pt idx="391">
                  <c:v>93</c:v>
                </c:pt>
                <c:pt idx="392">
                  <c:v>87</c:v>
                </c:pt>
                <c:pt idx="393">
                  <c:v>91</c:v>
                </c:pt>
                <c:pt idx="394">
                  <c:v>93</c:v>
                </c:pt>
                <c:pt idx="395">
                  <c:v>56</c:v>
                </c:pt>
                <c:pt idx="396">
                  <c:v>143</c:v>
                </c:pt>
                <c:pt idx="397">
                  <c:v>127</c:v>
                </c:pt>
                <c:pt idx="398">
                  <c:v>117</c:v>
                </c:pt>
                <c:pt idx="399">
                  <c:v>96</c:v>
                </c:pt>
                <c:pt idx="400">
                  <c:v>105</c:v>
                </c:pt>
                <c:pt idx="401">
                  <c:v>83</c:v>
                </c:pt>
                <c:pt idx="402">
                  <c:v>116</c:v>
                </c:pt>
                <c:pt idx="403">
                  <c:v>87</c:v>
                </c:pt>
                <c:pt idx="404">
                  <c:v>110</c:v>
                </c:pt>
                <c:pt idx="405">
                  <c:v>105</c:v>
                </c:pt>
                <c:pt idx="406">
                  <c:v>91</c:v>
                </c:pt>
                <c:pt idx="407">
                  <c:v>130</c:v>
                </c:pt>
                <c:pt idx="408">
                  <c:v>94</c:v>
                </c:pt>
                <c:pt idx="409">
                  <c:v>110</c:v>
                </c:pt>
                <c:pt idx="410">
                  <c:v>106</c:v>
                </c:pt>
                <c:pt idx="411">
                  <c:v>100</c:v>
                </c:pt>
                <c:pt idx="412">
                  <c:v>124</c:v>
                </c:pt>
                <c:pt idx="413">
                  <c:v>101</c:v>
                </c:pt>
                <c:pt idx="414">
                  <c:v>86</c:v>
                </c:pt>
                <c:pt idx="415">
                  <c:v>125</c:v>
                </c:pt>
                <c:pt idx="416">
                  <c:v>103</c:v>
                </c:pt>
                <c:pt idx="417">
                  <c:v>82</c:v>
                </c:pt>
                <c:pt idx="418">
                  <c:v>97</c:v>
                </c:pt>
                <c:pt idx="419">
                  <c:v>97</c:v>
                </c:pt>
                <c:pt idx="420">
                  <c:v>104</c:v>
                </c:pt>
                <c:pt idx="421">
                  <c:v>91</c:v>
                </c:pt>
                <c:pt idx="422">
                  <c:v>119</c:v>
                </c:pt>
                <c:pt idx="423">
                  <c:v>121</c:v>
                </c:pt>
                <c:pt idx="424">
                  <c:v>95</c:v>
                </c:pt>
                <c:pt idx="425">
                  <c:v>82</c:v>
                </c:pt>
                <c:pt idx="426">
                  <c:v>99</c:v>
                </c:pt>
                <c:pt idx="427">
                  <c:v>78</c:v>
                </c:pt>
                <c:pt idx="428">
                  <c:v>83</c:v>
                </c:pt>
                <c:pt idx="429">
                  <c:v>140</c:v>
                </c:pt>
                <c:pt idx="430">
                  <c:v>90</c:v>
                </c:pt>
                <c:pt idx="431">
                  <c:v>87</c:v>
                </c:pt>
                <c:pt idx="432">
                  <c:v>95</c:v>
                </c:pt>
                <c:pt idx="433">
                  <c:v>115</c:v>
                </c:pt>
                <c:pt idx="434">
                  <c:v>102</c:v>
                </c:pt>
                <c:pt idx="435">
                  <c:v>119</c:v>
                </c:pt>
                <c:pt idx="436">
                  <c:v>117</c:v>
                </c:pt>
                <c:pt idx="437">
                  <c:v>117</c:v>
                </c:pt>
                <c:pt idx="438">
                  <c:v>73</c:v>
                </c:pt>
                <c:pt idx="439">
                  <c:v>144</c:v>
                </c:pt>
                <c:pt idx="440">
                  <c:v>144</c:v>
                </c:pt>
                <c:pt idx="441">
                  <c:v>103</c:v>
                </c:pt>
                <c:pt idx="442">
                  <c:v>109</c:v>
                </c:pt>
                <c:pt idx="443">
                  <c:v>91</c:v>
                </c:pt>
                <c:pt idx="444">
                  <c:v>75</c:v>
                </c:pt>
                <c:pt idx="445">
                  <c:v>77</c:v>
                </c:pt>
                <c:pt idx="446">
                  <c:v>60</c:v>
                </c:pt>
                <c:pt idx="447">
                  <c:v>89</c:v>
                </c:pt>
                <c:pt idx="448">
                  <c:v>99</c:v>
                </c:pt>
                <c:pt idx="449">
                  <c:v>79</c:v>
                </c:pt>
                <c:pt idx="450">
                  <c:v>105</c:v>
                </c:pt>
                <c:pt idx="451">
                  <c:v>117</c:v>
                </c:pt>
                <c:pt idx="452">
                  <c:v>91</c:v>
                </c:pt>
                <c:pt idx="453">
                  <c:v>105</c:v>
                </c:pt>
                <c:pt idx="454">
                  <c:v>104</c:v>
                </c:pt>
                <c:pt idx="455">
                  <c:v>140</c:v>
                </c:pt>
                <c:pt idx="456">
                  <c:v>110</c:v>
                </c:pt>
                <c:pt idx="457">
                  <c:v>78</c:v>
                </c:pt>
                <c:pt idx="458">
                  <c:v>90</c:v>
                </c:pt>
                <c:pt idx="459">
                  <c:v>104</c:v>
                </c:pt>
                <c:pt idx="460">
                  <c:v>86</c:v>
                </c:pt>
                <c:pt idx="461">
                  <c:v>118</c:v>
                </c:pt>
                <c:pt idx="462">
                  <c:v>123</c:v>
                </c:pt>
                <c:pt idx="463">
                  <c:v>87</c:v>
                </c:pt>
                <c:pt idx="464">
                  <c:v>75</c:v>
                </c:pt>
                <c:pt idx="465">
                  <c:v>63</c:v>
                </c:pt>
                <c:pt idx="466">
                  <c:v>107</c:v>
                </c:pt>
                <c:pt idx="467">
                  <c:v>110</c:v>
                </c:pt>
                <c:pt idx="468">
                  <c:v>83</c:v>
                </c:pt>
                <c:pt idx="469">
                  <c:v>96</c:v>
                </c:pt>
                <c:pt idx="470">
                  <c:v>112</c:v>
                </c:pt>
                <c:pt idx="471">
                  <c:v>35</c:v>
                </c:pt>
                <c:pt idx="472">
                  <c:v>119</c:v>
                </c:pt>
                <c:pt idx="473">
                  <c:v>96</c:v>
                </c:pt>
                <c:pt idx="474">
                  <c:v>112</c:v>
                </c:pt>
                <c:pt idx="475">
                  <c:v>104</c:v>
                </c:pt>
                <c:pt idx="476">
                  <c:v>112</c:v>
                </c:pt>
                <c:pt idx="477">
                  <c:v>93</c:v>
                </c:pt>
                <c:pt idx="478">
                  <c:v>138</c:v>
                </c:pt>
                <c:pt idx="479">
                  <c:v>76</c:v>
                </c:pt>
                <c:pt idx="480">
                  <c:v>84</c:v>
                </c:pt>
                <c:pt idx="481">
                  <c:v>125</c:v>
                </c:pt>
                <c:pt idx="482">
                  <c:v>61</c:v>
                </c:pt>
                <c:pt idx="483">
                  <c:v>132</c:v>
                </c:pt>
                <c:pt idx="484">
                  <c:v>102</c:v>
                </c:pt>
                <c:pt idx="485">
                  <c:v>118</c:v>
                </c:pt>
                <c:pt idx="486">
                  <c:v>87</c:v>
                </c:pt>
                <c:pt idx="487">
                  <c:v>118</c:v>
                </c:pt>
                <c:pt idx="488">
                  <c:v>112</c:v>
                </c:pt>
                <c:pt idx="489">
                  <c:v>91</c:v>
                </c:pt>
                <c:pt idx="490">
                  <c:v>107</c:v>
                </c:pt>
                <c:pt idx="491">
                  <c:v>106</c:v>
                </c:pt>
                <c:pt idx="492">
                  <c:v>76</c:v>
                </c:pt>
                <c:pt idx="493">
                  <c:v>88</c:v>
                </c:pt>
                <c:pt idx="494">
                  <c:v>113</c:v>
                </c:pt>
                <c:pt idx="495">
                  <c:v>89</c:v>
                </c:pt>
                <c:pt idx="496">
                  <c:v>100</c:v>
                </c:pt>
                <c:pt idx="497">
                  <c:v>100</c:v>
                </c:pt>
                <c:pt idx="498">
                  <c:v>78</c:v>
                </c:pt>
                <c:pt idx="499">
                  <c:v>98</c:v>
                </c:pt>
                <c:pt idx="500">
                  <c:v>96</c:v>
                </c:pt>
                <c:pt idx="501">
                  <c:v>77</c:v>
                </c:pt>
                <c:pt idx="502">
                  <c:v>99</c:v>
                </c:pt>
                <c:pt idx="503">
                  <c:v>105</c:v>
                </c:pt>
                <c:pt idx="504">
                  <c:v>83</c:v>
                </c:pt>
                <c:pt idx="505">
                  <c:v>121</c:v>
                </c:pt>
                <c:pt idx="506">
                  <c:v>86</c:v>
                </c:pt>
                <c:pt idx="507">
                  <c:v>88</c:v>
                </c:pt>
                <c:pt idx="508">
                  <c:v>102</c:v>
                </c:pt>
                <c:pt idx="509">
                  <c:v>116</c:v>
                </c:pt>
                <c:pt idx="510">
                  <c:v>106</c:v>
                </c:pt>
                <c:pt idx="511">
                  <c:v>98</c:v>
                </c:pt>
                <c:pt idx="512">
                  <c:v>72</c:v>
                </c:pt>
                <c:pt idx="513">
                  <c:v>54</c:v>
                </c:pt>
                <c:pt idx="514">
                  <c:v>72</c:v>
                </c:pt>
                <c:pt idx="515">
                  <c:v>121</c:v>
                </c:pt>
                <c:pt idx="516">
                  <c:v>109</c:v>
                </c:pt>
                <c:pt idx="517">
                  <c:v>95</c:v>
                </c:pt>
                <c:pt idx="518">
                  <c:v>104</c:v>
                </c:pt>
                <c:pt idx="519">
                  <c:v>65</c:v>
                </c:pt>
                <c:pt idx="520">
                  <c:v>115</c:v>
                </c:pt>
                <c:pt idx="521">
                  <c:v>129</c:v>
                </c:pt>
                <c:pt idx="522">
                  <c:v>105</c:v>
                </c:pt>
                <c:pt idx="523">
                  <c:v>97</c:v>
                </c:pt>
                <c:pt idx="524">
                  <c:v>95</c:v>
                </c:pt>
                <c:pt idx="525">
                  <c:v>87</c:v>
                </c:pt>
                <c:pt idx="526">
                  <c:v>114</c:v>
                </c:pt>
                <c:pt idx="527">
                  <c:v>76</c:v>
                </c:pt>
                <c:pt idx="528">
                  <c:v>137</c:v>
                </c:pt>
                <c:pt idx="529">
                  <c:v>88</c:v>
                </c:pt>
                <c:pt idx="530">
                  <c:v>88</c:v>
                </c:pt>
                <c:pt idx="531">
                  <c:v>102</c:v>
                </c:pt>
                <c:pt idx="532">
                  <c:v>70</c:v>
                </c:pt>
                <c:pt idx="533">
                  <c:v>106</c:v>
                </c:pt>
                <c:pt idx="534">
                  <c:v>105</c:v>
                </c:pt>
                <c:pt idx="535">
                  <c:v>54</c:v>
                </c:pt>
                <c:pt idx="536">
                  <c:v>78</c:v>
                </c:pt>
                <c:pt idx="537">
                  <c:v>53</c:v>
                </c:pt>
                <c:pt idx="538">
                  <c:v>102</c:v>
                </c:pt>
                <c:pt idx="539">
                  <c:v>105</c:v>
                </c:pt>
                <c:pt idx="540">
                  <c:v>116</c:v>
                </c:pt>
                <c:pt idx="541">
                  <c:v>107</c:v>
                </c:pt>
                <c:pt idx="542">
                  <c:v>71</c:v>
                </c:pt>
                <c:pt idx="543">
                  <c:v>113</c:v>
                </c:pt>
                <c:pt idx="544">
                  <c:v>102</c:v>
                </c:pt>
                <c:pt idx="545">
                  <c:v>90</c:v>
                </c:pt>
                <c:pt idx="546">
                  <c:v>73</c:v>
                </c:pt>
                <c:pt idx="547">
                  <c:v>122</c:v>
                </c:pt>
                <c:pt idx="548">
                  <c:v>85</c:v>
                </c:pt>
                <c:pt idx="549">
                  <c:v>80</c:v>
                </c:pt>
                <c:pt idx="550">
                  <c:v>93</c:v>
                </c:pt>
                <c:pt idx="551">
                  <c:v>108</c:v>
                </c:pt>
                <c:pt idx="552">
                  <c:v>87</c:v>
                </c:pt>
                <c:pt idx="553">
                  <c:v>96</c:v>
                </c:pt>
                <c:pt idx="554">
                  <c:v>94</c:v>
                </c:pt>
                <c:pt idx="555">
                  <c:v>101</c:v>
                </c:pt>
                <c:pt idx="556">
                  <c:v>130</c:v>
                </c:pt>
                <c:pt idx="557">
                  <c:v>82</c:v>
                </c:pt>
                <c:pt idx="558">
                  <c:v>119</c:v>
                </c:pt>
                <c:pt idx="559">
                  <c:v>97</c:v>
                </c:pt>
                <c:pt idx="560">
                  <c:v>82</c:v>
                </c:pt>
                <c:pt idx="561">
                  <c:v>88</c:v>
                </c:pt>
                <c:pt idx="562">
                  <c:v>99</c:v>
                </c:pt>
                <c:pt idx="563">
                  <c:v>104</c:v>
                </c:pt>
                <c:pt idx="564">
                  <c:v>108</c:v>
                </c:pt>
                <c:pt idx="565">
                  <c:v>104</c:v>
                </c:pt>
                <c:pt idx="566">
                  <c:v>121</c:v>
                </c:pt>
                <c:pt idx="567">
                  <c:v>70</c:v>
                </c:pt>
                <c:pt idx="568">
                  <c:v>93</c:v>
                </c:pt>
                <c:pt idx="569">
                  <c:v>120</c:v>
                </c:pt>
                <c:pt idx="570">
                  <c:v>82</c:v>
                </c:pt>
                <c:pt idx="571">
                  <c:v>109</c:v>
                </c:pt>
                <c:pt idx="572">
                  <c:v>90</c:v>
                </c:pt>
                <c:pt idx="573">
                  <c:v>87</c:v>
                </c:pt>
                <c:pt idx="574">
                  <c:v>115</c:v>
                </c:pt>
                <c:pt idx="575">
                  <c:v>80</c:v>
                </c:pt>
                <c:pt idx="576">
                  <c:v>117</c:v>
                </c:pt>
                <c:pt idx="577">
                  <c:v>127</c:v>
                </c:pt>
                <c:pt idx="578">
                  <c:v>95</c:v>
                </c:pt>
                <c:pt idx="579">
                  <c:v>135</c:v>
                </c:pt>
                <c:pt idx="580">
                  <c:v>116</c:v>
                </c:pt>
                <c:pt idx="581">
                  <c:v>62</c:v>
                </c:pt>
                <c:pt idx="582">
                  <c:v>95</c:v>
                </c:pt>
                <c:pt idx="583">
                  <c:v>98</c:v>
                </c:pt>
                <c:pt idx="584">
                  <c:v>95</c:v>
                </c:pt>
                <c:pt idx="585">
                  <c:v>115</c:v>
                </c:pt>
                <c:pt idx="586">
                  <c:v>105</c:v>
                </c:pt>
                <c:pt idx="587">
                  <c:v>117</c:v>
                </c:pt>
                <c:pt idx="588">
                  <c:v>82</c:v>
                </c:pt>
                <c:pt idx="589">
                  <c:v>123</c:v>
                </c:pt>
                <c:pt idx="590">
                  <c:v>112</c:v>
                </c:pt>
                <c:pt idx="591">
                  <c:v>81</c:v>
                </c:pt>
                <c:pt idx="592">
                  <c:v>130</c:v>
                </c:pt>
                <c:pt idx="593">
                  <c:v>100</c:v>
                </c:pt>
                <c:pt idx="594">
                  <c:v>105</c:v>
                </c:pt>
                <c:pt idx="595">
                  <c:v>99</c:v>
                </c:pt>
                <c:pt idx="596">
                  <c:v>95</c:v>
                </c:pt>
                <c:pt idx="597">
                  <c:v>107</c:v>
                </c:pt>
                <c:pt idx="598">
                  <c:v>126</c:v>
                </c:pt>
                <c:pt idx="599">
                  <c:v>124</c:v>
                </c:pt>
                <c:pt idx="600">
                  <c:v>90</c:v>
                </c:pt>
                <c:pt idx="601">
                  <c:v>98</c:v>
                </c:pt>
                <c:pt idx="602">
                  <c:v>140</c:v>
                </c:pt>
                <c:pt idx="603">
                  <c:v>137</c:v>
                </c:pt>
                <c:pt idx="604">
                  <c:v>138</c:v>
                </c:pt>
                <c:pt idx="605">
                  <c:v>51</c:v>
                </c:pt>
                <c:pt idx="606">
                  <c:v>111</c:v>
                </c:pt>
                <c:pt idx="607">
                  <c:v>99</c:v>
                </c:pt>
                <c:pt idx="608">
                  <c:v>140</c:v>
                </c:pt>
                <c:pt idx="609">
                  <c:v>99</c:v>
                </c:pt>
                <c:pt idx="610">
                  <c:v>145</c:v>
                </c:pt>
                <c:pt idx="611">
                  <c:v>103</c:v>
                </c:pt>
                <c:pt idx="612">
                  <c:v>115</c:v>
                </c:pt>
                <c:pt idx="613">
                  <c:v>84</c:v>
                </c:pt>
                <c:pt idx="614">
                  <c:v>91</c:v>
                </c:pt>
                <c:pt idx="615">
                  <c:v>108</c:v>
                </c:pt>
                <c:pt idx="616">
                  <c:v>62</c:v>
                </c:pt>
                <c:pt idx="617">
                  <c:v>95</c:v>
                </c:pt>
                <c:pt idx="618">
                  <c:v>81</c:v>
                </c:pt>
                <c:pt idx="619">
                  <c:v>108</c:v>
                </c:pt>
                <c:pt idx="620">
                  <c:v>58</c:v>
                </c:pt>
                <c:pt idx="621">
                  <c:v>138</c:v>
                </c:pt>
                <c:pt idx="622">
                  <c:v>116</c:v>
                </c:pt>
                <c:pt idx="623">
                  <c:v>93</c:v>
                </c:pt>
                <c:pt idx="624">
                  <c:v>94</c:v>
                </c:pt>
                <c:pt idx="625">
                  <c:v>104</c:v>
                </c:pt>
                <c:pt idx="626">
                  <c:v>110</c:v>
                </c:pt>
                <c:pt idx="627">
                  <c:v>95</c:v>
                </c:pt>
                <c:pt idx="628">
                  <c:v>107</c:v>
                </c:pt>
                <c:pt idx="629">
                  <c:v>113</c:v>
                </c:pt>
                <c:pt idx="630">
                  <c:v>94</c:v>
                </c:pt>
                <c:pt idx="631">
                  <c:v>78</c:v>
                </c:pt>
                <c:pt idx="632">
                  <c:v>101</c:v>
                </c:pt>
                <c:pt idx="633">
                  <c:v>88</c:v>
                </c:pt>
                <c:pt idx="634">
                  <c:v>104</c:v>
                </c:pt>
                <c:pt idx="635">
                  <c:v>88</c:v>
                </c:pt>
                <c:pt idx="636">
                  <c:v>85</c:v>
                </c:pt>
                <c:pt idx="637">
                  <c:v>68</c:v>
                </c:pt>
                <c:pt idx="638">
                  <c:v>105</c:v>
                </c:pt>
                <c:pt idx="639">
                  <c:v>81</c:v>
                </c:pt>
                <c:pt idx="640">
                  <c:v>117</c:v>
                </c:pt>
                <c:pt idx="641">
                  <c:v>114</c:v>
                </c:pt>
                <c:pt idx="642">
                  <c:v>90</c:v>
                </c:pt>
                <c:pt idx="643">
                  <c:v>89</c:v>
                </c:pt>
                <c:pt idx="644">
                  <c:v>110</c:v>
                </c:pt>
                <c:pt idx="645">
                  <c:v>126</c:v>
                </c:pt>
                <c:pt idx="646">
                  <c:v>77</c:v>
                </c:pt>
                <c:pt idx="647">
                  <c:v>95</c:v>
                </c:pt>
                <c:pt idx="648">
                  <c:v>114</c:v>
                </c:pt>
                <c:pt idx="649">
                  <c:v>122</c:v>
                </c:pt>
                <c:pt idx="650">
                  <c:v>108</c:v>
                </c:pt>
                <c:pt idx="651">
                  <c:v>115</c:v>
                </c:pt>
                <c:pt idx="652">
                  <c:v>88</c:v>
                </c:pt>
                <c:pt idx="653">
                  <c:v>110</c:v>
                </c:pt>
                <c:pt idx="654">
                  <c:v>110</c:v>
                </c:pt>
                <c:pt idx="655">
                  <c:v>101</c:v>
                </c:pt>
                <c:pt idx="656">
                  <c:v>112</c:v>
                </c:pt>
                <c:pt idx="657">
                  <c:v>123</c:v>
                </c:pt>
                <c:pt idx="658">
                  <c:v>90</c:v>
                </c:pt>
                <c:pt idx="659">
                  <c:v>125</c:v>
                </c:pt>
                <c:pt idx="660">
                  <c:v>77</c:v>
                </c:pt>
                <c:pt idx="661">
                  <c:v>123</c:v>
                </c:pt>
                <c:pt idx="662">
                  <c:v>130</c:v>
                </c:pt>
                <c:pt idx="663">
                  <c:v>141</c:v>
                </c:pt>
                <c:pt idx="664">
                  <c:v>80</c:v>
                </c:pt>
                <c:pt idx="665">
                  <c:v>112</c:v>
                </c:pt>
                <c:pt idx="666">
                  <c:v>94</c:v>
                </c:pt>
                <c:pt idx="667">
                  <c:v>115</c:v>
                </c:pt>
                <c:pt idx="668">
                  <c:v>106</c:v>
                </c:pt>
                <c:pt idx="669">
                  <c:v>94</c:v>
                </c:pt>
                <c:pt idx="670">
                  <c:v>122</c:v>
                </c:pt>
                <c:pt idx="671">
                  <c:v>119</c:v>
                </c:pt>
                <c:pt idx="672">
                  <c:v>104</c:v>
                </c:pt>
                <c:pt idx="673">
                  <c:v>90</c:v>
                </c:pt>
                <c:pt idx="674">
                  <c:v>96</c:v>
                </c:pt>
                <c:pt idx="675">
                  <c:v>73</c:v>
                </c:pt>
                <c:pt idx="676">
                  <c:v>91</c:v>
                </c:pt>
                <c:pt idx="677">
                  <c:v>81</c:v>
                </c:pt>
                <c:pt idx="678">
                  <c:v>102</c:v>
                </c:pt>
                <c:pt idx="679">
                  <c:v>132</c:v>
                </c:pt>
                <c:pt idx="680">
                  <c:v>134</c:v>
                </c:pt>
                <c:pt idx="681">
                  <c:v>105</c:v>
                </c:pt>
                <c:pt idx="682">
                  <c:v>109</c:v>
                </c:pt>
                <c:pt idx="683">
                  <c:v>104</c:v>
                </c:pt>
                <c:pt idx="684">
                  <c:v>63</c:v>
                </c:pt>
                <c:pt idx="685">
                  <c:v>63</c:v>
                </c:pt>
                <c:pt idx="686">
                  <c:v>114</c:v>
                </c:pt>
                <c:pt idx="687">
                  <c:v>97</c:v>
                </c:pt>
                <c:pt idx="688">
                  <c:v>107</c:v>
                </c:pt>
                <c:pt idx="689">
                  <c:v>80</c:v>
                </c:pt>
                <c:pt idx="690">
                  <c:v>87</c:v>
                </c:pt>
                <c:pt idx="691">
                  <c:v>101</c:v>
                </c:pt>
                <c:pt idx="692">
                  <c:v>105</c:v>
                </c:pt>
                <c:pt idx="693">
                  <c:v>116</c:v>
                </c:pt>
                <c:pt idx="694">
                  <c:v>96</c:v>
                </c:pt>
                <c:pt idx="695">
                  <c:v>114</c:v>
                </c:pt>
                <c:pt idx="696">
                  <c:v>93</c:v>
                </c:pt>
                <c:pt idx="697">
                  <c:v>94</c:v>
                </c:pt>
                <c:pt idx="698">
                  <c:v>103</c:v>
                </c:pt>
                <c:pt idx="699">
                  <c:v>98</c:v>
                </c:pt>
                <c:pt idx="700">
                  <c:v>137</c:v>
                </c:pt>
                <c:pt idx="701">
                  <c:v>83</c:v>
                </c:pt>
                <c:pt idx="702">
                  <c:v>85</c:v>
                </c:pt>
                <c:pt idx="703">
                  <c:v>91</c:v>
                </c:pt>
                <c:pt idx="704">
                  <c:v>114</c:v>
                </c:pt>
                <c:pt idx="705">
                  <c:v>61</c:v>
                </c:pt>
                <c:pt idx="706">
                  <c:v>86</c:v>
                </c:pt>
                <c:pt idx="707">
                  <c:v>127</c:v>
                </c:pt>
                <c:pt idx="708">
                  <c:v>72</c:v>
                </c:pt>
                <c:pt idx="709">
                  <c:v>93</c:v>
                </c:pt>
                <c:pt idx="710">
                  <c:v>101</c:v>
                </c:pt>
                <c:pt idx="711">
                  <c:v>123</c:v>
                </c:pt>
                <c:pt idx="712">
                  <c:v>61</c:v>
                </c:pt>
                <c:pt idx="713">
                  <c:v>100</c:v>
                </c:pt>
                <c:pt idx="714">
                  <c:v>71</c:v>
                </c:pt>
                <c:pt idx="715">
                  <c:v>116</c:v>
                </c:pt>
                <c:pt idx="716">
                  <c:v>99</c:v>
                </c:pt>
                <c:pt idx="717">
                  <c:v>100</c:v>
                </c:pt>
                <c:pt idx="718">
                  <c:v>95</c:v>
                </c:pt>
                <c:pt idx="719">
                  <c:v>84</c:v>
                </c:pt>
                <c:pt idx="720">
                  <c:v>119</c:v>
                </c:pt>
                <c:pt idx="721">
                  <c:v>110</c:v>
                </c:pt>
                <c:pt idx="722">
                  <c:v>88</c:v>
                </c:pt>
                <c:pt idx="723">
                  <c:v>83</c:v>
                </c:pt>
                <c:pt idx="724">
                  <c:v>85</c:v>
                </c:pt>
                <c:pt idx="725">
                  <c:v>117</c:v>
                </c:pt>
                <c:pt idx="726">
                  <c:v>101</c:v>
                </c:pt>
                <c:pt idx="727">
                  <c:v>123</c:v>
                </c:pt>
                <c:pt idx="728">
                  <c:v>121</c:v>
                </c:pt>
                <c:pt idx="729">
                  <c:v>102</c:v>
                </c:pt>
                <c:pt idx="730">
                  <c:v>40</c:v>
                </c:pt>
                <c:pt idx="731">
                  <c:v>76</c:v>
                </c:pt>
                <c:pt idx="732">
                  <c:v>89</c:v>
                </c:pt>
                <c:pt idx="733">
                  <c:v>63</c:v>
                </c:pt>
                <c:pt idx="734">
                  <c:v>120</c:v>
                </c:pt>
                <c:pt idx="735">
                  <c:v>101</c:v>
                </c:pt>
                <c:pt idx="736">
                  <c:v>123</c:v>
                </c:pt>
                <c:pt idx="737">
                  <c:v>84</c:v>
                </c:pt>
                <c:pt idx="738">
                  <c:v>85</c:v>
                </c:pt>
                <c:pt idx="739">
                  <c:v>100</c:v>
                </c:pt>
                <c:pt idx="740">
                  <c:v>66</c:v>
                </c:pt>
                <c:pt idx="741">
                  <c:v>72</c:v>
                </c:pt>
                <c:pt idx="742">
                  <c:v>76</c:v>
                </c:pt>
                <c:pt idx="743">
                  <c:v>119</c:v>
                </c:pt>
                <c:pt idx="744">
                  <c:v>89</c:v>
                </c:pt>
                <c:pt idx="745">
                  <c:v>96</c:v>
                </c:pt>
                <c:pt idx="746">
                  <c:v>101</c:v>
                </c:pt>
                <c:pt idx="747">
                  <c:v>95</c:v>
                </c:pt>
                <c:pt idx="748">
                  <c:v>99</c:v>
                </c:pt>
                <c:pt idx="749">
                  <c:v>111</c:v>
                </c:pt>
                <c:pt idx="750">
                  <c:v>117</c:v>
                </c:pt>
                <c:pt idx="751">
                  <c:v>69</c:v>
                </c:pt>
                <c:pt idx="752">
                  <c:v>105</c:v>
                </c:pt>
                <c:pt idx="753">
                  <c:v>98</c:v>
                </c:pt>
                <c:pt idx="754">
                  <c:v>139</c:v>
                </c:pt>
                <c:pt idx="755">
                  <c:v>115</c:v>
                </c:pt>
                <c:pt idx="756">
                  <c:v>114</c:v>
                </c:pt>
                <c:pt idx="757">
                  <c:v>85</c:v>
                </c:pt>
                <c:pt idx="758">
                  <c:v>71</c:v>
                </c:pt>
                <c:pt idx="759">
                  <c:v>109</c:v>
                </c:pt>
                <c:pt idx="760">
                  <c:v>119</c:v>
                </c:pt>
                <c:pt idx="761">
                  <c:v>119</c:v>
                </c:pt>
                <c:pt idx="762">
                  <c:v>84</c:v>
                </c:pt>
                <c:pt idx="763">
                  <c:v>94</c:v>
                </c:pt>
                <c:pt idx="764">
                  <c:v>88</c:v>
                </c:pt>
                <c:pt idx="765">
                  <c:v>127</c:v>
                </c:pt>
                <c:pt idx="766">
                  <c:v>131</c:v>
                </c:pt>
                <c:pt idx="767">
                  <c:v>106</c:v>
                </c:pt>
                <c:pt idx="768">
                  <c:v>111</c:v>
                </c:pt>
                <c:pt idx="769">
                  <c:v>77</c:v>
                </c:pt>
                <c:pt idx="770">
                  <c:v>113</c:v>
                </c:pt>
                <c:pt idx="771">
                  <c:v>95</c:v>
                </c:pt>
                <c:pt idx="772">
                  <c:v>124</c:v>
                </c:pt>
                <c:pt idx="773">
                  <c:v>100</c:v>
                </c:pt>
                <c:pt idx="774">
                  <c:v>66</c:v>
                </c:pt>
                <c:pt idx="775">
                  <c:v>105</c:v>
                </c:pt>
                <c:pt idx="776">
                  <c:v>99</c:v>
                </c:pt>
                <c:pt idx="777">
                  <c:v>94</c:v>
                </c:pt>
                <c:pt idx="778">
                  <c:v>110</c:v>
                </c:pt>
                <c:pt idx="779">
                  <c:v>125</c:v>
                </c:pt>
                <c:pt idx="780">
                  <c:v>104</c:v>
                </c:pt>
                <c:pt idx="781">
                  <c:v>106</c:v>
                </c:pt>
                <c:pt idx="782">
                  <c:v>127</c:v>
                </c:pt>
                <c:pt idx="783">
                  <c:v>103</c:v>
                </c:pt>
                <c:pt idx="784">
                  <c:v>100</c:v>
                </c:pt>
                <c:pt idx="785">
                  <c:v>86</c:v>
                </c:pt>
                <c:pt idx="786">
                  <c:v>64</c:v>
                </c:pt>
                <c:pt idx="787">
                  <c:v>105</c:v>
                </c:pt>
                <c:pt idx="788">
                  <c:v>95</c:v>
                </c:pt>
                <c:pt idx="789">
                  <c:v>88</c:v>
                </c:pt>
                <c:pt idx="790">
                  <c:v>109</c:v>
                </c:pt>
                <c:pt idx="791">
                  <c:v>117</c:v>
                </c:pt>
                <c:pt idx="792">
                  <c:v>95</c:v>
                </c:pt>
                <c:pt idx="793">
                  <c:v>104</c:v>
                </c:pt>
                <c:pt idx="794">
                  <c:v>113</c:v>
                </c:pt>
                <c:pt idx="795">
                  <c:v>90</c:v>
                </c:pt>
                <c:pt idx="796">
                  <c:v>147</c:v>
                </c:pt>
                <c:pt idx="797">
                  <c:v>90</c:v>
                </c:pt>
                <c:pt idx="798">
                  <c:v>87</c:v>
                </c:pt>
                <c:pt idx="799">
                  <c:v>103</c:v>
                </c:pt>
                <c:pt idx="800">
                  <c:v>81</c:v>
                </c:pt>
                <c:pt idx="801">
                  <c:v>57</c:v>
                </c:pt>
                <c:pt idx="802">
                  <c:v>102</c:v>
                </c:pt>
                <c:pt idx="803">
                  <c:v>117</c:v>
                </c:pt>
                <c:pt idx="804">
                  <c:v>93</c:v>
                </c:pt>
                <c:pt idx="805">
                  <c:v>68</c:v>
                </c:pt>
                <c:pt idx="806">
                  <c:v>143</c:v>
                </c:pt>
                <c:pt idx="807">
                  <c:v>141</c:v>
                </c:pt>
                <c:pt idx="808">
                  <c:v>142</c:v>
                </c:pt>
                <c:pt idx="809">
                  <c:v>122</c:v>
                </c:pt>
                <c:pt idx="810">
                  <c:v>93</c:v>
                </c:pt>
                <c:pt idx="811">
                  <c:v>143</c:v>
                </c:pt>
                <c:pt idx="812">
                  <c:v>99</c:v>
                </c:pt>
                <c:pt idx="813">
                  <c:v>87</c:v>
                </c:pt>
                <c:pt idx="814">
                  <c:v>85</c:v>
                </c:pt>
                <c:pt idx="815">
                  <c:v>123</c:v>
                </c:pt>
                <c:pt idx="816">
                  <c:v>98</c:v>
                </c:pt>
                <c:pt idx="817">
                  <c:v>97</c:v>
                </c:pt>
                <c:pt idx="818">
                  <c:v>89</c:v>
                </c:pt>
                <c:pt idx="819">
                  <c:v>94</c:v>
                </c:pt>
                <c:pt idx="820">
                  <c:v>105</c:v>
                </c:pt>
                <c:pt idx="821">
                  <c:v>78</c:v>
                </c:pt>
                <c:pt idx="822">
                  <c:v>116</c:v>
                </c:pt>
                <c:pt idx="823">
                  <c:v>122</c:v>
                </c:pt>
                <c:pt idx="824">
                  <c:v>121</c:v>
                </c:pt>
                <c:pt idx="825">
                  <c:v>126</c:v>
                </c:pt>
                <c:pt idx="826">
                  <c:v>106</c:v>
                </c:pt>
                <c:pt idx="827">
                  <c:v>98</c:v>
                </c:pt>
                <c:pt idx="828">
                  <c:v>137</c:v>
                </c:pt>
                <c:pt idx="829">
                  <c:v>118</c:v>
                </c:pt>
                <c:pt idx="830">
                  <c:v>112</c:v>
                </c:pt>
                <c:pt idx="831">
                  <c:v>64</c:v>
                </c:pt>
                <c:pt idx="832">
                  <c:v>123</c:v>
                </c:pt>
                <c:pt idx="833">
                  <c:v>91</c:v>
                </c:pt>
                <c:pt idx="834">
                  <c:v>134</c:v>
                </c:pt>
                <c:pt idx="835">
                  <c:v>80</c:v>
                </c:pt>
                <c:pt idx="836">
                  <c:v>92</c:v>
                </c:pt>
                <c:pt idx="837">
                  <c:v>103</c:v>
                </c:pt>
                <c:pt idx="838">
                  <c:v>109</c:v>
                </c:pt>
                <c:pt idx="839">
                  <c:v>111</c:v>
                </c:pt>
                <c:pt idx="840">
                  <c:v>125</c:v>
                </c:pt>
                <c:pt idx="841">
                  <c:v>74</c:v>
                </c:pt>
                <c:pt idx="842">
                  <c:v>100</c:v>
                </c:pt>
                <c:pt idx="843">
                  <c:v>142</c:v>
                </c:pt>
                <c:pt idx="844">
                  <c:v>80</c:v>
                </c:pt>
                <c:pt idx="845">
                  <c:v>87</c:v>
                </c:pt>
                <c:pt idx="846">
                  <c:v>100</c:v>
                </c:pt>
                <c:pt idx="847">
                  <c:v>80</c:v>
                </c:pt>
                <c:pt idx="848">
                  <c:v>132</c:v>
                </c:pt>
                <c:pt idx="849">
                  <c:v>115</c:v>
                </c:pt>
                <c:pt idx="850">
                  <c:v>91</c:v>
                </c:pt>
                <c:pt idx="851">
                  <c:v>96</c:v>
                </c:pt>
                <c:pt idx="852">
                  <c:v>106</c:v>
                </c:pt>
                <c:pt idx="853">
                  <c:v>83</c:v>
                </c:pt>
                <c:pt idx="854">
                  <c:v>102</c:v>
                </c:pt>
                <c:pt idx="855">
                  <c:v>95</c:v>
                </c:pt>
                <c:pt idx="856">
                  <c:v>92</c:v>
                </c:pt>
                <c:pt idx="857">
                  <c:v>92</c:v>
                </c:pt>
                <c:pt idx="858">
                  <c:v>108</c:v>
                </c:pt>
                <c:pt idx="859">
                  <c:v>68</c:v>
                </c:pt>
                <c:pt idx="860">
                  <c:v>124</c:v>
                </c:pt>
                <c:pt idx="861">
                  <c:v>80</c:v>
                </c:pt>
                <c:pt idx="862">
                  <c:v>109</c:v>
                </c:pt>
                <c:pt idx="863">
                  <c:v>108</c:v>
                </c:pt>
                <c:pt idx="864">
                  <c:v>94</c:v>
                </c:pt>
                <c:pt idx="865">
                  <c:v>109</c:v>
                </c:pt>
                <c:pt idx="866">
                  <c:v>108</c:v>
                </c:pt>
                <c:pt idx="867">
                  <c:v>105</c:v>
                </c:pt>
                <c:pt idx="868">
                  <c:v>80</c:v>
                </c:pt>
                <c:pt idx="869">
                  <c:v>58</c:v>
                </c:pt>
                <c:pt idx="870">
                  <c:v>109</c:v>
                </c:pt>
                <c:pt idx="871">
                  <c:v>133</c:v>
                </c:pt>
                <c:pt idx="872">
                  <c:v>113</c:v>
                </c:pt>
                <c:pt idx="873">
                  <c:v>89</c:v>
                </c:pt>
                <c:pt idx="874">
                  <c:v>94</c:v>
                </c:pt>
                <c:pt idx="875">
                  <c:v>59</c:v>
                </c:pt>
                <c:pt idx="876">
                  <c:v>109</c:v>
                </c:pt>
                <c:pt idx="877">
                  <c:v>88</c:v>
                </c:pt>
                <c:pt idx="878">
                  <c:v>84</c:v>
                </c:pt>
                <c:pt idx="879">
                  <c:v>95</c:v>
                </c:pt>
                <c:pt idx="880">
                  <c:v>97</c:v>
                </c:pt>
                <c:pt idx="881">
                  <c:v>105</c:v>
                </c:pt>
                <c:pt idx="882">
                  <c:v>114</c:v>
                </c:pt>
                <c:pt idx="883">
                  <c:v>67</c:v>
                </c:pt>
                <c:pt idx="884">
                  <c:v>107</c:v>
                </c:pt>
                <c:pt idx="885">
                  <c:v>79</c:v>
                </c:pt>
                <c:pt idx="886">
                  <c:v>94</c:v>
                </c:pt>
                <c:pt idx="887">
                  <c:v>110</c:v>
                </c:pt>
                <c:pt idx="888">
                  <c:v>128</c:v>
                </c:pt>
                <c:pt idx="889">
                  <c:v>142</c:v>
                </c:pt>
                <c:pt idx="890">
                  <c:v>107</c:v>
                </c:pt>
                <c:pt idx="891">
                  <c:v>91</c:v>
                </c:pt>
                <c:pt idx="892">
                  <c:v>142</c:v>
                </c:pt>
                <c:pt idx="893">
                  <c:v>106</c:v>
                </c:pt>
                <c:pt idx="894">
                  <c:v>104</c:v>
                </c:pt>
                <c:pt idx="895">
                  <c:v>97</c:v>
                </c:pt>
                <c:pt idx="896">
                  <c:v>84</c:v>
                </c:pt>
                <c:pt idx="897">
                  <c:v>94</c:v>
                </c:pt>
                <c:pt idx="898">
                  <c:v>113</c:v>
                </c:pt>
                <c:pt idx="899">
                  <c:v>120</c:v>
                </c:pt>
                <c:pt idx="900">
                  <c:v>86</c:v>
                </c:pt>
                <c:pt idx="901">
                  <c:v>88</c:v>
                </c:pt>
                <c:pt idx="902">
                  <c:v>109</c:v>
                </c:pt>
                <c:pt idx="903">
                  <c:v>112</c:v>
                </c:pt>
                <c:pt idx="904">
                  <c:v>75</c:v>
                </c:pt>
                <c:pt idx="905">
                  <c:v>73</c:v>
                </c:pt>
                <c:pt idx="906">
                  <c:v>119</c:v>
                </c:pt>
                <c:pt idx="907">
                  <c:v>113</c:v>
                </c:pt>
                <c:pt idx="908">
                  <c:v>105</c:v>
                </c:pt>
                <c:pt idx="909">
                  <c:v>95</c:v>
                </c:pt>
                <c:pt idx="910">
                  <c:v>104</c:v>
                </c:pt>
                <c:pt idx="911">
                  <c:v>79</c:v>
                </c:pt>
                <c:pt idx="912">
                  <c:v>57</c:v>
                </c:pt>
                <c:pt idx="913">
                  <c:v>89</c:v>
                </c:pt>
                <c:pt idx="914">
                  <c:v>133</c:v>
                </c:pt>
                <c:pt idx="915">
                  <c:v>88</c:v>
                </c:pt>
                <c:pt idx="916">
                  <c:v>98</c:v>
                </c:pt>
                <c:pt idx="917">
                  <c:v>144</c:v>
                </c:pt>
                <c:pt idx="918">
                  <c:v>97</c:v>
                </c:pt>
                <c:pt idx="919">
                  <c:v>63</c:v>
                </c:pt>
                <c:pt idx="920">
                  <c:v>56</c:v>
                </c:pt>
                <c:pt idx="921">
                  <c:v>108</c:v>
                </c:pt>
                <c:pt idx="922">
                  <c:v>88</c:v>
                </c:pt>
                <c:pt idx="923">
                  <c:v>98</c:v>
                </c:pt>
                <c:pt idx="924">
                  <c:v>91</c:v>
                </c:pt>
                <c:pt idx="925">
                  <c:v>75</c:v>
                </c:pt>
                <c:pt idx="926">
                  <c:v>95</c:v>
                </c:pt>
                <c:pt idx="927">
                  <c:v>121</c:v>
                </c:pt>
                <c:pt idx="928">
                  <c:v>127</c:v>
                </c:pt>
                <c:pt idx="929">
                  <c:v>80</c:v>
                </c:pt>
                <c:pt idx="930">
                  <c:v>57</c:v>
                </c:pt>
                <c:pt idx="931">
                  <c:v>104</c:v>
                </c:pt>
                <c:pt idx="932">
                  <c:v>112</c:v>
                </c:pt>
                <c:pt idx="933">
                  <c:v>117</c:v>
                </c:pt>
                <c:pt idx="934">
                  <c:v>117</c:v>
                </c:pt>
                <c:pt idx="935">
                  <c:v>79</c:v>
                </c:pt>
                <c:pt idx="936">
                  <c:v>86</c:v>
                </c:pt>
                <c:pt idx="937">
                  <c:v>108</c:v>
                </c:pt>
                <c:pt idx="938">
                  <c:v>97</c:v>
                </c:pt>
                <c:pt idx="939">
                  <c:v>92</c:v>
                </c:pt>
                <c:pt idx="940">
                  <c:v>104</c:v>
                </c:pt>
                <c:pt idx="941">
                  <c:v>98</c:v>
                </c:pt>
                <c:pt idx="942">
                  <c:v>65</c:v>
                </c:pt>
                <c:pt idx="943">
                  <c:v>89</c:v>
                </c:pt>
                <c:pt idx="944">
                  <c:v>99</c:v>
                </c:pt>
                <c:pt idx="945">
                  <c:v>100</c:v>
                </c:pt>
                <c:pt idx="946">
                  <c:v>83</c:v>
                </c:pt>
                <c:pt idx="947">
                  <c:v>66</c:v>
                </c:pt>
                <c:pt idx="948">
                  <c:v>95</c:v>
                </c:pt>
                <c:pt idx="949">
                  <c:v>96</c:v>
                </c:pt>
                <c:pt idx="950">
                  <c:v>134</c:v>
                </c:pt>
                <c:pt idx="951">
                  <c:v>93</c:v>
                </c:pt>
                <c:pt idx="952">
                  <c:v>68</c:v>
                </c:pt>
                <c:pt idx="953">
                  <c:v>141</c:v>
                </c:pt>
                <c:pt idx="954">
                  <c:v>122</c:v>
                </c:pt>
                <c:pt idx="955">
                  <c:v>110</c:v>
                </c:pt>
                <c:pt idx="956">
                  <c:v>84</c:v>
                </c:pt>
                <c:pt idx="957">
                  <c:v>120</c:v>
                </c:pt>
                <c:pt idx="958">
                  <c:v>110</c:v>
                </c:pt>
                <c:pt idx="959">
                  <c:v>94</c:v>
                </c:pt>
                <c:pt idx="960">
                  <c:v>104</c:v>
                </c:pt>
                <c:pt idx="961">
                  <c:v>97</c:v>
                </c:pt>
                <c:pt idx="962">
                  <c:v>71</c:v>
                </c:pt>
                <c:pt idx="963">
                  <c:v>112</c:v>
                </c:pt>
                <c:pt idx="964">
                  <c:v>85</c:v>
                </c:pt>
                <c:pt idx="965">
                  <c:v>103</c:v>
                </c:pt>
                <c:pt idx="966">
                  <c:v>77</c:v>
                </c:pt>
                <c:pt idx="967">
                  <c:v>82</c:v>
                </c:pt>
                <c:pt idx="968">
                  <c:v>90</c:v>
                </c:pt>
                <c:pt idx="969">
                  <c:v>66</c:v>
                </c:pt>
                <c:pt idx="970">
                  <c:v>66</c:v>
                </c:pt>
                <c:pt idx="971">
                  <c:v>103</c:v>
                </c:pt>
                <c:pt idx="972">
                  <c:v>157</c:v>
                </c:pt>
                <c:pt idx="973">
                  <c:v>91</c:v>
                </c:pt>
                <c:pt idx="974">
                  <c:v>101</c:v>
                </c:pt>
                <c:pt idx="975">
                  <c:v>85</c:v>
                </c:pt>
                <c:pt idx="976">
                  <c:v>102</c:v>
                </c:pt>
                <c:pt idx="977">
                  <c:v>58</c:v>
                </c:pt>
                <c:pt idx="978">
                  <c:v>103</c:v>
                </c:pt>
                <c:pt idx="979">
                  <c:v>94</c:v>
                </c:pt>
                <c:pt idx="980">
                  <c:v>86</c:v>
                </c:pt>
                <c:pt idx="981">
                  <c:v>125</c:v>
                </c:pt>
                <c:pt idx="982">
                  <c:v>109</c:v>
                </c:pt>
                <c:pt idx="983">
                  <c:v>89</c:v>
                </c:pt>
                <c:pt idx="984">
                  <c:v>105</c:v>
                </c:pt>
                <c:pt idx="985">
                  <c:v>75</c:v>
                </c:pt>
                <c:pt idx="986">
                  <c:v>103</c:v>
                </c:pt>
                <c:pt idx="987">
                  <c:v>88</c:v>
                </c:pt>
                <c:pt idx="988">
                  <c:v>102</c:v>
                </c:pt>
                <c:pt idx="989">
                  <c:v>89</c:v>
                </c:pt>
                <c:pt idx="990">
                  <c:v>120</c:v>
                </c:pt>
                <c:pt idx="991">
                  <c:v>75</c:v>
                </c:pt>
                <c:pt idx="992">
                  <c:v>92</c:v>
                </c:pt>
                <c:pt idx="993">
                  <c:v>123</c:v>
                </c:pt>
                <c:pt idx="994">
                  <c:v>99</c:v>
                </c:pt>
                <c:pt idx="995">
                  <c:v>99</c:v>
                </c:pt>
                <c:pt idx="996">
                  <c:v>106</c:v>
                </c:pt>
                <c:pt idx="997">
                  <c:v>67</c:v>
                </c:pt>
                <c:pt idx="998">
                  <c:v>122</c:v>
                </c:pt>
                <c:pt idx="999">
                  <c:v>82</c:v>
                </c:pt>
                <c:pt idx="1000">
                  <c:v>44</c:v>
                </c:pt>
                <c:pt idx="1001">
                  <c:v>88</c:v>
                </c:pt>
                <c:pt idx="1002">
                  <c:v>68</c:v>
                </c:pt>
                <c:pt idx="1003">
                  <c:v>90</c:v>
                </c:pt>
                <c:pt idx="1004">
                  <c:v>100</c:v>
                </c:pt>
                <c:pt idx="1005">
                  <c:v>110</c:v>
                </c:pt>
                <c:pt idx="1006">
                  <c:v>98</c:v>
                </c:pt>
                <c:pt idx="1007">
                  <c:v>80</c:v>
                </c:pt>
                <c:pt idx="1008">
                  <c:v>117</c:v>
                </c:pt>
                <c:pt idx="1009">
                  <c:v>95</c:v>
                </c:pt>
                <c:pt idx="1010">
                  <c:v>101</c:v>
                </c:pt>
                <c:pt idx="1011">
                  <c:v>103</c:v>
                </c:pt>
                <c:pt idx="1012">
                  <c:v>112</c:v>
                </c:pt>
                <c:pt idx="1013">
                  <c:v>91</c:v>
                </c:pt>
                <c:pt idx="1014">
                  <c:v>82</c:v>
                </c:pt>
                <c:pt idx="1015">
                  <c:v>97</c:v>
                </c:pt>
                <c:pt idx="1016">
                  <c:v>133</c:v>
                </c:pt>
                <c:pt idx="1017">
                  <c:v>108</c:v>
                </c:pt>
                <c:pt idx="1018">
                  <c:v>67</c:v>
                </c:pt>
                <c:pt idx="1019">
                  <c:v>94</c:v>
                </c:pt>
                <c:pt idx="1020">
                  <c:v>94</c:v>
                </c:pt>
                <c:pt idx="1021">
                  <c:v>108</c:v>
                </c:pt>
                <c:pt idx="1022">
                  <c:v>84</c:v>
                </c:pt>
                <c:pt idx="1023">
                  <c:v>76</c:v>
                </c:pt>
                <c:pt idx="1024">
                  <c:v>96</c:v>
                </c:pt>
                <c:pt idx="1025">
                  <c:v>92</c:v>
                </c:pt>
                <c:pt idx="1026">
                  <c:v>102</c:v>
                </c:pt>
                <c:pt idx="1027">
                  <c:v>101</c:v>
                </c:pt>
                <c:pt idx="1028">
                  <c:v>124</c:v>
                </c:pt>
                <c:pt idx="1029">
                  <c:v>116</c:v>
                </c:pt>
                <c:pt idx="1030">
                  <c:v>127</c:v>
                </c:pt>
                <c:pt idx="1031">
                  <c:v>86</c:v>
                </c:pt>
                <c:pt idx="1032">
                  <c:v>107</c:v>
                </c:pt>
                <c:pt idx="1033">
                  <c:v>102</c:v>
                </c:pt>
                <c:pt idx="1034">
                  <c:v>84</c:v>
                </c:pt>
                <c:pt idx="1035">
                  <c:v>81</c:v>
                </c:pt>
                <c:pt idx="1036">
                  <c:v>91</c:v>
                </c:pt>
                <c:pt idx="1037">
                  <c:v>98</c:v>
                </c:pt>
                <c:pt idx="1038">
                  <c:v>114</c:v>
                </c:pt>
                <c:pt idx="1039">
                  <c:v>115</c:v>
                </c:pt>
                <c:pt idx="1040">
                  <c:v>96</c:v>
                </c:pt>
                <c:pt idx="1041">
                  <c:v>99</c:v>
                </c:pt>
                <c:pt idx="1042">
                  <c:v>91</c:v>
                </c:pt>
                <c:pt idx="1043">
                  <c:v>147</c:v>
                </c:pt>
                <c:pt idx="1044">
                  <c:v>94</c:v>
                </c:pt>
                <c:pt idx="1045">
                  <c:v>125</c:v>
                </c:pt>
                <c:pt idx="1046">
                  <c:v>91</c:v>
                </c:pt>
                <c:pt idx="1047">
                  <c:v>87</c:v>
                </c:pt>
                <c:pt idx="1048">
                  <c:v>76</c:v>
                </c:pt>
                <c:pt idx="1049">
                  <c:v>81</c:v>
                </c:pt>
                <c:pt idx="1050">
                  <c:v>112</c:v>
                </c:pt>
                <c:pt idx="1051">
                  <c:v>95</c:v>
                </c:pt>
                <c:pt idx="1052">
                  <c:v>110</c:v>
                </c:pt>
                <c:pt idx="1053">
                  <c:v>85</c:v>
                </c:pt>
                <c:pt idx="1054">
                  <c:v>146</c:v>
                </c:pt>
                <c:pt idx="1055">
                  <c:v>126</c:v>
                </c:pt>
                <c:pt idx="1056">
                  <c:v>107</c:v>
                </c:pt>
                <c:pt idx="1057">
                  <c:v>107</c:v>
                </c:pt>
                <c:pt idx="1058">
                  <c:v>85</c:v>
                </c:pt>
                <c:pt idx="1059">
                  <c:v>125</c:v>
                </c:pt>
                <c:pt idx="1060">
                  <c:v>114</c:v>
                </c:pt>
                <c:pt idx="1061">
                  <c:v>134</c:v>
                </c:pt>
                <c:pt idx="1062">
                  <c:v>92</c:v>
                </c:pt>
                <c:pt idx="1063">
                  <c:v>90</c:v>
                </c:pt>
                <c:pt idx="1064">
                  <c:v>146</c:v>
                </c:pt>
                <c:pt idx="1065">
                  <c:v>115</c:v>
                </c:pt>
                <c:pt idx="1066">
                  <c:v>65</c:v>
                </c:pt>
                <c:pt idx="1067">
                  <c:v>96</c:v>
                </c:pt>
                <c:pt idx="1068">
                  <c:v>75</c:v>
                </c:pt>
                <c:pt idx="1069">
                  <c:v>120</c:v>
                </c:pt>
                <c:pt idx="1070">
                  <c:v>67</c:v>
                </c:pt>
                <c:pt idx="1071">
                  <c:v>90</c:v>
                </c:pt>
                <c:pt idx="1072">
                  <c:v>83</c:v>
                </c:pt>
                <c:pt idx="1073">
                  <c:v>84</c:v>
                </c:pt>
                <c:pt idx="1074">
                  <c:v>96</c:v>
                </c:pt>
                <c:pt idx="1075">
                  <c:v>69</c:v>
                </c:pt>
                <c:pt idx="1076">
                  <c:v>98</c:v>
                </c:pt>
                <c:pt idx="1077">
                  <c:v>102</c:v>
                </c:pt>
                <c:pt idx="1078">
                  <c:v>127</c:v>
                </c:pt>
                <c:pt idx="1079">
                  <c:v>116</c:v>
                </c:pt>
                <c:pt idx="1080">
                  <c:v>111</c:v>
                </c:pt>
                <c:pt idx="1081">
                  <c:v>95</c:v>
                </c:pt>
                <c:pt idx="1082">
                  <c:v>74</c:v>
                </c:pt>
                <c:pt idx="1083">
                  <c:v>104</c:v>
                </c:pt>
                <c:pt idx="1084">
                  <c:v>76</c:v>
                </c:pt>
                <c:pt idx="1085">
                  <c:v>103</c:v>
                </c:pt>
                <c:pt idx="1086">
                  <c:v>97</c:v>
                </c:pt>
                <c:pt idx="1087">
                  <c:v>56</c:v>
                </c:pt>
                <c:pt idx="1088">
                  <c:v>103</c:v>
                </c:pt>
                <c:pt idx="1089">
                  <c:v>126</c:v>
                </c:pt>
                <c:pt idx="1090">
                  <c:v>96</c:v>
                </c:pt>
                <c:pt idx="1091">
                  <c:v>122</c:v>
                </c:pt>
                <c:pt idx="1092">
                  <c:v>124</c:v>
                </c:pt>
                <c:pt idx="1093">
                  <c:v>80</c:v>
                </c:pt>
                <c:pt idx="1094">
                  <c:v>90</c:v>
                </c:pt>
                <c:pt idx="1095">
                  <c:v>85</c:v>
                </c:pt>
                <c:pt idx="1096">
                  <c:v>95</c:v>
                </c:pt>
                <c:pt idx="1097">
                  <c:v>100</c:v>
                </c:pt>
                <c:pt idx="1098">
                  <c:v>58</c:v>
                </c:pt>
                <c:pt idx="1099">
                  <c:v>108</c:v>
                </c:pt>
                <c:pt idx="1100">
                  <c:v>104</c:v>
                </c:pt>
                <c:pt idx="1101">
                  <c:v>119</c:v>
                </c:pt>
                <c:pt idx="1102">
                  <c:v>117</c:v>
                </c:pt>
                <c:pt idx="1103">
                  <c:v>93</c:v>
                </c:pt>
                <c:pt idx="1104">
                  <c:v>76</c:v>
                </c:pt>
                <c:pt idx="1105">
                  <c:v>76</c:v>
                </c:pt>
                <c:pt idx="1106">
                  <c:v>114</c:v>
                </c:pt>
                <c:pt idx="1107">
                  <c:v>96</c:v>
                </c:pt>
                <c:pt idx="1108">
                  <c:v>99</c:v>
                </c:pt>
                <c:pt idx="1109">
                  <c:v>107</c:v>
                </c:pt>
                <c:pt idx="1110">
                  <c:v>127</c:v>
                </c:pt>
                <c:pt idx="1111">
                  <c:v>102</c:v>
                </c:pt>
              </c:numCache>
            </c:numRef>
          </c:xVal>
          <c:yVal>
            <c:numRef>
              <c:f>Append1!$Y$2:$Y$5001</c:f>
              <c:numCache>
                <c:formatCode>General</c:formatCode>
                <c:ptCount val="1112"/>
                <c:pt idx="0">
                  <c:v>0</c:v>
                </c:pt>
                <c:pt idx="1">
                  <c:v>0</c:v>
                </c:pt>
                <c:pt idx="2">
                  <c:v>0</c:v>
                </c:pt>
                <c:pt idx="3">
                  <c:v>0</c:v>
                </c:pt>
                <c:pt idx="4">
                  <c:v>0</c:v>
                </c:pt>
                <c:pt idx="5">
                  <c:v>0</c:v>
                </c:pt>
                <c:pt idx="6">
                  <c:v>0</c:v>
                </c:pt>
                <c:pt idx="7">
                  <c:v>0</c:v>
                </c:pt>
                <c:pt idx="8">
                  <c:v>0</c:v>
                </c:pt>
                <c:pt idx="9">
                  <c:v>1</c:v>
                </c:pt>
                <c:pt idx="10">
                  <c:v>0</c:v>
                </c:pt>
                <c:pt idx="11">
                  <c:v>0</c:v>
                </c:pt>
                <c:pt idx="12">
                  <c:v>1</c:v>
                </c:pt>
                <c:pt idx="13">
                  <c:v>0</c:v>
                </c:pt>
                <c:pt idx="14">
                  <c:v>0</c:v>
                </c:pt>
                <c:pt idx="15">
                  <c:v>0</c:v>
                </c:pt>
                <c:pt idx="16">
                  <c:v>0</c:v>
                </c:pt>
                <c:pt idx="17">
                  <c:v>0</c:v>
                </c:pt>
                <c:pt idx="18">
                  <c:v>0</c:v>
                </c:pt>
                <c:pt idx="19">
                  <c:v>0</c:v>
                </c:pt>
                <c:pt idx="20">
                  <c:v>0</c:v>
                </c:pt>
                <c:pt idx="21">
                  <c:v>0</c:v>
                </c:pt>
                <c:pt idx="22">
                  <c:v>0</c:v>
                </c:pt>
                <c:pt idx="23">
                  <c:v>1</c:v>
                </c:pt>
                <c:pt idx="24">
                  <c:v>0</c:v>
                </c:pt>
                <c:pt idx="25">
                  <c:v>1</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c:v>
                </c:pt>
                <c:pt idx="40">
                  <c:v>0</c:v>
                </c:pt>
                <c:pt idx="41">
                  <c:v>0</c:v>
                </c:pt>
                <c:pt idx="42">
                  <c:v>0</c:v>
                </c:pt>
                <c:pt idx="43">
                  <c:v>0</c:v>
                </c:pt>
                <c:pt idx="44">
                  <c:v>0</c:v>
                </c:pt>
                <c:pt idx="45">
                  <c:v>0</c:v>
                </c:pt>
                <c:pt idx="46">
                  <c:v>0</c:v>
                </c:pt>
                <c:pt idx="47">
                  <c:v>0</c:v>
                </c:pt>
                <c:pt idx="48">
                  <c:v>1</c:v>
                </c:pt>
                <c:pt idx="49">
                  <c:v>0</c:v>
                </c:pt>
                <c:pt idx="50">
                  <c:v>0</c:v>
                </c:pt>
                <c:pt idx="51">
                  <c:v>0</c:v>
                </c:pt>
                <c:pt idx="52">
                  <c:v>0</c:v>
                </c:pt>
                <c:pt idx="53">
                  <c:v>0</c:v>
                </c:pt>
                <c:pt idx="54">
                  <c:v>0</c:v>
                </c:pt>
                <c:pt idx="55">
                  <c:v>0</c:v>
                </c:pt>
                <c:pt idx="56">
                  <c:v>1</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1</c:v>
                </c:pt>
                <c:pt idx="96">
                  <c:v>0</c:v>
                </c:pt>
                <c:pt idx="97">
                  <c:v>1</c:v>
                </c:pt>
                <c:pt idx="98">
                  <c:v>0</c:v>
                </c:pt>
                <c:pt idx="99">
                  <c:v>0</c:v>
                </c:pt>
                <c:pt idx="100">
                  <c:v>0</c:v>
                </c:pt>
                <c:pt idx="101">
                  <c:v>0</c:v>
                </c:pt>
                <c:pt idx="102">
                  <c:v>0</c:v>
                </c:pt>
                <c:pt idx="103">
                  <c:v>0</c:v>
                </c:pt>
                <c:pt idx="104">
                  <c:v>0</c:v>
                </c:pt>
                <c:pt idx="105">
                  <c:v>0</c:v>
                </c:pt>
                <c:pt idx="106">
                  <c:v>1</c:v>
                </c:pt>
                <c:pt idx="107">
                  <c:v>0</c:v>
                </c:pt>
                <c:pt idx="108">
                  <c:v>0</c:v>
                </c:pt>
                <c:pt idx="109">
                  <c:v>1</c:v>
                </c:pt>
                <c:pt idx="110">
                  <c:v>0</c:v>
                </c:pt>
                <c:pt idx="111">
                  <c:v>0</c:v>
                </c:pt>
                <c:pt idx="112">
                  <c:v>0</c:v>
                </c:pt>
                <c:pt idx="113">
                  <c:v>0</c:v>
                </c:pt>
                <c:pt idx="114">
                  <c:v>0</c:v>
                </c:pt>
                <c:pt idx="115">
                  <c:v>0</c:v>
                </c:pt>
                <c:pt idx="116">
                  <c:v>0</c:v>
                </c:pt>
                <c:pt idx="117">
                  <c:v>1</c:v>
                </c:pt>
                <c:pt idx="118">
                  <c:v>0</c:v>
                </c:pt>
                <c:pt idx="119">
                  <c:v>0</c:v>
                </c:pt>
                <c:pt idx="120">
                  <c:v>1</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1</c:v>
                </c:pt>
                <c:pt idx="139">
                  <c:v>0</c:v>
                </c:pt>
                <c:pt idx="140">
                  <c:v>0</c:v>
                </c:pt>
                <c:pt idx="141">
                  <c:v>0</c:v>
                </c:pt>
                <c:pt idx="142">
                  <c:v>0</c:v>
                </c:pt>
                <c:pt idx="143">
                  <c:v>1</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1</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1</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1</c:v>
                </c:pt>
                <c:pt idx="213">
                  <c:v>0</c:v>
                </c:pt>
                <c:pt idx="214">
                  <c:v>0</c:v>
                </c:pt>
                <c:pt idx="215">
                  <c:v>0</c:v>
                </c:pt>
                <c:pt idx="216">
                  <c:v>0</c:v>
                </c:pt>
                <c:pt idx="217">
                  <c:v>0</c:v>
                </c:pt>
                <c:pt idx="218">
                  <c:v>0</c:v>
                </c:pt>
                <c:pt idx="219">
                  <c:v>0</c:v>
                </c:pt>
                <c:pt idx="220">
                  <c:v>0</c:v>
                </c:pt>
                <c:pt idx="221">
                  <c:v>1</c:v>
                </c:pt>
                <c:pt idx="222">
                  <c:v>0</c:v>
                </c:pt>
                <c:pt idx="223">
                  <c:v>0</c:v>
                </c:pt>
                <c:pt idx="224">
                  <c:v>0</c:v>
                </c:pt>
                <c:pt idx="225">
                  <c:v>0</c:v>
                </c:pt>
                <c:pt idx="226">
                  <c:v>0</c:v>
                </c:pt>
                <c:pt idx="227">
                  <c:v>1</c:v>
                </c:pt>
                <c:pt idx="228">
                  <c:v>1</c:v>
                </c:pt>
                <c:pt idx="229">
                  <c:v>0</c:v>
                </c:pt>
                <c:pt idx="230">
                  <c:v>1</c:v>
                </c:pt>
                <c:pt idx="231">
                  <c:v>0</c:v>
                </c:pt>
                <c:pt idx="232">
                  <c:v>0</c:v>
                </c:pt>
                <c:pt idx="233">
                  <c:v>0</c:v>
                </c:pt>
                <c:pt idx="234">
                  <c:v>1</c:v>
                </c:pt>
                <c:pt idx="235">
                  <c:v>0</c:v>
                </c:pt>
                <c:pt idx="236">
                  <c:v>0</c:v>
                </c:pt>
                <c:pt idx="237">
                  <c:v>0</c:v>
                </c:pt>
                <c:pt idx="238">
                  <c:v>0</c:v>
                </c:pt>
                <c:pt idx="239">
                  <c:v>0</c:v>
                </c:pt>
                <c:pt idx="240">
                  <c:v>0</c:v>
                </c:pt>
                <c:pt idx="241">
                  <c:v>0</c:v>
                </c:pt>
                <c:pt idx="242">
                  <c:v>0</c:v>
                </c:pt>
                <c:pt idx="243">
                  <c:v>0</c:v>
                </c:pt>
                <c:pt idx="244">
                  <c:v>1</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1</c:v>
                </c:pt>
                <c:pt idx="260">
                  <c:v>0</c:v>
                </c:pt>
                <c:pt idx="261">
                  <c:v>0</c:v>
                </c:pt>
                <c:pt idx="262">
                  <c:v>0</c:v>
                </c:pt>
                <c:pt idx="263">
                  <c:v>0</c:v>
                </c:pt>
                <c:pt idx="264">
                  <c:v>0</c:v>
                </c:pt>
                <c:pt idx="265">
                  <c:v>0</c:v>
                </c:pt>
                <c:pt idx="266">
                  <c:v>0</c:v>
                </c:pt>
                <c:pt idx="267">
                  <c:v>1</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1</c:v>
                </c:pt>
                <c:pt idx="286">
                  <c:v>0</c:v>
                </c:pt>
                <c:pt idx="287">
                  <c:v>0</c:v>
                </c:pt>
                <c:pt idx="288">
                  <c:v>0</c:v>
                </c:pt>
                <c:pt idx="289">
                  <c:v>0</c:v>
                </c:pt>
                <c:pt idx="290">
                  <c:v>0</c:v>
                </c:pt>
                <c:pt idx="291">
                  <c:v>0</c:v>
                </c:pt>
                <c:pt idx="292">
                  <c:v>0</c:v>
                </c:pt>
                <c:pt idx="293">
                  <c:v>0</c:v>
                </c:pt>
                <c:pt idx="294">
                  <c:v>0</c:v>
                </c:pt>
                <c:pt idx="295">
                  <c:v>0</c:v>
                </c:pt>
                <c:pt idx="296">
                  <c:v>0</c:v>
                </c:pt>
                <c:pt idx="297">
                  <c:v>0</c:v>
                </c:pt>
                <c:pt idx="298">
                  <c:v>1</c:v>
                </c:pt>
                <c:pt idx="299">
                  <c:v>0</c:v>
                </c:pt>
                <c:pt idx="300">
                  <c:v>1</c:v>
                </c:pt>
                <c:pt idx="301">
                  <c:v>0</c:v>
                </c:pt>
                <c:pt idx="302">
                  <c:v>0</c:v>
                </c:pt>
                <c:pt idx="303">
                  <c:v>1</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1</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1</c:v>
                </c:pt>
                <c:pt idx="346">
                  <c:v>0</c:v>
                </c:pt>
                <c:pt idx="347">
                  <c:v>0</c:v>
                </c:pt>
                <c:pt idx="348">
                  <c:v>0</c:v>
                </c:pt>
                <c:pt idx="349">
                  <c:v>0</c:v>
                </c:pt>
                <c:pt idx="350">
                  <c:v>0</c:v>
                </c:pt>
                <c:pt idx="351">
                  <c:v>0</c:v>
                </c:pt>
                <c:pt idx="352">
                  <c:v>0</c:v>
                </c:pt>
                <c:pt idx="353">
                  <c:v>0</c:v>
                </c:pt>
                <c:pt idx="354">
                  <c:v>0</c:v>
                </c:pt>
                <c:pt idx="355">
                  <c:v>0</c:v>
                </c:pt>
                <c:pt idx="356">
                  <c:v>0</c:v>
                </c:pt>
                <c:pt idx="357">
                  <c:v>0</c:v>
                </c:pt>
                <c:pt idx="358">
                  <c:v>1</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1</c:v>
                </c:pt>
                <c:pt idx="437">
                  <c:v>0</c:v>
                </c:pt>
                <c:pt idx="438">
                  <c:v>0</c:v>
                </c:pt>
                <c:pt idx="439">
                  <c:v>1</c:v>
                </c:pt>
                <c:pt idx="440">
                  <c:v>0</c:v>
                </c:pt>
                <c:pt idx="441">
                  <c:v>1</c:v>
                </c:pt>
                <c:pt idx="442">
                  <c:v>0</c:v>
                </c:pt>
                <c:pt idx="443">
                  <c:v>0</c:v>
                </c:pt>
                <c:pt idx="444">
                  <c:v>0</c:v>
                </c:pt>
                <c:pt idx="445">
                  <c:v>0</c:v>
                </c:pt>
                <c:pt idx="446">
                  <c:v>0</c:v>
                </c:pt>
                <c:pt idx="447">
                  <c:v>1</c:v>
                </c:pt>
                <c:pt idx="448">
                  <c:v>0</c:v>
                </c:pt>
                <c:pt idx="449">
                  <c:v>0</c:v>
                </c:pt>
                <c:pt idx="450">
                  <c:v>0</c:v>
                </c:pt>
                <c:pt idx="451">
                  <c:v>1</c:v>
                </c:pt>
                <c:pt idx="452">
                  <c:v>1</c:v>
                </c:pt>
                <c:pt idx="453">
                  <c:v>0</c:v>
                </c:pt>
                <c:pt idx="454">
                  <c:v>0</c:v>
                </c:pt>
                <c:pt idx="455">
                  <c:v>0</c:v>
                </c:pt>
                <c:pt idx="456">
                  <c:v>0</c:v>
                </c:pt>
                <c:pt idx="457">
                  <c:v>0</c:v>
                </c:pt>
                <c:pt idx="458">
                  <c:v>1</c:v>
                </c:pt>
                <c:pt idx="459">
                  <c:v>0</c:v>
                </c:pt>
                <c:pt idx="460">
                  <c:v>0</c:v>
                </c:pt>
                <c:pt idx="461">
                  <c:v>0</c:v>
                </c:pt>
                <c:pt idx="462">
                  <c:v>0</c:v>
                </c:pt>
                <c:pt idx="463">
                  <c:v>0</c:v>
                </c:pt>
                <c:pt idx="464">
                  <c:v>0</c:v>
                </c:pt>
                <c:pt idx="465">
                  <c:v>0</c:v>
                </c:pt>
                <c:pt idx="466">
                  <c:v>0</c:v>
                </c:pt>
                <c:pt idx="467">
                  <c:v>0</c:v>
                </c:pt>
                <c:pt idx="468">
                  <c:v>1</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1</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1</c:v>
                </c:pt>
                <c:pt idx="544">
                  <c:v>0</c:v>
                </c:pt>
                <c:pt idx="545">
                  <c:v>0</c:v>
                </c:pt>
                <c:pt idx="546">
                  <c:v>0</c:v>
                </c:pt>
                <c:pt idx="547">
                  <c:v>0</c:v>
                </c:pt>
                <c:pt idx="548">
                  <c:v>0</c:v>
                </c:pt>
                <c:pt idx="549">
                  <c:v>0</c:v>
                </c:pt>
                <c:pt idx="550">
                  <c:v>0</c:v>
                </c:pt>
                <c:pt idx="551">
                  <c:v>1</c:v>
                </c:pt>
                <c:pt idx="552">
                  <c:v>0</c:v>
                </c:pt>
                <c:pt idx="553">
                  <c:v>0</c:v>
                </c:pt>
                <c:pt idx="554">
                  <c:v>0</c:v>
                </c:pt>
                <c:pt idx="555">
                  <c:v>1</c:v>
                </c:pt>
                <c:pt idx="556">
                  <c:v>1</c:v>
                </c:pt>
                <c:pt idx="557">
                  <c:v>1</c:v>
                </c:pt>
                <c:pt idx="558">
                  <c:v>0</c:v>
                </c:pt>
                <c:pt idx="559">
                  <c:v>0</c:v>
                </c:pt>
                <c:pt idx="560">
                  <c:v>0</c:v>
                </c:pt>
                <c:pt idx="561">
                  <c:v>0</c:v>
                </c:pt>
                <c:pt idx="562">
                  <c:v>0</c:v>
                </c:pt>
                <c:pt idx="563">
                  <c:v>0</c:v>
                </c:pt>
                <c:pt idx="564">
                  <c:v>1</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1</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1</c:v>
                </c:pt>
                <c:pt idx="613">
                  <c:v>0</c:v>
                </c:pt>
                <c:pt idx="614">
                  <c:v>0</c:v>
                </c:pt>
                <c:pt idx="615">
                  <c:v>0</c:v>
                </c:pt>
                <c:pt idx="616">
                  <c:v>0</c:v>
                </c:pt>
                <c:pt idx="617">
                  <c:v>0</c:v>
                </c:pt>
                <c:pt idx="618">
                  <c:v>1</c:v>
                </c:pt>
                <c:pt idx="619">
                  <c:v>0</c:v>
                </c:pt>
                <c:pt idx="620">
                  <c:v>0</c:v>
                </c:pt>
                <c:pt idx="621">
                  <c:v>0</c:v>
                </c:pt>
                <c:pt idx="622">
                  <c:v>0</c:v>
                </c:pt>
                <c:pt idx="623">
                  <c:v>0</c:v>
                </c:pt>
                <c:pt idx="624">
                  <c:v>0</c:v>
                </c:pt>
                <c:pt idx="625">
                  <c:v>0</c:v>
                </c:pt>
                <c:pt idx="626">
                  <c:v>0</c:v>
                </c:pt>
                <c:pt idx="627">
                  <c:v>0</c:v>
                </c:pt>
                <c:pt idx="628">
                  <c:v>0</c:v>
                </c:pt>
                <c:pt idx="629">
                  <c:v>0</c:v>
                </c:pt>
                <c:pt idx="630">
                  <c:v>0</c:v>
                </c:pt>
                <c:pt idx="631">
                  <c:v>1</c:v>
                </c:pt>
                <c:pt idx="632">
                  <c:v>0</c:v>
                </c:pt>
                <c:pt idx="633">
                  <c:v>0</c:v>
                </c:pt>
                <c:pt idx="634">
                  <c:v>0</c:v>
                </c:pt>
                <c:pt idx="635">
                  <c:v>0</c:v>
                </c:pt>
                <c:pt idx="636">
                  <c:v>0</c:v>
                </c:pt>
                <c:pt idx="637">
                  <c:v>0</c:v>
                </c:pt>
                <c:pt idx="638">
                  <c:v>1</c:v>
                </c:pt>
                <c:pt idx="639">
                  <c:v>0</c:v>
                </c:pt>
                <c:pt idx="640">
                  <c:v>0</c:v>
                </c:pt>
                <c:pt idx="641">
                  <c:v>0</c:v>
                </c:pt>
                <c:pt idx="642">
                  <c:v>1</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1</c:v>
                </c:pt>
                <c:pt idx="678">
                  <c:v>0</c:v>
                </c:pt>
                <c:pt idx="679">
                  <c:v>0</c:v>
                </c:pt>
                <c:pt idx="680">
                  <c:v>1</c:v>
                </c:pt>
                <c:pt idx="681">
                  <c:v>0</c:v>
                </c:pt>
                <c:pt idx="682">
                  <c:v>0</c:v>
                </c:pt>
                <c:pt idx="683">
                  <c:v>0</c:v>
                </c:pt>
                <c:pt idx="684">
                  <c:v>0</c:v>
                </c:pt>
                <c:pt idx="685">
                  <c:v>0</c:v>
                </c:pt>
                <c:pt idx="686">
                  <c:v>0</c:v>
                </c:pt>
                <c:pt idx="687">
                  <c:v>0</c:v>
                </c:pt>
                <c:pt idx="688">
                  <c:v>0</c:v>
                </c:pt>
                <c:pt idx="689">
                  <c:v>0</c:v>
                </c:pt>
                <c:pt idx="690">
                  <c:v>0</c:v>
                </c:pt>
                <c:pt idx="691">
                  <c:v>1</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1</c:v>
                </c:pt>
                <c:pt idx="751">
                  <c:v>0</c:v>
                </c:pt>
                <c:pt idx="752">
                  <c:v>0</c:v>
                </c:pt>
                <c:pt idx="753">
                  <c:v>0</c:v>
                </c:pt>
                <c:pt idx="754">
                  <c:v>0</c:v>
                </c:pt>
                <c:pt idx="755">
                  <c:v>0</c:v>
                </c:pt>
                <c:pt idx="756">
                  <c:v>0</c:v>
                </c:pt>
                <c:pt idx="757">
                  <c:v>0</c:v>
                </c:pt>
                <c:pt idx="758">
                  <c:v>0</c:v>
                </c:pt>
                <c:pt idx="759">
                  <c:v>0</c:v>
                </c:pt>
                <c:pt idx="760">
                  <c:v>1</c:v>
                </c:pt>
                <c:pt idx="761">
                  <c:v>1</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1</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1</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0</c:v>
                </c:pt>
                <c:pt idx="831">
                  <c:v>0</c:v>
                </c:pt>
                <c:pt idx="832">
                  <c:v>0</c:v>
                </c:pt>
                <c:pt idx="833">
                  <c:v>0</c:v>
                </c:pt>
                <c:pt idx="834">
                  <c:v>0</c:v>
                </c:pt>
                <c:pt idx="835">
                  <c:v>0</c:v>
                </c:pt>
                <c:pt idx="836">
                  <c:v>0</c:v>
                </c:pt>
                <c:pt idx="837">
                  <c:v>0</c:v>
                </c:pt>
                <c:pt idx="838">
                  <c:v>1</c:v>
                </c:pt>
                <c:pt idx="839">
                  <c:v>0</c:v>
                </c:pt>
                <c:pt idx="840">
                  <c:v>0</c:v>
                </c:pt>
                <c:pt idx="841">
                  <c:v>0</c:v>
                </c:pt>
                <c:pt idx="842">
                  <c:v>0</c:v>
                </c:pt>
                <c:pt idx="843">
                  <c:v>0</c:v>
                </c:pt>
                <c:pt idx="844">
                  <c:v>0</c:v>
                </c:pt>
                <c:pt idx="845">
                  <c:v>0</c:v>
                </c:pt>
                <c:pt idx="846">
                  <c:v>1</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1</c:v>
                </c:pt>
                <c:pt idx="863">
                  <c:v>0</c:v>
                </c:pt>
                <c:pt idx="864">
                  <c:v>0</c:v>
                </c:pt>
                <c:pt idx="865">
                  <c:v>0</c:v>
                </c:pt>
                <c:pt idx="866">
                  <c:v>0</c:v>
                </c:pt>
                <c:pt idx="867">
                  <c:v>0</c:v>
                </c:pt>
                <c:pt idx="868">
                  <c:v>0</c:v>
                </c:pt>
                <c:pt idx="869">
                  <c:v>1</c:v>
                </c:pt>
                <c:pt idx="870">
                  <c:v>0</c:v>
                </c:pt>
                <c:pt idx="871">
                  <c:v>0</c:v>
                </c:pt>
                <c:pt idx="872">
                  <c:v>0</c:v>
                </c:pt>
                <c:pt idx="873">
                  <c:v>0</c:v>
                </c:pt>
                <c:pt idx="874">
                  <c:v>0</c:v>
                </c:pt>
                <c:pt idx="875">
                  <c:v>0</c:v>
                </c:pt>
                <c:pt idx="876">
                  <c:v>0</c:v>
                </c:pt>
                <c:pt idx="877">
                  <c:v>0</c:v>
                </c:pt>
                <c:pt idx="878">
                  <c:v>0</c:v>
                </c:pt>
                <c:pt idx="879">
                  <c:v>1</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1</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1</c:v>
                </c:pt>
                <c:pt idx="927">
                  <c:v>0</c:v>
                </c:pt>
                <c:pt idx="928">
                  <c:v>0</c:v>
                </c:pt>
                <c:pt idx="929">
                  <c:v>0</c:v>
                </c:pt>
                <c:pt idx="930">
                  <c:v>0</c:v>
                </c:pt>
                <c:pt idx="931">
                  <c:v>0</c:v>
                </c:pt>
                <c:pt idx="932">
                  <c:v>0</c:v>
                </c:pt>
                <c:pt idx="933">
                  <c:v>0</c:v>
                </c:pt>
                <c:pt idx="934">
                  <c:v>0</c:v>
                </c:pt>
                <c:pt idx="935">
                  <c:v>1</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1</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1</c:v>
                </c:pt>
                <c:pt idx="983">
                  <c:v>0</c:v>
                </c:pt>
                <c:pt idx="984">
                  <c:v>0</c:v>
                </c:pt>
                <c:pt idx="985">
                  <c:v>0</c:v>
                </c:pt>
                <c:pt idx="986">
                  <c:v>0</c:v>
                </c:pt>
                <c:pt idx="987">
                  <c:v>0</c:v>
                </c:pt>
                <c:pt idx="988">
                  <c:v>0</c:v>
                </c:pt>
                <c:pt idx="989">
                  <c:v>0</c:v>
                </c:pt>
                <c:pt idx="990">
                  <c:v>1</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1</c:v>
                </c:pt>
                <c:pt idx="1011">
                  <c:v>0</c:v>
                </c:pt>
                <c:pt idx="1012">
                  <c:v>0</c:v>
                </c:pt>
                <c:pt idx="1013">
                  <c:v>0</c:v>
                </c:pt>
                <c:pt idx="1014">
                  <c:v>0</c:v>
                </c:pt>
                <c:pt idx="1015">
                  <c:v>0</c:v>
                </c:pt>
                <c:pt idx="1016">
                  <c:v>0</c:v>
                </c:pt>
                <c:pt idx="1017">
                  <c:v>0</c:v>
                </c:pt>
                <c:pt idx="1018">
                  <c:v>1</c:v>
                </c:pt>
                <c:pt idx="1019">
                  <c:v>0</c:v>
                </c:pt>
                <c:pt idx="1020">
                  <c:v>0</c:v>
                </c:pt>
                <c:pt idx="1021">
                  <c:v>0</c:v>
                </c:pt>
                <c:pt idx="1022">
                  <c:v>0</c:v>
                </c:pt>
                <c:pt idx="1023">
                  <c:v>0</c:v>
                </c:pt>
                <c:pt idx="1024">
                  <c:v>0</c:v>
                </c:pt>
                <c:pt idx="1025">
                  <c:v>0</c:v>
                </c:pt>
                <c:pt idx="1026">
                  <c:v>0</c:v>
                </c:pt>
                <c:pt idx="1027">
                  <c:v>0</c:v>
                </c:pt>
                <c:pt idx="1028">
                  <c:v>0</c:v>
                </c:pt>
                <c:pt idx="1029">
                  <c:v>1</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1</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1</c:v>
                </c:pt>
                <c:pt idx="1072">
                  <c:v>1</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1</c:v>
                </c:pt>
                <c:pt idx="1104">
                  <c:v>0</c:v>
                </c:pt>
                <c:pt idx="1105">
                  <c:v>0</c:v>
                </c:pt>
                <c:pt idx="1106">
                  <c:v>0</c:v>
                </c:pt>
                <c:pt idx="1107">
                  <c:v>0</c:v>
                </c:pt>
                <c:pt idx="1108">
                  <c:v>0</c:v>
                </c:pt>
                <c:pt idx="1109">
                  <c:v>0</c:v>
                </c:pt>
                <c:pt idx="1110">
                  <c:v>0</c:v>
                </c:pt>
                <c:pt idx="1111">
                  <c:v>0</c:v>
                </c:pt>
              </c:numCache>
            </c:numRef>
          </c:yVal>
          <c:smooth val="0"/>
          <c:extLst>
            <c:ext xmlns:c16="http://schemas.microsoft.com/office/drawing/2014/chart" uri="{C3380CC4-5D6E-409C-BE32-E72D297353CC}">
              <c16:uniqueId val="{00000000-3108-46AE-A7C0-3FE0A863D72F}"/>
            </c:ext>
          </c:extLst>
        </c:ser>
        <c:dLbls>
          <c:showLegendKey val="0"/>
          <c:showVal val="0"/>
          <c:showCatName val="0"/>
          <c:showSerName val="0"/>
          <c:showPercent val="0"/>
          <c:showBubbleSize val="0"/>
        </c:dLbls>
        <c:axId val="1101447856"/>
        <c:axId val="1101448336"/>
      </c:scatterChart>
      <c:valAx>
        <c:axId val="1101447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48336"/>
        <c:crosses val="autoZero"/>
        <c:crossBetween val="midCat"/>
      </c:valAx>
      <c:valAx>
        <c:axId val="110144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478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Data.xlsx]Que10!PivotTable7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Average Evening Charges by Churn Status</a:t>
            </a:r>
            <a:endParaRPr lang="en-US"/>
          </a:p>
        </c:rich>
      </c:tx>
      <c:layout>
        <c:manualLayout>
          <c:xMode val="edge"/>
          <c:yMode val="edge"/>
          <c:x val="0.16674300087489061"/>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'Que10'!$B$3</c:f>
              <c:strCache>
                <c:ptCount val="1"/>
                <c:pt idx="0">
                  <c:v>Total</c:v>
                </c:pt>
              </c:strCache>
            </c:strRef>
          </c:tx>
          <c:spPr>
            <a:solidFill>
              <a:schemeClr val="accent1"/>
            </a:solidFill>
            <a:ln>
              <a:noFill/>
            </a:ln>
            <a:effectLst/>
          </c:spPr>
          <c:invertIfNegative val="0"/>
          <c:cat>
            <c:strRef>
              <c:f>'Que10'!$A$4:$A$6</c:f>
              <c:strCache>
                <c:ptCount val="2"/>
                <c:pt idx="0">
                  <c:v>yes</c:v>
                </c:pt>
                <c:pt idx="1">
                  <c:v>no</c:v>
                </c:pt>
              </c:strCache>
            </c:strRef>
          </c:cat>
          <c:val>
            <c:numRef>
              <c:f>'Que10'!$B$4:$B$6</c:f>
              <c:numCache>
                <c:formatCode>0.00</c:formatCode>
                <c:ptCount val="2"/>
                <c:pt idx="0">
                  <c:v>17.847207357859535</c:v>
                </c:pt>
                <c:pt idx="1">
                  <c:v>16.878743154435924</c:v>
                </c:pt>
              </c:numCache>
            </c:numRef>
          </c:val>
          <c:extLst>
            <c:ext xmlns:c16="http://schemas.microsoft.com/office/drawing/2014/chart" uri="{C3380CC4-5D6E-409C-BE32-E72D297353CC}">
              <c16:uniqueId val="{00000000-EDCA-4EAE-935E-4C3652707401}"/>
            </c:ext>
          </c:extLst>
        </c:ser>
        <c:dLbls>
          <c:showLegendKey val="0"/>
          <c:showVal val="0"/>
          <c:showCatName val="0"/>
          <c:showSerName val="0"/>
          <c:showPercent val="0"/>
          <c:showBubbleSize val="0"/>
        </c:dLbls>
        <c:gapWidth val="219"/>
        <c:overlap val="-27"/>
        <c:axId val="1101465616"/>
        <c:axId val="1101482416"/>
      </c:barChart>
      <c:catAx>
        <c:axId val="110146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82416"/>
        <c:crosses val="autoZero"/>
        <c:auto val="1"/>
        <c:lblAlgn val="ctr"/>
        <c:lblOffset val="100"/>
        <c:noMultiLvlLbl val="0"/>
      </c:catAx>
      <c:valAx>
        <c:axId val="1101482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6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Data.xlsx]Q1!PivotTable10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Area Code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'Q1'!$B$3:$B$4</c:f>
              <c:strCache>
                <c:ptCount val="1"/>
                <c:pt idx="0">
                  <c:v>no</c:v>
                </c:pt>
              </c:strCache>
            </c:strRef>
          </c:tx>
          <c:spPr>
            <a:solidFill>
              <a:schemeClr val="accent1"/>
            </a:solidFill>
            <a:ln>
              <a:noFill/>
            </a:ln>
            <a:effectLst/>
          </c:spPr>
          <c:invertIfNegative val="0"/>
          <c:cat>
            <c:strRef>
              <c:f>'Q1'!$A$5:$A$8</c:f>
              <c:strCache>
                <c:ptCount val="3"/>
                <c:pt idx="0">
                  <c:v>area_code_415</c:v>
                </c:pt>
                <c:pt idx="1">
                  <c:v>area_code_408</c:v>
                </c:pt>
                <c:pt idx="2">
                  <c:v>area_code_510</c:v>
                </c:pt>
              </c:strCache>
            </c:strRef>
          </c:cat>
          <c:val>
            <c:numRef>
              <c:f>'Q1'!$B$5:$B$8</c:f>
              <c:numCache>
                <c:formatCode>General</c:formatCode>
                <c:ptCount val="3"/>
                <c:pt idx="0">
                  <c:v>1821</c:v>
                </c:pt>
                <c:pt idx="1">
                  <c:v>934</c:v>
                </c:pt>
                <c:pt idx="2">
                  <c:v>897</c:v>
                </c:pt>
              </c:numCache>
            </c:numRef>
          </c:val>
          <c:extLst>
            <c:ext xmlns:c16="http://schemas.microsoft.com/office/drawing/2014/chart" uri="{C3380CC4-5D6E-409C-BE32-E72D297353CC}">
              <c16:uniqueId val="{00000000-6343-47D0-94F9-933AE4D85C52}"/>
            </c:ext>
          </c:extLst>
        </c:ser>
        <c:ser>
          <c:idx val="1"/>
          <c:order val="1"/>
          <c:tx>
            <c:strRef>
              <c:f>'Q1'!$C$3:$C$4</c:f>
              <c:strCache>
                <c:ptCount val="1"/>
                <c:pt idx="0">
                  <c:v>yes</c:v>
                </c:pt>
              </c:strCache>
            </c:strRef>
          </c:tx>
          <c:spPr>
            <a:solidFill>
              <a:schemeClr val="accent2"/>
            </a:solidFill>
            <a:ln>
              <a:noFill/>
            </a:ln>
            <a:effectLst/>
          </c:spPr>
          <c:invertIfNegative val="0"/>
          <c:cat>
            <c:strRef>
              <c:f>'Q1'!$A$5:$A$8</c:f>
              <c:strCache>
                <c:ptCount val="3"/>
                <c:pt idx="0">
                  <c:v>area_code_415</c:v>
                </c:pt>
                <c:pt idx="1">
                  <c:v>area_code_408</c:v>
                </c:pt>
                <c:pt idx="2">
                  <c:v>area_code_510</c:v>
                </c:pt>
              </c:strCache>
            </c:strRef>
          </c:cat>
          <c:val>
            <c:numRef>
              <c:f>'Q1'!$C$5:$C$8</c:f>
              <c:numCache>
                <c:formatCode>General</c:formatCode>
                <c:ptCount val="3"/>
                <c:pt idx="0">
                  <c:v>287</c:v>
                </c:pt>
                <c:pt idx="1">
                  <c:v>152</c:v>
                </c:pt>
                <c:pt idx="2">
                  <c:v>159</c:v>
                </c:pt>
              </c:numCache>
            </c:numRef>
          </c:val>
          <c:extLst>
            <c:ext xmlns:c16="http://schemas.microsoft.com/office/drawing/2014/chart" uri="{C3380CC4-5D6E-409C-BE32-E72D297353CC}">
              <c16:uniqueId val="{00000001-6343-47D0-94F9-933AE4D85C52}"/>
            </c:ext>
          </c:extLst>
        </c:ser>
        <c:dLbls>
          <c:showLegendKey val="0"/>
          <c:showVal val="0"/>
          <c:showCatName val="0"/>
          <c:showSerName val="0"/>
          <c:showPercent val="0"/>
          <c:showBubbleSize val="0"/>
        </c:dLbls>
        <c:gapWidth val="219"/>
        <c:overlap val="-27"/>
        <c:axId val="296149423"/>
        <c:axId val="296148943"/>
      </c:barChart>
      <c:catAx>
        <c:axId val="29614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8943"/>
        <c:crosses val="autoZero"/>
        <c:auto val="1"/>
        <c:lblAlgn val="ctr"/>
        <c:lblOffset val="100"/>
        <c:noMultiLvlLbl val="0"/>
      </c:catAx>
      <c:valAx>
        <c:axId val="29614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Data.xlsx]Q2!PivotTable11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Customer Churn Rate by Num. of Service Calls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'Q2'!$B$3:$B$4</c:f>
              <c:strCache>
                <c:ptCount val="1"/>
                <c:pt idx="0">
                  <c:v>no</c:v>
                </c:pt>
              </c:strCache>
            </c:strRef>
          </c:tx>
          <c:spPr>
            <a:solidFill>
              <a:schemeClr val="accent1"/>
            </a:solidFill>
            <a:ln>
              <a:noFill/>
            </a:ln>
            <a:effectLst/>
          </c:spPr>
          <c:invertIfNegative val="0"/>
          <c:cat>
            <c:strRef>
              <c:f>'Q2'!$A$5:$A$15</c:f>
              <c:strCache>
                <c:ptCount val="10"/>
                <c:pt idx="0">
                  <c:v>1</c:v>
                </c:pt>
                <c:pt idx="1">
                  <c:v>2</c:v>
                </c:pt>
                <c:pt idx="2">
                  <c:v>0</c:v>
                </c:pt>
                <c:pt idx="3">
                  <c:v>3</c:v>
                </c:pt>
                <c:pt idx="4">
                  <c:v>4</c:v>
                </c:pt>
                <c:pt idx="5">
                  <c:v>5</c:v>
                </c:pt>
                <c:pt idx="6">
                  <c:v>6</c:v>
                </c:pt>
                <c:pt idx="7">
                  <c:v>7</c:v>
                </c:pt>
                <c:pt idx="8">
                  <c:v>8</c:v>
                </c:pt>
                <c:pt idx="9">
                  <c:v>9</c:v>
                </c:pt>
              </c:strCache>
            </c:strRef>
          </c:cat>
          <c:val>
            <c:numRef>
              <c:f>'Q2'!$B$5:$B$15</c:f>
              <c:numCache>
                <c:formatCode>General</c:formatCode>
                <c:ptCount val="10"/>
                <c:pt idx="0">
                  <c:v>1358</c:v>
                </c:pt>
                <c:pt idx="1">
                  <c:v>845</c:v>
                </c:pt>
                <c:pt idx="2">
                  <c:v>789</c:v>
                </c:pt>
                <c:pt idx="3">
                  <c:v>495</c:v>
                </c:pt>
                <c:pt idx="4">
                  <c:v>117</c:v>
                </c:pt>
                <c:pt idx="5">
                  <c:v>32</c:v>
                </c:pt>
                <c:pt idx="6">
                  <c:v>9</c:v>
                </c:pt>
                <c:pt idx="7">
                  <c:v>6</c:v>
                </c:pt>
                <c:pt idx="8">
                  <c:v>1</c:v>
                </c:pt>
              </c:numCache>
            </c:numRef>
          </c:val>
          <c:extLst>
            <c:ext xmlns:c16="http://schemas.microsoft.com/office/drawing/2014/chart" uri="{C3380CC4-5D6E-409C-BE32-E72D297353CC}">
              <c16:uniqueId val="{00000000-4323-4F08-99E5-CC24F82B1661}"/>
            </c:ext>
          </c:extLst>
        </c:ser>
        <c:ser>
          <c:idx val="1"/>
          <c:order val="1"/>
          <c:tx>
            <c:strRef>
              <c:f>'Q2'!$C$3:$C$4</c:f>
              <c:strCache>
                <c:ptCount val="1"/>
                <c:pt idx="0">
                  <c:v>yes</c:v>
                </c:pt>
              </c:strCache>
            </c:strRef>
          </c:tx>
          <c:spPr>
            <a:solidFill>
              <a:schemeClr val="accent2"/>
            </a:solidFill>
            <a:ln>
              <a:noFill/>
            </a:ln>
            <a:effectLst/>
          </c:spPr>
          <c:invertIfNegative val="0"/>
          <c:cat>
            <c:strRef>
              <c:f>'Q2'!$A$5:$A$15</c:f>
              <c:strCache>
                <c:ptCount val="10"/>
                <c:pt idx="0">
                  <c:v>1</c:v>
                </c:pt>
                <c:pt idx="1">
                  <c:v>2</c:v>
                </c:pt>
                <c:pt idx="2">
                  <c:v>0</c:v>
                </c:pt>
                <c:pt idx="3">
                  <c:v>3</c:v>
                </c:pt>
                <c:pt idx="4">
                  <c:v>4</c:v>
                </c:pt>
                <c:pt idx="5">
                  <c:v>5</c:v>
                </c:pt>
                <c:pt idx="6">
                  <c:v>6</c:v>
                </c:pt>
                <c:pt idx="7">
                  <c:v>7</c:v>
                </c:pt>
                <c:pt idx="8">
                  <c:v>8</c:v>
                </c:pt>
                <c:pt idx="9">
                  <c:v>9</c:v>
                </c:pt>
              </c:strCache>
            </c:strRef>
          </c:cat>
          <c:val>
            <c:numRef>
              <c:f>'Q2'!$C$5:$C$15</c:f>
              <c:numCache>
                <c:formatCode>General</c:formatCode>
                <c:ptCount val="10"/>
                <c:pt idx="0">
                  <c:v>166</c:v>
                </c:pt>
                <c:pt idx="1">
                  <c:v>102</c:v>
                </c:pt>
                <c:pt idx="2">
                  <c:v>97</c:v>
                </c:pt>
                <c:pt idx="3">
                  <c:v>63</c:v>
                </c:pt>
                <c:pt idx="4">
                  <c:v>92</c:v>
                </c:pt>
                <c:pt idx="5">
                  <c:v>49</c:v>
                </c:pt>
                <c:pt idx="6">
                  <c:v>19</c:v>
                </c:pt>
                <c:pt idx="7">
                  <c:v>7</c:v>
                </c:pt>
                <c:pt idx="8">
                  <c:v>1</c:v>
                </c:pt>
                <c:pt idx="9">
                  <c:v>2</c:v>
                </c:pt>
              </c:numCache>
            </c:numRef>
          </c:val>
          <c:extLst>
            <c:ext xmlns:c16="http://schemas.microsoft.com/office/drawing/2014/chart" uri="{C3380CC4-5D6E-409C-BE32-E72D297353CC}">
              <c16:uniqueId val="{00000001-4323-4F08-99E5-CC24F82B1661}"/>
            </c:ext>
          </c:extLst>
        </c:ser>
        <c:dLbls>
          <c:showLegendKey val="0"/>
          <c:showVal val="0"/>
          <c:showCatName val="0"/>
          <c:showSerName val="0"/>
          <c:showPercent val="0"/>
          <c:showBubbleSize val="0"/>
        </c:dLbls>
        <c:gapWidth val="150"/>
        <c:overlap val="100"/>
        <c:axId val="296180143"/>
        <c:axId val="296183503"/>
      </c:barChart>
      <c:catAx>
        <c:axId val="29618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83503"/>
        <c:crosses val="autoZero"/>
        <c:auto val="1"/>
        <c:lblAlgn val="ctr"/>
        <c:lblOffset val="100"/>
        <c:noMultiLvlLbl val="0"/>
      </c:catAx>
      <c:valAx>
        <c:axId val="29618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8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Across Account Length Segments</a:t>
            </a:r>
            <a:endParaRPr lang="fr-FR"/>
          </a:p>
        </c:rich>
      </c:tx>
      <c:layout>
        <c:manualLayout>
          <c:xMode val="edge"/>
          <c:yMode val="edge"/>
          <c:x val="0.1171607088936891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Append1!$C$2:$C$5001</c:f>
              <c:numCache>
                <c:formatCode>General</c:formatCode>
                <c:ptCount val="1112"/>
                <c:pt idx="0">
                  <c:v>107</c:v>
                </c:pt>
                <c:pt idx="1">
                  <c:v>121</c:v>
                </c:pt>
                <c:pt idx="2">
                  <c:v>141</c:v>
                </c:pt>
                <c:pt idx="3">
                  <c:v>85</c:v>
                </c:pt>
                <c:pt idx="4">
                  <c:v>76</c:v>
                </c:pt>
                <c:pt idx="5">
                  <c:v>57</c:v>
                </c:pt>
                <c:pt idx="6">
                  <c:v>57</c:v>
                </c:pt>
                <c:pt idx="7">
                  <c:v>36</c:v>
                </c:pt>
                <c:pt idx="8">
                  <c:v>136</c:v>
                </c:pt>
                <c:pt idx="9">
                  <c:v>135</c:v>
                </c:pt>
                <c:pt idx="10">
                  <c:v>59</c:v>
                </c:pt>
                <c:pt idx="11">
                  <c:v>97</c:v>
                </c:pt>
                <c:pt idx="12">
                  <c:v>121</c:v>
                </c:pt>
                <c:pt idx="13">
                  <c:v>116</c:v>
                </c:pt>
                <c:pt idx="14">
                  <c:v>149</c:v>
                </c:pt>
                <c:pt idx="15">
                  <c:v>40</c:v>
                </c:pt>
                <c:pt idx="16">
                  <c:v>162</c:v>
                </c:pt>
                <c:pt idx="17">
                  <c:v>70</c:v>
                </c:pt>
                <c:pt idx="18">
                  <c:v>128</c:v>
                </c:pt>
                <c:pt idx="19">
                  <c:v>74</c:v>
                </c:pt>
                <c:pt idx="20">
                  <c:v>98</c:v>
                </c:pt>
                <c:pt idx="21">
                  <c:v>36</c:v>
                </c:pt>
                <c:pt idx="22">
                  <c:v>93</c:v>
                </c:pt>
                <c:pt idx="23">
                  <c:v>36</c:v>
                </c:pt>
                <c:pt idx="24">
                  <c:v>41</c:v>
                </c:pt>
                <c:pt idx="25">
                  <c:v>61</c:v>
                </c:pt>
                <c:pt idx="26">
                  <c:v>127</c:v>
                </c:pt>
                <c:pt idx="27">
                  <c:v>113</c:v>
                </c:pt>
                <c:pt idx="28">
                  <c:v>120</c:v>
                </c:pt>
                <c:pt idx="29">
                  <c:v>157</c:v>
                </c:pt>
                <c:pt idx="30">
                  <c:v>145</c:v>
                </c:pt>
                <c:pt idx="31">
                  <c:v>139</c:v>
                </c:pt>
                <c:pt idx="32">
                  <c:v>115</c:v>
                </c:pt>
                <c:pt idx="33">
                  <c:v>185</c:v>
                </c:pt>
                <c:pt idx="34">
                  <c:v>94</c:v>
                </c:pt>
                <c:pt idx="35">
                  <c:v>94</c:v>
                </c:pt>
                <c:pt idx="36">
                  <c:v>67</c:v>
                </c:pt>
                <c:pt idx="37">
                  <c:v>118</c:v>
                </c:pt>
                <c:pt idx="38">
                  <c:v>117</c:v>
                </c:pt>
                <c:pt idx="39">
                  <c:v>131</c:v>
                </c:pt>
                <c:pt idx="40">
                  <c:v>53</c:v>
                </c:pt>
                <c:pt idx="41">
                  <c:v>66</c:v>
                </c:pt>
                <c:pt idx="42">
                  <c:v>127</c:v>
                </c:pt>
                <c:pt idx="43">
                  <c:v>126</c:v>
                </c:pt>
                <c:pt idx="44">
                  <c:v>45</c:v>
                </c:pt>
                <c:pt idx="45">
                  <c:v>63</c:v>
                </c:pt>
                <c:pt idx="46">
                  <c:v>110</c:v>
                </c:pt>
                <c:pt idx="47">
                  <c:v>107</c:v>
                </c:pt>
                <c:pt idx="48">
                  <c:v>33</c:v>
                </c:pt>
                <c:pt idx="49">
                  <c:v>86</c:v>
                </c:pt>
                <c:pt idx="50">
                  <c:v>106</c:v>
                </c:pt>
                <c:pt idx="51">
                  <c:v>24</c:v>
                </c:pt>
                <c:pt idx="52">
                  <c:v>114</c:v>
                </c:pt>
                <c:pt idx="53">
                  <c:v>114</c:v>
                </c:pt>
                <c:pt idx="54">
                  <c:v>49</c:v>
                </c:pt>
                <c:pt idx="55">
                  <c:v>92</c:v>
                </c:pt>
                <c:pt idx="56">
                  <c:v>144</c:v>
                </c:pt>
                <c:pt idx="57">
                  <c:v>131</c:v>
                </c:pt>
                <c:pt idx="58">
                  <c:v>48</c:v>
                </c:pt>
                <c:pt idx="59">
                  <c:v>145</c:v>
                </c:pt>
                <c:pt idx="60">
                  <c:v>199</c:v>
                </c:pt>
                <c:pt idx="61">
                  <c:v>96</c:v>
                </c:pt>
                <c:pt idx="62">
                  <c:v>110</c:v>
                </c:pt>
                <c:pt idx="63">
                  <c:v>103</c:v>
                </c:pt>
                <c:pt idx="64">
                  <c:v>119</c:v>
                </c:pt>
                <c:pt idx="65">
                  <c:v>114</c:v>
                </c:pt>
                <c:pt idx="66">
                  <c:v>100</c:v>
                </c:pt>
                <c:pt idx="67">
                  <c:v>121</c:v>
                </c:pt>
                <c:pt idx="68">
                  <c:v>143</c:v>
                </c:pt>
                <c:pt idx="69">
                  <c:v>151</c:v>
                </c:pt>
                <c:pt idx="70">
                  <c:v>44</c:v>
                </c:pt>
                <c:pt idx="71">
                  <c:v>98</c:v>
                </c:pt>
                <c:pt idx="72">
                  <c:v>64</c:v>
                </c:pt>
                <c:pt idx="73">
                  <c:v>81</c:v>
                </c:pt>
                <c:pt idx="74">
                  <c:v>83</c:v>
                </c:pt>
                <c:pt idx="75">
                  <c:v>179</c:v>
                </c:pt>
                <c:pt idx="76">
                  <c:v>122</c:v>
                </c:pt>
                <c:pt idx="77">
                  <c:v>90</c:v>
                </c:pt>
                <c:pt idx="78">
                  <c:v>39</c:v>
                </c:pt>
                <c:pt idx="79">
                  <c:v>87</c:v>
                </c:pt>
                <c:pt idx="80">
                  <c:v>117</c:v>
                </c:pt>
                <c:pt idx="81">
                  <c:v>98</c:v>
                </c:pt>
                <c:pt idx="82">
                  <c:v>96</c:v>
                </c:pt>
                <c:pt idx="83">
                  <c:v>128</c:v>
                </c:pt>
                <c:pt idx="84">
                  <c:v>141</c:v>
                </c:pt>
                <c:pt idx="85">
                  <c:v>96</c:v>
                </c:pt>
                <c:pt idx="86">
                  <c:v>112</c:v>
                </c:pt>
                <c:pt idx="87">
                  <c:v>67</c:v>
                </c:pt>
                <c:pt idx="88">
                  <c:v>61</c:v>
                </c:pt>
                <c:pt idx="89">
                  <c:v>58</c:v>
                </c:pt>
                <c:pt idx="90">
                  <c:v>135</c:v>
                </c:pt>
                <c:pt idx="91">
                  <c:v>79</c:v>
                </c:pt>
                <c:pt idx="92">
                  <c:v>86</c:v>
                </c:pt>
                <c:pt idx="93">
                  <c:v>149</c:v>
                </c:pt>
                <c:pt idx="94">
                  <c:v>144</c:v>
                </c:pt>
                <c:pt idx="95">
                  <c:v>132</c:v>
                </c:pt>
                <c:pt idx="96">
                  <c:v>41</c:v>
                </c:pt>
                <c:pt idx="97">
                  <c:v>72</c:v>
                </c:pt>
                <c:pt idx="98">
                  <c:v>139</c:v>
                </c:pt>
                <c:pt idx="99">
                  <c:v>141</c:v>
                </c:pt>
                <c:pt idx="100">
                  <c:v>36</c:v>
                </c:pt>
                <c:pt idx="101">
                  <c:v>129</c:v>
                </c:pt>
                <c:pt idx="102">
                  <c:v>126</c:v>
                </c:pt>
                <c:pt idx="103">
                  <c:v>109</c:v>
                </c:pt>
                <c:pt idx="104">
                  <c:v>136</c:v>
                </c:pt>
                <c:pt idx="105">
                  <c:v>143</c:v>
                </c:pt>
                <c:pt idx="106">
                  <c:v>118</c:v>
                </c:pt>
                <c:pt idx="107">
                  <c:v>193</c:v>
                </c:pt>
                <c:pt idx="108">
                  <c:v>30</c:v>
                </c:pt>
                <c:pt idx="109">
                  <c:v>60</c:v>
                </c:pt>
                <c:pt idx="110">
                  <c:v>122</c:v>
                </c:pt>
                <c:pt idx="111">
                  <c:v>95</c:v>
                </c:pt>
                <c:pt idx="112">
                  <c:v>98</c:v>
                </c:pt>
                <c:pt idx="113">
                  <c:v>125</c:v>
                </c:pt>
                <c:pt idx="114">
                  <c:v>190</c:v>
                </c:pt>
                <c:pt idx="115">
                  <c:v>47</c:v>
                </c:pt>
                <c:pt idx="116">
                  <c:v>150</c:v>
                </c:pt>
                <c:pt idx="117">
                  <c:v>152</c:v>
                </c:pt>
                <c:pt idx="118">
                  <c:v>79</c:v>
                </c:pt>
                <c:pt idx="119">
                  <c:v>95</c:v>
                </c:pt>
                <c:pt idx="120">
                  <c:v>95</c:v>
                </c:pt>
                <c:pt idx="121">
                  <c:v>31</c:v>
                </c:pt>
                <c:pt idx="122">
                  <c:v>121</c:v>
                </c:pt>
                <c:pt idx="123">
                  <c:v>74</c:v>
                </c:pt>
                <c:pt idx="124">
                  <c:v>58</c:v>
                </c:pt>
                <c:pt idx="125">
                  <c:v>99</c:v>
                </c:pt>
                <c:pt idx="126">
                  <c:v>66</c:v>
                </c:pt>
                <c:pt idx="127">
                  <c:v>75</c:v>
                </c:pt>
                <c:pt idx="128">
                  <c:v>186</c:v>
                </c:pt>
                <c:pt idx="129">
                  <c:v>64</c:v>
                </c:pt>
                <c:pt idx="130">
                  <c:v>114</c:v>
                </c:pt>
                <c:pt idx="131">
                  <c:v>90</c:v>
                </c:pt>
                <c:pt idx="132">
                  <c:v>72</c:v>
                </c:pt>
                <c:pt idx="133">
                  <c:v>171</c:v>
                </c:pt>
                <c:pt idx="134">
                  <c:v>117</c:v>
                </c:pt>
                <c:pt idx="135">
                  <c:v>82</c:v>
                </c:pt>
                <c:pt idx="136">
                  <c:v>75</c:v>
                </c:pt>
                <c:pt idx="137">
                  <c:v>63</c:v>
                </c:pt>
                <c:pt idx="138">
                  <c:v>105</c:v>
                </c:pt>
                <c:pt idx="139">
                  <c:v>41</c:v>
                </c:pt>
                <c:pt idx="140">
                  <c:v>48</c:v>
                </c:pt>
                <c:pt idx="141">
                  <c:v>166</c:v>
                </c:pt>
                <c:pt idx="142">
                  <c:v>105</c:v>
                </c:pt>
                <c:pt idx="143">
                  <c:v>95</c:v>
                </c:pt>
                <c:pt idx="144">
                  <c:v>68</c:v>
                </c:pt>
                <c:pt idx="145">
                  <c:v>122</c:v>
                </c:pt>
                <c:pt idx="146">
                  <c:v>120</c:v>
                </c:pt>
                <c:pt idx="147">
                  <c:v>64</c:v>
                </c:pt>
                <c:pt idx="148">
                  <c:v>13</c:v>
                </c:pt>
                <c:pt idx="149">
                  <c:v>111</c:v>
                </c:pt>
                <c:pt idx="150">
                  <c:v>50</c:v>
                </c:pt>
                <c:pt idx="151">
                  <c:v>131</c:v>
                </c:pt>
                <c:pt idx="152">
                  <c:v>87</c:v>
                </c:pt>
                <c:pt idx="153">
                  <c:v>96</c:v>
                </c:pt>
                <c:pt idx="154">
                  <c:v>65</c:v>
                </c:pt>
                <c:pt idx="155">
                  <c:v>112</c:v>
                </c:pt>
                <c:pt idx="156">
                  <c:v>101</c:v>
                </c:pt>
                <c:pt idx="157">
                  <c:v>32</c:v>
                </c:pt>
                <c:pt idx="158">
                  <c:v>189</c:v>
                </c:pt>
                <c:pt idx="159">
                  <c:v>63</c:v>
                </c:pt>
                <c:pt idx="160">
                  <c:v>92</c:v>
                </c:pt>
                <c:pt idx="161">
                  <c:v>163</c:v>
                </c:pt>
                <c:pt idx="162">
                  <c:v>84</c:v>
                </c:pt>
                <c:pt idx="163">
                  <c:v>83</c:v>
                </c:pt>
                <c:pt idx="164">
                  <c:v>168</c:v>
                </c:pt>
                <c:pt idx="165">
                  <c:v>57</c:v>
                </c:pt>
                <c:pt idx="166">
                  <c:v>100</c:v>
                </c:pt>
                <c:pt idx="167">
                  <c:v>103</c:v>
                </c:pt>
                <c:pt idx="168">
                  <c:v>129</c:v>
                </c:pt>
                <c:pt idx="169">
                  <c:v>86</c:v>
                </c:pt>
                <c:pt idx="170">
                  <c:v>151</c:v>
                </c:pt>
                <c:pt idx="171">
                  <c:v>93</c:v>
                </c:pt>
                <c:pt idx="172">
                  <c:v>67</c:v>
                </c:pt>
                <c:pt idx="173">
                  <c:v>116</c:v>
                </c:pt>
                <c:pt idx="174">
                  <c:v>119</c:v>
                </c:pt>
                <c:pt idx="175">
                  <c:v>146</c:v>
                </c:pt>
                <c:pt idx="176">
                  <c:v>101</c:v>
                </c:pt>
                <c:pt idx="177">
                  <c:v>22</c:v>
                </c:pt>
                <c:pt idx="178">
                  <c:v>108</c:v>
                </c:pt>
                <c:pt idx="179">
                  <c:v>136</c:v>
                </c:pt>
                <c:pt idx="180">
                  <c:v>33</c:v>
                </c:pt>
                <c:pt idx="181">
                  <c:v>120</c:v>
                </c:pt>
                <c:pt idx="182">
                  <c:v>148</c:v>
                </c:pt>
                <c:pt idx="183">
                  <c:v>149</c:v>
                </c:pt>
                <c:pt idx="184">
                  <c:v>61</c:v>
                </c:pt>
                <c:pt idx="185">
                  <c:v>135</c:v>
                </c:pt>
                <c:pt idx="186">
                  <c:v>115</c:v>
                </c:pt>
                <c:pt idx="187">
                  <c:v>35</c:v>
                </c:pt>
                <c:pt idx="188">
                  <c:v>107</c:v>
                </c:pt>
                <c:pt idx="189">
                  <c:v>92</c:v>
                </c:pt>
                <c:pt idx="190">
                  <c:v>69</c:v>
                </c:pt>
                <c:pt idx="191">
                  <c:v>113</c:v>
                </c:pt>
                <c:pt idx="192">
                  <c:v>135</c:v>
                </c:pt>
                <c:pt idx="193">
                  <c:v>100</c:v>
                </c:pt>
                <c:pt idx="194">
                  <c:v>96</c:v>
                </c:pt>
                <c:pt idx="195">
                  <c:v>56</c:v>
                </c:pt>
                <c:pt idx="196">
                  <c:v>171</c:v>
                </c:pt>
                <c:pt idx="197">
                  <c:v>75</c:v>
                </c:pt>
                <c:pt idx="198">
                  <c:v>92</c:v>
                </c:pt>
                <c:pt idx="199">
                  <c:v>77</c:v>
                </c:pt>
                <c:pt idx="200">
                  <c:v>81</c:v>
                </c:pt>
                <c:pt idx="201">
                  <c:v>64</c:v>
                </c:pt>
                <c:pt idx="202">
                  <c:v>107</c:v>
                </c:pt>
                <c:pt idx="203">
                  <c:v>146</c:v>
                </c:pt>
                <c:pt idx="204">
                  <c:v>70</c:v>
                </c:pt>
                <c:pt idx="205">
                  <c:v>129</c:v>
                </c:pt>
                <c:pt idx="206">
                  <c:v>75</c:v>
                </c:pt>
                <c:pt idx="207">
                  <c:v>119</c:v>
                </c:pt>
                <c:pt idx="208">
                  <c:v>149</c:v>
                </c:pt>
                <c:pt idx="209">
                  <c:v>122</c:v>
                </c:pt>
                <c:pt idx="210">
                  <c:v>66</c:v>
                </c:pt>
                <c:pt idx="211">
                  <c:v>103</c:v>
                </c:pt>
                <c:pt idx="212">
                  <c:v>109</c:v>
                </c:pt>
                <c:pt idx="213">
                  <c:v>108</c:v>
                </c:pt>
                <c:pt idx="214">
                  <c:v>89</c:v>
                </c:pt>
                <c:pt idx="215">
                  <c:v>118</c:v>
                </c:pt>
                <c:pt idx="216">
                  <c:v>127</c:v>
                </c:pt>
                <c:pt idx="217">
                  <c:v>42</c:v>
                </c:pt>
                <c:pt idx="218">
                  <c:v>50</c:v>
                </c:pt>
                <c:pt idx="219">
                  <c:v>81</c:v>
                </c:pt>
                <c:pt idx="220">
                  <c:v>91</c:v>
                </c:pt>
                <c:pt idx="221">
                  <c:v>81</c:v>
                </c:pt>
                <c:pt idx="222">
                  <c:v>150</c:v>
                </c:pt>
                <c:pt idx="223">
                  <c:v>132</c:v>
                </c:pt>
                <c:pt idx="224">
                  <c:v>114</c:v>
                </c:pt>
                <c:pt idx="225">
                  <c:v>91</c:v>
                </c:pt>
                <c:pt idx="226">
                  <c:v>142</c:v>
                </c:pt>
                <c:pt idx="227">
                  <c:v>48</c:v>
                </c:pt>
                <c:pt idx="228">
                  <c:v>122</c:v>
                </c:pt>
                <c:pt idx="229">
                  <c:v>21</c:v>
                </c:pt>
                <c:pt idx="230">
                  <c:v>93</c:v>
                </c:pt>
                <c:pt idx="231">
                  <c:v>103</c:v>
                </c:pt>
                <c:pt idx="232">
                  <c:v>84</c:v>
                </c:pt>
                <c:pt idx="233">
                  <c:v>159</c:v>
                </c:pt>
                <c:pt idx="234">
                  <c:v>110</c:v>
                </c:pt>
                <c:pt idx="235">
                  <c:v>50</c:v>
                </c:pt>
                <c:pt idx="236">
                  <c:v>45</c:v>
                </c:pt>
                <c:pt idx="237">
                  <c:v>93</c:v>
                </c:pt>
                <c:pt idx="238">
                  <c:v>52</c:v>
                </c:pt>
                <c:pt idx="239">
                  <c:v>64</c:v>
                </c:pt>
                <c:pt idx="240">
                  <c:v>168</c:v>
                </c:pt>
                <c:pt idx="241">
                  <c:v>115</c:v>
                </c:pt>
                <c:pt idx="242">
                  <c:v>148</c:v>
                </c:pt>
                <c:pt idx="243">
                  <c:v>67</c:v>
                </c:pt>
                <c:pt idx="244">
                  <c:v>99</c:v>
                </c:pt>
                <c:pt idx="245">
                  <c:v>119</c:v>
                </c:pt>
                <c:pt idx="246">
                  <c:v>161</c:v>
                </c:pt>
                <c:pt idx="247">
                  <c:v>91</c:v>
                </c:pt>
                <c:pt idx="248">
                  <c:v>139</c:v>
                </c:pt>
                <c:pt idx="249">
                  <c:v>86</c:v>
                </c:pt>
                <c:pt idx="250">
                  <c:v>190</c:v>
                </c:pt>
                <c:pt idx="251">
                  <c:v>68</c:v>
                </c:pt>
                <c:pt idx="252">
                  <c:v>117</c:v>
                </c:pt>
                <c:pt idx="253">
                  <c:v>164</c:v>
                </c:pt>
                <c:pt idx="254">
                  <c:v>53</c:v>
                </c:pt>
                <c:pt idx="255">
                  <c:v>64</c:v>
                </c:pt>
                <c:pt idx="256">
                  <c:v>105</c:v>
                </c:pt>
                <c:pt idx="257">
                  <c:v>57</c:v>
                </c:pt>
                <c:pt idx="258">
                  <c:v>116</c:v>
                </c:pt>
                <c:pt idx="259">
                  <c:v>135</c:v>
                </c:pt>
                <c:pt idx="260">
                  <c:v>98</c:v>
                </c:pt>
                <c:pt idx="261">
                  <c:v>108</c:v>
                </c:pt>
                <c:pt idx="262">
                  <c:v>11</c:v>
                </c:pt>
                <c:pt idx="263">
                  <c:v>99</c:v>
                </c:pt>
                <c:pt idx="264">
                  <c:v>159</c:v>
                </c:pt>
                <c:pt idx="265">
                  <c:v>83</c:v>
                </c:pt>
                <c:pt idx="266">
                  <c:v>144</c:v>
                </c:pt>
                <c:pt idx="267">
                  <c:v>106</c:v>
                </c:pt>
                <c:pt idx="268">
                  <c:v>19</c:v>
                </c:pt>
                <c:pt idx="269">
                  <c:v>9</c:v>
                </c:pt>
                <c:pt idx="270">
                  <c:v>105</c:v>
                </c:pt>
                <c:pt idx="271">
                  <c:v>95</c:v>
                </c:pt>
                <c:pt idx="272">
                  <c:v>119</c:v>
                </c:pt>
                <c:pt idx="273">
                  <c:v>76</c:v>
                </c:pt>
                <c:pt idx="274">
                  <c:v>47</c:v>
                </c:pt>
                <c:pt idx="275">
                  <c:v>66</c:v>
                </c:pt>
                <c:pt idx="276">
                  <c:v>50</c:v>
                </c:pt>
                <c:pt idx="277">
                  <c:v>72</c:v>
                </c:pt>
                <c:pt idx="278">
                  <c:v>134</c:v>
                </c:pt>
                <c:pt idx="279">
                  <c:v>111</c:v>
                </c:pt>
                <c:pt idx="280">
                  <c:v>67</c:v>
                </c:pt>
                <c:pt idx="281">
                  <c:v>154</c:v>
                </c:pt>
                <c:pt idx="282">
                  <c:v>130</c:v>
                </c:pt>
                <c:pt idx="283">
                  <c:v>142</c:v>
                </c:pt>
                <c:pt idx="284">
                  <c:v>87</c:v>
                </c:pt>
                <c:pt idx="285">
                  <c:v>119</c:v>
                </c:pt>
                <c:pt idx="286">
                  <c:v>180</c:v>
                </c:pt>
                <c:pt idx="287">
                  <c:v>100</c:v>
                </c:pt>
                <c:pt idx="288">
                  <c:v>119</c:v>
                </c:pt>
                <c:pt idx="289">
                  <c:v>155</c:v>
                </c:pt>
                <c:pt idx="290">
                  <c:v>92</c:v>
                </c:pt>
                <c:pt idx="291">
                  <c:v>13</c:v>
                </c:pt>
                <c:pt idx="292">
                  <c:v>144</c:v>
                </c:pt>
                <c:pt idx="293">
                  <c:v>80</c:v>
                </c:pt>
                <c:pt idx="294">
                  <c:v>131</c:v>
                </c:pt>
                <c:pt idx="295">
                  <c:v>162</c:v>
                </c:pt>
                <c:pt idx="296">
                  <c:v>124</c:v>
                </c:pt>
                <c:pt idx="297">
                  <c:v>147</c:v>
                </c:pt>
                <c:pt idx="298">
                  <c:v>108</c:v>
                </c:pt>
                <c:pt idx="299">
                  <c:v>45</c:v>
                </c:pt>
                <c:pt idx="300">
                  <c:v>62</c:v>
                </c:pt>
                <c:pt idx="301">
                  <c:v>55</c:v>
                </c:pt>
                <c:pt idx="302">
                  <c:v>76</c:v>
                </c:pt>
                <c:pt idx="303">
                  <c:v>40</c:v>
                </c:pt>
                <c:pt idx="304">
                  <c:v>95</c:v>
                </c:pt>
                <c:pt idx="305">
                  <c:v>81</c:v>
                </c:pt>
                <c:pt idx="306">
                  <c:v>3</c:v>
                </c:pt>
                <c:pt idx="307">
                  <c:v>68</c:v>
                </c:pt>
                <c:pt idx="308">
                  <c:v>107</c:v>
                </c:pt>
                <c:pt idx="309">
                  <c:v>67</c:v>
                </c:pt>
                <c:pt idx="310">
                  <c:v>98</c:v>
                </c:pt>
                <c:pt idx="311">
                  <c:v>141</c:v>
                </c:pt>
                <c:pt idx="312">
                  <c:v>89</c:v>
                </c:pt>
                <c:pt idx="313">
                  <c:v>103</c:v>
                </c:pt>
                <c:pt idx="314">
                  <c:v>185</c:v>
                </c:pt>
                <c:pt idx="315">
                  <c:v>95</c:v>
                </c:pt>
                <c:pt idx="316">
                  <c:v>7</c:v>
                </c:pt>
                <c:pt idx="317">
                  <c:v>31</c:v>
                </c:pt>
                <c:pt idx="318">
                  <c:v>71</c:v>
                </c:pt>
                <c:pt idx="319">
                  <c:v>136</c:v>
                </c:pt>
                <c:pt idx="320">
                  <c:v>50</c:v>
                </c:pt>
                <c:pt idx="321">
                  <c:v>117</c:v>
                </c:pt>
                <c:pt idx="322">
                  <c:v>97</c:v>
                </c:pt>
                <c:pt idx="323">
                  <c:v>84</c:v>
                </c:pt>
                <c:pt idx="324">
                  <c:v>58</c:v>
                </c:pt>
                <c:pt idx="325">
                  <c:v>72</c:v>
                </c:pt>
                <c:pt idx="326">
                  <c:v>20</c:v>
                </c:pt>
                <c:pt idx="327">
                  <c:v>140</c:v>
                </c:pt>
                <c:pt idx="328">
                  <c:v>98</c:v>
                </c:pt>
                <c:pt idx="329">
                  <c:v>87</c:v>
                </c:pt>
                <c:pt idx="330">
                  <c:v>73</c:v>
                </c:pt>
                <c:pt idx="331">
                  <c:v>131</c:v>
                </c:pt>
                <c:pt idx="332">
                  <c:v>95</c:v>
                </c:pt>
                <c:pt idx="333">
                  <c:v>29</c:v>
                </c:pt>
                <c:pt idx="334">
                  <c:v>37</c:v>
                </c:pt>
                <c:pt idx="335">
                  <c:v>107</c:v>
                </c:pt>
                <c:pt idx="336">
                  <c:v>127</c:v>
                </c:pt>
                <c:pt idx="337">
                  <c:v>86</c:v>
                </c:pt>
                <c:pt idx="338">
                  <c:v>11</c:v>
                </c:pt>
                <c:pt idx="339">
                  <c:v>48</c:v>
                </c:pt>
                <c:pt idx="340">
                  <c:v>83</c:v>
                </c:pt>
                <c:pt idx="341">
                  <c:v>172</c:v>
                </c:pt>
                <c:pt idx="342">
                  <c:v>55</c:v>
                </c:pt>
                <c:pt idx="343">
                  <c:v>111</c:v>
                </c:pt>
                <c:pt idx="344">
                  <c:v>105</c:v>
                </c:pt>
                <c:pt idx="345">
                  <c:v>133</c:v>
                </c:pt>
                <c:pt idx="346">
                  <c:v>123</c:v>
                </c:pt>
                <c:pt idx="347">
                  <c:v>41</c:v>
                </c:pt>
                <c:pt idx="348">
                  <c:v>121</c:v>
                </c:pt>
                <c:pt idx="349">
                  <c:v>66</c:v>
                </c:pt>
                <c:pt idx="350">
                  <c:v>129</c:v>
                </c:pt>
                <c:pt idx="351">
                  <c:v>116</c:v>
                </c:pt>
                <c:pt idx="352">
                  <c:v>128</c:v>
                </c:pt>
                <c:pt idx="353">
                  <c:v>81</c:v>
                </c:pt>
                <c:pt idx="354">
                  <c:v>64</c:v>
                </c:pt>
                <c:pt idx="355">
                  <c:v>142</c:v>
                </c:pt>
                <c:pt idx="356">
                  <c:v>22</c:v>
                </c:pt>
                <c:pt idx="357">
                  <c:v>108</c:v>
                </c:pt>
                <c:pt idx="358">
                  <c:v>103</c:v>
                </c:pt>
                <c:pt idx="359">
                  <c:v>122</c:v>
                </c:pt>
                <c:pt idx="360">
                  <c:v>52</c:v>
                </c:pt>
                <c:pt idx="361">
                  <c:v>79</c:v>
                </c:pt>
                <c:pt idx="362">
                  <c:v>161</c:v>
                </c:pt>
                <c:pt idx="363">
                  <c:v>80</c:v>
                </c:pt>
                <c:pt idx="364">
                  <c:v>105</c:v>
                </c:pt>
                <c:pt idx="365">
                  <c:v>73</c:v>
                </c:pt>
                <c:pt idx="366">
                  <c:v>127</c:v>
                </c:pt>
                <c:pt idx="367">
                  <c:v>122</c:v>
                </c:pt>
                <c:pt idx="368">
                  <c:v>33</c:v>
                </c:pt>
                <c:pt idx="369">
                  <c:v>148</c:v>
                </c:pt>
                <c:pt idx="370">
                  <c:v>120</c:v>
                </c:pt>
                <c:pt idx="371">
                  <c:v>91</c:v>
                </c:pt>
                <c:pt idx="372">
                  <c:v>90</c:v>
                </c:pt>
                <c:pt idx="373">
                  <c:v>102</c:v>
                </c:pt>
                <c:pt idx="374">
                  <c:v>63</c:v>
                </c:pt>
                <c:pt idx="375">
                  <c:v>82</c:v>
                </c:pt>
                <c:pt idx="376">
                  <c:v>115</c:v>
                </c:pt>
                <c:pt idx="377">
                  <c:v>121</c:v>
                </c:pt>
                <c:pt idx="378">
                  <c:v>54</c:v>
                </c:pt>
                <c:pt idx="379">
                  <c:v>21</c:v>
                </c:pt>
                <c:pt idx="380">
                  <c:v>163</c:v>
                </c:pt>
                <c:pt idx="381">
                  <c:v>71</c:v>
                </c:pt>
                <c:pt idx="382">
                  <c:v>154</c:v>
                </c:pt>
                <c:pt idx="383">
                  <c:v>100</c:v>
                </c:pt>
                <c:pt idx="384">
                  <c:v>95</c:v>
                </c:pt>
                <c:pt idx="385">
                  <c:v>91</c:v>
                </c:pt>
                <c:pt idx="386">
                  <c:v>176</c:v>
                </c:pt>
                <c:pt idx="387">
                  <c:v>84</c:v>
                </c:pt>
                <c:pt idx="388">
                  <c:v>101</c:v>
                </c:pt>
                <c:pt idx="389">
                  <c:v>132</c:v>
                </c:pt>
                <c:pt idx="390">
                  <c:v>92</c:v>
                </c:pt>
                <c:pt idx="391">
                  <c:v>99</c:v>
                </c:pt>
                <c:pt idx="392">
                  <c:v>56</c:v>
                </c:pt>
                <c:pt idx="393">
                  <c:v>96</c:v>
                </c:pt>
                <c:pt idx="394">
                  <c:v>47</c:v>
                </c:pt>
                <c:pt idx="395">
                  <c:v>163</c:v>
                </c:pt>
                <c:pt idx="396">
                  <c:v>174</c:v>
                </c:pt>
                <c:pt idx="397">
                  <c:v>123</c:v>
                </c:pt>
                <c:pt idx="398">
                  <c:v>93</c:v>
                </c:pt>
                <c:pt idx="399">
                  <c:v>96</c:v>
                </c:pt>
                <c:pt idx="400">
                  <c:v>24</c:v>
                </c:pt>
                <c:pt idx="401">
                  <c:v>92</c:v>
                </c:pt>
                <c:pt idx="402">
                  <c:v>138</c:v>
                </c:pt>
                <c:pt idx="403">
                  <c:v>83</c:v>
                </c:pt>
                <c:pt idx="404">
                  <c:v>36</c:v>
                </c:pt>
                <c:pt idx="405">
                  <c:v>97</c:v>
                </c:pt>
                <c:pt idx="406">
                  <c:v>127</c:v>
                </c:pt>
                <c:pt idx="407">
                  <c:v>153</c:v>
                </c:pt>
                <c:pt idx="408">
                  <c:v>120</c:v>
                </c:pt>
                <c:pt idx="409">
                  <c:v>80</c:v>
                </c:pt>
                <c:pt idx="410">
                  <c:v>118</c:v>
                </c:pt>
                <c:pt idx="411">
                  <c:v>66</c:v>
                </c:pt>
                <c:pt idx="412">
                  <c:v>127</c:v>
                </c:pt>
                <c:pt idx="413">
                  <c:v>93</c:v>
                </c:pt>
                <c:pt idx="414">
                  <c:v>115</c:v>
                </c:pt>
                <c:pt idx="415">
                  <c:v>118</c:v>
                </c:pt>
                <c:pt idx="416">
                  <c:v>142</c:v>
                </c:pt>
                <c:pt idx="417">
                  <c:v>54</c:v>
                </c:pt>
                <c:pt idx="418">
                  <c:v>201</c:v>
                </c:pt>
                <c:pt idx="419">
                  <c:v>85</c:v>
                </c:pt>
                <c:pt idx="420">
                  <c:v>45</c:v>
                </c:pt>
                <c:pt idx="421">
                  <c:v>146</c:v>
                </c:pt>
                <c:pt idx="422">
                  <c:v>63</c:v>
                </c:pt>
                <c:pt idx="423">
                  <c:v>160</c:v>
                </c:pt>
                <c:pt idx="424">
                  <c:v>92</c:v>
                </c:pt>
                <c:pt idx="425">
                  <c:v>101</c:v>
                </c:pt>
                <c:pt idx="426">
                  <c:v>123</c:v>
                </c:pt>
                <c:pt idx="427">
                  <c:v>116</c:v>
                </c:pt>
                <c:pt idx="428">
                  <c:v>138</c:v>
                </c:pt>
                <c:pt idx="429">
                  <c:v>89</c:v>
                </c:pt>
                <c:pt idx="430">
                  <c:v>93</c:v>
                </c:pt>
                <c:pt idx="431">
                  <c:v>141</c:v>
                </c:pt>
                <c:pt idx="432">
                  <c:v>112</c:v>
                </c:pt>
                <c:pt idx="433">
                  <c:v>1</c:v>
                </c:pt>
                <c:pt idx="434">
                  <c:v>87</c:v>
                </c:pt>
                <c:pt idx="435">
                  <c:v>52</c:v>
                </c:pt>
                <c:pt idx="436">
                  <c:v>77</c:v>
                </c:pt>
                <c:pt idx="437">
                  <c:v>120</c:v>
                </c:pt>
                <c:pt idx="438">
                  <c:v>54</c:v>
                </c:pt>
                <c:pt idx="439">
                  <c:v>162</c:v>
                </c:pt>
                <c:pt idx="440">
                  <c:v>101</c:v>
                </c:pt>
                <c:pt idx="441">
                  <c:v>119</c:v>
                </c:pt>
                <c:pt idx="442">
                  <c:v>142</c:v>
                </c:pt>
                <c:pt idx="443">
                  <c:v>107</c:v>
                </c:pt>
                <c:pt idx="444">
                  <c:v>132</c:v>
                </c:pt>
                <c:pt idx="445">
                  <c:v>140</c:v>
                </c:pt>
                <c:pt idx="446">
                  <c:v>51</c:v>
                </c:pt>
                <c:pt idx="447">
                  <c:v>105</c:v>
                </c:pt>
                <c:pt idx="448">
                  <c:v>86</c:v>
                </c:pt>
                <c:pt idx="449">
                  <c:v>86</c:v>
                </c:pt>
                <c:pt idx="450">
                  <c:v>134</c:v>
                </c:pt>
                <c:pt idx="451">
                  <c:v>93</c:v>
                </c:pt>
                <c:pt idx="452">
                  <c:v>174</c:v>
                </c:pt>
                <c:pt idx="453">
                  <c:v>91</c:v>
                </c:pt>
                <c:pt idx="454">
                  <c:v>88</c:v>
                </c:pt>
                <c:pt idx="455">
                  <c:v>88</c:v>
                </c:pt>
                <c:pt idx="456">
                  <c:v>195</c:v>
                </c:pt>
                <c:pt idx="457">
                  <c:v>61</c:v>
                </c:pt>
                <c:pt idx="458">
                  <c:v>108</c:v>
                </c:pt>
                <c:pt idx="459">
                  <c:v>100</c:v>
                </c:pt>
                <c:pt idx="460">
                  <c:v>155</c:v>
                </c:pt>
                <c:pt idx="461">
                  <c:v>131</c:v>
                </c:pt>
                <c:pt idx="462">
                  <c:v>126</c:v>
                </c:pt>
                <c:pt idx="463">
                  <c:v>107</c:v>
                </c:pt>
                <c:pt idx="464">
                  <c:v>60</c:v>
                </c:pt>
                <c:pt idx="465">
                  <c:v>52</c:v>
                </c:pt>
                <c:pt idx="466">
                  <c:v>74</c:v>
                </c:pt>
                <c:pt idx="467">
                  <c:v>85</c:v>
                </c:pt>
                <c:pt idx="468">
                  <c:v>113</c:v>
                </c:pt>
                <c:pt idx="469">
                  <c:v>114</c:v>
                </c:pt>
                <c:pt idx="470">
                  <c:v>101</c:v>
                </c:pt>
                <c:pt idx="471">
                  <c:v>124</c:v>
                </c:pt>
                <c:pt idx="472">
                  <c:v>118</c:v>
                </c:pt>
                <c:pt idx="473">
                  <c:v>91</c:v>
                </c:pt>
                <c:pt idx="474">
                  <c:v>86</c:v>
                </c:pt>
                <c:pt idx="475">
                  <c:v>153</c:v>
                </c:pt>
                <c:pt idx="476">
                  <c:v>104</c:v>
                </c:pt>
                <c:pt idx="477">
                  <c:v>159</c:v>
                </c:pt>
                <c:pt idx="478">
                  <c:v>87</c:v>
                </c:pt>
                <c:pt idx="479">
                  <c:v>57</c:v>
                </c:pt>
                <c:pt idx="480">
                  <c:v>121</c:v>
                </c:pt>
                <c:pt idx="481">
                  <c:v>105</c:v>
                </c:pt>
                <c:pt idx="482">
                  <c:v>51</c:v>
                </c:pt>
                <c:pt idx="483">
                  <c:v>80</c:v>
                </c:pt>
                <c:pt idx="484">
                  <c:v>164</c:v>
                </c:pt>
                <c:pt idx="485">
                  <c:v>116</c:v>
                </c:pt>
                <c:pt idx="486">
                  <c:v>9</c:v>
                </c:pt>
                <c:pt idx="487">
                  <c:v>127</c:v>
                </c:pt>
                <c:pt idx="488">
                  <c:v>125</c:v>
                </c:pt>
                <c:pt idx="489">
                  <c:v>121</c:v>
                </c:pt>
                <c:pt idx="490">
                  <c:v>73</c:v>
                </c:pt>
                <c:pt idx="491">
                  <c:v>65</c:v>
                </c:pt>
                <c:pt idx="492">
                  <c:v>136</c:v>
                </c:pt>
                <c:pt idx="493">
                  <c:v>94</c:v>
                </c:pt>
                <c:pt idx="494">
                  <c:v>112</c:v>
                </c:pt>
                <c:pt idx="495">
                  <c:v>128</c:v>
                </c:pt>
                <c:pt idx="496">
                  <c:v>114</c:v>
                </c:pt>
                <c:pt idx="497">
                  <c:v>102</c:v>
                </c:pt>
                <c:pt idx="498">
                  <c:v>69</c:v>
                </c:pt>
                <c:pt idx="499">
                  <c:v>73</c:v>
                </c:pt>
                <c:pt idx="500">
                  <c:v>146</c:v>
                </c:pt>
                <c:pt idx="501">
                  <c:v>52</c:v>
                </c:pt>
                <c:pt idx="502">
                  <c:v>129</c:v>
                </c:pt>
                <c:pt idx="503">
                  <c:v>98</c:v>
                </c:pt>
                <c:pt idx="504">
                  <c:v>120</c:v>
                </c:pt>
                <c:pt idx="505">
                  <c:v>155</c:v>
                </c:pt>
                <c:pt idx="506">
                  <c:v>136</c:v>
                </c:pt>
                <c:pt idx="507">
                  <c:v>54</c:v>
                </c:pt>
                <c:pt idx="508">
                  <c:v>157</c:v>
                </c:pt>
                <c:pt idx="509">
                  <c:v>92</c:v>
                </c:pt>
                <c:pt idx="510">
                  <c:v>88</c:v>
                </c:pt>
                <c:pt idx="511">
                  <c:v>136</c:v>
                </c:pt>
                <c:pt idx="512">
                  <c:v>68</c:v>
                </c:pt>
                <c:pt idx="513">
                  <c:v>132</c:v>
                </c:pt>
                <c:pt idx="514">
                  <c:v>112</c:v>
                </c:pt>
                <c:pt idx="515">
                  <c:v>112</c:v>
                </c:pt>
                <c:pt idx="516">
                  <c:v>97</c:v>
                </c:pt>
                <c:pt idx="517">
                  <c:v>83</c:v>
                </c:pt>
                <c:pt idx="518">
                  <c:v>66</c:v>
                </c:pt>
                <c:pt idx="519">
                  <c:v>117</c:v>
                </c:pt>
                <c:pt idx="520">
                  <c:v>56</c:v>
                </c:pt>
                <c:pt idx="521">
                  <c:v>65</c:v>
                </c:pt>
                <c:pt idx="522">
                  <c:v>152</c:v>
                </c:pt>
                <c:pt idx="523">
                  <c:v>97</c:v>
                </c:pt>
                <c:pt idx="524">
                  <c:v>85</c:v>
                </c:pt>
                <c:pt idx="525">
                  <c:v>210</c:v>
                </c:pt>
                <c:pt idx="526">
                  <c:v>88</c:v>
                </c:pt>
                <c:pt idx="527">
                  <c:v>154</c:v>
                </c:pt>
                <c:pt idx="528">
                  <c:v>32</c:v>
                </c:pt>
                <c:pt idx="529">
                  <c:v>126</c:v>
                </c:pt>
                <c:pt idx="530">
                  <c:v>86</c:v>
                </c:pt>
                <c:pt idx="531">
                  <c:v>138</c:v>
                </c:pt>
                <c:pt idx="532">
                  <c:v>74</c:v>
                </c:pt>
                <c:pt idx="533">
                  <c:v>38</c:v>
                </c:pt>
                <c:pt idx="534">
                  <c:v>118</c:v>
                </c:pt>
                <c:pt idx="535">
                  <c:v>98</c:v>
                </c:pt>
                <c:pt idx="536">
                  <c:v>59</c:v>
                </c:pt>
                <c:pt idx="537">
                  <c:v>61</c:v>
                </c:pt>
                <c:pt idx="538">
                  <c:v>148</c:v>
                </c:pt>
                <c:pt idx="539">
                  <c:v>83</c:v>
                </c:pt>
                <c:pt idx="540">
                  <c:v>109</c:v>
                </c:pt>
                <c:pt idx="541">
                  <c:v>122</c:v>
                </c:pt>
                <c:pt idx="542">
                  <c:v>101</c:v>
                </c:pt>
                <c:pt idx="543">
                  <c:v>68</c:v>
                </c:pt>
                <c:pt idx="544">
                  <c:v>149</c:v>
                </c:pt>
                <c:pt idx="545">
                  <c:v>71</c:v>
                </c:pt>
                <c:pt idx="546">
                  <c:v>54</c:v>
                </c:pt>
                <c:pt idx="547">
                  <c:v>112</c:v>
                </c:pt>
                <c:pt idx="548">
                  <c:v>122</c:v>
                </c:pt>
                <c:pt idx="549">
                  <c:v>64</c:v>
                </c:pt>
                <c:pt idx="550">
                  <c:v>68</c:v>
                </c:pt>
                <c:pt idx="551">
                  <c:v>108</c:v>
                </c:pt>
                <c:pt idx="552">
                  <c:v>130</c:v>
                </c:pt>
                <c:pt idx="553">
                  <c:v>139</c:v>
                </c:pt>
                <c:pt idx="554">
                  <c:v>99</c:v>
                </c:pt>
                <c:pt idx="555">
                  <c:v>77</c:v>
                </c:pt>
                <c:pt idx="556">
                  <c:v>92</c:v>
                </c:pt>
                <c:pt idx="557">
                  <c:v>139</c:v>
                </c:pt>
                <c:pt idx="558">
                  <c:v>183</c:v>
                </c:pt>
                <c:pt idx="559">
                  <c:v>97</c:v>
                </c:pt>
                <c:pt idx="560">
                  <c:v>55</c:v>
                </c:pt>
                <c:pt idx="561">
                  <c:v>101</c:v>
                </c:pt>
                <c:pt idx="562">
                  <c:v>120</c:v>
                </c:pt>
                <c:pt idx="563">
                  <c:v>183</c:v>
                </c:pt>
                <c:pt idx="564">
                  <c:v>105</c:v>
                </c:pt>
                <c:pt idx="565">
                  <c:v>111</c:v>
                </c:pt>
                <c:pt idx="566">
                  <c:v>82</c:v>
                </c:pt>
                <c:pt idx="567">
                  <c:v>121</c:v>
                </c:pt>
                <c:pt idx="568">
                  <c:v>134</c:v>
                </c:pt>
                <c:pt idx="569">
                  <c:v>130</c:v>
                </c:pt>
                <c:pt idx="570">
                  <c:v>146</c:v>
                </c:pt>
                <c:pt idx="571">
                  <c:v>125</c:v>
                </c:pt>
                <c:pt idx="572">
                  <c:v>83</c:v>
                </c:pt>
                <c:pt idx="573">
                  <c:v>66</c:v>
                </c:pt>
                <c:pt idx="574">
                  <c:v>80</c:v>
                </c:pt>
                <c:pt idx="575">
                  <c:v>123</c:v>
                </c:pt>
                <c:pt idx="576">
                  <c:v>67</c:v>
                </c:pt>
                <c:pt idx="577">
                  <c:v>141</c:v>
                </c:pt>
                <c:pt idx="578">
                  <c:v>79</c:v>
                </c:pt>
                <c:pt idx="579">
                  <c:v>148</c:v>
                </c:pt>
                <c:pt idx="580">
                  <c:v>143</c:v>
                </c:pt>
                <c:pt idx="581">
                  <c:v>79</c:v>
                </c:pt>
                <c:pt idx="582">
                  <c:v>121</c:v>
                </c:pt>
                <c:pt idx="583">
                  <c:v>117</c:v>
                </c:pt>
                <c:pt idx="584">
                  <c:v>62</c:v>
                </c:pt>
                <c:pt idx="585">
                  <c:v>127</c:v>
                </c:pt>
                <c:pt idx="586">
                  <c:v>123</c:v>
                </c:pt>
                <c:pt idx="587">
                  <c:v>138</c:v>
                </c:pt>
                <c:pt idx="588">
                  <c:v>90</c:v>
                </c:pt>
                <c:pt idx="589">
                  <c:v>120</c:v>
                </c:pt>
                <c:pt idx="590">
                  <c:v>117</c:v>
                </c:pt>
                <c:pt idx="591">
                  <c:v>115</c:v>
                </c:pt>
                <c:pt idx="592">
                  <c:v>143</c:v>
                </c:pt>
                <c:pt idx="593">
                  <c:v>64</c:v>
                </c:pt>
                <c:pt idx="594">
                  <c:v>57</c:v>
                </c:pt>
                <c:pt idx="595">
                  <c:v>53</c:v>
                </c:pt>
                <c:pt idx="596">
                  <c:v>129</c:v>
                </c:pt>
                <c:pt idx="597">
                  <c:v>85</c:v>
                </c:pt>
                <c:pt idx="598">
                  <c:v>147</c:v>
                </c:pt>
                <c:pt idx="599">
                  <c:v>81</c:v>
                </c:pt>
                <c:pt idx="600">
                  <c:v>116</c:v>
                </c:pt>
                <c:pt idx="601">
                  <c:v>69</c:v>
                </c:pt>
                <c:pt idx="602">
                  <c:v>165</c:v>
                </c:pt>
                <c:pt idx="603">
                  <c:v>116</c:v>
                </c:pt>
                <c:pt idx="604">
                  <c:v>84</c:v>
                </c:pt>
                <c:pt idx="605">
                  <c:v>90</c:v>
                </c:pt>
                <c:pt idx="606">
                  <c:v>63</c:v>
                </c:pt>
                <c:pt idx="607">
                  <c:v>105</c:v>
                </c:pt>
                <c:pt idx="608">
                  <c:v>68</c:v>
                </c:pt>
                <c:pt idx="609">
                  <c:v>63</c:v>
                </c:pt>
                <c:pt idx="610">
                  <c:v>131</c:v>
                </c:pt>
                <c:pt idx="611">
                  <c:v>155</c:v>
                </c:pt>
                <c:pt idx="612">
                  <c:v>188</c:v>
                </c:pt>
                <c:pt idx="613">
                  <c:v>136</c:v>
                </c:pt>
                <c:pt idx="614">
                  <c:v>155</c:v>
                </c:pt>
                <c:pt idx="615">
                  <c:v>116</c:v>
                </c:pt>
                <c:pt idx="616">
                  <c:v>122</c:v>
                </c:pt>
                <c:pt idx="617">
                  <c:v>92</c:v>
                </c:pt>
                <c:pt idx="618">
                  <c:v>125</c:v>
                </c:pt>
                <c:pt idx="619">
                  <c:v>152</c:v>
                </c:pt>
                <c:pt idx="620">
                  <c:v>193</c:v>
                </c:pt>
                <c:pt idx="621">
                  <c:v>116</c:v>
                </c:pt>
                <c:pt idx="622">
                  <c:v>189</c:v>
                </c:pt>
                <c:pt idx="623">
                  <c:v>97</c:v>
                </c:pt>
                <c:pt idx="624">
                  <c:v>137</c:v>
                </c:pt>
                <c:pt idx="625">
                  <c:v>142</c:v>
                </c:pt>
                <c:pt idx="626">
                  <c:v>119</c:v>
                </c:pt>
                <c:pt idx="627">
                  <c:v>101</c:v>
                </c:pt>
                <c:pt idx="628">
                  <c:v>145</c:v>
                </c:pt>
                <c:pt idx="629">
                  <c:v>127</c:v>
                </c:pt>
                <c:pt idx="630">
                  <c:v>145</c:v>
                </c:pt>
                <c:pt idx="631">
                  <c:v>61</c:v>
                </c:pt>
                <c:pt idx="632">
                  <c:v>55</c:v>
                </c:pt>
                <c:pt idx="633">
                  <c:v>96</c:v>
                </c:pt>
                <c:pt idx="634">
                  <c:v>116</c:v>
                </c:pt>
                <c:pt idx="635">
                  <c:v>123</c:v>
                </c:pt>
                <c:pt idx="636">
                  <c:v>121</c:v>
                </c:pt>
                <c:pt idx="637">
                  <c:v>67</c:v>
                </c:pt>
                <c:pt idx="638">
                  <c:v>134</c:v>
                </c:pt>
                <c:pt idx="639">
                  <c:v>120</c:v>
                </c:pt>
                <c:pt idx="640">
                  <c:v>130</c:v>
                </c:pt>
                <c:pt idx="641">
                  <c:v>79</c:v>
                </c:pt>
                <c:pt idx="642">
                  <c:v>109</c:v>
                </c:pt>
                <c:pt idx="643">
                  <c:v>47</c:v>
                </c:pt>
                <c:pt idx="644">
                  <c:v>59</c:v>
                </c:pt>
                <c:pt idx="645">
                  <c:v>166</c:v>
                </c:pt>
                <c:pt idx="646">
                  <c:v>114</c:v>
                </c:pt>
                <c:pt idx="647">
                  <c:v>82</c:v>
                </c:pt>
                <c:pt idx="648">
                  <c:v>120</c:v>
                </c:pt>
                <c:pt idx="649">
                  <c:v>74</c:v>
                </c:pt>
                <c:pt idx="650">
                  <c:v>130</c:v>
                </c:pt>
                <c:pt idx="651">
                  <c:v>96</c:v>
                </c:pt>
                <c:pt idx="652">
                  <c:v>178</c:v>
                </c:pt>
                <c:pt idx="653">
                  <c:v>108</c:v>
                </c:pt>
                <c:pt idx="654">
                  <c:v>121</c:v>
                </c:pt>
                <c:pt idx="655">
                  <c:v>119</c:v>
                </c:pt>
                <c:pt idx="656">
                  <c:v>105</c:v>
                </c:pt>
                <c:pt idx="657">
                  <c:v>141</c:v>
                </c:pt>
                <c:pt idx="658">
                  <c:v>75</c:v>
                </c:pt>
                <c:pt idx="659">
                  <c:v>126</c:v>
                </c:pt>
                <c:pt idx="660">
                  <c:v>123</c:v>
                </c:pt>
                <c:pt idx="661">
                  <c:v>185</c:v>
                </c:pt>
                <c:pt idx="662">
                  <c:v>134</c:v>
                </c:pt>
                <c:pt idx="663">
                  <c:v>148</c:v>
                </c:pt>
                <c:pt idx="664">
                  <c:v>103</c:v>
                </c:pt>
                <c:pt idx="665">
                  <c:v>150</c:v>
                </c:pt>
                <c:pt idx="666">
                  <c:v>134</c:v>
                </c:pt>
                <c:pt idx="667">
                  <c:v>80</c:v>
                </c:pt>
                <c:pt idx="668">
                  <c:v>61</c:v>
                </c:pt>
                <c:pt idx="669">
                  <c:v>97</c:v>
                </c:pt>
                <c:pt idx="670">
                  <c:v>87</c:v>
                </c:pt>
                <c:pt idx="671">
                  <c:v>65</c:v>
                </c:pt>
                <c:pt idx="672">
                  <c:v>125</c:v>
                </c:pt>
                <c:pt idx="673">
                  <c:v>96</c:v>
                </c:pt>
                <c:pt idx="674">
                  <c:v>137</c:v>
                </c:pt>
                <c:pt idx="675">
                  <c:v>82</c:v>
                </c:pt>
                <c:pt idx="676">
                  <c:v>55</c:v>
                </c:pt>
                <c:pt idx="677">
                  <c:v>98</c:v>
                </c:pt>
                <c:pt idx="678">
                  <c:v>113</c:v>
                </c:pt>
                <c:pt idx="679">
                  <c:v>149</c:v>
                </c:pt>
                <c:pt idx="680">
                  <c:v>147</c:v>
                </c:pt>
                <c:pt idx="681">
                  <c:v>89</c:v>
                </c:pt>
                <c:pt idx="682">
                  <c:v>47</c:v>
                </c:pt>
                <c:pt idx="683">
                  <c:v>182</c:v>
                </c:pt>
                <c:pt idx="684">
                  <c:v>69</c:v>
                </c:pt>
                <c:pt idx="685">
                  <c:v>113</c:v>
                </c:pt>
                <c:pt idx="686">
                  <c:v>87</c:v>
                </c:pt>
                <c:pt idx="687">
                  <c:v>32</c:v>
                </c:pt>
                <c:pt idx="688">
                  <c:v>133</c:v>
                </c:pt>
                <c:pt idx="689">
                  <c:v>127</c:v>
                </c:pt>
                <c:pt idx="690">
                  <c:v>123</c:v>
                </c:pt>
                <c:pt idx="691">
                  <c:v>103</c:v>
                </c:pt>
                <c:pt idx="692">
                  <c:v>123</c:v>
                </c:pt>
                <c:pt idx="693">
                  <c:v>78</c:v>
                </c:pt>
                <c:pt idx="694">
                  <c:v>101</c:v>
                </c:pt>
                <c:pt idx="695">
                  <c:v>67</c:v>
                </c:pt>
                <c:pt idx="696">
                  <c:v>75</c:v>
                </c:pt>
                <c:pt idx="697">
                  <c:v>121</c:v>
                </c:pt>
                <c:pt idx="698">
                  <c:v>116</c:v>
                </c:pt>
                <c:pt idx="699">
                  <c:v>114</c:v>
                </c:pt>
                <c:pt idx="700">
                  <c:v>63</c:v>
                </c:pt>
                <c:pt idx="701">
                  <c:v>122</c:v>
                </c:pt>
                <c:pt idx="702">
                  <c:v>78</c:v>
                </c:pt>
                <c:pt idx="703">
                  <c:v>148</c:v>
                </c:pt>
                <c:pt idx="704">
                  <c:v>110</c:v>
                </c:pt>
                <c:pt idx="705">
                  <c:v>181</c:v>
                </c:pt>
                <c:pt idx="706">
                  <c:v>102</c:v>
                </c:pt>
                <c:pt idx="707">
                  <c:v>100</c:v>
                </c:pt>
                <c:pt idx="708">
                  <c:v>70</c:v>
                </c:pt>
                <c:pt idx="709">
                  <c:v>181</c:v>
                </c:pt>
                <c:pt idx="710">
                  <c:v>107</c:v>
                </c:pt>
                <c:pt idx="711">
                  <c:v>100</c:v>
                </c:pt>
                <c:pt idx="712">
                  <c:v>63</c:v>
                </c:pt>
                <c:pt idx="713">
                  <c:v>119</c:v>
                </c:pt>
                <c:pt idx="714">
                  <c:v>98</c:v>
                </c:pt>
                <c:pt idx="715">
                  <c:v>31</c:v>
                </c:pt>
                <c:pt idx="716">
                  <c:v>129</c:v>
                </c:pt>
                <c:pt idx="717">
                  <c:v>131</c:v>
                </c:pt>
                <c:pt idx="718">
                  <c:v>96</c:v>
                </c:pt>
                <c:pt idx="719">
                  <c:v>77</c:v>
                </c:pt>
                <c:pt idx="720">
                  <c:v>75</c:v>
                </c:pt>
                <c:pt idx="721">
                  <c:v>115</c:v>
                </c:pt>
                <c:pt idx="722">
                  <c:v>108</c:v>
                </c:pt>
                <c:pt idx="723">
                  <c:v>107</c:v>
                </c:pt>
                <c:pt idx="724">
                  <c:v>93</c:v>
                </c:pt>
                <c:pt idx="725">
                  <c:v>73</c:v>
                </c:pt>
                <c:pt idx="726">
                  <c:v>91</c:v>
                </c:pt>
                <c:pt idx="727">
                  <c:v>36</c:v>
                </c:pt>
                <c:pt idx="728">
                  <c:v>51</c:v>
                </c:pt>
                <c:pt idx="729">
                  <c:v>84</c:v>
                </c:pt>
                <c:pt idx="730">
                  <c:v>58</c:v>
                </c:pt>
                <c:pt idx="731">
                  <c:v>35</c:v>
                </c:pt>
                <c:pt idx="732">
                  <c:v>77</c:v>
                </c:pt>
                <c:pt idx="733">
                  <c:v>53</c:v>
                </c:pt>
                <c:pt idx="734">
                  <c:v>59</c:v>
                </c:pt>
                <c:pt idx="735">
                  <c:v>142</c:v>
                </c:pt>
                <c:pt idx="736">
                  <c:v>93</c:v>
                </c:pt>
                <c:pt idx="737">
                  <c:v>23</c:v>
                </c:pt>
                <c:pt idx="738">
                  <c:v>221</c:v>
                </c:pt>
                <c:pt idx="739">
                  <c:v>164</c:v>
                </c:pt>
                <c:pt idx="740">
                  <c:v>104</c:v>
                </c:pt>
                <c:pt idx="741">
                  <c:v>150</c:v>
                </c:pt>
                <c:pt idx="742">
                  <c:v>184</c:v>
                </c:pt>
                <c:pt idx="743">
                  <c:v>61</c:v>
                </c:pt>
                <c:pt idx="744">
                  <c:v>129</c:v>
                </c:pt>
                <c:pt idx="745">
                  <c:v>75</c:v>
                </c:pt>
                <c:pt idx="746">
                  <c:v>97</c:v>
                </c:pt>
                <c:pt idx="747">
                  <c:v>121</c:v>
                </c:pt>
                <c:pt idx="748">
                  <c:v>87</c:v>
                </c:pt>
                <c:pt idx="749">
                  <c:v>58</c:v>
                </c:pt>
                <c:pt idx="750">
                  <c:v>77</c:v>
                </c:pt>
                <c:pt idx="751">
                  <c:v>127</c:v>
                </c:pt>
                <c:pt idx="752">
                  <c:v>57</c:v>
                </c:pt>
                <c:pt idx="753">
                  <c:v>89</c:v>
                </c:pt>
                <c:pt idx="754">
                  <c:v>138</c:v>
                </c:pt>
                <c:pt idx="755">
                  <c:v>120</c:v>
                </c:pt>
                <c:pt idx="756">
                  <c:v>142</c:v>
                </c:pt>
                <c:pt idx="757">
                  <c:v>139</c:v>
                </c:pt>
                <c:pt idx="758">
                  <c:v>99</c:v>
                </c:pt>
                <c:pt idx="759">
                  <c:v>48</c:v>
                </c:pt>
                <c:pt idx="760">
                  <c:v>170</c:v>
                </c:pt>
                <c:pt idx="761">
                  <c:v>119</c:v>
                </c:pt>
                <c:pt idx="762">
                  <c:v>148</c:v>
                </c:pt>
                <c:pt idx="763">
                  <c:v>111</c:v>
                </c:pt>
                <c:pt idx="764">
                  <c:v>114</c:v>
                </c:pt>
                <c:pt idx="765">
                  <c:v>58</c:v>
                </c:pt>
                <c:pt idx="766">
                  <c:v>106</c:v>
                </c:pt>
                <c:pt idx="767">
                  <c:v>149</c:v>
                </c:pt>
                <c:pt idx="768">
                  <c:v>103</c:v>
                </c:pt>
                <c:pt idx="769">
                  <c:v>192</c:v>
                </c:pt>
                <c:pt idx="770">
                  <c:v>74</c:v>
                </c:pt>
                <c:pt idx="771">
                  <c:v>103</c:v>
                </c:pt>
                <c:pt idx="772">
                  <c:v>63</c:v>
                </c:pt>
                <c:pt idx="773">
                  <c:v>128</c:v>
                </c:pt>
                <c:pt idx="774">
                  <c:v>178</c:v>
                </c:pt>
                <c:pt idx="775">
                  <c:v>106</c:v>
                </c:pt>
                <c:pt idx="776">
                  <c:v>92</c:v>
                </c:pt>
                <c:pt idx="777">
                  <c:v>117</c:v>
                </c:pt>
                <c:pt idx="778">
                  <c:v>76</c:v>
                </c:pt>
                <c:pt idx="779">
                  <c:v>115</c:v>
                </c:pt>
                <c:pt idx="780">
                  <c:v>90</c:v>
                </c:pt>
                <c:pt idx="781">
                  <c:v>69</c:v>
                </c:pt>
                <c:pt idx="782">
                  <c:v>141</c:v>
                </c:pt>
                <c:pt idx="783">
                  <c:v>169</c:v>
                </c:pt>
                <c:pt idx="784">
                  <c:v>76</c:v>
                </c:pt>
                <c:pt idx="785">
                  <c:v>166</c:v>
                </c:pt>
                <c:pt idx="786">
                  <c:v>187</c:v>
                </c:pt>
                <c:pt idx="787">
                  <c:v>102</c:v>
                </c:pt>
                <c:pt idx="788">
                  <c:v>100</c:v>
                </c:pt>
                <c:pt idx="789">
                  <c:v>52</c:v>
                </c:pt>
                <c:pt idx="790">
                  <c:v>74</c:v>
                </c:pt>
                <c:pt idx="791">
                  <c:v>40</c:v>
                </c:pt>
                <c:pt idx="792">
                  <c:v>79</c:v>
                </c:pt>
                <c:pt idx="793">
                  <c:v>69</c:v>
                </c:pt>
                <c:pt idx="794">
                  <c:v>60</c:v>
                </c:pt>
                <c:pt idx="795">
                  <c:v>135</c:v>
                </c:pt>
                <c:pt idx="796">
                  <c:v>109</c:v>
                </c:pt>
                <c:pt idx="797">
                  <c:v>47</c:v>
                </c:pt>
                <c:pt idx="798">
                  <c:v>53</c:v>
                </c:pt>
                <c:pt idx="799">
                  <c:v>90</c:v>
                </c:pt>
                <c:pt idx="800">
                  <c:v>117</c:v>
                </c:pt>
                <c:pt idx="801">
                  <c:v>96</c:v>
                </c:pt>
                <c:pt idx="802">
                  <c:v>131</c:v>
                </c:pt>
                <c:pt idx="803">
                  <c:v>108</c:v>
                </c:pt>
                <c:pt idx="804">
                  <c:v>29</c:v>
                </c:pt>
                <c:pt idx="805">
                  <c:v>59</c:v>
                </c:pt>
                <c:pt idx="806">
                  <c:v>42</c:v>
                </c:pt>
                <c:pt idx="807">
                  <c:v>140</c:v>
                </c:pt>
                <c:pt idx="808">
                  <c:v>102</c:v>
                </c:pt>
                <c:pt idx="809">
                  <c:v>71</c:v>
                </c:pt>
                <c:pt idx="810">
                  <c:v>106</c:v>
                </c:pt>
                <c:pt idx="811">
                  <c:v>95</c:v>
                </c:pt>
                <c:pt idx="812">
                  <c:v>79</c:v>
                </c:pt>
                <c:pt idx="813">
                  <c:v>83</c:v>
                </c:pt>
                <c:pt idx="814">
                  <c:v>109</c:v>
                </c:pt>
                <c:pt idx="815">
                  <c:v>163</c:v>
                </c:pt>
                <c:pt idx="816">
                  <c:v>108</c:v>
                </c:pt>
                <c:pt idx="817">
                  <c:v>106</c:v>
                </c:pt>
                <c:pt idx="818">
                  <c:v>58</c:v>
                </c:pt>
                <c:pt idx="819">
                  <c:v>81</c:v>
                </c:pt>
                <c:pt idx="820">
                  <c:v>108</c:v>
                </c:pt>
                <c:pt idx="821">
                  <c:v>133</c:v>
                </c:pt>
                <c:pt idx="822">
                  <c:v>107</c:v>
                </c:pt>
                <c:pt idx="823">
                  <c:v>69</c:v>
                </c:pt>
                <c:pt idx="824">
                  <c:v>64</c:v>
                </c:pt>
                <c:pt idx="825">
                  <c:v>92</c:v>
                </c:pt>
                <c:pt idx="826">
                  <c:v>81</c:v>
                </c:pt>
                <c:pt idx="827">
                  <c:v>78</c:v>
                </c:pt>
                <c:pt idx="828">
                  <c:v>152</c:v>
                </c:pt>
                <c:pt idx="829">
                  <c:v>49</c:v>
                </c:pt>
                <c:pt idx="830">
                  <c:v>151</c:v>
                </c:pt>
                <c:pt idx="831">
                  <c:v>114</c:v>
                </c:pt>
                <c:pt idx="832">
                  <c:v>122</c:v>
                </c:pt>
                <c:pt idx="833">
                  <c:v>87</c:v>
                </c:pt>
                <c:pt idx="834">
                  <c:v>136</c:v>
                </c:pt>
                <c:pt idx="835">
                  <c:v>42</c:v>
                </c:pt>
                <c:pt idx="836">
                  <c:v>88</c:v>
                </c:pt>
                <c:pt idx="837">
                  <c:v>142</c:v>
                </c:pt>
                <c:pt idx="838">
                  <c:v>166</c:v>
                </c:pt>
                <c:pt idx="839">
                  <c:v>19</c:v>
                </c:pt>
                <c:pt idx="840">
                  <c:v>79</c:v>
                </c:pt>
                <c:pt idx="841">
                  <c:v>100</c:v>
                </c:pt>
                <c:pt idx="842">
                  <c:v>173</c:v>
                </c:pt>
                <c:pt idx="843">
                  <c:v>120</c:v>
                </c:pt>
                <c:pt idx="844">
                  <c:v>24</c:v>
                </c:pt>
                <c:pt idx="845">
                  <c:v>113</c:v>
                </c:pt>
                <c:pt idx="846">
                  <c:v>185</c:v>
                </c:pt>
                <c:pt idx="847">
                  <c:v>120</c:v>
                </c:pt>
                <c:pt idx="848">
                  <c:v>85</c:v>
                </c:pt>
                <c:pt idx="849">
                  <c:v>53</c:v>
                </c:pt>
                <c:pt idx="850">
                  <c:v>93</c:v>
                </c:pt>
                <c:pt idx="851">
                  <c:v>126</c:v>
                </c:pt>
                <c:pt idx="852">
                  <c:v>44</c:v>
                </c:pt>
                <c:pt idx="853">
                  <c:v>89</c:v>
                </c:pt>
                <c:pt idx="854">
                  <c:v>78</c:v>
                </c:pt>
                <c:pt idx="855">
                  <c:v>70</c:v>
                </c:pt>
                <c:pt idx="856">
                  <c:v>135</c:v>
                </c:pt>
                <c:pt idx="857">
                  <c:v>112</c:v>
                </c:pt>
                <c:pt idx="858">
                  <c:v>73</c:v>
                </c:pt>
                <c:pt idx="859">
                  <c:v>165</c:v>
                </c:pt>
                <c:pt idx="860">
                  <c:v>72</c:v>
                </c:pt>
                <c:pt idx="861">
                  <c:v>110</c:v>
                </c:pt>
                <c:pt idx="862">
                  <c:v>80</c:v>
                </c:pt>
                <c:pt idx="863">
                  <c:v>43</c:v>
                </c:pt>
                <c:pt idx="864">
                  <c:v>144</c:v>
                </c:pt>
                <c:pt idx="865">
                  <c:v>78</c:v>
                </c:pt>
                <c:pt idx="866">
                  <c:v>61</c:v>
                </c:pt>
                <c:pt idx="867">
                  <c:v>73</c:v>
                </c:pt>
                <c:pt idx="868">
                  <c:v>100</c:v>
                </c:pt>
                <c:pt idx="869">
                  <c:v>109</c:v>
                </c:pt>
                <c:pt idx="870">
                  <c:v>93</c:v>
                </c:pt>
                <c:pt idx="871">
                  <c:v>125</c:v>
                </c:pt>
                <c:pt idx="872">
                  <c:v>59</c:v>
                </c:pt>
                <c:pt idx="873">
                  <c:v>173</c:v>
                </c:pt>
                <c:pt idx="874">
                  <c:v>76</c:v>
                </c:pt>
                <c:pt idx="875">
                  <c:v>138</c:v>
                </c:pt>
                <c:pt idx="876">
                  <c:v>194</c:v>
                </c:pt>
                <c:pt idx="877">
                  <c:v>78</c:v>
                </c:pt>
                <c:pt idx="878">
                  <c:v>1</c:v>
                </c:pt>
                <c:pt idx="879">
                  <c:v>178</c:v>
                </c:pt>
                <c:pt idx="880">
                  <c:v>86</c:v>
                </c:pt>
                <c:pt idx="881">
                  <c:v>20</c:v>
                </c:pt>
                <c:pt idx="882">
                  <c:v>131</c:v>
                </c:pt>
                <c:pt idx="883">
                  <c:v>49</c:v>
                </c:pt>
                <c:pt idx="884">
                  <c:v>121</c:v>
                </c:pt>
                <c:pt idx="885">
                  <c:v>134</c:v>
                </c:pt>
                <c:pt idx="886">
                  <c:v>57</c:v>
                </c:pt>
                <c:pt idx="887">
                  <c:v>66</c:v>
                </c:pt>
                <c:pt idx="888">
                  <c:v>162</c:v>
                </c:pt>
                <c:pt idx="889">
                  <c:v>115</c:v>
                </c:pt>
                <c:pt idx="890">
                  <c:v>86</c:v>
                </c:pt>
                <c:pt idx="891">
                  <c:v>137</c:v>
                </c:pt>
                <c:pt idx="892">
                  <c:v>80</c:v>
                </c:pt>
                <c:pt idx="893">
                  <c:v>35</c:v>
                </c:pt>
                <c:pt idx="894">
                  <c:v>163</c:v>
                </c:pt>
                <c:pt idx="895">
                  <c:v>99</c:v>
                </c:pt>
                <c:pt idx="896">
                  <c:v>155</c:v>
                </c:pt>
                <c:pt idx="897">
                  <c:v>51</c:v>
                </c:pt>
                <c:pt idx="898">
                  <c:v>154</c:v>
                </c:pt>
                <c:pt idx="899">
                  <c:v>65</c:v>
                </c:pt>
                <c:pt idx="900">
                  <c:v>95</c:v>
                </c:pt>
                <c:pt idx="901">
                  <c:v>47</c:v>
                </c:pt>
                <c:pt idx="902">
                  <c:v>49</c:v>
                </c:pt>
                <c:pt idx="903">
                  <c:v>98</c:v>
                </c:pt>
                <c:pt idx="904">
                  <c:v>63</c:v>
                </c:pt>
                <c:pt idx="905">
                  <c:v>182</c:v>
                </c:pt>
                <c:pt idx="906">
                  <c:v>79</c:v>
                </c:pt>
                <c:pt idx="907">
                  <c:v>68</c:v>
                </c:pt>
                <c:pt idx="908">
                  <c:v>44</c:v>
                </c:pt>
                <c:pt idx="909">
                  <c:v>86</c:v>
                </c:pt>
                <c:pt idx="910">
                  <c:v>112</c:v>
                </c:pt>
                <c:pt idx="911">
                  <c:v>108</c:v>
                </c:pt>
                <c:pt idx="912">
                  <c:v>57</c:v>
                </c:pt>
                <c:pt idx="913">
                  <c:v>81</c:v>
                </c:pt>
                <c:pt idx="914">
                  <c:v>37</c:v>
                </c:pt>
                <c:pt idx="915">
                  <c:v>101</c:v>
                </c:pt>
                <c:pt idx="916">
                  <c:v>61</c:v>
                </c:pt>
                <c:pt idx="917">
                  <c:v>142</c:v>
                </c:pt>
                <c:pt idx="918">
                  <c:v>27</c:v>
                </c:pt>
                <c:pt idx="919">
                  <c:v>165</c:v>
                </c:pt>
                <c:pt idx="920">
                  <c:v>33</c:v>
                </c:pt>
                <c:pt idx="921">
                  <c:v>150</c:v>
                </c:pt>
                <c:pt idx="922">
                  <c:v>158</c:v>
                </c:pt>
                <c:pt idx="923">
                  <c:v>54</c:v>
                </c:pt>
                <c:pt idx="924">
                  <c:v>111</c:v>
                </c:pt>
                <c:pt idx="925">
                  <c:v>119</c:v>
                </c:pt>
                <c:pt idx="926">
                  <c:v>175</c:v>
                </c:pt>
                <c:pt idx="927">
                  <c:v>127</c:v>
                </c:pt>
                <c:pt idx="928">
                  <c:v>123</c:v>
                </c:pt>
                <c:pt idx="929">
                  <c:v>63</c:v>
                </c:pt>
                <c:pt idx="930">
                  <c:v>90</c:v>
                </c:pt>
                <c:pt idx="931">
                  <c:v>122</c:v>
                </c:pt>
                <c:pt idx="932">
                  <c:v>73</c:v>
                </c:pt>
                <c:pt idx="933">
                  <c:v>120</c:v>
                </c:pt>
                <c:pt idx="934">
                  <c:v>58</c:v>
                </c:pt>
                <c:pt idx="935">
                  <c:v>77</c:v>
                </c:pt>
                <c:pt idx="936">
                  <c:v>132</c:v>
                </c:pt>
                <c:pt idx="937">
                  <c:v>87</c:v>
                </c:pt>
                <c:pt idx="938">
                  <c:v>91</c:v>
                </c:pt>
                <c:pt idx="939">
                  <c:v>90</c:v>
                </c:pt>
                <c:pt idx="940">
                  <c:v>87</c:v>
                </c:pt>
                <c:pt idx="941">
                  <c:v>164</c:v>
                </c:pt>
                <c:pt idx="942">
                  <c:v>136</c:v>
                </c:pt>
                <c:pt idx="943">
                  <c:v>132</c:v>
                </c:pt>
                <c:pt idx="944">
                  <c:v>4</c:v>
                </c:pt>
                <c:pt idx="945">
                  <c:v>145</c:v>
                </c:pt>
                <c:pt idx="946">
                  <c:v>99</c:v>
                </c:pt>
                <c:pt idx="947">
                  <c:v>39</c:v>
                </c:pt>
                <c:pt idx="948">
                  <c:v>103</c:v>
                </c:pt>
                <c:pt idx="949">
                  <c:v>36</c:v>
                </c:pt>
                <c:pt idx="950">
                  <c:v>55</c:v>
                </c:pt>
                <c:pt idx="951">
                  <c:v>82</c:v>
                </c:pt>
                <c:pt idx="952">
                  <c:v>43</c:v>
                </c:pt>
                <c:pt idx="953">
                  <c:v>151</c:v>
                </c:pt>
                <c:pt idx="954">
                  <c:v>11</c:v>
                </c:pt>
                <c:pt idx="955">
                  <c:v>70</c:v>
                </c:pt>
                <c:pt idx="956">
                  <c:v>58</c:v>
                </c:pt>
                <c:pt idx="957">
                  <c:v>159</c:v>
                </c:pt>
                <c:pt idx="958">
                  <c:v>61</c:v>
                </c:pt>
                <c:pt idx="959">
                  <c:v>43</c:v>
                </c:pt>
                <c:pt idx="960">
                  <c:v>160</c:v>
                </c:pt>
                <c:pt idx="961">
                  <c:v>56</c:v>
                </c:pt>
                <c:pt idx="962">
                  <c:v>100</c:v>
                </c:pt>
                <c:pt idx="963">
                  <c:v>103</c:v>
                </c:pt>
                <c:pt idx="964">
                  <c:v>142</c:v>
                </c:pt>
                <c:pt idx="965">
                  <c:v>73</c:v>
                </c:pt>
                <c:pt idx="966">
                  <c:v>135</c:v>
                </c:pt>
                <c:pt idx="967">
                  <c:v>152</c:v>
                </c:pt>
                <c:pt idx="968">
                  <c:v>94</c:v>
                </c:pt>
                <c:pt idx="969">
                  <c:v>170</c:v>
                </c:pt>
                <c:pt idx="970">
                  <c:v>102</c:v>
                </c:pt>
                <c:pt idx="971">
                  <c:v>81</c:v>
                </c:pt>
                <c:pt idx="972">
                  <c:v>150</c:v>
                </c:pt>
                <c:pt idx="973">
                  <c:v>129</c:v>
                </c:pt>
                <c:pt idx="974">
                  <c:v>47</c:v>
                </c:pt>
                <c:pt idx="975">
                  <c:v>83</c:v>
                </c:pt>
                <c:pt idx="976">
                  <c:v>135</c:v>
                </c:pt>
                <c:pt idx="977">
                  <c:v>76</c:v>
                </c:pt>
                <c:pt idx="978">
                  <c:v>183</c:v>
                </c:pt>
                <c:pt idx="979">
                  <c:v>112</c:v>
                </c:pt>
                <c:pt idx="980">
                  <c:v>52</c:v>
                </c:pt>
                <c:pt idx="981">
                  <c:v>142</c:v>
                </c:pt>
                <c:pt idx="982">
                  <c:v>149</c:v>
                </c:pt>
                <c:pt idx="983">
                  <c:v>222</c:v>
                </c:pt>
                <c:pt idx="984">
                  <c:v>101</c:v>
                </c:pt>
                <c:pt idx="985">
                  <c:v>134</c:v>
                </c:pt>
                <c:pt idx="986">
                  <c:v>93</c:v>
                </c:pt>
                <c:pt idx="987">
                  <c:v>137</c:v>
                </c:pt>
                <c:pt idx="988">
                  <c:v>3</c:v>
                </c:pt>
                <c:pt idx="989">
                  <c:v>55</c:v>
                </c:pt>
                <c:pt idx="990">
                  <c:v>95</c:v>
                </c:pt>
                <c:pt idx="991">
                  <c:v>50</c:v>
                </c:pt>
                <c:pt idx="992">
                  <c:v>103</c:v>
                </c:pt>
                <c:pt idx="993">
                  <c:v>147</c:v>
                </c:pt>
                <c:pt idx="994">
                  <c:v>57</c:v>
                </c:pt>
                <c:pt idx="995">
                  <c:v>7</c:v>
                </c:pt>
                <c:pt idx="996">
                  <c:v>66</c:v>
                </c:pt>
                <c:pt idx="997">
                  <c:v>115</c:v>
                </c:pt>
                <c:pt idx="998">
                  <c:v>111</c:v>
                </c:pt>
                <c:pt idx="999">
                  <c:v>63</c:v>
                </c:pt>
                <c:pt idx="1000">
                  <c:v>59</c:v>
                </c:pt>
                <c:pt idx="1001">
                  <c:v>88</c:v>
                </c:pt>
                <c:pt idx="1002">
                  <c:v>72</c:v>
                </c:pt>
                <c:pt idx="1003">
                  <c:v>94</c:v>
                </c:pt>
                <c:pt idx="1004">
                  <c:v>117</c:v>
                </c:pt>
                <c:pt idx="1005">
                  <c:v>109</c:v>
                </c:pt>
                <c:pt idx="1006">
                  <c:v>79</c:v>
                </c:pt>
                <c:pt idx="1007">
                  <c:v>81</c:v>
                </c:pt>
                <c:pt idx="1008">
                  <c:v>83</c:v>
                </c:pt>
                <c:pt idx="1009">
                  <c:v>93</c:v>
                </c:pt>
                <c:pt idx="1010">
                  <c:v>60</c:v>
                </c:pt>
                <c:pt idx="1011">
                  <c:v>105</c:v>
                </c:pt>
                <c:pt idx="1012">
                  <c:v>128</c:v>
                </c:pt>
                <c:pt idx="1013">
                  <c:v>87</c:v>
                </c:pt>
                <c:pt idx="1014">
                  <c:v>126</c:v>
                </c:pt>
                <c:pt idx="1015">
                  <c:v>61</c:v>
                </c:pt>
                <c:pt idx="1016">
                  <c:v>143</c:v>
                </c:pt>
                <c:pt idx="1017">
                  <c:v>73</c:v>
                </c:pt>
                <c:pt idx="1018">
                  <c:v>100</c:v>
                </c:pt>
                <c:pt idx="1019">
                  <c:v>19</c:v>
                </c:pt>
                <c:pt idx="1020">
                  <c:v>122</c:v>
                </c:pt>
                <c:pt idx="1021">
                  <c:v>123</c:v>
                </c:pt>
                <c:pt idx="1022">
                  <c:v>132</c:v>
                </c:pt>
                <c:pt idx="1023">
                  <c:v>90</c:v>
                </c:pt>
                <c:pt idx="1024">
                  <c:v>136</c:v>
                </c:pt>
                <c:pt idx="1025">
                  <c:v>140</c:v>
                </c:pt>
                <c:pt idx="1026">
                  <c:v>81</c:v>
                </c:pt>
                <c:pt idx="1027">
                  <c:v>77</c:v>
                </c:pt>
                <c:pt idx="1028">
                  <c:v>87</c:v>
                </c:pt>
                <c:pt idx="1029">
                  <c:v>72</c:v>
                </c:pt>
                <c:pt idx="1030">
                  <c:v>45</c:v>
                </c:pt>
                <c:pt idx="1031">
                  <c:v>41</c:v>
                </c:pt>
                <c:pt idx="1032">
                  <c:v>92</c:v>
                </c:pt>
                <c:pt idx="1033">
                  <c:v>57</c:v>
                </c:pt>
                <c:pt idx="1034">
                  <c:v>89</c:v>
                </c:pt>
                <c:pt idx="1035">
                  <c:v>57</c:v>
                </c:pt>
                <c:pt idx="1036">
                  <c:v>177</c:v>
                </c:pt>
                <c:pt idx="1037">
                  <c:v>98</c:v>
                </c:pt>
                <c:pt idx="1038">
                  <c:v>166</c:v>
                </c:pt>
                <c:pt idx="1039">
                  <c:v>95</c:v>
                </c:pt>
                <c:pt idx="1040">
                  <c:v>79</c:v>
                </c:pt>
                <c:pt idx="1041">
                  <c:v>104</c:v>
                </c:pt>
                <c:pt idx="1042">
                  <c:v>138</c:v>
                </c:pt>
                <c:pt idx="1043">
                  <c:v>22</c:v>
                </c:pt>
                <c:pt idx="1044">
                  <c:v>127</c:v>
                </c:pt>
                <c:pt idx="1045">
                  <c:v>2</c:v>
                </c:pt>
                <c:pt idx="1046">
                  <c:v>34</c:v>
                </c:pt>
                <c:pt idx="1047">
                  <c:v>110</c:v>
                </c:pt>
                <c:pt idx="1048">
                  <c:v>51</c:v>
                </c:pt>
                <c:pt idx="1049">
                  <c:v>48</c:v>
                </c:pt>
                <c:pt idx="1050">
                  <c:v>185</c:v>
                </c:pt>
                <c:pt idx="1051">
                  <c:v>200</c:v>
                </c:pt>
                <c:pt idx="1052">
                  <c:v>53</c:v>
                </c:pt>
                <c:pt idx="1053">
                  <c:v>157</c:v>
                </c:pt>
                <c:pt idx="1054">
                  <c:v>74</c:v>
                </c:pt>
                <c:pt idx="1055">
                  <c:v>142</c:v>
                </c:pt>
                <c:pt idx="1056">
                  <c:v>136</c:v>
                </c:pt>
                <c:pt idx="1057">
                  <c:v>75</c:v>
                </c:pt>
                <c:pt idx="1058">
                  <c:v>45</c:v>
                </c:pt>
                <c:pt idx="1059">
                  <c:v>108</c:v>
                </c:pt>
                <c:pt idx="1060">
                  <c:v>118</c:v>
                </c:pt>
                <c:pt idx="1061">
                  <c:v>51</c:v>
                </c:pt>
                <c:pt idx="1062">
                  <c:v>57</c:v>
                </c:pt>
                <c:pt idx="1063">
                  <c:v>97</c:v>
                </c:pt>
                <c:pt idx="1064">
                  <c:v>127</c:v>
                </c:pt>
                <c:pt idx="1065">
                  <c:v>34</c:v>
                </c:pt>
                <c:pt idx="1066">
                  <c:v>86</c:v>
                </c:pt>
                <c:pt idx="1067">
                  <c:v>78</c:v>
                </c:pt>
                <c:pt idx="1068">
                  <c:v>103</c:v>
                </c:pt>
                <c:pt idx="1069">
                  <c:v>86</c:v>
                </c:pt>
                <c:pt idx="1070">
                  <c:v>42</c:v>
                </c:pt>
                <c:pt idx="1071">
                  <c:v>84</c:v>
                </c:pt>
                <c:pt idx="1072">
                  <c:v>102</c:v>
                </c:pt>
                <c:pt idx="1073">
                  <c:v>74</c:v>
                </c:pt>
                <c:pt idx="1074">
                  <c:v>65</c:v>
                </c:pt>
                <c:pt idx="1075">
                  <c:v>109</c:v>
                </c:pt>
                <c:pt idx="1076">
                  <c:v>100</c:v>
                </c:pt>
                <c:pt idx="1077">
                  <c:v>94</c:v>
                </c:pt>
                <c:pt idx="1078">
                  <c:v>38</c:v>
                </c:pt>
                <c:pt idx="1079">
                  <c:v>164</c:v>
                </c:pt>
                <c:pt idx="1080">
                  <c:v>64</c:v>
                </c:pt>
                <c:pt idx="1081">
                  <c:v>68</c:v>
                </c:pt>
                <c:pt idx="1082">
                  <c:v>87</c:v>
                </c:pt>
                <c:pt idx="1083">
                  <c:v>43</c:v>
                </c:pt>
                <c:pt idx="1084">
                  <c:v>95</c:v>
                </c:pt>
                <c:pt idx="1085">
                  <c:v>82</c:v>
                </c:pt>
                <c:pt idx="1086">
                  <c:v>41</c:v>
                </c:pt>
                <c:pt idx="1087">
                  <c:v>121</c:v>
                </c:pt>
                <c:pt idx="1088">
                  <c:v>101</c:v>
                </c:pt>
                <c:pt idx="1089">
                  <c:v>183</c:v>
                </c:pt>
                <c:pt idx="1090">
                  <c:v>80</c:v>
                </c:pt>
                <c:pt idx="1091">
                  <c:v>39</c:v>
                </c:pt>
                <c:pt idx="1092">
                  <c:v>108</c:v>
                </c:pt>
                <c:pt idx="1093">
                  <c:v>51</c:v>
                </c:pt>
                <c:pt idx="1094">
                  <c:v>98</c:v>
                </c:pt>
                <c:pt idx="1095">
                  <c:v>181</c:v>
                </c:pt>
                <c:pt idx="1096">
                  <c:v>114</c:v>
                </c:pt>
                <c:pt idx="1097">
                  <c:v>160</c:v>
                </c:pt>
                <c:pt idx="1098">
                  <c:v>71</c:v>
                </c:pt>
                <c:pt idx="1099">
                  <c:v>102</c:v>
                </c:pt>
                <c:pt idx="1100">
                  <c:v>97</c:v>
                </c:pt>
                <c:pt idx="1101">
                  <c:v>129</c:v>
                </c:pt>
                <c:pt idx="1102">
                  <c:v>149</c:v>
                </c:pt>
                <c:pt idx="1103">
                  <c:v>114</c:v>
                </c:pt>
                <c:pt idx="1104">
                  <c:v>102</c:v>
                </c:pt>
                <c:pt idx="1105">
                  <c:v>128</c:v>
                </c:pt>
                <c:pt idx="1106">
                  <c:v>47</c:v>
                </c:pt>
                <c:pt idx="1107">
                  <c:v>128</c:v>
                </c:pt>
                <c:pt idx="1108">
                  <c:v>118</c:v>
                </c:pt>
                <c:pt idx="1109">
                  <c:v>127</c:v>
                </c:pt>
                <c:pt idx="1110">
                  <c:v>50</c:v>
                </c:pt>
                <c:pt idx="1111">
                  <c:v>86</c:v>
                </c:pt>
              </c:numCache>
            </c:numRef>
          </c:xVal>
          <c:yVal>
            <c:numRef>
              <c:f>Append1!$Y$2:$Y$5001</c:f>
              <c:numCache>
                <c:formatCode>General</c:formatCode>
                <c:ptCount val="1112"/>
                <c:pt idx="0">
                  <c:v>0</c:v>
                </c:pt>
                <c:pt idx="1">
                  <c:v>0</c:v>
                </c:pt>
                <c:pt idx="2">
                  <c:v>0</c:v>
                </c:pt>
                <c:pt idx="3">
                  <c:v>0</c:v>
                </c:pt>
                <c:pt idx="4">
                  <c:v>0</c:v>
                </c:pt>
                <c:pt idx="5">
                  <c:v>0</c:v>
                </c:pt>
                <c:pt idx="6">
                  <c:v>0</c:v>
                </c:pt>
                <c:pt idx="7">
                  <c:v>0</c:v>
                </c:pt>
                <c:pt idx="8">
                  <c:v>0</c:v>
                </c:pt>
                <c:pt idx="9">
                  <c:v>1</c:v>
                </c:pt>
                <c:pt idx="10">
                  <c:v>0</c:v>
                </c:pt>
                <c:pt idx="11">
                  <c:v>0</c:v>
                </c:pt>
                <c:pt idx="12">
                  <c:v>1</c:v>
                </c:pt>
                <c:pt idx="13">
                  <c:v>0</c:v>
                </c:pt>
                <c:pt idx="14">
                  <c:v>0</c:v>
                </c:pt>
                <c:pt idx="15">
                  <c:v>0</c:v>
                </c:pt>
                <c:pt idx="16">
                  <c:v>0</c:v>
                </c:pt>
                <c:pt idx="17">
                  <c:v>0</c:v>
                </c:pt>
                <c:pt idx="18">
                  <c:v>0</c:v>
                </c:pt>
                <c:pt idx="19">
                  <c:v>0</c:v>
                </c:pt>
                <c:pt idx="20">
                  <c:v>0</c:v>
                </c:pt>
                <c:pt idx="21">
                  <c:v>0</c:v>
                </c:pt>
                <c:pt idx="22">
                  <c:v>0</c:v>
                </c:pt>
                <c:pt idx="23">
                  <c:v>1</c:v>
                </c:pt>
                <c:pt idx="24">
                  <c:v>0</c:v>
                </c:pt>
                <c:pt idx="25">
                  <c:v>1</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c:v>
                </c:pt>
                <c:pt idx="40">
                  <c:v>0</c:v>
                </c:pt>
                <c:pt idx="41">
                  <c:v>0</c:v>
                </c:pt>
                <c:pt idx="42">
                  <c:v>0</c:v>
                </c:pt>
                <c:pt idx="43">
                  <c:v>0</c:v>
                </c:pt>
                <c:pt idx="44">
                  <c:v>0</c:v>
                </c:pt>
                <c:pt idx="45">
                  <c:v>0</c:v>
                </c:pt>
                <c:pt idx="46">
                  <c:v>0</c:v>
                </c:pt>
                <c:pt idx="47">
                  <c:v>0</c:v>
                </c:pt>
                <c:pt idx="48">
                  <c:v>1</c:v>
                </c:pt>
                <c:pt idx="49">
                  <c:v>0</c:v>
                </c:pt>
                <c:pt idx="50">
                  <c:v>0</c:v>
                </c:pt>
                <c:pt idx="51">
                  <c:v>0</c:v>
                </c:pt>
                <c:pt idx="52">
                  <c:v>0</c:v>
                </c:pt>
                <c:pt idx="53">
                  <c:v>0</c:v>
                </c:pt>
                <c:pt idx="54">
                  <c:v>0</c:v>
                </c:pt>
                <c:pt idx="55">
                  <c:v>0</c:v>
                </c:pt>
                <c:pt idx="56">
                  <c:v>1</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1</c:v>
                </c:pt>
                <c:pt idx="96">
                  <c:v>0</c:v>
                </c:pt>
                <c:pt idx="97">
                  <c:v>1</c:v>
                </c:pt>
                <c:pt idx="98">
                  <c:v>0</c:v>
                </c:pt>
                <c:pt idx="99">
                  <c:v>0</c:v>
                </c:pt>
                <c:pt idx="100">
                  <c:v>0</c:v>
                </c:pt>
                <c:pt idx="101">
                  <c:v>0</c:v>
                </c:pt>
                <c:pt idx="102">
                  <c:v>0</c:v>
                </c:pt>
                <c:pt idx="103">
                  <c:v>0</c:v>
                </c:pt>
                <c:pt idx="104">
                  <c:v>0</c:v>
                </c:pt>
                <c:pt idx="105">
                  <c:v>0</c:v>
                </c:pt>
                <c:pt idx="106">
                  <c:v>1</c:v>
                </c:pt>
                <c:pt idx="107">
                  <c:v>0</c:v>
                </c:pt>
                <c:pt idx="108">
                  <c:v>0</c:v>
                </c:pt>
                <c:pt idx="109">
                  <c:v>1</c:v>
                </c:pt>
                <c:pt idx="110">
                  <c:v>0</c:v>
                </c:pt>
                <c:pt idx="111">
                  <c:v>0</c:v>
                </c:pt>
                <c:pt idx="112">
                  <c:v>0</c:v>
                </c:pt>
                <c:pt idx="113">
                  <c:v>0</c:v>
                </c:pt>
                <c:pt idx="114">
                  <c:v>0</c:v>
                </c:pt>
                <c:pt idx="115">
                  <c:v>0</c:v>
                </c:pt>
                <c:pt idx="116">
                  <c:v>0</c:v>
                </c:pt>
                <c:pt idx="117">
                  <c:v>1</c:v>
                </c:pt>
                <c:pt idx="118">
                  <c:v>0</c:v>
                </c:pt>
                <c:pt idx="119">
                  <c:v>0</c:v>
                </c:pt>
                <c:pt idx="120">
                  <c:v>1</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1</c:v>
                </c:pt>
                <c:pt idx="139">
                  <c:v>0</c:v>
                </c:pt>
                <c:pt idx="140">
                  <c:v>0</c:v>
                </c:pt>
                <c:pt idx="141">
                  <c:v>0</c:v>
                </c:pt>
                <c:pt idx="142">
                  <c:v>0</c:v>
                </c:pt>
                <c:pt idx="143">
                  <c:v>1</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1</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1</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1</c:v>
                </c:pt>
                <c:pt idx="213">
                  <c:v>0</c:v>
                </c:pt>
                <c:pt idx="214">
                  <c:v>0</c:v>
                </c:pt>
                <c:pt idx="215">
                  <c:v>0</c:v>
                </c:pt>
                <c:pt idx="216">
                  <c:v>0</c:v>
                </c:pt>
                <c:pt idx="217">
                  <c:v>0</c:v>
                </c:pt>
                <c:pt idx="218">
                  <c:v>0</c:v>
                </c:pt>
                <c:pt idx="219">
                  <c:v>0</c:v>
                </c:pt>
                <c:pt idx="220">
                  <c:v>0</c:v>
                </c:pt>
                <c:pt idx="221">
                  <c:v>1</c:v>
                </c:pt>
                <c:pt idx="222">
                  <c:v>0</c:v>
                </c:pt>
                <c:pt idx="223">
                  <c:v>0</c:v>
                </c:pt>
                <c:pt idx="224">
                  <c:v>0</c:v>
                </c:pt>
                <c:pt idx="225">
                  <c:v>0</c:v>
                </c:pt>
                <c:pt idx="226">
                  <c:v>0</c:v>
                </c:pt>
                <c:pt idx="227">
                  <c:v>1</c:v>
                </c:pt>
                <c:pt idx="228">
                  <c:v>1</c:v>
                </c:pt>
                <c:pt idx="229">
                  <c:v>0</c:v>
                </c:pt>
                <c:pt idx="230">
                  <c:v>1</c:v>
                </c:pt>
                <c:pt idx="231">
                  <c:v>0</c:v>
                </c:pt>
                <c:pt idx="232">
                  <c:v>0</c:v>
                </c:pt>
                <c:pt idx="233">
                  <c:v>0</c:v>
                </c:pt>
                <c:pt idx="234">
                  <c:v>1</c:v>
                </c:pt>
                <c:pt idx="235">
                  <c:v>0</c:v>
                </c:pt>
                <c:pt idx="236">
                  <c:v>0</c:v>
                </c:pt>
                <c:pt idx="237">
                  <c:v>0</c:v>
                </c:pt>
                <c:pt idx="238">
                  <c:v>0</c:v>
                </c:pt>
                <c:pt idx="239">
                  <c:v>0</c:v>
                </c:pt>
                <c:pt idx="240">
                  <c:v>0</c:v>
                </c:pt>
                <c:pt idx="241">
                  <c:v>0</c:v>
                </c:pt>
                <c:pt idx="242">
                  <c:v>0</c:v>
                </c:pt>
                <c:pt idx="243">
                  <c:v>0</c:v>
                </c:pt>
                <c:pt idx="244">
                  <c:v>1</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1</c:v>
                </c:pt>
                <c:pt idx="260">
                  <c:v>0</c:v>
                </c:pt>
                <c:pt idx="261">
                  <c:v>0</c:v>
                </c:pt>
                <c:pt idx="262">
                  <c:v>0</c:v>
                </c:pt>
                <c:pt idx="263">
                  <c:v>0</c:v>
                </c:pt>
                <c:pt idx="264">
                  <c:v>0</c:v>
                </c:pt>
                <c:pt idx="265">
                  <c:v>0</c:v>
                </c:pt>
                <c:pt idx="266">
                  <c:v>0</c:v>
                </c:pt>
                <c:pt idx="267">
                  <c:v>1</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1</c:v>
                </c:pt>
                <c:pt idx="286">
                  <c:v>0</c:v>
                </c:pt>
                <c:pt idx="287">
                  <c:v>0</c:v>
                </c:pt>
                <c:pt idx="288">
                  <c:v>0</c:v>
                </c:pt>
                <c:pt idx="289">
                  <c:v>0</c:v>
                </c:pt>
                <c:pt idx="290">
                  <c:v>0</c:v>
                </c:pt>
                <c:pt idx="291">
                  <c:v>0</c:v>
                </c:pt>
                <c:pt idx="292">
                  <c:v>0</c:v>
                </c:pt>
                <c:pt idx="293">
                  <c:v>0</c:v>
                </c:pt>
                <c:pt idx="294">
                  <c:v>0</c:v>
                </c:pt>
                <c:pt idx="295">
                  <c:v>0</c:v>
                </c:pt>
                <c:pt idx="296">
                  <c:v>0</c:v>
                </c:pt>
                <c:pt idx="297">
                  <c:v>0</c:v>
                </c:pt>
                <c:pt idx="298">
                  <c:v>1</c:v>
                </c:pt>
                <c:pt idx="299">
                  <c:v>0</c:v>
                </c:pt>
                <c:pt idx="300">
                  <c:v>1</c:v>
                </c:pt>
                <c:pt idx="301">
                  <c:v>0</c:v>
                </c:pt>
                <c:pt idx="302">
                  <c:v>0</c:v>
                </c:pt>
                <c:pt idx="303">
                  <c:v>1</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1</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1</c:v>
                </c:pt>
                <c:pt idx="346">
                  <c:v>0</c:v>
                </c:pt>
                <c:pt idx="347">
                  <c:v>0</c:v>
                </c:pt>
                <c:pt idx="348">
                  <c:v>0</c:v>
                </c:pt>
                <c:pt idx="349">
                  <c:v>0</c:v>
                </c:pt>
                <c:pt idx="350">
                  <c:v>0</c:v>
                </c:pt>
                <c:pt idx="351">
                  <c:v>0</c:v>
                </c:pt>
                <c:pt idx="352">
                  <c:v>0</c:v>
                </c:pt>
                <c:pt idx="353">
                  <c:v>0</c:v>
                </c:pt>
                <c:pt idx="354">
                  <c:v>0</c:v>
                </c:pt>
                <c:pt idx="355">
                  <c:v>0</c:v>
                </c:pt>
                <c:pt idx="356">
                  <c:v>0</c:v>
                </c:pt>
                <c:pt idx="357">
                  <c:v>0</c:v>
                </c:pt>
                <c:pt idx="358">
                  <c:v>1</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1</c:v>
                </c:pt>
                <c:pt idx="437">
                  <c:v>0</c:v>
                </c:pt>
                <c:pt idx="438">
                  <c:v>0</c:v>
                </c:pt>
                <c:pt idx="439">
                  <c:v>1</c:v>
                </c:pt>
                <c:pt idx="440">
                  <c:v>0</c:v>
                </c:pt>
                <c:pt idx="441">
                  <c:v>1</c:v>
                </c:pt>
                <c:pt idx="442">
                  <c:v>0</c:v>
                </c:pt>
                <c:pt idx="443">
                  <c:v>0</c:v>
                </c:pt>
                <c:pt idx="444">
                  <c:v>0</c:v>
                </c:pt>
                <c:pt idx="445">
                  <c:v>0</c:v>
                </c:pt>
                <c:pt idx="446">
                  <c:v>0</c:v>
                </c:pt>
                <c:pt idx="447">
                  <c:v>1</c:v>
                </c:pt>
                <c:pt idx="448">
                  <c:v>0</c:v>
                </c:pt>
                <c:pt idx="449">
                  <c:v>0</c:v>
                </c:pt>
                <c:pt idx="450">
                  <c:v>0</c:v>
                </c:pt>
                <c:pt idx="451">
                  <c:v>1</c:v>
                </c:pt>
                <c:pt idx="452">
                  <c:v>1</c:v>
                </c:pt>
                <c:pt idx="453">
                  <c:v>0</c:v>
                </c:pt>
                <c:pt idx="454">
                  <c:v>0</c:v>
                </c:pt>
                <c:pt idx="455">
                  <c:v>0</c:v>
                </c:pt>
                <c:pt idx="456">
                  <c:v>0</c:v>
                </c:pt>
                <c:pt idx="457">
                  <c:v>0</c:v>
                </c:pt>
                <c:pt idx="458">
                  <c:v>1</c:v>
                </c:pt>
                <c:pt idx="459">
                  <c:v>0</c:v>
                </c:pt>
                <c:pt idx="460">
                  <c:v>0</c:v>
                </c:pt>
                <c:pt idx="461">
                  <c:v>0</c:v>
                </c:pt>
                <c:pt idx="462">
                  <c:v>0</c:v>
                </c:pt>
                <c:pt idx="463">
                  <c:v>0</c:v>
                </c:pt>
                <c:pt idx="464">
                  <c:v>0</c:v>
                </c:pt>
                <c:pt idx="465">
                  <c:v>0</c:v>
                </c:pt>
                <c:pt idx="466">
                  <c:v>0</c:v>
                </c:pt>
                <c:pt idx="467">
                  <c:v>0</c:v>
                </c:pt>
                <c:pt idx="468">
                  <c:v>1</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1</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1</c:v>
                </c:pt>
                <c:pt idx="544">
                  <c:v>0</c:v>
                </c:pt>
                <c:pt idx="545">
                  <c:v>0</c:v>
                </c:pt>
                <c:pt idx="546">
                  <c:v>0</c:v>
                </c:pt>
                <c:pt idx="547">
                  <c:v>0</c:v>
                </c:pt>
                <c:pt idx="548">
                  <c:v>0</c:v>
                </c:pt>
                <c:pt idx="549">
                  <c:v>0</c:v>
                </c:pt>
                <c:pt idx="550">
                  <c:v>0</c:v>
                </c:pt>
                <c:pt idx="551">
                  <c:v>1</c:v>
                </c:pt>
                <c:pt idx="552">
                  <c:v>0</c:v>
                </c:pt>
                <c:pt idx="553">
                  <c:v>0</c:v>
                </c:pt>
                <c:pt idx="554">
                  <c:v>0</c:v>
                </c:pt>
                <c:pt idx="555">
                  <c:v>1</c:v>
                </c:pt>
                <c:pt idx="556">
                  <c:v>1</c:v>
                </c:pt>
                <c:pt idx="557">
                  <c:v>1</c:v>
                </c:pt>
                <c:pt idx="558">
                  <c:v>0</c:v>
                </c:pt>
                <c:pt idx="559">
                  <c:v>0</c:v>
                </c:pt>
                <c:pt idx="560">
                  <c:v>0</c:v>
                </c:pt>
                <c:pt idx="561">
                  <c:v>0</c:v>
                </c:pt>
                <c:pt idx="562">
                  <c:v>0</c:v>
                </c:pt>
                <c:pt idx="563">
                  <c:v>0</c:v>
                </c:pt>
                <c:pt idx="564">
                  <c:v>1</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1</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1</c:v>
                </c:pt>
                <c:pt idx="613">
                  <c:v>0</c:v>
                </c:pt>
                <c:pt idx="614">
                  <c:v>0</c:v>
                </c:pt>
                <c:pt idx="615">
                  <c:v>0</c:v>
                </c:pt>
                <c:pt idx="616">
                  <c:v>0</c:v>
                </c:pt>
                <c:pt idx="617">
                  <c:v>0</c:v>
                </c:pt>
                <c:pt idx="618">
                  <c:v>1</c:v>
                </c:pt>
                <c:pt idx="619">
                  <c:v>0</c:v>
                </c:pt>
                <c:pt idx="620">
                  <c:v>0</c:v>
                </c:pt>
                <c:pt idx="621">
                  <c:v>0</c:v>
                </c:pt>
                <c:pt idx="622">
                  <c:v>0</c:v>
                </c:pt>
                <c:pt idx="623">
                  <c:v>0</c:v>
                </c:pt>
                <c:pt idx="624">
                  <c:v>0</c:v>
                </c:pt>
                <c:pt idx="625">
                  <c:v>0</c:v>
                </c:pt>
                <c:pt idx="626">
                  <c:v>0</c:v>
                </c:pt>
                <c:pt idx="627">
                  <c:v>0</c:v>
                </c:pt>
                <c:pt idx="628">
                  <c:v>0</c:v>
                </c:pt>
                <c:pt idx="629">
                  <c:v>0</c:v>
                </c:pt>
                <c:pt idx="630">
                  <c:v>0</c:v>
                </c:pt>
                <c:pt idx="631">
                  <c:v>1</c:v>
                </c:pt>
                <c:pt idx="632">
                  <c:v>0</c:v>
                </c:pt>
                <c:pt idx="633">
                  <c:v>0</c:v>
                </c:pt>
                <c:pt idx="634">
                  <c:v>0</c:v>
                </c:pt>
                <c:pt idx="635">
                  <c:v>0</c:v>
                </c:pt>
                <c:pt idx="636">
                  <c:v>0</c:v>
                </c:pt>
                <c:pt idx="637">
                  <c:v>0</c:v>
                </c:pt>
                <c:pt idx="638">
                  <c:v>1</c:v>
                </c:pt>
                <c:pt idx="639">
                  <c:v>0</c:v>
                </c:pt>
                <c:pt idx="640">
                  <c:v>0</c:v>
                </c:pt>
                <c:pt idx="641">
                  <c:v>0</c:v>
                </c:pt>
                <c:pt idx="642">
                  <c:v>1</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1</c:v>
                </c:pt>
                <c:pt idx="678">
                  <c:v>0</c:v>
                </c:pt>
                <c:pt idx="679">
                  <c:v>0</c:v>
                </c:pt>
                <c:pt idx="680">
                  <c:v>1</c:v>
                </c:pt>
                <c:pt idx="681">
                  <c:v>0</c:v>
                </c:pt>
                <c:pt idx="682">
                  <c:v>0</c:v>
                </c:pt>
                <c:pt idx="683">
                  <c:v>0</c:v>
                </c:pt>
                <c:pt idx="684">
                  <c:v>0</c:v>
                </c:pt>
                <c:pt idx="685">
                  <c:v>0</c:v>
                </c:pt>
                <c:pt idx="686">
                  <c:v>0</c:v>
                </c:pt>
                <c:pt idx="687">
                  <c:v>0</c:v>
                </c:pt>
                <c:pt idx="688">
                  <c:v>0</c:v>
                </c:pt>
                <c:pt idx="689">
                  <c:v>0</c:v>
                </c:pt>
                <c:pt idx="690">
                  <c:v>0</c:v>
                </c:pt>
                <c:pt idx="691">
                  <c:v>1</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1</c:v>
                </c:pt>
                <c:pt idx="751">
                  <c:v>0</c:v>
                </c:pt>
                <c:pt idx="752">
                  <c:v>0</c:v>
                </c:pt>
                <c:pt idx="753">
                  <c:v>0</c:v>
                </c:pt>
                <c:pt idx="754">
                  <c:v>0</c:v>
                </c:pt>
                <c:pt idx="755">
                  <c:v>0</c:v>
                </c:pt>
                <c:pt idx="756">
                  <c:v>0</c:v>
                </c:pt>
                <c:pt idx="757">
                  <c:v>0</c:v>
                </c:pt>
                <c:pt idx="758">
                  <c:v>0</c:v>
                </c:pt>
                <c:pt idx="759">
                  <c:v>0</c:v>
                </c:pt>
                <c:pt idx="760">
                  <c:v>1</c:v>
                </c:pt>
                <c:pt idx="761">
                  <c:v>1</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1</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1</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0</c:v>
                </c:pt>
                <c:pt idx="831">
                  <c:v>0</c:v>
                </c:pt>
                <c:pt idx="832">
                  <c:v>0</c:v>
                </c:pt>
                <c:pt idx="833">
                  <c:v>0</c:v>
                </c:pt>
                <c:pt idx="834">
                  <c:v>0</c:v>
                </c:pt>
                <c:pt idx="835">
                  <c:v>0</c:v>
                </c:pt>
                <c:pt idx="836">
                  <c:v>0</c:v>
                </c:pt>
                <c:pt idx="837">
                  <c:v>0</c:v>
                </c:pt>
                <c:pt idx="838">
                  <c:v>1</c:v>
                </c:pt>
                <c:pt idx="839">
                  <c:v>0</c:v>
                </c:pt>
                <c:pt idx="840">
                  <c:v>0</c:v>
                </c:pt>
                <c:pt idx="841">
                  <c:v>0</c:v>
                </c:pt>
                <c:pt idx="842">
                  <c:v>0</c:v>
                </c:pt>
                <c:pt idx="843">
                  <c:v>0</c:v>
                </c:pt>
                <c:pt idx="844">
                  <c:v>0</c:v>
                </c:pt>
                <c:pt idx="845">
                  <c:v>0</c:v>
                </c:pt>
                <c:pt idx="846">
                  <c:v>1</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1</c:v>
                </c:pt>
                <c:pt idx="863">
                  <c:v>0</c:v>
                </c:pt>
                <c:pt idx="864">
                  <c:v>0</c:v>
                </c:pt>
                <c:pt idx="865">
                  <c:v>0</c:v>
                </c:pt>
                <c:pt idx="866">
                  <c:v>0</c:v>
                </c:pt>
                <c:pt idx="867">
                  <c:v>0</c:v>
                </c:pt>
                <c:pt idx="868">
                  <c:v>0</c:v>
                </c:pt>
                <c:pt idx="869">
                  <c:v>1</c:v>
                </c:pt>
                <c:pt idx="870">
                  <c:v>0</c:v>
                </c:pt>
                <c:pt idx="871">
                  <c:v>0</c:v>
                </c:pt>
                <c:pt idx="872">
                  <c:v>0</c:v>
                </c:pt>
                <c:pt idx="873">
                  <c:v>0</c:v>
                </c:pt>
                <c:pt idx="874">
                  <c:v>0</c:v>
                </c:pt>
                <c:pt idx="875">
                  <c:v>0</c:v>
                </c:pt>
                <c:pt idx="876">
                  <c:v>0</c:v>
                </c:pt>
                <c:pt idx="877">
                  <c:v>0</c:v>
                </c:pt>
                <c:pt idx="878">
                  <c:v>0</c:v>
                </c:pt>
                <c:pt idx="879">
                  <c:v>1</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1</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1</c:v>
                </c:pt>
                <c:pt idx="927">
                  <c:v>0</c:v>
                </c:pt>
                <c:pt idx="928">
                  <c:v>0</c:v>
                </c:pt>
                <c:pt idx="929">
                  <c:v>0</c:v>
                </c:pt>
                <c:pt idx="930">
                  <c:v>0</c:v>
                </c:pt>
                <c:pt idx="931">
                  <c:v>0</c:v>
                </c:pt>
                <c:pt idx="932">
                  <c:v>0</c:v>
                </c:pt>
                <c:pt idx="933">
                  <c:v>0</c:v>
                </c:pt>
                <c:pt idx="934">
                  <c:v>0</c:v>
                </c:pt>
                <c:pt idx="935">
                  <c:v>1</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1</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1</c:v>
                </c:pt>
                <c:pt idx="983">
                  <c:v>0</c:v>
                </c:pt>
                <c:pt idx="984">
                  <c:v>0</c:v>
                </c:pt>
                <c:pt idx="985">
                  <c:v>0</c:v>
                </c:pt>
                <c:pt idx="986">
                  <c:v>0</c:v>
                </c:pt>
                <c:pt idx="987">
                  <c:v>0</c:v>
                </c:pt>
                <c:pt idx="988">
                  <c:v>0</c:v>
                </c:pt>
                <c:pt idx="989">
                  <c:v>0</c:v>
                </c:pt>
                <c:pt idx="990">
                  <c:v>1</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1</c:v>
                </c:pt>
                <c:pt idx="1011">
                  <c:v>0</c:v>
                </c:pt>
                <c:pt idx="1012">
                  <c:v>0</c:v>
                </c:pt>
                <c:pt idx="1013">
                  <c:v>0</c:v>
                </c:pt>
                <c:pt idx="1014">
                  <c:v>0</c:v>
                </c:pt>
                <c:pt idx="1015">
                  <c:v>0</c:v>
                </c:pt>
                <c:pt idx="1016">
                  <c:v>0</c:v>
                </c:pt>
                <c:pt idx="1017">
                  <c:v>0</c:v>
                </c:pt>
                <c:pt idx="1018">
                  <c:v>1</c:v>
                </c:pt>
                <c:pt idx="1019">
                  <c:v>0</c:v>
                </c:pt>
                <c:pt idx="1020">
                  <c:v>0</c:v>
                </c:pt>
                <c:pt idx="1021">
                  <c:v>0</c:v>
                </c:pt>
                <c:pt idx="1022">
                  <c:v>0</c:v>
                </c:pt>
                <c:pt idx="1023">
                  <c:v>0</c:v>
                </c:pt>
                <c:pt idx="1024">
                  <c:v>0</c:v>
                </c:pt>
                <c:pt idx="1025">
                  <c:v>0</c:v>
                </c:pt>
                <c:pt idx="1026">
                  <c:v>0</c:v>
                </c:pt>
                <c:pt idx="1027">
                  <c:v>0</c:v>
                </c:pt>
                <c:pt idx="1028">
                  <c:v>0</c:v>
                </c:pt>
                <c:pt idx="1029">
                  <c:v>1</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1</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1</c:v>
                </c:pt>
                <c:pt idx="1072">
                  <c:v>1</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1</c:v>
                </c:pt>
                <c:pt idx="1104">
                  <c:v>0</c:v>
                </c:pt>
                <c:pt idx="1105">
                  <c:v>0</c:v>
                </c:pt>
                <c:pt idx="1106">
                  <c:v>0</c:v>
                </c:pt>
                <c:pt idx="1107">
                  <c:v>0</c:v>
                </c:pt>
                <c:pt idx="1108">
                  <c:v>0</c:v>
                </c:pt>
                <c:pt idx="1109">
                  <c:v>0</c:v>
                </c:pt>
                <c:pt idx="1110">
                  <c:v>0</c:v>
                </c:pt>
                <c:pt idx="1111">
                  <c:v>0</c:v>
                </c:pt>
              </c:numCache>
            </c:numRef>
          </c:yVal>
          <c:smooth val="0"/>
          <c:extLst>
            <c:ext xmlns:c16="http://schemas.microsoft.com/office/drawing/2014/chart" uri="{C3380CC4-5D6E-409C-BE32-E72D297353CC}">
              <c16:uniqueId val="{00000000-343A-4191-B0FE-D43E3FEB5B9A}"/>
            </c:ext>
          </c:extLst>
        </c:ser>
        <c:dLbls>
          <c:showLegendKey val="0"/>
          <c:showVal val="0"/>
          <c:showCatName val="0"/>
          <c:showSerName val="0"/>
          <c:showPercent val="0"/>
          <c:showBubbleSize val="0"/>
        </c:dLbls>
        <c:axId val="296174383"/>
        <c:axId val="296175343"/>
      </c:scatterChart>
      <c:valAx>
        <c:axId val="296174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75343"/>
        <c:crosses val="autoZero"/>
        <c:crossBetween val="midCat"/>
      </c:valAx>
      <c:valAx>
        <c:axId val="29617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743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Data.xlsx]Q4!PivotTable15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International Call Charges vs. Churn Status</a:t>
            </a:r>
            <a:endParaRPr lang="fr-FR"/>
          </a:p>
        </c:rich>
      </c:tx>
      <c:layout>
        <c:manualLayout>
          <c:xMode val="edge"/>
          <c:yMode val="edge"/>
          <c:x val="0.13637447823494336"/>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'Q4'!$B$3:$B$4</c:f>
              <c:strCache>
                <c:ptCount val="1"/>
                <c:pt idx="0">
                  <c:v>no</c:v>
                </c:pt>
              </c:strCache>
            </c:strRef>
          </c:tx>
          <c:spPr>
            <a:solidFill>
              <a:schemeClr val="accent1"/>
            </a:solidFill>
            <a:ln>
              <a:noFill/>
            </a:ln>
            <a:effectLst/>
          </c:spPr>
          <c:invertIfNegative val="0"/>
          <c:cat>
            <c:strRef>
              <c:f>'Q4'!$A$5:$A$7</c:f>
              <c:strCache>
                <c:ptCount val="2"/>
                <c:pt idx="0">
                  <c:v>High</c:v>
                </c:pt>
                <c:pt idx="1">
                  <c:v>Low</c:v>
                </c:pt>
              </c:strCache>
            </c:strRef>
          </c:cat>
          <c:val>
            <c:numRef>
              <c:f>'Q4'!$B$5:$B$7</c:f>
              <c:numCache>
                <c:formatCode>General</c:formatCode>
                <c:ptCount val="2"/>
                <c:pt idx="0">
                  <c:v>1801</c:v>
                </c:pt>
                <c:pt idx="1">
                  <c:v>1851</c:v>
                </c:pt>
              </c:numCache>
            </c:numRef>
          </c:val>
          <c:extLst>
            <c:ext xmlns:c16="http://schemas.microsoft.com/office/drawing/2014/chart" uri="{C3380CC4-5D6E-409C-BE32-E72D297353CC}">
              <c16:uniqueId val="{00000000-AE82-40C6-8FE1-596BA00B22BB}"/>
            </c:ext>
          </c:extLst>
        </c:ser>
        <c:ser>
          <c:idx val="1"/>
          <c:order val="1"/>
          <c:tx>
            <c:strRef>
              <c:f>'Q4'!$C$3:$C$4</c:f>
              <c:strCache>
                <c:ptCount val="1"/>
                <c:pt idx="0">
                  <c:v>yes</c:v>
                </c:pt>
              </c:strCache>
            </c:strRef>
          </c:tx>
          <c:spPr>
            <a:solidFill>
              <a:schemeClr val="accent2"/>
            </a:solidFill>
            <a:ln>
              <a:noFill/>
            </a:ln>
            <a:effectLst/>
          </c:spPr>
          <c:invertIfNegative val="0"/>
          <c:cat>
            <c:strRef>
              <c:f>'Q4'!$A$5:$A$7</c:f>
              <c:strCache>
                <c:ptCount val="2"/>
                <c:pt idx="0">
                  <c:v>High</c:v>
                </c:pt>
                <c:pt idx="1">
                  <c:v>Low</c:v>
                </c:pt>
              </c:strCache>
            </c:strRef>
          </c:cat>
          <c:val>
            <c:numRef>
              <c:f>'Q4'!$C$5:$C$7</c:f>
              <c:numCache>
                <c:formatCode>General</c:formatCode>
                <c:ptCount val="2"/>
                <c:pt idx="0">
                  <c:v>321</c:v>
                </c:pt>
                <c:pt idx="1">
                  <c:v>277</c:v>
                </c:pt>
              </c:numCache>
            </c:numRef>
          </c:val>
          <c:extLst>
            <c:ext xmlns:c16="http://schemas.microsoft.com/office/drawing/2014/chart" uri="{C3380CC4-5D6E-409C-BE32-E72D297353CC}">
              <c16:uniqueId val="{00000001-AE82-40C6-8FE1-596BA00B22BB}"/>
            </c:ext>
          </c:extLst>
        </c:ser>
        <c:dLbls>
          <c:showLegendKey val="0"/>
          <c:showVal val="0"/>
          <c:showCatName val="0"/>
          <c:showSerName val="0"/>
          <c:showPercent val="0"/>
          <c:showBubbleSize val="0"/>
        </c:dLbls>
        <c:gapWidth val="219"/>
        <c:overlap val="-27"/>
        <c:axId val="609013247"/>
        <c:axId val="609013727"/>
      </c:barChart>
      <c:catAx>
        <c:axId val="60901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13727"/>
        <c:crosses val="autoZero"/>
        <c:auto val="1"/>
        <c:lblAlgn val="ctr"/>
        <c:lblOffset val="100"/>
        <c:noMultiLvlLbl val="0"/>
      </c:catAx>
      <c:valAx>
        <c:axId val="60901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1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Data.xlsx]Q5!PivotTable13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Evening Usage Level vs. Churn Rate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'Q5'!$B$3:$B$4</c:f>
              <c:strCache>
                <c:ptCount val="1"/>
                <c:pt idx="0">
                  <c:v>no</c:v>
                </c:pt>
              </c:strCache>
            </c:strRef>
          </c:tx>
          <c:spPr>
            <a:solidFill>
              <a:schemeClr val="accent1"/>
            </a:solidFill>
            <a:ln>
              <a:noFill/>
            </a:ln>
            <a:effectLst/>
          </c:spPr>
          <c:invertIfNegative val="0"/>
          <c:cat>
            <c:strRef>
              <c:f>'Q5'!$A$5:$A$8</c:f>
              <c:strCache>
                <c:ptCount val="3"/>
                <c:pt idx="0">
                  <c:v>Medium</c:v>
                </c:pt>
                <c:pt idx="1">
                  <c:v>Low</c:v>
                </c:pt>
                <c:pt idx="2">
                  <c:v>High</c:v>
                </c:pt>
              </c:strCache>
            </c:strRef>
          </c:cat>
          <c:val>
            <c:numRef>
              <c:f>'Q5'!$B$5:$B$8</c:f>
              <c:numCache>
                <c:formatCode>General</c:formatCode>
                <c:ptCount val="3"/>
                <c:pt idx="0">
                  <c:v>1323</c:v>
                </c:pt>
                <c:pt idx="1">
                  <c:v>1213</c:v>
                </c:pt>
                <c:pt idx="2">
                  <c:v>1116</c:v>
                </c:pt>
              </c:numCache>
            </c:numRef>
          </c:val>
          <c:extLst>
            <c:ext xmlns:c16="http://schemas.microsoft.com/office/drawing/2014/chart" uri="{C3380CC4-5D6E-409C-BE32-E72D297353CC}">
              <c16:uniqueId val="{00000000-EEF4-44CD-B5E0-89B55BA53922}"/>
            </c:ext>
          </c:extLst>
        </c:ser>
        <c:ser>
          <c:idx val="1"/>
          <c:order val="1"/>
          <c:tx>
            <c:strRef>
              <c:f>'Q5'!$C$3:$C$4</c:f>
              <c:strCache>
                <c:ptCount val="1"/>
                <c:pt idx="0">
                  <c:v>yes</c:v>
                </c:pt>
              </c:strCache>
            </c:strRef>
          </c:tx>
          <c:spPr>
            <a:solidFill>
              <a:schemeClr val="accent2"/>
            </a:solidFill>
            <a:ln>
              <a:noFill/>
            </a:ln>
            <a:effectLst/>
          </c:spPr>
          <c:invertIfNegative val="0"/>
          <c:cat>
            <c:strRef>
              <c:f>'Q5'!$A$5:$A$8</c:f>
              <c:strCache>
                <c:ptCount val="3"/>
                <c:pt idx="0">
                  <c:v>Medium</c:v>
                </c:pt>
                <c:pt idx="1">
                  <c:v>Low</c:v>
                </c:pt>
                <c:pt idx="2">
                  <c:v>High</c:v>
                </c:pt>
              </c:strCache>
            </c:strRef>
          </c:cat>
          <c:val>
            <c:numRef>
              <c:f>'Q5'!$C$5:$C$8</c:f>
              <c:numCache>
                <c:formatCode>General</c:formatCode>
                <c:ptCount val="3"/>
                <c:pt idx="0">
                  <c:v>203</c:v>
                </c:pt>
                <c:pt idx="1">
                  <c:v>159</c:v>
                </c:pt>
                <c:pt idx="2">
                  <c:v>236</c:v>
                </c:pt>
              </c:numCache>
            </c:numRef>
          </c:val>
          <c:extLst>
            <c:ext xmlns:c16="http://schemas.microsoft.com/office/drawing/2014/chart" uri="{C3380CC4-5D6E-409C-BE32-E72D297353CC}">
              <c16:uniqueId val="{00000001-EEF4-44CD-B5E0-89B55BA53922}"/>
            </c:ext>
          </c:extLst>
        </c:ser>
        <c:dLbls>
          <c:showLegendKey val="0"/>
          <c:showVal val="0"/>
          <c:showCatName val="0"/>
          <c:showSerName val="0"/>
          <c:showPercent val="0"/>
          <c:showBubbleSize val="0"/>
        </c:dLbls>
        <c:gapWidth val="219"/>
        <c:overlap val="-27"/>
        <c:axId val="1101487216"/>
        <c:axId val="1101488656"/>
      </c:barChart>
      <c:catAx>
        <c:axId val="110148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88656"/>
        <c:crosses val="autoZero"/>
        <c:auto val="1"/>
        <c:lblAlgn val="ctr"/>
        <c:lblOffset val="100"/>
        <c:noMultiLvlLbl val="0"/>
      </c:catAx>
      <c:valAx>
        <c:axId val="110148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8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Data.xlsx]Q6!PivotTable12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Customer Cluster</a:t>
            </a:r>
            <a:endParaRPr lang="fr-FR"/>
          </a:p>
        </c:rich>
      </c:tx>
      <c:layout>
        <c:manualLayout>
          <c:xMode val="edge"/>
          <c:yMode val="edge"/>
          <c:x val="0.22090041741204536"/>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'Q6'!$B$3:$B$4</c:f>
              <c:strCache>
                <c:ptCount val="1"/>
                <c:pt idx="0">
                  <c:v>no</c:v>
                </c:pt>
              </c:strCache>
            </c:strRef>
          </c:tx>
          <c:spPr>
            <a:solidFill>
              <a:schemeClr val="accent1"/>
            </a:solidFill>
            <a:ln>
              <a:noFill/>
            </a:ln>
            <a:effectLst/>
          </c:spPr>
          <c:invertIfNegative val="0"/>
          <c:cat>
            <c:strRef>
              <c:f>'Q6'!$A$5:$A$9</c:f>
              <c:strCache>
                <c:ptCount val="4"/>
                <c:pt idx="0">
                  <c:v>Heavy User</c:v>
                </c:pt>
                <c:pt idx="1">
                  <c:v>Low User</c:v>
                </c:pt>
                <c:pt idx="2">
                  <c:v>Evening User</c:v>
                </c:pt>
                <c:pt idx="3">
                  <c:v>Night User</c:v>
                </c:pt>
              </c:strCache>
            </c:strRef>
          </c:cat>
          <c:val>
            <c:numRef>
              <c:f>'Q6'!$B$5:$B$9</c:f>
              <c:numCache>
                <c:formatCode>General</c:formatCode>
                <c:ptCount val="4"/>
                <c:pt idx="0">
                  <c:v>1869</c:v>
                </c:pt>
                <c:pt idx="1">
                  <c:v>872</c:v>
                </c:pt>
                <c:pt idx="2">
                  <c:v>462</c:v>
                </c:pt>
                <c:pt idx="3">
                  <c:v>449</c:v>
                </c:pt>
              </c:numCache>
            </c:numRef>
          </c:val>
          <c:extLst>
            <c:ext xmlns:c16="http://schemas.microsoft.com/office/drawing/2014/chart" uri="{C3380CC4-5D6E-409C-BE32-E72D297353CC}">
              <c16:uniqueId val="{00000000-8449-4A1D-AF42-C4AEBCA5E5BF}"/>
            </c:ext>
          </c:extLst>
        </c:ser>
        <c:ser>
          <c:idx val="1"/>
          <c:order val="1"/>
          <c:tx>
            <c:strRef>
              <c:f>'Q6'!$C$3:$C$4</c:f>
              <c:strCache>
                <c:ptCount val="1"/>
                <c:pt idx="0">
                  <c:v>yes</c:v>
                </c:pt>
              </c:strCache>
            </c:strRef>
          </c:tx>
          <c:spPr>
            <a:solidFill>
              <a:schemeClr val="accent2"/>
            </a:solidFill>
            <a:ln>
              <a:noFill/>
            </a:ln>
            <a:effectLst/>
          </c:spPr>
          <c:invertIfNegative val="0"/>
          <c:cat>
            <c:strRef>
              <c:f>'Q6'!$A$5:$A$9</c:f>
              <c:strCache>
                <c:ptCount val="4"/>
                <c:pt idx="0">
                  <c:v>Heavy User</c:v>
                </c:pt>
                <c:pt idx="1">
                  <c:v>Low User</c:v>
                </c:pt>
                <c:pt idx="2">
                  <c:v>Evening User</c:v>
                </c:pt>
                <c:pt idx="3">
                  <c:v>Night User</c:v>
                </c:pt>
              </c:strCache>
            </c:strRef>
          </c:cat>
          <c:val>
            <c:numRef>
              <c:f>'Q6'!$C$5:$C$9</c:f>
              <c:numCache>
                <c:formatCode>General</c:formatCode>
                <c:ptCount val="4"/>
                <c:pt idx="0">
                  <c:v>381</c:v>
                </c:pt>
                <c:pt idx="1">
                  <c:v>131</c:v>
                </c:pt>
                <c:pt idx="2">
                  <c:v>36</c:v>
                </c:pt>
                <c:pt idx="3">
                  <c:v>50</c:v>
                </c:pt>
              </c:numCache>
            </c:numRef>
          </c:val>
          <c:extLst>
            <c:ext xmlns:c16="http://schemas.microsoft.com/office/drawing/2014/chart" uri="{C3380CC4-5D6E-409C-BE32-E72D297353CC}">
              <c16:uniqueId val="{00000001-8449-4A1D-AF42-C4AEBCA5E5BF}"/>
            </c:ext>
          </c:extLst>
        </c:ser>
        <c:dLbls>
          <c:showLegendKey val="0"/>
          <c:showVal val="0"/>
          <c:showCatName val="0"/>
          <c:showSerName val="0"/>
          <c:showPercent val="0"/>
          <c:showBubbleSize val="0"/>
        </c:dLbls>
        <c:gapWidth val="219"/>
        <c:overlap val="-27"/>
        <c:axId val="609035807"/>
        <c:axId val="609041087"/>
      </c:barChart>
      <c:catAx>
        <c:axId val="60903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41087"/>
        <c:crosses val="autoZero"/>
        <c:auto val="1"/>
        <c:lblAlgn val="ctr"/>
        <c:lblOffset val="100"/>
        <c:noMultiLvlLbl val="0"/>
      </c:catAx>
      <c:valAx>
        <c:axId val="60904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3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Data.xlsx]Q7!PivotTable14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Voice Mail Usage Level</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'Q7'!$B$3:$B$4</c:f>
              <c:strCache>
                <c:ptCount val="1"/>
                <c:pt idx="0">
                  <c:v>no</c:v>
                </c:pt>
              </c:strCache>
            </c:strRef>
          </c:tx>
          <c:spPr>
            <a:solidFill>
              <a:schemeClr val="accent1"/>
            </a:solidFill>
            <a:ln>
              <a:noFill/>
            </a:ln>
            <a:effectLst/>
          </c:spPr>
          <c:invertIfNegative val="0"/>
          <c:cat>
            <c:strRef>
              <c:f>'Q7'!$A$5:$A$8</c:f>
              <c:strCache>
                <c:ptCount val="3"/>
                <c:pt idx="0">
                  <c:v>Low</c:v>
                </c:pt>
                <c:pt idx="1">
                  <c:v>High</c:v>
                </c:pt>
                <c:pt idx="2">
                  <c:v>Medium</c:v>
                </c:pt>
              </c:strCache>
            </c:strRef>
          </c:cat>
          <c:val>
            <c:numRef>
              <c:f>'Q7'!$B$5:$B$8</c:f>
              <c:numCache>
                <c:formatCode>General</c:formatCode>
                <c:ptCount val="3"/>
                <c:pt idx="0">
                  <c:v>2632</c:v>
                </c:pt>
                <c:pt idx="1">
                  <c:v>683</c:v>
                </c:pt>
                <c:pt idx="2">
                  <c:v>337</c:v>
                </c:pt>
              </c:numCache>
            </c:numRef>
          </c:val>
          <c:extLst>
            <c:ext xmlns:c16="http://schemas.microsoft.com/office/drawing/2014/chart" uri="{C3380CC4-5D6E-409C-BE32-E72D297353CC}">
              <c16:uniqueId val="{00000000-88CB-400D-B57A-5DE2F93DAA8A}"/>
            </c:ext>
          </c:extLst>
        </c:ser>
        <c:ser>
          <c:idx val="1"/>
          <c:order val="1"/>
          <c:tx>
            <c:strRef>
              <c:f>'Q7'!$C$3:$C$4</c:f>
              <c:strCache>
                <c:ptCount val="1"/>
                <c:pt idx="0">
                  <c:v>yes</c:v>
                </c:pt>
              </c:strCache>
            </c:strRef>
          </c:tx>
          <c:spPr>
            <a:solidFill>
              <a:schemeClr val="accent2"/>
            </a:solidFill>
            <a:ln>
              <a:noFill/>
            </a:ln>
            <a:effectLst/>
          </c:spPr>
          <c:invertIfNegative val="0"/>
          <c:cat>
            <c:strRef>
              <c:f>'Q7'!$A$5:$A$8</c:f>
              <c:strCache>
                <c:ptCount val="3"/>
                <c:pt idx="0">
                  <c:v>Low</c:v>
                </c:pt>
                <c:pt idx="1">
                  <c:v>High</c:v>
                </c:pt>
                <c:pt idx="2">
                  <c:v>Medium</c:v>
                </c:pt>
              </c:strCache>
            </c:strRef>
          </c:cat>
          <c:val>
            <c:numRef>
              <c:f>'Q7'!$C$5:$C$8</c:f>
              <c:numCache>
                <c:formatCode>General</c:formatCode>
                <c:ptCount val="3"/>
                <c:pt idx="0">
                  <c:v>516</c:v>
                </c:pt>
                <c:pt idx="1">
                  <c:v>68</c:v>
                </c:pt>
                <c:pt idx="2">
                  <c:v>14</c:v>
                </c:pt>
              </c:numCache>
            </c:numRef>
          </c:val>
          <c:extLst>
            <c:ext xmlns:c16="http://schemas.microsoft.com/office/drawing/2014/chart" uri="{C3380CC4-5D6E-409C-BE32-E72D297353CC}">
              <c16:uniqueId val="{00000001-88CB-400D-B57A-5DE2F93DAA8A}"/>
            </c:ext>
          </c:extLst>
        </c:ser>
        <c:dLbls>
          <c:showLegendKey val="0"/>
          <c:showVal val="0"/>
          <c:showCatName val="0"/>
          <c:showSerName val="0"/>
          <c:showPercent val="0"/>
          <c:showBubbleSize val="0"/>
        </c:dLbls>
        <c:gapWidth val="219"/>
        <c:overlap val="-27"/>
        <c:axId val="609027167"/>
        <c:axId val="609028127"/>
      </c:barChart>
      <c:catAx>
        <c:axId val="60902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28127"/>
        <c:crosses val="autoZero"/>
        <c:auto val="1"/>
        <c:lblAlgn val="ctr"/>
        <c:lblOffset val="100"/>
        <c:noMultiLvlLbl val="0"/>
      </c:catAx>
      <c:valAx>
        <c:axId val="60902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2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Append1!$I$2:$I$5001</c:f>
              <c:numCache>
                <c:formatCode>General</c:formatCode>
                <c:ptCount val="1112"/>
                <c:pt idx="0">
                  <c:v>161.6</c:v>
                </c:pt>
                <c:pt idx="1">
                  <c:v>218.2</c:v>
                </c:pt>
                <c:pt idx="2">
                  <c:v>258.60000000000002</c:v>
                </c:pt>
                <c:pt idx="3">
                  <c:v>196.4</c:v>
                </c:pt>
                <c:pt idx="4">
                  <c:v>189.7</c:v>
                </c:pt>
                <c:pt idx="5">
                  <c:v>213</c:v>
                </c:pt>
                <c:pt idx="6">
                  <c:v>176.8</c:v>
                </c:pt>
                <c:pt idx="7">
                  <c:v>146.30000000000001</c:v>
                </c:pt>
                <c:pt idx="8">
                  <c:v>203.9</c:v>
                </c:pt>
                <c:pt idx="9">
                  <c:v>173.1</c:v>
                </c:pt>
                <c:pt idx="10">
                  <c:v>120.9</c:v>
                </c:pt>
                <c:pt idx="11">
                  <c:v>133.19999999999999</c:v>
                </c:pt>
                <c:pt idx="12">
                  <c:v>198.4</c:v>
                </c:pt>
                <c:pt idx="13">
                  <c:v>268.60000000000002</c:v>
                </c:pt>
                <c:pt idx="14">
                  <c:v>180.7</c:v>
                </c:pt>
                <c:pt idx="15">
                  <c:v>148.1</c:v>
                </c:pt>
                <c:pt idx="16">
                  <c:v>224.9</c:v>
                </c:pt>
                <c:pt idx="17">
                  <c:v>249.5</c:v>
                </c:pt>
                <c:pt idx="18">
                  <c:v>179.3</c:v>
                </c:pt>
                <c:pt idx="19">
                  <c:v>154.1</c:v>
                </c:pt>
                <c:pt idx="20">
                  <c:v>161.19999999999999</c:v>
                </c:pt>
                <c:pt idx="21">
                  <c:v>281.39999999999998</c:v>
                </c:pt>
                <c:pt idx="22">
                  <c:v>117.9</c:v>
                </c:pt>
                <c:pt idx="23">
                  <c:v>196.8</c:v>
                </c:pt>
                <c:pt idx="24">
                  <c:v>213.8</c:v>
                </c:pt>
                <c:pt idx="25">
                  <c:v>187.5</c:v>
                </c:pt>
                <c:pt idx="26">
                  <c:v>183.2</c:v>
                </c:pt>
                <c:pt idx="27">
                  <c:v>205</c:v>
                </c:pt>
                <c:pt idx="28">
                  <c:v>200.3</c:v>
                </c:pt>
                <c:pt idx="29">
                  <c:v>192.6</c:v>
                </c:pt>
                <c:pt idx="30">
                  <c:v>257.7</c:v>
                </c:pt>
                <c:pt idx="31">
                  <c:v>157.6</c:v>
                </c:pt>
                <c:pt idx="32">
                  <c:v>142.1</c:v>
                </c:pt>
                <c:pt idx="33">
                  <c:v>189.8</c:v>
                </c:pt>
                <c:pt idx="34">
                  <c:v>170.1</c:v>
                </c:pt>
                <c:pt idx="35">
                  <c:v>197.1</c:v>
                </c:pt>
                <c:pt idx="36">
                  <c:v>115.6</c:v>
                </c:pt>
                <c:pt idx="37">
                  <c:v>289.5</c:v>
                </c:pt>
                <c:pt idx="38">
                  <c:v>198.1</c:v>
                </c:pt>
                <c:pt idx="39">
                  <c:v>292.89999999999998</c:v>
                </c:pt>
                <c:pt idx="40">
                  <c:v>145.69999999999999</c:v>
                </c:pt>
                <c:pt idx="41">
                  <c:v>106.7</c:v>
                </c:pt>
                <c:pt idx="42">
                  <c:v>166</c:v>
                </c:pt>
                <c:pt idx="43">
                  <c:v>186.2</c:v>
                </c:pt>
                <c:pt idx="44">
                  <c:v>196.6</c:v>
                </c:pt>
                <c:pt idx="45">
                  <c:v>199</c:v>
                </c:pt>
                <c:pt idx="46">
                  <c:v>202.6</c:v>
                </c:pt>
                <c:pt idx="47">
                  <c:v>60</c:v>
                </c:pt>
                <c:pt idx="48">
                  <c:v>157.4</c:v>
                </c:pt>
                <c:pt idx="49">
                  <c:v>119</c:v>
                </c:pt>
                <c:pt idx="50">
                  <c:v>165.9</c:v>
                </c:pt>
                <c:pt idx="51">
                  <c:v>164.9</c:v>
                </c:pt>
                <c:pt idx="52">
                  <c:v>206.2</c:v>
                </c:pt>
                <c:pt idx="53">
                  <c:v>225.8</c:v>
                </c:pt>
                <c:pt idx="54">
                  <c:v>214.4</c:v>
                </c:pt>
                <c:pt idx="55">
                  <c:v>151.1</c:v>
                </c:pt>
                <c:pt idx="56">
                  <c:v>189.8</c:v>
                </c:pt>
                <c:pt idx="57">
                  <c:v>192.7</c:v>
                </c:pt>
                <c:pt idx="58">
                  <c:v>211.7</c:v>
                </c:pt>
                <c:pt idx="59">
                  <c:v>147.5</c:v>
                </c:pt>
                <c:pt idx="60">
                  <c:v>230.6</c:v>
                </c:pt>
                <c:pt idx="61">
                  <c:v>172.7</c:v>
                </c:pt>
                <c:pt idx="62">
                  <c:v>236.3</c:v>
                </c:pt>
                <c:pt idx="63">
                  <c:v>121</c:v>
                </c:pt>
                <c:pt idx="64">
                  <c:v>117.8</c:v>
                </c:pt>
                <c:pt idx="65">
                  <c:v>125.2</c:v>
                </c:pt>
                <c:pt idx="66">
                  <c:v>58.8</c:v>
                </c:pt>
                <c:pt idx="67">
                  <c:v>68.7</c:v>
                </c:pt>
                <c:pt idx="68">
                  <c:v>239.2</c:v>
                </c:pt>
                <c:pt idx="69">
                  <c:v>214.7</c:v>
                </c:pt>
                <c:pt idx="70">
                  <c:v>221.8</c:v>
                </c:pt>
                <c:pt idx="71">
                  <c:v>64.599999999999994</c:v>
                </c:pt>
                <c:pt idx="72">
                  <c:v>154.6</c:v>
                </c:pt>
                <c:pt idx="73">
                  <c:v>161.6</c:v>
                </c:pt>
                <c:pt idx="74">
                  <c:v>155.9</c:v>
                </c:pt>
                <c:pt idx="75">
                  <c:v>220.1</c:v>
                </c:pt>
                <c:pt idx="76">
                  <c:v>134.19999999999999</c:v>
                </c:pt>
                <c:pt idx="77">
                  <c:v>150.1</c:v>
                </c:pt>
                <c:pt idx="78">
                  <c:v>141.69999999999999</c:v>
                </c:pt>
                <c:pt idx="79">
                  <c:v>214</c:v>
                </c:pt>
                <c:pt idx="80">
                  <c:v>196</c:v>
                </c:pt>
                <c:pt idx="81">
                  <c:v>278.3</c:v>
                </c:pt>
                <c:pt idx="82">
                  <c:v>145.80000000000001</c:v>
                </c:pt>
                <c:pt idx="83">
                  <c:v>142.30000000000001</c:v>
                </c:pt>
                <c:pt idx="84">
                  <c:v>206.9</c:v>
                </c:pt>
                <c:pt idx="85">
                  <c:v>248.8</c:v>
                </c:pt>
                <c:pt idx="86">
                  <c:v>221.6</c:v>
                </c:pt>
                <c:pt idx="87">
                  <c:v>104.9</c:v>
                </c:pt>
                <c:pt idx="88">
                  <c:v>288.7</c:v>
                </c:pt>
                <c:pt idx="89">
                  <c:v>240.4</c:v>
                </c:pt>
                <c:pt idx="90">
                  <c:v>273.39999999999998</c:v>
                </c:pt>
                <c:pt idx="91">
                  <c:v>264.3</c:v>
                </c:pt>
                <c:pt idx="92">
                  <c:v>225.5</c:v>
                </c:pt>
                <c:pt idx="93">
                  <c:v>198.9</c:v>
                </c:pt>
                <c:pt idx="94">
                  <c:v>106.4</c:v>
                </c:pt>
                <c:pt idx="95">
                  <c:v>226.2</c:v>
                </c:pt>
                <c:pt idx="96">
                  <c:v>194.4</c:v>
                </c:pt>
                <c:pt idx="97">
                  <c:v>96.6</c:v>
                </c:pt>
                <c:pt idx="98">
                  <c:v>214.6</c:v>
                </c:pt>
                <c:pt idx="99">
                  <c:v>149.69999999999999</c:v>
                </c:pt>
                <c:pt idx="100">
                  <c:v>149.4</c:v>
                </c:pt>
                <c:pt idx="101">
                  <c:v>119.6</c:v>
                </c:pt>
                <c:pt idx="102">
                  <c:v>114.3</c:v>
                </c:pt>
                <c:pt idx="103">
                  <c:v>217.2</c:v>
                </c:pt>
                <c:pt idx="104">
                  <c:v>143.1</c:v>
                </c:pt>
                <c:pt idx="105">
                  <c:v>186.6</c:v>
                </c:pt>
                <c:pt idx="106">
                  <c:v>170.8</c:v>
                </c:pt>
                <c:pt idx="107">
                  <c:v>124</c:v>
                </c:pt>
                <c:pt idx="108">
                  <c:v>217.4</c:v>
                </c:pt>
                <c:pt idx="109">
                  <c:v>265.89999999999998</c:v>
                </c:pt>
                <c:pt idx="110">
                  <c:v>253.7</c:v>
                </c:pt>
                <c:pt idx="111">
                  <c:v>40.9</c:v>
                </c:pt>
                <c:pt idx="112">
                  <c:v>213.7</c:v>
                </c:pt>
                <c:pt idx="113">
                  <c:v>201.3</c:v>
                </c:pt>
                <c:pt idx="114">
                  <c:v>166.5</c:v>
                </c:pt>
                <c:pt idx="115">
                  <c:v>141.30000000000001</c:v>
                </c:pt>
                <c:pt idx="116">
                  <c:v>209.9</c:v>
                </c:pt>
                <c:pt idx="117">
                  <c:v>237.5</c:v>
                </c:pt>
                <c:pt idx="118">
                  <c:v>103.1</c:v>
                </c:pt>
                <c:pt idx="119">
                  <c:v>129.5</c:v>
                </c:pt>
                <c:pt idx="120">
                  <c:v>136.80000000000001</c:v>
                </c:pt>
                <c:pt idx="121">
                  <c:v>100.1</c:v>
                </c:pt>
                <c:pt idx="122">
                  <c:v>237.1</c:v>
                </c:pt>
                <c:pt idx="123">
                  <c:v>194.6</c:v>
                </c:pt>
                <c:pt idx="124">
                  <c:v>194.5</c:v>
                </c:pt>
                <c:pt idx="125">
                  <c:v>200.7</c:v>
                </c:pt>
                <c:pt idx="126">
                  <c:v>229.4</c:v>
                </c:pt>
                <c:pt idx="127">
                  <c:v>121.5</c:v>
                </c:pt>
                <c:pt idx="128">
                  <c:v>74.3</c:v>
                </c:pt>
                <c:pt idx="129">
                  <c:v>228.6</c:v>
                </c:pt>
                <c:pt idx="130">
                  <c:v>309.89999999999998</c:v>
                </c:pt>
                <c:pt idx="131">
                  <c:v>183.8</c:v>
                </c:pt>
                <c:pt idx="132">
                  <c:v>186.7</c:v>
                </c:pt>
                <c:pt idx="133">
                  <c:v>223.2</c:v>
                </c:pt>
                <c:pt idx="134">
                  <c:v>80.2</c:v>
                </c:pt>
                <c:pt idx="135">
                  <c:v>207.2</c:v>
                </c:pt>
                <c:pt idx="136">
                  <c:v>214.1</c:v>
                </c:pt>
                <c:pt idx="137">
                  <c:v>142.30000000000001</c:v>
                </c:pt>
                <c:pt idx="138">
                  <c:v>220.7</c:v>
                </c:pt>
                <c:pt idx="139">
                  <c:v>239.8</c:v>
                </c:pt>
                <c:pt idx="140">
                  <c:v>172</c:v>
                </c:pt>
                <c:pt idx="141">
                  <c:v>128.19999999999999</c:v>
                </c:pt>
                <c:pt idx="142">
                  <c:v>209.6</c:v>
                </c:pt>
                <c:pt idx="143">
                  <c:v>220.2</c:v>
                </c:pt>
                <c:pt idx="144">
                  <c:v>82.5</c:v>
                </c:pt>
                <c:pt idx="145">
                  <c:v>146.4</c:v>
                </c:pt>
                <c:pt idx="146">
                  <c:v>153.5</c:v>
                </c:pt>
                <c:pt idx="147">
                  <c:v>180.1</c:v>
                </c:pt>
                <c:pt idx="148">
                  <c:v>265.3</c:v>
                </c:pt>
                <c:pt idx="149">
                  <c:v>205.5</c:v>
                </c:pt>
                <c:pt idx="150">
                  <c:v>252.9</c:v>
                </c:pt>
                <c:pt idx="151">
                  <c:v>69.099999999999994</c:v>
                </c:pt>
                <c:pt idx="152">
                  <c:v>263.8</c:v>
                </c:pt>
                <c:pt idx="153">
                  <c:v>183.4</c:v>
                </c:pt>
                <c:pt idx="154">
                  <c:v>282.3</c:v>
                </c:pt>
                <c:pt idx="155">
                  <c:v>181.8</c:v>
                </c:pt>
                <c:pt idx="156">
                  <c:v>200.1</c:v>
                </c:pt>
                <c:pt idx="157">
                  <c:v>266.7</c:v>
                </c:pt>
                <c:pt idx="158">
                  <c:v>256.7</c:v>
                </c:pt>
                <c:pt idx="159">
                  <c:v>30.9</c:v>
                </c:pt>
                <c:pt idx="160">
                  <c:v>155.4</c:v>
                </c:pt>
                <c:pt idx="161">
                  <c:v>160</c:v>
                </c:pt>
                <c:pt idx="162">
                  <c:v>165.3</c:v>
                </c:pt>
                <c:pt idx="163">
                  <c:v>94.7</c:v>
                </c:pt>
                <c:pt idx="164">
                  <c:v>175.9</c:v>
                </c:pt>
                <c:pt idx="165">
                  <c:v>234.5</c:v>
                </c:pt>
                <c:pt idx="166">
                  <c:v>177.1</c:v>
                </c:pt>
                <c:pt idx="167">
                  <c:v>87.2</c:v>
                </c:pt>
                <c:pt idx="168">
                  <c:v>192.8</c:v>
                </c:pt>
                <c:pt idx="169">
                  <c:v>261.2</c:v>
                </c:pt>
                <c:pt idx="170">
                  <c:v>196.5</c:v>
                </c:pt>
                <c:pt idx="171">
                  <c:v>187.5</c:v>
                </c:pt>
                <c:pt idx="172">
                  <c:v>230.6</c:v>
                </c:pt>
                <c:pt idx="173">
                  <c:v>193.4</c:v>
                </c:pt>
                <c:pt idx="174">
                  <c:v>161.30000000000001</c:v>
                </c:pt>
                <c:pt idx="175">
                  <c:v>154</c:v>
                </c:pt>
                <c:pt idx="176">
                  <c:v>121.1</c:v>
                </c:pt>
                <c:pt idx="177">
                  <c:v>182.1</c:v>
                </c:pt>
                <c:pt idx="178">
                  <c:v>276.60000000000002</c:v>
                </c:pt>
                <c:pt idx="179">
                  <c:v>179.4</c:v>
                </c:pt>
                <c:pt idx="180">
                  <c:v>186.8</c:v>
                </c:pt>
                <c:pt idx="181">
                  <c:v>153.5</c:v>
                </c:pt>
                <c:pt idx="182">
                  <c:v>244.9</c:v>
                </c:pt>
                <c:pt idx="183">
                  <c:v>126.9</c:v>
                </c:pt>
                <c:pt idx="184">
                  <c:v>254.4</c:v>
                </c:pt>
                <c:pt idx="185">
                  <c:v>127.7</c:v>
                </c:pt>
                <c:pt idx="186">
                  <c:v>170.5</c:v>
                </c:pt>
                <c:pt idx="187">
                  <c:v>241.7</c:v>
                </c:pt>
                <c:pt idx="188">
                  <c:v>281.10000000000002</c:v>
                </c:pt>
                <c:pt idx="189">
                  <c:v>281.10000000000002</c:v>
                </c:pt>
                <c:pt idx="190">
                  <c:v>271.5</c:v>
                </c:pt>
                <c:pt idx="191">
                  <c:v>180.4</c:v>
                </c:pt>
                <c:pt idx="192">
                  <c:v>197.1</c:v>
                </c:pt>
                <c:pt idx="193">
                  <c:v>153.69999999999999</c:v>
                </c:pt>
                <c:pt idx="194">
                  <c:v>261.3</c:v>
                </c:pt>
                <c:pt idx="195">
                  <c:v>127.1</c:v>
                </c:pt>
                <c:pt idx="196">
                  <c:v>186.9</c:v>
                </c:pt>
                <c:pt idx="197">
                  <c:v>130.9</c:v>
                </c:pt>
                <c:pt idx="198">
                  <c:v>184</c:v>
                </c:pt>
                <c:pt idx="199">
                  <c:v>149.4</c:v>
                </c:pt>
                <c:pt idx="200">
                  <c:v>210.4</c:v>
                </c:pt>
                <c:pt idx="201">
                  <c:v>127.2</c:v>
                </c:pt>
                <c:pt idx="202">
                  <c:v>201.8</c:v>
                </c:pt>
                <c:pt idx="203">
                  <c:v>176.6</c:v>
                </c:pt>
                <c:pt idx="204">
                  <c:v>125.9</c:v>
                </c:pt>
                <c:pt idx="205">
                  <c:v>205</c:v>
                </c:pt>
                <c:pt idx="206">
                  <c:v>163.6</c:v>
                </c:pt>
                <c:pt idx="207">
                  <c:v>220.1</c:v>
                </c:pt>
                <c:pt idx="208">
                  <c:v>206.7</c:v>
                </c:pt>
                <c:pt idx="209">
                  <c:v>270.8</c:v>
                </c:pt>
                <c:pt idx="210">
                  <c:v>254.9</c:v>
                </c:pt>
                <c:pt idx="211">
                  <c:v>107.7</c:v>
                </c:pt>
                <c:pt idx="212">
                  <c:v>166.9</c:v>
                </c:pt>
                <c:pt idx="213">
                  <c:v>215.9</c:v>
                </c:pt>
                <c:pt idx="214">
                  <c:v>209.9</c:v>
                </c:pt>
                <c:pt idx="215">
                  <c:v>118.1</c:v>
                </c:pt>
                <c:pt idx="216">
                  <c:v>82.2</c:v>
                </c:pt>
                <c:pt idx="217">
                  <c:v>163.80000000000001</c:v>
                </c:pt>
                <c:pt idx="218">
                  <c:v>214.3</c:v>
                </c:pt>
                <c:pt idx="219">
                  <c:v>130.1</c:v>
                </c:pt>
                <c:pt idx="220">
                  <c:v>162.30000000000001</c:v>
                </c:pt>
                <c:pt idx="221">
                  <c:v>167.9</c:v>
                </c:pt>
                <c:pt idx="222">
                  <c:v>174.4</c:v>
                </c:pt>
                <c:pt idx="223">
                  <c:v>175.7</c:v>
                </c:pt>
                <c:pt idx="224">
                  <c:v>154.4</c:v>
                </c:pt>
                <c:pt idx="225">
                  <c:v>232.4</c:v>
                </c:pt>
                <c:pt idx="226">
                  <c:v>154</c:v>
                </c:pt>
                <c:pt idx="227">
                  <c:v>152</c:v>
                </c:pt>
                <c:pt idx="228">
                  <c:v>174.9</c:v>
                </c:pt>
                <c:pt idx="229">
                  <c:v>135.9</c:v>
                </c:pt>
                <c:pt idx="230">
                  <c:v>134.19999999999999</c:v>
                </c:pt>
                <c:pt idx="231">
                  <c:v>111.8</c:v>
                </c:pt>
                <c:pt idx="232">
                  <c:v>159.1</c:v>
                </c:pt>
                <c:pt idx="233">
                  <c:v>113.9</c:v>
                </c:pt>
                <c:pt idx="234">
                  <c:v>267.89999999999998</c:v>
                </c:pt>
                <c:pt idx="235">
                  <c:v>192.6</c:v>
                </c:pt>
                <c:pt idx="236">
                  <c:v>91.7</c:v>
                </c:pt>
                <c:pt idx="237">
                  <c:v>138.1</c:v>
                </c:pt>
                <c:pt idx="238">
                  <c:v>169.3</c:v>
                </c:pt>
                <c:pt idx="239">
                  <c:v>201.3</c:v>
                </c:pt>
                <c:pt idx="240">
                  <c:v>97.4</c:v>
                </c:pt>
                <c:pt idx="241">
                  <c:v>145</c:v>
                </c:pt>
                <c:pt idx="242">
                  <c:v>252.9</c:v>
                </c:pt>
                <c:pt idx="243">
                  <c:v>95</c:v>
                </c:pt>
                <c:pt idx="244">
                  <c:v>216</c:v>
                </c:pt>
                <c:pt idx="245">
                  <c:v>142.6</c:v>
                </c:pt>
                <c:pt idx="246">
                  <c:v>240.4</c:v>
                </c:pt>
                <c:pt idx="247">
                  <c:v>93.5</c:v>
                </c:pt>
                <c:pt idx="248">
                  <c:v>96.2</c:v>
                </c:pt>
                <c:pt idx="249">
                  <c:v>123</c:v>
                </c:pt>
                <c:pt idx="250">
                  <c:v>116.7</c:v>
                </c:pt>
                <c:pt idx="251">
                  <c:v>239.5</c:v>
                </c:pt>
                <c:pt idx="252">
                  <c:v>216</c:v>
                </c:pt>
                <c:pt idx="253">
                  <c:v>219.1</c:v>
                </c:pt>
                <c:pt idx="254">
                  <c:v>25.9</c:v>
                </c:pt>
                <c:pt idx="255">
                  <c:v>291.10000000000002</c:v>
                </c:pt>
                <c:pt idx="256">
                  <c:v>101.9</c:v>
                </c:pt>
                <c:pt idx="257">
                  <c:v>279.89999999999998</c:v>
                </c:pt>
                <c:pt idx="258">
                  <c:v>200.4</c:v>
                </c:pt>
                <c:pt idx="259">
                  <c:v>201.4</c:v>
                </c:pt>
                <c:pt idx="260">
                  <c:v>179.9</c:v>
                </c:pt>
                <c:pt idx="261">
                  <c:v>165.1</c:v>
                </c:pt>
                <c:pt idx="262">
                  <c:v>131.5</c:v>
                </c:pt>
                <c:pt idx="263">
                  <c:v>87.7</c:v>
                </c:pt>
                <c:pt idx="264">
                  <c:v>184.1</c:v>
                </c:pt>
                <c:pt idx="265">
                  <c:v>78.5</c:v>
                </c:pt>
                <c:pt idx="266">
                  <c:v>251.6</c:v>
                </c:pt>
                <c:pt idx="267">
                  <c:v>270.3</c:v>
                </c:pt>
                <c:pt idx="268">
                  <c:v>156.6</c:v>
                </c:pt>
                <c:pt idx="269">
                  <c:v>214.1</c:v>
                </c:pt>
                <c:pt idx="270">
                  <c:v>179.4</c:v>
                </c:pt>
                <c:pt idx="271">
                  <c:v>262.2</c:v>
                </c:pt>
                <c:pt idx="272">
                  <c:v>217.2</c:v>
                </c:pt>
                <c:pt idx="273">
                  <c:v>214.6</c:v>
                </c:pt>
                <c:pt idx="274">
                  <c:v>112.2</c:v>
                </c:pt>
                <c:pt idx="275">
                  <c:v>187.8</c:v>
                </c:pt>
                <c:pt idx="276">
                  <c:v>307.10000000000002</c:v>
                </c:pt>
                <c:pt idx="277">
                  <c:v>92.8</c:v>
                </c:pt>
                <c:pt idx="278">
                  <c:v>216.8</c:v>
                </c:pt>
                <c:pt idx="279">
                  <c:v>166.2</c:v>
                </c:pt>
                <c:pt idx="280">
                  <c:v>245.4</c:v>
                </c:pt>
                <c:pt idx="281">
                  <c:v>192.3</c:v>
                </c:pt>
                <c:pt idx="282">
                  <c:v>141.9</c:v>
                </c:pt>
                <c:pt idx="283">
                  <c:v>220.5</c:v>
                </c:pt>
                <c:pt idx="284">
                  <c:v>143.5</c:v>
                </c:pt>
                <c:pt idx="285">
                  <c:v>160</c:v>
                </c:pt>
                <c:pt idx="286">
                  <c:v>231.8</c:v>
                </c:pt>
                <c:pt idx="287">
                  <c:v>215.9</c:v>
                </c:pt>
                <c:pt idx="288">
                  <c:v>217.1</c:v>
                </c:pt>
                <c:pt idx="289">
                  <c:v>183.3</c:v>
                </c:pt>
                <c:pt idx="290">
                  <c:v>134</c:v>
                </c:pt>
                <c:pt idx="291">
                  <c:v>176.6</c:v>
                </c:pt>
                <c:pt idx="292">
                  <c:v>174.8</c:v>
                </c:pt>
                <c:pt idx="293">
                  <c:v>166.4</c:v>
                </c:pt>
                <c:pt idx="294">
                  <c:v>249.6</c:v>
                </c:pt>
                <c:pt idx="295">
                  <c:v>184.5</c:v>
                </c:pt>
                <c:pt idx="296">
                  <c:v>161.19999999999999</c:v>
                </c:pt>
                <c:pt idx="297">
                  <c:v>219.9</c:v>
                </c:pt>
                <c:pt idx="298">
                  <c:v>162.1</c:v>
                </c:pt>
                <c:pt idx="299">
                  <c:v>196.8</c:v>
                </c:pt>
                <c:pt idx="300">
                  <c:v>186.4</c:v>
                </c:pt>
                <c:pt idx="301">
                  <c:v>189.3</c:v>
                </c:pt>
                <c:pt idx="302">
                  <c:v>160.1</c:v>
                </c:pt>
                <c:pt idx="303">
                  <c:v>224.7</c:v>
                </c:pt>
                <c:pt idx="304">
                  <c:v>260.8</c:v>
                </c:pt>
                <c:pt idx="305">
                  <c:v>237.1</c:v>
                </c:pt>
                <c:pt idx="306">
                  <c:v>67.400000000000006</c:v>
                </c:pt>
                <c:pt idx="307">
                  <c:v>176</c:v>
                </c:pt>
                <c:pt idx="308">
                  <c:v>114.3</c:v>
                </c:pt>
                <c:pt idx="309">
                  <c:v>129.6</c:v>
                </c:pt>
                <c:pt idx="310">
                  <c:v>181.6</c:v>
                </c:pt>
                <c:pt idx="311">
                  <c:v>215.4</c:v>
                </c:pt>
                <c:pt idx="312">
                  <c:v>163.5</c:v>
                </c:pt>
                <c:pt idx="313">
                  <c:v>185.4</c:v>
                </c:pt>
                <c:pt idx="314">
                  <c:v>151.1</c:v>
                </c:pt>
                <c:pt idx="315">
                  <c:v>247</c:v>
                </c:pt>
                <c:pt idx="316">
                  <c:v>221.4</c:v>
                </c:pt>
                <c:pt idx="317">
                  <c:v>210.5</c:v>
                </c:pt>
                <c:pt idx="318">
                  <c:v>141.4</c:v>
                </c:pt>
                <c:pt idx="319">
                  <c:v>90.4</c:v>
                </c:pt>
                <c:pt idx="320">
                  <c:v>302.7</c:v>
                </c:pt>
                <c:pt idx="321">
                  <c:v>104.9</c:v>
                </c:pt>
                <c:pt idx="322">
                  <c:v>168.4</c:v>
                </c:pt>
                <c:pt idx="323">
                  <c:v>214.3</c:v>
                </c:pt>
                <c:pt idx="324">
                  <c:v>142.80000000000001</c:v>
                </c:pt>
                <c:pt idx="325">
                  <c:v>138.1</c:v>
                </c:pt>
                <c:pt idx="326">
                  <c:v>171.5</c:v>
                </c:pt>
                <c:pt idx="327">
                  <c:v>188.9</c:v>
                </c:pt>
                <c:pt idx="328">
                  <c:v>110.5</c:v>
                </c:pt>
                <c:pt idx="329">
                  <c:v>82.6</c:v>
                </c:pt>
                <c:pt idx="330">
                  <c:v>82.3</c:v>
                </c:pt>
                <c:pt idx="331">
                  <c:v>135.9</c:v>
                </c:pt>
                <c:pt idx="332">
                  <c:v>165.7</c:v>
                </c:pt>
                <c:pt idx="333">
                  <c:v>235</c:v>
                </c:pt>
                <c:pt idx="334">
                  <c:v>264.7</c:v>
                </c:pt>
                <c:pt idx="335">
                  <c:v>160.30000000000001</c:v>
                </c:pt>
                <c:pt idx="336">
                  <c:v>95.9</c:v>
                </c:pt>
                <c:pt idx="337">
                  <c:v>99.9</c:v>
                </c:pt>
                <c:pt idx="338">
                  <c:v>209.8</c:v>
                </c:pt>
                <c:pt idx="339">
                  <c:v>198</c:v>
                </c:pt>
                <c:pt idx="340">
                  <c:v>226.4</c:v>
                </c:pt>
                <c:pt idx="341">
                  <c:v>274.89999999999998</c:v>
                </c:pt>
                <c:pt idx="342">
                  <c:v>222.5</c:v>
                </c:pt>
                <c:pt idx="343">
                  <c:v>128.80000000000001</c:v>
                </c:pt>
                <c:pt idx="344">
                  <c:v>236.5</c:v>
                </c:pt>
                <c:pt idx="345">
                  <c:v>174</c:v>
                </c:pt>
                <c:pt idx="346">
                  <c:v>218.7</c:v>
                </c:pt>
                <c:pt idx="347">
                  <c:v>207.3</c:v>
                </c:pt>
                <c:pt idx="348">
                  <c:v>193.8</c:v>
                </c:pt>
                <c:pt idx="349">
                  <c:v>174.7</c:v>
                </c:pt>
                <c:pt idx="350">
                  <c:v>204.5</c:v>
                </c:pt>
                <c:pt idx="351">
                  <c:v>230.6</c:v>
                </c:pt>
                <c:pt idx="352">
                  <c:v>222.9</c:v>
                </c:pt>
                <c:pt idx="353">
                  <c:v>115.9</c:v>
                </c:pt>
                <c:pt idx="354">
                  <c:v>210</c:v>
                </c:pt>
                <c:pt idx="355">
                  <c:v>237.4</c:v>
                </c:pt>
                <c:pt idx="356">
                  <c:v>199.1</c:v>
                </c:pt>
                <c:pt idx="357">
                  <c:v>169.8</c:v>
                </c:pt>
                <c:pt idx="358">
                  <c:v>149.9</c:v>
                </c:pt>
                <c:pt idx="359">
                  <c:v>204.5</c:v>
                </c:pt>
                <c:pt idx="360">
                  <c:v>130.1</c:v>
                </c:pt>
                <c:pt idx="361">
                  <c:v>103.7</c:v>
                </c:pt>
                <c:pt idx="362">
                  <c:v>218.5</c:v>
                </c:pt>
                <c:pt idx="363">
                  <c:v>236.6</c:v>
                </c:pt>
                <c:pt idx="364">
                  <c:v>141.19999999999999</c:v>
                </c:pt>
                <c:pt idx="365">
                  <c:v>194.4</c:v>
                </c:pt>
                <c:pt idx="366">
                  <c:v>143.19999999999999</c:v>
                </c:pt>
                <c:pt idx="367">
                  <c:v>216.4</c:v>
                </c:pt>
                <c:pt idx="368">
                  <c:v>161.9</c:v>
                </c:pt>
                <c:pt idx="369">
                  <c:v>209.2</c:v>
                </c:pt>
                <c:pt idx="370">
                  <c:v>244.3</c:v>
                </c:pt>
                <c:pt idx="371">
                  <c:v>175.3</c:v>
                </c:pt>
                <c:pt idx="372">
                  <c:v>185.6</c:v>
                </c:pt>
                <c:pt idx="373">
                  <c:v>125.3</c:v>
                </c:pt>
                <c:pt idx="374">
                  <c:v>214.9</c:v>
                </c:pt>
                <c:pt idx="375">
                  <c:v>163.80000000000001</c:v>
                </c:pt>
                <c:pt idx="376">
                  <c:v>155.19999999999999</c:v>
                </c:pt>
                <c:pt idx="377">
                  <c:v>254.1</c:v>
                </c:pt>
                <c:pt idx="378">
                  <c:v>112</c:v>
                </c:pt>
                <c:pt idx="379">
                  <c:v>132.69999999999999</c:v>
                </c:pt>
                <c:pt idx="380">
                  <c:v>219.6</c:v>
                </c:pt>
                <c:pt idx="381">
                  <c:v>183.2</c:v>
                </c:pt>
                <c:pt idx="382">
                  <c:v>224</c:v>
                </c:pt>
                <c:pt idx="383">
                  <c:v>224.7</c:v>
                </c:pt>
                <c:pt idx="384">
                  <c:v>283.10000000000002</c:v>
                </c:pt>
                <c:pt idx="385">
                  <c:v>273</c:v>
                </c:pt>
                <c:pt idx="386">
                  <c:v>283.2</c:v>
                </c:pt>
                <c:pt idx="387">
                  <c:v>89.7</c:v>
                </c:pt>
                <c:pt idx="388">
                  <c:v>105.9</c:v>
                </c:pt>
                <c:pt idx="389">
                  <c:v>201.9</c:v>
                </c:pt>
                <c:pt idx="390">
                  <c:v>242.2</c:v>
                </c:pt>
                <c:pt idx="391">
                  <c:v>179.1</c:v>
                </c:pt>
                <c:pt idx="392">
                  <c:v>121.7</c:v>
                </c:pt>
                <c:pt idx="393">
                  <c:v>150</c:v>
                </c:pt>
                <c:pt idx="394">
                  <c:v>196.6</c:v>
                </c:pt>
                <c:pt idx="395">
                  <c:v>231.9</c:v>
                </c:pt>
                <c:pt idx="396">
                  <c:v>221.8</c:v>
                </c:pt>
                <c:pt idx="397">
                  <c:v>198.7</c:v>
                </c:pt>
                <c:pt idx="398">
                  <c:v>218.7</c:v>
                </c:pt>
                <c:pt idx="399">
                  <c:v>175.8</c:v>
                </c:pt>
                <c:pt idx="400">
                  <c:v>236.3</c:v>
                </c:pt>
                <c:pt idx="401">
                  <c:v>167.4</c:v>
                </c:pt>
                <c:pt idx="402">
                  <c:v>225.2</c:v>
                </c:pt>
                <c:pt idx="403">
                  <c:v>95.9</c:v>
                </c:pt>
                <c:pt idx="404">
                  <c:v>152.80000000000001</c:v>
                </c:pt>
                <c:pt idx="405">
                  <c:v>121.1</c:v>
                </c:pt>
                <c:pt idx="406">
                  <c:v>173</c:v>
                </c:pt>
                <c:pt idx="407">
                  <c:v>218.5</c:v>
                </c:pt>
                <c:pt idx="408">
                  <c:v>239.4</c:v>
                </c:pt>
                <c:pt idx="409">
                  <c:v>159.30000000000001</c:v>
                </c:pt>
                <c:pt idx="410">
                  <c:v>153.80000000000001</c:v>
                </c:pt>
                <c:pt idx="411">
                  <c:v>190.8</c:v>
                </c:pt>
                <c:pt idx="412">
                  <c:v>235.6</c:v>
                </c:pt>
                <c:pt idx="413">
                  <c:v>166.9</c:v>
                </c:pt>
                <c:pt idx="414">
                  <c:v>192.3</c:v>
                </c:pt>
                <c:pt idx="415">
                  <c:v>91.5</c:v>
                </c:pt>
                <c:pt idx="416">
                  <c:v>239.8</c:v>
                </c:pt>
                <c:pt idx="417">
                  <c:v>117.6</c:v>
                </c:pt>
                <c:pt idx="418">
                  <c:v>192</c:v>
                </c:pt>
                <c:pt idx="419">
                  <c:v>144.6</c:v>
                </c:pt>
                <c:pt idx="420">
                  <c:v>135.80000000000001</c:v>
                </c:pt>
                <c:pt idx="421">
                  <c:v>202.5</c:v>
                </c:pt>
                <c:pt idx="422">
                  <c:v>152.19999999999999</c:v>
                </c:pt>
                <c:pt idx="423">
                  <c:v>164.6</c:v>
                </c:pt>
                <c:pt idx="424">
                  <c:v>141.6</c:v>
                </c:pt>
                <c:pt idx="425">
                  <c:v>209.2</c:v>
                </c:pt>
                <c:pt idx="426">
                  <c:v>270.39999999999998</c:v>
                </c:pt>
                <c:pt idx="427">
                  <c:v>253</c:v>
                </c:pt>
                <c:pt idx="428">
                  <c:v>183.9</c:v>
                </c:pt>
                <c:pt idx="429">
                  <c:v>215.1</c:v>
                </c:pt>
                <c:pt idx="430">
                  <c:v>152.30000000000001</c:v>
                </c:pt>
                <c:pt idx="431">
                  <c:v>185.4</c:v>
                </c:pt>
                <c:pt idx="432">
                  <c:v>183.2</c:v>
                </c:pt>
                <c:pt idx="433">
                  <c:v>208</c:v>
                </c:pt>
                <c:pt idx="434">
                  <c:v>240.8</c:v>
                </c:pt>
                <c:pt idx="435">
                  <c:v>195.7</c:v>
                </c:pt>
                <c:pt idx="436">
                  <c:v>135.9</c:v>
                </c:pt>
                <c:pt idx="437">
                  <c:v>177.9</c:v>
                </c:pt>
                <c:pt idx="438">
                  <c:v>143.9</c:v>
                </c:pt>
                <c:pt idx="439">
                  <c:v>179.7</c:v>
                </c:pt>
                <c:pt idx="440">
                  <c:v>144.1</c:v>
                </c:pt>
                <c:pt idx="441">
                  <c:v>147.19999999999999</c:v>
                </c:pt>
                <c:pt idx="442">
                  <c:v>191.1</c:v>
                </c:pt>
                <c:pt idx="443">
                  <c:v>248.6</c:v>
                </c:pt>
                <c:pt idx="444">
                  <c:v>200.3</c:v>
                </c:pt>
                <c:pt idx="445">
                  <c:v>157.1</c:v>
                </c:pt>
                <c:pt idx="446">
                  <c:v>135.80000000000001</c:v>
                </c:pt>
                <c:pt idx="447">
                  <c:v>156.1</c:v>
                </c:pt>
                <c:pt idx="448">
                  <c:v>197.9</c:v>
                </c:pt>
                <c:pt idx="449">
                  <c:v>225.4</c:v>
                </c:pt>
                <c:pt idx="450">
                  <c:v>142.9</c:v>
                </c:pt>
                <c:pt idx="451">
                  <c:v>225.7</c:v>
                </c:pt>
                <c:pt idx="452">
                  <c:v>167.8</c:v>
                </c:pt>
                <c:pt idx="453">
                  <c:v>169.8</c:v>
                </c:pt>
                <c:pt idx="454">
                  <c:v>190.6</c:v>
                </c:pt>
                <c:pt idx="455">
                  <c:v>80.3</c:v>
                </c:pt>
                <c:pt idx="456">
                  <c:v>231.7</c:v>
                </c:pt>
                <c:pt idx="457">
                  <c:v>163.69999999999999</c:v>
                </c:pt>
                <c:pt idx="458">
                  <c:v>130.1</c:v>
                </c:pt>
                <c:pt idx="459">
                  <c:v>218.7</c:v>
                </c:pt>
                <c:pt idx="460">
                  <c:v>128.5</c:v>
                </c:pt>
                <c:pt idx="461">
                  <c:v>174</c:v>
                </c:pt>
                <c:pt idx="462">
                  <c:v>129.30000000000001</c:v>
                </c:pt>
                <c:pt idx="463">
                  <c:v>198.9</c:v>
                </c:pt>
                <c:pt idx="464">
                  <c:v>191.8</c:v>
                </c:pt>
                <c:pt idx="465">
                  <c:v>133.30000000000001</c:v>
                </c:pt>
                <c:pt idx="466">
                  <c:v>174.6</c:v>
                </c:pt>
                <c:pt idx="467">
                  <c:v>283.2</c:v>
                </c:pt>
                <c:pt idx="468">
                  <c:v>157.80000000000001</c:v>
                </c:pt>
                <c:pt idx="469">
                  <c:v>141.30000000000001</c:v>
                </c:pt>
                <c:pt idx="470">
                  <c:v>118.9</c:v>
                </c:pt>
                <c:pt idx="471">
                  <c:v>144.5</c:v>
                </c:pt>
                <c:pt idx="472">
                  <c:v>256.3</c:v>
                </c:pt>
                <c:pt idx="473">
                  <c:v>204.6</c:v>
                </c:pt>
                <c:pt idx="474">
                  <c:v>253.1</c:v>
                </c:pt>
                <c:pt idx="475">
                  <c:v>167.7</c:v>
                </c:pt>
                <c:pt idx="476">
                  <c:v>189.1</c:v>
                </c:pt>
                <c:pt idx="477">
                  <c:v>153.6</c:v>
                </c:pt>
                <c:pt idx="478">
                  <c:v>171.2</c:v>
                </c:pt>
                <c:pt idx="479">
                  <c:v>201.2</c:v>
                </c:pt>
                <c:pt idx="480">
                  <c:v>126.3</c:v>
                </c:pt>
                <c:pt idx="481">
                  <c:v>88.1</c:v>
                </c:pt>
                <c:pt idx="482">
                  <c:v>236.8</c:v>
                </c:pt>
                <c:pt idx="483">
                  <c:v>184.2</c:v>
                </c:pt>
                <c:pt idx="484">
                  <c:v>159.69999999999999</c:v>
                </c:pt>
                <c:pt idx="485">
                  <c:v>204.7</c:v>
                </c:pt>
                <c:pt idx="486">
                  <c:v>88.5</c:v>
                </c:pt>
                <c:pt idx="487">
                  <c:v>203.8</c:v>
                </c:pt>
                <c:pt idx="488">
                  <c:v>268.39999999999998</c:v>
                </c:pt>
                <c:pt idx="489">
                  <c:v>170.4</c:v>
                </c:pt>
                <c:pt idx="490">
                  <c:v>198.2</c:v>
                </c:pt>
                <c:pt idx="491">
                  <c:v>224.2</c:v>
                </c:pt>
                <c:pt idx="492">
                  <c:v>174.6</c:v>
                </c:pt>
                <c:pt idx="493">
                  <c:v>233.2</c:v>
                </c:pt>
                <c:pt idx="494">
                  <c:v>60.6</c:v>
                </c:pt>
                <c:pt idx="495">
                  <c:v>222.1</c:v>
                </c:pt>
                <c:pt idx="496">
                  <c:v>154.6</c:v>
                </c:pt>
                <c:pt idx="497">
                  <c:v>137.4</c:v>
                </c:pt>
                <c:pt idx="498">
                  <c:v>268.8</c:v>
                </c:pt>
                <c:pt idx="499">
                  <c:v>131.19999999999999</c:v>
                </c:pt>
                <c:pt idx="500">
                  <c:v>149.6</c:v>
                </c:pt>
                <c:pt idx="501">
                  <c:v>142.1</c:v>
                </c:pt>
                <c:pt idx="502">
                  <c:v>193</c:v>
                </c:pt>
                <c:pt idx="503">
                  <c:v>111.1</c:v>
                </c:pt>
                <c:pt idx="504">
                  <c:v>299.5</c:v>
                </c:pt>
                <c:pt idx="505">
                  <c:v>211.7</c:v>
                </c:pt>
                <c:pt idx="506">
                  <c:v>205.5</c:v>
                </c:pt>
                <c:pt idx="507">
                  <c:v>92.3</c:v>
                </c:pt>
                <c:pt idx="508">
                  <c:v>219.2</c:v>
                </c:pt>
                <c:pt idx="509">
                  <c:v>172.3</c:v>
                </c:pt>
                <c:pt idx="510">
                  <c:v>93.4</c:v>
                </c:pt>
                <c:pt idx="511">
                  <c:v>85.2</c:v>
                </c:pt>
                <c:pt idx="512">
                  <c:v>160</c:v>
                </c:pt>
                <c:pt idx="513">
                  <c:v>182.9</c:v>
                </c:pt>
                <c:pt idx="514">
                  <c:v>200.3</c:v>
                </c:pt>
                <c:pt idx="515">
                  <c:v>213</c:v>
                </c:pt>
                <c:pt idx="516">
                  <c:v>176.1</c:v>
                </c:pt>
                <c:pt idx="517">
                  <c:v>191.3</c:v>
                </c:pt>
                <c:pt idx="518">
                  <c:v>88.8</c:v>
                </c:pt>
                <c:pt idx="519">
                  <c:v>207.6</c:v>
                </c:pt>
                <c:pt idx="520">
                  <c:v>37.700000000000003</c:v>
                </c:pt>
                <c:pt idx="521">
                  <c:v>215.5</c:v>
                </c:pt>
                <c:pt idx="522">
                  <c:v>239.1</c:v>
                </c:pt>
                <c:pt idx="523">
                  <c:v>202.3</c:v>
                </c:pt>
                <c:pt idx="524">
                  <c:v>207.9</c:v>
                </c:pt>
                <c:pt idx="525">
                  <c:v>313.8</c:v>
                </c:pt>
                <c:pt idx="526">
                  <c:v>288.5</c:v>
                </c:pt>
                <c:pt idx="527">
                  <c:v>64.900000000000006</c:v>
                </c:pt>
                <c:pt idx="528">
                  <c:v>243.5</c:v>
                </c:pt>
                <c:pt idx="529">
                  <c:v>278</c:v>
                </c:pt>
                <c:pt idx="530">
                  <c:v>145.69999999999999</c:v>
                </c:pt>
                <c:pt idx="531">
                  <c:v>75.8</c:v>
                </c:pt>
                <c:pt idx="532">
                  <c:v>249.4</c:v>
                </c:pt>
                <c:pt idx="533">
                  <c:v>142.4</c:v>
                </c:pt>
                <c:pt idx="534">
                  <c:v>148.69999999999999</c:v>
                </c:pt>
                <c:pt idx="535">
                  <c:v>245.5</c:v>
                </c:pt>
                <c:pt idx="536">
                  <c:v>225</c:v>
                </c:pt>
                <c:pt idx="537">
                  <c:v>270.7</c:v>
                </c:pt>
                <c:pt idx="538">
                  <c:v>230.7</c:v>
                </c:pt>
                <c:pt idx="539">
                  <c:v>272.5</c:v>
                </c:pt>
                <c:pt idx="540">
                  <c:v>230.5</c:v>
                </c:pt>
                <c:pt idx="541">
                  <c:v>163</c:v>
                </c:pt>
                <c:pt idx="542">
                  <c:v>193.9</c:v>
                </c:pt>
                <c:pt idx="543">
                  <c:v>195.5</c:v>
                </c:pt>
                <c:pt idx="544">
                  <c:v>264.39999999999998</c:v>
                </c:pt>
                <c:pt idx="545">
                  <c:v>115.4</c:v>
                </c:pt>
                <c:pt idx="546">
                  <c:v>161.80000000000001</c:v>
                </c:pt>
                <c:pt idx="547">
                  <c:v>198.8</c:v>
                </c:pt>
                <c:pt idx="548">
                  <c:v>147.80000000000001</c:v>
                </c:pt>
                <c:pt idx="549">
                  <c:v>200.4</c:v>
                </c:pt>
                <c:pt idx="550">
                  <c:v>122.9</c:v>
                </c:pt>
                <c:pt idx="551">
                  <c:v>209.5</c:v>
                </c:pt>
                <c:pt idx="552">
                  <c:v>152.9</c:v>
                </c:pt>
                <c:pt idx="553">
                  <c:v>138.30000000000001</c:v>
                </c:pt>
                <c:pt idx="554">
                  <c:v>126.8</c:v>
                </c:pt>
                <c:pt idx="555">
                  <c:v>143</c:v>
                </c:pt>
                <c:pt idx="556">
                  <c:v>201.3</c:v>
                </c:pt>
                <c:pt idx="557">
                  <c:v>203.5</c:v>
                </c:pt>
                <c:pt idx="558">
                  <c:v>86.5</c:v>
                </c:pt>
                <c:pt idx="559">
                  <c:v>117.6</c:v>
                </c:pt>
                <c:pt idx="560">
                  <c:v>105.3</c:v>
                </c:pt>
                <c:pt idx="561">
                  <c:v>238</c:v>
                </c:pt>
                <c:pt idx="562">
                  <c:v>128.1</c:v>
                </c:pt>
                <c:pt idx="563">
                  <c:v>171.2</c:v>
                </c:pt>
                <c:pt idx="564">
                  <c:v>109.6</c:v>
                </c:pt>
                <c:pt idx="565">
                  <c:v>193.1</c:v>
                </c:pt>
                <c:pt idx="566">
                  <c:v>232.6</c:v>
                </c:pt>
                <c:pt idx="567">
                  <c:v>263.10000000000002</c:v>
                </c:pt>
                <c:pt idx="568">
                  <c:v>214.4</c:v>
                </c:pt>
                <c:pt idx="569">
                  <c:v>174.5</c:v>
                </c:pt>
                <c:pt idx="570">
                  <c:v>180.7</c:v>
                </c:pt>
                <c:pt idx="571">
                  <c:v>96.5</c:v>
                </c:pt>
                <c:pt idx="572">
                  <c:v>107.9</c:v>
                </c:pt>
                <c:pt idx="573">
                  <c:v>141.69999999999999</c:v>
                </c:pt>
                <c:pt idx="574">
                  <c:v>196.4</c:v>
                </c:pt>
                <c:pt idx="575">
                  <c:v>305.2</c:v>
                </c:pt>
                <c:pt idx="576">
                  <c:v>186.2</c:v>
                </c:pt>
                <c:pt idx="577">
                  <c:v>116.9</c:v>
                </c:pt>
                <c:pt idx="578">
                  <c:v>236.7</c:v>
                </c:pt>
                <c:pt idx="579">
                  <c:v>262.89999999999998</c:v>
                </c:pt>
                <c:pt idx="580">
                  <c:v>141.80000000000001</c:v>
                </c:pt>
                <c:pt idx="581">
                  <c:v>50.6</c:v>
                </c:pt>
                <c:pt idx="582">
                  <c:v>215.5</c:v>
                </c:pt>
                <c:pt idx="583">
                  <c:v>205.7</c:v>
                </c:pt>
                <c:pt idx="584">
                  <c:v>137.30000000000001</c:v>
                </c:pt>
                <c:pt idx="585">
                  <c:v>129.69999999999999</c:v>
                </c:pt>
                <c:pt idx="586">
                  <c:v>124.7</c:v>
                </c:pt>
                <c:pt idx="587">
                  <c:v>211.2</c:v>
                </c:pt>
                <c:pt idx="588">
                  <c:v>71.2</c:v>
                </c:pt>
                <c:pt idx="589">
                  <c:v>215.8</c:v>
                </c:pt>
                <c:pt idx="590">
                  <c:v>153.19999999999999</c:v>
                </c:pt>
                <c:pt idx="591">
                  <c:v>222.6</c:v>
                </c:pt>
                <c:pt idx="592">
                  <c:v>141.4</c:v>
                </c:pt>
                <c:pt idx="593">
                  <c:v>118.4</c:v>
                </c:pt>
                <c:pt idx="594">
                  <c:v>193.4</c:v>
                </c:pt>
                <c:pt idx="595">
                  <c:v>167.3</c:v>
                </c:pt>
                <c:pt idx="596">
                  <c:v>177.3</c:v>
                </c:pt>
                <c:pt idx="597">
                  <c:v>173.1</c:v>
                </c:pt>
                <c:pt idx="598">
                  <c:v>243.4</c:v>
                </c:pt>
                <c:pt idx="599">
                  <c:v>168.3</c:v>
                </c:pt>
                <c:pt idx="600">
                  <c:v>232.9</c:v>
                </c:pt>
                <c:pt idx="601">
                  <c:v>155</c:v>
                </c:pt>
                <c:pt idx="602">
                  <c:v>111.6</c:v>
                </c:pt>
                <c:pt idx="603">
                  <c:v>175.5</c:v>
                </c:pt>
                <c:pt idx="604">
                  <c:v>207.5</c:v>
                </c:pt>
                <c:pt idx="605">
                  <c:v>156.69999999999999</c:v>
                </c:pt>
                <c:pt idx="606">
                  <c:v>184.2</c:v>
                </c:pt>
                <c:pt idx="607">
                  <c:v>274.7</c:v>
                </c:pt>
                <c:pt idx="608">
                  <c:v>142</c:v>
                </c:pt>
                <c:pt idx="609">
                  <c:v>151.5</c:v>
                </c:pt>
                <c:pt idx="610">
                  <c:v>170.8</c:v>
                </c:pt>
                <c:pt idx="611">
                  <c:v>61.6</c:v>
                </c:pt>
                <c:pt idx="612">
                  <c:v>198.8</c:v>
                </c:pt>
                <c:pt idx="613">
                  <c:v>187.7</c:v>
                </c:pt>
                <c:pt idx="614">
                  <c:v>195.9</c:v>
                </c:pt>
                <c:pt idx="615">
                  <c:v>221</c:v>
                </c:pt>
                <c:pt idx="616">
                  <c:v>166</c:v>
                </c:pt>
                <c:pt idx="617">
                  <c:v>152</c:v>
                </c:pt>
                <c:pt idx="618">
                  <c:v>260.8</c:v>
                </c:pt>
                <c:pt idx="619">
                  <c:v>214.6</c:v>
                </c:pt>
                <c:pt idx="620">
                  <c:v>71.2</c:v>
                </c:pt>
                <c:pt idx="621">
                  <c:v>183.6</c:v>
                </c:pt>
                <c:pt idx="622">
                  <c:v>155.19999999999999</c:v>
                </c:pt>
                <c:pt idx="623">
                  <c:v>283.10000000000002</c:v>
                </c:pt>
                <c:pt idx="624">
                  <c:v>186.5</c:v>
                </c:pt>
                <c:pt idx="625">
                  <c:v>163.30000000000001</c:v>
                </c:pt>
                <c:pt idx="626">
                  <c:v>178.1</c:v>
                </c:pt>
                <c:pt idx="627">
                  <c:v>114.1</c:v>
                </c:pt>
                <c:pt idx="628">
                  <c:v>175.3</c:v>
                </c:pt>
                <c:pt idx="629">
                  <c:v>2.6</c:v>
                </c:pt>
                <c:pt idx="630">
                  <c:v>216</c:v>
                </c:pt>
                <c:pt idx="631">
                  <c:v>105</c:v>
                </c:pt>
                <c:pt idx="632">
                  <c:v>139.30000000000001</c:v>
                </c:pt>
                <c:pt idx="633">
                  <c:v>183.1</c:v>
                </c:pt>
                <c:pt idx="634">
                  <c:v>155.69999999999999</c:v>
                </c:pt>
                <c:pt idx="635">
                  <c:v>245</c:v>
                </c:pt>
                <c:pt idx="636">
                  <c:v>116</c:v>
                </c:pt>
                <c:pt idx="637">
                  <c:v>175.2</c:v>
                </c:pt>
                <c:pt idx="638">
                  <c:v>247.2</c:v>
                </c:pt>
                <c:pt idx="639">
                  <c:v>227.5</c:v>
                </c:pt>
                <c:pt idx="640">
                  <c:v>185</c:v>
                </c:pt>
                <c:pt idx="641">
                  <c:v>167.9</c:v>
                </c:pt>
                <c:pt idx="642">
                  <c:v>111.2</c:v>
                </c:pt>
                <c:pt idx="643">
                  <c:v>165</c:v>
                </c:pt>
                <c:pt idx="644">
                  <c:v>127.4</c:v>
                </c:pt>
                <c:pt idx="645">
                  <c:v>175.8</c:v>
                </c:pt>
                <c:pt idx="646">
                  <c:v>129</c:v>
                </c:pt>
                <c:pt idx="647">
                  <c:v>137.80000000000001</c:v>
                </c:pt>
                <c:pt idx="648">
                  <c:v>221.9</c:v>
                </c:pt>
                <c:pt idx="649">
                  <c:v>154.1</c:v>
                </c:pt>
                <c:pt idx="650">
                  <c:v>257.2</c:v>
                </c:pt>
                <c:pt idx="651">
                  <c:v>183.3</c:v>
                </c:pt>
                <c:pt idx="652">
                  <c:v>175.4</c:v>
                </c:pt>
                <c:pt idx="653">
                  <c:v>171.6</c:v>
                </c:pt>
                <c:pt idx="654">
                  <c:v>211.9</c:v>
                </c:pt>
                <c:pt idx="655">
                  <c:v>173</c:v>
                </c:pt>
                <c:pt idx="656">
                  <c:v>147</c:v>
                </c:pt>
                <c:pt idx="657">
                  <c:v>308</c:v>
                </c:pt>
                <c:pt idx="658">
                  <c:v>210.3</c:v>
                </c:pt>
                <c:pt idx="659">
                  <c:v>58.9</c:v>
                </c:pt>
                <c:pt idx="660">
                  <c:v>212.3</c:v>
                </c:pt>
                <c:pt idx="661">
                  <c:v>157.30000000000001</c:v>
                </c:pt>
                <c:pt idx="662">
                  <c:v>208.8</c:v>
                </c:pt>
                <c:pt idx="663">
                  <c:v>77.599999999999994</c:v>
                </c:pt>
                <c:pt idx="664">
                  <c:v>138.80000000000001</c:v>
                </c:pt>
                <c:pt idx="665">
                  <c:v>209.8</c:v>
                </c:pt>
                <c:pt idx="666">
                  <c:v>80.3</c:v>
                </c:pt>
                <c:pt idx="667">
                  <c:v>190.3</c:v>
                </c:pt>
                <c:pt idx="668">
                  <c:v>252.4</c:v>
                </c:pt>
                <c:pt idx="669">
                  <c:v>183.4</c:v>
                </c:pt>
                <c:pt idx="670">
                  <c:v>165.8</c:v>
                </c:pt>
                <c:pt idx="671">
                  <c:v>208.8</c:v>
                </c:pt>
                <c:pt idx="672">
                  <c:v>120.5</c:v>
                </c:pt>
                <c:pt idx="673">
                  <c:v>108.6</c:v>
                </c:pt>
                <c:pt idx="674">
                  <c:v>175.3</c:v>
                </c:pt>
                <c:pt idx="675">
                  <c:v>146.5</c:v>
                </c:pt>
                <c:pt idx="676">
                  <c:v>207.7</c:v>
                </c:pt>
                <c:pt idx="677">
                  <c:v>168</c:v>
                </c:pt>
                <c:pt idx="678">
                  <c:v>183.8</c:v>
                </c:pt>
                <c:pt idx="679">
                  <c:v>147.80000000000001</c:v>
                </c:pt>
                <c:pt idx="680">
                  <c:v>197.3</c:v>
                </c:pt>
                <c:pt idx="681">
                  <c:v>188</c:v>
                </c:pt>
                <c:pt idx="682">
                  <c:v>172.9</c:v>
                </c:pt>
                <c:pt idx="683">
                  <c:v>128.1</c:v>
                </c:pt>
                <c:pt idx="684">
                  <c:v>194.9</c:v>
                </c:pt>
                <c:pt idx="685">
                  <c:v>44.9</c:v>
                </c:pt>
                <c:pt idx="686">
                  <c:v>262.8</c:v>
                </c:pt>
                <c:pt idx="687">
                  <c:v>232.8</c:v>
                </c:pt>
                <c:pt idx="688">
                  <c:v>239.9</c:v>
                </c:pt>
                <c:pt idx="689">
                  <c:v>182</c:v>
                </c:pt>
                <c:pt idx="690">
                  <c:v>146.6</c:v>
                </c:pt>
                <c:pt idx="691">
                  <c:v>110.5</c:v>
                </c:pt>
                <c:pt idx="692">
                  <c:v>197.6</c:v>
                </c:pt>
                <c:pt idx="693">
                  <c:v>210.3</c:v>
                </c:pt>
                <c:pt idx="694">
                  <c:v>220.3</c:v>
                </c:pt>
                <c:pt idx="695">
                  <c:v>161.69999999999999</c:v>
                </c:pt>
                <c:pt idx="696">
                  <c:v>248.9</c:v>
                </c:pt>
                <c:pt idx="697">
                  <c:v>110</c:v>
                </c:pt>
                <c:pt idx="698">
                  <c:v>118</c:v>
                </c:pt>
                <c:pt idx="699">
                  <c:v>222.8</c:v>
                </c:pt>
                <c:pt idx="700">
                  <c:v>190</c:v>
                </c:pt>
                <c:pt idx="701">
                  <c:v>195.4</c:v>
                </c:pt>
                <c:pt idx="702">
                  <c:v>160.6</c:v>
                </c:pt>
                <c:pt idx="703">
                  <c:v>158.69999999999999</c:v>
                </c:pt>
                <c:pt idx="704">
                  <c:v>192.3</c:v>
                </c:pt>
                <c:pt idx="705">
                  <c:v>105.2</c:v>
                </c:pt>
                <c:pt idx="706">
                  <c:v>214.7</c:v>
                </c:pt>
                <c:pt idx="707">
                  <c:v>213.6</c:v>
                </c:pt>
                <c:pt idx="708">
                  <c:v>143.4</c:v>
                </c:pt>
                <c:pt idx="709">
                  <c:v>190.3</c:v>
                </c:pt>
                <c:pt idx="710">
                  <c:v>134.19999999999999</c:v>
                </c:pt>
                <c:pt idx="711">
                  <c:v>125.2</c:v>
                </c:pt>
                <c:pt idx="712">
                  <c:v>214.2</c:v>
                </c:pt>
                <c:pt idx="713">
                  <c:v>132</c:v>
                </c:pt>
                <c:pt idx="714">
                  <c:v>110.3</c:v>
                </c:pt>
                <c:pt idx="715">
                  <c:v>171.8</c:v>
                </c:pt>
                <c:pt idx="716">
                  <c:v>211</c:v>
                </c:pt>
                <c:pt idx="717">
                  <c:v>177.1</c:v>
                </c:pt>
                <c:pt idx="718">
                  <c:v>247.6</c:v>
                </c:pt>
                <c:pt idx="719">
                  <c:v>204.9</c:v>
                </c:pt>
                <c:pt idx="720">
                  <c:v>225.5</c:v>
                </c:pt>
                <c:pt idx="721">
                  <c:v>133.30000000000001</c:v>
                </c:pt>
                <c:pt idx="722">
                  <c:v>170.7</c:v>
                </c:pt>
                <c:pt idx="723">
                  <c:v>96.3</c:v>
                </c:pt>
                <c:pt idx="724">
                  <c:v>237.2</c:v>
                </c:pt>
                <c:pt idx="725">
                  <c:v>173.7</c:v>
                </c:pt>
                <c:pt idx="726">
                  <c:v>216.6</c:v>
                </c:pt>
                <c:pt idx="727">
                  <c:v>29.9</c:v>
                </c:pt>
                <c:pt idx="728">
                  <c:v>276.7</c:v>
                </c:pt>
                <c:pt idx="729">
                  <c:v>153.9</c:v>
                </c:pt>
                <c:pt idx="730">
                  <c:v>211.9</c:v>
                </c:pt>
                <c:pt idx="731">
                  <c:v>181.2</c:v>
                </c:pt>
                <c:pt idx="732">
                  <c:v>211.1</c:v>
                </c:pt>
                <c:pt idx="733">
                  <c:v>131.19999999999999</c:v>
                </c:pt>
                <c:pt idx="734">
                  <c:v>211.9</c:v>
                </c:pt>
                <c:pt idx="735">
                  <c:v>230.7</c:v>
                </c:pt>
                <c:pt idx="736">
                  <c:v>306.2</c:v>
                </c:pt>
                <c:pt idx="737">
                  <c:v>156.6</c:v>
                </c:pt>
                <c:pt idx="738">
                  <c:v>180.5</c:v>
                </c:pt>
                <c:pt idx="739">
                  <c:v>238.8</c:v>
                </c:pt>
                <c:pt idx="740">
                  <c:v>182.1</c:v>
                </c:pt>
                <c:pt idx="741">
                  <c:v>139.6</c:v>
                </c:pt>
                <c:pt idx="742">
                  <c:v>200.3</c:v>
                </c:pt>
                <c:pt idx="743">
                  <c:v>128.19999999999999</c:v>
                </c:pt>
                <c:pt idx="744">
                  <c:v>196.6</c:v>
                </c:pt>
                <c:pt idx="745">
                  <c:v>200.6</c:v>
                </c:pt>
                <c:pt idx="746">
                  <c:v>141</c:v>
                </c:pt>
                <c:pt idx="747">
                  <c:v>245</c:v>
                </c:pt>
                <c:pt idx="748">
                  <c:v>125</c:v>
                </c:pt>
                <c:pt idx="749">
                  <c:v>178.1</c:v>
                </c:pt>
                <c:pt idx="750">
                  <c:v>103.2</c:v>
                </c:pt>
                <c:pt idx="751">
                  <c:v>154.80000000000001</c:v>
                </c:pt>
                <c:pt idx="752">
                  <c:v>179.2</c:v>
                </c:pt>
                <c:pt idx="753">
                  <c:v>97.8</c:v>
                </c:pt>
                <c:pt idx="754">
                  <c:v>155.19999999999999</c:v>
                </c:pt>
                <c:pt idx="755">
                  <c:v>128.5</c:v>
                </c:pt>
                <c:pt idx="756">
                  <c:v>224.4</c:v>
                </c:pt>
                <c:pt idx="757">
                  <c:v>231</c:v>
                </c:pt>
                <c:pt idx="758">
                  <c:v>244.1</c:v>
                </c:pt>
                <c:pt idx="759">
                  <c:v>141.1</c:v>
                </c:pt>
                <c:pt idx="760">
                  <c:v>199.5</c:v>
                </c:pt>
                <c:pt idx="761">
                  <c:v>172.1</c:v>
                </c:pt>
                <c:pt idx="762">
                  <c:v>241.7</c:v>
                </c:pt>
                <c:pt idx="763">
                  <c:v>127.1</c:v>
                </c:pt>
                <c:pt idx="764">
                  <c:v>137.1</c:v>
                </c:pt>
                <c:pt idx="765">
                  <c:v>224.1</c:v>
                </c:pt>
                <c:pt idx="766">
                  <c:v>83.6</c:v>
                </c:pt>
                <c:pt idx="767">
                  <c:v>148.5</c:v>
                </c:pt>
                <c:pt idx="768">
                  <c:v>164.1</c:v>
                </c:pt>
                <c:pt idx="769">
                  <c:v>156.19999999999999</c:v>
                </c:pt>
                <c:pt idx="770">
                  <c:v>234.4</c:v>
                </c:pt>
                <c:pt idx="771">
                  <c:v>294.7</c:v>
                </c:pt>
                <c:pt idx="772">
                  <c:v>218.9</c:v>
                </c:pt>
                <c:pt idx="773">
                  <c:v>177.8</c:v>
                </c:pt>
                <c:pt idx="774">
                  <c:v>112.8</c:v>
                </c:pt>
                <c:pt idx="775">
                  <c:v>169.4</c:v>
                </c:pt>
                <c:pt idx="776">
                  <c:v>79.8</c:v>
                </c:pt>
                <c:pt idx="777">
                  <c:v>259.3</c:v>
                </c:pt>
                <c:pt idx="778">
                  <c:v>212.6</c:v>
                </c:pt>
                <c:pt idx="779">
                  <c:v>140.1</c:v>
                </c:pt>
                <c:pt idx="780">
                  <c:v>191.3</c:v>
                </c:pt>
                <c:pt idx="781">
                  <c:v>77</c:v>
                </c:pt>
                <c:pt idx="782">
                  <c:v>168.4</c:v>
                </c:pt>
                <c:pt idx="783">
                  <c:v>149.1</c:v>
                </c:pt>
                <c:pt idx="784">
                  <c:v>98.4</c:v>
                </c:pt>
                <c:pt idx="785">
                  <c:v>148.4</c:v>
                </c:pt>
                <c:pt idx="786">
                  <c:v>199.9</c:v>
                </c:pt>
                <c:pt idx="787">
                  <c:v>187.5</c:v>
                </c:pt>
                <c:pt idx="788">
                  <c:v>86.1</c:v>
                </c:pt>
                <c:pt idx="789">
                  <c:v>122.2</c:v>
                </c:pt>
                <c:pt idx="790">
                  <c:v>277.7</c:v>
                </c:pt>
                <c:pt idx="791">
                  <c:v>147.4</c:v>
                </c:pt>
                <c:pt idx="792">
                  <c:v>219</c:v>
                </c:pt>
                <c:pt idx="793">
                  <c:v>188.4</c:v>
                </c:pt>
                <c:pt idx="794">
                  <c:v>118.3</c:v>
                </c:pt>
                <c:pt idx="795">
                  <c:v>180.1</c:v>
                </c:pt>
                <c:pt idx="796">
                  <c:v>244.2</c:v>
                </c:pt>
                <c:pt idx="797">
                  <c:v>158.30000000000001</c:v>
                </c:pt>
                <c:pt idx="798">
                  <c:v>201.7</c:v>
                </c:pt>
                <c:pt idx="799">
                  <c:v>168.2</c:v>
                </c:pt>
                <c:pt idx="800">
                  <c:v>178.8</c:v>
                </c:pt>
                <c:pt idx="801">
                  <c:v>262.89999999999998</c:v>
                </c:pt>
                <c:pt idx="802">
                  <c:v>239.7</c:v>
                </c:pt>
                <c:pt idx="803">
                  <c:v>221.3</c:v>
                </c:pt>
                <c:pt idx="804">
                  <c:v>149.4</c:v>
                </c:pt>
                <c:pt idx="805">
                  <c:v>205.4</c:v>
                </c:pt>
                <c:pt idx="806">
                  <c:v>131.5</c:v>
                </c:pt>
                <c:pt idx="807">
                  <c:v>176</c:v>
                </c:pt>
                <c:pt idx="808">
                  <c:v>129.19999999999999</c:v>
                </c:pt>
                <c:pt idx="809">
                  <c:v>174</c:v>
                </c:pt>
                <c:pt idx="810">
                  <c:v>124.8</c:v>
                </c:pt>
                <c:pt idx="811">
                  <c:v>229.1</c:v>
                </c:pt>
                <c:pt idx="812">
                  <c:v>124.8</c:v>
                </c:pt>
                <c:pt idx="813">
                  <c:v>129.80000000000001</c:v>
                </c:pt>
                <c:pt idx="814">
                  <c:v>165.2</c:v>
                </c:pt>
                <c:pt idx="815">
                  <c:v>195.2</c:v>
                </c:pt>
                <c:pt idx="816">
                  <c:v>312.39999999999998</c:v>
                </c:pt>
                <c:pt idx="817">
                  <c:v>223.3</c:v>
                </c:pt>
                <c:pt idx="818">
                  <c:v>236.8</c:v>
                </c:pt>
                <c:pt idx="819">
                  <c:v>268.10000000000002</c:v>
                </c:pt>
                <c:pt idx="820">
                  <c:v>153.80000000000001</c:v>
                </c:pt>
                <c:pt idx="821">
                  <c:v>229.4</c:v>
                </c:pt>
                <c:pt idx="822">
                  <c:v>234</c:v>
                </c:pt>
                <c:pt idx="823">
                  <c:v>272.89999999999998</c:v>
                </c:pt>
                <c:pt idx="824">
                  <c:v>281.89999999999998</c:v>
                </c:pt>
                <c:pt idx="825">
                  <c:v>233.6</c:v>
                </c:pt>
                <c:pt idx="826">
                  <c:v>164.8</c:v>
                </c:pt>
                <c:pt idx="827">
                  <c:v>189</c:v>
                </c:pt>
                <c:pt idx="828">
                  <c:v>243.1</c:v>
                </c:pt>
                <c:pt idx="829">
                  <c:v>176.9</c:v>
                </c:pt>
                <c:pt idx="830">
                  <c:v>166.4</c:v>
                </c:pt>
                <c:pt idx="831">
                  <c:v>114.5</c:v>
                </c:pt>
                <c:pt idx="832">
                  <c:v>205.1</c:v>
                </c:pt>
                <c:pt idx="833">
                  <c:v>257.39999999999998</c:v>
                </c:pt>
                <c:pt idx="834">
                  <c:v>50.1</c:v>
                </c:pt>
                <c:pt idx="835">
                  <c:v>240.8</c:v>
                </c:pt>
                <c:pt idx="836">
                  <c:v>298.8</c:v>
                </c:pt>
                <c:pt idx="837">
                  <c:v>102.2</c:v>
                </c:pt>
                <c:pt idx="838">
                  <c:v>196.7</c:v>
                </c:pt>
                <c:pt idx="839">
                  <c:v>206.4</c:v>
                </c:pt>
                <c:pt idx="840">
                  <c:v>192.3</c:v>
                </c:pt>
                <c:pt idx="841">
                  <c:v>204.9</c:v>
                </c:pt>
                <c:pt idx="842">
                  <c:v>60.2</c:v>
                </c:pt>
                <c:pt idx="843">
                  <c:v>179.6</c:v>
                </c:pt>
                <c:pt idx="844">
                  <c:v>187.1</c:v>
                </c:pt>
                <c:pt idx="845">
                  <c:v>208.9</c:v>
                </c:pt>
                <c:pt idx="846">
                  <c:v>121.6</c:v>
                </c:pt>
                <c:pt idx="847">
                  <c:v>222.2</c:v>
                </c:pt>
                <c:pt idx="848">
                  <c:v>219.3</c:v>
                </c:pt>
                <c:pt idx="849">
                  <c:v>76.099999999999994</c:v>
                </c:pt>
                <c:pt idx="850">
                  <c:v>196</c:v>
                </c:pt>
                <c:pt idx="851">
                  <c:v>247.8</c:v>
                </c:pt>
                <c:pt idx="852">
                  <c:v>152.9</c:v>
                </c:pt>
                <c:pt idx="853">
                  <c:v>274</c:v>
                </c:pt>
                <c:pt idx="854">
                  <c:v>252.8</c:v>
                </c:pt>
                <c:pt idx="855">
                  <c:v>205.5</c:v>
                </c:pt>
                <c:pt idx="856">
                  <c:v>202.6</c:v>
                </c:pt>
                <c:pt idx="857">
                  <c:v>142.9</c:v>
                </c:pt>
                <c:pt idx="858">
                  <c:v>179.4</c:v>
                </c:pt>
                <c:pt idx="859">
                  <c:v>177.9</c:v>
                </c:pt>
                <c:pt idx="860">
                  <c:v>221.4</c:v>
                </c:pt>
                <c:pt idx="861">
                  <c:v>227.9</c:v>
                </c:pt>
                <c:pt idx="862">
                  <c:v>189.4</c:v>
                </c:pt>
                <c:pt idx="863">
                  <c:v>188.3</c:v>
                </c:pt>
                <c:pt idx="864">
                  <c:v>177.1</c:v>
                </c:pt>
                <c:pt idx="865">
                  <c:v>130.5</c:v>
                </c:pt>
                <c:pt idx="866">
                  <c:v>139.80000000000001</c:v>
                </c:pt>
                <c:pt idx="867">
                  <c:v>237.6</c:v>
                </c:pt>
                <c:pt idx="868">
                  <c:v>197.7</c:v>
                </c:pt>
                <c:pt idx="869">
                  <c:v>270</c:v>
                </c:pt>
                <c:pt idx="870">
                  <c:v>169.7</c:v>
                </c:pt>
                <c:pt idx="871">
                  <c:v>190.1</c:v>
                </c:pt>
                <c:pt idx="872">
                  <c:v>71.2</c:v>
                </c:pt>
                <c:pt idx="873">
                  <c:v>127.2</c:v>
                </c:pt>
                <c:pt idx="874">
                  <c:v>273.7</c:v>
                </c:pt>
                <c:pt idx="875">
                  <c:v>151</c:v>
                </c:pt>
                <c:pt idx="876">
                  <c:v>203.7</c:v>
                </c:pt>
                <c:pt idx="877">
                  <c:v>121.9</c:v>
                </c:pt>
                <c:pt idx="878">
                  <c:v>69.7</c:v>
                </c:pt>
                <c:pt idx="879">
                  <c:v>148.69999999999999</c:v>
                </c:pt>
                <c:pt idx="880">
                  <c:v>126.4</c:v>
                </c:pt>
                <c:pt idx="881">
                  <c:v>231.6</c:v>
                </c:pt>
                <c:pt idx="882">
                  <c:v>42.1</c:v>
                </c:pt>
                <c:pt idx="883">
                  <c:v>159</c:v>
                </c:pt>
                <c:pt idx="884">
                  <c:v>212.3</c:v>
                </c:pt>
                <c:pt idx="885">
                  <c:v>159.4</c:v>
                </c:pt>
                <c:pt idx="886">
                  <c:v>69.5</c:v>
                </c:pt>
                <c:pt idx="887">
                  <c:v>134.4</c:v>
                </c:pt>
                <c:pt idx="888">
                  <c:v>205.2</c:v>
                </c:pt>
                <c:pt idx="889">
                  <c:v>132.30000000000001</c:v>
                </c:pt>
                <c:pt idx="890">
                  <c:v>189.3</c:v>
                </c:pt>
                <c:pt idx="891">
                  <c:v>268.5</c:v>
                </c:pt>
                <c:pt idx="892">
                  <c:v>182.8</c:v>
                </c:pt>
                <c:pt idx="893">
                  <c:v>194.6</c:v>
                </c:pt>
                <c:pt idx="894">
                  <c:v>268.10000000000002</c:v>
                </c:pt>
                <c:pt idx="895">
                  <c:v>180.2</c:v>
                </c:pt>
                <c:pt idx="896">
                  <c:v>234.6</c:v>
                </c:pt>
                <c:pt idx="897">
                  <c:v>158.19999999999999</c:v>
                </c:pt>
                <c:pt idx="898">
                  <c:v>183</c:v>
                </c:pt>
                <c:pt idx="899">
                  <c:v>135.1</c:v>
                </c:pt>
                <c:pt idx="900">
                  <c:v>238.3</c:v>
                </c:pt>
                <c:pt idx="901">
                  <c:v>196.2</c:v>
                </c:pt>
                <c:pt idx="902">
                  <c:v>205.9</c:v>
                </c:pt>
                <c:pt idx="903">
                  <c:v>186.2</c:v>
                </c:pt>
                <c:pt idx="904">
                  <c:v>163</c:v>
                </c:pt>
                <c:pt idx="905">
                  <c:v>215.2</c:v>
                </c:pt>
                <c:pt idx="906">
                  <c:v>62.4</c:v>
                </c:pt>
                <c:pt idx="907">
                  <c:v>226</c:v>
                </c:pt>
                <c:pt idx="908">
                  <c:v>184.8</c:v>
                </c:pt>
                <c:pt idx="909">
                  <c:v>225.5</c:v>
                </c:pt>
                <c:pt idx="910">
                  <c:v>244.7</c:v>
                </c:pt>
                <c:pt idx="911">
                  <c:v>196.8</c:v>
                </c:pt>
                <c:pt idx="912">
                  <c:v>208.7</c:v>
                </c:pt>
                <c:pt idx="913">
                  <c:v>145.69999999999999</c:v>
                </c:pt>
                <c:pt idx="914">
                  <c:v>225.7</c:v>
                </c:pt>
                <c:pt idx="915">
                  <c:v>181</c:v>
                </c:pt>
                <c:pt idx="916">
                  <c:v>252.1</c:v>
                </c:pt>
                <c:pt idx="917">
                  <c:v>198.3</c:v>
                </c:pt>
                <c:pt idx="918">
                  <c:v>190.3</c:v>
                </c:pt>
                <c:pt idx="919">
                  <c:v>184.7</c:v>
                </c:pt>
                <c:pt idx="920">
                  <c:v>125.1</c:v>
                </c:pt>
                <c:pt idx="921">
                  <c:v>195.7</c:v>
                </c:pt>
                <c:pt idx="922">
                  <c:v>127.6</c:v>
                </c:pt>
                <c:pt idx="923">
                  <c:v>217.4</c:v>
                </c:pt>
                <c:pt idx="924">
                  <c:v>87.7</c:v>
                </c:pt>
                <c:pt idx="925">
                  <c:v>186.4</c:v>
                </c:pt>
                <c:pt idx="926">
                  <c:v>159.5</c:v>
                </c:pt>
                <c:pt idx="927">
                  <c:v>211.5</c:v>
                </c:pt>
                <c:pt idx="928">
                  <c:v>141.30000000000001</c:v>
                </c:pt>
                <c:pt idx="929">
                  <c:v>214.2</c:v>
                </c:pt>
                <c:pt idx="930">
                  <c:v>214</c:v>
                </c:pt>
                <c:pt idx="931">
                  <c:v>196</c:v>
                </c:pt>
                <c:pt idx="932">
                  <c:v>129.80000000000001</c:v>
                </c:pt>
                <c:pt idx="933">
                  <c:v>211</c:v>
                </c:pt>
                <c:pt idx="934">
                  <c:v>151.1</c:v>
                </c:pt>
                <c:pt idx="935">
                  <c:v>209.9</c:v>
                </c:pt>
                <c:pt idx="936">
                  <c:v>130.69999999999999</c:v>
                </c:pt>
                <c:pt idx="937">
                  <c:v>135.80000000000001</c:v>
                </c:pt>
                <c:pt idx="938">
                  <c:v>160.80000000000001</c:v>
                </c:pt>
                <c:pt idx="939">
                  <c:v>118.5</c:v>
                </c:pt>
                <c:pt idx="940">
                  <c:v>124.3</c:v>
                </c:pt>
                <c:pt idx="941">
                  <c:v>156.1</c:v>
                </c:pt>
                <c:pt idx="942">
                  <c:v>235.6</c:v>
                </c:pt>
                <c:pt idx="943">
                  <c:v>223.4</c:v>
                </c:pt>
                <c:pt idx="944">
                  <c:v>158.30000000000001</c:v>
                </c:pt>
                <c:pt idx="945">
                  <c:v>190.7</c:v>
                </c:pt>
                <c:pt idx="946">
                  <c:v>119.9</c:v>
                </c:pt>
                <c:pt idx="947">
                  <c:v>201.8</c:v>
                </c:pt>
                <c:pt idx="948">
                  <c:v>164.5</c:v>
                </c:pt>
                <c:pt idx="949">
                  <c:v>171.9</c:v>
                </c:pt>
                <c:pt idx="950">
                  <c:v>222.5</c:v>
                </c:pt>
                <c:pt idx="951">
                  <c:v>123.7</c:v>
                </c:pt>
                <c:pt idx="952">
                  <c:v>93.1</c:v>
                </c:pt>
                <c:pt idx="953">
                  <c:v>154.4</c:v>
                </c:pt>
                <c:pt idx="954">
                  <c:v>293.39999999999998</c:v>
                </c:pt>
                <c:pt idx="955">
                  <c:v>230.2</c:v>
                </c:pt>
                <c:pt idx="956">
                  <c:v>239.6</c:v>
                </c:pt>
                <c:pt idx="957">
                  <c:v>288.2</c:v>
                </c:pt>
                <c:pt idx="958">
                  <c:v>239.9</c:v>
                </c:pt>
                <c:pt idx="959">
                  <c:v>141.5</c:v>
                </c:pt>
                <c:pt idx="960">
                  <c:v>179.8</c:v>
                </c:pt>
                <c:pt idx="961">
                  <c:v>153.69999999999999</c:v>
                </c:pt>
                <c:pt idx="962">
                  <c:v>306.89999999999998</c:v>
                </c:pt>
                <c:pt idx="963">
                  <c:v>230.7</c:v>
                </c:pt>
                <c:pt idx="964">
                  <c:v>219.5</c:v>
                </c:pt>
                <c:pt idx="965">
                  <c:v>252.9</c:v>
                </c:pt>
                <c:pt idx="966">
                  <c:v>172.6</c:v>
                </c:pt>
                <c:pt idx="967">
                  <c:v>214.8</c:v>
                </c:pt>
                <c:pt idx="968">
                  <c:v>209.3</c:v>
                </c:pt>
                <c:pt idx="969">
                  <c:v>173.6</c:v>
                </c:pt>
                <c:pt idx="970">
                  <c:v>109.8</c:v>
                </c:pt>
                <c:pt idx="971">
                  <c:v>200.3</c:v>
                </c:pt>
                <c:pt idx="972">
                  <c:v>212.4</c:v>
                </c:pt>
                <c:pt idx="973">
                  <c:v>161.4</c:v>
                </c:pt>
                <c:pt idx="974">
                  <c:v>136.5</c:v>
                </c:pt>
                <c:pt idx="975">
                  <c:v>228.2</c:v>
                </c:pt>
                <c:pt idx="976">
                  <c:v>241.4</c:v>
                </c:pt>
                <c:pt idx="977">
                  <c:v>190.8</c:v>
                </c:pt>
                <c:pt idx="978">
                  <c:v>178.4</c:v>
                </c:pt>
                <c:pt idx="979">
                  <c:v>120</c:v>
                </c:pt>
                <c:pt idx="980">
                  <c:v>229.1</c:v>
                </c:pt>
                <c:pt idx="981">
                  <c:v>231.2</c:v>
                </c:pt>
                <c:pt idx="982">
                  <c:v>185.6</c:v>
                </c:pt>
                <c:pt idx="983">
                  <c:v>218.5</c:v>
                </c:pt>
                <c:pt idx="984">
                  <c:v>147.19999999999999</c:v>
                </c:pt>
                <c:pt idx="985">
                  <c:v>224</c:v>
                </c:pt>
                <c:pt idx="986">
                  <c:v>213.8</c:v>
                </c:pt>
                <c:pt idx="987">
                  <c:v>174.6</c:v>
                </c:pt>
                <c:pt idx="988">
                  <c:v>205.5</c:v>
                </c:pt>
                <c:pt idx="989">
                  <c:v>197.5</c:v>
                </c:pt>
                <c:pt idx="990">
                  <c:v>129.4</c:v>
                </c:pt>
                <c:pt idx="991">
                  <c:v>147.30000000000001</c:v>
                </c:pt>
                <c:pt idx="992">
                  <c:v>240.6</c:v>
                </c:pt>
                <c:pt idx="993">
                  <c:v>110.8</c:v>
                </c:pt>
                <c:pt idx="994">
                  <c:v>138.69999999999999</c:v>
                </c:pt>
                <c:pt idx="995">
                  <c:v>211.8</c:v>
                </c:pt>
                <c:pt idx="996">
                  <c:v>163.19999999999999</c:v>
                </c:pt>
                <c:pt idx="997">
                  <c:v>184.1</c:v>
                </c:pt>
                <c:pt idx="998">
                  <c:v>154</c:v>
                </c:pt>
                <c:pt idx="999">
                  <c:v>230.3</c:v>
                </c:pt>
                <c:pt idx="1000">
                  <c:v>200.1</c:v>
                </c:pt>
                <c:pt idx="1001">
                  <c:v>181.7</c:v>
                </c:pt>
                <c:pt idx="1002">
                  <c:v>111.7</c:v>
                </c:pt>
                <c:pt idx="1003">
                  <c:v>115.5</c:v>
                </c:pt>
                <c:pt idx="1004">
                  <c:v>190.7</c:v>
                </c:pt>
                <c:pt idx="1005">
                  <c:v>155.9</c:v>
                </c:pt>
                <c:pt idx="1006">
                  <c:v>173.2</c:v>
                </c:pt>
                <c:pt idx="1007">
                  <c:v>229</c:v>
                </c:pt>
                <c:pt idx="1008">
                  <c:v>133.1</c:v>
                </c:pt>
                <c:pt idx="1009">
                  <c:v>230.4</c:v>
                </c:pt>
                <c:pt idx="1010">
                  <c:v>135.6</c:v>
                </c:pt>
                <c:pt idx="1011">
                  <c:v>172.5</c:v>
                </c:pt>
                <c:pt idx="1012">
                  <c:v>272.2</c:v>
                </c:pt>
                <c:pt idx="1013">
                  <c:v>178.8</c:v>
                </c:pt>
                <c:pt idx="1014">
                  <c:v>197.3</c:v>
                </c:pt>
                <c:pt idx="1015">
                  <c:v>233.9</c:v>
                </c:pt>
                <c:pt idx="1016">
                  <c:v>119.6</c:v>
                </c:pt>
                <c:pt idx="1017">
                  <c:v>217.7</c:v>
                </c:pt>
                <c:pt idx="1018">
                  <c:v>67.7</c:v>
                </c:pt>
                <c:pt idx="1019">
                  <c:v>142.69999999999999</c:v>
                </c:pt>
                <c:pt idx="1020">
                  <c:v>237.7</c:v>
                </c:pt>
                <c:pt idx="1021">
                  <c:v>203.6</c:v>
                </c:pt>
                <c:pt idx="1022">
                  <c:v>157.9</c:v>
                </c:pt>
                <c:pt idx="1023">
                  <c:v>276.60000000000002</c:v>
                </c:pt>
                <c:pt idx="1024">
                  <c:v>174</c:v>
                </c:pt>
                <c:pt idx="1025">
                  <c:v>235.4</c:v>
                </c:pt>
                <c:pt idx="1026">
                  <c:v>102.4</c:v>
                </c:pt>
                <c:pt idx="1027">
                  <c:v>192.2</c:v>
                </c:pt>
                <c:pt idx="1028">
                  <c:v>202.7</c:v>
                </c:pt>
                <c:pt idx="1029">
                  <c:v>84.3</c:v>
                </c:pt>
                <c:pt idx="1030">
                  <c:v>168</c:v>
                </c:pt>
                <c:pt idx="1031">
                  <c:v>278.10000000000002</c:v>
                </c:pt>
                <c:pt idx="1032">
                  <c:v>227.8</c:v>
                </c:pt>
                <c:pt idx="1033">
                  <c:v>140.19999999999999</c:v>
                </c:pt>
                <c:pt idx="1034">
                  <c:v>197.8</c:v>
                </c:pt>
                <c:pt idx="1035">
                  <c:v>144</c:v>
                </c:pt>
                <c:pt idx="1036">
                  <c:v>189</c:v>
                </c:pt>
                <c:pt idx="1037">
                  <c:v>168.9</c:v>
                </c:pt>
                <c:pt idx="1038">
                  <c:v>152.1</c:v>
                </c:pt>
                <c:pt idx="1039">
                  <c:v>116.4</c:v>
                </c:pt>
                <c:pt idx="1040">
                  <c:v>148</c:v>
                </c:pt>
                <c:pt idx="1041">
                  <c:v>124.7</c:v>
                </c:pt>
                <c:pt idx="1042">
                  <c:v>214.9</c:v>
                </c:pt>
                <c:pt idx="1043">
                  <c:v>151.19999999999999</c:v>
                </c:pt>
                <c:pt idx="1044">
                  <c:v>180.5</c:v>
                </c:pt>
                <c:pt idx="1045">
                  <c:v>141.69999999999999</c:v>
                </c:pt>
                <c:pt idx="1046">
                  <c:v>193.4</c:v>
                </c:pt>
                <c:pt idx="1047">
                  <c:v>144.1</c:v>
                </c:pt>
                <c:pt idx="1048">
                  <c:v>179.2</c:v>
                </c:pt>
                <c:pt idx="1049">
                  <c:v>138.30000000000001</c:v>
                </c:pt>
                <c:pt idx="1050">
                  <c:v>103.9</c:v>
                </c:pt>
                <c:pt idx="1051">
                  <c:v>92.2</c:v>
                </c:pt>
                <c:pt idx="1052">
                  <c:v>174.8</c:v>
                </c:pt>
                <c:pt idx="1053">
                  <c:v>201.4</c:v>
                </c:pt>
                <c:pt idx="1054">
                  <c:v>124.2</c:v>
                </c:pt>
                <c:pt idx="1055">
                  <c:v>214.3</c:v>
                </c:pt>
                <c:pt idx="1056">
                  <c:v>243.3</c:v>
                </c:pt>
                <c:pt idx="1057">
                  <c:v>200.7</c:v>
                </c:pt>
                <c:pt idx="1058">
                  <c:v>235</c:v>
                </c:pt>
                <c:pt idx="1059">
                  <c:v>185.6</c:v>
                </c:pt>
                <c:pt idx="1060">
                  <c:v>123.7</c:v>
                </c:pt>
                <c:pt idx="1061">
                  <c:v>206.1</c:v>
                </c:pt>
                <c:pt idx="1062">
                  <c:v>182.4</c:v>
                </c:pt>
                <c:pt idx="1063">
                  <c:v>125.9</c:v>
                </c:pt>
                <c:pt idx="1064">
                  <c:v>136.1</c:v>
                </c:pt>
                <c:pt idx="1065">
                  <c:v>284.3</c:v>
                </c:pt>
                <c:pt idx="1066">
                  <c:v>247.6</c:v>
                </c:pt>
                <c:pt idx="1067">
                  <c:v>199</c:v>
                </c:pt>
                <c:pt idx="1068">
                  <c:v>254.1</c:v>
                </c:pt>
                <c:pt idx="1069">
                  <c:v>141.30000000000001</c:v>
                </c:pt>
                <c:pt idx="1070">
                  <c:v>125.5</c:v>
                </c:pt>
                <c:pt idx="1071">
                  <c:v>113.9</c:v>
                </c:pt>
                <c:pt idx="1072">
                  <c:v>134</c:v>
                </c:pt>
                <c:pt idx="1073">
                  <c:v>176</c:v>
                </c:pt>
                <c:pt idx="1074">
                  <c:v>259</c:v>
                </c:pt>
                <c:pt idx="1075">
                  <c:v>86.4</c:v>
                </c:pt>
                <c:pt idx="1076">
                  <c:v>123.7</c:v>
                </c:pt>
                <c:pt idx="1077">
                  <c:v>220</c:v>
                </c:pt>
                <c:pt idx="1078">
                  <c:v>175.6</c:v>
                </c:pt>
                <c:pt idx="1079">
                  <c:v>111.7</c:v>
                </c:pt>
                <c:pt idx="1080">
                  <c:v>211.4</c:v>
                </c:pt>
                <c:pt idx="1081">
                  <c:v>147.69999999999999</c:v>
                </c:pt>
                <c:pt idx="1082">
                  <c:v>186.7</c:v>
                </c:pt>
                <c:pt idx="1083">
                  <c:v>198.5</c:v>
                </c:pt>
                <c:pt idx="1084">
                  <c:v>190.8</c:v>
                </c:pt>
                <c:pt idx="1085">
                  <c:v>165.2</c:v>
                </c:pt>
                <c:pt idx="1086">
                  <c:v>247.6</c:v>
                </c:pt>
                <c:pt idx="1087">
                  <c:v>127.2</c:v>
                </c:pt>
                <c:pt idx="1088">
                  <c:v>240.5</c:v>
                </c:pt>
                <c:pt idx="1089">
                  <c:v>211.9</c:v>
                </c:pt>
                <c:pt idx="1090">
                  <c:v>243.4</c:v>
                </c:pt>
                <c:pt idx="1091">
                  <c:v>230.7</c:v>
                </c:pt>
                <c:pt idx="1092">
                  <c:v>126</c:v>
                </c:pt>
                <c:pt idx="1093">
                  <c:v>212.9</c:v>
                </c:pt>
                <c:pt idx="1094">
                  <c:v>212.1</c:v>
                </c:pt>
                <c:pt idx="1095">
                  <c:v>196</c:v>
                </c:pt>
                <c:pt idx="1096">
                  <c:v>186.2</c:v>
                </c:pt>
                <c:pt idx="1097">
                  <c:v>137</c:v>
                </c:pt>
                <c:pt idx="1098">
                  <c:v>139.80000000000001</c:v>
                </c:pt>
                <c:pt idx="1099">
                  <c:v>135.69999999999999</c:v>
                </c:pt>
                <c:pt idx="1100">
                  <c:v>203.1</c:v>
                </c:pt>
                <c:pt idx="1101">
                  <c:v>210.7</c:v>
                </c:pt>
                <c:pt idx="1102">
                  <c:v>212.8</c:v>
                </c:pt>
                <c:pt idx="1103">
                  <c:v>136.4</c:v>
                </c:pt>
                <c:pt idx="1104">
                  <c:v>144.4</c:v>
                </c:pt>
                <c:pt idx="1105">
                  <c:v>184.8</c:v>
                </c:pt>
                <c:pt idx="1106">
                  <c:v>140.6</c:v>
                </c:pt>
                <c:pt idx="1107">
                  <c:v>115.4</c:v>
                </c:pt>
                <c:pt idx="1108">
                  <c:v>226.6</c:v>
                </c:pt>
                <c:pt idx="1109">
                  <c:v>157.6</c:v>
                </c:pt>
                <c:pt idx="1110">
                  <c:v>235.7</c:v>
                </c:pt>
                <c:pt idx="1111">
                  <c:v>129.4</c:v>
                </c:pt>
              </c:numCache>
            </c:numRef>
          </c:xVal>
          <c:yVal>
            <c:numRef>
              <c:f>Append1!$K$2:$K$5001</c:f>
              <c:numCache>
                <c:formatCode>General</c:formatCode>
                <c:ptCount val="1112"/>
                <c:pt idx="0">
                  <c:v>27.47</c:v>
                </c:pt>
                <c:pt idx="1">
                  <c:v>37.090000000000003</c:v>
                </c:pt>
                <c:pt idx="2">
                  <c:v>43.96</c:v>
                </c:pt>
                <c:pt idx="3">
                  <c:v>33.39</c:v>
                </c:pt>
                <c:pt idx="4">
                  <c:v>32.25</c:v>
                </c:pt>
                <c:pt idx="5">
                  <c:v>36.21</c:v>
                </c:pt>
                <c:pt idx="6">
                  <c:v>30.06</c:v>
                </c:pt>
                <c:pt idx="7">
                  <c:v>24.87</c:v>
                </c:pt>
                <c:pt idx="8">
                  <c:v>34.659999999999997</c:v>
                </c:pt>
                <c:pt idx="9">
                  <c:v>29.43</c:v>
                </c:pt>
                <c:pt idx="10">
                  <c:v>20.55</c:v>
                </c:pt>
                <c:pt idx="11">
                  <c:v>22.64</c:v>
                </c:pt>
                <c:pt idx="12">
                  <c:v>33.729999999999997</c:v>
                </c:pt>
                <c:pt idx="13">
                  <c:v>45.66</c:v>
                </c:pt>
                <c:pt idx="14">
                  <c:v>30.72</c:v>
                </c:pt>
                <c:pt idx="15">
                  <c:v>25.18</c:v>
                </c:pt>
                <c:pt idx="16">
                  <c:v>38.229999999999997</c:v>
                </c:pt>
                <c:pt idx="17">
                  <c:v>42.42</c:v>
                </c:pt>
                <c:pt idx="18">
                  <c:v>30.48</c:v>
                </c:pt>
                <c:pt idx="19">
                  <c:v>26.2</c:v>
                </c:pt>
                <c:pt idx="20">
                  <c:v>27.4</c:v>
                </c:pt>
                <c:pt idx="21">
                  <c:v>47.84</c:v>
                </c:pt>
                <c:pt idx="22">
                  <c:v>20.04</c:v>
                </c:pt>
                <c:pt idx="23">
                  <c:v>33.46</c:v>
                </c:pt>
                <c:pt idx="24">
                  <c:v>36.35</c:v>
                </c:pt>
                <c:pt idx="25">
                  <c:v>31.88</c:v>
                </c:pt>
                <c:pt idx="26">
                  <c:v>31.14</c:v>
                </c:pt>
                <c:pt idx="27">
                  <c:v>34.85</c:v>
                </c:pt>
                <c:pt idx="28">
                  <c:v>34.049999999999997</c:v>
                </c:pt>
                <c:pt idx="29">
                  <c:v>32.74</c:v>
                </c:pt>
                <c:pt idx="30">
                  <c:v>43.81</c:v>
                </c:pt>
                <c:pt idx="31">
                  <c:v>26.79</c:v>
                </c:pt>
                <c:pt idx="32">
                  <c:v>24.16</c:v>
                </c:pt>
                <c:pt idx="33">
                  <c:v>32.270000000000003</c:v>
                </c:pt>
                <c:pt idx="34">
                  <c:v>28.92</c:v>
                </c:pt>
                <c:pt idx="35">
                  <c:v>33.51</c:v>
                </c:pt>
                <c:pt idx="36">
                  <c:v>19.649999999999999</c:v>
                </c:pt>
                <c:pt idx="37">
                  <c:v>49.22</c:v>
                </c:pt>
                <c:pt idx="38">
                  <c:v>33.68</c:v>
                </c:pt>
                <c:pt idx="39">
                  <c:v>49.79</c:v>
                </c:pt>
                <c:pt idx="40">
                  <c:v>24.77</c:v>
                </c:pt>
                <c:pt idx="41">
                  <c:v>18.14</c:v>
                </c:pt>
                <c:pt idx="42">
                  <c:v>28.22</c:v>
                </c:pt>
                <c:pt idx="43">
                  <c:v>31.65</c:v>
                </c:pt>
                <c:pt idx="44">
                  <c:v>33.42</c:v>
                </c:pt>
                <c:pt idx="45">
                  <c:v>33.83</c:v>
                </c:pt>
                <c:pt idx="46">
                  <c:v>34.44</c:v>
                </c:pt>
                <c:pt idx="47">
                  <c:v>10.199999999999999</c:v>
                </c:pt>
                <c:pt idx="48">
                  <c:v>26.76</c:v>
                </c:pt>
                <c:pt idx="49">
                  <c:v>20.23</c:v>
                </c:pt>
                <c:pt idx="50">
                  <c:v>28.2</c:v>
                </c:pt>
                <c:pt idx="51">
                  <c:v>28.03</c:v>
                </c:pt>
                <c:pt idx="52">
                  <c:v>35.049999999999997</c:v>
                </c:pt>
                <c:pt idx="53">
                  <c:v>38.39</c:v>
                </c:pt>
                <c:pt idx="54">
                  <c:v>36.450000000000003</c:v>
                </c:pt>
                <c:pt idx="55">
                  <c:v>25.69</c:v>
                </c:pt>
                <c:pt idx="56">
                  <c:v>32.270000000000003</c:v>
                </c:pt>
                <c:pt idx="57">
                  <c:v>32.76</c:v>
                </c:pt>
                <c:pt idx="58">
                  <c:v>35.99</c:v>
                </c:pt>
                <c:pt idx="59">
                  <c:v>25.08</c:v>
                </c:pt>
                <c:pt idx="60">
                  <c:v>39.200000000000003</c:v>
                </c:pt>
                <c:pt idx="61">
                  <c:v>29.36</c:v>
                </c:pt>
                <c:pt idx="62">
                  <c:v>40.17</c:v>
                </c:pt>
                <c:pt idx="63">
                  <c:v>20.57</c:v>
                </c:pt>
                <c:pt idx="64">
                  <c:v>20.03</c:v>
                </c:pt>
                <c:pt idx="65">
                  <c:v>21.28</c:v>
                </c:pt>
                <c:pt idx="66">
                  <c:v>10</c:v>
                </c:pt>
                <c:pt idx="67">
                  <c:v>11.68</c:v>
                </c:pt>
                <c:pt idx="68">
                  <c:v>40.659999999999997</c:v>
                </c:pt>
                <c:pt idx="69">
                  <c:v>36.5</c:v>
                </c:pt>
                <c:pt idx="70">
                  <c:v>37.71</c:v>
                </c:pt>
                <c:pt idx="71">
                  <c:v>10.98</c:v>
                </c:pt>
                <c:pt idx="72">
                  <c:v>26.28</c:v>
                </c:pt>
                <c:pt idx="73">
                  <c:v>27.47</c:v>
                </c:pt>
                <c:pt idx="74">
                  <c:v>26.5</c:v>
                </c:pt>
                <c:pt idx="75">
                  <c:v>37.42</c:v>
                </c:pt>
                <c:pt idx="76">
                  <c:v>22.81</c:v>
                </c:pt>
                <c:pt idx="77">
                  <c:v>25.52</c:v>
                </c:pt>
                <c:pt idx="78">
                  <c:v>24.09</c:v>
                </c:pt>
                <c:pt idx="79">
                  <c:v>36.380000000000003</c:v>
                </c:pt>
                <c:pt idx="80">
                  <c:v>33.32</c:v>
                </c:pt>
                <c:pt idx="81">
                  <c:v>47.31</c:v>
                </c:pt>
                <c:pt idx="82">
                  <c:v>24.79</c:v>
                </c:pt>
                <c:pt idx="83">
                  <c:v>24.19</c:v>
                </c:pt>
                <c:pt idx="84">
                  <c:v>35.17</c:v>
                </c:pt>
                <c:pt idx="85">
                  <c:v>42.3</c:v>
                </c:pt>
                <c:pt idx="86">
                  <c:v>37.67</c:v>
                </c:pt>
                <c:pt idx="87">
                  <c:v>17.829999999999998</c:v>
                </c:pt>
                <c:pt idx="88">
                  <c:v>49.08</c:v>
                </c:pt>
                <c:pt idx="89">
                  <c:v>40.869999999999997</c:v>
                </c:pt>
                <c:pt idx="90">
                  <c:v>46.48</c:v>
                </c:pt>
                <c:pt idx="91">
                  <c:v>44.93</c:v>
                </c:pt>
                <c:pt idx="92">
                  <c:v>38.340000000000003</c:v>
                </c:pt>
                <c:pt idx="93">
                  <c:v>33.81</c:v>
                </c:pt>
                <c:pt idx="94">
                  <c:v>18.09</c:v>
                </c:pt>
                <c:pt idx="95">
                  <c:v>38.450000000000003</c:v>
                </c:pt>
                <c:pt idx="96">
                  <c:v>33.049999999999997</c:v>
                </c:pt>
                <c:pt idx="97">
                  <c:v>16.420000000000002</c:v>
                </c:pt>
                <c:pt idx="98">
                  <c:v>36.479999999999997</c:v>
                </c:pt>
                <c:pt idx="99">
                  <c:v>25.45</c:v>
                </c:pt>
                <c:pt idx="100">
                  <c:v>25.4</c:v>
                </c:pt>
                <c:pt idx="101">
                  <c:v>20.329999999999998</c:v>
                </c:pt>
                <c:pt idx="102">
                  <c:v>19.43</c:v>
                </c:pt>
                <c:pt idx="103">
                  <c:v>36.92</c:v>
                </c:pt>
                <c:pt idx="104">
                  <c:v>24.33</c:v>
                </c:pt>
                <c:pt idx="105">
                  <c:v>31.72</c:v>
                </c:pt>
                <c:pt idx="106">
                  <c:v>29.04</c:v>
                </c:pt>
                <c:pt idx="107">
                  <c:v>21.08</c:v>
                </c:pt>
                <c:pt idx="108">
                  <c:v>36.96</c:v>
                </c:pt>
                <c:pt idx="109">
                  <c:v>45.2</c:v>
                </c:pt>
                <c:pt idx="110">
                  <c:v>43.13</c:v>
                </c:pt>
                <c:pt idx="111">
                  <c:v>6.95</c:v>
                </c:pt>
                <c:pt idx="112">
                  <c:v>36.33</c:v>
                </c:pt>
                <c:pt idx="113">
                  <c:v>34.22</c:v>
                </c:pt>
                <c:pt idx="114">
                  <c:v>28.31</c:v>
                </c:pt>
                <c:pt idx="115">
                  <c:v>24.02</c:v>
                </c:pt>
                <c:pt idx="116">
                  <c:v>35.68</c:v>
                </c:pt>
                <c:pt idx="117">
                  <c:v>40.380000000000003</c:v>
                </c:pt>
                <c:pt idx="118">
                  <c:v>17.53</c:v>
                </c:pt>
                <c:pt idx="119">
                  <c:v>22.02</c:v>
                </c:pt>
                <c:pt idx="120">
                  <c:v>23.26</c:v>
                </c:pt>
                <c:pt idx="121">
                  <c:v>17.02</c:v>
                </c:pt>
                <c:pt idx="122">
                  <c:v>40.31</c:v>
                </c:pt>
                <c:pt idx="123">
                  <c:v>33.08</c:v>
                </c:pt>
                <c:pt idx="124">
                  <c:v>33.07</c:v>
                </c:pt>
                <c:pt idx="125">
                  <c:v>34.119999999999997</c:v>
                </c:pt>
                <c:pt idx="126">
                  <c:v>39</c:v>
                </c:pt>
                <c:pt idx="127">
                  <c:v>20.66</c:v>
                </c:pt>
                <c:pt idx="128">
                  <c:v>12.63</c:v>
                </c:pt>
                <c:pt idx="129">
                  <c:v>38.86</c:v>
                </c:pt>
                <c:pt idx="130">
                  <c:v>52.68</c:v>
                </c:pt>
                <c:pt idx="131">
                  <c:v>31.25</c:v>
                </c:pt>
                <c:pt idx="132">
                  <c:v>31.74</c:v>
                </c:pt>
                <c:pt idx="133">
                  <c:v>37.94</c:v>
                </c:pt>
                <c:pt idx="134">
                  <c:v>13.63</c:v>
                </c:pt>
                <c:pt idx="135">
                  <c:v>35.22</c:v>
                </c:pt>
                <c:pt idx="136">
                  <c:v>36.4</c:v>
                </c:pt>
                <c:pt idx="137">
                  <c:v>24.19</c:v>
                </c:pt>
                <c:pt idx="138">
                  <c:v>37.520000000000003</c:v>
                </c:pt>
                <c:pt idx="139">
                  <c:v>40.770000000000003</c:v>
                </c:pt>
                <c:pt idx="140">
                  <c:v>29.24</c:v>
                </c:pt>
                <c:pt idx="141">
                  <c:v>21.79</c:v>
                </c:pt>
                <c:pt idx="142">
                  <c:v>35.630000000000003</c:v>
                </c:pt>
                <c:pt idx="143">
                  <c:v>37.43</c:v>
                </c:pt>
                <c:pt idx="144">
                  <c:v>14.03</c:v>
                </c:pt>
                <c:pt idx="145">
                  <c:v>24.89</c:v>
                </c:pt>
                <c:pt idx="146">
                  <c:v>26.1</c:v>
                </c:pt>
                <c:pt idx="147">
                  <c:v>30.62</c:v>
                </c:pt>
                <c:pt idx="148">
                  <c:v>45.1</c:v>
                </c:pt>
                <c:pt idx="149">
                  <c:v>34.94</c:v>
                </c:pt>
                <c:pt idx="150">
                  <c:v>42.99</c:v>
                </c:pt>
                <c:pt idx="151">
                  <c:v>11.75</c:v>
                </c:pt>
                <c:pt idx="152">
                  <c:v>44.85</c:v>
                </c:pt>
                <c:pt idx="153">
                  <c:v>31.18</c:v>
                </c:pt>
                <c:pt idx="154">
                  <c:v>47.99</c:v>
                </c:pt>
                <c:pt idx="155">
                  <c:v>30.91</c:v>
                </c:pt>
                <c:pt idx="156">
                  <c:v>34.020000000000003</c:v>
                </c:pt>
                <c:pt idx="157">
                  <c:v>45.34</c:v>
                </c:pt>
                <c:pt idx="158">
                  <c:v>43.64</c:v>
                </c:pt>
                <c:pt idx="159">
                  <c:v>5.25</c:v>
                </c:pt>
                <c:pt idx="160">
                  <c:v>26.42</c:v>
                </c:pt>
                <c:pt idx="161">
                  <c:v>27.2</c:v>
                </c:pt>
                <c:pt idx="162">
                  <c:v>28.1</c:v>
                </c:pt>
                <c:pt idx="163">
                  <c:v>16.100000000000001</c:v>
                </c:pt>
                <c:pt idx="164">
                  <c:v>29.9</c:v>
                </c:pt>
                <c:pt idx="165">
                  <c:v>39.869999999999997</c:v>
                </c:pt>
                <c:pt idx="166">
                  <c:v>30.11</c:v>
                </c:pt>
                <c:pt idx="167">
                  <c:v>14.82</c:v>
                </c:pt>
                <c:pt idx="168">
                  <c:v>32.78</c:v>
                </c:pt>
                <c:pt idx="169">
                  <c:v>44.4</c:v>
                </c:pt>
                <c:pt idx="170">
                  <c:v>33.409999999999997</c:v>
                </c:pt>
                <c:pt idx="171">
                  <c:v>31.88</c:v>
                </c:pt>
                <c:pt idx="172">
                  <c:v>39.200000000000003</c:v>
                </c:pt>
                <c:pt idx="173">
                  <c:v>32.880000000000003</c:v>
                </c:pt>
                <c:pt idx="174">
                  <c:v>27.42</c:v>
                </c:pt>
                <c:pt idx="175">
                  <c:v>26.18</c:v>
                </c:pt>
                <c:pt idx="176">
                  <c:v>20.59</c:v>
                </c:pt>
                <c:pt idx="177">
                  <c:v>30.96</c:v>
                </c:pt>
                <c:pt idx="178">
                  <c:v>47.02</c:v>
                </c:pt>
                <c:pt idx="179">
                  <c:v>30.5</c:v>
                </c:pt>
                <c:pt idx="180">
                  <c:v>31.76</c:v>
                </c:pt>
                <c:pt idx="181">
                  <c:v>26.1</c:v>
                </c:pt>
                <c:pt idx="182">
                  <c:v>41.63</c:v>
                </c:pt>
                <c:pt idx="183">
                  <c:v>21.57</c:v>
                </c:pt>
                <c:pt idx="184">
                  <c:v>43.25</c:v>
                </c:pt>
                <c:pt idx="185">
                  <c:v>21.71</c:v>
                </c:pt>
                <c:pt idx="186">
                  <c:v>28.99</c:v>
                </c:pt>
                <c:pt idx="187">
                  <c:v>41.09</c:v>
                </c:pt>
                <c:pt idx="188">
                  <c:v>47.79</c:v>
                </c:pt>
                <c:pt idx="189">
                  <c:v>47.79</c:v>
                </c:pt>
                <c:pt idx="190">
                  <c:v>46.16</c:v>
                </c:pt>
                <c:pt idx="191">
                  <c:v>30.67</c:v>
                </c:pt>
                <c:pt idx="192">
                  <c:v>33.51</c:v>
                </c:pt>
                <c:pt idx="193">
                  <c:v>26.13</c:v>
                </c:pt>
                <c:pt idx="194">
                  <c:v>44.42</c:v>
                </c:pt>
                <c:pt idx="195">
                  <c:v>21.61</c:v>
                </c:pt>
                <c:pt idx="196">
                  <c:v>31.77</c:v>
                </c:pt>
                <c:pt idx="197">
                  <c:v>22.25</c:v>
                </c:pt>
                <c:pt idx="198">
                  <c:v>31.28</c:v>
                </c:pt>
                <c:pt idx="199">
                  <c:v>25.4</c:v>
                </c:pt>
                <c:pt idx="200">
                  <c:v>35.770000000000003</c:v>
                </c:pt>
                <c:pt idx="201">
                  <c:v>21.62</c:v>
                </c:pt>
                <c:pt idx="202">
                  <c:v>34.31</c:v>
                </c:pt>
                <c:pt idx="203">
                  <c:v>30.02</c:v>
                </c:pt>
                <c:pt idx="204">
                  <c:v>21.4</c:v>
                </c:pt>
                <c:pt idx="205">
                  <c:v>34.85</c:v>
                </c:pt>
                <c:pt idx="206">
                  <c:v>27.81</c:v>
                </c:pt>
                <c:pt idx="207">
                  <c:v>37.42</c:v>
                </c:pt>
                <c:pt idx="208">
                  <c:v>35.14</c:v>
                </c:pt>
                <c:pt idx="209">
                  <c:v>46.04</c:v>
                </c:pt>
                <c:pt idx="210">
                  <c:v>43.33</c:v>
                </c:pt>
                <c:pt idx="211">
                  <c:v>18.309999999999999</c:v>
                </c:pt>
                <c:pt idx="212">
                  <c:v>28.37</c:v>
                </c:pt>
                <c:pt idx="213">
                  <c:v>36.700000000000003</c:v>
                </c:pt>
                <c:pt idx="214">
                  <c:v>35.68</c:v>
                </c:pt>
                <c:pt idx="215">
                  <c:v>20.079999999999998</c:v>
                </c:pt>
                <c:pt idx="216">
                  <c:v>13.97</c:v>
                </c:pt>
                <c:pt idx="217">
                  <c:v>27.85</c:v>
                </c:pt>
                <c:pt idx="218">
                  <c:v>36.43</c:v>
                </c:pt>
                <c:pt idx="219">
                  <c:v>22.12</c:v>
                </c:pt>
                <c:pt idx="220">
                  <c:v>27.59</c:v>
                </c:pt>
                <c:pt idx="221">
                  <c:v>28.54</c:v>
                </c:pt>
                <c:pt idx="222">
                  <c:v>29.65</c:v>
                </c:pt>
                <c:pt idx="223">
                  <c:v>29.87</c:v>
                </c:pt>
                <c:pt idx="224">
                  <c:v>26.25</c:v>
                </c:pt>
                <c:pt idx="225">
                  <c:v>39.51</c:v>
                </c:pt>
                <c:pt idx="226">
                  <c:v>26.18</c:v>
                </c:pt>
                <c:pt idx="227">
                  <c:v>25.84</c:v>
                </c:pt>
                <c:pt idx="228">
                  <c:v>29.73</c:v>
                </c:pt>
                <c:pt idx="229">
                  <c:v>23.1</c:v>
                </c:pt>
                <c:pt idx="230">
                  <c:v>22.81</c:v>
                </c:pt>
                <c:pt idx="231">
                  <c:v>19.010000000000002</c:v>
                </c:pt>
                <c:pt idx="232">
                  <c:v>27.05</c:v>
                </c:pt>
                <c:pt idx="233">
                  <c:v>19.36</c:v>
                </c:pt>
                <c:pt idx="234">
                  <c:v>45.54</c:v>
                </c:pt>
                <c:pt idx="235">
                  <c:v>32.74</c:v>
                </c:pt>
                <c:pt idx="236">
                  <c:v>15.59</c:v>
                </c:pt>
                <c:pt idx="237">
                  <c:v>23.48</c:v>
                </c:pt>
                <c:pt idx="238">
                  <c:v>28.78</c:v>
                </c:pt>
                <c:pt idx="239">
                  <c:v>34.22</c:v>
                </c:pt>
                <c:pt idx="240">
                  <c:v>16.559999999999999</c:v>
                </c:pt>
                <c:pt idx="241">
                  <c:v>24.65</c:v>
                </c:pt>
                <c:pt idx="242">
                  <c:v>42.99</c:v>
                </c:pt>
                <c:pt idx="243">
                  <c:v>16.149999999999999</c:v>
                </c:pt>
                <c:pt idx="244">
                  <c:v>36.72</c:v>
                </c:pt>
                <c:pt idx="245">
                  <c:v>24.24</c:v>
                </c:pt>
                <c:pt idx="246">
                  <c:v>40.869999999999997</c:v>
                </c:pt>
                <c:pt idx="247">
                  <c:v>15.9</c:v>
                </c:pt>
                <c:pt idx="248">
                  <c:v>16.350000000000001</c:v>
                </c:pt>
                <c:pt idx="249">
                  <c:v>20.91</c:v>
                </c:pt>
                <c:pt idx="250">
                  <c:v>19.84</c:v>
                </c:pt>
                <c:pt idx="251">
                  <c:v>40.72</c:v>
                </c:pt>
                <c:pt idx="252">
                  <c:v>36.72</c:v>
                </c:pt>
                <c:pt idx="253">
                  <c:v>37.25</c:v>
                </c:pt>
                <c:pt idx="254">
                  <c:v>4.4000000000000004</c:v>
                </c:pt>
                <c:pt idx="255">
                  <c:v>49.49</c:v>
                </c:pt>
                <c:pt idx="256">
                  <c:v>17.32</c:v>
                </c:pt>
                <c:pt idx="257">
                  <c:v>47.58</c:v>
                </c:pt>
                <c:pt idx="258">
                  <c:v>34.07</c:v>
                </c:pt>
                <c:pt idx="259">
                  <c:v>34.24</c:v>
                </c:pt>
                <c:pt idx="260">
                  <c:v>30.58</c:v>
                </c:pt>
                <c:pt idx="261">
                  <c:v>28.07</c:v>
                </c:pt>
                <c:pt idx="262">
                  <c:v>22.36</c:v>
                </c:pt>
                <c:pt idx="263">
                  <c:v>14.91</c:v>
                </c:pt>
                <c:pt idx="264">
                  <c:v>31.3</c:v>
                </c:pt>
                <c:pt idx="265">
                  <c:v>13.35</c:v>
                </c:pt>
                <c:pt idx="266">
                  <c:v>42.77</c:v>
                </c:pt>
                <c:pt idx="267">
                  <c:v>45.95</c:v>
                </c:pt>
                <c:pt idx="268">
                  <c:v>26.62</c:v>
                </c:pt>
                <c:pt idx="269">
                  <c:v>36.4</c:v>
                </c:pt>
                <c:pt idx="270">
                  <c:v>30.5</c:v>
                </c:pt>
                <c:pt idx="271">
                  <c:v>44.57</c:v>
                </c:pt>
                <c:pt idx="272">
                  <c:v>36.92</c:v>
                </c:pt>
                <c:pt idx="273">
                  <c:v>36.479999999999997</c:v>
                </c:pt>
                <c:pt idx="274">
                  <c:v>19.07</c:v>
                </c:pt>
                <c:pt idx="275">
                  <c:v>31.93</c:v>
                </c:pt>
                <c:pt idx="276">
                  <c:v>52.21</c:v>
                </c:pt>
                <c:pt idx="277">
                  <c:v>15.78</c:v>
                </c:pt>
                <c:pt idx="278">
                  <c:v>36.86</c:v>
                </c:pt>
                <c:pt idx="279">
                  <c:v>28.25</c:v>
                </c:pt>
                <c:pt idx="280">
                  <c:v>41.72</c:v>
                </c:pt>
                <c:pt idx="281">
                  <c:v>32.69</c:v>
                </c:pt>
                <c:pt idx="282">
                  <c:v>24.12</c:v>
                </c:pt>
                <c:pt idx="283">
                  <c:v>37.49</c:v>
                </c:pt>
                <c:pt idx="284">
                  <c:v>24.4</c:v>
                </c:pt>
                <c:pt idx="285">
                  <c:v>27.2</c:v>
                </c:pt>
                <c:pt idx="286">
                  <c:v>39.409999999999997</c:v>
                </c:pt>
                <c:pt idx="287">
                  <c:v>36.700000000000003</c:v>
                </c:pt>
                <c:pt idx="288">
                  <c:v>36.909999999999997</c:v>
                </c:pt>
                <c:pt idx="289">
                  <c:v>31.16</c:v>
                </c:pt>
                <c:pt idx="290">
                  <c:v>22.78</c:v>
                </c:pt>
                <c:pt idx="291">
                  <c:v>30.02</c:v>
                </c:pt>
                <c:pt idx="292">
                  <c:v>29.72</c:v>
                </c:pt>
                <c:pt idx="293">
                  <c:v>28.29</c:v>
                </c:pt>
                <c:pt idx="294">
                  <c:v>42.43</c:v>
                </c:pt>
                <c:pt idx="295">
                  <c:v>31.37</c:v>
                </c:pt>
                <c:pt idx="296">
                  <c:v>27.4</c:v>
                </c:pt>
                <c:pt idx="297">
                  <c:v>37.380000000000003</c:v>
                </c:pt>
                <c:pt idx="298">
                  <c:v>27.56</c:v>
                </c:pt>
                <c:pt idx="299">
                  <c:v>33.46</c:v>
                </c:pt>
                <c:pt idx="300">
                  <c:v>31.69</c:v>
                </c:pt>
                <c:pt idx="301">
                  <c:v>32.18</c:v>
                </c:pt>
                <c:pt idx="302">
                  <c:v>27.22</c:v>
                </c:pt>
                <c:pt idx="303">
                  <c:v>38.200000000000003</c:v>
                </c:pt>
                <c:pt idx="304">
                  <c:v>44.34</c:v>
                </c:pt>
                <c:pt idx="305">
                  <c:v>40.31</c:v>
                </c:pt>
                <c:pt idx="306">
                  <c:v>11.46</c:v>
                </c:pt>
                <c:pt idx="307">
                  <c:v>29.92</c:v>
                </c:pt>
                <c:pt idx="308">
                  <c:v>19.43</c:v>
                </c:pt>
                <c:pt idx="309">
                  <c:v>22.03</c:v>
                </c:pt>
                <c:pt idx="310">
                  <c:v>30.87</c:v>
                </c:pt>
                <c:pt idx="311">
                  <c:v>36.619999999999997</c:v>
                </c:pt>
                <c:pt idx="312">
                  <c:v>27.8</c:v>
                </c:pt>
                <c:pt idx="313">
                  <c:v>31.52</c:v>
                </c:pt>
                <c:pt idx="314">
                  <c:v>25.69</c:v>
                </c:pt>
                <c:pt idx="315">
                  <c:v>41.99</c:v>
                </c:pt>
                <c:pt idx="316">
                  <c:v>37.64</c:v>
                </c:pt>
                <c:pt idx="317">
                  <c:v>35.79</c:v>
                </c:pt>
                <c:pt idx="318">
                  <c:v>24.04</c:v>
                </c:pt>
                <c:pt idx="319">
                  <c:v>15.37</c:v>
                </c:pt>
                <c:pt idx="320">
                  <c:v>51.46</c:v>
                </c:pt>
                <c:pt idx="321">
                  <c:v>17.829999999999998</c:v>
                </c:pt>
                <c:pt idx="322">
                  <c:v>28.63</c:v>
                </c:pt>
                <c:pt idx="323">
                  <c:v>36.43</c:v>
                </c:pt>
                <c:pt idx="324">
                  <c:v>24.28</c:v>
                </c:pt>
                <c:pt idx="325">
                  <c:v>23.48</c:v>
                </c:pt>
                <c:pt idx="326">
                  <c:v>29.16</c:v>
                </c:pt>
                <c:pt idx="327">
                  <c:v>32.11</c:v>
                </c:pt>
                <c:pt idx="328">
                  <c:v>18.79</c:v>
                </c:pt>
                <c:pt idx="329">
                  <c:v>14.04</c:v>
                </c:pt>
                <c:pt idx="330">
                  <c:v>13.99</c:v>
                </c:pt>
                <c:pt idx="331">
                  <c:v>23.1</c:v>
                </c:pt>
                <c:pt idx="332">
                  <c:v>28.17</c:v>
                </c:pt>
                <c:pt idx="333">
                  <c:v>39.950000000000003</c:v>
                </c:pt>
                <c:pt idx="334">
                  <c:v>45</c:v>
                </c:pt>
                <c:pt idx="335">
                  <c:v>27.25</c:v>
                </c:pt>
                <c:pt idx="336">
                  <c:v>16.3</c:v>
                </c:pt>
                <c:pt idx="337">
                  <c:v>16.98</c:v>
                </c:pt>
                <c:pt idx="338">
                  <c:v>35.67</c:v>
                </c:pt>
                <c:pt idx="339">
                  <c:v>33.659999999999997</c:v>
                </c:pt>
                <c:pt idx="340">
                  <c:v>38.49</c:v>
                </c:pt>
                <c:pt idx="341">
                  <c:v>46.73</c:v>
                </c:pt>
                <c:pt idx="342">
                  <c:v>37.83</c:v>
                </c:pt>
                <c:pt idx="343">
                  <c:v>21.9</c:v>
                </c:pt>
                <c:pt idx="344">
                  <c:v>40.21</c:v>
                </c:pt>
                <c:pt idx="345">
                  <c:v>29.58</c:v>
                </c:pt>
                <c:pt idx="346">
                  <c:v>37.18</c:v>
                </c:pt>
                <c:pt idx="347">
                  <c:v>35.24</c:v>
                </c:pt>
                <c:pt idx="348">
                  <c:v>32.950000000000003</c:v>
                </c:pt>
                <c:pt idx="349">
                  <c:v>29.7</c:v>
                </c:pt>
                <c:pt idx="350">
                  <c:v>34.770000000000003</c:v>
                </c:pt>
                <c:pt idx="351">
                  <c:v>39.200000000000003</c:v>
                </c:pt>
                <c:pt idx="352">
                  <c:v>37.89</c:v>
                </c:pt>
                <c:pt idx="353">
                  <c:v>19.7</c:v>
                </c:pt>
                <c:pt idx="354">
                  <c:v>35.700000000000003</c:v>
                </c:pt>
                <c:pt idx="355">
                  <c:v>40.36</c:v>
                </c:pt>
                <c:pt idx="356">
                  <c:v>33.85</c:v>
                </c:pt>
                <c:pt idx="357">
                  <c:v>28.87</c:v>
                </c:pt>
                <c:pt idx="358">
                  <c:v>25.48</c:v>
                </c:pt>
                <c:pt idx="359">
                  <c:v>34.770000000000003</c:v>
                </c:pt>
                <c:pt idx="360">
                  <c:v>22.12</c:v>
                </c:pt>
                <c:pt idx="361">
                  <c:v>17.63</c:v>
                </c:pt>
                <c:pt idx="362">
                  <c:v>37.15</c:v>
                </c:pt>
                <c:pt idx="363">
                  <c:v>40.22</c:v>
                </c:pt>
                <c:pt idx="364">
                  <c:v>24</c:v>
                </c:pt>
                <c:pt idx="365">
                  <c:v>33.049999999999997</c:v>
                </c:pt>
                <c:pt idx="366">
                  <c:v>24.34</c:v>
                </c:pt>
                <c:pt idx="367">
                  <c:v>36.79</c:v>
                </c:pt>
                <c:pt idx="368">
                  <c:v>27.52</c:v>
                </c:pt>
                <c:pt idx="369">
                  <c:v>35.56</c:v>
                </c:pt>
                <c:pt idx="370">
                  <c:v>41.53</c:v>
                </c:pt>
                <c:pt idx="371">
                  <c:v>29.8</c:v>
                </c:pt>
                <c:pt idx="372">
                  <c:v>31.55</c:v>
                </c:pt>
                <c:pt idx="373">
                  <c:v>21.3</c:v>
                </c:pt>
                <c:pt idx="374">
                  <c:v>36.53</c:v>
                </c:pt>
                <c:pt idx="375">
                  <c:v>27.85</c:v>
                </c:pt>
                <c:pt idx="376">
                  <c:v>26.38</c:v>
                </c:pt>
                <c:pt idx="377">
                  <c:v>43.2</c:v>
                </c:pt>
                <c:pt idx="378">
                  <c:v>19.04</c:v>
                </c:pt>
                <c:pt idx="379">
                  <c:v>22.56</c:v>
                </c:pt>
                <c:pt idx="380">
                  <c:v>37.33</c:v>
                </c:pt>
                <c:pt idx="381">
                  <c:v>31.14</c:v>
                </c:pt>
                <c:pt idx="382">
                  <c:v>38.08</c:v>
                </c:pt>
                <c:pt idx="383">
                  <c:v>38.200000000000003</c:v>
                </c:pt>
                <c:pt idx="384">
                  <c:v>48.13</c:v>
                </c:pt>
                <c:pt idx="385">
                  <c:v>46.41</c:v>
                </c:pt>
                <c:pt idx="386">
                  <c:v>48.14</c:v>
                </c:pt>
                <c:pt idx="387">
                  <c:v>15.25</c:v>
                </c:pt>
                <c:pt idx="388">
                  <c:v>18</c:v>
                </c:pt>
                <c:pt idx="389">
                  <c:v>34.32</c:v>
                </c:pt>
                <c:pt idx="390">
                  <c:v>41.17</c:v>
                </c:pt>
                <c:pt idx="391">
                  <c:v>30.45</c:v>
                </c:pt>
                <c:pt idx="392">
                  <c:v>20.69</c:v>
                </c:pt>
                <c:pt idx="393">
                  <c:v>25.5</c:v>
                </c:pt>
                <c:pt idx="394">
                  <c:v>33.42</c:v>
                </c:pt>
                <c:pt idx="395">
                  <c:v>39.42</c:v>
                </c:pt>
                <c:pt idx="396">
                  <c:v>37.71</c:v>
                </c:pt>
                <c:pt idx="397">
                  <c:v>33.78</c:v>
                </c:pt>
                <c:pt idx="398">
                  <c:v>37.18</c:v>
                </c:pt>
                <c:pt idx="399">
                  <c:v>29.89</c:v>
                </c:pt>
                <c:pt idx="400">
                  <c:v>40.17</c:v>
                </c:pt>
                <c:pt idx="401">
                  <c:v>28.46</c:v>
                </c:pt>
                <c:pt idx="402">
                  <c:v>38.28</c:v>
                </c:pt>
                <c:pt idx="403">
                  <c:v>16.3</c:v>
                </c:pt>
                <c:pt idx="404">
                  <c:v>25.98</c:v>
                </c:pt>
                <c:pt idx="405">
                  <c:v>20.59</c:v>
                </c:pt>
                <c:pt idx="406">
                  <c:v>29.41</c:v>
                </c:pt>
                <c:pt idx="407">
                  <c:v>37.15</c:v>
                </c:pt>
                <c:pt idx="408">
                  <c:v>40.700000000000003</c:v>
                </c:pt>
                <c:pt idx="409">
                  <c:v>27.08</c:v>
                </c:pt>
                <c:pt idx="410">
                  <c:v>26.15</c:v>
                </c:pt>
                <c:pt idx="411">
                  <c:v>32.44</c:v>
                </c:pt>
                <c:pt idx="412">
                  <c:v>40.049999999999997</c:v>
                </c:pt>
                <c:pt idx="413">
                  <c:v>28.37</c:v>
                </c:pt>
                <c:pt idx="414">
                  <c:v>32.69</c:v>
                </c:pt>
                <c:pt idx="415">
                  <c:v>15.56</c:v>
                </c:pt>
                <c:pt idx="416">
                  <c:v>40.770000000000003</c:v>
                </c:pt>
                <c:pt idx="417">
                  <c:v>19.989999999999998</c:v>
                </c:pt>
                <c:pt idx="418">
                  <c:v>32.64</c:v>
                </c:pt>
                <c:pt idx="419">
                  <c:v>24.58</c:v>
                </c:pt>
                <c:pt idx="420">
                  <c:v>23.09</c:v>
                </c:pt>
                <c:pt idx="421">
                  <c:v>34.43</c:v>
                </c:pt>
                <c:pt idx="422">
                  <c:v>25.87</c:v>
                </c:pt>
                <c:pt idx="423">
                  <c:v>27.98</c:v>
                </c:pt>
                <c:pt idx="424">
                  <c:v>24.07</c:v>
                </c:pt>
                <c:pt idx="425">
                  <c:v>35.56</c:v>
                </c:pt>
                <c:pt idx="426">
                  <c:v>45.97</c:v>
                </c:pt>
                <c:pt idx="427">
                  <c:v>43.01</c:v>
                </c:pt>
                <c:pt idx="428">
                  <c:v>31.26</c:v>
                </c:pt>
                <c:pt idx="429">
                  <c:v>36.57</c:v>
                </c:pt>
                <c:pt idx="430">
                  <c:v>25.89</c:v>
                </c:pt>
                <c:pt idx="431">
                  <c:v>31.52</c:v>
                </c:pt>
                <c:pt idx="432">
                  <c:v>31.14</c:v>
                </c:pt>
                <c:pt idx="433">
                  <c:v>35.36</c:v>
                </c:pt>
                <c:pt idx="434">
                  <c:v>40.94</c:v>
                </c:pt>
                <c:pt idx="435">
                  <c:v>33.270000000000003</c:v>
                </c:pt>
                <c:pt idx="436">
                  <c:v>23.1</c:v>
                </c:pt>
                <c:pt idx="437">
                  <c:v>30.24</c:v>
                </c:pt>
                <c:pt idx="438">
                  <c:v>24.46</c:v>
                </c:pt>
                <c:pt idx="439">
                  <c:v>30.55</c:v>
                </c:pt>
                <c:pt idx="440">
                  <c:v>24.5</c:v>
                </c:pt>
                <c:pt idx="441">
                  <c:v>25.02</c:v>
                </c:pt>
                <c:pt idx="442">
                  <c:v>32.49</c:v>
                </c:pt>
                <c:pt idx="443">
                  <c:v>42.26</c:v>
                </c:pt>
                <c:pt idx="444">
                  <c:v>34.049999999999997</c:v>
                </c:pt>
                <c:pt idx="445">
                  <c:v>26.71</c:v>
                </c:pt>
                <c:pt idx="446">
                  <c:v>23.09</c:v>
                </c:pt>
                <c:pt idx="447">
                  <c:v>26.54</c:v>
                </c:pt>
                <c:pt idx="448">
                  <c:v>33.64</c:v>
                </c:pt>
                <c:pt idx="449">
                  <c:v>38.32</c:v>
                </c:pt>
                <c:pt idx="450">
                  <c:v>24.29</c:v>
                </c:pt>
                <c:pt idx="451">
                  <c:v>38.369999999999997</c:v>
                </c:pt>
                <c:pt idx="452">
                  <c:v>28.53</c:v>
                </c:pt>
                <c:pt idx="453">
                  <c:v>28.87</c:v>
                </c:pt>
                <c:pt idx="454">
                  <c:v>32.4</c:v>
                </c:pt>
                <c:pt idx="455">
                  <c:v>13.65</c:v>
                </c:pt>
                <c:pt idx="456">
                  <c:v>39.39</c:v>
                </c:pt>
                <c:pt idx="457">
                  <c:v>27.83</c:v>
                </c:pt>
                <c:pt idx="458">
                  <c:v>22.12</c:v>
                </c:pt>
                <c:pt idx="459">
                  <c:v>37.18</c:v>
                </c:pt>
                <c:pt idx="460">
                  <c:v>21.85</c:v>
                </c:pt>
                <c:pt idx="461">
                  <c:v>29.58</c:v>
                </c:pt>
                <c:pt idx="462">
                  <c:v>21.98</c:v>
                </c:pt>
                <c:pt idx="463">
                  <c:v>33.81</c:v>
                </c:pt>
                <c:pt idx="464">
                  <c:v>32.61</c:v>
                </c:pt>
                <c:pt idx="465">
                  <c:v>22.66</c:v>
                </c:pt>
                <c:pt idx="466">
                  <c:v>29.68</c:v>
                </c:pt>
                <c:pt idx="467">
                  <c:v>48.14</c:v>
                </c:pt>
                <c:pt idx="468">
                  <c:v>26.83</c:v>
                </c:pt>
                <c:pt idx="469">
                  <c:v>24.02</c:v>
                </c:pt>
                <c:pt idx="470">
                  <c:v>20.21</c:v>
                </c:pt>
                <c:pt idx="471">
                  <c:v>24.57</c:v>
                </c:pt>
                <c:pt idx="472">
                  <c:v>43.57</c:v>
                </c:pt>
                <c:pt idx="473">
                  <c:v>34.78</c:v>
                </c:pt>
                <c:pt idx="474">
                  <c:v>43.03</c:v>
                </c:pt>
                <c:pt idx="475">
                  <c:v>28.51</c:v>
                </c:pt>
                <c:pt idx="476">
                  <c:v>32.15</c:v>
                </c:pt>
                <c:pt idx="477">
                  <c:v>26.11</c:v>
                </c:pt>
                <c:pt idx="478">
                  <c:v>29.1</c:v>
                </c:pt>
                <c:pt idx="479">
                  <c:v>34.200000000000003</c:v>
                </c:pt>
                <c:pt idx="480">
                  <c:v>21.47</c:v>
                </c:pt>
                <c:pt idx="481">
                  <c:v>14.98</c:v>
                </c:pt>
                <c:pt idx="482">
                  <c:v>40.26</c:v>
                </c:pt>
                <c:pt idx="483">
                  <c:v>31.31</c:v>
                </c:pt>
                <c:pt idx="484">
                  <c:v>27.15</c:v>
                </c:pt>
                <c:pt idx="485">
                  <c:v>34.799999999999997</c:v>
                </c:pt>
                <c:pt idx="486">
                  <c:v>15.05</c:v>
                </c:pt>
                <c:pt idx="487">
                  <c:v>34.65</c:v>
                </c:pt>
                <c:pt idx="488">
                  <c:v>45.63</c:v>
                </c:pt>
                <c:pt idx="489">
                  <c:v>28.97</c:v>
                </c:pt>
                <c:pt idx="490">
                  <c:v>33.69</c:v>
                </c:pt>
                <c:pt idx="491">
                  <c:v>38.11</c:v>
                </c:pt>
                <c:pt idx="492">
                  <c:v>29.68</c:v>
                </c:pt>
                <c:pt idx="493">
                  <c:v>39.64</c:v>
                </c:pt>
                <c:pt idx="494">
                  <c:v>10.3</c:v>
                </c:pt>
                <c:pt idx="495">
                  <c:v>37.76</c:v>
                </c:pt>
                <c:pt idx="496">
                  <c:v>26.28</c:v>
                </c:pt>
                <c:pt idx="497">
                  <c:v>23.36</c:v>
                </c:pt>
                <c:pt idx="498">
                  <c:v>45.7</c:v>
                </c:pt>
                <c:pt idx="499">
                  <c:v>22.3</c:v>
                </c:pt>
                <c:pt idx="500">
                  <c:v>25.43</c:v>
                </c:pt>
                <c:pt idx="501">
                  <c:v>24.16</c:v>
                </c:pt>
                <c:pt idx="502">
                  <c:v>32.81</c:v>
                </c:pt>
                <c:pt idx="503">
                  <c:v>18.89</c:v>
                </c:pt>
                <c:pt idx="504">
                  <c:v>50.92</c:v>
                </c:pt>
                <c:pt idx="505">
                  <c:v>35.99</c:v>
                </c:pt>
                <c:pt idx="506">
                  <c:v>34.94</c:v>
                </c:pt>
                <c:pt idx="507">
                  <c:v>15.69</c:v>
                </c:pt>
                <c:pt idx="508">
                  <c:v>37.26</c:v>
                </c:pt>
                <c:pt idx="509">
                  <c:v>29.29</c:v>
                </c:pt>
                <c:pt idx="510">
                  <c:v>15.88</c:v>
                </c:pt>
                <c:pt idx="511">
                  <c:v>14.48</c:v>
                </c:pt>
                <c:pt idx="512">
                  <c:v>27.2</c:v>
                </c:pt>
                <c:pt idx="513">
                  <c:v>31.09</c:v>
                </c:pt>
                <c:pt idx="514">
                  <c:v>34.049999999999997</c:v>
                </c:pt>
                <c:pt idx="515">
                  <c:v>36.21</c:v>
                </c:pt>
                <c:pt idx="516">
                  <c:v>29.94</c:v>
                </c:pt>
                <c:pt idx="517">
                  <c:v>32.520000000000003</c:v>
                </c:pt>
                <c:pt idx="518">
                  <c:v>15.1</c:v>
                </c:pt>
                <c:pt idx="519">
                  <c:v>35.29</c:v>
                </c:pt>
                <c:pt idx="520">
                  <c:v>6.41</c:v>
                </c:pt>
                <c:pt idx="521">
                  <c:v>36.64</c:v>
                </c:pt>
                <c:pt idx="522">
                  <c:v>40.65</c:v>
                </c:pt>
                <c:pt idx="523">
                  <c:v>34.39</c:v>
                </c:pt>
                <c:pt idx="524">
                  <c:v>35.340000000000003</c:v>
                </c:pt>
                <c:pt idx="525">
                  <c:v>53.35</c:v>
                </c:pt>
                <c:pt idx="526">
                  <c:v>49.05</c:v>
                </c:pt>
                <c:pt idx="527">
                  <c:v>11.03</c:v>
                </c:pt>
                <c:pt idx="528">
                  <c:v>41.4</c:v>
                </c:pt>
                <c:pt idx="529">
                  <c:v>47.26</c:v>
                </c:pt>
                <c:pt idx="530">
                  <c:v>24.77</c:v>
                </c:pt>
                <c:pt idx="531">
                  <c:v>12.89</c:v>
                </c:pt>
                <c:pt idx="532">
                  <c:v>42.4</c:v>
                </c:pt>
                <c:pt idx="533">
                  <c:v>24.21</c:v>
                </c:pt>
                <c:pt idx="534">
                  <c:v>25.28</c:v>
                </c:pt>
                <c:pt idx="535">
                  <c:v>41.74</c:v>
                </c:pt>
                <c:pt idx="536">
                  <c:v>38.25</c:v>
                </c:pt>
                <c:pt idx="537">
                  <c:v>46.02</c:v>
                </c:pt>
                <c:pt idx="538">
                  <c:v>39.22</c:v>
                </c:pt>
                <c:pt idx="539">
                  <c:v>46.33</c:v>
                </c:pt>
                <c:pt idx="540">
                  <c:v>39.19</c:v>
                </c:pt>
                <c:pt idx="541">
                  <c:v>27.71</c:v>
                </c:pt>
                <c:pt idx="542">
                  <c:v>32.96</c:v>
                </c:pt>
                <c:pt idx="543">
                  <c:v>33.24</c:v>
                </c:pt>
                <c:pt idx="544">
                  <c:v>44.95</c:v>
                </c:pt>
                <c:pt idx="545">
                  <c:v>19.62</c:v>
                </c:pt>
                <c:pt idx="546">
                  <c:v>27.51</c:v>
                </c:pt>
                <c:pt idx="547">
                  <c:v>33.799999999999997</c:v>
                </c:pt>
                <c:pt idx="548">
                  <c:v>25.13</c:v>
                </c:pt>
                <c:pt idx="549">
                  <c:v>34.07</c:v>
                </c:pt>
                <c:pt idx="550">
                  <c:v>20.89</c:v>
                </c:pt>
                <c:pt idx="551">
                  <c:v>35.619999999999997</c:v>
                </c:pt>
                <c:pt idx="552">
                  <c:v>25.99</c:v>
                </c:pt>
                <c:pt idx="553">
                  <c:v>23.51</c:v>
                </c:pt>
                <c:pt idx="554">
                  <c:v>21.56</c:v>
                </c:pt>
                <c:pt idx="555">
                  <c:v>24.31</c:v>
                </c:pt>
                <c:pt idx="556">
                  <c:v>34.22</c:v>
                </c:pt>
                <c:pt idx="557">
                  <c:v>34.6</c:v>
                </c:pt>
                <c:pt idx="558">
                  <c:v>14.71</c:v>
                </c:pt>
                <c:pt idx="559">
                  <c:v>19.989999999999998</c:v>
                </c:pt>
                <c:pt idx="560">
                  <c:v>17.899999999999999</c:v>
                </c:pt>
                <c:pt idx="561">
                  <c:v>40.46</c:v>
                </c:pt>
                <c:pt idx="562">
                  <c:v>21.78</c:v>
                </c:pt>
                <c:pt idx="563">
                  <c:v>29.1</c:v>
                </c:pt>
                <c:pt idx="564">
                  <c:v>18.63</c:v>
                </c:pt>
                <c:pt idx="565">
                  <c:v>32.83</c:v>
                </c:pt>
                <c:pt idx="566">
                  <c:v>39.54</c:v>
                </c:pt>
                <c:pt idx="567">
                  <c:v>44.73</c:v>
                </c:pt>
                <c:pt idx="568">
                  <c:v>36.450000000000003</c:v>
                </c:pt>
                <c:pt idx="569">
                  <c:v>29.67</c:v>
                </c:pt>
                <c:pt idx="570">
                  <c:v>30.72</c:v>
                </c:pt>
                <c:pt idx="571">
                  <c:v>16.41</c:v>
                </c:pt>
                <c:pt idx="572">
                  <c:v>18.34</c:v>
                </c:pt>
                <c:pt idx="573">
                  <c:v>24.09</c:v>
                </c:pt>
                <c:pt idx="574">
                  <c:v>33.39</c:v>
                </c:pt>
                <c:pt idx="575">
                  <c:v>51.88</c:v>
                </c:pt>
                <c:pt idx="576">
                  <c:v>31.65</c:v>
                </c:pt>
                <c:pt idx="577">
                  <c:v>19.87</c:v>
                </c:pt>
                <c:pt idx="578">
                  <c:v>40.24</c:v>
                </c:pt>
                <c:pt idx="579">
                  <c:v>44.69</c:v>
                </c:pt>
                <c:pt idx="580">
                  <c:v>24.11</c:v>
                </c:pt>
                <c:pt idx="581">
                  <c:v>8.6</c:v>
                </c:pt>
                <c:pt idx="582">
                  <c:v>36.64</c:v>
                </c:pt>
                <c:pt idx="583">
                  <c:v>34.97</c:v>
                </c:pt>
                <c:pt idx="584">
                  <c:v>23.34</c:v>
                </c:pt>
                <c:pt idx="585">
                  <c:v>22.05</c:v>
                </c:pt>
                <c:pt idx="586">
                  <c:v>21.2</c:v>
                </c:pt>
                <c:pt idx="587">
                  <c:v>35.9</c:v>
                </c:pt>
                <c:pt idx="588">
                  <c:v>12.1</c:v>
                </c:pt>
                <c:pt idx="589">
                  <c:v>36.69</c:v>
                </c:pt>
                <c:pt idx="590">
                  <c:v>26.04</c:v>
                </c:pt>
                <c:pt idx="591">
                  <c:v>37.840000000000003</c:v>
                </c:pt>
                <c:pt idx="592">
                  <c:v>24.04</c:v>
                </c:pt>
                <c:pt idx="593">
                  <c:v>20.13</c:v>
                </c:pt>
                <c:pt idx="594">
                  <c:v>32.880000000000003</c:v>
                </c:pt>
                <c:pt idx="595">
                  <c:v>28.44</c:v>
                </c:pt>
                <c:pt idx="596">
                  <c:v>30.14</c:v>
                </c:pt>
                <c:pt idx="597">
                  <c:v>29.43</c:v>
                </c:pt>
                <c:pt idx="598">
                  <c:v>41.38</c:v>
                </c:pt>
                <c:pt idx="599">
                  <c:v>28.61</c:v>
                </c:pt>
                <c:pt idx="600">
                  <c:v>39.590000000000003</c:v>
                </c:pt>
                <c:pt idx="601">
                  <c:v>26.35</c:v>
                </c:pt>
                <c:pt idx="602">
                  <c:v>18.97</c:v>
                </c:pt>
                <c:pt idx="603">
                  <c:v>29.84</c:v>
                </c:pt>
                <c:pt idx="604">
                  <c:v>35.28</c:v>
                </c:pt>
                <c:pt idx="605">
                  <c:v>26.64</c:v>
                </c:pt>
                <c:pt idx="606">
                  <c:v>31.31</c:v>
                </c:pt>
                <c:pt idx="607">
                  <c:v>46.7</c:v>
                </c:pt>
                <c:pt idx="608">
                  <c:v>24.14</c:v>
                </c:pt>
                <c:pt idx="609">
                  <c:v>25.76</c:v>
                </c:pt>
                <c:pt idx="610">
                  <c:v>29.04</c:v>
                </c:pt>
                <c:pt idx="611">
                  <c:v>10.47</c:v>
                </c:pt>
                <c:pt idx="612">
                  <c:v>33.799999999999997</c:v>
                </c:pt>
                <c:pt idx="613">
                  <c:v>31.91</c:v>
                </c:pt>
                <c:pt idx="614">
                  <c:v>33.299999999999997</c:v>
                </c:pt>
                <c:pt idx="615">
                  <c:v>37.57</c:v>
                </c:pt>
                <c:pt idx="616">
                  <c:v>28.22</c:v>
                </c:pt>
                <c:pt idx="617">
                  <c:v>25.84</c:v>
                </c:pt>
                <c:pt idx="618">
                  <c:v>44.34</c:v>
                </c:pt>
                <c:pt idx="619">
                  <c:v>36.479999999999997</c:v>
                </c:pt>
                <c:pt idx="620">
                  <c:v>12.1</c:v>
                </c:pt>
                <c:pt idx="621">
                  <c:v>31.21</c:v>
                </c:pt>
                <c:pt idx="622">
                  <c:v>26.38</c:v>
                </c:pt>
                <c:pt idx="623">
                  <c:v>48.13</c:v>
                </c:pt>
                <c:pt idx="624">
                  <c:v>31.71</c:v>
                </c:pt>
                <c:pt idx="625">
                  <c:v>27.76</c:v>
                </c:pt>
                <c:pt idx="626">
                  <c:v>30.28</c:v>
                </c:pt>
                <c:pt idx="627">
                  <c:v>19.399999999999999</c:v>
                </c:pt>
                <c:pt idx="628">
                  <c:v>29.8</c:v>
                </c:pt>
                <c:pt idx="629">
                  <c:v>0.44</c:v>
                </c:pt>
                <c:pt idx="630">
                  <c:v>36.72</c:v>
                </c:pt>
                <c:pt idx="631">
                  <c:v>17.850000000000001</c:v>
                </c:pt>
                <c:pt idx="632">
                  <c:v>23.68</c:v>
                </c:pt>
                <c:pt idx="633">
                  <c:v>31.13</c:v>
                </c:pt>
                <c:pt idx="634">
                  <c:v>26.47</c:v>
                </c:pt>
                <c:pt idx="635">
                  <c:v>41.65</c:v>
                </c:pt>
                <c:pt idx="636">
                  <c:v>19.72</c:v>
                </c:pt>
                <c:pt idx="637">
                  <c:v>29.78</c:v>
                </c:pt>
                <c:pt idx="638">
                  <c:v>42.02</c:v>
                </c:pt>
                <c:pt idx="639">
                  <c:v>38.68</c:v>
                </c:pt>
                <c:pt idx="640">
                  <c:v>31.45</c:v>
                </c:pt>
                <c:pt idx="641">
                  <c:v>28.54</c:v>
                </c:pt>
                <c:pt idx="642">
                  <c:v>18.899999999999999</c:v>
                </c:pt>
                <c:pt idx="643">
                  <c:v>28.05</c:v>
                </c:pt>
                <c:pt idx="644">
                  <c:v>21.66</c:v>
                </c:pt>
                <c:pt idx="645">
                  <c:v>29.89</c:v>
                </c:pt>
                <c:pt idx="646">
                  <c:v>21.93</c:v>
                </c:pt>
                <c:pt idx="647">
                  <c:v>23.43</c:v>
                </c:pt>
                <c:pt idx="648">
                  <c:v>37.72</c:v>
                </c:pt>
                <c:pt idx="649">
                  <c:v>26.2</c:v>
                </c:pt>
                <c:pt idx="650">
                  <c:v>43.72</c:v>
                </c:pt>
                <c:pt idx="651">
                  <c:v>31.16</c:v>
                </c:pt>
                <c:pt idx="652">
                  <c:v>29.82</c:v>
                </c:pt>
                <c:pt idx="653">
                  <c:v>29.17</c:v>
                </c:pt>
                <c:pt idx="654">
                  <c:v>36.020000000000003</c:v>
                </c:pt>
                <c:pt idx="655">
                  <c:v>29.41</c:v>
                </c:pt>
                <c:pt idx="656">
                  <c:v>24.99</c:v>
                </c:pt>
                <c:pt idx="657">
                  <c:v>52.36</c:v>
                </c:pt>
                <c:pt idx="658">
                  <c:v>35.75</c:v>
                </c:pt>
                <c:pt idx="659">
                  <c:v>10.01</c:v>
                </c:pt>
                <c:pt idx="660">
                  <c:v>36.090000000000003</c:v>
                </c:pt>
                <c:pt idx="661">
                  <c:v>26.74</c:v>
                </c:pt>
                <c:pt idx="662">
                  <c:v>35.5</c:v>
                </c:pt>
                <c:pt idx="663">
                  <c:v>13.19</c:v>
                </c:pt>
                <c:pt idx="664">
                  <c:v>23.6</c:v>
                </c:pt>
                <c:pt idx="665">
                  <c:v>35.67</c:v>
                </c:pt>
                <c:pt idx="666">
                  <c:v>13.65</c:v>
                </c:pt>
                <c:pt idx="667">
                  <c:v>32.35</c:v>
                </c:pt>
                <c:pt idx="668">
                  <c:v>42.91</c:v>
                </c:pt>
                <c:pt idx="669">
                  <c:v>31.18</c:v>
                </c:pt>
                <c:pt idx="670">
                  <c:v>28.19</c:v>
                </c:pt>
                <c:pt idx="671">
                  <c:v>35.5</c:v>
                </c:pt>
                <c:pt idx="672">
                  <c:v>20.49</c:v>
                </c:pt>
                <c:pt idx="673">
                  <c:v>18.46</c:v>
                </c:pt>
                <c:pt idx="674">
                  <c:v>29.8</c:v>
                </c:pt>
                <c:pt idx="675">
                  <c:v>24.91</c:v>
                </c:pt>
                <c:pt idx="676">
                  <c:v>35.31</c:v>
                </c:pt>
                <c:pt idx="677">
                  <c:v>28.56</c:v>
                </c:pt>
                <c:pt idx="678">
                  <c:v>31.25</c:v>
                </c:pt>
                <c:pt idx="679">
                  <c:v>25.13</c:v>
                </c:pt>
                <c:pt idx="680">
                  <c:v>33.54</c:v>
                </c:pt>
                <c:pt idx="681">
                  <c:v>31.96</c:v>
                </c:pt>
                <c:pt idx="682">
                  <c:v>29.39</c:v>
                </c:pt>
                <c:pt idx="683">
                  <c:v>21.78</c:v>
                </c:pt>
                <c:pt idx="684">
                  <c:v>33.130000000000003</c:v>
                </c:pt>
                <c:pt idx="685">
                  <c:v>7.63</c:v>
                </c:pt>
                <c:pt idx="686">
                  <c:v>44.68</c:v>
                </c:pt>
                <c:pt idx="687">
                  <c:v>39.58</c:v>
                </c:pt>
                <c:pt idx="688">
                  <c:v>40.78</c:v>
                </c:pt>
                <c:pt idx="689">
                  <c:v>30.94</c:v>
                </c:pt>
                <c:pt idx="690">
                  <c:v>24.92</c:v>
                </c:pt>
                <c:pt idx="691">
                  <c:v>18.79</c:v>
                </c:pt>
                <c:pt idx="692">
                  <c:v>33.590000000000003</c:v>
                </c:pt>
                <c:pt idx="693">
                  <c:v>35.75</c:v>
                </c:pt>
                <c:pt idx="694">
                  <c:v>37.450000000000003</c:v>
                </c:pt>
                <c:pt idx="695">
                  <c:v>27.49</c:v>
                </c:pt>
                <c:pt idx="696">
                  <c:v>42.31</c:v>
                </c:pt>
                <c:pt idx="697">
                  <c:v>18.7</c:v>
                </c:pt>
                <c:pt idx="698">
                  <c:v>20.059999999999999</c:v>
                </c:pt>
                <c:pt idx="699">
                  <c:v>37.880000000000003</c:v>
                </c:pt>
                <c:pt idx="700">
                  <c:v>32.299999999999997</c:v>
                </c:pt>
                <c:pt idx="701">
                  <c:v>33.22</c:v>
                </c:pt>
                <c:pt idx="702">
                  <c:v>27.3</c:v>
                </c:pt>
                <c:pt idx="703">
                  <c:v>26.98</c:v>
                </c:pt>
                <c:pt idx="704">
                  <c:v>32.69</c:v>
                </c:pt>
                <c:pt idx="705">
                  <c:v>17.88</c:v>
                </c:pt>
                <c:pt idx="706">
                  <c:v>36.5</c:v>
                </c:pt>
                <c:pt idx="707">
                  <c:v>36.31</c:v>
                </c:pt>
                <c:pt idx="708">
                  <c:v>24.38</c:v>
                </c:pt>
                <c:pt idx="709">
                  <c:v>32.35</c:v>
                </c:pt>
                <c:pt idx="710">
                  <c:v>22.81</c:v>
                </c:pt>
                <c:pt idx="711">
                  <c:v>21.28</c:v>
                </c:pt>
                <c:pt idx="712">
                  <c:v>36.409999999999997</c:v>
                </c:pt>
                <c:pt idx="713">
                  <c:v>22.44</c:v>
                </c:pt>
                <c:pt idx="714">
                  <c:v>18.75</c:v>
                </c:pt>
                <c:pt idx="715">
                  <c:v>29.21</c:v>
                </c:pt>
                <c:pt idx="716">
                  <c:v>35.869999999999997</c:v>
                </c:pt>
                <c:pt idx="717">
                  <c:v>30.11</c:v>
                </c:pt>
                <c:pt idx="718">
                  <c:v>42.09</c:v>
                </c:pt>
                <c:pt idx="719">
                  <c:v>34.83</c:v>
                </c:pt>
                <c:pt idx="720">
                  <c:v>38.340000000000003</c:v>
                </c:pt>
                <c:pt idx="721">
                  <c:v>22.66</c:v>
                </c:pt>
                <c:pt idx="722">
                  <c:v>29.02</c:v>
                </c:pt>
                <c:pt idx="723">
                  <c:v>16.37</c:v>
                </c:pt>
                <c:pt idx="724">
                  <c:v>40.32</c:v>
                </c:pt>
                <c:pt idx="725">
                  <c:v>29.53</c:v>
                </c:pt>
                <c:pt idx="726">
                  <c:v>36.82</c:v>
                </c:pt>
                <c:pt idx="727">
                  <c:v>5.08</c:v>
                </c:pt>
                <c:pt idx="728">
                  <c:v>47.04</c:v>
                </c:pt>
                <c:pt idx="729">
                  <c:v>26.16</c:v>
                </c:pt>
                <c:pt idx="730">
                  <c:v>36.020000000000003</c:v>
                </c:pt>
                <c:pt idx="731">
                  <c:v>30.8</c:v>
                </c:pt>
                <c:pt idx="732">
                  <c:v>35.89</c:v>
                </c:pt>
                <c:pt idx="733">
                  <c:v>22.3</c:v>
                </c:pt>
                <c:pt idx="734">
                  <c:v>36.020000000000003</c:v>
                </c:pt>
                <c:pt idx="735">
                  <c:v>39.22</c:v>
                </c:pt>
                <c:pt idx="736">
                  <c:v>52.05</c:v>
                </c:pt>
                <c:pt idx="737">
                  <c:v>26.62</c:v>
                </c:pt>
                <c:pt idx="738">
                  <c:v>30.69</c:v>
                </c:pt>
                <c:pt idx="739">
                  <c:v>40.6</c:v>
                </c:pt>
                <c:pt idx="740">
                  <c:v>30.96</c:v>
                </c:pt>
                <c:pt idx="741">
                  <c:v>23.73</c:v>
                </c:pt>
                <c:pt idx="742">
                  <c:v>34.049999999999997</c:v>
                </c:pt>
                <c:pt idx="743">
                  <c:v>21.79</c:v>
                </c:pt>
                <c:pt idx="744">
                  <c:v>33.42</c:v>
                </c:pt>
                <c:pt idx="745">
                  <c:v>34.1</c:v>
                </c:pt>
                <c:pt idx="746">
                  <c:v>23.97</c:v>
                </c:pt>
                <c:pt idx="747">
                  <c:v>41.65</c:v>
                </c:pt>
                <c:pt idx="748">
                  <c:v>21.25</c:v>
                </c:pt>
                <c:pt idx="749">
                  <c:v>30.28</c:v>
                </c:pt>
                <c:pt idx="750">
                  <c:v>17.54</c:v>
                </c:pt>
                <c:pt idx="751">
                  <c:v>26.32</c:v>
                </c:pt>
                <c:pt idx="752">
                  <c:v>30.46</c:v>
                </c:pt>
                <c:pt idx="753">
                  <c:v>16.63</c:v>
                </c:pt>
                <c:pt idx="754">
                  <c:v>26.38</c:v>
                </c:pt>
                <c:pt idx="755">
                  <c:v>21.85</c:v>
                </c:pt>
                <c:pt idx="756">
                  <c:v>38.15</c:v>
                </c:pt>
                <c:pt idx="757">
                  <c:v>39.270000000000003</c:v>
                </c:pt>
                <c:pt idx="758">
                  <c:v>41.5</c:v>
                </c:pt>
                <c:pt idx="759">
                  <c:v>23.99</c:v>
                </c:pt>
                <c:pt idx="760">
                  <c:v>33.92</c:v>
                </c:pt>
                <c:pt idx="761">
                  <c:v>29.26</c:v>
                </c:pt>
                <c:pt idx="762">
                  <c:v>41.09</c:v>
                </c:pt>
                <c:pt idx="763">
                  <c:v>21.61</c:v>
                </c:pt>
                <c:pt idx="764">
                  <c:v>23.31</c:v>
                </c:pt>
                <c:pt idx="765">
                  <c:v>38.1</c:v>
                </c:pt>
                <c:pt idx="766">
                  <c:v>14.21</c:v>
                </c:pt>
                <c:pt idx="767">
                  <c:v>25.25</c:v>
                </c:pt>
                <c:pt idx="768">
                  <c:v>27.9</c:v>
                </c:pt>
                <c:pt idx="769">
                  <c:v>26.55</c:v>
                </c:pt>
                <c:pt idx="770">
                  <c:v>39.85</c:v>
                </c:pt>
                <c:pt idx="771">
                  <c:v>50.1</c:v>
                </c:pt>
                <c:pt idx="772">
                  <c:v>37.21</c:v>
                </c:pt>
                <c:pt idx="773">
                  <c:v>30.23</c:v>
                </c:pt>
                <c:pt idx="774">
                  <c:v>19.18</c:v>
                </c:pt>
                <c:pt idx="775">
                  <c:v>28.8</c:v>
                </c:pt>
                <c:pt idx="776">
                  <c:v>13.57</c:v>
                </c:pt>
                <c:pt idx="777">
                  <c:v>44.08</c:v>
                </c:pt>
                <c:pt idx="778">
                  <c:v>36.14</c:v>
                </c:pt>
                <c:pt idx="779">
                  <c:v>23.82</c:v>
                </c:pt>
                <c:pt idx="780">
                  <c:v>32.520000000000003</c:v>
                </c:pt>
                <c:pt idx="781">
                  <c:v>13.09</c:v>
                </c:pt>
                <c:pt idx="782">
                  <c:v>28.63</c:v>
                </c:pt>
                <c:pt idx="783">
                  <c:v>25.35</c:v>
                </c:pt>
                <c:pt idx="784">
                  <c:v>16.73</c:v>
                </c:pt>
                <c:pt idx="785">
                  <c:v>25.23</c:v>
                </c:pt>
                <c:pt idx="786">
                  <c:v>33.979999999999997</c:v>
                </c:pt>
                <c:pt idx="787">
                  <c:v>31.88</c:v>
                </c:pt>
                <c:pt idx="788">
                  <c:v>14.64</c:v>
                </c:pt>
                <c:pt idx="789">
                  <c:v>20.77</c:v>
                </c:pt>
                <c:pt idx="790">
                  <c:v>47.21</c:v>
                </c:pt>
                <c:pt idx="791">
                  <c:v>25.06</c:v>
                </c:pt>
                <c:pt idx="792">
                  <c:v>37.229999999999997</c:v>
                </c:pt>
                <c:pt idx="793">
                  <c:v>32.03</c:v>
                </c:pt>
                <c:pt idx="794">
                  <c:v>20.11</c:v>
                </c:pt>
                <c:pt idx="795">
                  <c:v>30.62</c:v>
                </c:pt>
                <c:pt idx="796">
                  <c:v>41.51</c:v>
                </c:pt>
                <c:pt idx="797">
                  <c:v>26.91</c:v>
                </c:pt>
                <c:pt idx="798">
                  <c:v>34.29</c:v>
                </c:pt>
                <c:pt idx="799">
                  <c:v>28.59</c:v>
                </c:pt>
                <c:pt idx="800">
                  <c:v>30.4</c:v>
                </c:pt>
                <c:pt idx="801">
                  <c:v>44.69</c:v>
                </c:pt>
                <c:pt idx="802">
                  <c:v>40.75</c:v>
                </c:pt>
                <c:pt idx="803">
                  <c:v>37.619999999999997</c:v>
                </c:pt>
                <c:pt idx="804">
                  <c:v>25.4</c:v>
                </c:pt>
                <c:pt idx="805">
                  <c:v>34.92</c:v>
                </c:pt>
                <c:pt idx="806">
                  <c:v>22.36</c:v>
                </c:pt>
                <c:pt idx="807">
                  <c:v>29.92</c:v>
                </c:pt>
                <c:pt idx="808">
                  <c:v>21.96</c:v>
                </c:pt>
                <c:pt idx="809">
                  <c:v>29.58</c:v>
                </c:pt>
                <c:pt idx="810">
                  <c:v>21.22</c:v>
                </c:pt>
                <c:pt idx="811">
                  <c:v>38.950000000000003</c:v>
                </c:pt>
                <c:pt idx="812">
                  <c:v>21.22</c:v>
                </c:pt>
                <c:pt idx="813">
                  <c:v>22.07</c:v>
                </c:pt>
                <c:pt idx="814">
                  <c:v>28.08</c:v>
                </c:pt>
                <c:pt idx="815">
                  <c:v>33.18</c:v>
                </c:pt>
                <c:pt idx="816">
                  <c:v>53.11</c:v>
                </c:pt>
                <c:pt idx="817">
                  <c:v>37.96</c:v>
                </c:pt>
                <c:pt idx="818">
                  <c:v>40.26</c:v>
                </c:pt>
                <c:pt idx="819">
                  <c:v>45.58</c:v>
                </c:pt>
                <c:pt idx="820">
                  <c:v>26.15</c:v>
                </c:pt>
                <c:pt idx="821">
                  <c:v>39</c:v>
                </c:pt>
                <c:pt idx="822">
                  <c:v>39.78</c:v>
                </c:pt>
                <c:pt idx="823">
                  <c:v>46.39</c:v>
                </c:pt>
                <c:pt idx="824">
                  <c:v>47.92</c:v>
                </c:pt>
                <c:pt idx="825">
                  <c:v>39.71</c:v>
                </c:pt>
                <c:pt idx="826">
                  <c:v>28.02</c:v>
                </c:pt>
                <c:pt idx="827">
                  <c:v>32.130000000000003</c:v>
                </c:pt>
                <c:pt idx="828">
                  <c:v>41.33</c:v>
                </c:pt>
                <c:pt idx="829">
                  <c:v>30.07</c:v>
                </c:pt>
                <c:pt idx="830">
                  <c:v>28.29</c:v>
                </c:pt>
                <c:pt idx="831">
                  <c:v>19.47</c:v>
                </c:pt>
                <c:pt idx="832">
                  <c:v>34.869999999999997</c:v>
                </c:pt>
                <c:pt idx="833">
                  <c:v>43.76</c:v>
                </c:pt>
                <c:pt idx="834">
                  <c:v>8.52</c:v>
                </c:pt>
                <c:pt idx="835">
                  <c:v>40.94</c:v>
                </c:pt>
                <c:pt idx="836">
                  <c:v>50.8</c:v>
                </c:pt>
                <c:pt idx="837">
                  <c:v>17.37</c:v>
                </c:pt>
                <c:pt idx="838">
                  <c:v>33.44</c:v>
                </c:pt>
                <c:pt idx="839">
                  <c:v>35.090000000000003</c:v>
                </c:pt>
                <c:pt idx="840">
                  <c:v>32.69</c:v>
                </c:pt>
                <c:pt idx="841">
                  <c:v>34.83</c:v>
                </c:pt>
                <c:pt idx="842">
                  <c:v>10.23</c:v>
                </c:pt>
                <c:pt idx="843">
                  <c:v>30.53</c:v>
                </c:pt>
                <c:pt idx="844">
                  <c:v>31.81</c:v>
                </c:pt>
                <c:pt idx="845">
                  <c:v>35.51</c:v>
                </c:pt>
                <c:pt idx="846">
                  <c:v>20.67</c:v>
                </c:pt>
                <c:pt idx="847">
                  <c:v>37.770000000000003</c:v>
                </c:pt>
                <c:pt idx="848">
                  <c:v>37.28</c:v>
                </c:pt>
                <c:pt idx="849">
                  <c:v>12.94</c:v>
                </c:pt>
                <c:pt idx="850">
                  <c:v>33.32</c:v>
                </c:pt>
                <c:pt idx="851">
                  <c:v>42.13</c:v>
                </c:pt>
                <c:pt idx="852">
                  <c:v>25.99</c:v>
                </c:pt>
                <c:pt idx="853">
                  <c:v>46.58</c:v>
                </c:pt>
                <c:pt idx="854">
                  <c:v>42.98</c:v>
                </c:pt>
                <c:pt idx="855">
                  <c:v>34.94</c:v>
                </c:pt>
                <c:pt idx="856">
                  <c:v>34.44</c:v>
                </c:pt>
                <c:pt idx="857">
                  <c:v>24.29</c:v>
                </c:pt>
                <c:pt idx="858">
                  <c:v>30.5</c:v>
                </c:pt>
                <c:pt idx="859">
                  <c:v>30.24</c:v>
                </c:pt>
                <c:pt idx="860">
                  <c:v>37.64</c:v>
                </c:pt>
                <c:pt idx="861">
                  <c:v>38.74</c:v>
                </c:pt>
                <c:pt idx="862">
                  <c:v>32.200000000000003</c:v>
                </c:pt>
                <c:pt idx="863">
                  <c:v>32.01</c:v>
                </c:pt>
                <c:pt idx="864">
                  <c:v>30.11</c:v>
                </c:pt>
                <c:pt idx="865">
                  <c:v>22.19</c:v>
                </c:pt>
                <c:pt idx="866">
                  <c:v>23.77</c:v>
                </c:pt>
                <c:pt idx="867">
                  <c:v>40.39</c:v>
                </c:pt>
                <c:pt idx="868">
                  <c:v>33.61</c:v>
                </c:pt>
                <c:pt idx="869">
                  <c:v>45.9</c:v>
                </c:pt>
                <c:pt idx="870">
                  <c:v>28.85</c:v>
                </c:pt>
                <c:pt idx="871">
                  <c:v>32.32</c:v>
                </c:pt>
                <c:pt idx="872">
                  <c:v>12.1</c:v>
                </c:pt>
                <c:pt idx="873">
                  <c:v>21.62</c:v>
                </c:pt>
                <c:pt idx="874">
                  <c:v>46.53</c:v>
                </c:pt>
                <c:pt idx="875">
                  <c:v>25.67</c:v>
                </c:pt>
                <c:pt idx="876">
                  <c:v>34.630000000000003</c:v>
                </c:pt>
                <c:pt idx="877">
                  <c:v>20.72</c:v>
                </c:pt>
                <c:pt idx="878">
                  <c:v>11.85</c:v>
                </c:pt>
                <c:pt idx="879">
                  <c:v>25.28</c:v>
                </c:pt>
                <c:pt idx="880">
                  <c:v>21.49</c:v>
                </c:pt>
                <c:pt idx="881">
                  <c:v>39.369999999999997</c:v>
                </c:pt>
                <c:pt idx="882">
                  <c:v>7.16</c:v>
                </c:pt>
                <c:pt idx="883">
                  <c:v>27.03</c:v>
                </c:pt>
                <c:pt idx="884">
                  <c:v>36.090000000000003</c:v>
                </c:pt>
                <c:pt idx="885">
                  <c:v>27.1</c:v>
                </c:pt>
                <c:pt idx="886">
                  <c:v>11.82</c:v>
                </c:pt>
                <c:pt idx="887">
                  <c:v>22.85</c:v>
                </c:pt>
                <c:pt idx="888">
                  <c:v>34.880000000000003</c:v>
                </c:pt>
                <c:pt idx="889">
                  <c:v>22.49</c:v>
                </c:pt>
                <c:pt idx="890">
                  <c:v>32.18</c:v>
                </c:pt>
                <c:pt idx="891">
                  <c:v>45.65</c:v>
                </c:pt>
                <c:pt idx="892">
                  <c:v>31.08</c:v>
                </c:pt>
                <c:pt idx="893">
                  <c:v>33.08</c:v>
                </c:pt>
                <c:pt idx="894">
                  <c:v>45.58</c:v>
                </c:pt>
                <c:pt idx="895">
                  <c:v>30.63</c:v>
                </c:pt>
                <c:pt idx="896">
                  <c:v>39.880000000000003</c:v>
                </c:pt>
                <c:pt idx="897">
                  <c:v>26.89</c:v>
                </c:pt>
                <c:pt idx="898">
                  <c:v>31.11</c:v>
                </c:pt>
                <c:pt idx="899">
                  <c:v>22.97</c:v>
                </c:pt>
                <c:pt idx="900">
                  <c:v>40.51</c:v>
                </c:pt>
                <c:pt idx="901">
                  <c:v>33.35</c:v>
                </c:pt>
                <c:pt idx="902">
                  <c:v>35</c:v>
                </c:pt>
                <c:pt idx="903">
                  <c:v>31.65</c:v>
                </c:pt>
                <c:pt idx="904">
                  <c:v>27.71</c:v>
                </c:pt>
                <c:pt idx="905">
                  <c:v>36.58</c:v>
                </c:pt>
                <c:pt idx="906">
                  <c:v>10.61</c:v>
                </c:pt>
                <c:pt idx="907">
                  <c:v>38.42</c:v>
                </c:pt>
                <c:pt idx="908">
                  <c:v>31.42</c:v>
                </c:pt>
                <c:pt idx="909">
                  <c:v>38.340000000000003</c:v>
                </c:pt>
                <c:pt idx="910">
                  <c:v>41.6</c:v>
                </c:pt>
                <c:pt idx="911">
                  <c:v>33.46</c:v>
                </c:pt>
                <c:pt idx="912">
                  <c:v>35.479999999999997</c:v>
                </c:pt>
                <c:pt idx="913">
                  <c:v>24.77</c:v>
                </c:pt>
                <c:pt idx="914">
                  <c:v>38.369999999999997</c:v>
                </c:pt>
                <c:pt idx="915">
                  <c:v>30.77</c:v>
                </c:pt>
                <c:pt idx="916">
                  <c:v>42.86</c:v>
                </c:pt>
                <c:pt idx="917">
                  <c:v>33.71</c:v>
                </c:pt>
                <c:pt idx="918">
                  <c:v>32.35</c:v>
                </c:pt>
                <c:pt idx="919">
                  <c:v>31.4</c:v>
                </c:pt>
                <c:pt idx="920">
                  <c:v>21.27</c:v>
                </c:pt>
                <c:pt idx="921">
                  <c:v>33.270000000000003</c:v>
                </c:pt>
                <c:pt idx="922">
                  <c:v>21.69</c:v>
                </c:pt>
                <c:pt idx="923">
                  <c:v>36.96</c:v>
                </c:pt>
                <c:pt idx="924">
                  <c:v>14.91</c:v>
                </c:pt>
                <c:pt idx="925">
                  <c:v>31.69</c:v>
                </c:pt>
                <c:pt idx="926">
                  <c:v>27.12</c:v>
                </c:pt>
                <c:pt idx="927">
                  <c:v>35.96</c:v>
                </c:pt>
                <c:pt idx="928">
                  <c:v>24.02</c:v>
                </c:pt>
                <c:pt idx="929">
                  <c:v>36.409999999999997</c:v>
                </c:pt>
                <c:pt idx="930">
                  <c:v>36.380000000000003</c:v>
                </c:pt>
                <c:pt idx="931">
                  <c:v>33.32</c:v>
                </c:pt>
                <c:pt idx="932">
                  <c:v>22.07</c:v>
                </c:pt>
                <c:pt idx="933">
                  <c:v>35.869999999999997</c:v>
                </c:pt>
                <c:pt idx="934">
                  <c:v>25.69</c:v>
                </c:pt>
                <c:pt idx="935">
                  <c:v>35.68</c:v>
                </c:pt>
                <c:pt idx="936">
                  <c:v>22.22</c:v>
                </c:pt>
                <c:pt idx="937">
                  <c:v>23.09</c:v>
                </c:pt>
                <c:pt idx="938">
                  <c:v>27.34</c:v>
                </c:pt>
                <c:pt idx="939">
                  <c:v>20.149999999999999</c:v>
                </c:pt>
                <c:pt idx="940">
                  <c:v>21.13</c:v>
                </c:pt>
                <c:pt idx="941">
                  <c:v>26.54</c:v>
                </c:pt>
                <c:pt idx="942">
                  <c:v>40.049999999999997</c:v>
                </c:pt>
                <c:pt idx="943">
                  <c:v>37.979999999999997</c:v>
                </c:pt>
                <c:pt idx="944">
                  <c:v>26.91</c:v>
                </c:pt>
                <c:pt idx="945">
                  <c:v>32.42</c:v>
                </c:pt>
                <c:pt idx="946">
                  <c:v>20.38</c:v>
                </c:pt>
                <c:pt idx="947">
                  <c:v>34.31</c:v>
                </c:pt>
                <c:pt idx="948">
                  <c:v>27.97</c:v>
                </c:pt>
                <c:pt idx="949">
                  <c:v>29.22</c:v>
                </c:pt>
                <c:pt idx="950">
                  <c:v>37.83</c:v>
                </c:pt>
                <c:pt idx="951">
                  <c:v>21.03</c:v>
                </c:pt>
                <c:pt idx="952">
                  <c:v>15.83</c:v>
                </c:pt>
                <c:pt idx="953">
                  <c:v>26.25</c:v>
                </c:pt>
                <c:pt idx="954">
                  <c:v>49.88</c:v>
                </c:pt>
                <c:pt idx="955">
                  <c:v>39.130000000000003</c:v>
                </c:pt>
                <c:pt idx="956">
                  <c:v>40.729999999999997</c:v>
                </c:pt>
                <c:pt idx="957">
                  <c:v>48.99</c:v>
                </c:pt>
                <c:pt idx="958">
                  <c:v>40.78</c:v>
                </c:pt>
                <c:pt idx="959">
                  <c:v>24.06</c:v>
                </c:pt>
                <c:pt idx="960">
                  <c:v>30.57</c:v>
                </c:pt>
                <c:pt idx="961">
                  <c:v>26.13</c:v>
                </c:pt>
                <c:pt idx="962">
                  <c:v>52.17</c:v>
                </c:pt>
                <c:pt idx="963">
                  <c:v>39.22</c:v>
                </c:pt>
                <c:pt idx="964">
                  <c:v>37.32</c:v>
                </c:pt>
                <c:pt idx="965">
                  <c:v>42.99</c:v>
                </c:pt>
                <c:pt idx="966">
                  <c:v>29.34</c:v>
                </c:pt>
                <c:pt idx="967">
                  <c:v>36.520000000000003</c:v>
                </c:pt>
                <c:pt idx="968">
                  <c:v>35.58</c:v>
                </c:pt>
                <c:pt idx="969">
                  <c:v>29.51</c:v>
                </c:pt>
                <c:pt idx="970">
                  <c:v>18.670000000000002</c:v>
                </c:pt>
                <c:pt idx="971">
                  <c:v>34.049999999999997</c:v>
                </c:pt>
                <c:pt idx="972">
                  <c:v>36.11</c:v>
                </c:pt>
                <c:pt idx="973">
                  <c:v>27.44</c:v>
                </c:pt>
                <c:pt idx="974">
                  <c:v>23.21</c:v>
                </c:pt>
                <c:pt idx="975">
                  <c:v>38.79</c:v>
                </c:pt>
                <c:pt idx="976">
                  <c:v>41.04</c:v>
                </c:pt>
                <c:pt idx="977">
                  <c:v>32.44</c:v>
                </c:pt>
                <c:pt idx="978">
                  <c:v>30.33</c:v>
                </c:pt>
                <c:pt idx="979">
                  <c:v>20.399999999999999</c:v>
                </c:pt>
                <c:pt idx="980">
                  <c:v>38.950000000000003</c:v>
                </c:pt>
                <c:pt idx="981">
                  <c:v>39.299999999999997</c:v>
                </c:pt>
                <c:pt idx="982">
                  <c:v>31.55</c:v>
                </c:pt>
                <c:pt idx="983">
                  <c:v>37.15</c:v>
                </c:pt>
                <c:pt idx="984">
                  <c:v>25.02</c:v>
                </c:pt>
                <c:pt idx="985">
                  <c:v>38.08</c:v>
                </c:pt>
                <c:pt idx="986">
                  <c:v>36.35</c:v>
                </c:pt>
                <c:pt idx="987">
                  <c:v>29.68</c:v>
                </c:pt>
                <c:pt idx="988">
                  <c:v>34.94</c:v>
                </c:pt>
                <c:pt idx="989">
                  <c:v>33.58</c:v>
                </c:pt>
                <c:pt idx="990">
                  <c:v>22</c:v>
                </c:pt>
                <c:pt idx="991">
                  <c:v>25.04</c:v>
                </c:pt>
                <c:pt idx="992">
                  <c:v>40.9</c:v>
                </c:pt>
                <c:pt idx="993">
                  <c:v>18.84</c:v>
                </c:pt>
                <c:pt idx="994">
                  <c:v>23.58</c:v>
                </c:pt>
                <c:pt idx="995">
                  <c:v>36.01</c:v>
                </c:pt>
                <c:pt idx="996">
                  <c:v>27.74</c:v>
                </c:pt>
                <c:pt idx="997">
                  <c:v>31.3</c:v>
                </c:pt>
                <c:pt idx="998">
                  <c:v>26.18</c:v>
                </c:pt>
                <c:pt idx="999">
                  <c:v>39.15</c:v>
                </c:pt>
                <c:pt idx="1000">
                  <c:v>34.020000000000003</c:v>
                </c:pt>
                <c:pt idx="1001">
                  <c:v>30.89</c:v>
                </c:pt>
                <c:pt idx="1002">
                  <c:v>18.989999999999998</c:v>
                </c:pt>
                <c:pt idx="1003">
                  <c:v>19.64</c:v>
                </c:pt>
                <c:pt idx="1004">
                  <c:v>32.42</c:v>
                </c:pt>
                <c:pt idx="1005">
                  <c:v>26.5</c:v>
                </c:pt>
                <c:pt idx="1006">
                  <c:v>29.44</c:v>
                </c:pt>
                <c:pt idx="1007">
                  <c:v>38.93</c:v>
                </c:pt>
                <c:pt idx="1008">
                  <c:v>22.63</c:v>
                </c:pt>
                <c:pt idx="1009">
                  <c:v>39.17</c:v>
                </c:pt>
                <c:pt idx="1010">
                  <c:v>23.05</c:v>
                </c:pt>
                <c:pt idx="1011">
                  <c:v>29.33</c:v>
                </c:pt>
                <c:pt idx="1012">
                  <c:v>46.27</c:v>
                </c:pt>
                <c:pt idx="1013">
                  <c:v>30.4</c:v>
                </c:pt>
                <c:pt idx="1014">
                  <c:v>33.54</c:v>
                </c:pt>
                <c:pt idx="1015">
                  <c:v>39.76</c:v>
                </c:pt>
                <c:pt idx="1016">
                  <c:v>20.329999999999998</c:v>
                </c:pt>
                <c:pt idx="1017">
                  <c:v>37.01</c:v>
                </c:pt>
                <c:pt idx="1018">
                  <c:v>11.51</c:v>
                </c:pt>
                <c:pt idx="1019">
                  <c:v>24.26</c:v>
                </c:pt>
                <c:pt idx="1020">
                  <c:v>40.409999999999997</c:v>
                </c:pt>
                <c:pt idx="1021">
                  <c:v>34.61</c:v>
                </c:pt>
                <c:pt idx="1022">
                  <c:v>26.84</c:v>
                </c:pt>
                <c:pt idx="1023">
                  <c:v>47.02</c:v>
                </c:pt>
                <c:pt idx="1024">
                  <c:v>29.58</c:v>
                </c:pt>
                <c:pt idx="1025">
                  <c:v>40.020000000000003</c:v>
                </c:pt>
                <c:pt idx="1026">
                  <c:v>17.41</c:v>
                </c:pt>
                <c:pt idx="1027">
                  <c:v>32.67</c:v>
                </c:pt>
                <c:pt idx="1028">
                  <c:v>34.46</c:v>
                </c:pt>
                <c:pt idx="1029">
                  <c:v>14.33</c:v>
                </c:pt>
                <c:pt idx="1030">
                  <c:v>28.56</c:v>
                </c:pt>
                <c:pt idx="1031">
                  <c:v>47.28</c:v>
                </c:pt>
                <c:pt idx="1032">
                  <c:v>38.729999999999997</c:v>
                </c:pt>
                <c:pt idx="1033">
                  <c:v>23.83</c:v>
                </c:pt>
                <c:pt idx="1034">
                  <c:v>33.630000000000003</c:v>
                </c:pt>
                <c:pt idx="1035">
                  <c:v>24.48</c:v>
                </c:pt>
                <c:pt idx="1036">
                  <c:v>32.130000000000003</c:v>
                </c:pt>
                <c:pt idx="1037">
                  <c:v>28.71</c:v>
                </c:pt>
                <c:pt idx="1038">
                  <c:v>25.86</c:v>
                </c:pt>
                <c:pt idx="1039">
                  <c:v>19.79</c:v>
                </c:pt>
                <c:pt idx="1040">
                  <c:v>25.16</c:v>
                </c:pt>
                <c:pt idx="1041">
                  <c:v>21.2</c:v>
                </c:pt>
                <c:pt idx="1042">
                  <c:v>36.53</c:v>
                </c:pt>
                <c:pt idx="1043">
                  <c:v>25.7</c:v>
                </c:pt>
                <c:pt idx="1044">
                  <c:v>30.69</c:v>
                </c:pt>
                <c:pt idx="1045">
                  <c:v>24.09</c:v>
                </c:pt>
                <c:pt idx="1046">
                  <c:v>32.880000000000003</c:v>
                </c:pt>
                <c:pt idx="1047">
                  <c:v>24.5</c:v>
                </c:pt>
                <c:pt idx="1048">
                  <c:v>30.46</c:v>
                </c:pt>
                <c:pt idx="1049">
                  <c:v>23.51</c:v>
                </c:pt>
                <c:pt idx="1050">
                  <c:v>17.66</c:v>
                </c:pt>
                <c:pt idx="1051">
                  <c:v>15.67</c:v>
                </c:pt>
                <c:pt idx="1052">
                  <c:v>29.72</c:v>
                </c:pt>
                <c:pt idx="1053">
                  <c:v>34.24</c:v>
                </c:pt>
                <c:pt idx="1054">
                  <c:v>21.11</c:v>
                </c:pt>
                <c:pt idx="1055">
                  <c:v>36.43</c:v>
                </c:pt>
                <c:pt idx="1056">
                  <c:v>41.36</c:v>
                </c:pt>
                <c:pt idx="1057">
                  <c:v>34.119999999999997</c:v>
                </c:pt>
                <c:pt idx="1058">
                  <c:v>39.950000000000003</c:v>
                </c:pt>
                <c:pt idx="1059">
                  <c:v>31.55</c:v>
                </c:pt>
                <c:pt idx="1060">
                  <c:v>21.03</c:v>
                </c:pt>
                <c:pt idx="1061">
                  <c:v>35.04</c:v>
                </c:pt>
                <c:pt idx="1062">
                  <c:v>31.01</c:v>
                </c:pt>
                <c:pt idx="1063">
                  <c:v>21.4</c:v>
                </c:pt>
                <c:pt idx="1064">
                  <c:v>23.14</c:v>
                </c:pt>
                <c:pt idx="1065">
                  <c:v>48.33</c:v>
                </c:pt>
                <c:pt idx="1066">
                  <c:v>42.09</c:v>
                </c:pt>
                <c:pt idx="1067">
                  <c:v>33.83</c:v>
                </c:pt>
                <c:pt idx="1068">
                  <c:v>43.2</c:v>
                </c:pt>
                <c:pt idx="1069">
                  <c:v>24.02</c:v>
                </c:pt>
                <c:pt idx="1070">
                  <c:v>21.34</c:v>
                </c:pt>
                <c:pt idx="1071">
                  <c:v>19.36</c:v>
                </c:pt>
                <c:pt idx="1072">
                  <c:v>22.78</c:v>
                </c:pt>
                <c:pt idx="1073">
                  <c:v>29.92</c:v>
                </c:pt>
                <c:pt idx="1074">
                  <c:v>44.03</c:v>
                </c:pt>
                <c:pt idx="1075">
                  <c:v>14.69</c:v>
                </c:pt>
                <c:pt idx="1076">
                  <c:v>21.03</c:v>
                </c:pt>
                <c:pt idx="1077">
                  <c:v>37.4</c:v>
                </c:pt>
                <c:pt idx="1078">
                  <c:v>29.85</c:v>
                </c:pt>
                <c:pt idx="1079">
                  <c:v>18.989999999999998</c:v>
                </c:pt>
                <c:pt idx="1080">
                  <c:v>35.94</c:v>
                </c:pt>
                <c:pt idx="1081">
                  <c:v>25.11</c:v>
                </c:pt>
                <c:pt idx="1082">
                  <c:v>31.74</c:v>
                </c:pt>
                <c:pt idx="1083">
                  <c:v>33.75</c:v>
                </c:pt>
                <c:pt idx="1084">
                  <c:v>32.44</c:v>
                </c:pt>
                <c:pt idx="1085">
                  <c:v>28.08</c:v>
                </c:pt>
                <c:pt idx="1086">
                  <c:v>42.09</c:v>
                </c:pt>
                <c:pt idx="1087">
                  <c:v>21.62</c:v>
                </c:pt>
                <c:pt idx="1088">
                  <c:v>40.89</c:v>
                </c:pt>
                <c:pt idx="1089">
                  <c:v>36.020000000000003</c:v>
                </c:pt>
                <c:pt idx="1090">
                  <c:v>41.38</c:v>
                </c:pt>
                <c:pt idx="1091">
                  <c:v>39.22</c:v>
                </c:pt>
                <c:pt idx="1092">
                  <c:v>21.42</c:v>
                </c:pt>
                <c:pt idx="1093">
                  <c:v>36.19</c:v>
                </c:pt>
                <c:pt idx="1094">
                  <c:v>36.06</c:v>
                </c:pt>
                <c:pt idx="1095">
                  <c:v>33.32</c:v>
                </c:pt>
                <c:pt idx="1096">
                  <c:v>31.65</c:v>
                </c:pt>
                <c:pt idx="1097">
                  <c:v>23.29</c:v>
                </c:pt>
                <c:pt idx="1098">
                  <c:v>23.77</c:v>
                </c:pt>
                <c:pt idx="1099">
                  <c:v>23.07</c:v>
                </c:pt>
                <c:pt idx="1100">
                  <c:v>34.53</c:v>
                </c:pt>
                <c:pt idx="1101">
                  <c:v>35.82</c:v>
                </c:pt>
                <c:pt idx="1102">
                  <c:v>36.18</c:v>
                </c:pt>
                <c:pt idx="1103">
                  <c:v>23.19</c:v>
                </c:pt>
                <c:pt idx="1104">
                  <c:v>24.55</c:v>
                </c:pt>
                <c:pt idx="1105">
                  <c:v>31.42</c:v>
                </c:pt>
                <c:pt idx="1106">
                  <c:v>23.9</c:v>
                </c:pt>
                <c:pt idx="1107">
                  <c:v>19.62</c:v>
                </c:pt>
                <c:pt idx="1108">
                  <c:v>38.520000000000003</c:v>
                </c:pt>
                <c:pt idx="1109">
                  <c:v>26.79</c:v>
                </c:pt>
                <c:pt idx="1110">
                  <c:v>40.07</c:v>
                </c:pt>
                <c:pt idx="1111">
                  <c:v>22</c:v>
                </c:pt>
              </c:numCache>
            </c:numRef>
          </c:yVal>
          <c:smooth val="0"/>
          <c:extLst>
            <c:ext xmlns:c16="http://schemas.microsoft.com/office/drawing/2014/chart" uri="{C3380CC4-5D6E-409C-BE32-E72D297353CC}">
              <c16:uniqueId val="{00000000-88DD-4C41-B9E0-9C3D9E64C855}"/>
            </c:ext>
          </c:extLst>
        </c:ser>
        <c:dLbls>
          <c:showLegendKey val="0"/>
          <c:showVal val="0"/>
          <c:showCatName val="0"/>
          <c:showSerName val="0"/>
          <c:showPercent val="0"/>
          <c:showBubbleSize val="0"/>
        </c:dLbls>
        <c:axId val="609039167"/>
        <c:axId val="609048767"/>
      </c:scatterChart>
      <c:valAx>
        <c:axId val="609039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48767"/>
        <c:crosses val="autoZero"/>
        <c:crossBetween val="midCat"/>
      </c:valAx>
      <c:valAx>
        <c:axId val="60904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39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Data.xlsx]Q9!PivotTable16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International Calls</a:t>
            </a:r>
            <a:endParaRPr lang="fr-FR"/>
          </a:p>
        </c:rich>
      </c:tx>
      <c:layout>
        <c:manualLayout>
          <c:xMode val="edge"/>
          <c:yMode val="edge"/>
          <c:x val="0.21511523065012556"/>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'Q9'!$A$5:$A$26</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'Q9'!$B$5:$B$26</c:f>
              <c:numCache>
                <c:formatCode>General</c:formatCode>
                <c:ptCount val="21"/>
                <c:pt idx="0">
                  <c:v>21</c:v>
                </c:pt>
                <c:pt idx="1">
                  <c:v>177</c:v>
                </c:pt>
                <c:pt idx="2">
                  <c:v>520</c:v>
                </c:pt>
                <c:pt idx="3">
                  <c:v>743</c:v>
                </c:pt>
                <c:pt idx="4">
                  <c:v>691</c:v>
                </c:pt>
                <c:pt idx="5">
                  <c:v>528</c:v>
                </c:pt>
                <c:pt idx="6">
                  <c:v>356</c:v>
                </c:pt>
                <c:pt idx="7">
                  <c:v>235</c:v>
                </c:pt>
                <c:pt idx="8">
                  <c:v>138</c:v>
                </c:pt>
                <c:pt idx="9">
                  <c:v>110</c:v>
                </c:pt>
                <c:pt idx="10">
                  <c:v>50</c:v>
                </c:pt>
                <c:pt idx="11">
                  <c:v>30</c:v>
                </c:pt>
                <c:pt idx="12">
                  <c:v>16</c:v>
                </c:pt>
                <c:pt idx="13">
                  <c:v>15</c:v>
                </c:pt>
                <c:pt idx="14">
                  <c:v>4</c:v>
                </c:pt>
                <c:pt idx="15">
                  <c:v>6</c:v>
                </c:pt>
                <c:pt idx="16">
                  <c:v>7</c:v>
                </c:pt>
                <c:pt idx="17">
                  <c:v>1</c:v>
                </c:pt>
                <c:pt idx="18">
                  <c:v>3</c:v>
                </c:pt>
                <c:pt idx="19">
                  <c:v>1</c:v>
                </c:pt>
              </c:numCache>
            </c:numRef>
          </c:val>
          <c:smooth val="0"/>
          <c:extLst>
            <c:ext xmlns:c16="http://schemas.microsoft.com/office/drawing/2014/chart" uri="{C3380CC4-5D6E-409C-BE32-E72D297353CC}">
              <c16:uniqueId val="{00000000-4901-4EB9-B7D8-DE5C6E7A4EE1}"/>
            </c:ext>
          </c:extLst>
        </c:ser>
        <c:ser>
          <c:idx val="1"/>
          <c:order val="1"/>
          <c:tx>
            <c:strRef>
              <c:f>'Q9'!$C$3:$C$4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'Q9'!$A$5:$A$26</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'Q9'!$C$5:$C$26</c:f>
              <c:numCache>
                <c:formatCode>General</c:formatCode>
                <c:ptCount val="21"/>
                <c:pt idx="0">
                  <c:v>1</c:v>
                </c:pt>
                <c:pt idx="1">
                  <c:v>49</c:v>
                </c:pt>
                <c:pt idx="2">
                  <c:v>124</c:v>
                </c:pt>
                <c:pt idx="3">
                  <c:v>104</c:v>
                </c:pt>
                <c:pt idx="4">
                  <c:v>104</c:v>
                </c:pt>
                <c:pt idx="5">
                  <c:v>70</c:v>
                </c:pt>
                <c:pt idx="6">
                  <c:v>52</c:v>
                </c:pt>
                <c:pt idx="7">
                  <c:v>37</c:v>
                </c:pt>
                <c:pt idx="8">
                  <c:v>15</c:v>
                </c:pt>
                <c:pt idx="9">
                  <c:v>16</c:v>
                </c:pt>
                <c:pt idx="10">
                  <c:v>9</c:v>
                </c:pt>
                <c:pt idx="11">
                  <c:v>8</c:v>
                </c:pt>
                <c:pt idx="12">
                  <c:v>2</c:v>
                </c:pt>
                <c:pt idx="13">
                  <c:v>1</c:v>
                </c:pt>
                <c:pt idx="14">
                  <c:v>1</c:v>
                </c:pt>
                <c:pt idx="15">
                  <c:v>3</c:v>
                </c:pt>
                <c:pt idx="18">
                  <c:v>1</c:v>
                </c:pt>
                <c:pt idx="20">
                  <c:v>1</c:v>
                </c:pt>
              </c:numCache>
            </c:numRef>
          </c:val>
          <c:smooth val="0"/>
          <c:extLst>
            <c:ext xmlns:c16="http://schemas.microsoft.com/office/drawing/2014/chart" uri="{C3380CC4-5D6E-409C-BE32-E72D297353CC}">
              <c16:uniqueId val="{00000001-4901-4EB9-B7D8-DE5C6E7A4EE1}"/>
            </c:ext>
          </c:extLst>
        </c:ser>
        <c:dLbls>
          <c:showLegendKey val="0"/>
          <c:showVal val="0"/>
          <c:showCatName val="0"/>
          <c:showSerName val="0"/>
          <c:showPercent val="0"/>
          <c:showBubbleSize val="0"/>
        </c:dLbls>
        <c:marker val="1"/>
        <c:smooth val="0"/>
        <c:axId val="609099167"/>
        <c:axId val="609093887"/>
      </c:lineChart>
      <c:catAx>
        <c:axId val="60909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3887"/>
        <c:crosses val="autoZero"/>
        <c:auto val="1"/>
        <c:lblAlgn val="ctr"/>
        <c:lblOffset val="100"/>
        <c:noMultiLvlLbl val="0"/>
      </c:catAx>
      <c:valAx>
        <c:axId val="60909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Data.xlsx]Q10!PivotTable17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Customer Service Calls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'Q10'!$B$3:$B$4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'Q10'!$A$5:$A$15</c:f>
              <c:strCache>
                <c:ptCount val="10"/>
                <c:pt idx="0">
                  <c:v>0</c:v>
                </c:pt>
                <c:pt idx="1">
                  <c:v>1</c:v>
                </c:pt>
                <c:pt idx="2">
                  <c:v>2</c:v>
                </c:pt>
                <c:pt idx="3">
                  <c:v>3</c:v>
                </c:pt>
                <c:pt idx="4">
                  <c:v>4</c:v>
                </c:pt>
                <c:pt idx="5">
                  <c:v>5</c:v>
                </c:pt>
                <c:pt idx="6">
                  <c:v>6</c:v>
                </c:pt>
                <c:pt idx="7">
                  <c:v>7</c:v>
                </c:pt>
                <c:pt idx="8">
                  <c:v>8</c:v>
                </c:pt>
                <c:pt idx="9">
                  <c:v>9</c:v>
                </c:pt>
              </c:strCache>
            </c:strRef>
          </c:cat>
          <c:val>
            <c:numRef>
              <c:f>'Q10'!$B$5:$B$15</c:f>
              <c:numCache>
                <c:formatCode>General</c:formatCode>
                <c:ptCount val="10"/>
                <c:pt idx="0">
                  <c:v>789</c:v>
                </c:pt>
                <c:pt idx="1">
                  <c:v>1358</c:v>
                </c:pt>
                <c:pt idx="2">
                  <c:v>845</c:v>
                </c:pt>
                <c:pt idx="3">
                  <c:v>495</c:v>
                </c:pt>
                <c:pt idx="4">
                  <c:v>117</c:v>
                </c:pt>
                <c:pt idx="5">
                  <c:v>32</c:v>
                </c:pt>
                <c:pt idx="6">
                  <c:v>9</c:v>
                </c:pt>
                <c:pt idx="7">
                  <c:v>6</c:v>
                </c:pt>
                <c:pt idx="8">
                  <c:v>1</c:v>
                </c:pt>
              </c:numCache>
            </c:numRef>
          </c:val>
          <c:smooth val="0"/>
          <c:extLst>
            <c:ext xmlns:c16="http://schemas.microsoft.com/office/drawing/2014/chart" uri="{C3380CC4-5D6E-409C-BE32-E72D297353CC}">
              <c16:uniqueId val="{00000000-7503-483C-B1C3-5FEBC4F80058}"/>
            </c:ext>
          </c:extLst>
        </c:ser>
        <c:ser>
          <c:idx val="1"/>
          <c:order val="1"/>
          <c:tx>
            <c:strRef>
              <c:f>'Q10'!$C$3:$C$4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'Q10'!$A$5:$A$15</c:f>
              <c:strCache>
                <c:ptCount val="10"/>
                <c:pt idx="0">
                  <c:v>0</c:v>
                </c:pt>
                <c:pt idx="1">
                  <c:v>1</c:v>
                </c:pt>
                <c:pt idx="2">
                  <c:v>2</c:v>
                </c:pt>
                <c:pt idx="3">
                  <c:v>3</c:v>
                </c:pt>
                <c:pt idx="4">
                  <c:v>4</c:v>
                </c:pt>
                <c:pt idx="5">
                  <c:v>5</c:v>
                </c:pt>
                <c:pt idx="6">
                  <c:v>6</c:v>
                </c:pt>
                <c:pt idx="7">
                  <c:v>7</c:v>
                </c:pt>
                <c:pt idx="8">
                  <c:v>8</c:v>
                </c:pt>
                <c:pt idx="9">
                  <c:v>9</c:v>
                </c:pt>
              </c:strCache>
            </c:strRef>
          </c:cat>
          <c:val>
            <c:numRef>
              <c:f>'Q10'!$C$5:$C$15</c:f>
              <c:numCache>
                <c:formatCode>General</c:formatCode>
                <c:ptCount val="10"/>
                <c:pt idx="0">
                  <c:v>97</c:v>
                </c:pt>
                <c:pt idx="1">
                  <c:v>166</c:v>
                </c:pt>
                <c:pt idx="2">
                  <c:v>102</c:v>
                </c:pt>
                <c:pt idx="3">
                  <c:v>63</c:v>
                </c:pt>
                <c:pt idx="4">
                  <c:v>92</c:v>
                </c:pt>
                <c:pt idx="5">
                  <c:v>49</c:v>
                </c:pt>
                <c:pt idx="6">
                  <c:v>19</c:v>
                </c:pt>
                <c:pt idx="7">
                  <c:v>7</c:v>
                </c:pt>
                <c:pt idx="8">
                  <c:v>1</c:v>
                </c:pt>
                <c:pt idx="9">
                  <c:v>2</c:v>
                </c:pt>
              </c:numCache>
            </c:numRef>
          </c:val>
          <c:smooth val="0"/>
          <c:extLst>
            <c:ext xmlns:c16="http://schemas.microsoft.com/office/drawing/2014/chart" uri="{C3380CC4-5D6E-409C-BE32-E72D297353CC}">
              <c16:uniqueId val="{00000001-7503-483C-B1C3-5FEBC4F80058}"/>
            </c:ext>
          </c:extLst>
        </c:ser>
        <c:dLbls>
          <c:showLegendKey val="0"/>
          <c:showVal val="0"/>
          <c:showCatName val="0"/>
          <c:showSerName val="0"/>
          <c:showPercent val="0"/>
          <c:showBubbleSize val="0"/>
        </c:dLbls>
        <c:marker val="1"/>
        <c:smooth val="0"/>
        <c:axId val="609092927"/>
        <c:axId val="609101087"/>
      </c:lineChart>
      <c:catAx>
        <c:axId val="6090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101087"/>
        <c:crosses val="autoZero"/>
        <c:auto val="1"/>
        <c:lblAlgn val="ctr"/>
        <c:lblOffset val="100"/>
        <c:noMultiLvlLbl val="0"/>
      </c:catAx>
      <c:valAx>
        <c:axId val="609101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18" Type="http://schemas.openxmlformats.org/officeDocument/2006/relationships/image" Target="../media/image3.png"/><Relationship Id="rId26" Type="http://schemas.openxmlformats.org/officeDocument/2006/relationships/image" Target="../media/image11.png"/><Relationship Id="rId3" Type="http://schemas.openxmlformats.org/officeDocument/2006/relationships/chart" Target="../charts/chart1.xml"/><Relationship Id="rId21" Type="http://schemas.openxmlformats.org/officeDocument/2006/relationships/image" Target="../media/image6.svg"/><Relationship Id="rId7" Type="http://schemas.openxmlformats.org/officeDocument/2006/relationships/chart" Target="../charts/chart5.xml"/><Relationship Id="rId12" Type="http://schemas.openxmlformats.org/officeDocument/2006/relationships/chart" Target="../charts/chart10.xml"/><Relationship Id="rId17" Type="http://schemas.openxmlformats.org/officeDocument/2006/relationships/chart" Target="../charts/chart15.xml"/><Relationship Id="rId25"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chart" Target="../charts/chart14.xml"/><Relationship Id="rId20" Type="http://schemas.openxmlformats.org/officeDocument/2006/relationships/image" Target="../media/image5.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24" Type="http://schemas.openxmlformats.org/officeDocument/2006/relationships/image" Target="../media/image9.png"/><Relationship Id="rId5" Type="http://schemas.openxmlformats.org/officeDocument/2006/relationships/chart" Target="../charts/chart3.xml"/><Relationship Id="rId15" Type="http://schemas.openxmlformats.org/officeDocument/2006/relationships/chart" Target="../charts/chart13.xml"/><Relationship Id="rId23" Type="http://schemas.openxmlformats.org/officeDocument/2006/relationships/image" Target="../media/image8.svg"/><Relationship Id="rId10" Type="http://schemas.openxmlformats.org/officeDocument/2006/relationships/chart" Target="../charts/chart8.xml"/><Relationship Id="rId19" Type="http://schemas.openxmlformats.org/officeDocument/2006/relationships/image" Target="../media/image4.svg"/><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chart" Target="../charts/chart12.xml"/><Relationship Id="rId22" Type="http://schemas.openxmlformats.org/officeDocument/2006/relationships/image" Target="../media/image7.png"/><Relationship Id="rId27" Type="http://schemas.openxmlformats.org/officeDocument/2006/relationships/image" Target="../media/image12.svg"/></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editAs="absolute">
    <xdr:from>
      <xdr:col>15</xdr:col>
      <xdr:colOff>1043940</xdr:colOff>
      <xdr:row>8869</xdr:row>
      <xdr:rowOff>1</xdr:rowOff>
    </xdr:from>
    <xdr:to>
      <xdr:col>17</xdr:col>
      <xdr:colOff>381000</xdr:colOff>
      <xdr:row>8876</xdr:row>
      <xdr:rowOff>114301</xdr:rowOff>
    </xdr:to>
    <mc:AlternateContent xmlns:mc="http://schemas.openxmlformats.org/markup-compatibility/2006">
      <mc:Choice xmlns:sle15="http://schemas.microsoft.com/office/drawing/2012/slicer" Requires="sle15">
        <xdr:graphicFrame macro="">
          <xdr:nvGraphicFramePr>
            <xdr:cNvPr id="8" name="Cluster Group">
              <a:extLst>
                <a:ext uri="{FF2B5EF4-FFF2-40B4-BE49-F238E27FC236}">
                  <a16:creationId xmlns:a16="http://schemas.microsoft.com/office/drawing/2014/main" id="{C9784D5E-8ED8-D28B-98FE-250ADEED299D}"/>
                </a:ext>
              </a:extLst>
            </xdr:cNvPr>
            <xdr:cNvGraphicFramePr/>
          </xdr:nvGraphicFramePr>
          <xdr:xfrm>
            <a:off x="0" y="0"/>
            <a:ext cx="0" cy="0"/>
          </xdr:xfrm>
          <a:graphic>
            <a:graphicData uri="http://schemas.microsoft.com/office/drawing/2010/slicer">
              <sle:slicer xmlns:sle="http://schemas.microsoft.com/office/drawing/2010/slicer" name="Cluster Group"/>
            </a:graphicData>
          </a:graphic>
        </xdr:graphicFrame>
      </mc:Choice>
      <mc:Fallback>
        <xdr:sp macro="" textlink="">
          <xdr:nvSpPr>
            <xdr:cNvPr id="0" name=""/>
            <xdr:cNvSpPr>
              <a:spLocks noTextEdit="1"/>
            </xdr:cNvSpPr>
          </xdr:nvSpPr>
          <xdr:spPr>
            <a:xfrm>
              <a:off x="18432780" y="910925281"/>
              <a:ext cx="1828800" cy="1394460"/>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723900</xdr:colOff>
      <xdr:row>8869</xdr:row>
      <xdr:rowOff>15241</xdr:rowOff>
    </xdr:from>
    <xdr:to>
      <xdr:col>19</xdr:col>
      <xdr:colOff>213360</xdr:colOff>
      <xdr:row>8874</xdr:row>
      <xdr:rowOff>45721</xdr:rowOff>
    </xdr:to>
    <mc:AlternateContent xmlns:mc="http://schemas.openxmlformats.org/markup-compatibility/2006">
      <mc:Choice xmlns:sle15="http://schemas.microsoft.com/office/drawing/2012/slicer" Requires="sle15">
        <xdr:graphicFrame macro="">
          <xdr:nvGraphicFramePr>
            <xdr:cNvPr id="9" name="international_plan">
              <a:extLst>
                <a:ext uri="{FF2B5EF4-FFF2-40B4-BE49-F238E27FC236}">
                  <a16:creationId xmlns:a16="http://schemas.microsoft.com/office/drawing/2014/main" id="{5EAECB87-928B-DA0B-7FE8-8B8C0814E83F}"/>
                </a:ext>
              </a:extLst>
            </xdr:cNvPr>
            <xdr:cNvGraphicFramePr/>
          </xdr:nvGraphicFramePr>
          <xdr:xfrm>
            <a:off x="0" y="0"/>
            <a:ext cx="0" cy="0"/>
          </xdr:xfrm>
          <a:graphic>
            <a:graphicData uri="http://schemas.microsoft.com/office/drawing/2010/slicer">
              <sle:slicer xmlns:sle="http://schemas.microsoft.com/office/drawing/2010/slicer" name="international_plan"/>
            </a:graphicData>
          </a:graphic>
        </xdr:graphicFrame>
      </mc:Choice>
      <mc:Fallback>
        <xdr:sp macro="" textlink="">
          <xdr:nvSpPr>
            <xdr:cNvPr id="0" name=""/>
            <xdr:cNvSpPr>
              <a:spLocks noTextEdit="1"/>
            </xdr:cNvSpPr>
          </xdr:nvSpPr>
          <xdr:spPr>
            <a:xfrm>
              <a:off x="20604480" y="910940521"/>
              <a:ext cx="1828800" cy="944880"/>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807720</xdr:colOff>
      <xdr:row>8877</xdr:row>
      <xdr:rowOff>68581</xdr:rowOff>
    </xdr:from>
    <xdr:to>
      <xdr:col>18</xdr:col>
      <xdr:colOff>38100</xdr:colOff>
      <xdr:row>8882</xdr:row>
      <xdr:rowOff>7621</xdr:rowOff>
    </xdr:to>
    <mc:AlternateContent xmlns:mc="http://schemas.openxmlformats.org/markup-compatibility/2006">
      <mc:Choice xmlns:sle15="http://schemas.microsoft.com/office/drawing/2012/slicer" Requires="sle15">
        <xdr:graphicFrame macro="">
          <xdr:nvGraphicFramePr>
            <xdr:cNvPr id="10" name="voice_mail_plan">
              <a:extLst>
                <a:ext uri="{FF2B5EF4-FFF2-40B4-BE49-F238E27FC236}">
                  <a16:creationId xmlns:a16="http://schemas.microsoft.com/office/drawing/2014/main" id="{6FF81ACC-08B5-C8E3-3E4F-6A73E4EC96BD}"/>
                </a:ext>
              </a:extLst>
            </xdr:cNvPr>
            <xdr:cNvGraphicFramePr/>
          </xdr:nvGraphicFramePr>
          <xdr:xfrm>
            <a:off x="0" y="0"/>
            <a:ext cx="0" cy="0"/>
          </xdr:xfrm>
          <a:graphic>
            <a:graphicData uri="http://schemas.microsoft.com/office/drawing/2010/slicer">
              <sle:slicer xmlns:sle="http://schemas.microsoft.com/office/drawing/2010/slicer" name="voice_mail_plan"/>
            </a:graphicData>
          </a:graphic>
        </xdr:graphicFrame>
      </mc:Choice>
      <mc:Fallback>
        <xdr:sp macro="" textlink="">
          <xdr:nvSpPr>
            <xdr:cNvPr id="0" name=""/>
            <xdr:cNvSpPr>
              <a:spLocks noTextEdit="1"/>
            </xdr:cNvSpPr>
          </xdr:nvSpPr>
          <xdr:spPr>
            <a:xfrm>
              <a:off x="19370040" y="912456901"/>
              <a:ext cx="1828800" cy="853440"/>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731520</xdr:colOff>
      <xdr:row>8869</xdr:row>
      <xdr:rowOff>0</xdr:rowOff>
    </xdr:from>
    <xdr:to>
      <xdr:col>17</xdr:col>
      <xdr:colOff>68580</xdr:colOff>
      <xdr:row>8882</xdr:row>
      <xdr:rowOff>89535</xdr:rowOff>
    </xdr:to>
    <mc:AlternateContent xmlns:mc="http://schemas.openxmlformats.org/markup-compatibility/2006">
      <mc:Choice xmlns:sle15="http://schemas.microsoft.com/office/drawing/2012/slicer" Requires="sle15">
        <xdr:graphicFrame macro="">
          <xdr:nvGraphicFramePr>
            <xdr:cNvPr id="12" name="international_plans">
              <a:extLst>
                <a:ext uri="{FF2B5EF4-FFF2-40B4-BE49-F238E27FC236}">
                  <a16:creationId xmlns:a16="http://schemas.microsoft.com/office/drawing/2014/main" id="{B77FEC76-0ECC-8560-76D7-CF0EFF2423D7}"/>
                </a:ext>
              </a:extLst>
            </xdr:cNvPr>
            <xdr:cNvGraphicFramePr/>
          </xdr:nvGraphicFramePr>
          <xdr:xfrm>
            <a:off x="0" y="0"/>
            <a:ext cx="0" cy="0"/>
          </xdr:xfrm>
          <a:graphic>
            <a:graphicData uri="http://schemas.microsoft.com/office/drawing/2010/slicer">
              <sle:slicer xmlns:sle="http://schemas.microsoft.com/office/drawing/2010/slicer" name="international_plans"/>
            </a:graphicData>
          </a:graphic>
        </xdr:graphicFrame>
      </mc:Choice>
      <mc:Fallback>
        <xdr:sp macro="" textlink="">
          <xdr:nvSpPr>
            <xdr:cNvPr id="0" name=""/>
            <xdr:cNvSpPr>
              <a:spLocks noTextEdit="1"/>
            </xdr:cNvSpPr>
          </xdr:nvSpPr>
          <xdr:spPr>
            <a:xfrm>
              <a:off x="18120360" y="91092528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66674</xdr:rowOff>
    </xdr:from>
    <xdr:to>
      <xdr:col>17</xdr:col>
      <xdr:colOff>502920</xdr:colOff>
      <xdr:row>3</xdr:row>
      <xdr:rowOff>76200</xdr:rowOff>
    </xdr:to>
    <xdr:grpSp>
      <xdr:nvGrpSpPr>
        <xdr:cNvPr id="76" name="Group 75">
          <a:extLst>
            <a:ext uri="{FF2B5EF4-FFF2-40B4-BE49-F238E27FC236}">
              <a16:creationId xmlns:a16="http://schemas.microsoft.com/office/drawing/2014/main" id="{52DFC862-C20B-3D03-0933-207AA673E29E}"/>
            </a:ext>
          </a:extLst>
        </xdr:cNvPr>
        <xdr:cNvGrpSpPr/>
      </xdr:nvGrpSpPr>
      <xdr:grpSpPr>
        <a:xfrm>
          <a:off x="114300" y="66674"/>
          <a:ext cx="10751820" cy="568326"/>
          <a:chOff x="114300" y="66674"/>
          <a:chExt cx="10751820" cy="568326"/>
        </a:xfrm>
      </xdr:grpSpPr>
      <xdr:sp macro="" textlink="">
        <xdr:nvSpPr>
          <xdr:cNvPr id="3" name="Rectangle 2">
            <a:extLst>
              <a:ext uri="{FF2B5EF4-FFF2-40B4-BE49-F238E27FC236}">
                <a16:creationId xmlns:a16="http://schemas.microsoft.com/office/drawing/2014/main" id="{0F451B85-3E7F-EE5A-CBA5-7FB29449AEAC}"/>
              </a:ext>
            </a:extLst>
          </xdr:cNvPr>
          <xdr:cNvSpPr/>
        </xdr:nvSpPr>
        <xdr:spPr>
          <a:xfrm>
            <a:off x="114300" y="66674"/>
            <a:ext cx="10751820" cy="568326"/>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1100" b="0" i="0" u="none" strike="noStrike">
                <a:solidFill>
                  <a:schemeClr val="lt1"/>
                </a:solidFill>
                <a:effectLst/>
                <a:latin typeface="+mn-lt"/>
                <a:ea typeface="+mn-ea"/>
                <a:cs typeface="+mn-cs"/>
              </a:rPr>
              <a:t>        </a:t>
            </a:r>
            <a:r>
              <a:rPr lang="fr-FR" sz="1100" b="0" i="0" u="none" strike="noStrike" baseline="0">
                <a:solidFill>
                  <a:schemeClr val="lt1"/>
                </a:solidFill>
                <a:effectLst/>
                <a:latin typeface="+mn-lt"/>
                <a:ea typeface="+mn-ea"/>
                <a:cs typeface="+mn-cs"/>
              </a:rPr>
              <a:t>         </a:t>
            </a:r>
            <a:r>
              <a:rPr lang="fr-FR" sz="1600" b="1" i="0" u="none" strike="noStrike">
                <a:solidFill>
                  <a:sysClr val="windowText" lastClr="000000"/>
                </a:solidFill>
                <a:effectLst/>
                <a:latin typeface="+mn-lt"/>
                <a:ea typeface="+mn-ea"/>
                <a:cs typeface="+mn-cs"/>
              </a:rPr>
              <a:t>Telecom Customer Churn Dashboard </a:t>
            </a:r>
            <a:r>
              <a:rPr lang="fr-FR" sz="1600" b="1">
                <a:solidFill>
                  <a:sysClr val="windowText" lastClr="000000"/>
                </a:solidFill>
                <a:effectLst/>
              </a:rPr>
              <a:t> </a:t>
            </a:r>
            <a:r>
              <a:rPr lang="fr-FR" sz="1600" b="1" i="0" u="none" strike="noStrike">
                <a:solidFill>
                  <a:sysClr val="windowText" lastClr="000000"/>
                </a:solidFill>
                <a:effectLst/>
                <a:latin typeface="+mn-lt"/>
                <a:ea typeface="+mn-ea"/>
                <a:cs typeface="+mn-cs"/>
              </a:rPr>
              <a:t> </a:t>
            </a:r>
            <a:r>
              <a:rPr lang="fr-FR" sz="1600" b="1">
                <a:solidFill>
                  <a:sysClr val="windowText" lastClr="000000"/>
                </a:solidFill>
                <a:effectLst/>
              </a:rPr>
              <a:t> </a:t>
            </a:r>
            <a:endParaRPr lang="en-NG" sz="1600" b="1">
              <a:solidFill>
                <a:sysClr val="windowText" lastClr="000000"/>
              </a:solidFill>
            </a:endParaRPr>
          </a:p>
        </xdr:txBody>
      </xdr:sp>
      <xdr:grpSp>
        <xdr:nvGrpSpPr>
          <xdr:cNvPr id="9" name="Group 8">
            <a:extLst>
              <a:ext uri="{FF2B5EF4-FFF2-40B4-BE49-F238E27FC236}">
                <a16:creationId xmlns:a16="http://schemas.microsoft.com/office/drawing/2014/main" id="{07ED6B16-6EE8-85D2-686F-430B1051A74B}"/>
              </a:ext>
            </a:extLst>
          </xdr:cNvPr>
          <xdr:cNvGrpSpPr/>
        </xdr:nvGrpSpPr>
        <xdr:grpSpPr>
          <a:xfrm>
            <a:off x="304800" y="167640"/>
            <a:ext cx="373380" cy="357293"/>
            <a:chOff x="312420" y="144780"/>
            <a:chExt cx="373380" cy="350520"/>
          </a:xfrm>
        </xdr:grpSpPr>
        <xdr:sp macro="" textlink="">
          <xdr:nvSpPr>
            <xdr:cNvPr id="6" name="Rectangle 5">
              <a:extLst>
                <a:ext uri="{FF2B5EF4-FFF2-40B4-BE49-F238E27FC236}">
                  <a16:creationId xmlns:a16="http://schemas.microsoft.com/office/drawing/2014/main" id="{883E2906-F58F-BDAB-3214-53268A26425E}"/>
                </a:ext>
              </a:extLst>
            </xdr:cNvPr>
            <xdr:cNvSpPr/>
          </xdr:nvSpPr>
          <xdr:spPr>
            <a:xfrm>
              <a:off x="312420" y="144780"/>
              <a:ext cx="373380" cy="35052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5" name="Graphic 4" descr="Social network with solid fill">
              <a:extLst>
                <a:ext uri="{FF2B5EF4-FFF2-40B4-BE49-F238E27FC236}">
                  <a16:creationId xmlns:a16="http://schemas.microsoft.com/office/drawing/2014/main" id="{D705609C-D16C-F4FF-C0FF-5BEC48E2A65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1155" y="152400"/>
              <a:ext cx="349405" cy="327102"/>
            </a:xfrm>
            <a:prstGeom prst="rect">
              <a:avLst/>
            </a:prstGeom>
          </xdr:spPr>
        </xdr:pic>
      </xdr:grpSp>
    </xdr:grpSp>
    <xdr:clientData/>
  </xdr:twoCellAnchor>
  <xdr:twoCellAnchor>
    <xdr:from>
      <xdr:col>0</xdr:col>
      <xdr:colOff>106680</xdr:colOff>
      <xdr:row>8</xdr:row>
      <xdr:rowOff>153352</xdr:rowOff>
    </xdr:from>
    <xdr:to>
      <xdr:col>17</xdr:col>
      <xdr:colOff>502920</xdr:colOff>
      <xdr:row>20</xdr:row>
      <xdr:rowOff>165735</xdr:rowOff>
    </xdr:to>
    <xdr:grpSp>
      <xdr:nvGrpSpPr>
        <xdr:cNvPr id="75" name="Group 74">
          <a:extLst>
            <a:ext uri="{FF2B5EF4-FFF2-40B4-BE49-F238E27FC236}">
              <a16:creationId xmlns:a16="http://schemas.microsoft.com/office/drawing/2014/main" id="{CDE98842-3814-D02A-D6F1-38B46C3220B5}"/>
            </a:ext>
          </a:extLst>
        </xdr:cNvPr>
        <xdr:cNvGrpSpPr/>
      </xdr:nvGrpSpPr>
      <xdr:grpSpPr>
        <a:xfrm>
          <a:off x="106680" y="1643485"/>
          <a:ext cx="10759440" cy="2247583"/>
          <a:chOff x="106680" y="1643485"/>
          <a:chExt cx="10759440" cy="2247583"/>
        </a:xfrm>
      </xdr:grpSpPr>
      <xdr:graphicFrame macro="">
        <xdr:nvGraphicFramePr>
          <xdr:cNvPr id="21" name="Chart 20">
            <a:extLst>
              <a:ext uri="{FF2B5EF4-FFF2-40B4-BE49-F238E27FC236}">
                <a16:creationId xmlns:a16="http://schemas.microsoft.com/office/drawing/2014/main" id="{2B12FA8D-ED8E-422C-8CA4-55B6EAA9D882}"/>
              </a:ext>
            </a:extLst>
          </xdr:cNvPr>
          <xdr:cNvGraphicFramePr>
            <a:graphicFrameLocks/>
          </xdr:cNvGraphicFramePr>
        </xdr:nvGraphicFramePr>
        <xdr:xfrm>
          <a:off x="7368540" y="1648248"/>
          <a:ext cx="3497580" cy="22428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3" name="Chart 22">
            <a:extLst>
              <a:ext uri="{FF2B5EF4-FFF2-40B4-BE49-F238E27FC236}">
                <a16:creationId xmlns:a16="http://schemas.microsoft.com/office/drawing/2014/main" id="{9F1E08E2-05A6-424A-A1FB-E46BC78AB1B3}"/>
              </a:ext>
            </a:extLst>
          </xdr:cNvPr>
          <xdr:cNvGraphicFramePr>
            <a:graphicFrameLocks/>
          </xdr:cNvGraphicFramePr>
        </xdr:nvGraphicFramePr>
        <xdr:xfrm>
          <a:off x="3722370" y="1643485"/>
          <a:ext cx="3482340" cy="222758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4" name="Chart 23">
            <a:extLst>
              <a:ext uri="{FF2B5EF4-FFF2-40B4-BE49-F238E27FC236}">
                <a16:creationId xmlns:a16="http://schemas.microsoft.com/office/drawing/2014/main" id="{5A6F78F6-516C-4222-881E-5E0BEA1A0D2E}"/>
              </a:ext>
            </a:extLst>
          </xdr:cNvPr>
          <xdr:cNvGraphicFramePr>
            <a:graphicFrameLocks/>
          </xdr:cNvGraphicFramePr>
        </xdr:nvGraphicFramePr>
        <xdr:xfrm>
          <a:off x="106680" y="1646343"/>
          <a:ext cx="3451860" cy="221996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99061</xdr:colOff>
      <xdr:row>21</xdr:row>
      <xdr:rowOff>137161</xdr:rowOff>
    </xdr:from>
    <xdr:to>
      <xdr:col>5</xdr:col>
      <xdr:colOff>499111</xdr:colOff>
      <xdr:row>33</xdr:row>
      <xdr:rowOff>120015</xdr:rowOff>
    </xdr:to>
    <xdr:graphicFrame macro="">
      <xdr:nvGraphicFramePr>
        <xdr:cNvPr id="25" name="Chart 24">
          <a:extLst>
            <a:ext uri="{FF2B5EF4-FFF2-40B4-BE49-F238E27FC236}">
              <a16:creationId xmlns:a16="http://schemas.microsoft.com/office/drawing/2014/main" id="{EE0F0F71-704C-409A-968F-C2E02D3FE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70485</xdr:colOff>
      <xdr:row>21</xdr:row>
      <xdr:rowOff>167640</xdr:rowOff>
    </xdr:from>
    <xdr:to>
      <xdr:col>17</xdr:col>
      <xdr:colOff>504825</xdr:colOff>
      <xdr:row>33</xdr:row>
      <xdr:rowOff>129540</xdr:rowOff>
    </xdr:to>
    <xdr:graphicFrame macro="">
      <xdr:nvGraphicFramePr>
        <xdr:cNvPr id="26" name="Chart 25">
          <a:extLst>
            <a:ext uri="{FF2B5EF4-FFF2-40B4-BE49-F238E27FC236}">
              <a16:creationId xmlns:a16="http://schemas.microsoft.com/office/drawing/2014/main" id="{5A26827D-385D-41AB-9B15-4FF40F22D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75248</xdr:colOff>
      <xdr:row>21</xdr:row>
      <xdr:rowOff>155258</xdr:rowOff>
    </xdr:from>
    <xdr:to>
      <xdr:col>11</xdr:col>
      <xdr:colOff>494348</xdr:colOff>
      <xdr:row>33</xdr:row>
      <xdr:rowOff>132398</xdr:rowOff>
    </xdr:to>
    <xdr:graphicFrame macro="">
      <xdr:nvGraphicFramePr>
        <xdr:cNvPr id="27" name="Chart 26">
          <a:extLst>
            <a:ext uri="{FF2B5EF4-FFF2-40B4-BE49-F238E27FC236}">
              <a16:creationId xmlns:a16="http://schemas.microsoft.com/office/drawing/2014/main" id="{D41DC13C-42E9-4CDE-B7B2-59FD215CC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93344</xdr:colOff>
      <xdr:row>47</xdr:row>
      <xdr:rowOff>53068</xdr:rowOff>
    </xdr:from>
    <xdr:to>
      <xdr:col>17</xdr:col>
      <xdr:colOff>487134</xdr:colOff>
      <xdr:row>59</xdr:row>
      <xdr:rowOff>94708</xdr:rowOff>
    </xdr:to>
    <xdr:grpSp>
      <xdr:nvGrpSpPr>
        <xdr:cNvPr id="82" name="Group 81">
          <a:extLst>
            <a:ext uri="{FF2B5EF4-FFF2-40B4-BE49-F238E27FC236}">
              <a16:creationId xmlns:a16="http://schemas.microsoft.com/office/drawing/2014/main" id="{1D848E0A-30E5-0B5E-6242-C81B31E8E896}"/>
            </a:ext>
          </a:extLst>
        </xdr:cNvPr>
        <xdr:cNvGrpSpPr/>
      </xdr:nvGrpSpPr>
      <xdr:grpSpPr>
        <a:xfrm>
          <a:off x="93344" y="8807601"/>
          <a:ext cx="10756990" cy="2276840"/>
          <a:chOff x="93344" y="8558893"/>
          <a:chExt cx="10756990" cy="2213340"/>
        </a:xfrm>
      </xdr:grpSpPr>
      <xdr:graphicFrame macro="">
        <xdr:nvGraphicFramePr>
          <xdr:cNvPr id="31" name="Chart 30">
            <a:extLst>
              <a:ext uri="{FF2B5EF4-FFF2-40B4-BE49-F238E27FC236}">
                <a16:creationId xmlns:a16="http://schemas.microsoft.com/office/drawing/2014/main" id="{13C5D7AC-2B35-464B-840E-972427C5332B}"/>
              </a:ext>
            </a:extLst>
          </xdr:cNvPr>
          <xdr:cNvGraphicFramePr>
            <a:graphicFrameLocks/>
          </xdr:cNvGraphicFramePr>
        </xdr:nvGraphicFramePr>
        <xdr:xfrm>
          <a:off x="93344" y="8561275"/>
          <a:ext cx="3469005" cy="216545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2" name="Chart 31">
            <a:extLst>
              <a:ext uri="{FF2B5EF4-FFF2-40B4-BE49-F238E27FC236}">
                <a16:creationId xmlns:a16="http://schemas.microsoft.com/office/drawing/2014/main" id="{AEC9E294-8728-4AF2-A480-A034F84653AF}"/>
              </a:ext>
            </a:extLst>
          </xdr:cNvPr>
          <xdr:cNvGraphicFramePr>
            <a:graphicFrameLocks/>
          </xdr:cNvGraphicFramePr>
        </xdr:nvGraphicFramePr>
        <xdr:xfrm>
          <a:off x="7404189" y="8562333"/>
          <a:ext cx="3446145" cy="22099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3" name="Chart 32">
            <a:extLst>
              <a:ext uri="{FF2B5EF4-FFF2-40B4-BE49-F238E27FC236}">
                <a16:creationId xmlns:a16="http://schemas.microsoft.com/office/drawing/2014/main" id="{50C9AD6F-217B-4889-B30D-4EF50B54BD92}"/>
              </a:ext>
            </a:extLst>
          </xdr:cNvPr>
          <xdr:cNvGraphicFramePr>
            <a:graphicFrameLocks/>
          </xdr:cNvGraphicFramePr>
        </xdr:nvGraphicFramePr>
        <xdr:xfrm>
          <a:off x="3752850" y="8558893"/>
          <a:ext cx="3457575" cy="219138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0</xdr:col>
      <xdr:colOff>76200</xdr:colOff>
      <xdr:row>34</xdr:row>
      <xdr:rowOff>124778</xdr:rowOff>
    </xdr:from>
    <xdr:to>
      <xdr:col>17</xdr:col>
      <xdr:colOff>484415</xdr:colOff>
      <xdr:row>46</xdr:row>
      <xdr:rowOff>101918</xdr:rowOff>
    </xdr:to>
    <xdr:grpSp>
      <xdr:nvGrpSpPr>
        <xdr:cNvPr id="78" name="Group 77">
          <a:extLst>
            <a:ext uri="{FF2B5EF4-FFF2-40B4-BE49-F238E27FC236}">
              <a16:creationId xmlns:a16="http://schemas.microsoft.com/office/drawing/2014/main" id="{0262AE2C-731D-7FE2-8A21-18F0E75C9E77}"/>
            </a:ext>
          </a:extLst>
        </xdr:cNvPr>
        <xdr:cNvGrpSpPr/>
      </xdr:nvGrpSpPr>
      <xdr:grpSpPr>
        <a:xfrm>
          <a:off x="76200" y="6457845"/>
          <a:ext cx="10771415" cy="2212340"/>
          <a:chOff x="76200" y="6457845"/>
          <a:chExt cx="10771415" cy="2212340"/>
        </a:xfrm>
      </xdr:grpSpPr>
      <xdr:graphicFrame macro="">
        <xdr:nvGraphicFramePr>
          <xdr:cNvPr id="28" name="Chart 27">
            <a:extLst>
              <a:ext uri="{FF2B5EF4-FFF2-40B4-BE49-F238E27FC236}">
                <a16:creationId xmlns:a16="http://schemas.microsoft.com/office/drawing/2014/main" id="{55D27FE8-F873-4412-A348-2E9C295DEE7D}"/>
              </a:ext>
            </a:extLst>
          </xdr:cNvPr>
          <xdr:cNvGraphicFramePr>
            <a:graphicFrameLocks/>
          </xdr:cNvGraphicFramePr>
        </xdr:nvGraphicFramePr>
        <xdr:xfrm>
          <a:off x="3757069" y="6459341"/>
          <a:ext cx="3444240" cy="21971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29" name="Chart 28">
            <a:extLst>
              <a:ext uri="{FF2B5EF4-FFF2-40B4-BE49-F238E27FC236}">
                <a16:creationId xmlns:a16="http://schemas.microsoft.com/office/drawing/2014/main" id="{B5534079-5208-4A9D-9478-198C0C13325D}"/>
              </a:ext>
            </a:extLst>
          </xdr:cNvPr>
          <xdr:cNvGraphicFramePr>
            <a:graphicFrameLocks/>
          </xdr:cNvGraphicFramePr>
        </xdr:nvGraphicFramePr>
        <xdr:xfrm>
          <a:off x="7388135" y="6457845"/>
          <a:ext cx="3459480" cy="221234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5" name="Chart 34">
            <a:extLst>
              <a:ext uri="{FF2B5EF4-FFF2-40B4-BE49-F238E27FC236}">
                <a16:creationId xmlns:a16="http://schemas.microsoft.com/office/drawing/2014/main" id="{0E2E0691-4BA2-4D63-A34A-C3386C2C356B}"/>
              </a:ext>
            </a:extLst>
          </xdr:cNvPr>
          <xdr:cNvGraphicFramePr>
            <a:graphicFrameLocks/>
          </xdr:cNvGraphicFramePr>
        </xdr:nvGraphicFramePr>
        <xdr:xfrm>
          <a:off x="76200" y="6463696"/>
          <a:ext cx="3483429" cy="2191658"/>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0</xdr:col>
      <xdr:colOff>97971</xdr:colOff>
      <xdr:row>60</xdr:row>
      <xdr:rowOff>5291</xdr:rowOff>
    </xdr:from>
    <xdr:to>
      <xdr:col>17</xdr:col>
      <xdr:colOff>489857</xdr:colOff>
      <xdr:row>72</xdr:row>
      <xdr:rowOff>54428</xdr:rowOff>
    </xdr:to>
    <xdr:grpSp>
      <xdr:nvGrpSpPr>
        <xdr:cNvPr id="80" name="Group 79">
          <a:extLst>
            <a:ext uri="{FF2B5EF4-FFF2-40B4-BE49-F238E27FC236}">
              <a16:creationId xmlns:a16="http://schemas.microsoft.com/office/drawing/2014/main" id="{97027781-3A0B-A375-54A6-865C5842A7C9}"/>
            </a:ext>
          </a:extLst>
        </xdr:cNvPr>
        <xdr:cNvGrpSpPr/>
      </xdr:nvGrpSpPr>
      <xdr:grpSpPr>
        <a:xfrm>
          <a:off x="97971" y="11181291"/>
          <a:ext cx="10755086" cy="2284337"/>
          <a:chOff x="97971" y="11175999"/>
          <a:chExt cx="10755086" cy="2289629"/>
        </a:xfrm>
      </xdr:grpSpPr>
      <xdr:graphicFrame macro="">
        <xdr:nvGraphicFramePr>
          <xdr:cNvPr id="30" name="Chart 29">
            <a:extLst>
              <a:ext uri="{FF2B5EF4-FFF2-40B4-BE49-F238E27FC236}">
                <a16:creationId xmlns:a16="http://schemas.microsoft.com/office/drawing/2014/main" id="{63C457DC-1AB0-47BB-A5E2-CD45BD946D4D}"/>
              </a:ext>
            </a:extLst>
          </xdr:cNvPr>
          <xdr:cNvGraphicFramePr>
            <a:graphicFrameLocks/>
          </xdr:cNvGraphicFramePr>
        </xdr:nvGraphicFramePr>
        <xdr:xfrm>
          <a:off x="3744687" y="11197772"/>
          <a:ext cx="3472542" cy="2259421"/>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34" name="Chart 33">
            <a:extLst>
              <a:ext uri="{FF2B5EF4-FFF2-40B4-BE49-F238E27FC236}">
                <a16:creationId xmlns:a16="http://schemas.microsoft.com/office/drawing/2014/main" id="{28BF1593-9C4B-4678-A9D7-B6F7832E5D28}"/>
              </a:ext>
            </a:extLst>
          </xdr:cNvPr>
          <xdr:cNvGraphicFramePr>
            <a:graphicFrameLocks/>
          </xdr:cNvGraphicFramePr>
        </xdr:nvGraphicFramePr>
        <xdr:xfrm>
          <a:off x="7413171" y="11197771"/>
          <a:ext cx="3439886" cy="2256972"/>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36" name="Chart 35">
            <a:extLst>
              <a:ext uri="{FF2B5EF4-FFF2-40B4-BE49-F238E27FC236}">
                <a16:creationId xmlns:a16="http://schemas.microsoft.com/office/drawing/2014/main" id="{11DFFF5D-601B-4E31-90B5-9DCF80B489FA}"/>
              </a:ext>
            </a:extLst>
          </xdr:cNvPr>
          <xdr:cNvGraphicFramePr>
            <a:graphicFrameLocks/>
          </xdr:cNvGraphicFramePr>
        </xdr:nvGraphicFramePr>
        <xdr:xfrm>
          <a:off x="97971" y="11175999"/>
          <a:ext cx="3439885" cy="2289629"/>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0</xdr:col>
      <xdr:colOff>114300</xdr:colOff>
      <xdr:row>3</xdr:row>
      <xdr:rowOff>176107</xdr:rowOff>
    </xdr:from>
    <xdr:to>
      <xdr:col>17</xdr:col>
      <xdr:colOff>520943</xdr:colOff>
      <xdr:row>8</xdr:row>
      <xdr:rowOff>23707</xdr:rowOff>
    </xdr:to>
    <xdr:grpSp>
      <xdr:nvGrpSpPr>
        <xdr:cNvPr id="74" name="Group 73">
          <a:extLst>
            <a:ext uri="{FF2B5EF4-FFF2-40B4-BE49-F238E27FC236}">
              <a16:creationId xmlns:a16="http://schemas.microsoft.com/office/drawing/2014/main" id="{595D369F-8882-78A1-A9F5-172D614124DE}"/>
            </a:ext>
          </a:extLst>
        </xdr:cNvPr>
        <xdr:cNvGrpSpPr/>
      </xdr:nvGrpSpPr>
      <xdr:grpSpPr>
        <a:xfrm>
          <a:off x="114300" y="734907"/>
          <a:ext cx="10769843" cy="778933"/>
          <a:chOff x="114300" y="726440"/>
          <a:chExt cx="10769843" cy="778933"/>
        </a:xfrm>
      </xdr:grpSpPr>
      <xdr:grpSp>
        <xdr:nvGrpSpPr>
          <xdr:cNvPr id="69" name="Group 68">
            <a:extLst>
              <a:ext uri="{FF2B5EF4-FFF2-40B4-BE49-F238E27FC236}">
                <a16:creationId xmlns:a16="http://schemas.microsoft.com/office/drawing/2014/main" id="{3EDDE21F-D2B5-0CF0-5DB4-11881847A426}"/>
              </a:ext>
            </a:extLst>
          </xdr:cNvPr>
          <xdr:cNvGrpSpPr/>
        </xdr:nvGrpSpPr>
        <xdr:grpSpPr>
          <a:xfrm>
            <a:off x="114300" y="745067"/>
            <a:ext cx="1790700" cy="755952"/>
            <a:chOff x="114300" y="745067"/>
            <a:chExt cx="1790700" cy="755952"/>
          </a:xfrm>
        </xdr:grpSpPr>
        <xdr:sp macro="" textlink="">
          <xdr:nvSpPr>
            <xdr:cNvPr id="10" name="Rectangle 9">
              <a:extLst>
                <a:ext uri="{FF2B5EF4-FFF2-40B4-BE49-F238E27FC236}">
                  <a16:creationId xmlns:a16="http://schemas.microsoft.com/office/drawing/2014/main" id="{F88AAA65-6DCE-3990-3F5F-0E63B83A515B}"/>
                </a:ext>
              </a:extLst>
            </xdr:cNvPr>
            <xdr:cNvSpPr/>
          </xdr:nvSpPr>
          <xdr:spPr>
            <a:xfrm>
              <a:off x="114300" y="745067"/>
              <a:ext cx="1790700" cy="752686"/>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en-NG" sz="1100"/>
            </a:p>
          </xdr:txBody>
        </xdr:sp>
        <xdr:sp macro="" textlink="Sheet28!B1">
          <xdr:nvSpPr>
            <xdr:cNvPr id="37" name="TextBox 36">
              <a:extLst>
                <a:ext uri="{FF2B5EF4-FFF2-40B4-BE49-F238E27FC236}">
                  <a16:creationId xmlns:a16="http://schemas.microsoft.com/office/drawing/2014/main" id="{C17ACD09-8088-49DE-8450-637670EF2866}"/>
                </a:ext>
              </a:extLst>
            </xdr:cNvPr>
            <xdr:cNvSpPr txBox="1"/>
          </xdr:nvSpPr>
          <xdr:spPr>
            <a:xfrm>
              <a:off x="870858" y="1029303"/>
              <a:ext cx="60067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7A34DA2-B8A5-4999-BAC5-0A2200E9C486}" type="TxLink">
                <a:rPr lang="en-US" sz="1600" b="1" i="0" u="none" strike="noStrike">
                  <a:solidFill>
                    <a:srgbClr val="000000"/>
                  </a:solidFill>
                  <a:latin typeface="Calibri"/>
                  <a:ea typeface="Calibri"/>
                  <a:cs typeface="Calibri"/>
                </a:rPr>
                <a:t>4250</a:t>
              </a:fld>
              <a:endParaRPr lang="en-NG" sz="1600" b="1"/>
            </a:p>
          </xdr:txBody>
        </xdr:sp>
        <xdr:sp macro="" textlink="Sheet28!B1">
          <xdr:nvSpPr>
            <xdr:cNvPr id="42" name="TextBox 41">
              <a:extLst>
                <a:ext uri="{FF2B5EF4-FFF2-40B4-BE49-F238E27FC236}">
                  <a16:creationId xmlns:a16="http://schemas.microsoft.com/office/drawing/2014/main" id="{3454AB41-CBEC-4648-80C0-4F0E17040B10}"/>
                </a:ext>
              </a:extLst>
            </xdr:cNvPr>
            <xdr:cNvSpPr txBox="1"/>
          </xdr:nvSpPr>
          <xdr:spPr>
            <a:xfrm>
              <a:off x="495300" y="810381"/>
              <a:ext cx="138792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400" b="1" i="0" u="none" strike="noStrike">
                  <a:solidFill>
                    <a:schemeClr val="tx1"/>
                  </a:solidFill>
                  <a:effectLst/>
                  <a:latin typeface="+mn-lt"/>
                  <a:ea typeface="+mn-ea"/>
                  <a:cs typeface="+mn-cs"/>
                </a:rPr>
                <a:t>Total customers</a:t>
              </a:r>
              <a:r>
                <a:rPr lang="fr-FR" sz="1400" b="1">
                  <a:effectLst/>
                </a:rPr>
                <a:t> </a:t>
              </a:r>
              <a:endParaRPr lang="en-NG" sz="1400" b="1"/>
            </a:p>
          </xdr:txBody>
        </xdr:sp>
        <xdr:pic>
          <xdr:nvPicPr>
            <xdr:cNvPr id="48" name="Graphic 47" descr="Target Audience with solid fill">
              <a:extLst>
                <a:ext uri="{FF2B5EF4-FFF2-40B4-BE49-F238E27FC236}">
                  <a16:creationId xmlns:a16="http://schemas.microsoft.com/office/drawing/2014/main" id="{D74FE622-7D5C-03BA-5004-0D91158C133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7713" y="1007533"/>
              <a:ext cx="489857" cy="493486"/>
            </a:xfrm>
            <a:prstGeom prst="rect">
              <a:avLst/>
            </a:prstGeom>
          </xdr:spPr>
        </xdr:pic>
      </xdr:grpSp>
      <xdr:grpSp>
        <xdr:nvGrpSpPr>
          <xdr:cNvPr id="71" name="Group 70">
            <a:extLst>
              <a:ext uri="{FF2B5EF4-FFF2-40B4-BE49-F238E27FC236}">
                <a16:creationId xmlns:a16="http://schemas.microsoft.com/office/drawing/2014/main" id="{B9BF8C3A-EC96-D2AB-AC69-BBE30F7F674A}"/>
              </a:ext>
            </a:extLst>
          </xdr:cNvPr>
          <xdr:cNvGrpSpPr/>
        </xdr:nvGrpSpPr>
        <xdr:grpSpPr>
          <a:xfrm>
            <a:off x="4591050" y="726440"/>
            <a:ext cx="1861550" cy="752687"/>
            <a:chOff x="4591050" y="726440"/>
            <a:chExt cx="1861550" cy="752687"/>
          </a:xfrm>
        </xdr:grpSpPr>
        <xdr:sp macro="" textlink="">
          <xdr:nvSpPr>
            <xdr:cNvPr id="18" name="Rectangle 17">
              <a:extLst>
                <a:ext uri="{FF2B5EF4-FFF2-40B4-BE49-F238E27FC236}">
                  <a16:creationId xmlns:a16="http://schemas.microsoft.com/office/drawing/2014/main" id="{F7482CDD-FF28-4726-87AD-FCD504C75EC7}"/>
                </a:ext>
              </a:extLst>
            </xdr:cNvPr>
            <xdr:cNvSpPr/>
          </xdr:nvSpPr>
          <xdr:spPr>
            <a:xfrm>
              <a:off x="4591050" y="726440"/>
              <a:ext cx="1790700" cy="752687"/>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Sheet28!B3">
          <xdr:nvSpPr>
            <xdr:cNvPr id="39" name="TextBox 38">
              <a:extLst>
                <a:ext uri="{FF2B5EF4-FFF2-40B4-BE49-F238E27FC236}">
                  <a16:creationId xmlns:a16="http://schemas.microsoft.com/office/drawing/2014/main" id="{A2DFBBE5-CDCF-4D36-9158-2B8AB647FC1A}"/>
                </a:ext>
              </a:extLst>
            </xdr:cNvPr>
            <xdr:cNvSpPr txBox="1"/>
          </xdr:nvSpPr>
          <xdr:spPr>
            <a:xfrm>
              <a:off x="5342164" y="1038012"/>
              <a:ext cx="54226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2E079CF-C91B-4B17-84BF-22A81339AEF7}" type="TxLink">
                <a:rPr lang="en-US" sz="1600" b="1" i="0" u="none" strike="noStrike">
                  <a:solidFill>
                    <a:srgbClr val="000000"/>
                  </a:solidFill>
                  <a:latin typeface="Calibri"/>
                  <a:ea typeface="Calibri"/>
                  <a:cs typeface="Calibri"/>
                </a:rPr>
                <a:t>14%</a:t>
              </a:fld>
              <a:endParaRPr lang="en-NG" sz="1600" b="1"/>
            </a:p>
          </xdr:txBody>
        </xdr:sp>
        <xdr:sp macro="" textlink="Sheet28!B1">
          <xdr:nvSpPr>
            <xdr:cNvPr id="44" name="TextBox 43">
              <a:extLst>
                <a:ext uri="{FF2B5EF4-FFF2-40B4-BE49-F238E27FC236}">
                  <a16:creationId xmlns:a16="http://schemas.microsoft.com/office/drawing/2014/main" id="{907B2E7E-F4A8-4158-A566-5528A393961E}"/>
                </a:ext>
              </a:extLst>
            </xdr:cNvPr>
            <xdr:cNvSpPr txBox="1"/>
          </xdr:nvSpPr>
          <xdr:spPr>
            <a:xfrm>
              <a:off x="4961166" y="771192"/>
              <a:ext cx="149143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400" b="1" i="0">
                  <a:solidFill>
                    <a:schemeClr val="tx1"/>
                  </a:solidFill>
                  <a:effectLst/>
                  <a:latin typeface="+mn-lt"/>
                  <a:ea typeface="+mn-ea"/>
                  <a:cs typeface="+mn-cs"/>
                </a:rPr>
                <a:t>Percentage churn</a:t>
              </a:r>
              <a:endParaRPr lang="en-NG" sz="1400" b="1"/>
            </a:p>
          </xdr:txBody>
        </xdr:sp>
        <xdr:pic>
          <xdr:nvPicPr>
            <xdr:cNvPr id="50" name="Graphic 49" descr="Bar graph with upward trend with solid fill">
              <a:extLst>
                <a:ext uri="{FF2B5EF4-FFF2-40B4-BE49-F238E27FC236}">
                  <a16:creationId xmlns:a16="http://schemas.microsoft.com/office/drawing/2014/main" id="{45084557-C6CA-F986-E89F-5CBDB4596D1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648200" y="974876"/>
              <a:ext cx="457201" cy="459621"/>
            </a:xfrm>
            <a:prstGeom prst="rect">
              <a:avLst/>
            </a:prstGeom>
          </xdr:spPr>
        </xdr:pic>
      </xdr:grpSp>
      <xdr:grpSp>
        <xdr:nvGrpSpPr>
          <xdr:cNvPr id="70" name="Group 69">
            <a:extLst>
              <a:ext uri="{FF2B5EF4-FFF2-40B4-BE49-F238E27FC236}">
                <a16:creationId xmlns:a16="http://schemas.microsoft.com/office/drawing/2014/main" id="{56967E56-0D7B-2B99-98B7-F99282D5E8D7}"/>
              </a:ext>
            </a:extLst>
          </xdr:cNvPr>
          <xdr:cNvGrpSpPr/>
        </xdr:nvGrpSpPr>
        <xdr:grpSpPr>
          <a:xfrm>
            <a:off x="2352675" y="734060"/>
            <a:ext cx="1790700" cy="756073"/>
            <a:chOff x="2352675" y="734060"/>
            <a:chExt cx="1790700" cy="756073"/>
          </a:xfrm>
        </xdr:grpSpPr>
        <xdr:sp macro="" textlink="">
          <xdr:nvSpPr>
            <xdr:cNvPr id="17" name="Rectangle 16">
              <a:extLst>
                <a:ext uri="{FF2B5EF4-FFF2-40B4-BE49-F238E27FC236}">
                  <a16:creationId xmlns:a16="http://schemas.microsoft.com/office/drawing/2014/main" id="{2B5E511F-9ACA-487F-A886-1DA958FC2BA8}"/>
                </a:ext>
              </a:extLst>
            </xdr:cNvPr>
            <xdr:cNvSpPr/>
          </xdr:nvSpPr>
          <xdr:spPr>
            <a:xfrm>
              <a:off x="2352675" y="734060"/>
              <a:ext cx="1790700" cy="756073"/>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Sheet28!B2">
          <xdr:nvSpPr>
            <xdr:cNvPr id="38" name="TextBox 37">
              <a:extLst>
                <a:ext uri="{FF2B5EF4-FFF2-40B4-BE49-F238E27FC236}">
                  <a16:creationId xmlns:a16="http://schemas.microsoft.com/office/drawing/2014/main" id="{13DE8E6E-0227-4C0A-9BCF-801C3E2A40B2}"/>
                </a:ext>
              </a:extLst>
            </xdr:cNvPr>
            <xdr:cNvSpPr txBox="1"/>
          </xdr:nvSpPr>
          <xdr:spPr>
            <a:xfrm>
              <a:off x="3147332" y="1045632"/>
              <a:ext cx="399148"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2A0B78F-54D6-43BB-8AE9-4F476E2BC92C}" type="TxLink">
                <a:rPr lang="en-US" sz="1600" b="1" i="0" u="none" strike="noStrike">
                  <a:solidFill>
                    <a:srgbClr val="000000"/>
                  </a:solidFill>
                  <a:latin typeface="Calibri"/>
                  <a:ea typeface="Calibri"/>
                  <a:cs typeface="Calibri"/>
                </a:rPr>
                <a:t>598</a:t>
              </a:fld>
              <a:endParaRPr lang="en-NG" sz="1600" b="1"/>
            </a:p>
          </xdr:txBody>
        </xdr:sp>
        <xdr:sp macro="" textlink="Sheet28!B1">
          <xdr:nvSpPr>
            <xdr:cNvPr id="43" name="TextBox 42">
              <a:extLst>
                <a:ext uri="{FF2B5EF4-FFF2-40B4-BE49-F238E27FC236}">
                  <a16:creationId xmlns:a16="http://schemas.microsoft.com/office/drawing/2014/main" id="{C0170407-0A50-44F3-887C-DAC28DB69914}"/>
                </a:ext>
              </a:extLst>
            </xdr:cNvPr>
            <xdr:cNvSpPr txBox="1"/>
          </xdr:nvSpPr>
          <xdr:spPr>
            <a:xfrm>
              <a:off x="2853417" y="804938"/>
              <a:ext cx="122046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400" b="1" i="0" u="none" strike="noStrike">
                  <a:solidFill>
                    <a:schemeClr val="tx1"/>
                  </a:solidFill>
                  <a:effectLst/>
                  <a:latin typeface="+mn-lt"/>
                  <a:ea typeface="+mn-ea"/>
                  <a:cs typeface="+mn-cs"/>
                </a:rPr>
                <a:t>Total churned</a:t>
              </a:r>
              <a:endParaRPr lang="en-NG" sz="1400" b="1"/>
            </a:p>
          </xdr:txBody>
        </xdr:sp>
        <xdr:pic>
          <xdr:nvPicPr>
            <xdr:cNvPr id="52" name="Graphic 51" descr="Cheers with solid fill">
              <a:extLst>
                <a:ext uri="{FF2B5EF4-FFF2-40B4-BE49-F238E27FC236}">
                  <a16:creationId xmlns:a16="http://schemas.microsoft.com/office/drawing/2014/main" id="{302D7837-96C4-A7E6-2A1B-0A37ABA912B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438398" y="963990"/>
              <a:ext cx="446315" cy="448735"/>
            </a:xfrm>
            <a:prstGeom prst="rect">
              <a:avLst/>
            </a:prstGeom>
          </xdr:spPr>
        </xdr:pic>
      </xdr:grpSp>
      <xdr:grpSp>
        <xdr:nvGrpSpPr>
          <xdr:cNvPr id="73" name="Group 72">
            <a:extLst>
              <a:ext uri="{FF2B5EF4-FFF2-40B4-BE49-F238E27FC236}">
                <a16:creationId xmlns:a16="http://schemas.microsoft.com/office/drawing/2014/main" id="{931B5316-64A8-2D74-4330-6B2042A811FC}"/>
              </a:ext>
            </a:extLst>
          </xdr:cNvPr>
          <xdr:cNvGrpSpPr/>
        </xdr:nvGrpSpPr>
        <xdr:grpSpPr>
          <a:xfrm>
            <a:off x="9067800" y="752687"/>
            <a:ext cx="1816343" cy="752686"/>
            <a:chOff x="9067800" y="752687"/>
            <a:chExt cx="1816343" cy="752686"/>
          </a:xfrm>
        </xdr:grpSpPr>
        <xdr:sp macro="" textlink="">
          <xdr:nvSpPr>
            <xdr:cNvPr id="20" name="Rectangle 19">
              <a:extLst>
                <a:ext uri="{FF2B5EF4-FFF2-40B4-BE49-F238E27FC236}">
                  <a16:creationId xmlns:a16="http://schemas.microsoft.com/office/drawing/2014/main" id="{7F5D614F-1C75-49E6-9811-EB770833F874}"/>
                </a:ext>
              </a:extLst>
            </xdr:cNvPr>
            <xdr:cNvSpPr/>
          </xdr:nvSpPr>
          <xdr:spPr>
            <a:xfrm>
              <a:off x="9067800" y="752687"/>
              <a:ext cx="1790700" cy="752686"/>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Sheet28!B5">
          <xdr:nvSpPr>
            <xdr:cNvPr id="41" name="TextBox 40">
              <a:extLst>
                <a:ext uri="{FF2B5EF4-FFF2-40B4-BE49-F238E27FC236}">
                  <a16:creationId xmlns:a16="http://schemas.microsoft.com/office/drawing/2014/main" id="{89DF1453-242C-4DDF-ABB8-818522110428}"/>
                </a:ext>
              </a:extLst>
            </xdr:cNvPr>
            <xdr:cNvSpPr txBox="1"/>
          </xdr:nvSpPr>
          <xdr:spPr>
            <a:xfrm>
              <a:off x="9960428" y="1093530"/>
              <a:ext cx="28866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307778B-8F08-4510-AAD9-FBEF112FEE65}" type="TxLink">
                <a:rPr lang="en-US" sz="1600" b="1" i="0" u="none" strike="noStrike">
                  <a:solidFill>
                    <a:srgbClr val="000000"/>
                  </a:solidFill>
                  <a:latin typeface="Calibri"/>
                  <a:ea typeface="Calibri"/>
                  <a:cs typeface="Calibri"/>
                </a:rPr>
                <a:t>3</a:t>
              </a:fld>
              <a:endParaRPr lang="en-NG" sz="1600" b="1"/>
            </a:p>
          </xdr:txBody>
        </xdr:sp>
        <xdr:sp macro="" textlink="Sheet28!B1">
          <xdr:nvSpPr>
            <xdr:cNvPr id="46" name="TextBox 45">
              <a:extLst>
                <a:ext uri="{FF2B5EF4-FFF2-40B4-BE49-F238E27FC236}">
                  <a16:creationId xmlns:a16="http://schemas.microsoft.com/office/drawing/2014/main" id="{BA1FAE41-70CE-4229-A209-A735BC666F9B}"/>
                </a:ext>
              </a:extLst>
            </xdr:cNvPr>
            <xdr:cNvSpPr txBox="1"/>
          </xdr:nvSpPr>
          <xdr:spPr>
            <a:xfrm>
              <a:off x="9296401" y="841948"/>
              <a:ext cx="1587742"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300" b="1" i="0" u="none" strike="noStrike">
                  <a:solidFill>
                    <a:schemeClr val="tx1"/>
                  </a:solidFill>
                  <a:effectLst/>
                  <a:latin typeface="+mn-lt"/>
                  <a:ea typeface="+mn-ea"/>
                  <a:cs typeface="+mn-cs"/>
                </a:rPr>
                <a:t>Average intl charges</a:t>
              </a:r>
              <a:endParaRPr lang="en-NG" sz="1300" b="1"/>
            </a:p>
          </xdr:txBody>
        </xdr:sp>
        <xdr:pic>
          <xdr:nvPicPr>
            <xdr:cNvPr id="57" name="Graphic 56" descr="Business Growth with solid fill">
              <a:extLst>
                <a:ext uri="{FF2B5EF4-FFF2-40B4-BE49-F238E27FC236}">
                  <a16:creationId xmlns:a16="http://schemas.microsoft.com/office/drawing/2014/main" id="{8AE96FF5-95E8-C55E-1D15-4452807F594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9154886" y="1029304"/>
              <a:ext cx="468084" cy="471713"/>
            </a:xfrm>
            <a:prstGeom prst="rect">
              <a:avLst/>
            </a:prstGeom>
          </xdr:spPr>
        </xdr:pic>
      </xdr:grpSp>
      <xdr:grpSp>
        <xdr:nvGrpSpPr>
          <xdr:cNvPr id="72" name="Group 71">
            <a:extLst>
              <a:ext uri="{FF2B5EF4-FFF2-40B4-BE49-F238E27FC236}">
                <a16:creationId xmlns:a16="http://schemas.microsoft.com/office/drawing/2014/main" id="{1625C524-5800-DCFC-07FC-B847151B9619}"/>
              </a:ext>
            </a:extLst>
          </xdr:cNvPr>
          <xdr:cNvGrpSpPr/>
        </xdr:nvGrpSpPr>
        <xdr:grpSpPr>
          <a:xfrm>
            <a:off x="6792685" y="760307"/>
            <a:ext cx="1934851" cy="717731"/>
            <a:chOff x="6792685" y="760307"/>
            <a:chExt cx="1934851" cy="717731"/>
          </a:xfrm>
        </xdr:grpSpPr>
        <xdr:sp macro="" textlink="">
          <xdr:nvSpPr>
            <xdr:cNvPr id="19" name="Rectangle 18">
              <a:extLst>
                <a:ext uri="{FF2B5EF4-FFF2-40B4-BE49-F238E27FC236}">
                  <a16:creationId xmlns:a16="http://schemas.microsoft.com/office/drawing/2014/main" id="{1203FCED-00C1-4A92-82EB-CCB6669673CA}"/>
                </a:ext>
              </a:extLst>
            </xdr:cNvPr>
            <xdr:cNvSpPr/>
          </xdr:nvSpPr>
          <xdr:spPr>
            <a:xfrm>
              <a:off x="6829425" y="760307"/>
              <a:ext cx="1790700" cy="717731"/>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Sheet28!B4">
          <xdr:nvSpPr>
            <xdr:cNvPr id="40" name="TextBox 39">
              <a:extLst>
                <a:ext uri="{FF2B5EF4-FFF2-40B4-BE49-F238E27FC236}">
                  <a16:creationId xmlns:a16="http://schemas.microsoft.com/office/drawing/2014/main" id="{7F83793A-A878-4F04-8374-FA1F62BDCA84}"/>
                </a:ext>
              </a:extLst>
            </xdr:cNvPr>
            <xdr:cNvSpPr txBox="1"/>
          </xdr:nvSpPr>
          <xdr:spPr>
            <a:xfrm>
              <a:off x="7547881" y="1079379"/>
              <a:ext cx="49667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7E334CE-DD2F-4B03-9115-0E838B6BC221}" type="TxLink">
                <a:rPr lang="en-US" sz="1600" b="1" i="0" u="none" strike="noStrike">
                  <a:solidFill>
                    <a:srgbClr val="000000"/>
                  </a:solidFill>
                  <a:latin typeface="Calibri"/>
                  <a:ea typeface="Calibri"/>
                  <a:cs typeface="Calibri"/>
                </a:rPr>
                <a:t>165</a:t>
              </a:fld>
              <a:endParaRPr lang="en-NG" sz="1600" b="1"/>
            </a:p>
          </xdr:txBody>
        </xdr:sp>
        <xdr:sp macro="" textlink="Sheet28!B1">
          <xdr:nvSpPr>
            <xdr:cNvPr id="45" name="TextBox 44">
              <a:extLst>
                <a:ext uri="{FF2B5EF4-FFF2-40B4-BE49-F238E27FC236}">
                  <a16:creationId xmlns:a16="http://schemas.microsoft.com/office/drawing/2014/main" id="{6E31EDDF-F1CD-42BA-908D-0B793E23F053}"/>
                </a:ext>
              </a:extLst>
            </xdr:cNvPr>
            <xdr:cNvSpPr txBox="1"/>
          </xdr:nvSpPr>
          <xdr:spPr>
            <a:xfrm>
              <a:off x="7047140" y="836507"/>
              <a:ext cx="1680396"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300" b="1" i="0" u="none" strike="noStrike">
                  <a:solidFill>
                    <a:schemeClr val="tx1"/>
                  </a:solidFill>
                  <a:effectLst/>
                  <a:latin typeface="+mn-lt"/>
                  <a:ea typeface="+mn-ea"/>
                  <a:cs typeface="+mn-cs"/>
                </a:rPr>
                <a:t>Average day minutes</a:t>
              </a:r>
              <a:r>
                <a:rPr lang="fr-FR" sz="1300" b="1">
                  <a:effectLst/>
                </a:rPr>
                <a:t> </a:t>
              </a:r>
              <a:endParaRPr lang="en-NG" sz="1300" b="1"/>
            </a:p>
          </xdr:txBody>
        </xdr:sp>
        <xdr:pic>
          <xdr:nvPicPr>
            <xdr:cNvPr id="63" name="Graphic 62" descr="Clapping hands with solid fill">
              <a:extLst>
                <a:ext uri="{FF2B5EF4-FFF2-40B4-BE49-F238E27FC236}">
                  <a16:creationId xmlns:a16="http://schemas.microsoft.com/office/drawing/2014/main" id="{5543DE4F-7FF4-AB74-FF99-C08A0E7A15C6}"/>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6792685" y="985762"/>
              <a:ext cx="457200" cy="459620"/>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xdr:colOff>
      <xdr:row>2</xdr:row>
      <xdr:rowOff>3810</xdr:rowOff>
    </xdr:from>
    <xdr:to>
      <xdr:col>12</xdr:col>
      <xdr:colOff>0</xdr:colOff>
      <xdr:row>17</xdr:row>
      <xdr:rowOff>3810</xdr:rowOff>
    </xdr:to>
    <xdr:graphicFrame macro="">
      <xdr:nvGraphicFramePr>
        <xdr:cNvPr id="2" name="Chart 1">
          <a:extLst>
            <a:ext uri="{FF2B5EF4-FFF2-40B4-BE49-F238E27FC236}">
              <a16:creationId xmlns:a16="http://schemas.microsoft.com/office/drawing/2014/main" id="{C24051C5-DA41-19B4-2FF9-379585508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2</xdr:row>
      <xdr:rowOff>3810</xdr:rowOff>
    </xdr:from>
    <xdr:to>
      <xdr:col>10</xdr:col>
      <xdr:colOff>601980</xdr:colOff>
      <xdr:row>17</xdr:row>
      <xdr:rowOff>3810</xdr:rowOff>
    </xdr:to>
    <xdr:graphicFrame macro="">
      <xdr:nvGraphicFramePr>
        <xdr:cNvPr id="2" name="Chart 1">
          <a:extLst>
            <a:ext uri="{FF2B5EF4-FFF2-40B4-BE49-F238E27FC236}">
              <a16:creationId xmlns:a16="http://schemas.microsoft.com/office/drawing/2014/main" id="{A672A75E-B5CA-BEDF-90FA-81FB44650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xdr:colOff>
      <xdr:row>1</xdr:row>
      <xdr:rowOff>171450</xdr:rowOff>
    </xdr:from>
    <xdr:to>
      <xdr:col>8</xdr:col>
      <xdr:colOff>381000</xdr:colOff>
      <xdr:row>15</xdr:row>
      <xdr:rowOff>7620</xdr:rowOff>
    </xdr:to>
    <xdr:graphicFrame macro="">
      <xdr:nvGraphicFramePr>
        <xdr:cNvPr id="2" name="Chart 1">
          <a:extLst>
            <a:ext uri="{FF2B5EF4-FFF2-40B4-BE49-F238E27FC236}">
              <a16:creationId xmlns:a16="http://schemas.microsoft.com/office/drawing/2014/main" id="{2CE16279-28D4-2BC5-878D-6661BA8C6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179070</xdr:rowOff>
    </xdr:from>
    <xdr:to>
      <xdr:col>10</xdr:col>
      <xdr:colOff>0</xdr:colOff>
      <xdr:row>16</xdr:row>
      <xdr:rowOff>179070</xdr:rowOff>
    </xdr:to>
    <xdr:graphicFrame macro="">
      <xdr:nvGraphicFramePr>
        <xdr:cNvPr id="2" name="Chart 1">
          <a:extLst>
            <a:ext uri="{FF2B5EF4-FFF2-40B4-BE49-F238E27FC236}">
              <a16:creationId xmlns:a16="http://schemas.microsoft.com/office/drawing/2014/main" id="{2BBE064F-CD1C-4F5B-AD48-DE989F7C5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289560</xdr:colOff>
      <xdr:row>0</xdr:row>
      <xdr:rowOff>0</xdr:rowOff>
    </xdr:from>
    <xdr:to>
      <xdr:col>11</xdr:col>
      <xdr:colOff>594360</xdr:colOff>
      <xdr:row>14</xdr:row>
      <xdr:rowOff>175260</xdr:rowOff>
    </xdr:to>
    <xdr:graphicFrame macro="">
      <xdr:nvGraphicFramePr>
        <xdr:cNvPr id="2" name="Chart 1">
          <a:extLst>
            <a:ext uri="{FF2B5EF4-FFF2-40B4-BE49-F238E27FC236}">
              <a16:creationId xmlns:a16="http://schemas.microsoft.com/office/drawing/2014/main" id="{1CB724B1-C319-B50E-1BA0-6D078BAA1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22860</xdr:colOff>
      <xdr:row>17</xdr:row>
      <xdr:rowOff>3810</xdr:rowOff>
    </xdr:to>
    <xdr:graphicFrame macro="">
      <xdr:nvGraphicFramePr>
        <xdr:cNvPr id="2" name="Chart 1">
          <a:extLst>
            <a:ext uri="{FF2B5EF4-FFF2-40B4-BE49-F238E27FC236}">
              <a16:creationId xmlns:a16="http://schemas.microsoft.com/office/drawing/2014/main" id="{750221A6-C948-97B1-7B52-B016AFCC4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1264920</xdr:colOff>
      <xdr:row>1</xdr:row>
      <xdr:rowOff>163830</xdr:rowOff>
    </xdr:from>
    <xdr:to>
      <xdr:col>12</xdr:col>
      <xdr:colOff>45720</xdr:colOff>
      <xdr:row>16</xdr:row>
      <xdr:rowOff>163830</xdr:rowOff>
    </xdr:to>
    <xdr:graphicFrame macro="">
      <xdr:nvGraphicFramePr>
        <xdr:cNvPr id="2" name="Chart 1">
          <a:extLst>
            <a:ext uri="{FF2B5EF4-FFF2-40B4-BE49-F238E27FC236}">
              <a16:creationId xmlns:a16="http://schemas.microsoft.com/office/drawing/2014/main" id="{9A692ED4-4B07-EA28-482F-47C15F43F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7620</xdr:colOff>
      <xdr:row>2</xdr:row>
      <xdr:rowOff>3810</xdr:rowOff>
    </xdr:from>
    <xdr:to>
      <xdr:col>10</xdr:col>
      <xdr:colOff>601980</xdr:colOff>
      <xdr:row>17</xdr:row>
      <xdr:rowOff>3810</xdr:rowOff>
    </xdr:to>
    <xdr:graphicFrame macro="">
      <xdr:nvGraphicFramePr>
        <xdr:cNvPr id="2" name="Chart 1">
          <a:extLst>
            <a:ext uri="{FF2B5EF4-FFF2-40B4-BE49-F238E27FC236}">
              <a16:creationId xmlns:a16="http://schemas.microsoft.com/office/drawing/2014/main" id="{4F88AE84-6EC1-5A60-FFF3-8C6B7A5B1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0</xdr:colOff>
      <xdr:row>1</xdr:row>
      <xdr:rowOff>0</xdr:rowOff>
    </xdr:from>
    <xdr:to>
      <xdr:col>12</xdr:col>
      <xdr:colOff>0</xdr:colOff>
      <xdr:row>16</xdr:row>
      <xdr:rowOff>0</xdr:rowOff>
    </xdr:to>
    <xdr:graphicFrame macro="">
      <xdr:nvGraphicFramePr>
        <xdr:cNvPr id="2" name="Chart 1">
          <a:extLst>
            <a:ext uri="{FF2B5EF4-FFF2-40B4-BE49-F238E27FC236}">
              <a16:creationId xmlns:a16="http://schemas.microsoft.com/office/drawing/2014/main" id="{828B6A0A-5276-4B35-A36F-1BBB234CD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15240</xdr:colOff>
      <xdr:row>6</xdr:row>
      <xdr:rowOff>3810</xdr:rowOff>
    </xdr:from>
    <xdr:to>
      <xdr:col>10</xdr:col>
      <xdr:colOff>0</xdr:colOff>
      <xdr:row>21</xdr:row>
      <xdr:rowOff>3810</xdr:rowOff>
    </xdr:to>
    <xdr:graphicFrame macro="">
      <xdr:nvGraphicFramePr>
        <xdr:cNvPr id="2" name="Chart 1">
          <a:extLst>
            <a:ext uri="{FF2B5EF4-FFF2-40B4-BE49-F238E27FC236}">
              <a16:creationId xmlns:a16="http://schemas.microsoft.com/office/drawing/2014/main" id="{230AE05E-3ADE-2960-C9CA-B10D1C6A4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1</xdr:row>
      <xdr:rowOff>179070</xdr:rowOff>
    </xdr:from>
    <xdr:to>
      <xdr:col>12</xdr:col>
      <xdr:colOff>601980</xdr:colOff>
      <xdr:row>16</xdr:row>
      <xdr:rowOff>30480</xdr:rowOff>
    </xdr:to>
    <xdr:graphicFrame macro="">
      <xdr:nvGraphicFramePr>
        <xdr:cNvPr id="3" name="Chart 2">
          <a:extLst>
            <a:ext uri="{FF2B5EF4-FFF2-40B4-BE49-F238E27FC236}">
              <a16:creationId xmlns:a16="http://schemas.microsoft.com/office/drawing/2014/main" id="{E21CBC5D-3348-0930-5A94-3B321C009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7620</xdr:colOff>
      <xdr:row>2</xdr:row>
      <xdr:rowOff>3810</xdr:rowOff>
    </xdr:from>
    <xdr:to>
      <xdr:col>12</xdr:col>
      <xdr:colOff>601980</xdr:colOff>
      <xdr:row>16</xdr:row>
      <xdr:rowOff>7620</xdr:rowOff>
    </xdr:to>
    <xdr:graphicFrame macro="">
      <xdr:nvGraphicFramePr>
        <xdr:cNvPr id="2" name="Chart 1">
          <a:extLst>
            <a:ext uri="{FF2B5EF4-FFF2-40B4-BE49-F238E27FC236}">
              <a16:creationId xmlns:a16="http://schemas.microsoft.com/office/drawing/2014/main" id="{9B055CCE-5AE1-A665-6BEC-02174D8AB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0</xdr:colOff>
      <xdr:row>0</xdr:row>
      <xdr:rowOff>22860</xdr:rowOff>
    </xdr:from>
    <xdr:to>
      <xdr:col>12</xdr:col>
      <xdr:colOff>7620</xdr:colOff>
      <xdr:row>13</xdr:row>
      <xdr:rowOff>175260</xdr:rowOff>
    </xdr:to>
    <xdr:graphicFrame macro="">
      <xdr:nvGraphicFramePr>
        <xdr:cNvPr id="2" name="Chart 1">
          <a:extLst>
            <a:ext uri="{FF2B5EF4-FFF2-40B4-BE49-F238E27FC236}">
              <a16:creationId xmlns:a16="http://schemas.microsoft.com/office/drawing/2014/main" id="{0133A821-96B9-4A9F-9145-9ABECD9D2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7620</xdr:colOff>
      <xdr:row>0</xdr:row>
      <xdr:rowOff>179070</xdr:rowOff>
    </xdr:from>
    <xdr:to>
      <xdr:col>13</xdr:col>
      <xdr:colOff>0</xdr:colOff>
      <xdr:row>15</xdr:row>
      <xdr:rowOff>179070</xdr:rowOff>
    </xdr:to>
    <xdr:graphicFrame macro="">
      <xdr:nvGraphicFramePr>
        <xdr:cNvPr id="2" name="Chart 1">
          <a:extLst>
            <a:ext uri="{FF2B5EF4-FFF2-40B4-BE49-F238E27FC236}">
              <a16:creationId xmlns:a16="http://schemas.microsoft.com/office/drawing/2014/main" id="{90ECB42E-9A49-BC8A-7B0E-80F19E0D0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1</xdr:row>
      <xdr:rowOff>179070</xdr:rowOff>
    </xdr:from>
    <xdr:to>
      <xdr:col>13</xdr:col>
      <xdr:colOff>7620</xdr:colOff>
      <xdr:row>16</xdr:row>
      <xdr:rowOff>179070</xdr:rowOff>
    </xdr:to>
    <xdr:graphicFrame macro="">
      <xdr:nvGraphicFramePr>
        <xdr:cNvPr id="2" name="Chart 1">
          <a:extLst>
            <a:ext uri="{FF2B5EF4-FFF2-40B4-BE49-F238E27FC236}">
              <a16:creationId xmlns:a16="http://schemas.microsoft.com/office/drawing/2014/main" id="{373285E3-0F1C-742A-D1E1-1D660D112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7620</xdr:colOff>
      <xdr:row>2</xdr:row>
      <xdr:rowOff>3810</xdr:rowOff>
    </xdr:from>
    <xdr:to>
      <xdr:col>13</xdr:col>
      <xdr:colOff>0</xdr:colOff>
      <xdr:row>17</xdr:row>
      <xdr:rowOff>3810</xdr:rowOff>
    </xdr:to>
    <xdr:graphicFrame macro="">
      <xdr:nvGraphicFramePr>
        <xdr:cNvPr id="2" name="Chart 1">
          <a:extLst>
            <a:ext uri="{FF2B5EF4-FFF2-40B4-BE49-F238E27FC236}">
              <a16:creationId xmlns:a16="http://schemas.microsoft.com/office/drawing/2014/main" id="{6710AF87-D9F2-56B8-028F-928A9F27C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1</xdr:row>
      <xdr:rowOff>3810</xdr:rowOff>
    </xdr:from>
    <xdr:to>
      <xdr:col>13</xdr:col>
      <xdr:colOff>0</xdr:colOff>
      <xdr:row>14</xdr:row>
      <xdr:rowOff>175260</xdr:rowOff>
    </xdr:to>
    <xdr:graphicFrame macro="">
      <xdr:nvGraphicFramePr>
        <xdr:cNvPr id="2" name="Chart 1">
          <a:extLst>
            <a:ext uri="{FF2B5EF4-FFF2-40B4-BE49-F238E27FC236}">
              <a16:creationId xmlns:a16="http://schemas.microsoft.com/office/drawing/2014/main" id="{40D747B1-4AAB-B880-502B-16AEB837D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4</xdr:col>
      <xdr:colOff>601980</xdr:colOff>
      <xdr:row>2</xdr:row>
      <xdr:rowOff>167640</xdr:rowOff>
    </xdr:from>
    <xdr:to>
      <xdr:col>12</xdr:col>
      <xdr:colOff>0</xdr:colOff>
      <xdr:row>17</xdr:row>
      <xdr:rowOff>167640</xdr:rowOff>
    </xdr:to>
    <xdr:graphicFrame macro="">
      <xdr:nvGraphicFramePr>
        <xdr:cNvPr id="2" name="Chart 1">
          <a:extLst>
            <a:ext uri="{FF2B5EF4-FFF2-40B4-BE49-F238E27FC236}">
              <a16:creationId xmlns:a16="http://schemas.microsoft.com/office/drawing/2014/main" id="{F4B3D880-0F7F-4A4F-97DD-9E08AD42C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15240</xdr:colOff>
      <xdr:row>3</xdr:row>
      <xdr:rowOff>22860</xdr:rowOff>
    </xdr:from>
    <xdr:to>
      <xdr:col>12</xdr:col>
      <xdr:colOff>594360</xdr:colOff>
      <xdr:row>18</xdr:row>
      <xdr:rowOff>22860</xdr:rowOff>
    </xdr:to>
    <xdr:graphicFrame macro="">
      <xdr:nvGraphicFramePr>
        <xdr:cNvPr id="2" name="Chart 1">
          <a:extLst>
            <a:ext uri="{FF2B5EF4-FFF2-40B4-BE49-F238E27FC236}">
              <a16:creationId xmlns:a16="http://schemas.microsoft.com/office/drawing/2014/main" id="{53DE26E4-754F-31B5-0807-8B7E44627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7620</xdr:colOff>
      <xdr:row>3</xdr:row>
      <xdr:rowOff>3810</xdr:rowOff>
    </xdr:from>
    <xdr:to>
      <xdr:col>12</xdr:col>
      <xdr:colOff>601980</xdr:colOff>
      <xdr:row>17</xdr:row>
      <xdr:rowOff>160020</xdr:rowOff>
    </xdr:to>
    <xdr:graphicFrame macro="">
      <xdr:nvGraphicFramePr>
        <xdr:cNvPr id="2" name="Chart 1">
          <a:extLst>
            <a:ext uri="{FF2B5EF4-FFF2-40B4-BE49-F238E27FC236}">
              <a16:creationId xmlns:a16="http://schemas.microsoft.com/office/drawing/2014/main" id="{01C0383D-779E-318E-25FE-6E1ECBFE02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welum Am" refreshedDate="45968.051816203704" createdVersion="8" refreshedVersion="8" minRefreshableVersion="3" recordCount="5000" xr:uid="{26346453-2D86-4672-8D3B-59D41BBBB59F}">
  <cacheSource type="worksheet">
    <worksheetSource name="Append1"/>
  </cacheSource>
  <cacheFields count="26">
    <cacheField name="id" numFmtId="0">
      <sharedItems containsSemiMixedTypes="0" containsString="0" containsNumber="1" containsInteger="1" minValue="1" maxValue="4250"/>
    </cacheField>
    <cacheField name="state" numFmtId="0">
      <sharedItems/>
    </cacheField>
    <cacheField name="account_length" numFmtId="0">
      <sharedItems containsSemiMixedTypes="0" containsString="0" containsNumber="1" containsInteger="1" minValue="1" maxValue="243" count="218">
        <n v="128"/>
        <n v="118"/>
        <n v="62"/>
        <n v="93"/>
        <n v="174"/>
        <n v="142"/>
        <n v="172"/>
        <n v="72"/>
        <n v="149"/>
        <n v="119"/>
        <n v="87"/>
        <n v="68"/>
        <n v="74"/>
        <n v="55"/>
        <n v="106"/>
        <n v="104"/>
        <n v="135"/>
        <n v="141"/>
        <n v="103"/>
        <n v="112"/>
        <n v="97"/>
        <n v="131"/>
        <n v="75"/>
        <n v="91"/>
        <n v="140"/>
        <n v="127"/>
        <n v="83"/>
        <n v="146"/>
        <n v="92"/>
        <n v="64"/>
        <n v="164"/>
        <n v="107"/>
        <n v="82"/>
        <n v="86"/>
        <n v="70"/>
        <n v="136"/>
        <n v="73"/>
        <n v="36"/>
        <n v="108"/>
        <n v="71"/>
        <n v="96"/>
        <n v="94"/>
        <n v="121"/>
        <n v="173"/>
        <n v="66"/>
        <n v="77"/>
        <n v="101"/>
        <n v="100"/>
        <n v="31"/>
        <n v="124"/>
        <n v="37"/>
        <n v="154"/>
        <n v="90"/>
        <n v="99"/>
        <n v="150"/>
        <n v="84"/>
        <n v="98"/>
        <n v="126"/>
        <n v="113"/>
        <n v="155"/>
        <n v="59"/>
        <n v="11"/>
        <n v="105"/>
        <n v="50"/>
        <n v="78"/>
        <n v="144"/>
        <n v="95"/>
        <n v="148"/>
        <n v="176"/>
        <n v="47"/>
        <n v="67"/>
        <n v="111"/>
        <n v="157"/>
        <n v="61"/>
        <n v="65"/>
        <n v="123"/>
        <n v="53"/>
        <n v="133"/>
        <n v="109"/>
        <n v="76"/>
        <n v="153"/>
        <n v="54"/>
        <n v="63"/>
        <n v="27"/>
        <n v="3"/>
        <n v="42"/>
        <n v="13"/>
        <n v="88"/>
        <n v="129"/>
        <n v="85"/>
        <n v="69"/>
        <n v="80"/>
        <n v="45"/>
        <n v="137"/>
        <n v="134"/>
        <n v="147"/>
        <n v="138"/>
        <n v="120"/>
        <n v="132"/>
        <n v="125"/>
        <n v="205"/>
        <n v="9"/>
        <n v="38"/>
        <n v="12"/>
        <n v="116"/>
        <n v="161"/>
        <n v="185"/>
        <n v="44"/>
        <n v="210"/>
        <n v="114"/>
        <n v="16"/>
        <n v="143"/>
        <n v="48"/>
        <n v="49"/>
        <n v="17"/>
        <n v="130"/>
        <n v="52"/>
        <n v="212"/>
        <n v="1"/>
        <n v="89"/>
        <n v="102"/>
        <n v="189"/>
        <n v="57"/>
        <n v="163"/>
        <n v="117"/>
        <n v="56"/>
        <n v="159"/>
        <n v="184"/>
        <n v="60"/>
        <n v="21"/>
        <n v="39"/>
        <n v="145"/>
        <n v="177"/>
        <n v="43"/>
        <n v="165"/>
        <n v="41"/>
        <n v="115"/>
        <n v="202"/>
        <n v="79"/>
        <n v="166"/>
        <n v="160"/>
        <n v="180"/>
        <n v="170"/>
        <n v="8"/>
        <n v="34"/>
        <n v="122"/>
        <n v="46"/>
        <n v="40"/>
        <n v="22"/>
        <n v="182"/>
        <n v="152"/>
        <n v="156"/>
        <n v="20"/>
        <n v="19"/>
        <n v="168"/>
        <n v="110"/>
        <n v="178"/>
        <n v="33"/>
        <n v="25"/>
        <n v="151"/>
        <n v="167"/>
        <n v="23"/>
        <n v="15"/>
        <n v="162"/>
        <n v="169"/>
        <n v="158"/>
        <n v="192"/>
        <n v="26"/>
        <n v="4"/>
        <n v="238"/>
        <n v="233"/>
        <n v="81"/>
        <n v="51"/>
        <n v="14"/>
        <n v="139"/>
        <n v="10"/>
        <n v="193"/>
        <n v="6"/>
        <n v="32"/>
        <n v="179"/>
        <n v="208"/>
        <n v="35"/>
        <n v="215"/>
        <n v="24"/>
        <n v="199"/>
        <n v="196"/>
        <n v="209"/>
        <n v="194"/>
        <n v="224"/>
        <n v="58"/>
        <n v="18"/>
        <n v="30"/>
        <n v="190"/>
        <n v="186"/>
        <n v="171"/>
        <n v="28"/>
        <n v="243"/>
        <n v="200"/>
        <n v="5"/>
        <n v="181"/>
        <n v="217"/>
        <n v="29"/>
        <n v="2"/>
        <n v="7"/>
        <n v="232"/>
        <n v="195"/>
        <n v="197"/>
        <n v="225"/>
        <n v="191"/>
        <n v="201"/>
        <n v="183"/>
        <n v="175"/>
        <n v="188"/>
        <n v="204"/>
        <n v="221"/>
        <n v="187"/>
        <n v="216"/>
        <n v="222"/>
      </sharedItems>
    </cacheField>
    <cacheField name="area_code" numFmtId="0">
      <sharedItems count="3">
        <s v="area_code_415"/>
        <s v="area_code_510"/>
        <s v="area_code_408"/>
      </sharedItems>
    </cacheField>
    <cacheField name="international_plan" numFmtId="0">
      <sharedItems containsSemiMixedTypes="0" containsString="0" containsNumber="1" containsInteger="1" minValue="0" maxValue="1" count="2">
        <n v="0"/>
        <n v="1"/>
      </sharedItems>
    </cacheField>
    <cacheField name="voice_mail_plan" numFmtId="0">
      <sharedItems count="4">
        <s v="yes"/>
        <s v="no"/>
        <s v="1" u="1"/>
        <s v="0" u="1"/>
      </sharedItems>
    </cacheField>
    <cacheField name="number_vmail_messages" numFmtId="0">
      <sharedItems containsSemiMixedTypes="0" containsString="0" containsNumber="1" containsInteger="1" minValue="0" maxValue="52"/>
    </cacheField>
    <cacheField name="Voice_Mail_Usage_Level" numFmtId="0">
      <sharedItems count="3">
        <s v="Medium"/>
        <s v="Low"/>
        <s v="High"/>
      </sharedItems>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63.7"/>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91"/>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ount="21">
        <n v="3"/>
        <n v="6"/>
        <n v="5"/>
        <n v="10"/>
        <n v="9"/>
        <n v="2"/>
        <n v="1"/>
        <n v="4"/>
        <n v="8"/>
        <n v="11"/>
        <n v="7"/>
        <n v="0"/>
        <n v="13"/>
        <n v="14"/>
        <n v="12"/>
        <n v="19"/>
        <n v="17"/>
        <n v="15"/>
        <n v="18"/>
        <n v="16"/>
        <n v="20"/>
      </sharedItems>
    </cacheField>
    <cacheField name="total_intl_charge" numFmtId="0">
      <sharedItems containsSemiMixedTypes="0" containsString="0" containsNumber="1" minValue="0" maxValue="5.4"/>
    </cacheField>
    <cacheField name="total_intl_charge_type" numFmtId="0">
      <sharedItems count="2">
        <s v="Low"/>
        <s v="High"/>
      </sharedItems>
    </cacheField>
    <cacheField name="number_customer_service_calls" numFmtId="0">
      <sharedItems containsSemiMixedTypes="0" containsString="0" containsNumber="1" containsInteger="1" minValue="0" maxValue="9" count="10">
        <n v="1"/>
        <n v="0"/>
        <n v="4"/>
        <n v="3"/>
        <n v="2"/>
        <n v="5"/>
        <n v="6"/>
        <n v="7"/>
        <n v="9"/>
        <n v="8"/>
      </sharedItems>
    </cacheField>
    <cacheField name="churn" numFmtId="0">
      <sharedItems containsBlank="1" count="3">
        <m/>
        <s v="no"/>
        <s v="yes"/>
      </sharedItems>
    </cacheField>
    <cacheField name="churn_num" numFmtId="0">
      <sharedItems containsSemiMixedTypes="0" containsString="0" containsNumber="1" containsInteger="1" minValue="0" maxValue="1" count="2">
        <n v="0"/>
        <n v="1"/>
      </sharedItems>
    </cacheField>
    <cacheField name="Evening Usage Level" numFmtId="0">
      <sharedItems count="3">
        <s v="Medium"/>
        <s v="High"/>
        <s v="Low"/>
      </sharedItems>
    </cacheField>
    <cacheField name="Cluster Group" numFmtId="0">
      <sharedItems count="4">
        <s v="Heavy User"/>
        <s v="Evening User"/>
        <s v="Night User"/>
        <s v="Low Us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s v="KS"/>
    <x v="0"/>
    <x v="0"/>
    <x v="0"/>
    <x v="0"/>
    <n v="25"/>
    <x v="0"/>
    <n v="265.10000000000002"/>
    <n v="110"/>
    <n v="45.07"/>
    <n v="197.4"/>
    <n v="99"/>
    <n v="16.78"/>
    <n v="244.7"/>
    <n v="91"/>
    <n v="11.01"/>
    <n v="10"/>
    <x v="0"/>
    <n v="2.7"/>
    <x v="0"/>
    <x v="0"/>
    <x v="0"/>
    <x v="0"/>
    <x v="0"/>
    <x v="0"/>
  </r>
  <r>
    <n v="2"/>
    <s v="AL"/>
    <x v="1"/>
    <x v="1"/>
    <x v="1"/>
    <x v="1"/>
    <n v="0"/>
    <x v="1"/>
    <n v="223.4"/>
    <n v="98"/>
    <n v="37.979999999999997"/>
    <n v="220.6"/>
    <n v="101"/>
    <n v="18.75"/>
    <n v="203.9"/>
    <n v="118"/>
    <n v="9.18"/>
    <n v="6.3"/>
    <x v="1"/>
    <n v="1.7"/>
    <x v="0"/>
    <x v="1"/>
    <x v="0"/>
    <x v="0"/>
    <x v="0"/>
    <x v="0"/>
  </r>
  <r>
    <n v="3"/>
    <s v="IA"/>
    <x v="2"/>
    <x v="0"/>
    <x v="0"/>
    <x v="1"/>
    <n v="0"/>
    <x v="1"/>
    <n v="120.7"/>
    <n v="70"/>
    <n v="20.52"/>
    <n v="307.2"/>
    <n v="76"/>
    <n v="26.11"/>
    <n v="203"/>
    <n v="99"/>
    <n v="9.14"/>
    <n v="13.1"/>
    <x v="1"/>
    <n v="3.54"/>
    <x v="1"/>
    <x v="2"/>
    <x v="0"/>
    <x v="0"/>
    <x v="1"/>
    <x v="1"/>
  </r>
  <r>
    <n v="4"/>
    <s v="VT"/>
    <x v="3"/>
    <x v="1"/>
    <x v="0"/>
    <x v="1"/>
    <n v="0"/>
    <x v="1"/>
    <n v="190.7"/>
    <n v="114"/>
    <n v="32.42"/>
    <n v="218.2"/>
    <n v="111"/>
    <n v="18.55"/>
    <n v="129.6"/>
    <n v="121"/>
    <n v="5.83"/>
    <n v="8.1"/>
    <x v="0"/>
    <n v="2.19"/>
    <x v="0"/>
    <x v="3"/>
    <x v="0"/>
    <x v="0"/>
    <x v="0"/>
    <x v="0"/>
  </r>
  <r>
    <n v="5"/>
    <s v="NE"/>
    <x v="4"/>
    <x v="0"/>
    <x v="0"/>
    <x v="1"/>
    <n v="0"/>
    <x v="1"/>
    <n v="124.3"/>
    <n v="76"/>
    <n v="21.13"/>
    <n v="277.10000000000002"/>
    <n v="112"/>
    <n v="23.55"/>
    <n v="250.7"/>
    <n v="115"/>
    <n v="11.28"/>
    <n v="15.5"/>
    <x v="2"/>
    <n v="4.1900000000000004"/>
    <x v="1"/>
    <x v="3"/>
    <x v="0"/>
    <x v="0"/>
    <x v="1"/>
    <x v="1"/>
  </r>
  <r>
    <n v="6"/>
    <s v="IL"/>
    <x v="5"/>
    <x v="0"/>
    <x v="0"/>
    <x v="1"/>
    <n v="0"/>
    <x v="1"/>
    <n v="84.8"/>
    <n v="95"/>
    <n v="14.42"/>
    <n v="136.69999999999999"/>
    <n v="63"/>
    <n v="11.62"/>
    <n v="250.5"/>
    <n v="148"/>
    <n v="11.27"/>
    <n v="14.2"/>
    <x v="1"/>
    <n v="3.83"/>
    <x v="1"/>
    <x v="4"/>
    <x v="0"/>
    <x v="0"/>
    <x v="2"/>
    <x v="2"/>
  </r>
  <r>
    <n v="7"/>
    <s v="LA"/>
    <x v="6"/>
    <x v="2"/>
    <x v="0"/>
    <x v="1"/>
    <n v="0"/>
    <x v="1"/>
    <n v="212"/>
    <n v="121"/>
    <n v="36.04"/>
    <n v="31.2"/>
    <n v="115"/>
    <n v="2.65"/>
    <n v="293.3"/>
    <n v="78"/>
    <n v="13.2"/>
    <n v="12.6"/>
    <x v="3"/>
    <n v="3.4"/>
    <x v="1"/>
    <x v="3"/>
    <x v="0"/>
    <x v="0"/>
    <x v="2"/>
    <x v="0"/>
  </r>
  <r>
    <n v="8"/>
    <s v="GA"/>
    <x v="7"/>
    <x v="0"/>
    <x v="0"/>
    <x v="0"/>
    <n v="37"/>
    <x v="2"/>
    <n v="220"/>
    <n v="80"/>
    <n v="37.4"/>
    <n v="217.3"/>
    <n v="102"/>
    <n v="18.47"/>
    <n v="152.80000000000001"/>
    <n v="71"/>
    <n v="6.88"/>
    <n v="14.7"/>
    <x v="1"/>
    <n v="3.97"/>
    <x v="1"/>
    <x v="3"/>
    <x v="0"/>
    <x v="0"/>
    <x v="0"/>
    <x v="0"/>
  </r>
  <r>
    <n v="9"/>
    <s v="NJ"/>
    <x v="8"/>
    <x v="2"/>
    <x v="0"/>
    <x v="1"/>
    <n v="0"/>
    <x v="1"/>
    <n v="140.4"/>
    <n v="94"/>
    <n v="23.87"/>
    <n v="271.8"/>
    <n v="92"/>
    <n v="23.1"/>
    <n v="188.3"/>
    <n v="108"/>
    <n v="8.4700000000000006"/>
    <n v="11.1"/>
    <x v="4"/>
    <n v="3"/>
    <x v="1"/>
    <x v="0"/>
    <x v="0"/>
    <x v="0"/>
    <x v="1"/>
    <x v="1"/>
  </r>
  <r>
    <n v="10"/>
    <s v="ID"/>
    <x v="9"/>
    <x v="0"/>
    <x v="0"/>
    <x v="1"/>
    <n v="0"/>
    <x v="1"/>
    <n v="159.1"/>
    <n v="114"/>
    <n v="27.05"/>
    <n v="231.3"/>
    <n v="117"/>
    <n v="19.66"/>
    <n v="143.19999999999999"/>
    <n v="91"/>
    <n v="6.44"/>
    <n v="8.8000000000000007"/>
    <x v="0"/>
    <n v="2.38"/>
    <x v="0"/>
    <x v="5"/>
    <x v="0"/>
    <x v="0"/>
    <x v="1"/>
    <x v="3"/>
  </r>
  <r>
    <n v="11"/>
    <s v="WY"/>
    <x v="10"/>
    <x v="0"/>
    <x v="0"/>
    <x v="1"/>
    <n v="0"/>
    <x v="1"/>
    <n v="151"/>
    <n v="83"/>
    <n v="25.67"/>
    <n v="219.7"/>
    <n v="116"/>
    <n v="18.670000000000002"/>
    <n v="203.9"/>
    <n v="127"/>
    <n v="9.18"/>
    <n v="9.6999999999999993"/>
    <x v="0"/>
    <n v="2.62"/>
    <x v="0"/>
    <x v="5"/>
    <x v="0"/>
    <x v="0"/>
    <x v="0"/>
    <x v="3"/>
  </r>
  <r>
    <n v="12"/>
    <s v="WI"/>
    <x v="11"/>
    <x v="0"/>
    <x v="0"/>
    <x v="1"/>
    <n v="0"/>
    <x v="1"/>
    <n v="148.80000000000001"/>
    <n v="70"/>
    <n v="25.3"/>
    <n v="246.5"/>
    <n v="164"/>
    <n v="20.95"/>
    <n v="129.80000000000001"/>
    <n v="103"/>
    <n v="5.84"/>
    <n v="12.1"/>
    <x v="0"/>
    <n v="3.27"/>
    <x v="1"/>
    <x v="3"/>
    <x v="0"/>
    <x v="0"/>
    <x v="1"/>
    <x v="1"/>
  </r>
  <r>
    <n v="13"/>
    <s v="MN"/>
    <x v="12"/>
    <x v="1"/>
    <x v="0"/>
    <x v="0"/>
    <n v="33"/>
    <x v="2"/>
    <n v="193.7"/>
    <n v="91"/>
    <n v="32.93"/>
    <n v="246.1"/>
    <n v="96"/>
    <n v="20.92"/>
    <n v="138"/>
    <n v="92"/>
    <n v="6.21"/>
    <n v="14.6"/>
    <x v="0"/>
    <n v="3.94"/>
    <x v="1"/>
    <x v="4"/>
    <x v="0"/>
    <x v="0"/>
    <x v="1"/>
    <x v="0"/>
  </r>
  <r>
    <n v="14"/>
    <s v="CO"/>
    <x v="13"/>
    <x v="2"/>
    <x v="0"/>
    <x v="0"/>
    <n v="25"/>
    <x v="0"/>
    <n v="165.6"/>
    <n v="123"/>
    <n v="28.15"/>
    <n v="136.1"/>
    <n v="95"/>
    <n v="11.57"/>
    <n v="175.7"/>
    <n v="90"/>
    <n v="7.91"/>
    <n v="11"/>
    <x v="5"/>
    <n v="2.97"/>
    <x v="1"/>
    <x v="3"/>
    <x v="0"/>
    <x v="0"/>
    <x v="2"/>
    <x v="3"/>
  </r>
  <r>
    <n v="15"/>
    <s v="TX"/>
    <x v="14"/>
    <x v="1"/>
    <x v="0"/>
    <x v="1"/>
    <n v="0"/>
    <x v="1"/>
    <n v="210.6"/>
    <n v="96"/>
    <n v="35.799999999999997"/>
    <n v="249.2"/>
    <n v="85"/>
    <n v="21.18"/>
    <n v="191.4"/>
    <n v="88"/>
    <n v="8.61"/>
    <n v="12.4"/>
    <x v="6"/>
    <n v="3.35"/>
    <x v="1"/>
    <x v="4"/>
    <x v="0"/>
    <x v="0"/>
    <x v="1"/>
    <x v="0"/>
  </r>
  <r>
    <n v="16"/>
    <s v="AK"/>
    <x v="15"/>
    <x v="2"/>
    <x v="0"/>
    <x v="1"/>
    <n v="0"/>
    <x v="1"/>
    <n v="278.39999999999998"/>
    <n v="106"/>
    <n v="47.33"/>
    <n v="81"/>
    <n v="113"/>
    <n v="6.89"/>
    <n v="163.19999999999999"/>
    <n v="137"/>
    <n v="7.34"/>
    <n v="9.8000000000000007"/>
    <x v="2"/>
    <n v="2.65"/>
    <x v="0"/>
    <x v="0"/>
    <x v="0"/>
    <x v="0"/>
    <x v="2"/>
    <x v="0"/>
  </r>
  <r>
    <n v="17"/>
    <s v="VT"/>
    <x v="16"/>
    <x v="0"/>
    <x v="0"/>
    <x v="1"/>
    <n v="0"/>
    <x v="1"/>
    <n v="151.69999999999999"/>
    <n v="82"/>
    <n v="25.79"/>
    <n v="119"/>
    <n v="105"/>
    <n v="10.119999999999999"/>
    <n v="180"/>
    <n v="100"/>
    <n v="8.1"/>
    <n v="10.5"/>
    <x v="1"/>
    <n v="2.84"/>
    <x v="1"/>
    <x v="1"/>
    <x v="0"/>
    <x v="0"/>
    <x v="2"/>
    <x v="3"/>
  </r>
  <r>
    <n v="18"/>
    <s v="CO"/>
    <x v="17"/>
    <x v="0"/>
    <x v="0"/>
    <x v="0"/>
    <n v="32"/>
    <x v="2"/>
    <n v="148.6"/>
    <n v="91"/>
    <n v="25.26"/>
    <n v="131.1"/>
    <n v="97"/>
    <n v="11.14"/>
    <n v="219.4"/>
    <n v="142"/>
    <n v="9.8699999999999992"/>
    <n v="10.1"/>
    <x v="6"/>
    <n v="2.73"/>
    <x v="0"/>
    <x v="0"/>
    <x v="0"/>
    <x v="0"/>
    <x v="2"/>
    <x v="3"/>
  </r>
  <r>
    <n v="19"/>
    <s v="MA"/>
    <x v="18"/>
    <x v="0"/>
    <x v="0"/>
    <x v="1"/>
    <n v="0"/>
    <x v="1"/>
    <n v="185"/>
    <n v="117"/>
    <n v="31.45"/>
    <n v="223.3"/>
    <n v="94"/>
    <n v="18.98"/>
    <n v="222.8"/>
    <n v="91"/>
    <n v="10.029999999999999"/>
    <n v="12.6"/>
    <x v="5"/>
    <n v="3.4"/>
    <x v="1"/>
    <x v="4"/>
    <x v="0"/>
    <x v="0"/>
    <x v="0"/>
    <x v="0"/>
  </r>
  <r>
    <n v="20"/>
    <s v="MO"/>
    <x v="19"/>
    <x v="1"/>
    <x v="0"/>
    <x v="0"/>
    <n v="36"/>
    <x v="2"/>
    <n v="113.7"/>
    <n v="117"/>
    <n v="19.329999999999998"/>
    <n v="157.5"/>
    <n v="82"/>
    <n v="13.39"/>
    <n v="177.6"/>
    <n v="118"/>
    <n v="7.99"/>
    <n v="10"/>
    <x v="0"/>
    <n v="2.7"/>
    <x v="0"/>
    <x v="4"/>
    <x v="0"/>
    <x v="0"/>
    <x v="2"/>
    <x v="3"/>
  </r>
  <r>
    <n v="21"/>
    <s v="ID"/>
    <x v="20"/>
    <x v="2"/>
    <x v="0"/>
    <x v="1"/>
    <n v="0"/>
    <x v="1"/>
    <n v="239.8"/>
    <n v="125"/>
    <n v="40.770000000000003"/>
    <n v="214.8"/>
    <n v="111"/>
    <n v="18.260000000000002"/>
    <n v="143.30000000000001"/>
    <n v="81"/>
    <n v="6.45"/>
    <n v="8.6999999999999993"/>
    <x v="2"/>
    <n v="2.35"/>
    <x v="0"/>
    <x v="4"/>
    <x v="0"/>
    <x v="0"/>
    <x v="0"/>
    <x v="0"/>
  </r>
  <r>
    <n v="22"/>
    <s v="NE"/>
    <x v="21"/>
    <x v="2"/>
    <x v="0"/>
    <x v="0"/>
    <n v="36"/>
    <x v="2"/>
    <n v="214.2"/>
    <n v="115"/>
    <n v="36.409999999999997"/>
    <n v="161.69999999999999"/>
    <n v="117"/>
    <n v="13.74"/>
    <n v="264.7"/>
    <n v="102"/>
    <n v="11.91"/>
    <n v="9.5"/>
    <x v="7"/>
    <n v="2.57"/>
    <x v="0"/>
    <x v="3"/>
    <x v="0"/>
    <x v="0"/>
    <x v="2"/>
    <x v="0"/>
  </r>
  <r>
    <n v="23"/>
    <s v="NY"/>
    <x v="22"/>
    <x v="0"/>
    <x v="0"/>
    <x v="0"/>
    <n v="21"/>
    <x v="0"/>
    <n v="175.8"/>
    <n v="97"/>
    <n v="29.89"/>
    <n v="217.5"/>
    <n v="106"/>
    <n v="18.489999999999998"/>
    <n v="237.5"/>
    <n v="134"/>
    <n v="10.69"/>
    <n v="5.3"/>
    <x v="7"/>
    <n v="1.43"/>
    <x v="0"/>
    <x v="5"/>
    <x v="0"/>
    <x v="0"/>
    <x v="0"/>
    <x v="2"/>
  </r>
  <r>
    <n v="24"/>
    <s v="FL"/>
    <x v="23"/>
    <x v="1"/>
    <x v="0"/>
    <x v="1"/>
    <n v="0"/>
    <x v="1"/>
    <n v="203.1"/>
    <n v="106"/>
    <n v="34.53"/>
    <n v="210.1"/>
    <n v="113"/>
    <n v="17.86"/>
    <n v="195.6"/>
    <n v="129"/>
    <n v="8.8000000000000007"/>
    <n v="12"/>
    <x v="0"/>
    <n v="3.24"/>
    <x v="1"/>
    <x v="3"/>
    <x v="0"/>
    <x v="0"/>
    <x v="0"/>
    <x v="0"/>
  </r>
  <r>
    <n v="25"/>
    <s v="MI"/>
    <x v="24"/>
    <x v="0"/>
    <x v="0"/>
    <x v="1"/>
    <n v="0"/>
    <x v="1"/>
    <n v="231.9"/>
    <n v="101"/>
    <n v="39.42"/>
    <n v="160.1"/>
    <n v="94"/>
    <n v="13.61"/>
    <n v="110.4"/>
    <n v="98"/>
    <n v="4.97"/>
    <n v="14.3"/>
    <x v="1"/>
    <n v="3.86"/>
    <x v="1"/>
    <x v="3"/>
    <x v="0"/>
    <x v="0"/>
    <x v="2"/>
    <x v="0"/>
  </r>
  <r>
    <n v="26"/>
    <s v="WA"/>
    <x v="25"/>
    <x v="2"/>
    <x v="0"/>
    <x v="1"/>
    <n v="0"/>
    <x v="1"/>
    <n v="146.69999999999999"/>
    <n v="91"/>
    <n v="24.94"/>
    <n v="203.5"/>
    <n v="78"/>
    <n v="17.3"/>
    <n v="203.4"/>
    <n v="110"/>
    <n v="9.15"/>
    <n v="13.7"/>
    <x v="0"/>
    <n v="3.7"/>
    <x v="1"/>
    <x v="0"/>
    <x v="0"/>
    <x v="0"/>
    <x v="0"/>
    <x v="3"/>
  </r>
  <r>
    <n v="27"/>
    <s v="UT"/>
    <x v="26"/>
    <x v="2"/>
    <x v="1"/>
    <x v="1"/>
    <n v="0"/>
    <x v="1"/>
    <n v="271.5"/>
    <n v="87"/>
    <n v="46.16"/>
    <n v="216.3"/>
    <n v="126"/>
    <n v="18.39"/>
    <n v="121.1"/>
    <n v="105"/>
    <n v="5.45"/>
    <n v="11.7"/>
    <x v="7"/>
    <n v="3.16"/>
    <x v="1"/>
    <x v="0"/>
    <x v="0"/>
    <x v="0"/>
    <x v="0"/>
    <x v="0"/>
  </r>
  <r>
    <n v="28"/>
    <s v="SC"/>
    <x v="10"/>
    <x v="0"/>
    <x v="0"/>
    <x v="1"/>
    <n v="0"/>
    <x v="1"/>
    <n v="136.30000000000001"/>
    <n v="97"/>
    <n v="23.17"/>
    <n v="172.2"/>
    <n v="108"/>
    <n v="14.64"/>
    <n v="137.5"/>
    <n v="101"/>
    <n v="6.19"/>
    <n v="7.1"/>
    <x v="2"/>
    <n v="1.92"/>
    <x v="0"/>
    <x v="1"/>
    <x v="0"/>
    <x v="0"/>
    <x v="2"/>
    <x v="3"/>
  </r>
  <r>
    <n v="29"/>
    <s v="IA"/>
    <x v="17"/>
    <x v="1"/>
    <x v="0"/>
    <x v="0"/>
    <n v="36"/>
    <x v="2"/>
    <n v="187.5"/>
    <n v="99"/>
    <n v="31.88"/>
    <n v="241.4"/>
    <n v="116"/>
    <n v="20.52"/>
    <n v="229.5"/>
    <n v="105"/>
    <n v="10.33"/>
    <n v="10.5"/>
    <x v="2"/>
    <n v="2.84"/>
    <x v="1"/>
    <x v="3"/>
    <x v="0"/>
    <x v="0"/>
    <x v="1"/>
    <x v="0"/>
  </r>
  <r>
    <n v="30"/>
    <s v="OK"/>
    <x v="27"/>
    <x v="0"/>
    <x v="0"/>
    <x v="1"/>
    <n v="0"/>
    <x v="1"/>
    <n v="206.3"/>
    <n v="151"/>
    <n v="35.07"/>
    <n v="148.6"/>
    <n v="89"/>
    <n v="12.63"/>
    <n v="167.2"/>
    <n v="91"/>
    <n v="7.52"/>
    <n v="6.1"/>
    <x v="0"/>
    <n v="1.65"/>
    <x v="0"/>
    <x v="0"/>
    <x v="0"/>
    <x v="0"/>
    <x v="2"/>
    <x v="0"/>
  </r>
  <r>
    <n v="31"/>
    <s v="DE"/>
    <x v="28"/>
    <x v="0"/>
    <x v="0"/>
    <x v="0"/>
    <n v="33"/>
    <x v="2"/>
    <n v="243.1"/>
    <n v="92"/>
    <n v="41.33"/>
    <n v="213.8"/>
    <n v="92"/>
    <n v="18.170000000000002"/>
    <n v="228.7"/>
    <n v="104"/>
    <n v="10.29"/>
    <n v="12.1"/>
    <x v="5"/>
    <n v="3.27"/>
    <x v="1"/>
    <x v="4"/>
    <x v="0"/>
    <x v="0"/>
    <x v="0"/>
    <x v="0"/>
  </r>
  <r>
    <n v="32"/>
    <s v="NH"/>
    <x v="29"/>
    <x v="2"/>
    <x v="0"/>
    <x v="0"/>
    <n v="27"/>
    <x v="2"/>
    <n v="182.1"/>
    <n v="91"/>
    <n v="30.96"/>
    <n v="169.7"/>
    <n v="98"/>
    <n v="14.42"/>
    <n v="164.7"/>
    <n v="86"/>
    <n v="7.41"/>
    <n v="10.6"/>
    <x v="2"/>
    <n v="2.86"/>
    <x v="1"/>
    <x v="4"/>
    <x v="0"/>
    <x v="0"/>
    <x v="2"/>
    <x v="0"/>
  </r>
  <r>
    <n v="33"/>
    <s v="MI"/>
    <x v="25"/>
    <x v="0"/>
    <x v="0"/>
    <x v="1"/>
    <n v="0"/>
    <x v="1"/>
    <n v="202.1"/>
    <n v="103"/>
    <n v="34.36"/>
    <n v="229.4"/>
    <n v="86"/>
    <n v="19.5"/>
    <n v="195.2"/>
    <n v="113"/>
    <n v="8.7799999999999994"/>
    <n v="11.5"/>
    <x v="0"/>
    <n v="3.11"/>
    <x v="1"/>
    <x v="4"/>
    <x v="0"/>
    <x v="0"/>
    <x v="1"/>
    <x v="0"/>
  </r>
  <r>
    <n v="34"/>
    <s v="WY"/>
    <x v="30"/>
    <x v="1"/>
    <x v="0"/>
    <x v="1"/>
    <n v="0"/>
    <x v="1"/>
    <n v="160.6"/>
    <n v="111"/>
    <n v="27.3"/>
    <n v="163.19999999999999"/>
    <n v="126"/>
    <n v="13.87"/>
    <n v="187.1"/>
    <n v="112"/>
    <n v="8.42"/>
    <n v="9"/>
    <x v="0"/>
    <n v="2.4300000000000002"/>
    <x v="0"/>
    <x v="0"/>
    <x v="0"/>
    <x v="0"/>
    <x v="2"/>
    <x v="3"/>
  </r>
  <r>
    <n v="35"/>
    <s v="CO"/>
    <x v="31"/>
    <x v="0"/>
    <x v="0"/>
    <x v="1"/>
    <n v="0"/>
    <x v="1"/>
    <n v="133.80000000000001"/>
    <n v="85"/>
    <n v="22.75"/>
    <n v="180.5"/>
    <n v="94"/>
    <n v="15.34"/>
    <n v="112.2"/>
    <n v="115"/>
    <n v="5.05"/>
    <n v="8.9"/>
    <x v="7"/>
    <n v="2.4"/>
    <x v="0"/>
    <x v="1"/>
    <x v="0"/>
    <x v="0"/>
    <x v="0"/>
    <x v="3"/>
  </r>
  <r>
    <n v="36"/>
    <s v="PA"/>
    <x v="32"/>
    <x v="0"/>
    <x v="0"/>
    <x v="0"/>
    <n v="24"/>
    <x v="0"/>
    <n v="155.19999999999999"/>
    <n v="131"/>
    <n v="26.38"/>
    <n v="244.5"/>
    <n v="106"/>
    <n v="20.78"/>
    <n v="122.4"/>
    <n v="68"/>
    <n v="5.51"/>
    <n v="10.7"/>
    <x v="0"/>
    <n v="2.89"/>
    <x v="1"/>
    <x v="0"/>
    <x v="0"/>
    <x v="0"/>
    <x v="1"/>
    <x v="1"/>
  </r>
  <r>
    <n v="37"/>
    <s v="AZ"/>
    <x v="33"/>
    <x v="2"/>
    <x v="0"/>
    <x v="0"/>
    <n v="31"/>
    <x v="2"/>
    <n v="167.6"/>
    <n v="139"/>
    <n v="28.49"/>
    <n v="113"/>
    <n v="118"/>
    <n v="9.61"/>
    <n v="246.9"/>
    <n v="121"/>
    <n v="11.11"/>
    <n v="12.2"/>
    <x v="1"/>
    <n v="3.29"/>
    <x v="1"/>
    <x v="0"/>
    <x v="0"/>
    <x v="0"/>
    <x v="2"/>
    <x v="2"/>
  </r>
  <r>
    <n v="38"/>
    <s v="FL"/>
    <x v="34"/>
    <x v="1"/>
    <x v="1"/>
    <x v="1"/>
    <n v="0"/>
    <x v="1"/>
    <n v="226.7"/>
    <n v="98"/>
    <n v="38.54"/>
    <n v="228.1"/>
    <n v="115"/>
    <n v="19.39"/>
    <n v="73.2"/>
    <n v="93"/>
    <n v="3.29"/>
    <n v="17.600000000000001"/>
    <x v="7"/>
    <n v="4.75"/>
    <x v="1"/>
    <x v="4"/>
    <x v="0"/>
    <x v="0"/>
    <x v="1"/>
    <x v="0"/>
  </r>
  <r>
    <n v="39"/>
    <s v="FL"/>
    <x v="3"/>
    <x v="0"/>
    <x v="0"/>
    <x v="1"/>
    <n v="0"/>
    <x v="1"/>
    <n v="151.4"/>
    <n v="89"/>
    <n v="25.74"/>
    <n v="186.4"/>
    <n v="76"/>
    <n v="15.84"/>
    <n v="172.5"/>
    <n v="120"/>
    <n v="7.76"/>
    <n v="10.9"/>
    <x v="0"/>
    <n v="2.94"/>
    <x v="1"/>
    <x v="1"/>
    <x v="0"/>
    <x v="0"/>
    <x v="0"/>
    <x v="3"/>
  </r>
  <r>
    <n v="40"/>
    <s v="MD"/>
    <x v="35"/>
    <x v="0"/>
    <x v="0"/>
    <x v="1"/>
    <n v="0"/>
    <x v="1"/>
    <n v="250.2"/>
    <n v="121"/>
    <n v="42.53"/>
    <n v="267.10000000000002"/>
    <n v="118"/>
    <n v="22.7"/>
    <n v="151"/>
    <n v="114"/>
    <n v="6.8"/>
    <n v="13"/>
    <x v="5"/>
    <n v="3.51"/>
    <x v="1"/>
    <x v="0"/>
    <x v="0"/>
    <x v="0"/>
    <x v="1"/>
    <x v="0"/>
  </r>
  <r>
    <n v="41"/>
    <s v="VA"/>
    <x v="15"/>
    <x v="0"/>
    <x v="0"/>
    <x v="0"/>
    <n v="23"/>
    <x v="0"/>
    <n v="280.2"/>
    <n v="136"/>
    <n v="47.63"/>
    <n v="220.5"/>
    <n v="92"/>
    <n v="18.739999999999998"/>
    <n v="136.9"/>
    <n v="102"/>
    <n v="6.16"/>
    <n v="13.3"/>
    <x v="0"/>
    <n v="3.59"/>
    <x v="1"/>
    <x v="2"/>
    <x v="0"/>
    <x v="0"/>
    <x v="0"/>
    <x v="0"/>
  </r>
  <r>
    <n v="42"/>
    <s v="AL"/>
    <x v="36"/>
    <x v="0"/>
    <x v="0"/>
    <x v="1"/>
    <n v="0"/>
    <x v="1"/>
    <n v="192.2"/>
    <n v="86"/>
    <n v="32.67"/>
    <n v="168.6"/>
    <n v="116"/>
    <n v="14.33"/>
    <n v="139.80000000000001"/>
    <n v="87"/>
    <n v="6.29"/>
    <n v="9.4"/>
    <x v="1"/>
    <n v="2.54"/>
    <x v="0"/>
    <x v="0"/>
    <x v="0"/>
    <x v="0"/>
    <x v="2"/>
    <x v="0"/>
  </r>
  <r>
    <n v="43"/>
    <s v="IN"/>
    <x v="37"/>
    <x v="0"/>
    <x v="0"/>
    <x v="1"/>
    <n v="0"/>
    <x v="1"/>
    <n v="253.4"/>
    <n v="77"/>
    <n v="43.08"/>
    <n v="182.4"/>
    <n v="151"/>
    <n v="15.5"/>
    <n v="275.8"/>
    <n v="103"/>
    <n v="12.41"/>
    <n v="8.4"/>
    <x v="5"/>
    <n v="2.27"/>
    <x v="0"/>
    <x v="0"/>
    <x v="0"/>
    <x v="0"/>
    <x v="0"/>
    <x v="0"/>
  </r>
  <r>
    <n v="44"/>
    <s v="VA"/>
    <x v="38"/>
    <x v="2"/>
    <x v="0"/>
    <x v="1"/>
    <n v="0"/>
    <x v="1"/>
    <n v="198.5"/>
    <n v="99"/>
    <n v="33.75"/>
    <n v="267.8"/>
    <n v="60"/>
    <n v="22.76"/>
    <n v="354.9"/>
    <n v="75"/>
    <n v="15.97"/>
    <n v="9.4"/>
    <x v="0"/>
    <n v="2.54"/>
    <x v="0"/>
    <x v="1"/>
    <x v="0"/>
    <x v="0"/>
    <x v="1"/>
    <x v="0"/>
  </r>
  <r>
    <n v="45"/>
    <s v="NM"/>
    <x v="9"/>
    <x v="1"/>
    <x v="0"/>
    <x v="0"/>
    <n v="23"/>
    <x v="0"/>
    <n v="154"/>
    <n v="114"/>
    <n v="26.18"/>
    <n v="278"/>
    <n v="137"/>
    <n v="23.63"/>
    <n v="228.4"/>
    <n v="112"/>
    <n v="10.28"/>
    <n v="11.8"/>
    <x v="7"/>
    <n v="3.19"/>
    <x v="1"/>
    <x v="4"/>
    <x v="0"/>
    <x v="0"/>
    <x v="1"/>
    <x v="1"/>
  </r>
  <r>
    <n v="46"/>
    <s v="MS"/>
    <x v="32"/>
    <x v="2"/>
    <x v="0"/>
    <x v="1"/>
    <n v="0"/>
    <x v="1"/>
    <n v="207"/>
    <n v="90"/>
    <n v="35.19"/>
    <n v="232.9"/>
    <n v="83"/>
    <n v="19.8"/>
    <n v="172.4"/>
    <n v="108"/>
    <n v="7.76"/>
    <n v="9.1"/>
    <x v="8"/>
    <n v="2.46"/>
    <x v="0"/>
    <x v="3"/>
    <x v="0"/>
    <x v="0"/>
    <x v="1"/>
    <x v="0"/>
  </r>
  <r>
    <n v="47"/>
    <s v="MO"/>
    <x v="29"/>
    <x v="1"/>
    <x v="0"/>
    <x v="0"/>
    <n v="48"/>
    <x v="2"/>
    <n v="94.4"/>
    <n v="104"/>
    <n v="16.05"/>
    <n v="136.19999999999999"/>
    <n v="101"/>
    <n v="11.58"/>
    <n v="147.4"/>
    <n v="89"/>
    <n v="6.63"/>
    <n v="4.5"/>
    <x v="7"/>
    <n v="1.22"/>
    <x v="0"/>
    <x v="1"/>
    <x v="0"/>
    <x v="0"/>
    <x v="2"/>
    <x v="3"/>
  </r>
  <r>
    <n v="48"/>
    <s v="WA"/>
    <x v="26"/>
    <x v="0"/>
    <x v="0"/>
    <x v="1"/>
    <n v="0"/>
    <x v="1"/>
    <n v="221.4"/>
    <n v="103"/>
    <n v="37.64"/>
    <n v="231.8"/>
    <n v="103"/>
    <n v="19.7"/>
    <n v="122.5"/>
    <n v="100"/>
    <n v="5.51"/>
    <n v="9.8000000000000007"/>
    <x v="2"/>
    <n v="2.65"/>
    <x v="0"/>
    <x v="3"/>
    <x v="0"/>
    <x v="0"/>
    <x v="1"/>
    <x v="0"/>
  </r>
  <r>
    <n v="49"/>
    <s v="MI"/>
    <x v="33"/>
    <x v="0"/>
    <x v="0"/>
    <x v="0"/>
    <n v="28"/>
    <x v="2"/>
    <n v="221.6"/>
    <n v="74"/>
    <n v="37.67"/>
    <n v="288.39999999999998"/>
    <n v="100"/>
    <n v="24.51"/>
    <n v="240.3"/>
    <n v="105"/>
    <n v="10.81"/>
    <n v="9"/>
    <x v="5"/>
    <n v="2.4300000000000002"/>
    <x v="0"/>
    <x v="0"/>
    <x v="0"/>
    <x v="0"/>
    <x v="1"/>
    <x v="0"/>
  </r>
  <r>
    <n v="50"/>
    <s v="DE"/>
    <x v="39"/>
    <x v="0"/>
    <x v="0"/>
    <x v="1"/>
    <n v="0"/>
    <x v="1"/>
    <n v="197.9"/>
    <n v="108"/>
    <n v="33.64"/>
    <n v="181.5"/>
    <n v="109"/>
    <n v="15.43"/>
    <n v="281.39999999999998"/>
    <n v="56"/>
    <n v="12.66"/>
    <n v="6.7"/>
    <x v="2"/>
    <n v="1.81"/>
    <x v="0"/>
    <x v="3"/>
    <x v="0"/>
    <x v="0"/>
    <x v="0"/>
    <x v="0"/>
  </r>
  <r>
    <n v="51"/>
    <s v="CT"/>
    <x v="40"/>
    <x v="0"/>
    <x v="0"/>
    <x v="0"/>
    <n v="37"/>
    <x v="2"/>
    <n v="172.7"/>
    <n v="93"/>
    <n v="29.36"/>
    <n v="120.1"/>
    <n v="116"/>
    <n v="10.210000000000001"/>
    <n v="216.1"/>
    <n v="86"/>
    <n v="9.7200000000000006"/>
    <n v="10.3"/>
    <x v="2"/>
    <n v="2.78"/>
    <x v="0"/>
    <x v="5"/>
    <x v="0"/>
    <x v="0"/>
    <x v="2"/>
    <x v="3"/>
  </r>
  <r>
    <n v="52"/>
    <s v="MN"/>
    <x v="41"/>
    <x v="0"/>
    <x v="0"/>
    <x v="1"/>
    <n v="0"/>
    <x v="1"/>
    <n v="181.5"/>
    <n v="98"/>
    <n v="30.86"/>
    <n v="199.9"/>
    <n v="88"/>
    <n v="16.989999999999998"/>
    <n v="287.7"/>
    <n v="114"/>
    <n v="12.95"/>
    <n v="6.6"/>
    <x v="2"/>
    <n v="1.78"/>
    <x v="0"/>
    <x v="0"/>
    <x v="0"/>
    <x v="0"/>
    <x v="0"/>
    <x v="0"/>
  </r>
  <r>
    <n v="53"/>
    <s v="RI"/>
    <x v="42"/>
    <x v="2"/>
    <x v="0"/>
    <x v="1"/>
    <n v="0"/>
    <x v="1"/>
    <n v="170.4"/>
    <n v="108"/>
    <n v="28.97"/>
    <n v="350.5"/>
    <n v="68"/>
    <n v="29.79"/>
    <n v="297"/>
    <n v="87"/>
    <n v="13.37"/>
    <n v="11.2"/>
    <x v="0"/>
    <n v="3.02"/>
    <x v="1"/>
    <x v="1"/>
    <x v="0"/>
    <x v="0"/>
    <x v="1"/>
    <x v="1"/>
  </r>
  <r>
    <n v="54"/>
    <s v="ID"/>
    <x v="43"/>
    <x v="1"/>
    <x v="0"/>
    <x v="0"/>
    <n v="21"/>
    <x v="0"/>
    <n v="232.4"/>
    <n v="96"/>
    <n v="39.51"/>
    <n v="211.9"/>
    <n v="118"/>
    <n v="18.010000000000002"/>
    <n v="273"/>
    <n v="102"/>
    <n v="12.29"/>
    <n v="5"/>
    <x v="2"/>
    <n v="1.35"/>
    <x v="0"/>
    <x v="3"/>
    <x v="0"/>
    <x v="0"/>
    <x v="0"/>
    <x v="0"/>
  </r>
  <r>
    <n v="55"/>
    <s v="SD"/>
    <x v="0"/>
    <x v="1"/>
    <x v="1"/>
    <x v="0"/>
    <n v="32"/>
    <x v="2"/>
    <n v="223.5"/>
    <n v="81"/>
    <n v="38"/>
    <n v="188.8"/>
    <n v="74"/>
    <n v="16.05"/>
    <n v="154.9"/>
    <n v="101"/>
    <n v="6.97"/>
    <n v="9.4"/>
    <x v="5"/>
    <n v="2.54"/>
    <x v="0"/>
    <x v="4"/>
    <x v="0"/>
    <x v="0"/>
    <x v="0"/>
    <x v="0"/>
  </r>
  <r>
    <n v="56"/>
    <s v="MT"/>
    <x v="44"/>
    <x v="1"/>
    <x v="0"/>
    <x v="1"/>
    <n v="0"/>
    <x v="1"/>
    <n v="201.3"/>
    <n v="95"/>
    <n v="34.22"/>
    <n v="152.80000000000001"/>
    <n v="66"/>
    <n v="12.99"/>
    <n v="233.2"/>
    <n v="101"/>
    <n v="10.49"/>
    <n v="7.5"/>
    <x v="7"/>
    <n v="2.0299999999999998"/>
    <x v="0"/>
    <x v="0"/>
    <x v="0"/>
    <x v="0"/>
    <x v="2"/>
    <x v="0"/>
  </r>
  <r>
    <n v="57"/>
    <s v="OR"/>
    <x v="45"/>
    <x v="1"/>
    <x v="0"/>
    <x v="1"/>
    <n v="0"/>
    <x v="1"/>
    <n v="233.8"/>
    <n v="104"/>
    <n v="39.75"/>
    <n v="266.5"/>
    <n v="94"/>
    <n v="22.65"/>
    <n v="212.7"/>
    <n v="104"/>
    <n v="9.57"/>
    <n v="7.6"/>
    <x v="0"/>
    <n v="2.0499999999999998"/>
    <x v="0"/>
    <x v="4"/>
    <x v="0"/>
    <x v="0"/>
    <x v="1"/>
    <x v="0"/>
  </r>
  <r>
    <n v="58"/>
    <s v="MN"/>
    <x v="46"/>
    <x v="0"/>
    <x v="0"/>
    <x v="1"/>
    <n v="0"/>
    <x v="1"/>
    <n v="183.9"/>
    <n v="115"/>
    <n v="31.26"/>
    <n v="255.9"/>
    <n v="101"/>
    <n v="21.75"/>
    <n v="275"/>
    <n v="145"/>
    <n v="12.38"/>
    <n v="10.8"/>
    <x v="9"/>
    <n v="2.92"/>
    <x v="1"/>
    <x v="0"/>
    <x v="0"/>
    <x v="0"/>
    <x v="1"/>
    <x v="0"/>
  </r>
  <r>
    <n v="59"/>
    <s v="FL"/>
    <x v="47"/>
    <x v="1"/>
    <x v="0"/>
    <x v="1"/>
    <n v="0"/>
    <x v="1"/>
    <n v="107"/>
    <n v="63"/>
    <n v="18.190000000000001"/>
    <n v="105.7"/>
    <n v="67"/>
    <n v="8.98"/>
    <n v="243.1"/>
    <n v="74"/>
    <n v="10.94"/>
    <n v="12.8"/>
    <x v="0"/>
    <n v="3.46"/>
    <x v="1"/>
    <x v="2"/>
    <x v="0"/>
    <x v="0"/>
    <x v="2"/>
    <x v="2"/>
  </r>
  <r>
    <n v="60"/>
    <s v="ME"/>
    <x v="48"/>
    <x v="0"/>
    <x v="0"/>
    <x v="1"/>
    <n v="0"/>
    <x v="1"/>
    <n v="166.1"/>
    <n v="105"/>
    <n v="28.24"/>
    <n v="79.3"/>
    <n v="93"/>
    <n v="6.74"/>
    <n v="213.7"/>
    <n v="98"/>
    <n v="9.6199999999999992"/>
    <n v="12.7"/>
    <x v="5"/>
    <n v="3.43"/>
    <x v="1"/>
    <x v="0"/>
    <x v="0"/>
    <x v="0"/>
    <x v="2"/>
    <x v="3"/>
  </r>
  <r>
    <n v="61"/>
    <s v="CA"/>
    <x v="49"/>
    <x v="2"/>
    <x v="1"/>
    <x v="1"/>
    <n v="0"/>
    <x v="1"/>
    <n v="244.6"/>
    <n v="89"/>
    <n v="41.58"/>
    <n v="188.8"/>
    <n v="80"/>
    <n v="16.05"/>
    <n v="206"/>
    <n v="114"/>
    <n v="9.27"/>
    <n v="11.3"/>
    <x v="7"/>
    <n v="3.05"/>
    <x v="1"/>
    <x v="0"/>
    <x v="0"/>
    <x v="0"/>
    <x v="0"/>
    <x v="0"/>
  </r>
  <r>
    <n v="62"/>
    <s v="NE"/>
    <x v="50"/>
    <x v="2"/>
    <x v="1"/>
    <x v="0"/>
    <n v="39"/>
    <x v="2"/>
    <n v="149.69999999999999"/>
    <n v="122"/>
    <n v="25.45"/>
    <n v="211.1"/>
    <n v="75"/>
    <n v="17.940000000000001"/>
    <n v="114.3"/>
    <n v="90"/>
    <n v="5.14"/>
    <n v="9.1999999999999993"/>
    <x v="7"/>
    <n v="2.48"/>
    <x v="0"/>
    <x v="0"/>
    <x v="0"/>
    <x v="0"/>
    <x v="0"/>
    <x v="3"/>
  </r>
  <r>
    <n v="63"/>
    <s v="CO"/>
    <x v="51"/>
    <x v="0"/>
    <x v="0"/>
    <x v="1"/>
    <n v="0"/>
    <x v="1"/>
    <n v="350.8"/>
    <n v="75"/>
    <n v="59.64"/>
    <n v="216.5"/>
    <n v="94"/>
    <n v="18.399999999999999"/>
    <n v="253.9"/>
    <n v="100"/>
    <n v="11.43"/>
    <n v="10.1"/>
    <x v="4"/>
    <n v="2.73"/>
    <x v="0"/>
    <x v="0"/>
    <x v="0"/>
    <x v="0"/>
    <x v="0"/>
    <x v="0"/>
  </r>
  <r>
    <n v="64"/>
    <s v="MA"/>
    <x v="0"/>
    <x v="0"/>
    <x v="0"/>
    <x v="1"/>
    <n v="0"/>
    <x v="1"/>
    <n v="195.6"/>
    <n v="99"/>
    <n v="33.25"/>
    <n v="267.8"/>
    <n v="120"/>
    <n v="22.76"/>
    <n v="164.9"/>
    <n v="76"/>
    <n v="7.42"/>
    <n v="16"/>
    <x v="5"/>
    <n v="4.32"/>
    <x v="1"/>
    <x v="1"/>
    <x v="0"/>
    <x v="0"/>
    <x v="1"/>
    <x v="0"/>
  </r>
  <r>
    <n v="65"/>
    <s v="AZ"/>
    <x v="52"/>
    <x v="0"/>
    <x v="0"/>
    <x v="1"/>
    <n v="0"/>
    <x v="1"/>
    <n v="179.2"/>
    <n v="77"/>
    <n v="30.46"/>
    <n v="210.7"/>
    <n v="99"/>
    <n v="17.91"/>
    <n v="276.89999999999998"/>
    <n v="58"/>
    <n v="12.46"/>
    <n v="9.1999999999999993"/>
    <x v="1"/>
    <n v="2.48"/>
    <x v="0"/>
    <x v="4"/>
    <x v="0"/>
    <x v="0"/>
    <x v="0"/>
    <x v="0"/>
  </r>
  <r>
    <n v="66"/>
    <s v="CT"/>
    <x v="53"/>
    <x v="0"/>
    <x v="0"/>
    <x v="1"/>
    <n v="0"/>
    <x v="1"/>
    <n v="146.69999999999999"/>
    <n v="64"/>
    <n v="24.94"/>
    <n v="274"/>
    <n v="99"/>
    <n v="23.29"/>
    <n v="321.3"/>
    <n v="98"/>
    <n v="14.46"/>
    <n v="8.9"/>
    <x v="6"/>
    <n v="2.4"/>
    <x v="0"/>
    <x v="3"/>
    <x v="0"/>
    <x v="0"/>
    <x v="1"/>
    <x v="1"/>
  </r>
  <r>
    <n v="67"/>
    <s v="MS"/>
    <x v="54"/>
    <x v="1"/>
    <x v="0"/>
    <x v="1"/>
    <n v="0"/>
    <x v="1"/>
    <n v="126"/>
    <n v="99"/>
    <n v="21.42"/>
    <n v="238.5"/>
    <n v="73"/>
    <n v="20.27"/>
    <n v="285.10000000000002"/>
    <n v="100"/>
    <n v="12.83"/>
    <n v="10.199999999999999"/>
    <x v="1"/>
    <n v="2.75"/>
    <x v="0"/>
    <x v="3"/>
    <x v="0"/>
    <x v="0"/>
    <x v="1"/>
    <x v="1"/>
  </r>
  <r>
    <n v="68"/>
    <s v="TX"/>
    <x v="55"/>
    <x v="2"/>
    <x v="0"/>
    <x v="1"/>
    <n v="0"/>
    <x v="1"/>
    <n v="138.6"/>
    <n v="102"/>
    <n v="23.56"/>
    <n v="199"/>
    <n v="93"/>
    <n v="16.920000000000002"/>
    <n v="204.1"/>
    <n v="137"/>
    <n v="9.18"/>
    <n v="7.8"/>
    <x v="7"/>
    <n v="2.11"/>
    <x v="0"/>
    <x v="1"/>
    <x v="0"/>
    <x v="0"/>
    <x v="0"/>
    <x v="3"/>
  </r>
  <r>
    <n v="69"/>
    <s v="OR"/>
    <x v="41"/>
    <x v="0"/>
    <x v="0"/>
    <x v="1"/>
    <n v="0"/>
    <x v="1"/>
    <n v="234.4"/>
    <n v="103"/>
    <n v="39.85"/>
    <n v="279.3"/>
    <n v="109"/>
    <n v="23.74"/>
    <n v="234.2"/>
    <n v="121"/>
    <n v="10.54"/>
    <n v="2"/>
    <x v="5"/>
    <n v="0.54"/>
    <x v="0"/>
    <x v="0"/>
    <x v="0"/>
    <x v="0"/>
    <x v="1"/>
    <x v="0"/>
  </r>
  <r>
    <n v="70"/>
    <s v="GA"/>
    <x v="56"/>
    <x v="0"/>
    <x v="0"/>
    <x v="0"/>
    <n v="31"/>
    <x v="2"/>
    <n v="121"/>
    <n v="105"/>
    <n v="20.57"/>
    <n v="218.9"/>
    <n v="98"/>
    <n v="18.61"/>
    <n v="226.7"/>
    <n v="110"/>
    <n v="10.199999999999999"/>
    <n v="12"/>
    <x v="6"/>
    <n v="3.24"/>
    <x v="1"/>
    <x v="0"/>
    <x v="0"/>
    <x v="0"/>
    <x v="0"/>
    <x v="2"/>
  </r>
  <r>
    <n v="71"/>
    <s v="OH"/>
    <x v="36"/>
    <x v="0"/>
    <x v="0"/>
    <x v="1"/>
    <n v="0"/>
    <x v="1"/>
    <n v="183.4"/>
    <n v="80"/>
    <n v="31.18"/>
    <n v="242"/>
    <n v="115"/>
    <n v="20.57"/>
    <n v="201.4"/>
    <n v="100"/>
    <n v="9.06"/>
    <n v="7.5"/>
    <x v="0"/>
    <n v="2.0299999999999998"/>
    <x v="0"/>
    <x v="2"/>
    <x v="0"/>
    <x v="0"/>
    <x v="1"/>
    <x v="0"/>
  </r>
  <r>
    <n v="72"/>
    <s v="MS"/>
    <x v="57"/>
    <x v="0"/>
    <x v="0"/>
    <x v="1"/>
    <n v="0"/>
    <x v="1"/>
    <n v="256.5"/>
    <n v="112"/>
    <n v="43.61"/>
    <n v="199.5"/>
    <n v="90"/>
    <n v="16.96"/>
    <n v="188.3"/>
    <n v="122"/>
    <n v="8.4700000000000006"/>
    <n v="7"/>
    <x v="2"/>
    <n v="1.89"/>
    <x v="0"/>
    <x v="3"/>
    <x v="0"/>
    <x v="0"/>
    <x v="0"/>
    <x v="0"/>
  </r>
  <r>
    <n v="73"/>
    <s v="DE"/>
    <x v="58"/>
    <x v="0"/>
    <x v="0"/>
    <x v="1"/>
    <n v="0"/>
    <x v="1"/>
    <n v="239.7"/>
    <n v="47"/>
    <n v="40.75"/>
    <n v="282.89999999999998"/>
    <n v="110"/>
    <n v="24.05"/>
    <n v="238.4"/>
    <n v="88"/>
    <n v="10.73"/>
    <n v="8.6999999999999993"/>
    <x v="0"/>
    <n v="2.35"/>
    <x v="0"/>
    <x v="4"/>
    <x v="0"/>
    <x v="0"/>
    <x v="1"/>
    <x v="0"/>
  </r>
  <r>
    <n v="74"/>
    <s v="NM"/>
    <x v="59"/>
    <x v="0"/>
    <x v="0"/>
    <x v="1"/>
    <n v="0"/>
    <x v="1"/>
    <n v="190.3"/>
    <n v="123"/>
    <n v="32.35"/>
    <n v="301.3"/>
    <n v="96"/>
    <n v="25.61"/>
    <n v="214.6"/>
    <n v="134"/>
    <n v="9.66"/>
    <n v="8"/>
    <x v="0"/>
    <n v="2.16"/>
    <x v="0"/>
    <x v="0"/>
    <x v="0"/>
    <x v="0"/>
    <x v="1"/>
    <x v="0"/>
  </r>
  <r>
    <n v="75"/>
    <s v="AR"/>
    <x v="60"/>
    <x v="1"/>
    <x v="0"/>
    <x v="0"/>
    <n v="29"/>
    <x v="2"/>
    <n v="133.1"/>
    <n v="114"/>
    <n v="22.63"/>
    <n v="221.2"/>
    <n v="82"/>
    <n v="18.8"/>
    <n v="131.6"/>
    <n v="103"/>
    <n v="5.92"/>
    <n v="6.8"/>
    <x v="0"/>
    <n v="1.84"/>
    <x v="0"/>
    <x v="0"/>
    <x v="0"/>
    <x v="0"/>
    <x v="0"/>
    <x v="3"/>
  </r>
  <r>
    <n v="76"/>
    <s v="TX"/>
    <x v="34"/>
    <x v="1"/>
    <x v="0"/>
    <x v="1"/>
    <n v="0"/>
    <x v="1"/>
    <n v="59.5"/>
    <n v="103"/>
    <n v="10.119999999999999"/>
    <n v="257.2"/>
    <n v="106"/>
    <n v="21.86"/>
    <n v="208.3"/>
    <n v="86"/>
    <n v="9.3699999999999992"/>
    <n v="11.1"/>
    <x v="1"/>
    <n v="3"/>
    <x v="1"/>
    <x v="1"/>
    <x v="0"/>
    <x v="0"/>
    <x v="1"/>
    <x v="1"/>
  </r>
  <r>
    <n v="77"/>
    <s v="GA"/>
    <x v="22"/>
    <x v="0"/>
    <x v="0"/>
    <x v="1"/>
    <n v="0"/>
    <x v="1"/>
    <n v="117.3"/>
    <n v="114"/>
    <n v="19.940000000000001"/>
    <n v="201.1"/>
    <n v="61"/>
    <n v="17.09"/>
    <n v="107.9"/>
    <n v="82"/>
    <n v="4.8600000000000003"/>
    <n v="12.2"/>
    <x v="0"/>
    <n v="3.29"/>
    <x v="1"/>
    <x v="0"/>
    <x v="0"/>
    <x v="0"/>
    <x v="0"/>
    <x v="3"/>
  </r>
  <r>
    <n v="78"/>
    <s v="DC"/>
    <x v="61"/>
    <x v="0"/>
    <x v="0"/>
    <x v="0"/>
    <n v="28"/>
    <x v="2"/>
    <n v="190.6"/>
    <n v="86"/>
    <n v="32.4"/>
    <n v="220.1"/>
    <n v="122"/>
    <n v="18.71"/>
    <n v="180.3"/>
    <n v="80"/>
    <n v="8.11"/>
    <n v="6"/>
    <x v="0"/>
    <n v="1.62"/>
    <x v="0"/>
    <x v="3"/>
    <x v="0"/>
    <x v="0"/>
    <x v="0"/>
    <x v="0"/>
  </r>
  <r>
    <n v="79"/>
    <s v="ND"/>
    <x v="62"/>
    <x v="0"/>
    <x v="0"/>
    <x v="0"/>
    <n v="23"/>
    <x v="0"/>
    <n v="193.5"/>
    <n v="85"/>
    <n v="32.9"/>
    <n v="220.2"/>
    <n v="90"/>
    <n v="18.72"/>
    <n v="272.39999999999998"/>
    <n v="111"/>
    <n v="12.26"/>
    <n v="8.5"/>
    <x v="2"/>
    <n v="2.2999999999999998"/>
    <x v="0"/>
    <x v="1"/>
    <x v="0"/>
    <x v="0"/>
    <x v="0"/>
    <x v="0"/>
  </r>
  <r>
    <n v="80"/>
    <s v="MD"/>
    <x v="19"/>
    <x v="0"/>
    <x v="0"/>
    <x v="1"/>
    <n v="0"/>
    <x v="1"/>
    <n v="170.4"/>
    <n v="103"/>
    <n v="28.97"/>
    <n v="200.2"/>
    <n v="71"/>
    <n v="17.02"/>
    <n v="258.3"/>
    <n v="100"/>
    <n v="11.62"/>
    <n v="11.6"/>
    <x v="7"/>
    <n v="3.13"/>
    <x v="1"/>
    <x v="0"/>
    <x v="0"/>
    <x v="0"/>
    <x v="0"/>
    <x v="2"/>
  </r>
  <r>
    <n v="81"/>
    <s v="AZ"/>
    <x v="33"/>
    <x v="0"/>
    <x v="0"/>
    <x v="0"/>
    <n v="32"/>
    <x v="2"/>
    <n v="70.900000000000006"/>
    <n v="163"/>
    <n v="12.05"/>
    <n v="166.7"/>
    <n v="121"/>
    <n v="14.17"/>
    <n v="244.9"/>
    <n v="105"/>
    <n v="11.02"/>
    <n v="11.1"/>
    <x v="2"/>
    <n v="3"/>
    <x v="1"/>
    <x v="3"/>
    <x v="0"/>
    <x v="0"/>
    <x v="2"/>
    <x v="2"/>
  </r>
  <r>
    <n v="82"/>
    <s v="AR"/>
    <x v="12"/>
    <x v="1"/>
    <x v="0"/>
    <x v="1"/>
    <n v="0"/>
    <x v="1"/>
    <n v="148.5"/>
    <n v="111"/>
    <n v="25.25"/>
    <n v="146.5"/>
    <n v="42"/>
    <n v="12.45"/>
    <n v="289.2"/>
    <n v="83"/>
    <n v="13.01"/>
    <n v="9.9"/>
    <x v="1"/>
    <n v="2.67"/>
    <x v="0"/>
    <x v="3"/>
    <x v="0"/>
    <x v="0"/>
    <x v="2"/>
    <x v="2"/>
  </r>
  <r>
    <n v="83"/>
    <s v="UT"/>
    <x v="63"/>
    <x v="1"/>
    <x v="0"/>
    <x v="1"/>
    <n v="0"/>
    <x v="1"/>
    <n v="258.10000000000002"/>
    <n v="106"/>
    <n v="43.88"/>
    <n v="161.4"/>
    <n v="106"/>
    <n v="13.72"/>
    <n v="225.1"/>
    <n v="110"/>
    <n v="10.130000000000001"/>
    <n v="11.7"/>
    <x v="2"/>
    <n v="3.16"/>
    <x v="1"/>
    <x v="0"/>
    <x v="0"/>
    <x v="0"/>
    <x v="2"/>
    <x v="0"/>
  </r>
  <r>
    <n v="84"/>
    <s v="IN"/>
    <x v="64"/>
    <x v="0"/>
    <x v="0"/>
    <x v="1"/>
    <n v="0"/>
    <x v="1"/>
    <n v="208.9"/>
    <n v="119"/>
    <n v="35.51"/>
    <n v="252.4"/>
    <n v="132"/>
    <n v="21.45"/>
    <n v="280.2"/>
    <n v="120"/>
    <n v="12.61"/>
    <n v="12.8"/>
    <x v="10"/>
    <n v="3.46"/>
    <x v="1"/>
    <x v="1"/>
    <x v="0"/>
    <x v="0"/>
    <x v="1"/>
    <x v="0"/>
  </r>
  <r>
    <n v="85"/>
    <s v="CA"/>
    <x v="3"/>
    <x v="0"/>
    <x v="0"/>
    <x v="0"/>
    <n v="36"/>
    <x v="2"/>
    <n v="178.7"/>
    <n v="134"/>
    <n v="30.38"/>
    <n v="178.6"/>
    <n v="102"/>
    <n v="15.18"/>
    <n v="126.8"/>
    <n v="82"/>
    <n v="5.71"/>
    <n v="8"/>
    <x v="7"/>
    <n v="2.16"/>
    <x v="0"/>
    <x v="4"/>
    <x v="0"/>
    <x v="0"/>
    <x v="0"/>
    <x v="0"/>
  </r>
  <r>
    <n v="86"/>
    <s v="AL"/>
    <x v="65"/>
    <x v="0"/>
    <x v="0"/>
    <x v="1"/>
    <n v="0"/>
    <x v="1"/>
    <n v="177.5"/>
    <n v="93"/>
    <n v="30.18"/>
    <n v="287.39999999999998"/>
    <n v="75"/>
    <n v="24.43"/>
    <n v="180.5"/>
    <n v="118"/>
    <n v="8.1199999999999992"/>
    <n v="11.9"/>
    <x v="0"/>
    <n v="3.21"/>
    <x v="1"/>
    <x v="4"/>
    <x v="0"/>
    <x v="0"/>
    <x v="1"/>
    <x v="0"/>
  </r>
  <r>
    <n v="87"/>
    <s v="WV"/>
    <x v="66"/>
    <x v="0"/>
    <x v="0"/>
    <x v="1"/>
    <n v="0"/>
    <x v="1"/>
    <n v="175.2"/>
    <n v="91"/>
    <n v="29.78"/>
    <n v="244.4"/>
    <n v="109"/>
    <n v="20.77"/>
    <n v="75.8"/>
    <n v="95"/>
    <n v="3.41"/>
    <n v="7.5"/>
    <x v="5"/>
    <n v="2.0299999999999998"/>
    <x v="0"/>
    <x v="0"/>
    <x v="0"/>
    <x v="0"/>
    <x v="1"/>
    <x v="1"/>
  </r>
  <r>
    <n v="88"/>
    <s v="FL"/>
    <x v="49"/>
    <x v="0"/>
    <x v="0"/>
    <x v="0"/>
    <n v="28"/>
    <x v="2"/>
    <n v="251.4"/>
    <n v="104"/>
    <n v="42.74"/>
    <n v="225.1"/>
    <n v="89"/>
    <n v="19.13"/>
    <n v="251.9"/>
    <n v="121"/>
    <n v="11.34"/>
    <n v="7.5"/>
    <x v="2"/>
    <n v="2.0299999999999998"/>
    <x v="0"/>
    <x v="0"/>
    <x v="0"/>
    <x v="0"/>
    <x v="1"/>
    <x v="0"/>
  </r>
  <r>
    <n v="89"/>
    <s v="ID"/>
    <x v="67"/>
    <x v="1"/>
    <x v="0"/>
    <x v="0"/>
    <n v="14"/>
    <x v="0"/>
    <n v="93.6"/>
    <n v="137"/>
    <n v="15.91"/>
    <n v="193.8"/>
    <n v="72"/>
    <n v="16.47"/>
    <n v="144.9"/>
    <n v="84"/>
    <n v="6.52"/>
    <n v="17.5"/>
    <x v="2"/>
    <n v="4.7300000000000004"/>
    <x v="1"/>
    <x v="0"/>
    <x v="0"/>
    <x v="0"/>
    <x v="0"/>
    <x v="3"/>
  </r>
  <r>
    <n v="90"/>
    <s v="OK"/>
    <x v="68"/>
    <x v="2"/>
    <x v="0"/>
    <x v="1"/>
    <n v="0"/>
    <x v="1"/>
    <n v="47.4"/>
    <n v="125"/>
    <n v="8.06"/>
    <n v="167.8"/>
    <n v="90"/>
    <n v="14.26"/>
    <n v="163.1"/>
    <n v="107"/>
    <n v="7.34"/>
    <n v="10.5"/>
    <x v="8"/>
    <n v="2.84"/>
    <x v="1"/>
    <x v="4"/>
    <x v="0"/>
    <x v="0"/>
    <x v="2"/>
    <x v="3"/>
  </r>
  <r>
    <n v="91"/>
    <s v="NY"/>
    <x v="69"/>
    <x v="0"/>
    <x v="0"/>
    <x v="0"/>
    <n v="37"/>
    <x v="2"/>
    <n v="163.5"/>
    <n v="77"/>
    <n v="27.8"/>
    <n v="203.1"/>
    <n v="102"/>
    <n v="17.260000000000002"/>
    <n v="232"/>
    <n v="87"/>
    <n v="10.44"/>
    <n v="7.8"/>
    <x v="7"/>
    <n v="2.11"/>
    <x v="0"/>
    <x v="4"/>
    <x v="0"/>
    <x v="0"/>
    <x v="0"/>
    <x v="2"/>
  </r>
  <r>
    <n v="92"/>
    <s v="LA"/>
    <x v="70"/>
    <x v="1"/>
    <x v="0"/>
    <x v="1"/>
    <n v="0"/>
    <x v="1"/>
    <n v="310.39999999999998"/>
    <n v="97"/>
    <n v="52.77"/>
    <n v="66.5"/>
    <n v="123"/>
    <n v="5.65"/>
    <n v="246.5"/>
    <n v="99"/>
    <n v="11.09"/>
    <n v="9.1999999999999993"/>
    <x v="3"/>
    <n v="2.48"/>
    <x v="0"/>
    <x v="2"/>
    <x v="0"/>
    <x v="0"/>
    <x v="2"/>
    <x v="0"/>
  </r>
  <r>
    <n v="93"/>
    <s v="TX"/>
    <x v="0"/>
    <x v="0"/>
    <x v="0"/>
    <x v="0"/>
    <n v="40"/>
    <x v="2"/>
    <n v="171.2"/>
    <n v="88"/>
    <n v="29.1"/>
    <n v="145.69999999999999"/>
    <n v="109"/>
    <n v="12.38"/>
    <n v="196.8"/>
    <n v="93"/>
    <n v="8.86"/>
    <n v="14"/>
    <x v="1"/>
    <n v="3.78"/>
    <x v="1"/>
    <x v="0"/>
    <x v="0"/>
    <x v="0"/>
    <x v="2"/>
    <x v="3"/>
  </r>
  <r>
    <n v="94"/>
    <s v="AK"/>
    <x v="71"/>
    <x v="0"/>
    <x v="0"/>
    <x v="1"/>
    <n v="0"/>
    <x v="1"/>
    <n v="172.8"/>
    <n v="58"/>
    <n v="29.38"/>
    <n v="183.1"/>
    <n v="108"/>
    <n v="15.56"/>
    <n v="158.80000000000001"/>
    <n v="104"/>
    <n v="7.15"/>
    <n v="7.9"/>
    <x v="0"/>
    <n v="2.13"/>
    <x v="0"/>
    <x v="2"/>
    <x v="0"/>
    <x v="0"/>
    <x v="0"/>
    <x v="3"/>
  </r>
  <r>
    <n v="95"/>
    <s v="NY"/>
    <x v="72"/>
    <x v="0"/>
    <x v="0"/>
    <x v="1"/>
    <n v="0"/>
    <x v="1"/>
    <n v="224.5"/>
    <n v="111"/>
    <n v="38.17"/>
    <n v="200.7"/>
    <n v="99"/>
    <n v="17.059999999999999"/>
    <n v="116.6"/>
    <n v="118"/>
    <n v="5.25"/>
    <n v="11.5"/>
    <x v="5"/>
    <n v="3.11"/>
    <x v="1"/>
    <x v="4"/>
    <x v="0"/>
    <x v="0"/>
    <x v="0"/>
    <x v="0"/>
  </r>
  <r>
    <n v="96"/>
    <s v="UT"/>
    <x v="73"/>
    <x v="1"/>
    <x v="1"/>
    <x v="1"/>
    <n v="0"/>
    <x v="1"/>
    <n v="78.2"/>
    <n v="103"/>
    <n v="13.29"/>
    <n v="195.9"/>
    <n v="149"/>
    <n v="16.649999999999999"/>
    <n v="108"/>
    <n v="100"/>
    <n v="4.8600000000000003"/>
    <n v="10.1"/>
    <x v="1"/>
    <n v="2.73"/>
    <x v="0"/>
    <x v="4"/>
    <x v="0"/>
    <x v="0"/>
    <x v="0"/>
    <x v="3"/>
  </r>
  <r>
    <n v="97"/>
    <s v="NM"/>
    <x v="74"/>
    <x v="0"/>
    <x v="0"/>
    <x v="1"/>
    <n v="0"/>
    <x v="1"/>
    <n v="148.69999999999999"/>
    <n v="80"/>
    <n v="25.28"/>
    <n v="259"/>
    <n v="94"/>
    <n v="22.02"/>
    <n v="149.5"/>
    <n v="107"/>
    <n v="6.73"/>
    <n v="12.7"/>
    <x v="1"/>
    <n v="3.43"/>
    <x v="1"/>
    <x v="4"/>
    <x v="0"/>
    <x v="0"/>
    <x v="1"/>
    <x v="1"/>
  </r>
  <r>
    <n v="98"/>
    <s v="NJ"/>
    <x v="75"/>
    <x v="2"/>
    <x v="0"/>
    <x v="1"/>
    <n v="0"/>
    <x v="1"/>
    <n v="159.5"/>
    <n v="77"/>
    <n v="27.12"/>
    <n v="303.8"/>
    <n v="92"/>
    <n v="25.82"/>
    <n v="226.9"/>
    <n v="120"/>
    <n v="10.210000000000001"/>
    <n v="12"/>
    <x v="7"/>
    <n v="3.24"/>
    <x v="1"/>
    <x v="1"/>
    <x v="0"/>
    <x v="0"/>
    <x v="1"/>
    <x v="1"/>
  </r>
  <r>
    <n v="99"/>
    <s v="RI"/>
    <x v="76"/>
    <x v="2"/>
    <x v="0"/>
    <x v="0"/>
    <n v="18"/>
    <x v="0"/>
    <n v="146.80000000000001"/>
    <n v="107"/>
    <n v="24.96"/>
    <n v="310"/>
    <n v="84"/>
    <n v="26.35"/>
    <n v="178.7"/>
    <n v="130"/>
    <n v="8.0399999999999991"/>
    <n v="7.2"/>
    <x v="10"/>
    <n v="1.94"/>
    <x v="0"/>
    <x v="1"/>
    <x v="0"/>
    <x v="0"/>
    <x v="1"/>
    <x v="1"/>
  </r>
  <r>
    <n v="100"/>
    <s v="NC"/>
    <x v="77"/>
    <x v="2"/>
    <x v="1"/>
    <x v="0"/>
    <n v="32"/>
    <x v="2"/>
    <n v="221.1"/>
    <n v="137"/>
    <n v="37.590000000000003"/>
    <n v="264.89999999999998"/>
    <n v="99"/>
    <n v="22.52"/>
    <n v="168.9"/>
    <n v="108"/>
    <n v="7.6"/>
    <n v="15.4"/>
    <x v="7"/>
    <n v="4.16"/>
    <x v="1"/>
    <x v="4"/>
    <x v="0"/>
    <x v="0"/>
    <x v="1"/>
    <x v="0"/>
  </r>
  <r>
    <n v="101"/>
    <s v="FL"/>
    <x v="28"/>
    <x v="0"/>
    <x v="0"/>
    <x v="1"/>
    <n v="0"/>
    <x v="1"/>
    <n v="201.9"/>
    <n v="74"/>
    <n v="34.32"/>
    <n v="226.8"/>
    <n v="119"/>
    <n v="19.28"/>
    <n v="217.5"/>
    <n v="80"/>
    <n v="9.7899999999999991"/>
    <n v="13.7"/>
    <x v="1"/>
    <n v="3.7"/>
    <x v="1"/>
    <x v="3"/>
    <x v="0"/>
    <x v="0"/>
    <x v="1"/>
    <x v="0"/>
  </r>
  <r>
    <n v="102"/>
    <s v="AL"/>
    <x v="78"/>
    <x v="2"/>
    <x v="0"/>
    <x v="1"/>
    <n v="0"/>
    <x v="1"/>
    <n v="218.9"/>
    <n v="105"/>
    <n v="37.21"/>
    <n v="299.89999999999998"/>
    <n v="87"/>
    <n v="25.49"/>
    <n v="158.6"/>
    <n v="110"/>
    <n v="7.14"/>
    <n v="11.3"/>
    <x v="7"/>
    <n v="3.05"/>
    <x v="1"/>
    <x v="4"/>
    <x v="0"/>
    <x v="0"/>
    <x v="1"/>
    <x v="0"/>
  </r>
  <r>
    <n v="103"/>
    <s v="HI"/>
    <x v="10"/>
    <x v="2"/>
    <x v="0"/>
    <x v="0"/>
    <n v="28"/>
    <x v="2"/>
    <n v="151.4"/>
    <n v="95"/>
    <n v="25.74"/>
    <n v="152.4"/>
    <n v="97"/>
    <n v="12.95"/>
    <n v="250.1"/>
    <n v="109"/>
    <n v="11.25"/>
    <n v="0"/>
    <x v="11"/>
    <n v="0"/>
    <x v="0"/>
    <x v="0"/>
    <x v="0"/>
    <x v="0"/>
    <x v="2"/>
    <x v="2"/>
  </r>
  <r>
    <n v="104"/>
    <s v="AZ"/>
    <x v="55"/>
    <x v="0"/>
    <x v="0"/>
    <x v="1"/>
    <n v="0"/>
    <x v="1"/>
    <n v="159"/>
    <n v="80"/>
    <n v="27.03"/>
    <n v="167.9"/>
    <n v="128"/>
    <n v="14.27"/>
    <n v="167.6"/>
    <n v="101"/>
    <n v="7.54"/>
    <n v="12.3"/>
    <x v="2"/>
    <n v="3.32"/>
    <x v="1"/>
    <x v="0"/>
    <x v="0"/>
    <x v="0"/>
    <x v="2"/>
    <x v="3"/>
  </r>
  <r>
    <n v="105"/>
    <s v="MA"/>
    <x v="2"/>
    <x v="0"/>
    <x v="1"/>
    <x v="1"/>
    <n v="0"/>
    <x v="1"/>
    <n v="159.69999999999999"/>
    <n v="86"/>
    <n v="27.15"/>
    <n v="197.5"/>
    <n v="76"/>
    <n v="16.79"/>
    <n v="121.6"/>
    <n v="105"/>
    <n v="5.47"/>
    <n v="13.9"/>
    <x v="1"/>
    <n v="3.75"/>
    <x v="1"/>
    <x v="1"/>
    <x v="0"/>
    <x v="0"/>
    <x v="0"/>
    <x v="3"/>
  </r>
  <r>
    <n v="106"/>
    <s v="WY"/>
    <x v="71"/>
    <x v="0"/>
    <x v="0"/>
    <x v="1"/>
    <n v="0"/>
    <x v="1"/>
    <n v="146.19999999999999"/>
    <n v="55"/>
    <n v="24.85"/>
    <n v="261.5"/>
    <n v="83"/>
    <n v="22.23"/>
    <n v="163.19999999999999"/>
    <n v="116"/>
    <n v="7.34"/>
    <n v="8.6999999999999993"/>
    <x v="0"/>
    <n v="2.35"/>
    <x v="0"/>
    <x v="3"/>
    <x v="0"/>
    <x v="0"/>
    <x v="1"/>
    <x v="1"/>
  </r>
  <r>
    <n v="107"/>
    <s v="PA"/>
    <x v="23"/>
    <x v="1"/>
    <x v="0"/>
    <x v="1"/>
    <n v="0"/>
    <x v="1"/>
    <n v="231.8"/>
    <n v="120"/>
    <n v="39.409999999999997"/>
    <n v="150.6"/>
    <n v="106"/>
    <n v="12.8"/>
    <n v="269.2"/>
    <n v="129"/>
    <n v="12.11"/>
    <n v="11.6"/>
    <x v="10"/>
    <n v="3.13"/>
    <x v="1"/>
    <x v="3"/>
    <x v="0"/>
    <x v="0"/>
    <x v="2"/>
    <x v="0"/>
  </r>
  <r>
    <n v="108"/>
    <s v="DC"/>
    <x v="57"/>
    <x v="1"/>
    <x v="0"/>
    <x v="1"/>
    <n v="0"/>
    <x v="1"/>
    <n v="122.4"/>
    <n v="88"/>
    <n v="20.81"/>
    <n v="143.80000000000001"/>
    <n v="111"/>
    <n v="12.22"/>
    <n v="157"/>
    <n v="106"/>
    <n v="7.07"/>
    <n v="11.5"/>
    <x v="0"/>
    <n v="3.11"/>
    <x v="1"/>
    <x v="0"/>
    <x v="0"/>
    <x v="0"/>
    <x v="2"/>
    <x v="3"/>
  </r>
  <r>
    <n v="109"/>
    <s v="GA"/>
    <x v="79"/>
    <x v="0"/>
    <x v="0"/>
    <x v="1"/>
    <n v="0"/>
    <x v="1"/>
    <n v="299.5"/>
    <n v="125"/>
    <n v="50.92"/>
    <n v="226.7"/>
    <n v="92"/>
    <n v="19.27"/>
    <n v="210.7"/>
    <n v="134"/>
    <n v="9.48"/>
    <n v="13.7"/>
    <x v="7"/>
    <n v="3.7"/>
    <x v="1"/>
    <x v="1"/>
    <x v="0"/>
    <x v="0"/>
    <x v="1"/>
    <x v="0"/>
  </r>
  <r>
    <n v="110"/>
    <s v="WV"/>
    <x v="80"/>
    <x v="2"/>
    <x v="0"/>
    <x v="0"/>
    <n v="28"/>
    <x v="2"/>
    <n v="235.6"/>
    <n v="74"/>
    <n v="40.049999999999997"/>
    <n v="227.9"/>
    <n v="37"/>
    <n v="19.37"/>
    <n v="170.3"/>
    <n v="103"/>
    <n v="7.66"/>
    <n v="15.4"/>
    <x v="4"/>
    <n v="4.16"/>
    <x v="1"/>
    <x v="1"/>
    <x v="0"/>
    <x v="0"/>
    <x v="1"/>
    <x v="0"/>
  </r>
  <r>
    <n v="111"/>
    <s v="AR"/>
    <x v="81"/>
    <x v="0"/>
    <x v="0"/>
    <x v="0"/>
    <n v="39"/>
    <x v="2"/>
    <n v="206.9"/>
    <n v="143"/>
    <n v="35.17"/>
    <n v="127.8"/>
    <n v="72"/>
    <n v="10.86"/>
    <n v="199.2"/>
    <n v="120"/>
    <n v="8.9600000000000009"/>
    <n v="9.1999999999999993"/>
    <x v="6"/>
    <n v="2.48"/>
    <x v="0"/>
    <x v="3"/>
    <x v="0"/>
    <x v="0"/>
    <x v="2"/>
    <x v="0"/>
  </r>
  <r>
    <n v="112"/>
    <s v="NE"/>
    <x v="82"/>
    <x v="0"/>
    <x v="0"/>
    <x v="1"/>
    <n v="0"/>
    <x v="1"/>
    <n v="211.2"/>
    <n v="80"/>
    <n v="35.9"/>
    <n v="237.7"/>
    <n v="93"/>
    <n v="20.2"/>
    <n v="259.2"/>
    <n v="58"/>
    <n v="11.66"/>
    <n v="12.3"/>
    <x v="5"/>
    <n v="3.32"/>
    <x v="1"/>
    <x v="1"/>
    <x v="0"/>
    <x v="0"/>
    <x v="1"/>
    <x v="0"/>
  </r>
  <r>
    <n v="113"/>
    <s v="MT"/>
    <x v="83"/>
    <x v="1"/>
    <x v="0"/>
    <x v="1"/>
    <n v="0"/>
    <x v="1"/>
    <n v="193.8"/>
    <n v="102"/>
    <n v="32.950000000000003"/>
    <n v="118.9"/>
    <n v="104"/>
    <n v="10.11"/>
    <n v="135.9"/>
    <n v="124"/>
    <n v="6.12"/>
    <n v="9.1999999999999993"/>
    <x v="0"/>
    <n v="2.48"/>
    <x v="0"/>
    <x v="1"/>
    <x v="0"/>
    <x v="0"/>
    <x v="2"/>
    <x v="0"/>
  </r>
  <r>
    <n v="114"/>
    <s v="CT"/>
    <x v="84"/>
    <x v="0"/>
    <x v="0"/>
    <x v="0"/>
    <n v="36"/>
    <x v="2"/>
    <n v="118.1"/>
    <n v="117"/>
    <n v="20.079999999999998"/>
    <n v="221.5"/>
    <n v="125"/>
    <n v="18.829999999999998"/>
    <n v="103.9"/>
    <n v="89"/>
    <n v="4.68"/>
    <n v="11.9"/>
    <x v="1"/>
    <n v="3.21"/>
    <x v="1"/>
    <x v="4"/>
    <x v="0"/>
    <x v="0"/>
    <x v="0"/>
    <x v="3"/>
  </r>
  <r>
    <n v="115"/>
    <s v="MA"/>
    <x v="85"/>
    <x v="2"/>
    <x v="0"/>
    <x v="1"/>
    <n v="0"/>
    <x v="1"/>
    <n v="241.2"/>
    <n v="134"/>
    <n v="41"/>
    <n v="116.5"/>
    <n v="114"/>
    <n v="9.9"/>
    <n v="152.19999999999999"/>
    <n v="91"/>
    <n v="6.85"/>
    <n v="10.6"/>
    <x v="7"/>
    <n v="2.86"/>
    <x v="1"/>
    <x v="1"/>
    <x v="0"/>
    <x v="0"/>
    <x v="2"/>
    <x v="0"/>
  </r>
  <r>
    <n v="116"/>
    <s v="MN"/>
    <x v="86"/>
    <x v="1"/>
    <x v="0"/>
    <x v="0"/>
    <n v="21"/>
    <x v="0"/>
    <n v="315.60000000000002"/>
    <n v="105"/>
    <n v="53.65"/>
    <n v="208.9"/>
    <n v="71"/>
    <n v="17.760000000000002"/>
    <n v="260.10000000000002"/>
    <n v="123"/>
    <n v="11.7"/>
    <n v="12.1"/>
    <x v="0"/>
    <n v="3.27"/>
    <x v="1"/>
    <x v="3"/>
    <x v="0"/>
    <x v="0"/>
    <x v="0"/>
    <x v="0"/>
  </r>
  <r>
    <n v="117"/>
    <s v="KS"/>
    <x v="87"/>
    <x v="0"/>
    <x v="0"/>
    <x v="1"/>
    <n v="0"/>
    <x v="1"/>
    <n v="189.8"/>
    <n v="111"/>
    <n v="32.270000000000003"/>
    <n v="197.3"/>
    <n v="101"/>
    <n v="16.77"/>
    <n v="234.5"/>
    <n v="111"/>
    <n v="10.55"/>
    <n v="14.9"/>
    <x v="0"/>
    <n v="4.0199999999999996"/>
    <x v="1"/>
    <x v="4"/>
    <x v="0"/>
    <x v="0"/>
    <x v="0"/>
    <x v="0"/>
  </r>
  <r>
    <n v="118"/>
    <s v="HI"/>
    <x v="53"/>
    <x v="0"/>
    <x v="0"/>
    <x v="1"/>
    <n v="0"/>
    <x v="1"/>
    <n v="62.9"/>
    <n v="81"/>
    <n v="10.69"/>
    <n v="231"/>
    <n v="64"/>
    <n v="19.64"/>
    <n v="168.9"/>
    <n v="121"/>
    <n v="7.6"/>
    <n v="8.5"/>
    <x v="2"/>
    <n v="2.2999999999999998"/>
    <x v="0"/>
    <x v="0"/>
    <x v="0"/>
    <x v="0"/>
    <x v="1"/>
    <x v="3"/>
  </r>
  <r>
    <n v="119"/>
    <s v="WY"/>
    <x v="88"/>
    <x v="1"/>
    <x v="0"/>
    <x v="1"/>
    <n v="0"/>
    <x v="1"/>
    <n v="143.69999999999999"/>
    <n v="114"/>
    <n v="24.43"/>
    <n v="297.8"/>
    <n v="98"/>
    <n v="25.31"/>
    <n v="212.6"/>
    <n v="86"/>
    <n v="9.57"/>
    <n v="11.4"/>
    <x v="8"/>
    <n v="3.08"/>
    <x v="1"/>
    <x v="2"/>
    <x v="0"/>
    <x v="0"/>
    <x v="1"/>
    <x v="1"/>
  </r>
  <r>
    <n v="120"/>
    <s v="MI"/>
    <x v="64"/>
    <x v="1"/>
    <x v="0"/>
    <x v="1"/>
    <n v="0"/>
    <x v="1"/>
    <n v="137.4"/>
    <n v="109"/>
    <n v="23.36"/>
    <n v="237.6"/>
    <n v="49"/>
    <n v="20.2"/>
    <n v="206.7"/>
    <n v="136"/>
    <n v="9.3000000000000007"/>
    <n v="14"/>
    <x v="9"/>
    <n v="3.78"/>
    <x v="1"/>
    <x v="3"/>
    <x v="0"/>
    <x v="0"/>
    <x v="1"/>
    <x v="1"/>
  </r>
  <r>
    <n v="121"/>
    <s v="NM"/>
    <x v="89"/>
    <x v="2"/>
    <x v="0"/>
    <x v="0"/>
    <n v="37"/>
    <x v="2"/>
    <n v="229.6"/>
    <n v="123"/>
    <n v="39.03"/>
    <n v="132.30000000000001"/>
    <n v="90"/>
    <n v="11.25"/>
    <n v="211.9"/>
    <n v="76"/>
    <n v="9.5399999999999991"/>
    <n v="9.5"/>
    <x v="8"/>
    <n v="2.57"/>
    <x v="0"/>
    <x v="4"/>
    <x v="0"/>
    <x v="0"/>
    <x v="2"/>
    <x v="0"/>
  </r>
  <r>
    <n v="122"/>
    <s v="UT"/>
    <x v="11"/>
    <x v="0"/>
    <x v="0"/>
    <x v="1"/>
    <n v="0"/>
    <x v="1"/>
    <n v="162.1"/>
    <n v="86"/>
    <n v="27.56"/>
    <n v="155"/>
    <n v="86"/>
    <n v="13.18"/>
    <n v="189.7"/>
    <n v="87"/>
    <n v="8.5399999999999991"/>
    <n v="11"/>
    <x v="4"/>
    <n v="2.97"/>
    <x v="1"/>
    <x v="5"/>
    <x v="0"/>
    <x v="0"/>
    <x v="2"/>
    <x v="3"/>
  </r>
  <r>
    <n v="123"/>
    <s v="KS"/>
    <x v="11"/>
    <x v="1"/>
    <x v="0"/>
    <x v="1"/>
    <n v="0"/>
    <x v="1"/>
    <n v="159.5"/>
    <n v="123"/>
    <n v="27.12"/>
    <n v="240.8"/>
    <n v="93"/>
    <n v="20.47"/>
    <n v="210.3"/>
    <n v="76"/>
    <n v="9.4600000000000009"/>
    <n v="11.4"/>
    <x v="0"/>
    <n v="3.08"/>
    <x v="1"/>
    <x v="0"/>
    <x v="0"/>
    <x v="0"/>
    <x v="1"/>
    <x v="1"/>
  </r>
  <r>
    <n v="124"/>
    <s v="MT"/>
    <x v="64"/>
    <x v="0"/>
    <x v="0"/>
    <x v="1"/>
    <n v="0"/>
    <x v="1"/>
    <n v="191.7"/>
    <n v="122"/>
    <n v="32.590000000000003"/>
    <n v="241.4"/>
    <n v="88"/>
    <n v="20.52"/>
    <n v="203.5"/>
    <n v="86"/>
    <n v="9.16"/>
    <n v="9.1"/>
    <x v="2"/>
    <n v="2.46"/>
    <x v="0"/>
    <x v="0"/>
    <x v="0"/>
    <x v="0"/>
    <x v="1"/>
    <x v="0"/>
  </r>
  <r>
    <n v="125"/>
    <s v="NM"/>
    <x v="10"/>
    <x v="1"/>
    <x v="1"/>
    <x v="1"/>
    <n v="0"/>
    <x v="1"/>
    <n v="167.3"/>
    <n v="119"/>
    <n v="28.44"/>
    <n v="198.5"/>
    <n v="119"/>
    <n v="16.87"/>
    <n v="133.1"/>
    <n v="88"/>
    <n v="5.99"/>
    <n v="11"/>
    <x v="1"/>
    <n v="2.97"/>
    <x v="1"/>
    <x v="0"/>
    <x v="0"/>
    <x v="0"/>
    <x v="0"/>
    <x v="3"/>
  </r>
  <r>
    <n v="126"/>
    <s v="OR"/>
    <x v="90"/>
    <x v="0"/>
    <x v="0"/>
    <x v="1"/>
    <n v="0"/>
    <x v="1"/>
    <n v="167.5"/>
    <n v="76"/>
    <n v="28.48"/>
    <n v="242.1"/>
    <n v="92"/>
    <n v="20.58"/>
    <n v="101.2"/>
    <n v="103"/>
    <n v="4.55"/>
    <n v="11.4"/>
    <x v="7"/>
    <n v="3.08"/>
    <x v="1"/>
    <x v="4"/>
    <x v="0"/>
    <x v="0"/>
    <x v="1"/>
    <x v="1"/>
  </r>
  <r>
    <n v="127"/>
    <s v="CA"/>
    <x v="58"/>
    <x v="0"/>
    <x v="0"/>
    <x v="1"/>
    <n v="0"/>
    <x v="1"/>
    <n v="187.6"/>
    <n v="97"/>
    <n v="31.89"/>
    <n v="208.2"/>
    <n v="118"/>
    <n v="17.7"/>
    <n v="158.9"/>
    <n v="101"/>
    <n v="7.15"/>
    <n v="8.6999999999999993"/>
    <x v="1"/>
    <n v="2.35"/>
    <x v="0"/>
    <x v="4"/>
    <x v="0"/>
    <x v="0"/>
    <x v="0"/>
    <x v="0"/>
  </r>
  <r>
    <n v="128"/>
    <s v="OR"/>
    <x v="91"/>
    <x v="0"/>
    <x v="0"/>
    <x v="1"/>
    <n v="0"/>
    <x v="1"/>
    <n v="161.1"/>
    <n v="99"/>
    <n v="27.39"/>
    <n v="198.8"/>
    <n v="81"/>
    <n v="16.899999999999999"/>
    <n v="228.4"/>
    <n v="116"/>
    <n v="10.28"/>
    <n v="10.6"/>
    <x v="7"/>
    <n v="2.86"/>
    <x v="1"/>
    <x v="0"/>
    <x v="0"/>
    <x v="0"/>
    <x v="0"/>
    <x v="2"/>
  </r>
  <r>
    <n v="129"/>
    <s v="MS"/>
    <x v="31"/>
    <x v="1"/>
    <x v="1"/>
    <x v="1"/>
    <n v="0"/>
    <x v="1"/>
    <n v="273.5"/>
    <n v="104"/>
    <n v="46.5"/>
    <n v="183.8"/>
    <n v="68"/>
    <n v="15.62"/>
    <n v="153.80000000000001"/>
    <n v="67"/>
    <n v="6.92"/>
    <n v="11"/>
    <x v="4"/>
    <n v="2.97"/>
    <x v="1"/>
    <x v="4"/>
    <x v="0"/>
    <x v="0"/>
    <x v="0"/>
    <x v="0"/>
  </r>
  <r>
    <n v="130"/>
    <s v="SD"/>
    <x v="89"/>
    <x v="2"/>
    <x v="0"/>
    <x v="1"/>
    <n v="0"/>
    <x v="1"/>
    <n v="209.8"/>
    <n v="82"/>
    <n v="35.67"/>
    <n v="194.5"/>
    <n v="94"/>
    <n v="16.53"/>
    <n v="200.4"/>
    <n v="85"/>
    <n v="9.02"/>
    <n v="11.3"/>
    <x v="0"/>
    <n v="3.05"/>
    <x v="1"/>
    <x v="1"/>
    <x v="0"/>
    <x v="0"/>
    <x v="0"/>
    <x v="0"/>
  </r>
  <r>
    <n v="131"/>
    <s v="WI"/>
    <x v="92"/>
    <x v="2"/>
    <x v="0"/>
    <x v="1"/>
    <n v="0"/>
    <x v="1"/>
    <n v="112.8"/>
    <n v="108"/>
    <n v="19.18"/>
    <n v="218.8"/>
    <n v="120"/>
    <n v="18.600000000000001"/>
    <n v="240.2"/>
    <n v="106"/>
    <n v="10.81"/>
    <n v="9"/>
    <x v="0"/>
    <n v="2.4300000000000002"/>
    <x v="0"/>
    <x v="4"/>
    <x v="0"/>
    <x v="0"/>
    <x v="0"/>
    <x v="2"/>
  </r>
  <r>
    <n v="132"/>
    <s v="WV"/>
    <x v="93"/>
    <x v="2"/>
    <x v="0"/>
    <x v="1"/>
    <n v="0"/>
    <x v="1"/>
    <n v="174.4"/>
    <n v="120"/>
    <n v="29.65"/>
    <n v="156.30000000000001"/>
    <n v="98"/>
    <n v="13.29"/>
    <n v="136.5"/>
    <n v="121"/>
    <n v="6.14"/>
    <n v="10.199999999999999"/>
    <x v="2"/>
    <n v="2.75"/>
    <x v="0"/>
    <x v="1"/>
    <x v="0"/>
    <x v="0"/>
    <x v="2"/>
    <x v="3"/>
  </r>
  <r>
    <n v="133"/>
    <s v="OH"/>
    <x v="73"/>
    <x v="1"/>
    <x v="1"/>
    <x v="0"/>
    <n v="16"/>
    <x v="0"/>
    <n v="143.5"/>
    <n v="76"/>
    <n v="24.4"/>
    <n v="242.6"/>
    <n v="58"/>
    <n v="20.62"/>
    <n v="147.69999999999999"/>
    <n v="95"/>
    <n v="6.65"/>
    <n v="11.3"/>
    <x v="0"/>
    <n v="3.05"/>
    <x v="1"/>
    <x v="1"/>
    <x v="0"/>
    <x v="0"/>
    <x v="1"/>
    <x v="1"/>
  </r>
  <r>
    <n v="134"/>
    <s v="AL"/>
    <x v="94"/>
    <x v="0"/>
    <x v="0"/>
    <x v="1"/>
    <n v="0"/>
    <x v="1"/>
    <n v="178"/>
    <n v="110"/>
    <n v="30.26"/>
    <n v="153.80000000000001"/>
    <n v="64"/>
    <n v="13.07"/>
    <n v="236.6"/>
    <n v="105"/>
    <n v="10.65"/>
    <n v="11.7"/>
    <x v="7"/>
    <n v="3.16"/>
    <x v="1"/>
    <x v="0"/>
    <x v="0"/>
    <x v="0"/>
    <x v="2"/>
    <x v="0"/>
  </r>
  <r>
    <n v="135"/>
    <s v="DE"/>
    <x v="95"/>
    <x v="1"/>
    <x v="0"/>
    <x v="1"/>
    <n v="0"/>
    <x v="1"/>
    <n v="209.4"/>
    <n v="104"/>
    <n v="35.6"/>
    <n v="132.5"/>
    <n v="78"/>
    <n v="11.26"/>
    <n v="149.4"/>
    <n v="123"/>
    <n v="6.72"/>
    <n v="11.3"/>
    <x v="0"/>
    <n v="3.05"/>
    <x v="1"/>
    <x v="4"/>
    <x v="0"/>
    <x v="0"/>
    <x v="2"/>
    <x v="0"/>
  </r>
  <r>
    <n v="136"/>
    <s v="IL"/>
    <x v="96"/>
    <x v="1"/>
    <x v="1"/>
    <x v="1"/>
    <n v="0"/>
    <x v="1"/>
    <n v="169.3"/>
    <n v="82"/>
    <n v="28.78"/>
    <n v="217.9"/>
    <n v="147"/>
    <n v="18.52"/>
    <n v="184.2"/>
    <n v="77"/>
    <n v="8.2899999999999991"/>
    <n v="9.4"/>
    <x v="4"/>
    <n v="2.54"/>
    <x v="0"/>
    <x v="0"/>
    <x v="0"/>
    <x v="0"/>
    <x v="0"/>
    <x v="3"/>
  </r>
  <r>
    <n v="137"/>
    <s v="DC"/>
    <x v="87"/>
    <x v="0"/>
    <x v="0"/>
    <x v="0"/>
    <n v="17"/>
    <x v="0"/>
    <n v="219.5"/>
    <n v="78"/>
    <n v="37.32"/>
    <n v="222.1"/>
    <n v="94"/>
    <n v="18.88"/>
    <n v="188.3"/>
    <n v="92"/>
    <n v="8.4700000000000006"/>
    <n v="16.100000000000001"/>
    <x v="2"/>
    <n v="4.3499999999999996"/>
    <x v="1"/>
    <x v="0"/>
    <x v="0"/>
    <x v="0"/>
    <x v="0"/>
    <x v="0"/>
  </r>
  <r>
    <n v="138"/>
    <s v="FL"/>
    <x v="65"/>
    <x v="0"/>
    <x v="0"/>
    <x v="0"/>
    <n v="51"/>
    <x v="2"/>
    <n v="283.89999999999998"/>
    <n v="98"/>
    <n v="48.26"/>
    <n v="192"/>
    <n v="109"/>
    <n v="16.32"/>
    <n v="196.3"/>
    <n v="85"/>
    <n v="8.83"/>
    <n v="10"/>
    <x v="7"/>
    <n v="2.7"/>
    <x v="0"/>
    <x v="0"/>
    <x v="0"/>
    <x v="0"/>
    <x v="0"/>
    <x v="0"/>
  </r>
  <r>
    <n v="139"/>
    <s v="MO"/>
    <x v="97"/>
    <x v="0"/>
    <x v="0"/>
    <x v="0"/>
    <n v="24"/>
    <x v="0"/>
    <n v="212.7"/>
    <n v="73"/>
    <n v="36.159999999999997"/>
    <n v="257.5"/>
    <n v="103"/>
    <n v="21.89"/>
    <n v="227.8"/>
    <n v="119"/>
    <n v="10.25"/>
    <n v="9.6999999999999993"/>
    <x v="12"/>
    <n v="2.62"/>
    <x v="0"/>
    <x v="4"/>
    <x v="0"/>
    <x v="0"/>
    <x v="1"/>
    <x v="0"/>
  </r>
  <r>
    <n v="140"/>
    <s v="OH"/>
    <x v="75"/>
    <x v="2"/>
    <x v="0"/>
    <x v="1"/>
    <n v="0"/>
    <x v="1"/>
    <n v="105"/>
    <n v="150"/>
    <n v="17.850000000000001"/>
    <n v="251.6"/>
    <n v="90"/>
    <n v="21.39"/>
    <n v="258"/>
    <n v="93"/>
    <n v="11.61"/>
    <n v="14.9"/>
    <x v="2"/>
    <n v="4.0199999999999996"/>
    <x v="1"/>
    <x v="1"/>
    <x v="0"/>
    <x v="0"/>
    <x v="1"/>
    <x v="1"/>
  </r>
  <r>
    <n v="141"/>
    <s v="MA"/>
    <x v="56"/>
    <x v="1"/>
    <x v="0"/>
    <x v="1"/>
    <n v="0"/>
    <x v="1"/>
    <n v="271.39999999999998"/>
    <n v="119"/>
    <n v="46.14"/>
    <n v="190.4"/>
    <n v="102"/>
    <n v="16.18"/>
    <n v="284.7"/>
    <n v="118"/>
    <n v="12.81"/>
    <n v="11.1"/>
    <x v="1"/>
    <n v="3"/>
    <x v="1"/>
    <x v="2"/>
    <x v="0"/>
    <x v="0"/>
    <x v="0"/>
    <x v="0"/>
  </r>
  <r>
    <n v="142"/>
    <s v="WA"/>
    <x v="18"/>
    <x v="0"/>
    <x v="0"/>
    <x v="1"/>
    <n v="0"/>
    <x v="1"/>
    <n v="204.9"/>
    <n v="107"/>
    <n v="34.83"/>
    <n v="135.19999999999999"/>
    <n v="102"/>
    <n v="11.49"/>
    <n v="208.2"/>
    <n v="106"/>
    <n v="9.3699999999999992"/>
    <n v="10.4"/>
    <x v="0"/>
    <n v="2.81"/>
    <x v="1"/>
    <x v="5"/>
    <x v="0"/>
    <x v="0"/>
    <x v="2"/>
    <x v="0"/>
  </r>
  <r>
    <n v="143"/>
    <s v="HI"/>
    <x v="98"/>
    <x v="0"/>
    <x v="0"/>
    <x v="0"/>
    <n v="15"/>
    <x v="0"/>
    <n v="154.6"/>
    <n v="128"/>
    <n v="26.28"/>
    <n v="245.6"/>
    <n v="106"/>
    <n v="20.88"/>
    <n v="148.6"/>
    <n v="90"/>
    <n v="6.69"/>
    <n v="9.1"/>
    <x v="7"/>
    <n v="2.46"/>
    <x v="0"/>
    <x v="0"/>
    <x v="0"/>
    <x v="0"/>
    <x v="1"/>
    <x v="1"/>
  </r>
  <r>
    <n v="144"/>
    <s v="GA"/>
    <x v="33"/>
    <x v="1"/>
    <x v="0"/>
    <x v="1"/>
    <n v="0"/>
    <x v="1"/>
    <n v="124.1"/>
    <n v="82"/>
    <n v="21.1"/>
    <n v="202.6"/>
    <n v="120"/>
    <n v="17.22"/>
    <n v="289.60000000000002"/>
    <n v="119"/>
    <n v="13.03"/>
    <n v="6.7"/>
    <x v="8"/>
    <n v="1.81"/>
    <x v="0"/>
    <x v="3"/>
    <x v="0"/>
    <x v="0"/>
    <x v="0"/>
    <x v="2"/>
  </r>
  <r>
    <n v="145"/>
    <s v="CO"/>
    <x v="15"/>
    <x v="0"/>
    <x v="0"/>
    <x v="1"/>
    <n v="0"/>
    <x v="1"/>
    <n v="182.9"/>
    <n v="113"/>
    <n v="31.09"/>
    <n v="239.6"/>
    <n v="85"/>
    <n v="20.37"/>
    <n v="229.8"/>
    <n v="104"/>
    <n v="10.34"/>
    <n v="5.5"/>
    <x v="7"/>
    <n v="1.49"/>
    <x v="0"/>
    <x v="4"/>
    <x v="0"/>
    <x v="0"/>
    <x v="1"/>
    <x v="0"/>
  </r>
  <r>
    <n v="146"/>
    <s v="MD"/>
    <x v="14"/>
    <x v="0"/>
    <x v="0"/>
    <x v="1"/>
    <n v="0"/>
    <x v="1"/>
    <n v="165.3"/>
    <n v="118"/>
    <n v="28.1"/>
    <n v="210"/>
    <n v="101"/>
    <n v="17.850000000000001"/>
    <n v="187.2"/>
    <n v="93"/>
    <n v="8.42"/>
    <n v="8.5"/>
    <x v="0"/>
    <n v="2.2999999999999998"/>
    <x v="0"/>
    <x v="4"/>
    <x v="0"/>
    <x v="0"/>
    <x v="0"/>
    <x v="3"/>
  </r>
  <r>
    <n v="147"/>
    <s v="WY"/>
    <x v="99"/>
    <x v="0"/>
    <x v="0"/>
    <x v="1"/>
    <n v="0"/>
    <x v="1"/>
    <n v="140.1"/>
    <n v="132"/>
    <n v="23.82"/>
    <n v="209.6"/>
    <n v="126"/>
    <n v="17.82"/>
    <n v="264.10000000000002"/>
    <n v="77"/>
    <n v="11.88"/>
    <n v="8"/>
    <x v="5"/>
    <n v="2.16"/>
    <x v="0"/>
    <x v="0"/>
    <x v="0"/>
    <x v="0"/>
    <x v="0"/>
    <x v="2"/>
  </r>
  <r>
    <n v="148"/>
    <s v="VA"/>
    <x v="7"/>
    <x v="1"/>
    <x v="1"/>
    <x v="0"/>
    <n v="29"/>
    <x v="2"/>
    <n v="139.80000000000001"/>
    <n v="114"/>
    <n v="23.77"/>
    <n v="138.19999999999999"/>
    <n v="91"/>
    <n v="11.75"/>
    <n v="221"/>
    <n v="88"/>
    <n v="9.9499999999999993"/>
    <n v="5.5"/>
    <x v="1"/>
    <n v="1.49"/>
    <x v="0"/>
    <x v="1"/>
    <x v="0"/>
    <x v="0"/>
    <x v="2"/>
    <x v="3"/>
  </r>
  <r>
    <n v="149"/>
    <s v="VT"/>
    <x v="36"/>
    <x v="2"/>
    <x v="0"/>
    <x v="1"/>
    <n v="0"/>
    <x v="1"/>
    <n v="213"/>
    <n v="95"/>
    <n v="36.21"/>
    <n v="188.8"/>
    <n v="104"/>
    <n v="16.05"/>
    <n v="136.19999999999999"/>
    <n v="89"/>
    <n v="6.13"/>
    <n v="13.5"/>
    <x v="0"/>
    <n v="3.65"/>
    <x v="1"/>
    <x v="1"/>
    <x v="0"/>
    <x v="0"/>
    <x v="0"/>
    <x v="0"/>
  </r>
  <r>
    <n v="150"/>
    <s v="AR"/>
    <x v="1"/>
    <x v="0"/>
    <x v="0"/>
    <x v="1"/>
    <n v="0"/>
    <x v="1"/>
    <n v="267.8"/>
    <n v="145"/>
    <n v="45.53"/>
    <n v="316.39999999999998"/>
    <n v="121"/>
    <n v="26.89"/>
    <n v="208.6"/>
    <n v="91"/>
    <n v="9.39"/>
    <n v="14.4"/>
    <x v="9"/>
    <n v="3.89"/>
    <x v="1"/>
    <x v="5"/>
    <x v="0"/>
    <x v="0"/>
    <x v="1"/>
    <x v="0"/>
  </r>
  <r>
    <n v="151"/>
    <s v="WY"/>
    <x v="62"/>
    <x v="0"/>
    <x v="0"/>
    <x v="1"/>
    <n v="0"/>
    <x v="1"/>
    <n v="102.8"/>
    <n v="74"/>
    <n v="17.48"/>
    <n v="281.7"/>
    <n v="125"/>
    <n v="23.94"/>
    <n v="228.1"/>
    <n v="113"/>
    <n v="10.26"/>
    <n v="13.2"/>
    <x v="2"/>
    <n v="3.56"/>
    <x v="1"/>
    <x v="4"/>
    <x v="0"/>
    <x v="0"/>
    <x v="1"/>
    <x v="1"/>
  </r>
  <r>
    <n v="152"/>
    <s v="WI"/>
    <x v="91"/>
    <x v="0"/>
    <x v="0"/>
    <x v="1"/>
    <n v="0"/>
    <x v="1"/>
    <n v="239.9"/>
    <n v="121"/>
    <n v="40.78"/>
    <n v="142.30000000000001"/>
    <n v="51"/>
    <n v="12.1"/>
    <n v="364.3"/>
    <n v="106"/>
    <n v="16.39"/>
    <n v="9.3000000000000007"/>
    <x v="2"/>
    <n v="2.5099999999999998"/>
    <x v="0"/>
    <x v="0"/>
    <x v="0"/>
    <x v="0"/>
    <x v="2"/>
    <x v="0"/>
  </r>
  <r>
    <n v="153"/>
    <s v="ME"/>
    <x v="100"/>
    <x v="1"/>
    <x v="0"/>
    <x v="0"/>
    <n v="24"/>
    <x v="0"/>
    <n v="175.8"/>
    <n v="139"/>
    <n v="29.89"/>
    <n v="155"/>
    <n v="98"/>
    <n v="13.18"/>
    <n v="180.7"/>
    <n v="64"/>
    <n v="8.1300000000000008"/>
    <n v="7.8"/>
    <x v="2"/>
    <n v="2.11"/>
    <x v="0"/>
    <x v="4"/>
    <x v="0"/>
    <x v="0"/>
    <x v="2"/>
    <x v="3"/>
  </r>
  <r>
    <n v="154"/>
    <s v="OH"/>
    <x v="12"/>
    <x v="0"/>
    <x v="0"/>
    <x v="1"/>
    <n v="0"/>
    <x v="1"/>
    <n v="136.69999999999999"/>
    <n v="106"/>
    <n v="23.24"/>
    <n v="228.6"/>
    <n v="105"/>
    <n v="19.43"/>
    <n v="265.3"/>
    <n v="114"/>
    <n v="11.94"/>
    <n v="9.8000000000000007"/>
    <x v="7"/>
    <n v="2.65"/>
    <x v="0"/>
    <x v="1"/>
    <x v="0"/>
    <x v="0"/>
    <x v="1"/>
    <x v="2"/>
  </r>
  <r>
    <n v="155"/>
    <s v="DC"/>
    <x v="79"/>
    <x v="0"/>
    <x v="0"/>
    <x v="1"/>
    <n v="0"/>
    <x v="1"/>
    <n v="224.4"/>
    <n v="121"/>
    <n v="38.15"/>
    <n v="147.9"/>
    <n v="97"/>
    <n v="12.57"/>
    <n v="183.8"/>
    <n v="74"/>
    <n v="8.27"/>
    <n v="6.7"/>
    <x v="5"/>
    <n v="1.81"/>
    <x v="0"/>
    <x v="4"/>
    <x v="0"/>
    <x v="0"/>
    <x v="2"/>
    <x v="0"/>
  </r>
  <r>
    <n v="156"/>
    <s v="AK"/>
    <x v="38"/>
    <x v="0"/>
    <x v="0"/>
    <x v="1"/>
    <n v="0"/>
    <x v="1"/>
    <n v="103"/>
    <n v="129"/>
    <n v="17.510000000000002"/>
    <n v="242.3"/>
    <n v="103"/>
    <n v="20.6"/>
    <n v="170.2"/>
    <n v="89"/>
    <n v="7.66"/>
    <n v="7.9"/>
    <x v="0"/>
    <n v="2.13"/>
    <x v="0"/>
    <x v="0"/>
    <x v="0"/>
    <x v="0"/>
    <x v="1"/>
    <x v="1"/>
  </r>
  <r>
    <n v="157"/>
    <s v="AR"/>
    <x v="45"/>
    <x v="0"/>
    <x v="0"/>
    <x v="0"/>
    <n v="23"/>
    <x v="0"/>
    <n v="209.7"/>
    <n v="73"/>
    <n v="35.65"/>
    <n v="183.6"/>
    <n v="63"/>
    <n v="15.61"/>
    <n v="205.5"/>
    <n v="111"/>
    <n v="9.25"/>
    <n v="7.1"/>
    <x v="0"/>
    <n v="1.92"/>
    <x v="0"/>
    <x v="4"/>
    <x v="0"/>
    <x v="0"/>
    <x v="0"/>
    <x v="0"/>
  </r>
  <r>
    <n v="158"/>
    <s v="NY"/>
    <x v="101"/>
    <x v="2"/>
    <x v="0"/>
    <x v="0"/>
    <n v="31"/>
    <x v="2"/>
    <n v="193.8"/>
    <n v="130"/>
    <n v="32.950000000000003"/>
    <n v="202.6"/>
    <n v="98"/>
    <n v="17.22"/>
    <n v="191.2"/>
    <n v="102"/>
    <n v="8.6"/>
    <n v="13.3"/>
    <x v="5"/>
    <n v="3.59"/>
    <x v="1"/>
    <x v="0"/>
    <x v="0"/>
    <x v="0"/>
    <x v="0"/>
    <x v="0"/>
  </r>
  <r>
    <n v="159"/>
    <s v="NV"/>
    <x v="96"/>
    <x v="1"/>
    <x v="0"/>
    <x v="1"/>
    <n v="0"/>
    <x v="1"/>
    <n v="171.4"/>
    <n v="117"/>
    <n v="29.14"/>
    <n v="115.2"/>
    <n v="128"/>
    <n v="9.7899999999999991"/>
    <n v="224.5"/>
    <n v="115"/>
    <n v="10.1"/>
    <n v="17"/>
    <x v="7"/>
    <n v="4.59"/>
    <x v="1"/>
    <x v="3"/>
    <x v="0"/>
    <x v="0"/>
    <x v="2"/>
    <x v="2"/>
  </r>
  <r>
    <n v="160"/>
    <s v="SC"/>
    <x v="102"/>
    <x v="0"/>
    <x v="0"/>
    <x v="0"/>
    <n v="31"/>
    <x v="2"/>
    <n v="197.2"/>
    <n v="118"/>
    <n v="33.520000000000003"/>
    <n v="249.9"/>
    <n v="70"/>
    <n v="21.24"/>
    <n v="298.89999999999998"/>
    <n v="104"/>
    <n v="13.45"/>
    <n v="3.9"/>
    <x v="5"/>
    <n v="1.05"/>
    <x v="0"/>
    <x v="1"/>
    <x v="0"/>
    <x v="0"/>
    <x v="1"/>
    <x v="0"/>
  </r>
  <r>
    <n v="161"/>
    <s v="NY"/>
    <x v="95"/>
    <x v="1"/>
    <x v="0"/>
    <x v="0"/>
    <n v="33"/>
    <x v="2"/>
    <n v="251.5"/>
    <n v="107"/>
    <n v="42.76"/>
    <n v="234.1"/>
    <n v="110"/>
    <n v="19.899999999999999"/>
    <n v="213.4"/>
    <n v="87"/>
    <n v="9.6"/>
    <n v="10.4"/>
    <x v="1"/>
    <n v="2.81"/>
    <x v="1"/>
    <x v="3"/>
    <x v="0"/>
    <x v="0"/>
    <x v="1"/>
    <x v="0"/>
  </r>
  <r>
    <n v="162"/>
    <s v="MI"/>
    <x v="77"/>
    <x v="2"/>
    <x v="0"/>
    <x v="1"/>
    <n v="0"/>
    <x v="1"/>
    <n v="277.3"/>
    <n v="138"/>
    <n v="47.14"/>
    <n v="228.4"/>
    <n v="117"/>
    <n v="19.41"/>
    <n v="117.3"/>
    <n v="103"/>
    <n v="5.28"/>
    <n v="12.8"/>
    <x v="7"/>
    <n v="3.46"/>
    <x v="1"/>
    <x v="4"/>
    <x v="0"/>
    <x v="0"/>
    <x v="1"/>
    <x v="0"/>
  </r>
  <r>
    <n v="163"/>
    <s v="ND"/>
    <x v="103"/>
    <x v="1"/>
    <x v="1"/>
    <x v="1"/>
    <n v="0"/>
    <x v="1"/>
    <n v="216.7"/>
    <n v="117"/>
    <n v="36.840000000000003"/>
    <n v="116.5"/>
    <n v="126"/>
    <n v="9.9"/>
    <n v="220"/>
    <n v="110"/>
    <n v="9.9"/>
    <n v="9.8000000000000007"/>
    <x v="7"/>
    <n v="2.65"/>
    <x v="0"/>
    <x v="4"/>
    <x v="0"/>
    <x v="0"/>
    <x v="2"/>
    <x v="0"/>
  </r>
  <r>
    <n v="164"/>
    <s v="NY"/>
    <x v="61"/>
    <x v="0"/>
    <x v="0"/>
    <x v="1"/>
    <n v="0"/>
    <x v="1"/>
    <n v="143.4"/>
    <n v="130"/>
    <n v="24.38"/>
    <n v="289.39999999999998"/>
    <n v="50"/>
    <n v="24.6"/>
    <n v="194"/>
    <n v="100"/>
    <n v="8.73"/>
    <n v="9.6999999999999993"/>
    <x v="1"/>
    <n v="2.62"/>
    <x v="0"/>
    <x v="4"/>
    <x v="0"/>
    <x v="0"/>
    <x v="1"/>
    <x v="1"/>
  </r>
  <r>
    <n v="165"/>
    <s v="LA"/>
    <x v="51"/>
    <x v="1"/>
    <x v="0"/>
    <x v="1"/>
    <n v="0"/>
    <x v="1"/>
    <n v="166.9"/>
    <n v="99"/>
    <n v="28.37"/>
    <n v="154.9"/>
    <n v="97"/>
    <n v="13.17"/>
    <n v="189.4"/>
    <n v="89"/>
    <n v="8.52"/>
    <n v="7.2"/>
    <x v="2"/>
    <n v="1.94"/>
    <x v="0"/>
    <x v="1"/>
    <x v="0"/>
    <x v="0"/>
    <x v="2"/>
    <x v="3"/>
  </r>
  <r>
    <n v="166"/>
    <s v="MN"/>
    <x v="104"/>
    <x v="1"/>
    <x v="0"/>
    <x v="1"/>
    <n v="0"/>
    <x v="1"/>
    <n v="201.8"/>
    <n v="82"/>
    <n v="34.31"/>
    <n v="231.5"/>
    <n v="95"/>
    <n v="19.68"/>
    <n v="226.1"/>
    <n v="130"/>
    <n v="10.17"/>
    <n v="16.5"/>
    <x v="2"/>
    <n v="4.46"/>
    <x v="1"/>
    <x v="1"/>
    <x v="0"/>
    <x v="0"/>
    <x v="1"/>
    <x v="0"/>
  </r>
  <r>
    <n v="167"/>
    <s v="IN"/>
    <x v="10"/>
    <x v="1"/>
    <x v="0"/>
    <x v="1"/>
    <n v="0"/>
    <x v="1"/>
    <n v="234.8"/>
    <n v="85"/>
    <n v="39.92"/>
    <n v="140.9"/>
    <n v="91"/>
    <n v="11.98"/>
    <n v="204.3"/>
    <n v="93"/>
    <n v="9.19"/>
    <n v="9.5"/>
    <x v="2"/>
    <n v="2.57"/>
    <x v="0"/>
    <x v="0"/>
    <x v="0"/>
    <x v="0"/>
    <x v="2"/>
    <x v="0"/>
  </r>
  <r>
    <n v="168"/>
    <s v="CT"/>
    <x v="34"/>
    <x v="2"/>
    <x v="0"/>
    <x v="1"/>
    <n v="0"/>
    <x v="1"/>
    <n v="198.6"/>
    <n v="111"/>
    <n v="33.76"/>
    <n v="213.9"/>
    <n v="115"/>
    <n v="18.18"/>
    <n v="171.2"/>
    <n v="105"/>
    <n v="7.7"/>
    <n v="10.6"/>
    <x v="1"/>
    <n v="2.86"/>
    <x v="1"/>
    <x v="4"/>
    <x v="0"/>
    <x v="0"/>
    <x v="0"/>
    <x v="0"/>
  </r>
  <r>
    <n v="169"/>
    <s v="OR"/>
    <x v="56"/>
    <x v="0"/>
    <x v="1"/>
    <x v="1"/>
    <n v="0"/>
    <x v="1"/>
    <n v="12.5"/>
    <n v="67"/>
    <n v="2.13"/>
    <n v="256.60000000000002"/>
    <n v="90"/>
    <n v="21.81"/>
    <n v="169.4"/>
    <n v="88"/>
    <n v="7.62"/>
    <n v="7.7"/>
    <x v="4"/>
    <n v="2.08"/>
    <x v="0"/>
    <x v="0"/>
    <x v="0"/>
    <x v="0"/>
    <x v="1"/>
    <x v="1"/>
  </r>
  <r>
    <n v="170"/>
    <s v="OR"/>
    <x v="105"/>
    <x v="0"/>
    <x v="0"/>
    <x v="1"/>
    <n v="0"/>
    <x v="1"/>
    <n v="178.1"/>
    <n v="109"/>
    <n v="30.28"/>
    <n v="146.5"/>
    <n v="86"/>
    <n v="12.45"/>
    <n v="137.6"/>
    <n v="78"/>
    <n v="6.19"/>
    <n v="8.5"/>
    <x v="5"/>
    <n v="2.2999999999999998"/>
    <x v="0"/>
    <x v="0"/>
    <x v="0"/>
    <x v="0"/>
    <x v="2"/>
    <x v="0"/>
  </r>
  <r>
    <n v="171"/>
    <s v="GA"/>
    <x v="28"/>
    <x v="1"/>
    <x v="0"/>
    <x v="1"/>
    <n v="0"/>
    <x v="1"/>
    <n v="208"/>
    <n v="125"/>
    <n v="35.36"/>
    <n v="198.9"/>
    <n v="76"/>
    <n v="16.91"/>
    <n v="76.400000000000006"/>
    <n v="97"/>
    <n v="3.44"/>
    <n v="8.6"/>
    <x v="1"/>
    <n v="2.3199999999999998"/>
    <x v="0"/>
    <x v="1"/>
    <x v="0"/>
    <x v="0"/>
    <x v="0"/>
    <x v="0"/>
  </r>
  <r>
    <n v="172"/>
    <s v="ND"/>
    <x v="98"/>
    <x v="0"/>
    <x v="0"/>
    <x v="0"/>
    <n v="31"/>
    <x v="2"/>
    <n v="174.5"/>
    <n v="101"/>
    <n v="29.67"/>
    <n v="245.6"/>
    <n v="105"/>
    <n v="20.88"/>
    <n v="172.8"/>
    <n v="76"/>
    <n v="7.78"/>
    <n v="10.3"/>
    <x v="4"/>
    <n v="2.78"/>
    <x v="0"/>
    <x v="0"/>
    <x v="0"/>
    <x v="0"/>
    <x v="1"/>
    <x v="1"/>
  </r>
  <r>
    <n v="173"/>
    <s v="WY"/>
    <x v="106"/>
    <x v="0"/>
    <x v="1"/>
    <x v="0"/>
    <n v="30"/>
    <x v="2"/>
    <n v="154.1"/>
    <n v="114"/>
    <n v="26.2"/>
    <n v="118.7"/>
    <n v="106"/>
    <n v="10.09"/>
    <n v="258.39999999999998"/>
    <n v="105"/>
    <n v="11.63"/>
    <n v="12.9"/>
    <x v="0"/>
    <n v="3.48"/>
    <x v="1"/>
    <x v="4"/>
    <x v="0"/>
    <x v="0"/>
    <x v="2"/>
    <x v="2"/>
  </r>
  <r>
    <n v="174"/>
    <s v="PA"/>
    <x v="49"/>
    <x v="0"/>
    <x v="0"/>
    <x v="1"/>
    <n v="0"/>
    <x v="1"/>
    <n v="167.4"/>
    <n v="119"/>
    <n v="28.46"/>
    <n v="233.2"/>
    <n v="143"/>
    <n v="19.82"/>
    <n v="109.6"/>
    <n v="115"/>
    <n v="4.93"/>
    <n v="10.3"/>
    <x v="2"/>
    <n v="2.78"/>
    <x v="0"/>
    <x v="1"/>
    <x v="0"/>
    <x v="0"/>
    <x v="1"/>
    <x v="3"/>
  </r>
  <r>
    <n v="175"/>
    <s v="MN"/>
    <x v="22"/>
    <x v="0"/>
    <x v="0"/>
    <x v="1"/>
    <n v="0"/>
    <x v="1"/>
    <n v="143.19999999999999"/>
    <n v="92"/>
    <n v="24.34"/>
    <n v="209.1"/>
    <n v="142"/>
    <n v="17.77"/>
    <n v="173"/>
    <n v="96"/>
    <n v="7.79"/>
    <n v="11.9"/>
    <x v="4"/>
    <n v="3.21"/>
    <x v="1"/>
    <x v="0"/>
    <x v="0"/>
    <x v="0"/>
    <x v="0"/>
    <x v="3"/>
  </r>
  <r>
    <n v="176"/>
    <s v="NY"/>
    <x v="107"/>
    <x v="1"/>
    <x v="0"/>
    <x v="1"/>
    <n v="0"/>
    <x v="1"/>
    <n v="143.19999999999999"/>
    <n v="77"/>
    <n v="24.34"/>
    <n v="169.8"/>
    <n v="114"/>
    <n v="14.43"/>
    <n v="215.8"/>
    <n v="77"/>
    <n v="9.7100000000000009"/>
    <n v="7.6"/>
    <x v="7"/>
    <n v="2.0499999999999998"/>
    <x v="0"/>
    <x v="0"/>
    <x v="0"/>
    <x v="0"/>
    <x v="2"/>
    <x v="3"/>
  </r>
  <r>
    <n v="177"/>
    <s v="NY"/>
    <x v="38"/>
    <x v="0"/>
    <x v="0"/>
    <x v="1"/>
    <n v="0"/>
    <x v="1"/>
    <n v="154.19999999999999"/>
    <n v="123"/>
    <n v="26.21"/>
    <n v="112.3"/>
    <n v="86"/>
    <n v="9.5500000000000007"/>
    <n v="246.4"/>
    <n v="75"/>
    <n v="11.09"/>
    <n v="15.4"/>
    <x v="7"/>
    <n v="4.16"/>
    <x v="1"/>
    <x v="2"/>
    <x v="0"/>
    <x v="0"/>
    <x v="2"/>
    <x v="2"/>
  </r>
  <r>
    <n v="178"/>
    <s v="AL"/>
    <x v="21"/>
    <x v="1"/>
    <x v="0"/>
    <x v="1"/>
    <n v="0"/>
    <x v="1"/>
    <n v="153.4"/>
    <n v="86"/>
    <n v="26.08"/>
    <n v="198.5"/>
    <n v="81"/>
    <n v="16.87"/>
    <n v="164.4"/>
    <n v="83"/>
    <n v="7.4"/>
    <n v="10.4"/>
    <x v="0"/>
    <n v="2.81"/>
    <x v="1"/>
    <x v="1"/>
    <x v="0"/>
    <x v="0"/>
    <x v="0"/>
    <x v="3"/>
  </r>
  <r>
    <n v="179"/>
    <s v="VA"/>
    <x v="108"/>
    <x v="2"/>
    <x v="0"/>
    <x v="1"/>
    <n v="0"/>
    <x v="1"/>
    <n v="104.6"/>
    <n v="121"/>
    <n v="17.78"/>
    <n v="149.5"/>
    <n v="71"/>
    <n v="12.71"/>
    <n v="255.1"/>
    <n v="67"/>
    <n v="11.48"/>
    <n v="6.5"/>
    <x v="8"/>
    <n v="1.76"/>
    <x v="0"/>
    <x v="4"/>
    <x v="0"/>
    <x v="0"/>
    <x v="2"/>
    <x v="2"/>
  </r>
  <r>
    <n v="180"/>
    <s v="MT"/>
    <x v="71"/>
    <x v="2"/>
    <x v="0"/>
    <x v="1"/>
    <n v="0"/>
    <x v="1"/>
    <n v="142.30000000000001"/>
    <n v="75"/>
    <n v="24.19"/>
    <n v="122.8"/>
    <n v="106"/>
    <n v="10.44"/>
    <n v="229.5"/>
    <n v="94"/>
    <n v="10.33"/>
    <n v="12.8"/>
    <x v="4"/>
    <n v="3.46"/>
    <x v="1"/>
    <x v="4"/>
    <x v="0"/>
    <x v="0"/>
    <x v="2"/>
    <x v="2"/>
  </r>
  <r>
    <n v="181"/>
    <s v="VA"/>
    <x v="109"/>
    <x v="0"/>
    <x v="1"/>
    <x v="0"/>
    <n v="31"/>
    <x v="2"/>
    <n v="174.5"/>
    <n v="104"/>
    <n v="29.67"/>
    <n v="224.2"/>
    <n v="92"/>
    <n v="19.059999999999999"/>
    <n v="116.3"/>
    <n v="91"/>
    <n v="5.23"/>
    <n v="12.3"/>
    <x v="3"/>
    <n v="3.32"/>
    <x v="1"/>
    <x v="4"/>
    <x v="0"/>
    <x v="0"/>
    <x v="1"/>
    <x v="3"/>
  </r>
  <r>
    <n v="182"/>
    <s v="AL"/>
    <x v="47"/>
    <x v="2"/>
    <x v="0"/>
    <x v="0"/>
    <n v="25"/>
    <x v="0"/>
    <n v="246.6"/>
    <n v="94"/>
    <n v="41.92"/>
    <n v="141.4"/>
    <n v="112"/>
    <n v="12.02"/>
    <n v="189.8"/>
    <n v="109"/>
    <n v="8.5399999999999991"/>
    <n v="13"/>
    <x v="2"/>
    <n v="3.51"/>
    <x v="1"/>
    <x v="0"/>
    <x v="0"/>
    <x v="0"/>
    <x v="2"/>
    <x v="0"/>
  </r>
  <r>
    <n v="183"/>
    <s v="TN"/>
    <x v="62"/>
    <x v="2"/>
    <x v="0"/>
    <x v="1"/>
    <n v="0"/>
    <x v="1"/>
    <n v="206.2"/>
    <n v="84"/>
    <n v="35.049999999999997"/>
    <n v="256.39999999999998"/>
    <n v="138"/>
    <n v="21.79"/>
    <n v="117.1"/>
    <n v="91"/>
    <n v="5.27"/>
    <n v="9"/>
    <x v="0"/>
    <n v="2.4300000000000002"/>
    <x v="0"/>
    <x v="0"/>
    <x v="0"/>
    <x v="0"/>
    <x v="1"/>
    <x v="0"/>
  </r>
  <r>
    <n v="184"/>
    <s v="UT"/>
    <x v="62"/>
    <x v="0"/>
    <x v="0"/>
    <x v="1"/>
    <n v="0"/>
    <x v="1"/>
    <n v="106.4"/>
    <n v="71"/>
    <n v="18.09"/>
    <n v="240.1"/>
    <n v="83"/>
    <n v="20.41"/>
    <n v="147.69999999999999"/>
    <n v="114"/>
    <n v="6.65"/>
    <n v="5.3"/>
    <x v="7"/>
    <n v="1.43"/>
    <x v="0"/>
    <x v="6"/>
    <x v="0"/>
    <x v="0"/>
    <x v="1"/>
    <x v="1"/>
  </r>
  <r>
    <n v="185"/>
    <s v="ID"/>
    <x v="48"/>
    <x v="0"/>
    <x v="0"/>
    <x v="1"/>
    <n v="0"/>
    <x v="1"/>
    <n v="177.3"/>
    <n v="129"/>
    <n v="30.14"/>
    <n v="152.80000000000001"/>
    <n v="105"/>
    <n v="12.99"/>
    <n v="162.9"/>
    <n v="92"/>
    <n v="7.33"/>
    <n v="5.0999999999999996"/>
    <x v="5"/>
    <n v="1.38"/>
    <x v="0"/>
    <x v="1"/>
    <x v="0"/>
    <x v="0"/>
    <x v="2"/>
    <x v="0"/>
  </r>
  <r>
    <n v="186"/>
    <s v="MD"/>
    <x v="50"/>
    <x v="0"/>
    <x v="1"/>
    <x v="1"/>
    <n v="0"/>
    <x v="1"/>
    <n v="106.6"/>
    <n v="76"/>
    <n v="18.12"/>
    <n v="147.4"/>
    <n v="89"/>
    <n v="12.53"/>
    <n v="235.8"/>
    <n v="113"/>
    <n v="10.61"/>
    <n v="9.6"/>
    <x v="8"/>
    <n v="2.59"/>
    <x v="0"/>
    <x v="4"/>
    <x v="0"/>
    <x v="0"/>
    <x v="2"/>
    <x v="2"/>
  </r>
  <r>
    <n v="187"/>
    <s v="GA"/>
    <x v="98"/>
    <x v="0"/>
    <x v="0"/>
    <x v="1"/>
    <n v="0"/>
    <x v="1"/>
    <n v="193.3"/>
    <n v="106"/>
    <n v="32.86"/>
    <n v="128.30000000000001"/>
    <n v="94"/>
    <n v="10.91"/>
    <n v="162.1"/>
    <n v="119"/>
    <n v="7.29"/>
    <n v="11.6"/>
    <x v="7"/>
    <n v="3.13"/>
    <x v="1"/>
    <x v="5"/>
    <x v="0"/>
    <x v="0"/>
    <x v="2"/>
    <x v="0"/>
  </r>
  <r>
    <n v="188"/>
    <s v="AL"/>
    <x v="110"/>
    <x v="2"/>
    <x v="0"/>
    <x v="1"/>
    <n v="0"/>
    <x v="1"/>
    <n v="209.5"/>
    <n v="89"/>
    <n v="35.619999999999997"/>
    <n v="172.8"/>
    <n v="85"/>
    <n v="14.69"/>
    <n v="94.1"/>
    <n v="102"/>
    <n v="4.2300000000000004"/>
    <n v="8.8000000000000007"/>
    <x v="7"/>
    <n v="2.38"/>
    <x v="0"/>
    <x v="0"/>
    <x v="0"/>
    <x v="0"/>
    <x v="2"/>
    <x v="0"/>
  </r>
  <r>
    <n v="189"/>
    <s v="OR"/>
    <x v="72"/>
    <x v="1"/>
    <x v="0"/>
    <x v="0"/>
    <n v="30"/>
    <x v="2"/>
    <n v="194.3"/>
    <n v="107"/>
    <n v="33.03"/>
    <n v="243.2"/>
    <n v="108"/>
    <n v="20.67"/>
    <n v="322.2"/>
    <n v="114"/>
    <n v="14.5"/>
    <n v="7.1"/>
    <x v="2"/>
    <n v="1.92"/>
    <x v="0"/>
    <x v="0"/>
    <x v="0"/>
    <x v="0"/>
    <x v="1"/>
    <x v="0"/>
  </r>
  <r>
    <n v="190"/>
    <s v="UT"/>
    <x v="7"/>
    <x v="0"/>
    <x v="0"/>
    <x v="1"/>
    <n v="0"/>
    <x v="1"/>
    <n v="118.2"/>
    <n v="106"/>
    <n v="20.09"/>
    <n v="167.2"/>
    <n v="136"/>
    <n v="14.21"/>
    <n v="214.2"/>
    <n v="106"/>
    <n v="9.64"/>
    <n v="12.2"/>
    <x v="0"/>
    <n v="3.29"/>
    <x v="1"/>
    <x v="3"/>
    <x v="0"/>
    <x v="0"/>
    <x v="2"/>
    <x v="3"/>
  </r>
  <r>
    <n v="191"/>
    <s v="NV"/>
    <x v="111"/>
    <x v="2"/>
    <x v="0"/>
    <x v="1"/>
    <n v="0"/>
    <x v="1"/>
    <n v="155.5"/>
    <n v="101"/>
    <n v="26.44"/>
    <n v="213.4"/>
    <n v="89"/>
    <n v="18.14"/>
    <n v="237.9"/>
    <n v="61"/>
    <n v="10.71"/>
    <n v="7.6"/>
    <x v="9"/>
    <n v="2.0499999999999998"/>
    <x v="0"/>
    <x v="0"/>
    <x v="0"/>
    <x v="0"/>
    <x v="0"/>
    <x v="2"/>
  </r>
  <r>
    <n v="192"/>
    <s v="VT"/>
    <x v="78"/>
    <x v="2"/>
    <x v="0"/>
    <x v="1"/>
    <n v="0"/>
    <x v="1"/>
    <n v="222.2"/>
    <n v="113"/>
    <n v="37.770000000000003"/>
    <n v="218.5"/>
    <n v="122"/>
    <n v="18.57"/>
    <n v="266"/>
    <n v="88"/>
    <n v="11.97"/>
    <n v="10.9"/>
    <x v="2"/>
    <n v="2.94"/>
    <x v="1"/>
    <x v="0"/>
    <x v="0"/>
    <x v="0"/>
    <x v="0"/>
    <x v="0"/>
  </r>
  <r>
    <n v="193"/>
    <s v="CO"/>
    <x v="46"/>
    <x v="2"/>
    <x v="0"/>
    <x v="0"/>
    <n v="23"/>
    <x v="0"/>
    <n v="262.2"/>
    <n v="101"/>
    <n v="44.57"/>
    <n v="157"/>
    <n v="80"/>
    <n v="13.35"/>
    <n v="129.1"/>
    <n v="100"/>
    <n v="5.81"/>
    <n v="7.3"/>
    <x v="13"/>
    <n v="1.97"/>
    <x v="0"/>
    <x v="0"/>
    <x v="0"/>
    <x v="0"/>
    <x v="2"/>
    <x v="0"/>
  </r>
  <r>
    <n v="194"/>
    <s v="VT"/>
    <x v="112"/>
    <x v="1"/>
    <x v="0"/>
    <x v="1"/>
    <n v="0"/>
    <x v="1"/>
    <n v="188.4"/>
    <n v="63"/>
    <n v="32.03"/>
    <n v="165.9"/>
    <n v="89"/>
    <n v="14.1"/>
    <n v="205.7"/>
    <n v="71"/>
    <n v="9.26"/>
    <n v="13.2"/>
    <x v="5"/>
    <n v="3.56"/>
    <x v="1"/>
    <x v="0"/>
    <x v="0"/>
    <x v="0"/>
    <x v="2"/>
    <x v="0"/>
  </r>
  <r>
    <n v="195"/>
    <s v="FL"/>
    <x v="22"/>
    <x v="1"/>
    <x v="0"/>
    <x v="0"/>
    <n v="26"/>
    <x v="2"/>
    <n v="118.5"/>
    <n v="86"/>
    <n v="20.149999999999999"/>
    <n v="213.9"/>
    <n v="118"/>
    <n v="18.18"/>
    <n v="132.6"/>
    <n v="99"/>
    <n v="5.97"/>
    <n v="13.4"/>
    <x v="0"/>
    <n v="3.62"/>
    <x v="1"/>
    <x v="4"/>
    <x v="0"/>
    <x v="0"/>
    <x v="0"/>
    <x v="3"/>
  </r>
  <r>
    <n v="196"/>
    <s v="ID"/>
    <x v="87"/>
    <x v="0"/>
    <x v="0"/>
    <x v="0"/>
    <n v="31"/>
    <x v="2"/>
    <n v="181.6"/>
    <n v="91"/>
    <n v="30.87"/>
    <n v="213.2"/>
    <n v="120"/>
    <n v="18.12"/>
    <n v="207.8"/>
    <n v="104"/>
    <n v="9.35"/>
    <n v="11.4"/>
    <x v="7"/>
    <n v="3.08"/>
    <x v="1"/>
    <x v="0"/>
    <x v="0"/>
    <x v="0"/>
    <x v="0"/>
    <x v="0"/>
  </r>
  <r>
    <n v="197"/>
    <s v="CO"/>
    <x v="62"/>
    <x v="2"/>
    <x v="0"/>
    <x v="1"/>
    <n v="0"/>
    <x v="1"/>
    <n v="270.89999999999998"/>
    <n v="98"/>
    <n v="46.05"/>
    <n v="226.2"/>
    <n v="110"/>
    <n v="19.23"/>
    <n v="178.8"/>
    <n v="60"/>
    <n v="8.0500000000000007"/>
    <n v="8.8000000000000007"/>
    <x v="2"/>
    <n v="2.38"/>
    <x v="0"/>
    <x v="1"/>
    <x v="0"/>
    <x v="0"/>
    <x v="1"/>
    <x v="0"/>
  </r>
  <r>
    <n v="198"/>
    <s v="MT"/>
    <x v="104"/>
    <x v="0"/>
    <x v="0"/>
    <x v="0"/>
    <n v="35"/>
    <x v="2"/>
    <n v="182.8"/>
    <n v="122"/>
    <n v="31.08"/>
    <n v="212.7"/>
    <n v="119"/>
    <n v="18.079999999999998"/>
    <n v="193.8"/>
    <n v="103"/>
    <n v="8.7200000000000006"/>
    <n v="11"/>
    <x v="5"/>
    <n v="2.97"/>
    <x v="1"/>
    <x v="0"/>
    <x v="0"/>
    <x v="0"/>
    <x v="0"/>
    <x v="0"/>
  </r>
  <r>
    <n v="199"/>
    <s v="TX"/>
    <x v="10"/>
    <x v="0"/>
    <x v="0"/>
    <x v="1"/>
    <n v="0"/>
    <x v="1"/>
    <n v="169.1"/>
    <n v="105"/>
    <n v="28.75"/>
    <n v="169.9"/>
    <n v="102"/>
    <n v="14.44"/>
    <n v="244.9"/>
    <n v="106"/>
    <n v="11.02"/>
    <n v="9.9"/>
    <x v="3"/>
    <n v="2.67"/>
    <x v="0"/>
    <x v="3"/>
    <x v="0"/>
    <x v="0"/>
    <x v="2"/>
    <x v="2"/>
  </r>
  <r>
    <n v="200"/>
    <s v="RI"/>
    <x v="89"/>
    <x v="0"/>
    <x v="1"/>
    <x v="1"/>
    <n v="0"/>
    <x v="1"/>
    <n v="197.2"/>
    <n v="97"/>
    <n v="33.520000000000003"/>
    <n v="211.7"/>
    <n v="115"/>
    <n v="17.989999999999998"/>
    <n v="210.1"/>
    <n v="133"/>
    <n v="9.4499999999999993"/>
    <n v="8.3000000000000007"/>
    <x v="7"/>
    <n v="2.2400000000000002"/>
    <x v="0"/>
    <x v="2"/>
    <x v="0"/>
    <x v="0"/>
    <x v="0"/>
    <x v="0"/>
  </r>
  <r>
    <n v="201"/>
    <s v="FL"/>
    <x v="13"/>
    <x v="1"/>
    <x v="0"/>
    <x v="0"/>
    <n v="45"/>
    <x v="2"/>
    <n v="130.5"/>
    <n v="114"/>
    <n v="22.19"/>
    <n v="208.4"/>
    <n v="94"/>
    <n v="17.71"/>
    <n v="141.6"/>
    <n v="114"/>
    <n v="6.37"/>
    <n v="11"/>
    <x v="2"/>
    <n v="2.97"/>
    <x v="1"/>
    <x v="2"/>
    <x v="0"/>
    <x v="0"/>
    <x v="0"/>
    <x v="3"/>
  </r>
  <r>
    <n v="202"/>
    <s v="SC"/>
    <x v="78"/>
    <x v="0"/>
    <x v="0"/>
    <x v="0"/>
    <n v="46"/>
    <x v="2"/>
    <n v="217.5"/>
    <n v="123"/>
    <n v="36.979999999999997"/>
    <n v="233.7"/>
    <n v="84"/>
    <n v="19.86"/>
    <n v="163.9"/>
    <n v="99"/>
    <n v="7.38"/>
    <n v="9"/>
    <x v="0"/>
    <n v="2.4300000000000002"/>
    <x v="0"/>
    <x v="2"/>
    <x v="0"/>
    <x v="0"/>
    <x v="1"/>
    <x v="0"/>
  </r>
  <r>
    <n v="203"/>
    <s v="UT"/>
    <x v="113"/>
    <x v="0"/>
    <x v="0"/>
    <x v="1"/>
    <n v="0"/>
    <x v="1"/>
    <n v="266.3"/>
    <n v="90"/>
    <n v="45.27"/>
    <n v="207.8"/>
    <n v="117"/>
    <n v="17.66"/>
    <n v="205"/>
    <n v="98"/>
    <n v="9.23"/>
    <n v="14"/>
    <x v="5"/>
    <n v="3.78"/>
    <x v="1"/>
    <x v="4"/>
    <x v="0"/>
    <x v="0"/>
    <x v="0"/>
    <x v="0"/>
  </r>
  <r>
    <n v="204"/>
    <s v="TN"/>
    <x v="114"/>
    <x v="1"/>
    <x v="0"/>
    <x v="0"/>
    <n v="31"/>
    <x v="2"/>
    <n v="153.1"/>
    <n v="115"/>
    <n v="26.03"/>
    <n v="185.9"/>
    <n v="59"/>
    <n v="15.8"/>
    <n v="224.3"/>
    <n v="102"/>
    <n v="10.09"/>
    <n v="10"/>
    <x v="6"/>
    <n v="2.7"/>
    <x v="0"/>
    <x v="6"/>
    <x v="0"/>
    <x v="0"/>
    <x v="0"/>
    <x v="2"/>
  </r>
  <r>
    <n v="205"/>
    <s v="VA"/>
    <x v="115"/>
    <x v="2"/>
    <x v="0"/>
    <x v="1"/>
    <n v="0"/>
    <x v="1"/>
    <n v="211.2"/>
    <n v="119"/>
    <n v="35.9"/>
    <n v="231.1"/>
    <n v="120"/>
    <n v="19.64"/>
    <n v="220.9"/>
    <n v="80"/>
    <n v="9.94"/>
    <n v="6.3"/>
    <x v="4"/>
    <n v="1.7"/>
    <x v="0"/>
    <x v="4"/>
    <x v="0"/>
    <x v="0"/>
    <x v="1"/>
    <x v="0"/>
  </r>
  <r>
    <n v="206"/>
    <s v="AZ"/>
    <x v="93"/>
    <x v="0"/>
    <x v="0"/>
    <x v="1"/>
    <n v="0"/>
    <x v="1"/>
    <n v="141.1"/>
    <n v="91"/>
    <n v="23.99"/>
    <n v="147.19999999999999"/>
    <n v="100"/>
    <n v="12.51"/>
    <n v="254.7"/>
    <n v="75"/>
    <n v="11.46"/>
    <n v="8"/>
    <x v="10"/>
    <n v="2.16"/>
    <x v="0"/>
    <x v="4"/>
    <x v="0"/>
    <x v="0"/>
    <x v="2"/>
    <x v="2"/>
  </r>
  <r>
    <n v="207"/>
    <s v="AK"/>
    <x v="116"/>
    <x v="0"/>
    <x v="0"/>
    <x v="0"/>
    <n v="24"/>
    <x v="0"/>
    <n v="170.9"/>
    <n v="71"/>
    <n v="29.05"/>
    <n v="201.4"/>
    <n v="80"/>
    <n v="17.12"/>
    <n v="159"/>
    <n v="124"/>
    <n v="7.15"/>
    <n v="4.0999999999999996"/>
    <x v="2"/>
    <n v="1.1100000000000001"/>
    <x v="0"/>
    <x v="4"/>
    <x v="0"/>
    <x v="0"/>
    <x v="0"/>
    <x v="3"/>
  </r>
  <r>
    <n v="208"/>
    <s v="IA"/>
    <x v="1"/>
    <x v="0"/>
    <x v="0"/>
    <x v="1"/>
    <n v="0"/>
    <x v="1"/>
    <n v="136.1"/>
    <n v="120"/>
    <n v="23.14"/>
    <n v="204.2"/>
    <n v="103"/>
    <n v="17.36"/>
    <n v="228.2"/>
    <n v="90"/>
    <n v="10.27"/>
    <n v="11.3"/>
    <x v="7"/>
    <n v="3.05"/>
    <x v="1"/>
    <x v="0"/>
    <x v="0"/>
    <x v="0"/>
    <x v="0"/>
    <x v="2"/>
  </r>
  <r>
    <n v="209"/>
    <s v="VT"/>
    <x v="21"/>
    <x v="0"/>
    <x v="0"/>
    <x v="0"/>
    <n v="34"/>
    <x v="2"/>
    <n v="156.6"/>
    <n v="134"/>
    <n v="26.62"/>
    <n v="71"/>
    <n v="95"/>
    <n v="6.04"/>
    <n v="261.7"/>
    <n v="120"/>
    <n v="11.78"/>
    <n v="13.4"/>
    <x v="3"/>
    <n v="3.62"/>
    <x v="1"/>
    <x v="0"/>
    <x v="0"/>
    <x v="0"/>
    <x v="2"/>
    <x v="2"/>
  </r>
  <r>
    <n v="210"/>
    <s v="GA"/>
    <x v="99"/>
    <x v="0"/>
    <x v="0"/>
    <x v="0"/>
    <n v="39"/>
    <x v="2"/>
    <n v="236.1"/>
    <n v="107"/>
    <n v="40.14"/>
    <n v="289.2"/>
    <n v="110"/>
    <n v="24.58"/>
    <n v="175.4"/>
    <n v="107"/>
    <n v="7.89"/>
    <n v="9.1"/>
    <x v="7"/>
    <n v="2.46"/>
    <x v="0"/>
    <x v="4"/>
    <x v="0"/>
    <x v="0"/>
    <x v="1"/>
    <x v="0"/>
  </r>
  <r>
    <n v="211"/>
    <s v="AZ"/>
    <x v="58"/>
    <x v="1"/>
    <x v="0"/>
    <x v="1"/>
    <n v="0"/>
    <x v="1"/>
    <n v="81.3"/>
    <n v="116"/>
    <n v="13.82"/>
    <n v="220.6"/>
    <n v="124"/>
    <n v="18.75"/>
    <n v="235.7"/>
    <n v="113"/>
    <n v="10.61"/>
    <n v="8.9"/>
    <x v="0"/>
    <n v="2.4"/>
    <x v="0"/>
    <x v="1"/>
    <x v="0"/>
    <x v="0"/>
    <x v="0"/>
    <x v="2"/>
  </r>
  <r>
    <n v="212"/>
    <s v="CT"/>
    <x v="117"/>
    <x v="0"/>
    <x v="0"/>
    <x v="1"/>
    <n v="0"/>
    <x v="1"/>
    <n v="126"/>
    <n v="96"/>
    <n v="21.42"/>
    <n v="144.30000000000001"/>
    <n v="80"/>
    <n v="12.27"/>
    <n v="302.8"/>
    <n v="102"/>
    <n v="13.63"/>
    <n v="7.6"/>
    <x v="0"/>
    <n v="2.0499999999999998"/>
    <x v="0"/>
    <x v="0"/>
    <x v="0"/>
    <x v="0"/>
    <x v="2"/>
    <x v="2"/>
  </r>
  <r>
    <n v="213"/>
    <s v="IN"/>
    <x v="53"/>
    <x v="0"/>
    <x v="1"/>
    <x v="1"/>
    <n v="0"/>
    <x v="1"/>
    <n v="197.2"/>
    <n v="127"/>
    <n v="33.520000000000003"/>
    <n v="156"/>
    <n v="92"/>
    <n v="13.26"/>
    <n v="204.1"/>
    <n v="99"/>
    <n v="9.18"/>
    <n v="9.9"/>
    <x v="1"/>
    <n v="2.67"/>
    <x v="0"/>
    <x v="2"/>
    <x v="0"/>
    <x v="0"/>
    <x v="2"/>
    <x v="0"/>
  </r>
  <r>
    <n v="214"/>
    <s v="NE"/>
    <x v="33"/>
    <x v="1"/>
    <x v="0"/>
    <x v="0"/>
    <n v="29"/>
    <x v="2"/>
    <n v="157.19999999999999"/>
    <n v="118"/>
    <n v="26.72"/>
    <n v="196.3"/>
    <n v="136"/>
    <n v="16.690000000000001"/>
    <n v="226.7"/>
    <n v="109"/>
    <n v="10.199999999999999"/>
    <n v="8.4"/>
    <x v="2"/>
    <n v="2.27"/>
    <x v="0"/>
    <x v="3"/>
    <x v="0"/>
    <x v="0"/>
    <x v="0"/>
    <x v="2"/>
  </r>
  <r>
    <n v="215"/>
    <s v="WI"/>
    <x v="19"/>
    <x v="2"/>
    <x v="0"/>
    <x v="1"/>
    <n v="0"/>
    <x v="1"/>
    <n v="167.8"/>
    <n v="88"/>
    <n v="28.53"/>
    <n v="247.9"/>
    <n v="81"/>
    <n v="21.07"/>
    <n v="155.1"/>
    <n v="108"/>
    <n v="6.98"/>
    <n v="11.9"/>
    <x v="7"/>
    <n v="3.21"/>
    <x v="1"/>
    <x v="1"/>
    <x v="0"/>
    <x v="0"/>
    <x v="1"/>
    <x v="1"/>
  </r>
  <r>
    <n v="216"/>
    <s v="NJ"/>
    <x v="118"/>
    <x v="0"/>
    <x v="0"/>
    <x v="0"/>
    <n v="30"/>
    <x v="2"/>
    <n v="183.1"/>
    <n v="95"/>
    <n v="31.13"/>
    <n v="232.6"/>
    <n v="110"/>
    <n v="19.77"/>
    <n v="248.3"/>
    <n v="110"/>
    <n v="11.17"/>
    <n v="8.4"/>
    <x v="5"/>
    <n v="2.27"/>
    <x v="0"/>
    <x v="1"/>
    <x v="0"/>
    <x v="0"/>
    <x v="1"/>
    <x v="0"/>
  </r>
  <r>
    <n v="217"/>
    <s v="NV"/>
    <x v="83"/>
    <x v="1"/>
    <x v="0"/>
    <x v="1"/>
    <n v="0"/>
    <x v="1"/>
    <n v="177.6"/>
    <n v="121"/>
    <n v="30.19"/>
    <n v="296.8"/>
    <n v="92"/>
    <n v="25.23"/>
    <n v="192.9"/>
    <n v="106"/>
    <n v="8.68"/>
    <n v="7.6"/>
    <x v="0"/>
    <n v="2.0499999999999998"/>
    <x v="0"/>
    <x v="3"/>
    <x v="0"/>
    <x v="0"/>
    <x v="1"/>
    <x v="0"/>
  </r>
  <r>
    <n v="218"/>
    <s v="TN"/>
    <x v="82"/>
    <x v="0"/>
    <x v="0"/>
    <x v="1"/>
    <n v="0"/>
    <x v="1"/>
    <n v="164.5"/>
    <n v="75"/>
    <n v="27.97"/>
    <n v="147.9"/>
    <n v="118"/>
    <n v="12.57"/>
    <n v="252.7"/>
    <n v="97"/>
    <n v="11.37"/>
    <n v="11.2"/>
    <x v="5"/>
    <n v="3.02"/>
    <x v="1"/>
    <x v="1"/>
    <x v="0"/>
    <x v="0"/>
    <x v="2"/>
    <x v="2"/>
  </r>
  <r>
    <n v="219"/>
    <s v="UT"/>
    <x v="69"/>
    <x v="2"/>
    <x v="0"/>
    <x v="0"/>
    <n v="37"/>
    <x v="2"/>
    <n v="112.8"/>
    <n v="150"/>
    <n v="19.18"/>
    <n v="243.9"/>
    <n v="97"/>
    <n v="20.73"/>
    <n v="178.7"/>
    <n v="112"/>
    <n v="8.0399999999999991"/>
    <n v="13.2"/>
    <x v="1"/>
    <n v="3.56"/>
    <x v="1"/>
    <x v="4"/>
    <x v="0"/>
    <x v="0"/>
    <x v="1"/>
    <x v="1"/>
  </r>
  <r>
    <n v="220"/>
    <s v="IL"/>
    <x v="119"/>
    <x v="0"/>
    <x v="1"/>
    <x v="0"/>
    <n v="19"/>
    <x v="0"/>
    <n v="112.6"/>
    <n v="114"/>
    <n v="19.14"/>
    <n v="261.7"/>
    <n v="132"/>
    <n v="22.24"/>
    <n v="123.5"/>
    <n v="116"/>
    <n v="5.56"/>
    <n v="11.1"/>
    <x v="5"/>
    <n v="3"/>
    <x v="1"/>
    <x v="1"/>
    <x v="0"/>
    <x v="0"/>
    <x v="1"/>
    <x v="1"/>
  </r>
  <r>
    <n v="221"/>
    <s v="WI"/>
    <x v="57"/>
    <x v="0"/>
    <x v="1"/>
    <x v="0"/>
    <n v="34"/>
    <x v="2"/>
    <n v="244.9"/>
    <n v="118"/>
    <n v="41.63"/>
    <n v="219.6"/>
    <n v="105"/>
    <n v="18.670000000000002"/>
    <n v="210.8"/>
    <n v="136"/>
    <n v="9.49"/>
    <n v="9.6999999999999993"/>
    <x v="1"/>
    <n v="2.62"/>
    <x v="0"/>
    <x v="2"/>
    <x v="0"/>
    <x v="0"/>
    <x v="0"/>
    <x v="0"/>
  </r>
  <r>
    <n v="222"/>
    <s v="ME"/>
    <x v="120"/>
    <x v="1"/>
    <x v="0"/>
    <x v="1"/>
    <n v="0"/>
    <x v="1"/>
    <n v="195.7"/>
    <n v="116"/>
    <n v="33.270000000000003"/>
    <n v="209.1"/>
    <n v="87"/>
    <n v="17.77"/>
    <n v="201.1"/>
    <n v="73"/>
    <n v="9.0500000000000007"/>
    <n v="8.3000000000000007"/>
    <x v="0"/>
    <n v="2.2400000000000002"/>
    <x v="0"/>
    <x v="0"/>
    <x v="0"/>
    <x v="0"/>
    <x v="0"/>
    <x v="0"/>
  </r>
  <r>
    <n v="223"/>
    <s v="SD"/>
    <x v="58"/>
    <x v="0"/>
    <x v="1"/>
    <x v="1"/>
    <n v="0"/>
    <x v="1"/>
    <n v="204.3"/>
    <n v="82"/>
    <n v="34.729999999999997"/>
    <n v="188.8"/>
    <n v="115"/>
    <n v="16.05"/>
    <n v="139.4"/>
    <n v="97"/>
    <n v="6.27"/>
    <n v="9.1999999999999993"/>
    <x v="10"/>
    <n v="2.48"/>
    <x v="0"/>
    <x v="0"/>
    <x v="0"/>
    <x v="0"/>
    <x v="0"/>
    <x v="0"/>
  </r>
  <r>
    <n v="224"/>
    <s v="IN"/>
    <x v="46"/>
    <x v="0"/>
    <x v="0"/>
    <x v="0"/>
    <n v="33"/>
    <x v="2"/>
    <n v="219.7"/>
    <n v="137"/>
    <n v="37.35"/>
    <n v="186.8"/>
    <n v="94"/>
    <n v="15.88"/>
    <n v="184.5"/>
    <n v="113"/>
    <n v="8.3000000000000007"/>
    <n v="9.5"/>
    <x v="5"/>
    <n v="2.57"/>
    <x v="0"/>
    <x v="4"/>
    <x v="0"/>
    <x v="0"/>
    <x v="0"/>
    <x v="0"/>
  </r>
  <r>
    <n v="225"/>
    <s v="CT"/>
    <x v="14"/>
    <x v="1"/>
    <x v="0"/>
    <x v="0"/>
    <n v="33"/>
    <x v="2"/>
    <n v="81.599999999999994"/>
    <n v="120"/>
    <n v="13.87"/>
    <n v="235.6"/>
    <n v="85"/>
    <n v="20.03"/>
    <n v="150.9"/>
    <n v="113"/>
    <n v="6.79"/>
    <n v="9.9"/>
    <x v="7"/>
    <n v="2.67"/>
    <x v="0"/>
    <x v="0"/>
    <x v="0"/>
    <x v="0"/>
    <x v="1"/>
    <x v="1"/>
  </r>
  <r>
    <n v="226"/>
    <s v="AL"/>
    <x v="90"/>
    <x v="0"/>
    <x v="0"/>
    <x v="1"/>
    <n v="0"/>
    <x v="1"/>
    <n v="183.4"/>
    <n v="85"/>
    <n v="31.18"/>
    <n v="237.6"/>
    <n v="100"/>
    <n v="20.2"/>
    <n v="228"/>
    <n v="94"/>
    <n v="10.26"/>
    <n v="9"/>
    <x v="2"/>
    <n v="2.4300000000000002"/>
    <x v="0"/>
    <x v="3"/>
    <x v="0"/>
    <x v="0"/>
    <x v="1"/>
    <x v="0"/>
  </r>
  <r>
    <n v="227"/>
    <s v="CO"/>
    <x v="26"/>
    <x v="1"/>
    <x v="0"/>
    <x v="1"/>
    <n v="0"/>
    <x v="1"/>
    <n v="132.4"/>
    <n v="120"/>
    <n v="22.51"/>
    <n v="121.6"/>
    <n v="101"/>
    <n v="10.34"/>
    <n v="197.7"/>
    <n v="84"/>
    <n v="8.9"/>
    <n v="8.6"/>
    <x v="5"/>
    <n v="2.3199999999999998"/>
    <x v="0"/>
    <x v="0"/>
    <x v="0"/>
    <x v="0"/>
    <x v="2"/>
    <x v="3"/>
  </r>
  <r>
    <n v="228"/>
    <s v="DE"/>
    <x v="70"/>
    <x v="0"/>
    <x v="1"/>
    <x v="0"/>
    <n v="35"/>
    <x v="2"/>
    <n v="181.1"/>
    <n v="59"/>
    <n v="30.79"/>
    <n v="215.9"/>
    <n v="116"/>
    <n v="18.350000000000001"/>
    <n v="216.3"/>
    <n v="106"/>
    <n v="9.73"/>
    <n v="16.899999999999999"/>
    <x v="7"/>
    <n v="4.5599999999999996"/>
    <x v="1"/>
    <x v="1"/>
    <x v="0"/>
    <x v="0"/>
    <x v="0"/>
    <x v="0"/>
  </r>
  <r>
    <n v="229"/>
    <s v="OH"/>
    <x v="22"/>
    <x v="1"/>
    <x v="0"/>
    <x v="0"/>
    <n v="27"/>
    <x v="2"/>
    <n v="117.5"/>
    <n v="102"/>
    <n v="19.98"/>
    <n v="206.8"/>
    <n v="127"/>
    <n v="17.579999999999998"/>
    <n v="194.4"/>
    <n v="114"/>
    <n v="8.75"/>
    <n v="4.2"/>
    <x v="10"/>
    <n v="1.1299999999999999"/>
    <x v="0"/>
    <x v="3"/>
    <x v="0"/>
    <x v="0"/>
    <x v="0"/>
    <x v="3"/>
  </r>
  <r>
    <n v="230"/>
    <s v="OH"/>
    <x v="22"/>
    <x v="0"/>
    <x v="0"/>
    <x v="1"/>
    <n v="0"/>
    <x v="1"/>
    <n v="150.6"/>
    <n v="99"/>
    <n v="25.6"/>
    <n v="301.5"/>
    <n v="83"/>
    <n v="25.63"/>
    <n v="158.69999999999999"/>
    <n v="104"/>
    <n v="7.14"/>
    <n v="8.1"/>
    <x v="2"/>
    <n v="2.19"/>
    <x v="0"/>
    <x v="1"/>
    <x v="0"/>
    <x v="0"/>
    <x v="1"/>
    <x v="1"/>
  </r>
  <r>
    <n v="231"/>
    <s v="WI"/>
    <x v="64"/>
    <x v="2"/>
    <x v="0"/>
    <x v="1"/>
    <n v="0"/>
    <x v="1"/>
    <n v="87"/>
    <n v="102"/>
    <n v="14.79"/>
    <n v="193.6"/>
    <n v="64"/>
    <n v="16.46"/>
    <n v="205.8"/>
    <n v="120"/>
    <n v="9.26"/>
    <n v="11"/>
    <x v="2"/>
    <n v="2.97"/>
    <x v="1"/>
    <x v="1"/>
    <x v="0"/>
    <x v="0"/>
    <x v="0"/>
    <x v="3"/>
  </r>
  <r>
    <n v="232"/>
    <s v="GA"/>
    <x v="121"/>
    <x v="2"/>
    <x v="0"/>
    <x v="1"/>
    <n v="0"/>
    <x v="1"/>
    <n v="227.4"/>
    <n v="84"/>
    <n v="38.659999999999997"/>
    <n v="176"/>
    <n v="81"/>
    <n v="14.96"/>
    <n v="206.1"/>
    <n v="120"/>
    <n v="9.27"/>
    <n v="6.3"/>
    <x v="7"/>
    <n v="1.7"/>
    <x v="0"/>
    <x v="4"/>
    <x v="0"/>
    <x v="0"/>
    <x v="2"/>
    <x v="0"/>
  </r>
  <r>
    <n v="233"/>
    <s v="MT"/>
    <x v="57"/>
    <x v="0"/>
    <x v="0"/>
    <x v="0"/>
    <n v="30"/>
    <x v="2"/>
    <n v="153.4"/>
    <n v="90"/>
    <n v="26.08"/>
    <n v="151.4"/>
    <n v="97"/>
    <n v="12.87"/>
    <n v="153.80000000000001"/>
    <n v="97"/>
    <n v="6.92"/>
    <n v="12.8"/>
    <x v="7"/>
    <n v="3.46"/>
    <x v="1"/>
    <x v="2"/>
    <x v="0"/>
    <x v="0"/>
    <x v="2"/>
    <x v="3"/>
  </r>
  <r>
    <n v="234"/>
    <s v="NH"/>
    <x v="63"/>
    <x v="2"/>
    <x v="0"/>
    <x v="1"/>
    <n v="0"/>
    <x v="1"/>
    <n v="154.69999999999999"/>
    <n v="102"/>
    <n v="26.3"/>
    <n v="298"/>
    <n v="108"/>
    <n v="25.33"/>
    <n v="210.2"/>
    <n v="95"/>
    <n v="9.4600000000000009"/>
    <n v="11.1"/>
    <x v="0"/>
    <n v="3"/>
    <x v="1"/>
    <x v="1"/>
    <x v="0"/>
    <x v="0"/>
    <x v="1"/>
    <x v="1"/>
  </r>
  <r>
    <n v="235"/>
    <s v="WV"/>
    <x v="122"/>
    <x v="0"/>
    <x v="1"/>
    <x v="0"/>
    <n v="17"/>
    <x v="0"/>
    <n v="236.5"/>
    <n v="94"/>
    <n v="40.21"/>
    <n v="163.1"/>
    <n v="94"/>
    <n v="13.86"/>
    <n v="236.7"/>
    <n v="117"/>
    <n v="10.65"/>
    <n v="12.2"/>
    <x v="0"/>
    <n v="3.29"/>
    <x v="1"/>
    <x v="4"/>
    <x v="0"/>
    <x v="0"/>
    <x v="2"/>
    <x v="0"/>
  </r>
  <r>
    <n v="236"/>
    <s v="MD"/>
    <x v="123"/>
    <x v="2"/>
    <x v="0"/>
    <x v="1"/>
    <n v="0"/>
    <x v="1"/>
    <n v="223"/>
    <n v="120"/>
    <n v="37.909999999999997"/>
    <n v="227"/>
    <n v="98"/>
    <n v="19.3"/>
    <n v="188.3"/>
    <n v="125"/>
    <n v="8.4700000000000006"/>
    <n v="8.8000000000000007"/>
    <x v="2"/>
    <n v="2.38"/>
    <x v="0"/>
    <x v="0"/>
    <x v="0"/>
    <x v="0"/>
    <x v="1"/>
    <x v="0"/>
  </r>
  <r>
    <n v="237"/>
    <s v="NH"/>
    <x v="4"/>
    <x v="2"/>
    <x v="0"/>
    <x v="1"/>
    <n v="0"/>
    <x v="1"/>
    <n v="139.4"/>
    <n v="96"/>
    <n v="23.7"/>
    <n v="143.4"/>
    <n v="108"/>
    <n v="12.19"/>
    <n v="225.2"/>
    <n v="107"/>
    <n v="10.130000000000001"/>
    <n v="10"/>
    <x v="2"/>
    <n v="2.7"/>
    <x v="0"/>
    <x v="4"/>
    <x v="0"/>
    <x v="0"/>
    <x v="2"/>
    <x v="2"/>
  </r>
  <r>
    <n v="238"/>
    <s v="UT"/>
    <x v="11"/>
    <x v="0"/>
    <x v="0"/>
    <x v="1"/>
    <n v="0"/>
    <x v="1"/>
    <n v="213.9"/>
    <n v="112"/>
    <n v="36.36"/>
    <n v="260.5"/>
    <n v="100"/>
    <n v="22.14"/>
    <n v="233.8"/>
    <n v="97"/>
    <n v="10.52"/>
    <n v="8.4"/>
    <x v="0"/>
    <n v="2.27"/>
    <x v="0"/>
    <x v="0"/>
    <x v="0"/>
    <x v="0"/>
    <x v="1"/>
    <x v="0"/>
  </r>
  <r>
    <n v="239"/>
    <s v="CA"/>
    <x v="3"/>
    <x v="1"/>
    <x v="0"/>
    <x v="0"/>
    <n v="19"/>
    <x v="0"/>
    <n v="136.80000000000001"/>
    <n v="113"/>
    <n v="23.26"/>
    <n v="179.5"/>
    <n v="105"/>
    <n v="15.26"/>
    <n v="71.099999999999994"/>
    <n v="95"/>
    <n v="3.2"/>
    <n v="12.5"/>
    <x v="0"/>
    <n v="3.38"/>
    <x v="1"/>
    <x v="4"/>
    <x v="0"/>
    <x v="0"/>
    <x v="0"/>
    <x v="3"/>
  </r>
  <r>
    <n v="240"/>
    <s v="OK"/>
    <x v="59"/>
    <x v="0"/>
    <x v="0"/>
    <x v="0"/>
    <n v="23"/>
    <x v="0"/>
    <n v="243.9"/>
    <n v="112"/>
    <n v="41.46"/>
    <n v="133"/>
    <n v="106"/>
    <n v="11.31"/>
    <n v="213.7"/>
    <n v="123"/>
    <n v="9.6199999999999992"/>
    <n v="13.4"/>
    <x v="9"/>
    <n v="3.62"/>
    <x v="1"/>
    <x v="4"/>
    <x v="0"/>
    <x v="0"/>
    <x v="2"/>
    <x v="0"/>
  </r>
  <r>
    <n v="241"/>
    <s v="OR"/>
    <x v="35"/>
    <x v="1"/>
    <x v="0"/>
    <x v="1"/>
    <n v="0"/>
    <x v="1"/>
    <n v="259.39999999999998"/>
    <n v="99"/>
    <n v="44.1"/>
    <n v="172.7"/>
    <n v="125"/>
    <n v="14.68"/>
    <n v="293.7"/>
    <n v="78"/>
    <n v="13.22"/>
    <n v="10.7"/>
    <x v="1"/>
    <n v="2.89"/>
    <x v="1"/>
    <x v="0"/>
    <x v="0"/>
    <x v="0"/>
    <x v="2"/>
    <x v="0"/>
  </r>
  <r>
    <n v="242"/>
    <s v="ME"/>
    <x v="1"/>
    <x v="2"/>
    <x v="1"/>
    <x v="0"/>
    <n v="21"/>
    <x v="0"/>
    <n v="156.5"/>
    <n v="122"/>
    <n v="26.61"/>
    <n v="209.2"/>
    <n v="125"/>
    <n v="17.78"/>
    <n v="158.69999999999999"/>
    <n v="81"/>
    <n v="7.14"/>
    <n v="11.1"/>
    <x v="0"/>
    <n v="3"/>
    <x v="1"/>
    <x v="2"/>
    <x v="0"/>
    <x v="0"/>
    <x v="0"/>
    <x v="3"/>
  </r>
  <r>
    <n v="243"/>
    <s v="HI"/>
    <x v="124"/>
    <x v="2"/>
    <x v="0"/>
    <x v="1"/>
    <n v="0"/>
    <x v="1"/>
    <n v="102.3"/>
    <n v="100"/>
    <n v="17.39"/>
    <n v="135.19999999999999"/>
    <n v="104"/>
    <n v="11.49"/>
    <n v="199.7"/>
    <n v="93"/>
    <n v="8.99"/>
    <n v="15.7"/>
    <x v="3"/>
    <n v="4.24"/>
    <x v="1"/>
    <x v="3"/>
    <x v="0"/>
    <x v="0"/>
    <x v="2"/>
    <x v="3"/>
  </r>
  <r>
    <n v="244"/>
    <s v="MT"/>
    <x v="112"/>
    <x v="0"/>
    <x v="0"/>
    <x v="0"/>
    <n v="36"/>
    <x v="2"/>
    <n v="230.9"/>
    <n v="92"/>
    <n v="39.25"/>
    <n v="167.6"/>
    <n v="121"/>
    <n v="14.25"/>
    <n v="270"/>
    <n v="87"/>
    <n v="12.15"/>
    <n v="7.6"/>
    <x v="7"/>
    <n v="2.0499999999999998"/>
    <x v="0"/>
    <x v="3"/>
    <x v="0"/>
    <x v="0"/>
    <x v="2"/>
    <x v="0"/>
  </r>
  <r>
    <n v="245"/>
    <s v="OH"/>
    <x v="31"/>
    <x v="1"/>
    <x v="0"/>
    <x v="0"/>
    <n v="38"/>
    <x v="2"/>
    <n v="219.4"/>
    <n v="92"/>
    <n v="37.299999999999997"/>
    <n v="180.5"/>
    <n v="73"/>
    <n v="15.34"/>
    <n v="104.1"/>
    <n v="91"/>
    <n v="4.68"/>
    <n v="11"/>
    <x v="6"/>
    <n v="2.97"/>
    <x v="1"/>
    <x v="4"/>
    <x v="0"/>
    <x v="0"/>
    <x v="0"/>
    <x v="0"/>
  </r>
  <r>
    <n v="246"/>
    <s v="MO"/>
    <x v="125"/>
    <x v="0"/>
    <x v="0"/>
    <x v="1"/>
    <n v="0"/>
    <x v="1"/>
    <n v="137.19999999999999"/>
    <n v="111"/>
    <n v="23.32"/>
    <n v="165.9"/>
    <n v="119"/>
    <n v="14.1"/>
    <n v="182.3"/>
    <n v="72"/>
    <n v="8.1999999999999993"/>
    <n v="14.3"/>
    <x v="7"/>
    <n v="3.86"/>
    <x v="1"/>
    <x v="0"/>
    <x v="0"/>
    <x v="0"/>
    <x v="2"/>
    <x v="3"/>
  </r>
  <r>
    <n v="247"/>
    <s v="TX"/>
    <x v="126"/>
    <x v="0"/>
    <x v="0"/>
    <x v="1"/>
    <n v="0"/>
    <x v="1"/>
    <n v="87.7"/>
    <n v="103"/>
    <n v="14.91"/>
    <n v="278.2"/>
    <n v="97"/>
    <n v="23.65"/>
    <n v="170.6"/>
    <n v="93"/>
    <n v="7.68"/>
    <n v="10.5"/>
    <x v="3"/>
    <n v="2.84"/>
    <x v="1"/>
    <x v="0"/>
    <x v="0"/>
    <x v="0"/>
    <x v="1"/>
    <x v="1"/>
  </r>
  <r>
    <n v="248"/>
    <s v="SD"/>
    <x v="64"/>
    <x v="0"/>
    <x v="0"/>
    <x v="0"/>
    <n v="25"/>
    <x v="0"/>
    <n v="197.4"/>
    <n v="73"/>
    <n v="33.56"/>
    <n v="295.7"/>
    <n v="113"/>
    <n v="25.13"/>
    <n v="211.7"/>
    <n v="73"/>
    <n v="9.5299999999999994"/>
    <n v="13.2"/>
    <x v="5"/>
    <n v="3.56"/>
    <x v="1"/>
    <x v="1"/>
    <x v="0"/>
    <x v="0"/>
    <x v="1"/>
    <x v="0"/>
  </r>
  <r>
    <n v="249"/>
    <s v="MD"/>
    <x v="22"/>
    <x v="0"/>
    <x v="0"/>
    <x v="0"/>
    <n v="39"/>
    <x v="2"/>
    <n v="198.2"/>
    <n v="107"/>
    <n v="33.69"/>
    <n v="280.39999999999998"/>
    <n v="132"/>
    <n v="23.83"/>
    <n v="129.6"/>
    <n v="73"/>
    <n v="5.83"/>
    <n v="11.3"/>
    <x v="10"/>
    <n v="3.05"/>
    <x v="1"/>
    <x v="0"/>
    <x v="0"/>
    <x v="0"/>
    <x v="1"/>
    <x v="0"/>
  </r>
  <r>
    <n v="250"/>
    <s v="NJ"/>
    <x v="26"/>
    <x v="0"/>
    <x v="0"/>
    <x v="1"/>
    <n v="0"/>
    <x v="1"/>
    <n v="178.8"/>
    <n v="102"/>
    <n v="30.4"/>
    <n v="167.9"/>
    <n v="84"/>
    <n v="14.27"/>
    <n v="178.9"/>
    <n v="65"/>
    <n v="8.0500000000000007"/>
    <n v="8.6"/>
    <x v="7"/>
    <n v="2.3199999999999998"/>
    <x v="0"/>
    <x v="3"/>
    <x v="0"/>
    <x v="0"/>
    <x v="2"/>
    <x v="0"/>
  </r>
  <r>
    <n v="251"/>
    <s v="AR"/>
    <x v="53"/>
    <x v="1"/>
    <x v="1"/>
    <x v="1"/>
    <n v="0"/>
    <x v="1"/>
    <n v="242.3"/>
    <n v="102"/>
    <n v="41.19"/>
    <n v="350.9"/>
    <n v="102"/>
    <n v="29.83"/>
    <n v="163.1"/>
    <n v="93"/>
    <n v="7.34"/>
    <n v="11.3"/>
    <x v="0"/>
    <n v="3.05"/>
    <x v="1"/>
    <x v="1"/>
    <x v="0"/>
    <x v="0"/>
    <x v="1"/>
    <x v="0"/>
  </r>
  <r>
    <n v="252"/>
    <s v="RI"/>
    <x v="26"/>
    <x v="0"/>
    <x v="0"/>
    <x v="0"/>
    <n v="20"/>
    <x v="0"/>
    <n v="95"/>
    <n v="89"/>
    <n v="16.149999999999999"/>
    <n v="167.9"/>
    <n v="92"/>
    <n v="14.27"/>
    <n v="200.6"/>
    <n v="79"/>
    <n v="9.0299999999999994"/>
    <n v="11.2"/>
    <x v="5"/>
    <n v="3.02"/>
    <x v="1"/>
    <x v="1"/>
    <x v="0"/>
    <x v="0"/>
    <x v="2"/>
    <x v="3"/>
  </r>
  <r>
    <n v="253"/>
    <s v="NM"/>
    <x v="17"/>
    <x v="0"/>
    <x v="0"/>
    <x v="1"/>
    <n v="0"/>
    <x v="1"/>
    <n v="160.1"/>
    <n v="87"/>
    <n v="27.22"/>
    <n v="256.7"/>
    <n v="120"/>
    <n v="21.82"/>
    <n v="270"/>
    <n v="107"/>
    <n v="12.15"/>
    <n v="7"/>
    <x v="6"/>
    <n v="1.89"/>
    <x v="0"/>
    <x v="4"/>
    <x v="0"/>
    <x v="0"/>
    <x v="1"/>
    <x v="1"/>
  </r>
  <r>
    <n v="254"/>
    <s v="MT"/>
    <x v="127"/>
    <x v="0"/>
    <x v="0"/>
    <x v="1"/>
    <n v="0"/>
    <x v="1"/>
    <n v="236.4"/>
    <n v="73"/>
    <n v="40.19"/>
    <n v="287.3"/>
    <n v="120"/>
    <n v="24.42"/>
    <n v="192"/>
    <n v="94"/>
    <n v="8.64"/>
    <n v="13.8"/>
    <x v="7"/>
    <n v="3.73"/>
    <x v="1"/>
    <x v="0"/>
    <x v="0"/>
    <x v="0"/>
    <x v="1"/>
    <x v="0"/>
  </r>
  <r>
    <n v="255"/>
    <s v="SC"/>
    <x v="96"/>
    <x v="1"/>
    <x v="0"/>
    <x v="0"/>
    <n v="21"/>
    <x v="0"/>
    <n v="19.5"/>
    <n v="149"/>
    <n v="3.32"/>
    <n v="140.9"/>
    <n v="109"/>
    <n v="11.98"/>
    <n v="179.7"/>
    <n v="111"/>
    <n v="8.09"/>
    <n v="7.9"/>
    <x v="6"/>
    <n v="2.13"/>
    <x v="0"/>
    <x v="1"/>
    <x v="0"/>
    <x v="0"/>
    <x v="2"/>
    <x v="3"/>
  </r>
  <r>
    <n v="256"/>
    <s v="ND"/>
    <x v="55"/>
    <x v="1"/>
    <x v="0"/>
    <x v="1"/>
    <n v="0"/>
    <x v="1"/>
    <n v="226.9"/>
    <n v="144"/>
    <n v="38.57"/>
    <n v="201.6"/>
    <n v="122"/>
    <n v="17.14"/>
    <n v="130.19999999999999"/>
    <n v="121"/>
    <n v="5.86"/>
    <n v="13.2"/>
    <x v="2"/>
    <n v="3.56"/>
    <x v="1"/>
    <x v="4"/>
    <x v="0"/>
    <x v="0"/>
    <x v="0"/>
    <x v="0"/>
  </r>
  <r>
    <n v="257"/>
    <s v="MO"/>
    <x v="7"/>
    <x v="0"/>
    <x v="0"/>
    <x v="1"/>
    <n v="0"/>
    <x v="1"/>
    <n v="165.9"/>
    <n v="114"/>
    <n v="28.2"/>
    <n v="235.9"/>
    <n v="97"/>
    <n v="20.05"/>
    <n v="210.1"/>
    <n v="120"/>
    <n v="9.4499999999999993"/>
    <n v="12"/>
    <x v="2"/>
    <n v="3.24"/>
    <x v="1"/>
    <x v="4"/>
    <x v="0"/>
    <x v="0"/>
    <x v="1"/>
    <x v="1"/>
  </r>
  <r>
    <n v="258"/>
    <s v="MN"/>
    <x v="74"/>
    <x v="1"/>
    <x v="0"/>
    <x v="0"/>
    <n v="29"/>
    <x v="2"/>
    <n v="158.1"/>
    <n v="104"/>
    <n v="26.88"/>
    <n v="322.2"/>
    <n v="81"/>
    <n v="27.39"/>
    <n v="210"/>
    <n v="96"/>
    <n v="9.4499999999999993"/>
    <n v="8.9"/>
    <x v="1"/>
    <n v="2.4"/>
    <x v="0"/>
    <x v="0"/>
    <x v="0"/>
    <x v="0"/>
    <x v="1"/>
    <x v="1"/>
  </r>
  <r>
    <n v="259"/>
    <s v="TN"/>
    <x v="53"/>
    <x v="2"/>
    <x v="0"/>
    <x v="1"/>
    <n v="0"/>
    <x v="1"/>
    <n v="54.8"/>
    <n v="92"/>
    <n v="9.32"/>
    <n v="173"/>
    <n v="103"/>
    <n v="14.71"/>
    <n v="195.1"/>
    <n v="125"/>
    <n v="8.7799999999999994"/>
    <n v="7.5"/>
    <x v="0"/>
    <n v="2.0299999999999998"/>
    <x v="0"/>
    <x v="0"/>
    <x v="0"/>
    <x v="0"/>
    <x v="2"/>
    <x v="3"/>
  </r>
  <r>
    <n v="260"/>
    <s v="UT"/>
    <x v="71"/>
    <x v="1"/>
    <x v="0"/>
    <x v="1"/>
    <n v="0"/>
    <x v="1"/>
    <n v="191.3"/>
    <n v="80"/>
    <n v="32.520000000000003"/>
    <n v="138.5"/>
    <n v="94"/>
    <n v="11.77"/>
    <n v="246"/>
    <n v="107"/>
    <n v="11.07"/>
    <n v="6.4"/>
    <x v="0"/>
    <n v="1.73"/>
    <x v="0"/>
    <x v="4"/>
    <x v="0"/>
    <x v="0"/>
    <x v="2"/>
    <x v="0"/>
  </r>
  <r>
    <n v="261"/>
    <s v="FL"/>
    <x v="14"/>
    <x v="0"/>
    <x v="0"/>
    <x v="0"/>
    <n v="31"/>
    <x v="2"/>
    <n v="197.4"/>
    <n v="125"/>
    <n v="33.56"/>
    <n v="123.4"/>
    <n v="110"/>
    <n v="10.49"/>
    <n v="115.6"/>
    <n v="101"/>
    <n v="5.2"/>
    <n v="12.3"/>
    <x v="7"/>
    <n v="3.32"/>
    <x v="1"/>
    <x v="3"/>
    <x v="0"/>
    <x v="0"/>
    <x v="2"/>
    <x v="0"/>
  </r>
  <r>
    <n v="262"/>
    <s v="KY"/>
    <x v="87"/>
    <x v="0"/>
    <x v="0"/>
    <x v="1"/>
    <n v="0"/>
    <x v="1"/>
    <n v="148.19999999999999"/>
    <n v="82"/>
    <n v="25.19"/>
    <n v="308.7"/>
    <n v="67"/>
    <n v="26.24"/>
    <n v="235.4"/>
    <n v="79"/>
    <n v="10.59"/>
    <n v="6.4"/>
    <x v="7"/>
    <n v="1.73"/>
    <x v="0"/>
    <x v="4"/>
    <x v="0"/>
    <x v="0"/>
    <x v="1"/>
    <x v="1"/>
  </r>
  <r>
    <n v="263"/>
    <s v="MS"/>
    <x v="114"/>
    <x v="2"/>
    <x v="0"/>
    <x v="0"/>
    <n v="35"/>
    <x v="2"/>
    <n v="198.5"/>
    <n v="123"/>
    <n v="33.75"/>
    <n v="270.60000000000002"/>
    <n v="74"/>
    <n v="23"/>
    <n v="209.9"/>
    <n v="130"/>
    <n v="9.4499999999999993"/>
    <n v="8.1"/>
    <x v="3"/>
    <n v="2.19"/>
    <x v="0"/>
    <x v="0"/>
    <x v="0"/>
    <x v="0"/>
    <x v="1"/>
    <x v="0"/>
  </r>
  <r>
    <n v="264"/>
    <s v="VT"/>
    <x v="29"/>
    <x v="2"/>
    <x v="0"/>
    <x v="1"/>
    <n v="0"/>
    <x v="1"/>
    <n v="145.5"/>
    <n v="116"/>
    <n v="24.74"/>
    <n v="228.4"/>
    <n v="110"/>
    <n v="19.41"/>
    <n v="273.39999999999998"/>
    <n v="91"/>
    <n v="12.3"/>
    <n v="8.9"/>
    <x v="8"/>
    <n v="2.4"/>
    <x v="0"/>
    <x v="0"/>
    <x v="0"/>
    <x v="0"/>
    <x v="1"/>
    <x v="2"/>
  </r>
  <r>
    <n v="265"/>
    <s v="GA"/>
    <x v="31"/>
    <x v="1"/>
    <x v="0"/>
    <x v="1"/>
    <n v="0"/>
    <x v="1"/>
    <n v="194.5"/>
    <n v="97"/>
    <n v="33.07"/>
    <n v="186.3"/>
    <n v="131"/>
    <n v="15.84"/>
    <n v="178.3"/>
    <n v="106"/>
    <n v="8.02"/>
    <n v="12.7"/>
    <x v="6"/>
    <n v="3.43"/>
    <x v="1"/>
    <x v="4"/>
    <x v="0"/>
    <x v="0"/>
    <x v="0"/>
    <x v="0"/>
  </r>
  <r>
    <n v="266"/>
    <s v="CT"/>
    <x v="52"/>
    <x v="0"/>
    <x v="0"/>
    <x v="1"/>
    <n v="0"/>
    <x v="1"/>
    <n v="37.799999999999997"/>
    <n v="80"/>
    <n v="6.43"/>
    <n v="155.30000000000001"/>
    <n v="105"/>
    <n v="13.2"/>
    <n v="175"/>
    <n v="111"/>
    <n v="7.88"/>
    <n v="14.2"/>
    <x v="2"/>
    <n v="3.83"/>
    <x v="1"/>
    <x v="3"/>
    <x v="0"/>
    <x v="0"/>
    <x v="2"/>
    <x v="3"/>
  </r>
  <r>
    <n v="267"/>
    <s v="WY"/>
    <x v="52"/>
    <x v="2"/>
    <x v="0"/>
    <x v="0"/>
    <n v="39"/>
    <x v="2"/>
    <n v="94.8"/>
    <n v="89"/>
    <n v="16.12"/>
    <n v="219.1"/>
    <n v="91"/>
    <n v="18.62"/>
    <n v="197.4"/>
    <n v="65"/>
    <n v="8.8800000000000008"/>
    <n v="11.4"/>
    <x v="2"/>
    <n v="3.08"/>
    <x v="1"/>
    <x v="0"/>
    <x v="0"/>
    <x v="0"/>
    <x v="0"/>
    <x v="3"/>
  </r>
  <r>
    <n v="268"/>
    <s v="ID"/>
    <x v="109"/>
    <x v="0"/>
    <x v="0"/>
    <x v="1"/>
    <n v="0"/>
    <x v="1"/>
    <n v="202.1"/>
    <n v="100"/>
    <n v="34.36"/>
    <n v="195.7"/>
    <n v="102"/>
    <n v="16.63"/>
    <n v="291.8"/>
    <n v="120"/>
    <n v="13.13"/>
    <n v="13.3"/>
    <x v="2"/>
    <n v="3.59"/>
    <x v="1"/>
    <x v="4"/>
    <x v="0"/>
    <x v="0"/>
    <x v="0"/>
    <x v="0"/>
  </r>
  <r>
    <n v="269"/>
    <s v="OR"/>
    <x v="24"/>
    <x v="0"/>
    <x v="0"/>
    <x v="1"/>
    <n v="0"/>
    <x v="1"/>
    <n v="120.3"/>
    <n v="108"/>
    <n v="20.45"/>
    <n v="240.4"/>
    <n v="84"/>
    <n v="20.43"/>
    <n v="216.4"/>
    <n v="74"/>
    <n v="9.74"/>
    <n v="7.7"/>
    <x v="0"/>
    <n v="2.08"/>
    <x v="0"/>
    <x v="2"/>
    <x v="0"/>
    <x v="0"/>
    <x v="1"/>
    <x v="1"/>
  </r>
  <r>
    <n v="270"/>
    <s v="SC"/>
    <x v="120"/>
    <x v="2"/>
    <x v="0"/>
    <x v="1"/>
    <n v="0"/>
    <x v="1"/>
    <n v="174.5"/>
    <n v="73"/>
    <n v="29.67"/>
    <n v="213.7"/>
    <n v="114"/>
    <n v="18.16"/>
    <n v="164.7"/>
    <n v="116"/>
    <n v="7.41"/>
    <n v="10.3"/>
    <x v="2"/>
    <n v="2.78"/>
    <x v="0"/>
    <x v="2"/>
    <x v="0"/>
    <x v="0"/>
    <x v="0"/>
    <x v="3"/>
  </r>
  <r>
    <n v="271"/>
    <s v="MI"/>
    <x v="34"/>
    <x v="1"/>
    <x v="0"/>
    <x v="1"/>
    <n v="0"/>
    <x v="1"/>
    <n v="129.9"/>
    <n v="102"/>
    <n v="22.08"/>
    <n v="208.7"/>
    <n v="133"/>
    <n v="17.739999999999998"/>
    <n v="231.4"/>
    <n v="93"/>
    <n v="10.41"/>
    <n v="14.3"/>
    <x v="0"/>
    <n v="3.86"/>
    <x v="1"/>
    <x v="0"/>
    <x v="0"/>
    <x v="0"/>
    <x v="0"/>
    <x v="2"/>
  </r>
  <r>
    <n v="272"/>
    <s v="MS"/>
    <x v="55"/>
    <x v="1"/>
    <x v="0"/>
    <x v="1"/>
    <n v="0"/>
    <x v="1"/>
    <n v="75.3"/>
    <n v="96"/>
    <n v="12.8"/>
    <n v="179.9"/>
    <n v="113"/>
    <n v="15.29"/>
    <n v="193.8"/>
    <n v="134"/>
    <n v="8.7200000000000006"/>
    <n v="12.3"/>
    <x v="6"/>
    <n v="3.32"/>
    <x v="1"/>
    <x v="0"/>
    <x v="0"/>
    <x v="0"/>
    <x v="0"/>
    <x v="3"/>
  </r>
  <r>
    <n v="273"/>
    <s v="MA"/>
    <x v="91"/>
    <x v="1"/>
    <x v="0"/>
    <x v="1"/>
    <n v="0"/>
    <x v="1"/>
    <n v="149.80000000000001"/>
    <n v="123"/>
    <n v="25.47"/>
    <n v="276.3"/>
    <n v="75"/>
    <n v="23.49"/>
    <n v="241.4"/>
    <n v="75"/>
    <n v="10.86"/>
    <n v="10.9"/>
    <x v="10"/>
    <n v="2.94"/>
    <x v="1"/>
    <x v="4"/>
    <x v="0"/>
    <x v="0"/>
    <x v="1"/>
    <x v="1"/>
  </r>
  <r>
    <n v="274"/>
    <s v="VA"/>
    <x v="58"/>
    <x v="0"/>
    <x v="0"/>
    <x v="0"/>
    <n v="23"/>
    <x v="0"/>
    <n v="149"/>
    <n v="104"/>
    <n v="25.33"/>
    <n v="235.8"/>
    <n v="67"/>
    <n v="20.04"/>
    <n v="201.8"/>
    <n v="76"/>
    <n v="9.08"/>
    <n v="9.5"/>
    <x v="2"/>
    <n v="2.57"/>
    <x v="0"/>
    <x v="2"/>
    <x v="0"/>
    <x v="0"/>
    <x v="1"/>
    <x v="1"/>
  </r>
  <r>
    <n v="275"/>
    <s v="MS"/>
    <x v="71"/>
    <x v="0"/>
    <x v="0"/>
    <x v="0"/>
    <n v="36"/>
    <x v="2"/>
    <n v="96.8"/>
    <n v="123"/>
    <n v="16.46"/>
    <n v="170.6"/>
    <n v="105"/>
    <n v="14.5"/>
    <n v="166"/>
    <n v="85"/>
    <n v="7.47"/>
    <n v="13.4"/>
    <x v="7"/>
    <n v="3.62"/>
    <x v="1"/>
    <x v="4"/>
    <x v="0"/>
    <x v="0"/>
    <x v="2"/>
    <x v="3"/>
  </r>
  <r>
    <n v="276"/>
    <s v="TX"/>
    <x v="34"/>
    <x v="0"/>
    <x v="0"/>
    <x v="1"/>
    <n v="0"/>
    <x v="1"/>
    <n v="232.8"/>
    <n v="95"/>
    <n v="39.58"/>
    <n v="303.39999999999998"/>
    <n v="111"/>
    <n v="25.79"/>
    <n v="255.6"/>
    <n v="104"/>
    <n v="11.5"/>
    <n v="12.9"/>
    <x v="10"/>
    <n v="3.48"/>
    <x v="1"/>
    <x v="1"/>
    <x v="0"/>
    <x v="0"/>
    <x v="1"/>
    <x v="0"/>
  </r>
  <r>
    <n v="277"/>
    <s v="DC"/>
    <x v="128"/>
    <x v="2"/>
    <x v="0"/>
    <x v="1"/>
    <n v="0"/>
    <x v="1"/>
    <n v="179.3"/>
    <n v="147"/>
    <n v="30.48"/>
    <n v="208.9"/>
    <n v="89"/>
    <n v="17.760000000000002"/>
    <n v="248.2"/>
    <n v="98"/>
    <n v="11.17"/>
    <n v="13.5"/>
    <x v="1"/>
    <n v="3.65"/>
    <x v="1"/>
    <x v="0"/>
    <x v="0"/>
    <x v="0"/>
    <x v="0"/>
    <x v="0"/>
  </r>
  <r>
    <n v="278"/>
    <s v="MT"/>
    <x v="39"/>
    <x v="1"/>
    <x v="0"/>
    <x v="0"/>
    <n v="23"/>
    <x v="0"/>
    <n v="175.7"/>
    <n v="82"/>
    <n v="29.87"/>
    <n v="258.89999999999998"/>
    <n v="136"/>
    <n v="22.01"/>
    <n v="268.39999999999998"/>
    <n v="154"/>
    <n v="12.08"/>
    <n v="14.1"/>
    <x v="10"/>
    <n v="3.81"/>
    <x v="1"/>
    <x v="0"/>
    <x v="0"/>
    <x v="0"/>
    <x v="1"/>
    <x v="1"/>
  </r>
  <r>
    <n v="279"/>
    <s v="WV"/>
    <x v="49"/>
    <x v="0"/>
    <x v="0"/>
    <x v="1"/>
    <n v="0"/>
    <x v="1"/>
    <n v="157.4"/>
    <n v="107"/>
    <n v="26.76"/>
    <n v="167.8"/>
    <n v="112"/>
    <n v="14.26"/>
    <n v="188.8"/>
    <n v="102"/>
    <n v="8.5"/>
    <n v="8.8000000000000007"/>
    <x v="0"/>
    <n v="2.38"/>
    <x v="0"/>
    <x v="3"/>
    <x v="0"/>
    <x v="0"/>
    <x v="2"/>
    <x v="3"/>
  </r>
  <r>
    <n v="280"/>
    <s v="WA"/>
    <x v="44"/>
    <x v="0"/>
    <x v="0"/>
    <x v="1"/>
    <n v="0"/>
    <x v="1"/>
    <n v="205.1"/>
    <n v="102"/>
    <n v="34.869999999999997"/>
    <n v="232.7"/>
    <n v="109"/>
    <n v="19.78"/>
    <n v="259.89999999999998"/>
    <n v="95"/>
    <n v="11.7"/>
    <n v="9.1999999999999993"/>
    <x v="1"/>
    <n v="2.48"/>
    <x v="0"/>
    <x v="4"/>
    <x v="0"/>
    <x v="0"/>
    <x v="1"/>
    <x v="0"/>
  </r>
  <r>
    <n v="281"/>
    <s v="OH"/>
    <x v="14"/>
    <x v="0"/>
    <x v="0"/>
    <x v="1"/>
    <n v="0"/>
    <x v="1"/>
    <n v="158.6"/>
    <n v="112"/>
    <n v="26.96"/>
    <n v="220"/>
    <n v="114"/>
    <n v="18.7"/>
    <n v="252.9"/>
    <n v="106"/>
    <n v="11.38"/>
    <n v="9.1"/>
    <x v="0"/>
    <n v="2.46"/>
    <x v="0"/>
    <x v="1"/>
    <x v="0"/>
    <x v="0"/>
    <x v="0"/>
    <x v="2"/>
  </r>
  <r>
    <n v="282"/>
    <s v="CO"/>
    <x v="60"/>
    <x v="1"/>
    <x v="0"/>
    <x v="1"/>
    <n v="0"/>
    <x v="1"/>
    <n v="153.6"/>
    <n v="92"/>
    <n v="26.11"/>
    <n v="205.5"/>
    <n v="88"/>
    <n v="17.47"/>
    <n v="114.5"/>
    <n v="89"/>
    <n v="5.15"/>
    <n v="12.5"/>
    <x v="3"/>
    <n v="3.38"/>
    <x v="1"/>
    <x v="0"/>
    <x v="0"/>
    <x v="0"/>
    <x v="0"/>
    <x v="3"/>
  </r>
  <r>
    <n v="283"/>
    <s v="ND"/>
    <x v="10"/>
    <x v="0"/>
    <x v="1"/>
    <x v="0"/>
    <n v="40"/>
    <x v="2"/>
    <n v="221.6"/>
    <n v="79"/>
    <n v="37.67"/>
    <n v="157.1"/>
    <n v="74"/>
    <n v="13.35"/>
    <n v="222.4"/>
    <n v="124"/>
    <n v="10.01"/>
    <n v="11.5"/>
    <x v="0"/>
    <n v="3.11"/>
    <x v="1"/>
    <x v="0"/>
    <x v="0"/>
    <x v="0"/>
    <x v="2"/>
    <x v="0"/>
  </r>
  <r>
    <n v="284"/>
    <s v="MI"/>
    <x v="60"/>
    <x v="0"/>
    <x v="0"/>
    <x v="1"/>
    <n v="0"/>
    <x v="1"/>
    <n v="204.3"/>
    <n v="65"/>
    <n v="34.729999999999997"/>
    <n v="247.3"/>
    <n v="123"/>
    <n v="21.02"/>
    <n v="214.7"/>
    <n v="94"/>
    <n v="9.66"/>
    <n v="12"/>
    <x v="7"/>
    <n v="3.24"/>
    <x v="1"/>
    <x v="0"/>
    <x v="0"/>
    <x v="0"/>
    <x v="1"/>
    <x v="0"/>
  </r>
  <r>
    <n v="285"/>
    <s v="NE"/>
    <x v="129"/>
    <x v="1"/>
    <x v="0"/>
    <x v="1"/>
    <n v="0"/>
    <x v="1"/>
    <n v="225"/>
    <n v="110"/>
    <n v="38.25"/>
    <n v="244.2"/>
    <n v="111"/>
    <n v="20.76"/>
    <n v="221.2"/>
    <n v="93"/>
    <n v="9.9499999999999993"/>
    <n v="10.7"/>
    <x v="7"/>
    <n v="2.89"/>
    <x v="1"/>
    <x v="1"/>
    <x v="0"/>
    <x v="0"/>
    <x v="1"/>
    <x v="0"/>
  </r>
  <r>
    <n v="286"/>
    <s v="NJ"/>
    <x v="95"/>
    <x v="0"/>
    <x v="0"/>
    <x v="0"/>
    <n v="36"/>
    <x v="2"/>
    <n v="254.2"/>
    <n v="78"/>
    <n v="43.21"/>
    <n v="228.1"/>
    <n v="105"/>
    <n v="19.39"/>
    <n v="98"/>
    <n v="125"/>
    <n v="4.41"/>
    <n v="13.8"/>
    <x v="10"/>
    <n v="3.73"/>
    <x v="1"/>
    <x v="5"/>
    <x v="0"/>
    <x v="0"/>
    <x v="1"/>
    <x v="0"/>
  </r>
  <r>
    <n v="287"/>
    <s v="OR"/>
    <x v="124"/>
    <x v="0"/>
    <x v="0"/>
    <x v="0"/>
    <n v="17"/>
    <x v="0"/>
    <n v="221.3"/>
    <n v="82"/>
    <n v="37.619999999999997"/>
    <n v="167.6"/>
    <n v="100"/>
    <n v="14.25"/>
    <n v="262.7"/>
    <n v="87"/>
    <n v="11.82"/>
    <n v="4.4000000000000004"/>
    <x v="7"/>
    <n v="1.19"/>
    <x v="0"/>
    <x v="1"/>
    <x v="0"/>
    <x v="0"/>
    <x v="2"/>
    <x v="0"/>
  </r>
  <r>
    <n v="288"/>
    <s v="MO"/>
    <x v="96"/>
    <x v="0"/>
    <x v="0"/>
    <x v="0"/>
    <n v="29"/>
    <x v="2"/>
    <n v="190.1"/>
    <n v="87"/>
    <n v="32.32"/>
    <n v="223.2"/>
    <n v="123"/>
    <n v="18.97"/>
    <n v="256.2"/>
    <n v="130"/>
    <n v="11.53"/>
    <n v="14.2"/>
    <x v="1"/>
    <n v="3.83"/>
    <x v="1"/>
    <x v="1"/>
    <x v="0"/>
    <x v="0"/>
    <x v="0"/>
    <x v="0"/>
  </r>
  <r>
    <n v="289"/>
    <s v="DE"/>
    <x v="91"/>
    <x v="0"/>
    <x v="0"/>
    <x v="1"/>
    <n v="0"/>
    <x v="1"/>
    <n v="199.8"/>
    <n v="138"/>
    <n v="33.97"/>
    <n v="167.1"/>
    <n v="91"/>
    <n v="14.2"/>
    <n v="271.8"/>
    <n v="94"/>
    <n v="12.23"/>
    <n v="5.5"/>
    <x v="7"/>
    <n v="1.49"/>
    <x v="0"/>
    <x v="0"/>
    <x v="0"/>
    <x v="0"/>
    <x v="2"/>
    <x v="0"/>
  </r>
  <r>
    <n v="290"/>
    <s v="DE"/>
    <x v="77"/>
    <x v="1"/>
    <x v="0"/>
    <x v="1"/>
    <n v="0"/>
    <x v="1"/>
    <n v="245.8"/>
    <n v="102"/>
    <n v="41.79"/>
    <n v="264.7"/>
    <n v="90"/>
    <n v="22.5"/>
    <n v="111.7"/>
    <n v="103"/>
    <n v="5.03"/>
    <n v="11.2"/>
    <x v="10"/>
    <n v="3.02"/>
    <x v="1"/>
    <x v="1"/>
    <x v="0"/>
    <x v="0"/>
    <x v="1"/>
    <x v="0"/>
  </r>
  <r>
    <n v="291"/>
    <s v="MD"/>
    <x v="75"/>
    <x v="2"/>
    <x v="0"/>
    <x v="1"/>
    <n v="0"/>
    <x v="1"/>
    <n v="206.9"/>
    <n v="115"/>
    <n v="35.17"/>
    <n v="224.4"/>
    <n v="86"/>
    <n v="19.07"/>
    <n v="197.4"/>
    <n v="60"/>
    <n v="8.8800000000000008"/>
    <n v="8.3000000000000007"/>
    <x v="5"/>
    <n v="2.2400000000000002"/>
    <x v="0"/>
    <x v="3"/>
    <x v="0"/>
    <x v="0"/>
    <x v="1"/>
    <x v="0"/>
  </r>
  <r>
    <n v="292"/>
    <s v="KY"/>
    <x v="130"/>
    <x v="0"/>
    <x v="0"/>
    <x v="1"/>
    <n v="0"/>
    <x v="1"/>
    <n v="295.39999999999998"/>
    <n v="126"/>
    <n v="50.22"/>
    <n v="232.1"/>
    <n v="117"/>
    <n v="19.73"/>
    <n v="204.4"/>
    <n v="123"/>
    <n v="9.1999999999999993"/>
    <n v="11.5"/>
    <x v="5"/>
    <n v="3.11"/>
    <x v="1"/>
    <x v="0"/>
    <x v="0"/>
    <x v="0"/>
    <x v="1"/>
    <x v="0"/>
  </r>
  <r>
    <n v="293"/>
    <s v="TX"/>
    <x v="28"/>
    <x v="1"/>
    <x v="0"/>
    <x v="1"/>
    <n v="0"/>
    <x v="1"/>
    <n v="139.80000000000001"/>
    <n v="98"/>
    <n v="23.77"/>
    <n v="174.9"/>
    <n v="143"/>
    <n v="14.87"/>
    <n v="201.6"/>
    <n v="135"/>
    <n v="9.07"/>
    <n v="9.4"/>
    <x v="10"/>
    <n v="2.54"/>
    <x v="0"/>
    <x v="4"/>
    <x v="0"/>
    <x v="0"/>
    <x v="2"/>
    <x v="3"/>
  </r>
  <r>
    <n v="294"/>
    <s v="IL"/>
    <x v="74"/>
    <x v="1"/>
    <x v="0"/>
    <x v="1"/>
    <n v="0"/>
    <x v="1"/>
    <n v="192"/>
    <n v="89"/>
    <n v="32.64"/>
    <n v="139.5"/>
    <n v="88"/>
    <n v="11.86"/>
    <n v="187.4"/>
    <n v="102"/>
    <n v="8.43"/>
    <n v="5.5"/>
    <x v="7"/>
    <n v="1.49"/>
    <x v="0"/>
    <x v="4"/>
    <x v="0"/>
    <x v="0"/>
    <x v="2"/>
    <x v="0"/>
  </r>
  <r>
    <n v="295"/>
    <s v="NM"/>
    <x v="70"/>
    <x v="0"/>
    <x v="0"/>
    <x v="1"/>
    <n v="0"/>
    <x v="1"/>
    <n v="215.5"/>
    <n v="102"/>
    <n v="36.64"/>
    <n v="190.7"/>
    <n v="95"/>
    <n v="16.21"/>
    <n v="214.5"/>
    <n v="106"/>
    <n v="9.65"/>
    <n v="8.6"/>
    <x v="1"/>
    <n v="2.3199999999999998"/>
    <x v="0"/>
    <x v="0"/>
    <x v="0"/>
    <x v="0"/>
    <x v="0"/>
    <x v="0"/>
  </r>
  <r>
    <n v="296"/>
    <s v="CT"/>
    <x v="49"/>
    <x v="0"/>
    <x v="0"/>
    <x v="1"/>
    <n v="0"/>
    <x v="1"/>
    <n v="131.80000000000001"/>
    <n v="82"/>
    <n v="22.41"/>
    <n v="284.3"/>
    <n v="119"/>
    <n v="24.17"/>
    <n v="305.5"/>
    <n v="101"/>
    <n v="13.75"/>
    <n v="11.3"/>
    <x v="5"/>
    <n v="3.05"/>
    <x v="1"/>
    <x v="0"/>
    <x v="0"/>
    <x v="0"/>
    <x v="1"/>
    <x v="1"/>
  </r>
  <r>
    <n v="297"/>
    <s v="NJ"/>
    <x v="55"/>
    <x v="0"/>
    <x v="0"/>
    <x v="1"/>
    <n v="0"/>
    <x v="1"/>
    <n v="190.2"/>
    <n v="102"/>
    <n v="32.33"/>
    <n v="197.7"/>
    <n v="141"/>
    <n v="16.8"/>
    <n v="247.5"/>
    <n v="102"/>
    <n v="11.14"/>
    <n v="9.8000000000000007"/>
    <x v="1"/>
    <n v="2.65"/>
    <x v="0"/>
    <x v="4"/>
    <x v="0"/>
    <x v="0"/>
    <x v="0"/>
    <x v="0"/>
  </r>
  <r>
    <n v="298"/>
    <s v="VA"/>
    <x v="131"/>
    <x v="2"/>
    <x v="0"/>
    <x v="1"/>
    <n v="0"/>
    <x v="1"/>
    <n v="199.2"/>
    <n v="124"/>
    <n v="33.86"/>
    <n v="126"/>
    <n v="86"/>
    <n v="10.71"/>
    <n v="289.2"/>
    <n v="135"/>
    <n v="13.01"/>
    <n v="7.6"/>
    <x v="0"/>
    <n v="2.0499999999999998"/>
    <x v="0"/>
    <x v="0"/>
    <x v="0"/>
    <x v="0"/>
    <x v="2"/>
    <x v="0"/>
  </r>
  <r>
    <n v="299"/>
    <s v="NC"/>
    <x v="49"/>
    <x v="0"/>
    <x v="0"/>
    <x v="1"/>
    <n v="0"/>
    <x v="1"/>
    <n v="188.5"/>
    <n v="77"/>
    <n v="32.049999999999997"/>
    <n v="182"/>
    <n v="123"/>
    <n v="15.47"/>
    <n v="218.2"/>
    <n v="127"/>
    <n v="9.82"/>
    <n v="6.1"/>
    <x v="1"/>
    <n v="1.65"/>
    <x v="0"/>
    <x v="0"/>
    <x v="0"/>
    <x v="0"/>
    <x v="0"/>
    <x v="0"/>
  </r>
  <r>
    <n v="300"/>
    <s v="NM"/>
    <x v="41"/>
    <x v="0"/>
    <x v="0"/>
    <x v="1"/>
    <n v="0"/>
    <x v="1"/>
    <n v="108"/>
    <n v="79"/>
    <n v="18.36"/>
    <n v="241.9"/>
    <n v="152"/>
    <n v="20.56"/>
    <n v="252.1"/>
    <n v="92"/>
    <n v="11.34"/>
    <n v="10.4"/>
    <x v="0"/>
    <n v="2.81"/>
    <x v="1"/>
    <x v="3"/>
    <x v="0"/>
    <x v="0"/>
    <x v="1"/>
    <x v="1"/>
  </r>
  <r>
    <n v="301"/>
    <s v="KY"/>
    <x v="7"/>
    <x v="2"/>
    <x v="0"/>
    <x v="1"/>
    <n v="0"/>
    <x v="1"/>
    <n v="177.1"/>
    <n v="97"/>
    <n v="30.11"/>
    <n v="184.7"/>
    <n v="105"/>
    <n v="15.7"/>
    <n v="174.1"/>
    <n v="94"/>
    <n v="7.83"/>
    <n v="8"/>
    <x v="1"/>
    <n v="2.16"/>
    <x v="0"/>
    <x v="0"/>
    <x v="0"/>
    <x v="0"/>
    <x v="0"/>
    <x v="0"/>
  </r>
  <r>
    <n v="302"/>
    <s v="NV"/>
    <x v="132"/>
    <x v="0"/>
    <x v="0"/>
    <x v="0"/>
    <n v="27"/>
    <x v="2"/>
    <n v="230.2"/>
    <n v="106"/>
    <n v="39.130000000000003"/>
    <n v="196.1"/>
    <n v="78"/>
    <n v="16.670000000000002"/>
    <n v="215.4"/>
    <n v="108"/>
    <n v="9.69"/>
    <n v="10.4"/>
    <x v="5"/>
    <n v="2.81"/>
    <x v="1"/>
    <x v="0"/>
    <x v="0"/>
    <x v="0"/>
    <x v="0"/>
    <x v="0"/>
  </r>
  <r>
    <n v="303"/>
    <s v="KY"/>
    <x v="133"/>
    <x v="2"/>
    <x v="0"/>
    <x v="1"/>
    <n v="0"/>
    <x v="1"/>
    <n v="177.2"/>
    <n v="93"/>
    <n v="30.12"/>
    <n v="142.6"/>
    <n v="60"/>
    <n v="12.12"/>
    <n v="314.10000000000002"/>
    <n v="144"/>
    <n v="14.13"/>
    <n v="12.7"/>
    <x v="5"/>
    <n v="3.43"/>
    <x v="1"/>
    <x v="2"/>
    <x v="0"/>
    <x v="0"/>
    <x v="2"/>
    <x v="0"/>
  </r>
  <r>
    <n v="304"/>
    <s v="DE"/>
    <x v="53"/>
    <x v="0"/>
    <x v="0"/>
    <x v="1"/>
    <n v="0"/>
    <x v="1"/>
    <n v="140.69999999999999"/>
    <n v="88"/>
    <n v="23.92"/>
    <n v="210.9"/>
    <n v="98"/>
    <n v="17.93"/>
    <n v="229.9"/>
    <n v="125"/>
    <n v="10.35"/>
    <n v="12.4"/>
    <x v="7"/>
    <n v="3.35"/>
    <x v="1"/>
    <x v="4"/>
    <x v="0"/>
    <x v="0"/>
    <x v="0"/>
    <x v="2"/>
  </r>
  <r>
    <n v="305"/>
    <s v="VA"/>
    <x v="54"/>
    <x v="1"/>
    <x v="0"/>
    <x v="1"/>
    <n v="0"/>
    <x v="1"/>
    <n v="169.2"/>
    <n v="123"/>
    <n v="28.76"/>
    <n v="216.8"/>
    <n v="83"/>
    <n v="18.43"/>
    <n v="179.4"/>
    <n v="107"/>
    <n v="8.07"/>
    <n v="12.6"/>
    <x v="0"/>
    <n v="3.4"/>
    <x v="1"/>
    <x v="0"/>
    <x v="0"/>
    <x v="0"/>
    <x v="0"/>
    <x v="3"/>
  </r>
  <r>
    <n v="306"/>
    <s v="CA"/>
    <x v="45"/>
    <x v="1"/>
    <x v="0"/>
    <x v="1"/>
    <n v="0"/>
    <x v="1"/>
    <n v="175.5"/>
    <n v="86"/>
    <n v="29.84"/>
    <n v="205.1"/>
    <n v="78"/>
    <n v="17.43"/>
    <n v="245.2"/>
    <n v="100"/>
    <n v="11.03"/>
    <n v="17.8"/>
    <x v="0"/>
    <n v="4.8099999999999996"/>
    <x v="1"/>
    <x v="2"/>
    <x v="0"/>
    <x v="0"/>
    <x v="0"/>
    <x v="2"/>
  </r>
  <r>
    <n v="307"/>
    <s v="ID"/>
    <x v="33"/>
    <x v="0"/>
    <x v="0"/>
    <x v="1"/>
    <n v="0"/>
    <x v="1"/>
    <n v="194.2"/>
    <n v="98"/>
    <n v="33.01"/>
    <n v="193.8"/>
    <n v="95"/>
    <n v="16.47"/>
    <n v="192"/>
    <n v="123"/>
    <n v="8.64"/>
    <n v="9.3000000000000007"/>
    <x v="10"/>
    <n v="2.5099999999999998"/>
    <x v="0"/>
    <x v="3"/>
    <x v="0"/>
    <x v="0"/>
    <x v="0"/>
    <x v="0"/>
  </r>
  <r>
    <n v="308"/>
    <s v="MD"/>
    <x v="134"/>
    <x v="0"/>
    <x v="0"/>
    <x v="0"/>
    <n v="39"/>
    <x v="2"/>
    <n v="167.4"/>
    <n v="113"/>
    <n v="28.46"/>
    <n v="172.7"/>
    <n v="94"/>
    <n v="14.68"/>
    <n v="192.6"/>
    <n v="113"/>
    <n v="8.67"/>
    <n v="9.5"/>
    <x v="7"/>
    <n v="2.57"/>
    <x v="0"/>
    <x v="3"/>
    <x v="0"/>
    <x v="0"/>
    <x v="2"/>
    <x v="3"/>
  </r>
  <r>
    <n v="309"/>
    <s v="ME"/>
    <x v="135"/>
    <x v="0"/>
    <x v="0"/>
    <x v="0"/>
    <n v="30"/>
    <x v="2"/>
    <n v="191.7"/>
    <n v="109"/>
    <n v="32.590000000000003"/>
    <n v="193"/>
    <n v="86"/>
    <n v="16.41"/>
    <n v="149.4"/>
    <n v="93"/>
    <n v="6.72"/>
    <n v="11.1"/>
    <x v="7"/>
    <n v="3"/>
    <x v="1"/>
    <x v="0"/>
    <x v="0"/>
    <x v="0"/>
    <x v="0"/>
    <x v="0"/>
  </r>
  <r>
    <n v="310"/>
    <s v="SD"/>
    <x v="38"/>
    <x v="0"/>
    <x v="0"/>
    <x v="1"/>
    <n v="0"/>
    <x v="1"/>
    <n v="240.2"/>
    <n v="78"/>
    <n v="40.83"/>
    <n v="230.3"/>
    <n v="109"/>
    <n v="19.579999999999998"/>
    <n v="217"/>
    <n v="83"/>
    <n v="9.76"/>
    <n v="5.2"/>
    <x v="6"/>
    <n v="1.4"/>
    <x v="0"/>
    <x v="4"/>
    <x v="0"/>
    <x v="0"/>
    <x v="1"/>
    <x v="0"/>
  </r>
  <r>
    <n v="311"/>
    <s v="DE"/>
    <x v="136"/>
    <x v="2"/>
    <x v="0"/>
    <x v="1"/>
    <n v="0"/>
    <x v="1"/>
    <n v="127.7"/>
    <n v="67"/>
    <n v="21.71"/>
    <n v="182.9"/>
    <n v="90"/>
    <n v="15.55"/>
    <n v="172.9"/>
    <n v="92"/>
    <n v="7.78"/>
    <n v="10.6"/>
    <x v="10"/>
    <n v="2.86"/>
    <x v="1"/>
    <x v="0"/>
    <x v="0"/>
    <x v="0"/>
    <x v="0"/>
    <x v="3"/>
  </r>
  <r>
    <n v="312"/>
    <s v="WI"/>
    <x v="62"/>
    <x v="0"/>
    <x v="0"/>
    <x v="0"/>
    <n v="34"/>
    <x v="2"/>
    <n v="218.5"/>
    <n v="61"/>
    <n v="37.15"/>
    <n v="196.7"/>
    <n v="74"/>
    <n v="16.72"/>
    <n v="151.1"/>
    <n v="103"/>
    <n v="6.8"/>
    <n v="9.9"/>
    <x v="7"/>
    <n v="2.67"/>
    <x v="0"/>
    <x v="4"/>
    <x v="0"/>
    <x v="0"/>
    <x v="0"/>
    <x v="0"/>
  </r>
  <r>
    <n v="313"/>
    <s v="UT"/>
    <x v="15"/>
    <x v="2"/>
    <x v="0"/>
    <x v="1"/>
    <n v="0"/>
    <x v="1"/>
    <n v="263.39999999999998"/>
    <n v="101"/>
    <n v="44.78"/>
    <n v="235.5"/>
    <n v="117"/>
    <n v="20.02"/>
    <n v="102"/>
    <n v="146"/>
    <n v="4.59"/>
    <n v="13"/>
    <x v="7"/>
    <n v="3.51"/>
    <x v="1"/>
    <x v="1"/>
    <x v="0"/>
    <x v="0"/>
    <x v="1"/>
    <x v="0"/>
  </r>
  <r>
    <n v="314"/>
    <s v="LA"/>
    <x v="32"/>
    <x v="0"/>
    <x v="0"/>
    <x v="1"/>
    <n v="0"/>
    <x v="1"/>
    <n v="197.7"/>
    <n v="101"/>
    <n v="33.61"/>
    <n v="127.6"/>
    <n v="83"/>
    <n v="10.85"/>
    <n v="142.1"/>
    <n v="103"/>
    <n v="6.39"/>
    <n v="13.5"/>
    <x v="0"/>
    <n v="3.65"/>
    <x v="1"/>
    <x v="0"/>
    <x v="0"/>
    <x v="0"/>
    <x v="2"/>
    <x v="0"/>
  </r>
  <r>
    <n v="315"/>
    <s v="ME"/>
    <x v="24"/>
    <x v="0"/>
    <x v="0"/>
    <x v="1"/>
    <n v="0"/>
    <x v="1"/>
    <n v="159.1"/>
    <n v="104"/>
    <n v="27.05"/>
    <n v="269.8"/>
    <n v="106"/>
    <n v="22.93"/>
    <n v="220.4"/>
    <n v="116"/>
    <n v="9.92"/>
    <n v="10.3"/>
    <x v="7"/>
    <n v="2.78"/>
    <x v="0"/>
    <x v="0"/>
    <x v="0"/>
    <x v="0"/>
    <x v="1"/>
    <x v="1"/>
  </r>
  <r>
    <n v="316"/>
    <s v="NC"/>
    <x v="14"/>
    <x v="0"/>
    <x v="0"/>
    <x v="0"/>
    <n v="37"/>
    <x v="2"/>
    <n v="223.5"/>
    <n v="104"/>
    <n v="38"/>
    <n v="235.1"/>
    <n v="99"/>
    <n v="19.98"/>
    <n v="140.1"/>
    <n v="90"/>
    <n v="6.3"/>
    <n v="10.6"/>
    <x v="2"/>
    <n v="2.86"/>
    <x v="1"/>
    <x v="4"/>
    <x v="0"/>
    <x v="0"/>
    <x v="1"/>
    <x v="0"/>
  </r>
  <r>
    <n v="317"/>
    <s v="NV"/>
    <x v="17"/>
    <x v="0"/>
    <x v="0"/>
    <x v="1"/>
    <n v="0"/>
    <x v="1"/>
    <n v="192.4"/>
    <n v="111"/>
    <n v="32.71"/>
    <n v="156.9"/>
    <n v="87"/>
    <n v="13.34"/>
    <n v="175.8"/>
    <n v="82"/>
    <n v="7.91"/>
    <n v="11"/>
    <x v="1"/>
    <n v="2.97"/>
    <x v="1"/>
    <x v="1"/>
    <x v="0"/>
    <x v="0"/>
    <x v="2"/>
    <x v="0"/>
  </r>
  <r>
    <n v="318"/>
    <s v="CO"/>
    <x v="56"/>
    <x v="2"/>
    <x v="0"/>
    <x v="1"/>
    <n v="0"/>
    <x v="1"/>
    <n v="236.2"/>
    <n v="122"/>
    <n v="40.15"/>
    <n v="189.4"/>
    <n v="110"/>
    <n v="16.100000000000001"/>
    <n v="153.6"/>
    <n v="104"/>
    <n v="6.91"/>
    <n v="13.3"/>
    <x v="7"/>
    <n v="3.59"/>
    <x v="1"/>
    <x v="1"/>
    <x v="0"/>
    <x v="0"/>
    <x v="0"/>
    <x v="0"/>
  </r>
  <r>
    <n v="319"/>
    <s v="CA"/>
    <x v="96"/>
    <x v="1"/>
    <x v="1"/>
    <x v="1"/>
    <n v="0"/>
    <x v="1"/>
    <n v="196.2"/>
    <n v="129"/>
    <n v="33.35"/>
    <n v="176.5"/>
    <n v="86"/>
    <n v="15"/>
    <n v="232.4"/>
    <n v="108"/>
    <n v="10.46"/>
    <n v="15.2"/>
    <x v="6"/>
    <n v="4.0999999999999996"/>
    <x v="1"/>
    <x v="1"/>
    <x v="0"/>
    <x v="0"/>
    <x v="2"/>
    <x v="0"/>
  </r>
  <r>
    <n v="320"/>
    <s v="RI"/>
    <x v="25"/>
    <x v="0"/>
    <x v="0"/>
    <x v="0"/>
    <n v="27"/>
    <x v="2"/>
    <n v="140.1"/>
    <n v="59"/>
    <n v="23.82"/>
    <n v="223.4"/>
    <n v="111"/>
    <n v="18.989999999999998"/>
    <n v="257.89999999999998"/>
    <n v="73"/>
    <n v="11.61"/>
    <n v="3.8"/>
    <x v="3"/>
    <n v="1.03"/>
    <x v="0"/>
    <x v="0"/>
    <x v="0"/>
    <x v="0"/>
    <x v="0"/>
    <x v="2"/>
  </r>
  <r>
    <n v="321"/>
    <s v="GA"/>
    <x v="137"/>
    <x v="1"/>
    <x v="0"/>
    <x v="1"/>
    <n v="0"/>
    <x v="1"/>
    <n v="115.4"/>
    <n v="137"/>
    <n v="19.62"/>
    <n v="178.7"/>
    <n v="70"/>
    <n v="15.19"/>
    <n v="185.7"/>
    <n v="113"/>
    <n v="8.36"/>
    <n v="6"/>
    <x v="0"/>
    <n v="1.62"/>
    <x v="0"/>
    <x v="3"/>
    <x v="0"/>
    <x v="0"/>
    <x v="0"/>
    <x v="3"/>
  </r>
  <r>
    <n v="322"/>
    <s v="MA"/>
    <x v="138"/>
    <x v="0"/>
    <x v="0"/>
    <x v="1"/>
    <n v="0"/>
    <x v="1"/>
    <n v="156.9"/>
    <n v="109"/>
    <n v="26.67"/>
    <n v="122.2"/>
    <n v="87"/>
    <n v="10.39"/>
    <n v="189.1"/>
    <n v="103"/>
    <n v="8.51"/>
    <n v="11.3"/>
    <x v="2"/>
    <n v="3.05"/>
    <x v="1"/>
    <x v="3"/>
    <x v="0"/>
    <x v="0"/>
    <x v="2"/>
    <x v="3"/>
  </r>
  <r>
    <n v="323"/>
    <s v="ND"/>
    <x v="139"/>
    <x v="1"/>
    <x v="0"/>
    <x v="1"/>
    <n v="0"/>
    <x v="1"/>
    <n v="197.9"/>
    <n v="89"/>
    <n v="33.64"/>
    <n v="251"/>
    <n v="113"/>
    <n v="21.34"/>
    <n v="138.30000000000001"/>
    <n v="85"/>
    <n v="6.22"/>
    <n v="11.2"/>
    <x v="5"/>
    <n v="3.02"/>
    <x v="1"/>
    <x v="4"/>
    <x v="0"/>
    <x v="0"/>
    <x v="1"/>
    <x v="0"/>
  </r>
  <r>
    <n v="324"/>
    <s v="KS"/>
    <x v="69"/>
    <x v="1"/>
    <x v="1"/>
    <x v="1"/>
    <n v="0"/>
    <x v="1"/>
    <n v="47.8"/>
    <n v="120"/>
    <n v="8.1300000000000008"/>
    <n v="178.9"/>
    <n v="123"/>
    <n v="15.21"/>
    <n v="152.6"/>
    <n v="96"/>
    <n v="6.87"/>
    <n v="13.3"/>
    <x v="10"/>
    <n v="3.59"/>
    <x v="1"/>
    <x v="1"/>
    <x v="0"/>
    <x v="0"/>
    <x v="0"/>
    <x v="3"/>
  </r>
  <r>
    <n v="325"/>
    <s v="ND"/>
    <x v="140"/>
    <x v="1"/>
    <x v="0"/>
    <x v="1"/>
    <n v="0"/>
    <x v="1"/>
    <n v="121.8"/>
    <n v="97"/>
    <n v="20.71"/>
    <n v="89.3"/>
    <n v="97"/>
    <n v="7.59"/>
    <n v="150.69999999999999"/>
    <n v="92"/>
    <n v="6.78"/>
    <n v="10.3"/>
    <x v="2"/>
    <n v="2.78"/>
    <x v="0"/>
    <x v="0"/>
    <x v="0"/>
    <x v="0"/>
    <x v="2"/>
    <x v="3"/>
  </r>
  <r>
    <n v="326"/>
    <s v="OK"/>
    <x v="141"/>
    <x v="0"/>
    <x v="0"/>
    <x v="1"/>
    <n v="0"/>
    <x v="1"/>
    <n v="143.5"/>
    <n v="121"/>
    <n v="24.4"/>
    <n v="189.3"/>
    <n v="111"/>
    <n v="16.09"/>
    <n v="174.9"/>
    <n v="82"/>
    <n v="7.87"/>
    <n v="8.8000000000000007"/>
    <x v="2"/>
    <n v="2.38"/>
    <x v="0"/>
    <x v="3"/>
    <x v="0"/>
    <x v="0"/>
    <x v="0"/>
    <x v="3"/>
  </r>
  <r>
    <n v="327"/>
    <s v="ID"/>
    <x v="142"/>
    <x v="1"/>
    <x v="0"/>
    <x v="0"/>
    <n v="37"/>
    <x v="2"/>
    <n v="178.1"/>
    <n v="130"/>
    <n v="30.28"/>
    <n v="242.8"/>
    <n v="103"/>
    <n v="20.64"/>
    <n v="243"/>
    <n v="93"/>
    <n v="10.93"/>
    <n v="13"/>
    <x v="7"/>
    <n v="3.51"/>
    <x v="1"/>
    <x v="1"/>
    <x v="0"/>
    <x v="0"/>
    <x v="1"/>
    <x v="0"/>
  </r>
  <r>
    <n v="328"/>
    <s v="TX"/>
    <x v="75"/>
    <x v="2"/>
    <x v="0"/>
    <x v="1"/>
    <n v="0"/>
    <x v="1"/>
    <n v="257.89999999999998"/>
    <n v="92"/>
    <n v="43.84"/>
    <n v="211.6"/>
    <n v="71"/>
    <n v="17.989999999999998"/>
    <n v="189.3"/>
    <n v="104"/>
    <n v="8.52"/>
    <n v="9.4"/>
    <x v="5"/>
    <n v="2.54"/>
    <x v="0"/>
    <x v="4"/>
    <x v="0"/>
    <x v="0"/>
    <x v="0"/>
    <x v="0"/>
  </r>
  <r>
    <n v="329"/>
    <s v="LA"/>
    <x v="77"/>
    <x v="0"/>
    <x v="0"/>
    <x v="1"/>
    <n v="0"/>
    <x v="1"/>
    <n v="216.2"/>
    <n v="67"/>
    <n v="36.75"/>
    <n v="222.2"/>
    <n v="133"/>
    <n v="18.89"/>
    <n v="192"/>
    <n v="95"/>
    <n v="8.64"/>
    <n v="3.1"/>
    <x v="6"/>
    <n v="0.84"/>
    <x v="0"/>
    <x v="4"/>
    <x v="0"/>
    <x v="0"/>
    <x v="0"/>
    <x v="0"/>
  </r>
  <r>
    <n v="330"/>
    <s v="FL"/>
    <x v="25"/>
    <x v="0"/>
    <x v="0"/>
    <x v="1"/>
    <n v="0"/>
    <x v="1"/>
    <n v="261.7"/>
    <n v="105"/>
    <n v="44.49"/>
    <n v="181.8"/>
    <n v="107"/>
    <n v="15.45"/>
    <n v="100.9"/>
    <n v="131"/>
    <n v="4.54"/>
    <n v="3.3"/>
    <x v="2"/>
    <n v="0.89"/>
    <x v="0"/>
    <x v="1"/>
    <x v="0"/>
    <x v="0"/>
    <x v="0"/>
    <x v="0"/>
  </r>
  <r>
    <n v="331"/>
    <s v="AL"/>
    <x v="143"/>
    <x v="0"/>
    <x v="0"/>
    <x v="0"/>
    <n v="36"/>
    <x v="2"/>
    <n v="242.9"/>
    <n v="67"/>
    <n v="41.29"/>
    <n v="170.9"/>
    <n v="59"/>
    <n v="14.53"/>
    <n v="177.3"/>
    <n v="130"/>
    <n v="7.98"/>
    <n v="4.8"/>
    <x v="14"/>
    <n v="1.3"/>
    <x v="0"/>
    <x v="0"/>
    <x v="0"/>
    <x v="0"/>
    <x v="2"/>
    <x v="0"/>
  </r>
  <r>
    <n v="332"/>
    <s v="MS"/>
    <x v="86"/>
    <x v="0"/>
    <x v="0"/>
    <x v="1"/>
    <n v="0"/>
    <x v="1"/>
    <n v="303.2"/>
    <n v="133"/>
    <n v="51.54"/>
    <n v="170.5"/>
    <n v="86"/>
    <n v="14.49"/>
    <n v="227.6"/>
    <n v="80"/>
    <n v="10.24"/>
    <n v="11.5"/>
    <x v="0"/>
    <n v="3.11"/>
    <x v="1"/>
    <x v="1"/>
    <x v="0"/>
    <x v="0"/>
    <x v="2"/>
    <x v="0"/>
  </r>
  <r>
    <n v="333"/>
    <s v="CA"/>
    <x v="93"/>
    <x v="0"/>
    <x v="0"/>
    <x v="0"/>
    <n v="22"/>
    <x v="0"/>
    <n v="189.6"/>
    <n v="42"/>
    <n v="32.229999999999997"/>
    <n v="179"/>
    <n v="137"/>
    <n v="15.22"/>
    <n v="179.6"/>
    <n v="126"/>
    <n v="8.08"/>
    <n v="11.4"/>
    <x v="2"/>
    <n v="3.08"/>
    <x v="1"/>
    <x v="4"/>
    <x v="0"/>
    <x v="0"/>
    <x v="0"/>
    <x v="0"/>
  </r>
  <r>
    <n v="334"/>
    <s v="WV"/>
    <x v="41"/>
    <x v="0"/>
    <x v="0"/>
    <x v="0"/>
    <n v="28"/>
    <x v="2"/>
    <n v="92.7"/>
    <n v="107"/>
    <n v="15.76"/>
    <n v="127.8"/>
    <n v="86"/>
    <n v="10.86"/>
    <n v="225.6"/>
    <n v="86"/>
    <n v="10.15"/>
    <n v="9.9"/>
    <x v="7"/>
    <n v="2.67"/>
    <x v="0"/>
    <x v="3"/>
    <x v="0"/>
    <x v="0"/>
    <x v="2"/>
    <x v="2"/>
  </r>
  <r>
    <n v="335"/>
    <s v="KS"/>
    <x v="67"/>
    <x v="1"/>
    <x v="0"/>
    <x v="1"/>
    <n v="0"/>
    <x v="1"/>
    <n v="239.3"/>
    <n v="84"/>
    <n v="40.68"/>
    <n v="195.7"/>
    <n v="85"/>
    <n v="16.63"/>
    <n v="232.6"/>
    <n v="104"/>
    <n v="10.47"/>
    <n v="10.9"/>
    <x v="0"/>
    <n v="2.94"/>
    <x v="1"/>
    <x v="0"/>
    <x v="0"/>
    <x v="0"/>
    <x v="0"/>
    <x v="0"/>
  </r>
  <r>
    <n v="336"/>
    <s v="NH"/>
    <x v="67"/>
    <x v="2"/>
    <x v="0"/>
    <x v="1"/>
    <n v="0"/>
    <x v="1"/>
    <n v="17.600000000000001"/>
    <n v="121"/>
    <n v="2.99"/>
    <n v="161.69999999999999"/>
    <n v="125"/>
    <n v="13.74"/>
    <n v="203.1"/>
    <n v="82"/>
    <n v="9.14"/>
    <n v="10.6"/>
    <x v="1"/>
    <n v="2.86"/>
    <x v="1"/>
    <x v="0"/>
    <x v="0"/>
    <x v="0"/>
    <x v="2"/>
    <x v="3"/>
  </r>
  <r>
    <n v="337"/>
    <s v="UT"/>
    <x v="65"/>
    <x v="1"/>
    <x v="0"/>
    <x v="0"/>
    <n v="37"/>
    <x v="2"/>
    <n v="219.9"/>
    <n v="102"/>
    <n v="37.380000000000003"/>
    <n v="222.1"/>
    <n v="77"/>
    <n v="18.88"/>
    <n v="118.5"/>
    <n v="111"/>
    <n v="5.33"/>
    <n v="10"/>
    <x v="7"/>
    <n v="2.7"/>
    <x v="0"/>
    <x v="0"/>
    <x v="0"/>
    <x v="0"/>
    <x v="0"/>
    <x v="0"/>
  </r>
  <r>
    <n v="338"/>
    <s v="AK"/>
    <x v="27"/>
    <x v="0"/>
    <x v="0"/>
    <x v="1"/>
    <n v="0"/>
    <x v="1"/>
    <n v="195.9"/>
    <n v="86"/>
    <n v="33.299999999999997"/>
    <n v="228.6"/>
    <n v="82"/>
    <n v="19.43"/>
    <n v="303.5"/>
    <n v="94"/>
    <n v="13.66"/>
    <n v="12.2"/>
    <x v="7"/>
    <n v="3.29"/>
    <x v="1"/>
    <x v="3"/>
    <x v="0"/>
    <x v="0"/>
    <x v="1"/>
    <x v="0"/>
  </r>
  <r>
    <n v="339"/>
    <s v="NC"/>
    <x v="31"/>
    <x v="0"/>
    <x v="0"/>
    <x v="0"/>
    <n v="38"/>
    <x v="2"/>
    <n v="204.2"/>
    <n v="57"/>
    <n v="34.71"/>
    <n v="205.9"/>
    <n v="92"/>
    <n v="17.5"/>
    <n v="286.5"/>
    <n v="80"/>
    <n v="12.89"/>
    <n v="8.3000000000000007"/>
    <x v="7"/>
    <n v="2.2400000000000002"/>
    <x v="0"/>
    <x v="1"/>
    <x v="0"/>
    <x v="0"/>
    <x v="0"/>
    <x v="0"/>
  </r>
  <r>
    <n v="340"/>
    <s v="NE"/>
    <x v="144"/>
    <x v="0"/>
    <x v="0"/>
    <x v="1"/>
    <n v="0"/>
    <x v="1"/>
    <n v="193.7"/>
    <n v="74"/>
    <n v="32.93"/>
    <n v="126.9"/>
    <n v="84"/>
    <n v="10.79"/>
    <n v="221.2"/>
    <n v="166"/>
    <n v="9.9499999999999993"/>
    <n v="8.8000000000000007"/>
    <x v="7"/>
    <n v="2.38"/>
    <x v="0"/>
    <x v="1"/>
    <x v="0"/>
    <x v="0"/>
    <x v="2"/>
    <x v="0"/>
  </r>
  <r>
    <n v="341"/>
    <s v="TX"/>
    <x v="33"/>
    <x v="1"/>
    <x v="0"/>
    <x v="1"/>
    <n v="0"/>
    <x v="1"/>
    <n v="92.8"/>
    <n v="92"/>
    <n v="15.78"/>
    <n v="159.6"/>
    <n v="87"/>
    <n v="13.57"/>
    <n v="148.69999999999999"/>
    <n v="115"/>
    <n v="6.69"/>
    <n v="8.8000000000000007"/>
    <x v="2"/>
    <n v="2.38"/>
    <x v="0"/>
    <x v="0"/>
    <x v="0"/>
    <x v="0"/>
    <x v="2"/>
    <x v="3"/>
  </r>
  <r>
    <n v="342"/>
    <s v="MN"/>
    <x v="47"/>
    <x v="0"/>
    <x v="0"/>
    <x v="0"/>
    <n v="27"/>
    <x v="2"/>
    <n v="221.7"/>
    <n v="100"/>
    <n v="37.69"/>
    <n v="236.1"/>
    <n v="70"/>
    <n v="20.07"/>
    <n v="192.7"/>
    <n v="91"/>
    <n v="8.67"/>
    <n v="8"/>
    <x v="7"/>
    <n v="2.16"/>
    <x v="0"/>
    <x v="1"/>
    <x v="0"/>
    <x v="0"/>
    <x v="1"/>
    <x v="0"/>
  </r>
  <r>
    <n v="343"/>
    <s v="PA"/>
    <x v="15"/>
    <x v="0"/>
    <x v="0"/>
    <x v="1"/>
    <n v="0"/>
    <x v="1"/>
    <n v="144.5"/>
    <n v="107"/>
    <n v="24.57"/>
    <n v="180.5"/>
    <n v="85"/>
    <n v="15.34"/>
    <n v="226"/>
    <n v="94"/>
    <n v="10.17"/>
    <n v="17"/>
    <x v="1"/>
    <n v="4.59"/>
    <x v="1"/>
    <x v="4"/>
    <x v="0"/>
    <x v="0"/>
    <x v="0"/>
    <x v="2"/>
  </r>
  <r>
    <n v="344"/>
    <s v="IN"/>
    <x v="100"/>
    <x v="1"/>
    <x v="0"/>
    <x v="1"/>
    <n v="0"/>
    <x v="1"/>
    <n v="49.9"/>
    <n v="123"/>
    <n v="8.48"/>
    <n v="150.69999999999999"/>
    <n v="81"/>
    <n v="12.81"/>
    <n v="188.2"/>
    <n v="67"/>
    <n v="8.4700000000000006"/>
    <n v="10.1"/>
    <x v="7"/>
    <n v="2.73"/>
    <x v="0"/>
    <x v="4"/>
    <x v="0"/>
    <x v="0"/>
    <x v="2"/>
    <x v="3"/>
  </r>
  <r>
    <n v="345"/>
    <s v="OK"/>
    <x v="3"/>
    <x v="0"/>
    <x v="0"/>
    <x v="0"/>
    <n v="32"/>
    <x v="2"/>
    <n v="116.9"/>
    <n v="120"/>
    <n v="19.87"/>
    <n v="232.4"/>
    <n v="97"/>
    <n v="19.75"/>
    <n v="127.7"/>
    <n v="112"/>
    <n v="5.75"/>
    <n v="11"/>
    <x v="4"/>
    <n v="2.97"/>
    <x v="1"/>
    <x v="1"/>
    <x v="0"/>
    <x v="0"/>
    <x v="1"/>
    <x v="3"/>
  </r>
  <r>
    <n v="346"/>
    <s v="NE"/>
    <x v="75"/>
    <x v="0"/>
    <x v="0"/>
    <x v="1"/>
    <n v="0"/>
    <x v="1"/>
    <n v="150"/>
    <n v="98"/>
    <n v="25.5"/>
    <n v="89.8"/>
    <n v="95"/>
    <n v="7.63"/>
    <n v="326"/>
    <n v="91"/>
    <n v="14.67"/>
    <n v="11.1"/>
    <x v="0"/>
    <n v="3"/>
    <x v="1"/>
    <x v="3"/>
    <x v="0"/>
    <x v="0"/>
    <x v="2"/>
    <x v="2"/>
  </r>
  <r>
    <n v="347"/>
    <s v="VA"/>
    <x v="133"/>
    <x v="2"/>
    <x v="0"/>
    <x v="0"/>
    <n v="35"/>
    <x v="2"/>
    <n v="200.2"/>
    <n v="105"/>
    <n v="34.03"/>
    <n v="244.4"/>
    <n v="88"/>
    <n v="20.77"/>
    <n v="207.2"/>
    <n v="97"/>
    <n v="9.32"/>
    <n v="11.6"/>
    <x v="7"/>
    <n v="3.13"/>
    <x v="1"/>
    <x v="3"/>
    <x v="0"/>
    <x v="0"/>
    <x v="1"/>
    <x v="0"/>
  </r>
  <r>
    <n v="348"/>
    <s v="WV"/>
    <x v="14"/>
    <x v="1"/>
    <x v="0"/>
    <x v="1"/>
    <n v="0"/>
    <x v="1"/>
    <n v="194.8"/>
    <n v="133"/>
    <n v="33.119999999999997"/>
    <n v="213.4"/>
    <n v="73"/>
    <n v="18.14"/>
    <n v="190.8"/>
    <n v="92"/>
    <n v="8.59"/>
    <n v="11.5"/>
    <x v="10"/>
    <n v="3.11"/>
    <x v="1"/>
    <x v="1"/>
    <x v="0"/>
    <x v="0"/>
    <x v="0"/>
    <x v="0"/>
  </r>
  <r>
    <n v="349"/>
    <s v="KY"/>
    <x v="145"/>
    <x v="0"/>
    <x v="0"/>
    <x v="1"/>
    <n v="0"/>
    <x v="1"/>
    <n v="168.3"/>
    <n v="96"/>
    <n v="28.61"/>
    <n v="87.6"/>
    <n v="91"/>
    <n v="7.45"/>
    <n v="247.2"/>
    <n v="87"/>
    <n v="11.12"/>
    <n v="8.4"/>
    <x v="1"/>
    <n v="2.27"/>
    <x v="0"/>
    <x v="0"/>
    <x v="0"/>
    <x v="0"/>
    <x v="2"/>
    <x v="2"/>
  </r>
  <r>
    <n v="350"/>
    <s v="AL"/>
    <x v="93"/>
    <x v="0"/>
    <x v="0"/>
    <x v="1"/>
    <n v="0"/>
    <x v="1"/>
    <n v="104.7"/>
    <n v="115"/>
    <n v="17.8"/>
    <n v="249.8"/>
    <n v="144"/>
    <n v="21.23"/>
    <n v="192.3"/>
    <n v="99"/>
    <n v="8.65"/>
    <n v="8.9"/>
    <x v="5"/>
    <n v="2.4"/>
    <x v="0"/>
    <x v="0"/>
    <x v="0"/>
    <x v="0"/>
    <x v="1"/>
    <x v="1"/>
  </r>
  <r>
    <n v="351"/>
    <s v="IN"/>
    <x v="146"/>
    <x v="0"/>
    <x v="0"/>
    <x v="0"/>
    <n v="34"/>
    <x v="2"/>
    <n v="191.4"/>
    <n v="102"/>
    <n v="32.54"/>
    <n v="361.8"/>
    <n v="96"/>
    <n v="30.75"/>
    <n v="147.5"/>
    <n v="132"/>
    <n v="6.64"/>
    <n v="7.2"/>
    <x v="5"/>
    <n v="1.94"/>
    <x v="0"/>
    <x v="0"/>
    <x v="0"/>
    <x v="0"/>
    <x v="1"/>
    <x v="0"/>
  </r>
  <r>
    <n v="352"/>
    <s v="LA"/>
    <x v="147"/>
    <x v="1"/>
    <x v="0"/>
    <x v="1"/>
    <n v="0"/>
    <x v="1"/>
    <n v="109.4"/>
    <n v="107"/>
    <n v="18.600000000000001"/>
    <n v="244.7"/>
    <n v="102"/>
    <n v="20.8"/>
    <n v="276.89999999999998"/>
    <n v="123"/>
    <n v="12.46"/>
    <n v="7.1"/>
    <x v="10"/>
    <n v="1.92"/>
    <x v="0"/>
    <x v="1"/>
    <x v="0"/>
    <x v="0"/>
    <x v="1"/>
    <x v="1"/>
  </r>
  <r>
    <n v="353"/>
    <s v="CT"/>
    <x v="148"/>
    <x v="2"/>
    <x v="0"/>
    <x v="1"/>
    <n v="0"/>
    <x v="1"/>
    <n v="207.7"/>
    <n v="116"/>
    <n v="35.31"/>
    <n v="210.6"/>
    <n v="99"/>
    <n v="17.899999999999999"/>
    <n v="238.2"/>
    <n v="88"/>
    <n v="10.72"/>
    <n v="9.6"/>
    <x v="2"/>
    <n v="2.59"/>
    <x v="0"/>
    <x v="1"/>
    <x v="0"/>
    <x v="0"/>
    <x v="0"/>
    <x v="0"/>
  </r>
  <r>
    <n v="354"/>
    <s v="MO"/>
    <x v="46"/>
    <x v="0"/>
    <x v="1"/>
    <x v="1"/>
    <n v="0"/>
    <x v="1"/>
    <n v="133.5"/>
    <n v="51"/>
    <n v="22.7"/>
    <n v="219.6"/>
    <n v="96"/>
    <n v="18.670000000000002"/>
    <n v="210"/>
    <n v="74"/>
    <n v="9.4499999999999993"/>
    <n v="11.7"/>
    <x v="7"/>
    <n v="3.16"/>
    <x v="1"/>
    <x v="0"/>
    <x v="0"/>
    <x v="0"/>
    <x v="0"/>
    <x v="3"/>
  </r>
  <r>
    <n v="355"/>
    <s v="WI"/>
    <x v="80"/>
    <x v="1"/>
    <x v="0"/>
    <x v="1"/>
    <n v="0"/>
    <x v="1"/>
    <n v="159.5"/>
    <n v="103"/>
    <n v="27.12"/>
    <n v="275.5"/>
    <n v="90"/>
    <n v="23.42"/>
    <n v="176.7"/>
    <n v="126"/>
    <n v="7.95"/>
    <n v="10.1"/>
    <x v="5"/>
    <n v="2.73"/>
    <x v="0"/>
    <x v="0"/>
    <x v="0"/>
    <x v="0"/>
    <x v="1"/>
    <x v="1"/>
  </r>
  <r>
    <n v="356"/>
    <s v="NY"/>
    <x v="19"/>
    <x v="0"/>
    <x v="0"/>
    <x v="1"/>
    <n v="0"/>
    <x v="1"/>
    <n v="174.3"/>
    <n v="123"/>
    <n v="29.63"/>
    <n v="140.19999999999999"/>
    <n v="124"/>
    <n v="11.92"/>
    <n v="215.4"/>
    <n v="89"/>
    <n v="9.69"/>
    <n v="9"/>
    <x v="1"/>
    <n v="2.4300000000000002"/>
    <x v="0"/>
    <x v="2"/>
    <x v="0"/>
    <x v="0"/>
    <x v="2"/>
    <x v="3"/>
  </r>
  <r>
    <n v="357"/>
    <s v="ND"/>
    <x v="46"/>
    <x v="0"/>
    <x v="0"/>
    <x v="0"/>
    <n v="36"/>
    <x v="2"/>
    <n v="123.7"/>
    <n v="125"/>
    <n v="21.03"/>
    <n v="172.6"/>
    <n v="106"/>
    <n v="14.67"/>
    <n v="280.5"/>
    <n v="127"/>
    <n v="12.62"/>
    <n v="8.8000000000000007"/>
    <x v="7"/>
    <n v="2.38"/>
    <x v="0"/>
    <x v="0"/>
    <x v="0"/>
    <x v="0"/>
    <x v="2"/>
    <x v="2"/>
  </r>
  <r>
    <n v="358"/>
    <s v="SC"/>
    <x v="105"/>
    <x v="1"/>
    <x v="0"/>
    <x v="1"/>
    <n v="0"/>
    <x v="1"/>
    <n v="297.89999999999998"/>
    <n v="141"/>
    <n v="50.64"/>
    <n v="238.1"/>
    <n v="107"/>
    <n v="20.239999999999998"/>
    <n v="240.5"/>
    <n v="93"/>
    <n v="10.82"/>
    <n v="8.9"/>
    <x v="2"/>
    <n v="2.4"/>
    <x v="0"/>
    <x v="0"/>
    <x v="0"/>
    <x v="0"/>
    <x v="1"/>
    <x v="0"/>
  </r>
  <r>
    <n v="359"/>
    <s v="SC"/>
    <x v="115"/>
    <x v="0"/>
    <x v="0"/>
    <x v="1"/>
    <n v="0"/>
    <x v="1"/>
    <n v="212.8"/>
    <n v="102"/>
    <n v="36.18"/>
    <n v="189.8"/>
    <n v="137"/>
    <n v="16.13"/>
    <n v="170.1"/>
    <n v="105"/>
    <n v="7.65"/>
    <n v="10.6"/>
    <x v="7"/>
    <n v="2.86"/>
    <x v="1"/>
    <x v="1"/>
    <x v="0"/>
    <x v="0"/>
    <x v="0"/>
    <x v="0"/>
  </r>
  <r>
    <n v="360"/>
    <s v="WY"/>
    <x v="52"/>
    <x v="1"/>
    <x v="0"/>
    <x v="1"/>
    <n v="0"/>
    <x v="1"/>
    <n v="125.4"/>
    <n v="158"/>
    <n v="21.32"/>
    <n v="269.10000000000002"/>
    <n v="83"/>
    <n v="22.87"/>
    <n v="238.6"/>
    <n v="103"/>
    <n v="10.74"/>
    <n v="11"/>
    <x v="10"/>
    <n v="2.97"/>
    <x v="1"/>
    <x v="0"/>
    <x v="0"/>
    <x v="0"/>
    <x v="1"/>
    <x v="1"/>
  </r>
  <r>
    <n v="361"/>
    <s v="MD"/>
    <x v="31"/>
    <x v="0"/>
    <x v="0"/>
    <x v="1"/>
    <n v="0"/>
    <x v="1"/>
    <n v="294.89999999999998"/>
    <n v="71"/>
    <n v="50.13"/>
    <n v="192.8"/>
    <n v="78"/>
    <n v="16.39"/>
    <n v="148.1"/>
    <n v="87"/>
    <n v="6.66"/>
    <n v="13.2"/>
    <x v="2"/>
    <n v="3.56"/>
    <x v="1"/>
    <x v="0"/>
    <x v="0"/>
    <x v="0"/>
    <x v="0"/>
    <x v="0"/>
  </r>
  <r>
    <n v="362"/>
    <s v="CA"/>
    <x v="50"/>
    <x v="1"/>
    <x v="0"/>
    <x v="1"/>
    <n v="0"/>
    <x v="1"/>
    <n v="239.9"/>
    <n v="120"/>
    <n v="40.78"/>
    <n v="261.60000000000002"/>
    <n v="88"/>
    <n v="22.24"/>
    <n v="207.1"/>
    <n v="88"/>
    <n v="9.32"/>
    <n v="8.9"/>
    <x v="7"/>
    <n v="2.4"/>
    <x v="0"/>
    <x v="4"/>
    <x v="0"/>
    <x v="0"/>
    <x v="1"/>
    <x v="0"/>
  </r>
  <r>
    <n v="363"/>
    <s v="MN"/>
    <x v="47"/>
    <x v="0"/>
    <x v="1"/>
    <x v="1"/>
    <n v="0"/>
    <x v="1"/>
    <n v="159.9"/>
    <n v="94"/>
    <n v="27.18"/>
    <n v="179.9"/>
    <n v="95"/>
    <n v="15.29"/>
    <n v="154.4"/>
    <n v="102"/>
    <n v="6.95"/>
    <n v="11.6"/>
    <x v="5"/>
    <n v="3.13"/>
    <x v="1"/>
    <x v="4"/>
    <x v="0"/>
    <x v="0"/>
    <x v="0"/>
    <x v="3"/>
  </r>
  <r>
    <n v="364"/>
    <s v="KY"/>
    <x v="102"/>
    <x v="2"/>
    <x v="0"/>
    <x v="0"/>
    <n v="36"/>
    <x v="2"/>
    <n v="115.4"/>
    <n v="98"/>
    <n v="19.62"/>
    <n v="166.2"/>
    <n v="83"/>
    <n v="14.13"/>
    <n v="184.7"/>
    <n v="79"/>
    <n v="8.31"/>
    <n v="15.2"/>
    <x v="1"/>
    <n v="4.0999999999999996"/>
    <x v="1"/>
    <x v="4"/>
    <x v="0"/>
    <x v="0"/>
    <x v="2"/>
    <x v="3"/>
  </r>
  <r>
    <n v="365"/>
    <s v="NY"/>
    <x v="19"/>
    <x v="0"/>
    <x v="0"/>
    <x v="0"/>
    <n v="23"/>
    <x v="0"/>
    <n v="286.60000000000002"/>
    <n v="79"/>
    <n v="48.72"/>
    <n v="315.3"/>
    <n v="102"/>
    <n v="26.8"/>
    <n v="193.9"/>
    <n v="101"/>
    <n v="8.73"/>
    <n v="10.3"/>
    <x v="1"/>
    <n v="2.78"/>
    <x v="0"/>
    <x v="0"/>
    <x v="0"/>
    <x v="0"/>
    <x v="1"/>
    <x v="0"/>
  </r>
  <r>
    <n v="366"/>
    <s v="NC"/>
    <x v="149"/>
    <x v="0"/>
    <x v="0"/>
    <x v="1"/>
    <n v="0"/>
    <x v="1"/>
    <n v="279.5"/>
    <n v="118"/>
    <n v="47.52"/>
    <n v="203.2"/>
    <n v="113"/>
    <n v="17.27"/>
    <n v="174.2"/>
    <n v="101"/>
    <n v="7.84"/>
    <n v="10.7"/>
    <x v="7"/>
    <n v="2.89"/>
    <x v="1"/>
    <x v="4"/>
    <x v="0"/>
    <x v="0"/>
    <x v="0"/>
    <x v="0"/>
  </r>
  <r>
    <n v="367"/>
    <s v="LA"/>
    <x v="123"/>
    <x v="2"/>
    <x v="0"/>
    <x v="0"/>
    <n v="23"/>
    <x v="0"/>
    <n v="224"/>
    <n v="126"/>
    <n v="38.08"/>
    <n v="233.5"/>
    <n v="89"/>
    <n v="19.850000000000001"/>
    <n v="293.89999999999998"/>
    <n v="104"/>
    <n v="13.23"/>
    <n v="8.8000000000000007"/>
    <x v="7"/>
    <n v="2.38"/>
    <x v="0"/>
    <x v="0"/>
    <x v="0"/>
    <x v="0"/>
    <x v="1"/>
    <x v="0"/>
  </r>
  <r>
    <n v="368"/>
    <s v="WV"/>
    <x v="150"/>
    <x v="1"/>
    <x v="1"/>
    <x v="0"/>
    <n v="41"/>
    <x v="2"/>
    <n v="146.80000000000001"/>
    <n v="128"/>
    <n v="24.96"/>
    <n v="285.60000000000002"/>
    <n v="96"/>
    <n v="24.28"/>
    <n v="213.6"/>
    <n v="80"/>
    <n v="9.61"/>
    <n v="4.3"/>
    <x v="5"/>
    <n v="1.1599999999999999"/>
    <x v="0"/>
    <x v="0"/>
    <x v="0"/>
    <x v="0"/>
    <x v="1"/>
    <x v="1"/>
  </r>
  <r>
    <n v="369"/>
    <s v="OH"/>
    <x v="66"/>
    <x v="0"/>
    <x v="0"/>
    <x v="0"/>
    <n v="23"/>
    <x v="0"/>
    <n v="160.30000000000001"/>
    <n v="87"/>
    <n v="27.25"/>
    <n v="202.4"/>
    <n v="101"/>
    <n v="17.2"/>
    <n v="191.1"/>
    <n v="122"/>
    <n v="8.6"/>
    <n v="7.4"/>
    <x v="0"/>
    <n v="2"/>
    <x v="0"/>
    <x v="1"/>
    <x v="0"/>
    <x v="0"/>
    <x v="0"/>
    <x v="3"/>
  </r>
  <r>
    <n v="370"/>
    <s v="AK"/>
    <x v="118"/>
    <x v="2"/>
    <x v="0"/>
    <x v="1"/>
    <n v="0"/>
    <x v="1"/>
    <n v="175.2"/>
    <n v="74"/>
    <n v="29.78"/>
    <n v="151.69999999999999"/>
    <n v="79"/>
    <n v="12.89"/>
    <n v="230.5"/>
    <n v="109"/>
    <n v="10.37"/>
    <n v="5.3"/>
    <x v="0"/>
    <n v="1.43"/>
    <x v="0"/>
    <x v="0"/>
    <x v="0"/>
    <x v="0"/>
    <x v="2"/>
    <x v="2"/>
  </r>
  <r>
    <n v="371"/>
    <s v="ID"/>
    <x v="104"/>
    <x v="1"/>
    <x v="1"/>
    <x v="0"/>
    <n v="29"/>
    <x v="2"/>
    <n v="162.30000000000001"/>
    <n v="91"/>
    <n v="27.59"/>
    <n v="279.3"/>
    <n v="79"/>
    <n v="23.74"/>
    <n v="192.7"/>
    <n v="131"/>
    <n v="8.67"/>
    <n v="11.7"/>
    <x v="5"/>
    <n v="3.16"/>
    <x v="1"/>
    <x v="3"/>
    <x v="0"/>
    <x v="0"/>
    <x v="1"/>
    <x v="1"/>
  </r>
  <r>
    <n v="372"/>
    <s v="WA"/>
    <x v="71"/>
    <x v="1"/>
    <x v="0"/>
    <x v="1"/>
    <n v="0"/>
    <x v="1"/>
    <n v="152.19999999999999"/>
    <n v="114"/>
    <n v="25.87"/>
    <n v="137.19999999999999"/>
    <n v="102"/>
    <n v="11.66"/>
    <n v="185.9"/>
    <n v="97"/>
    <n v="8.3699999999999992"/>
    <n v="9.8000000000000007"/>
    <x v="0"/>
    <n v="2.65"/>
    <x v="0"/>
    <x v="1"/>
    <x v="0"/>
    <x v="0"/>
    <x v="2"/>
    <x v="3"/>
  </r>
  <r>
    <n v="373"/>
    <s v="AR"/>
    <x v="78"/>
    <x v="1"/>
    <x v="0"/>
    <x v="1"/>
    <n v="0"/>
    <x v="1"/>
    <n v="175.4"/>
    <n v="125"/>
    <n v="29.82"/>
    <n v="250.7"/>
    <n v="87"/>
    <n v="21.31"/>
    <n v="289.3"/>
    <n v="74"/>
    <n v="13.02"/>
    <n v="9.8000000000000007"/>
    <x v="4"/>
    <n v="2.65"/>
    <x v="0"/>
    <x v="0"/>
    <x v="0"/>
    <x v="0"/>
    <x v="1"/>
    <x v="1"/>
  </r>
  <r>
    <n v="374"/>
    <s v="NE"/>
    <x v="18"/>
    <x v="2"/>
    <x v="0"/>
    <x v="1"/>
    <n v="0"/>
    <x v="1"/>
    <n v="160.80000000000001"/>
    <n v="91"/>
    <n v="27.34"/>
    <n v="155.80000000000001"/>
    <n v="82"/>
    <n v="13.24"/>
    <n v="254.3"/>
    <n v="103"/>
    <n v="11.44"/>
    <n v="8.5"/>
    <x v="0"/>
    <n v="2.2999999999999998"/>
    <x v="0"/>
    <x v="0"/>
    <x v="0"/>
    <x v="0"/>
    <x v="2"/>
    <x v="2"/>
  </r>
  <r>
    <n v="375"/>
    <s v="DC"/>
    <x v="136"/>
    <x v="2"/>
    <x v="0"/>
    <x v="1"/>
    <n v="0"/>
    <x v="1"/>
    <n v="178.7"/>
    <n v="114"/>
    <n v="30.38"/>
    <n v="271"/>
    <n v="96"/>
    <n v="23.04"/>
    <n v="245.9"/>
    <n v="94"/>
    <n v="11.07"/>
    <n v="16.399999999999999"/>
    <x v="2"/>
    <n v="4.43"/>
    <x v="1"/>
    <x v="4"/>
    <x v="0"/>
    <x v="0"/>
    <x v="1"/>
    <x v="0"/>
  </r>
  <r>
    <n v="376"/>
    <s v="NM"/>
    <x v="52"/>
    <x v="0"/>
    <x v="0"/>
    <x v="1"/>
    <n v="0"/>
    <x v="1"/>
    <n v="167.5"/>
    <n v="96"/>
    <n v="28.48"/>
    <n v="139.1"/>
    <n v="104"/>
    <n v="11.82"/>
    <n v="138.4"/>
    <n v="87"/>
    <n v="6.23"/>
    <n v="13"/>
    <x v="6"/>
    <n v="3.51"/>
    <x v="1"/>
    <x v="0"/>
    <x v="0"/>
    <x v="0"/>
    <x v="2"/>
    <x v="3"/>
  </r>
  <r>
    <n v="377"/>
    <s v="MS"/>
    <x v="34"/>
    <x v="1"/>
    <x v="0"/>
    <x v="1"/>
    <n v="0"/>
    <x v="1"/>
    <n v="147.1"/>
    <n v="105"/>
    <n v="25.01"/>
    <n v="200"/>
    <n v="135"/>
    <n v="17"/>
    <n v="234.9"/>
    <n v="65"/>
    <n v="10.57"/>
    <n v="12.5"/>
    <x v="4"/>
    <n v="3.38"/>
    <x v="1"/>
    <x v="3"/>
    <x v="0"/>
    <x v="0"/>
    <x v="0"/>
    <x v="2"/>
  </r>
  <r>
    <n v="378"/>
    <s v="AR"/>
    <x v="78"/>
    <x v="1"/>
    <x v="0"/>
    <x v="1"/>
    <n v="0"/>
    <x v="1"/>
    <n v="153.1"/>
    <n v="102"/>
    <n v="26.03"/>
    <n v="234.1"/>
    <n v="77"/>
    <n v="19.899999999999999"/>
    <n v="329.2"/>
    <n v="74"/>
    <n v="14.81"/>
    <n v="9.9"/>
    <x v="4"/>
    <n v="2.67"/>
    <x v="0"/>
    <x v="3"/>
    <x v="0"/>
    <x v="0"/>
    <x v="1"/>
    <x v="2"/>
  </r>
  <r>
    <n v="379"/>
    <s v="WA"/>
    <x v="32"/>
    <x v="1"/>
    <x v="0"/>
    <x v="1"/>
    <n v="0"/>
    <x v="1"/>
    <n v="265.2"/>
    <n v="122"/>
    <n v="45.08"/>
    <n v="178.7"/>
    <n v="102"/>
    <n v="15.19"/>
    <n v="174.7"/>
    <n v="90"/>
    <n v="7.86"/>
    <n v="10.7"/>
    <x v="4"/>
    <n v="2.89"/>
    <x v="1"/>
    <x v="4"/>
    <x v="0"/>
    <x v="0"/>
    <x v="0"/>
    <x v="0"/>
  </r>
  <r>
    <n v="380"/>
    <s v="RI"/>
    <x v="141"/>
    <x v="0"/>
    <x v="0"/>
    <x v="1"/>
    <n v="0"/>
    <x v="1"/>
    <n v="143.30000000000001"/>
    <n v="134"/>
    <n v="24.36"/>
    <n v="180.5"/>
    <n v="113"/>
    <n v="15.34"/>
    <n v="184.2"/>
    <n v="87"/>
    <n v="8.2899999999999991"/>
    <n v="10.1"/>
    <x v="7"/>
    <n v="2.73"/>
    <x v="0"/>
    <x v="0"/>
    <x v="0"/>
    <x v="0"/>
    <x v="0"/>
    <x v="3"/>
  </r>
  <r>
    <n v="381"/>
    <s v="IL"/>
    <x v="138"/>
    <x v="2"/>
    <x v="1"/>
    <x v="1"/>
    <n v="0"/>
    <x v="1"/>
    <n v="103.5"/>
    <n v="134"/>
    <n v="17.600000000000001"/>
    <n v="319.3"/>
    <n v="111"/>
    <n v="27.14"/>
    <n v="239.9"/>
    <n v="124"/>
    <n v="10.8"/>
    <n v="8.4"/>
    <x v="7"/>
    <n v="2.27"/>
    <x v="0"/>
    <x v="4"/>
    <x v="0"/>
    <x v="0"/>
    <x v="1"/>
    <x v="1"/>
  </r>
  <r>
    <n v="382"/>
    <s v="MD"/>
    <x v="120"/>
    <x v="0"/>
    <x v="0"/>
    <x v="1"/>
    <n v="0"/>
    <x v="1"/>
    <n v="129.5"/>
    <n v="56"/>
    <n v="22.02"/>
    <n v="354.2"/>
    <n v="118"/>
    <n v="30.11"/>
    <n v="145.5"/>
    <n v="93"/>
    <n v="6.55"/>
    <n v="10.9"/>
    <x v="0"/>
    <n v="2.94"/>
    <x v="1"/>
    <x v="0"/>
    <x v="0"/>
    <x v="0"/>
    <x v="1"/>
    <x v="1"/>
  </r>
  <r>
    <n v="383"/>
    <s v="MT"/>
    <x v="113"/>
    <x v="2"/>
    <x v="0"/>
    <x v="1"/>
    <n v="0"/>
    <x v="1"/>
    <n v="236.6"/>
    <n v="91"/>
    <n v="40.22"/>
    <n v="220.9"/>
    <n v="146"/>
    <n v="18.78"/>
    <n v="146.80000000000001"/>
    <n v="114"/>
    <n v="6.61"/>
    <n v="8.9"/>
    <x v="5"/>
    <n v="2.4"/>
    <x v="0"/>
    <x v="0"/>
    <x v="0"/>
    <x v="0"/>
    <x v="0"/>
    <x v="0"/>
  </r>
  <r>
    <n v="384"/>
    <s v="VT"/>
    <x v="70"/>
    <x v="2"/>
    <x v="0"/>
    <x v="1"/>
    <n v="0"/>
    <x v="1"/>
    <n v="260.39999999999998"/>
    <n v="107"/>
    <n v="44.27"/>
    <n v="208.2"/>
    <n v="104"/>
    <n v="17.7"/>
    <n v="207.9"/>
    <n v="115"/>
    <n v="9.36"/>
    <n v="10"/>
    <x v="5"/>
    <n v="2.7"/>
    <x v="0"/>
    <x v="6"/>
    <x v="0"/>
    <x v="0"/>
    <x v="0"/>
    <x v="0"/>
  </r>
  <r>
    <n v="385"/>
    <s v="CO"/>
    <x v="31"/>
    <x v="0"/>
    <x v="0"/>
    <x v="1"/>
    <n v="0"/>
    <x v="1"/>
    <n v="167.3"/>
    <n v="100"/>
    <n v="28.44"/>
    <n v="163.9"/>
    <n v="79"/>
    <n v="13.93"/>
    <n v="185.9"/>
    <n v="100"/>
    <n v="8.3699999999999992"/>
    <n v="6.7"/>
    <x v="2"/>
    <n v="1.81"/>
    <x v="0"/>
    <x v="4"/>
    <x v="0"/>
    <x v="0"/>
    <x v="2"/>
    <x v="3"/>
  </r>
  <r>
    <n v="386"/>
    <s v="WA"/>
    <x v="1"/>
    <x v="1"/>
    <x v="0"/>
    <x v="1"/>
    <n v="0"/>
    <x v="1"/>
    <n v="113"/>
    <n v="80"/>
    <n v="19.21"/>
    <n v="150.1"/>
    <n v="87"/>
    <n v="12.76"/>
    <n v="204.3"/>
    <n v="115"/>
    <n v="9.19"/>
    <n v="10.8"/>
    <x v="7"/>
    <n v="2.92"/>
    <x v="1"/>
    <x v="4"/>
    <x v="0"/>
    <x v="0"/>
    <x v="2"/>
    <x v="3"/>
  </r>
  <r>
    <n v="387"/>
    <s v="AR"/>
    <x v="41"/>
    <x v="2"/>
    <x v="0"/>
    <x v="1"/>
    <n v="0"/>
    <x v="1"/>
    <n v="136.19999999999999"/>
    <n v="114"/>
    <n v="23.15"/>
    <n v="165.1"/>
    <n v="118"/>
    <n v="14.03"/>
    <n v="137.9"/>
    <n v="71"/>
    <n v="6.21"/>
    <n v="9.6"/>
    <x v="2"/>
    <n v="2.59"/>
    <x v="0"/>
    <x v="1"/>
    <x v="0"/>
    <x v="0"/>
    <x v="2"/>
    <x v="3"/>
  </r>
  <r>
    <n v="388"/>
    <s v="DC"/>
    <x v="95"/>
    <x v="2"/>
    <x v="0"/>
    <x v="1"/>
    <n v="0"/>
    <x v="1"/>
    <n v="168.6"/>
    <n v="92"/>
    <n v="28.66"/>
    <n v="187.7"/>
    <n v="107"/>
    <n v="15.95"/>
    <n v="216.5"/>
    <n v="95"/>
    <n v="9.74"/>
    <n v="14.4"/>
    <x v="8"/>
    <n v="3.89"/>
    <x v="1"/>
    <x v="4"/>
    <x v="0"/>
    <x v="0"/>
    <x v="0"/>
    <x v="3"/>
  </r>
  <r>
    <n v="389"/>
    <s v="TN"/>
    <x v="75"/>
    <x v="0"/>
    <x v="0"/>
    <x v="1"/>
    <n v="0"/>
    <x v="1"/>
    <n v="166.9"/>
    <n v="98"/>
    <n v="28.37"/>
    <n v="221.8"/>
    <n v="77"/>
    <n v="18.850000000000001"/>
    <n v="243.9"/>
    <n v="114"/>
    <n v="10.98"/>
    <n v="12.8"/>
    <x v="7"/>
    <n v="3.46"/>
    <x v="1"/>
    <x v="3"/>
    <x v="0"/>
    <x v="0"/>
    <x v="0"/>
    <x v="2"/>
  </r>
  <r>
    <n v="390"/>
    <s v="OR"/>
    <x v="20"/>
    <x v="0"/>
    <x v="0"/>
    <x v="1"/>
    <n v="0"/>
    <x v="1"/>
    <n v="146"/>
    <n v="121"/>
    <n v="24.82"/>
    <n v="203"/>
    <n v="141"/>
    <n v="17.260000000000002"/>
    <n v="151.80000000000001"/>
    <n v="120"/>
    <n v="6.83"/>
    <n v="13.3"/>
    <x v="5"/>
    <n v="3.59"/>
    <x v="1"/>
    <x v="0"/>
    <x v="0"/>
    <x v="0"/>
    <x v="0"/>
    <x v="3"/>
  </r>
  <r>
    <n v="391"/>
    <s v="NY"/>
    <x v="75"/>
    <x v="0"/>
    <x v="0"/>
    <x v="1"/>
    <n v="0"/>
    <x v="1"/>
    <n v="123.2"/>
    <n v="104"/>
    <n v="20.94"/>
    <n v="190"/>
    <n v="117"/>
    <n v="16.149999999999999"/>
    <n v="170.3"/>
    <n v="95"/>
    <n v="7.66"/>
    <n v="12.9"/>
    <x v="2"/>
    <n v="3.48"/>
    <x v="1"/>
    <x v="2"/>
    <x v="0"/>
    <x v="0"/>
    <x v="0"/>
    <x v="3"/>
  </r>
  <r>
    <n v="392"/>
    <s v="OK"/>
    <x v="82"/>
    <x v="0"/>
    <x v="0"/>
    <x v="1"/>
    <n v="0"/>
    <x v="1"/>
    <n v="128.69999999999999"/>
    <n v="78"/>
    <n v="21.88"/>
    <n v="240.8"/>
    <n v="133"/>
    <n v="20.47"/>
    <n v="237.7"/>
    <n v="121"/>
    <n v="10.7"/>
    <n v="12.8"/>
    <x v="1"/>
    <n v="3.46"/>
    <x v="1"/>
    <x v="0"/>
    <x v="0"/>
    <x v="0"/>
    <x v="1"/>
    <x v="1"/>
  </r>
  <r>
    <n v="393"/>
    <s v="MS"/>
    <x v="64"/>
    <x v="0"/>
    <x v="0"/>
    <x v="0"/>
    <n v="13"/>
    <x v="0"/>
    <n v="281.2"/>
    <n v="93"/>
    <n v="47.8"/>
    <n v="178.2"/>
    <n v="101"/>
    <n v="15.15"/>
    <n v="244.2"/>
    <n v="129"/>
    <n v="10.99"/>
    <n v="6.4"/>
    <x v="2"/>
    <n v="1.73"/>
    <x v="0"/>
    <x v="4"/>
    <x v="0"/>
    <x v="0"/>
    <x v="0"/>
    <x v="0"/>
  </r>
  <r>
    <n v="394"/>
    <s v="MD"/>
    <x v="14"/>
    <x v="0"/>
    <x v="0"/>
    <x v="1"/>
    <n v="0"/>
    <x v="1"/>
    <n v="208.3"/>
    <n v="89"/>
    <n v="35.409999999999997"/>
    <n v="169.4"/>
    <n v="67"/>
    <n v="14.4"/>
    <n v="102"/>
    <n v="90"/>
    <n v="4.59"/>
    <n v="15.9"/>
    <x v="7"/>
    <n v="4.29"/>
    <x v="1"/>
    <x v="3"/>
    <x v="0"/>
    <x v="0"/>
    <x v="2"/>
    <x v="0"/>
  </r>
  <r>
    <n v="395"/>
    <s v="AR"/>
    <x v="131"/>
    <x v="0"/>
    <x v="0"/>
    <x v="1"/>
    <n v="0"/>
    <x v="1"/>
    <n v="224.2"/>
    <n v="89"/>
    <n v="38.11"/>
    <n v="314.89999999999998"/>
    <n v="121"/>
    <n v="26.77"/>
    <n v="182.9"/>
    <n v="121"/>
    <n v="8.23"/>
    <n v="16.100000000000001"/>
    <x v="0"/>
    <n v="4.3499999999999996"/>
    <x v="1"/>
    <x v="0"/>
    <x v="0"/>
    <x v="0"/>
    <x v="1"/>
    <x v="0"/>
  </r>
  <r>
    <n v="396"/>
    <s v="MI"/>
    <x v="112"/>
    <x v="0"/>
    <x v="0"/>
    <x v="1"/>
    <n v="0"/>
    <x v="1"/>
    <n v="240"/>
    <n v="88"/>
    <n v="40.799999999999997"/>
    <n v="141"/>
    <n v="117"/>
    <n v="11.99"/>
    <n v="128.9"/>
    <n v="137"/>
    <n v="5.8"/>
    <n v="7.1"/>
    <x v="4"/>
    <n v="1.92"/>
    <x v="0"/>
    <x v="0"/>
    <x v="0"/>
    <x v="0"/>
    <x v="2"/>
    <x v="0"/>
  </r>
  <r>
    <n v="397"/>
    <s v="WV"/>
    <x v="47"/>
    <x v="0"/>
    <x v="0"/>
    <x v="1"/>
    <n v="0"/>
    <x v="1"/>
    <n v="166"/>
    <n v="102"/>
    <n v="28.22"/>
    <n v="236.1"/>
    <n v="97"/>
    <n v="20.07"/>
    <n v="134.30000000000001"/>
    <n v="93"/>
    <n v="6.04"/>
    <n v="10.9"/>
    <x v="7"/>
    <n v="2.94"/>
    <x v="1"/>
    <x v="0"/>
    <x v="0"/>
    <x v="0"/>
    <x v="1"/>
    <x v="1"/>
  </r>
  <r>
    <n v="398"/>
    <s v="ND"/>
    <x v="95"/>
    <x v="2"/>
    <x v="1"/>
    <x v="0"/>
    <n v="35"/>
    <x v="2"/>
    <n v="157.5"/>
    <n v="109"/>
    <n v="26.78"/>
    <n v="189.6"/>
    <n v="67"/>
    <n v="16.12"/>
    <n v="227"/>
    <n v="76"/>
    <n v="10.220000000000001"/>
    <n v="11.1"/>
    <x v="5"/>
    <n v="3"/>
    <x v="1"/>
    <x v="3"/>
    <x v="0"/>
    <x v="0"/>
    <x v="0"/>
    <x v="2"/>
  </r>
  <r>
    <n v="399"/>
    <s v="TN"/>
    <x v="136"/>
    <x v="0"/>
    <x v="0"/>
    <x v="1"/>
    <n v="0"/>
    <x v="1"/>
    <n v="206.2"/>
    <n v="113"/>
    <n v="35.049999999999997"/>
    <n v="176.4"/>
    <n v="102"/>
    <n v="14.99"/>
    <n v="297.10000000000002"/>
    <n v="119"/>
    <n v="13.37"/>
    <n v="11"/>
    <x v="10"/>
    <n v="2.97"/>
    <x v="1"/>
    <x v="0"/>
    <x v="0"/>
    <x v="0"/>
    <x v="2"/>
    <x v="0"/>
  </r>
  <r>
    <n v="400"/>
    <s v="IL"/>
    <x v="33"/>
    <x v="1"/>
    <x v="0"/>
    <x v="0"/>
    <n v="16"/>
    <x v="0"/>
    <n v="144.80000000000001"/>
    <n v="105"/>
    <n v="24.62"/>
    <n v="206.2"/>
    <n v="111"/>
    <n v="17.53"/>
    <n v="255.4"/>
    <n v="117"/>
    <n v="11.49"/>
    <n v="11.6"/>
    <x v="5"/>
    <n v="3.13"/>
    <x v="1"/>
    <x v="2"/>
    <x v="0"/>
    <x v="0"/>
    <x v="0"/>
    <x v="2"/>
  </r>
  <r>
    <n v="401"/>
    <s v="NH"/>
    <x v="17"/>
    <x v="0"/>
    <x v="0"/>
    <x v="0"/>
    <n v="32"/>
    <x v="2"/>
    <n v="322.39999999999998"/>
    <n v="92"/>
    <n v="54.81"/>
    <n v="283.2"/>
    <n v="107"/>
    <n v="24.07"/>
    <n v="209.5"/>
    <n v="111"/>
    <n v="9.43"/>
    <n v="6.7"/>
    <x v="0"/>
    <n v="1.81"/>
    <x v="0"/>
    <x v="0"/>
    <x v="0"/>
    <x v="0"/>
    <x v="1"/>
    <x v="0"/>
  </r>
  <r>
    <n v="402"/>
    <s v="MN"/>
    <x v="123"/>
    <x v="2"/>
    <x v="0"/>
    <x v="0"/>
    <n v="22"/>
    <x v="0"/>
    <n v="215.1"/>
    <n v="91"/>
    <n v="36.57"/>
    <n v="138.9"/>
    <n v="102"/>
    <n v="11.81"/>
    <n v="146.19999999999999"/>
    <n v="109"/>
    <n v="6.58"/>
    <n v="12.4"/>
    <x v="5"/>
    <n v="3.35"/>
    <x v="1"/>
    <x v="4"/>
    <x v="0"/>
    <x v="0"/>
    <x v="2"/>
    <x v="0"/>
  </r>
  <r>
    <n v="403"/>
    <s v="IA"/>
    <x v="119"/>
    <x v="0"/>
    <x v="0"/>
    <x v="0"/>
    <n v="35"/>
    <x v="2"/>
    <n v="174.4"/>
    <n v="108"/>
    <n v="29.65"/>
    <n v="196.7"/>
    <n v="100"/>
    <n v="16.72"/>
    <n v="127.4"/>
    <n v="74"/>
    <n v="5.73"/>
    <n v="11.8"/>
    <x v="0"/>
    <n v="3.19"/>
    <x v="1"/>
    <x v="0"/>
    <x v="0"/>
    <x v="0"/>
    <x v="0"/>
    <x v="3"/>
  </r>
  <r>
    <n v="404"/>
    <s v="AL"/>
    <x v="79"/>
    <x v="0"/>
    <x v="0"/>
    <x v="1"/>
    <n v="0"/>
    <x v="1"/>
    <n v="179.2"/>
    <n v="85"/>
    <n v="30.46"/>
    <n v="222.9"/>
    <n v="66"/>
    <n v="18.95"/>
    <n v="188.2"/>
    <n v="113"/>
    <n v="8.4700000000000006"/>
    <n v="12.4"/>
    <x v="5"/>
    <n v="3.35"/>
    <x v="1"/>
    <x v="1"/>
    <x v="0"/>
    <x v="0"/>
    <x v="0"/>
    <x v="0"/>
  </r>
  <r>
    <n v="405"/>
    <s v="KS"/>
    <x v="23"/>
    <x v="2"/>
    <x v="1"/>
    <x v="1"/>
    <n v="0"/>
    <x v="1"/>
    <n v="246.4"/>
    <n v="110"/>
    <n v="41.89"/>
    <n v="182"/>
    <n v="98"/>
    <n v="15.47"/>
    <n v="157.6"/>
    <n v="106"/>
    <n v="7.09"/>
    <n v="12.1"/>
    <x v="5"/>
    <n v="3.27"/>
    <x v="1"/>
    <x v="4"/>
    <x v="0"/>
    <x v="0"/>
    <x v="0"/>
    <x v="0"/>
  </r>
  <r>
    <n v="406"/>
    <s v="OH"/>
    <x v="90"/>
    <x v="0"/>
    <x v="0"/>
    <x v="1"/>
    <n v="0"/>
    <x v="1"/>
    <n v="227"/>
    <n v="122"/>
    <n v="38.590000000000003"/>
    <n v="258.7"/>
    <n v="111"/>
    <n v="21.99"/>
    <n v="169.7"/>
    <n v="87"/>
    <n v="7.64"/>
    <n v="8.9"/>
    <x v="6"/>
    <n v="2.4"/>
    <x v="0"/>
    <x v="4"/>
    <x v="0"/>
    <x v="0"/>
    <x v="1"/>
    <x v="0"/>
  </r>
  <r>
    <n v="407"/>
    <s v="ND"/>
    <x v="141"/>
    <x v="0"/>
    <x v="0"/>
    <x v="1"/>
    <n v="0"/>
    <x v="1"/>
    <n v="224.9"/>
    <n v="105"/>
    <n v="38.229999999999997"/>
    <n v="250"/>
    <n v="101"/>
    <n v="21.25"/>
    <n v="216.1"/>
    <n v="73"/>
    <n v="9.7200000000000006"/>
    <n v="6.7"/>
    <x v="2"/>
    <n v="1.81"/>
    <x v="0"/>
    <x v="3"/>
    <x v="0"/>
    <x v="0"/>
    <x v="1"/>
    <x v="0"/>
  </r>
  <r>
    <n v="408"/>
    <s v="OR"/>
    <x v="29"/>
    <x v="1"/>
    <x v="0"/>
    <x v="1"/>
    <n v="0"/>
    <x v="1"/>
    <n v="213.5"/>
    <n v="93"/>
    <n v="36.299999999999997"/>
    <n v="166.6"/>
    <n v="114"/>
    <n v="14.16"/>
    <n v="122"/>
    <n v="78"/>
    <n v="5.49"/>
    <n v="14.1"/>
    <x v="0"/>
    <n v="3.81"/>
    <x v="1"/>
    <x v="3"/>
    <x v="0"/>
    <x v="0"/>
    <x v="2"/>
    <x v="0"/>
  </r>
  <r>
    <n v="409"/>
    <s v="OK"/>
    <x v="140"/>
    <x v="2"/>
    <x v="0"/>
    <x v="1"/>
    <n v="0"/>
    <x v="1"/>
    <n v="166.4"/>
    <n v="117"/>
    <n v="28.29"/>
    <n v="317"/>
    <n v="129"/>
    <n v="26.95"/>
    <n v="160.4"/>
    <n v="121"/>
    <n v="7.22"/>
    <n v="10"/>
    <x v="5"/>
    <n v="2.7"/>
    <x v="0"/>
    <x v="0"/>
    <x v="0"/>
    <x v="0"/>
    <x v="1"/>
    <x v="1"/>
  </r>
  <r>
    <n v="410"/>
    <s v="MI"/>
    <x v="12"/>
    <x v="0"/>
    <x v="0"/>
    <x v="1"/>
    <n v="0"/>
    <x v="1"/>
    <n v="314.10000000000002"/>
    <n v="86"/>
    <n v="53.4"/>
    <n v="222.4"/>
    <n v="99"/>
    <n v="18.899999999999999"/>
    <n v="259"/>
    <n v="121"/>
    <n v="11.66"/>
    <n v="12.3"/>
    <x v="2"/>
    <n v="3.32"/>
    <x v="1"/>
    <x v="3"/>
    <x v="0"/>
    <x v="0"/>
    <x v="0"/>
    <x v="0"/>
  </r>
  <r>
    <n v="411"/>
    <s v="MI"/>
    <x v="94"/>
    <x v="0"/>
    <x v="0"/>
    <x v="0"/>
    <n v="41"/>
    <x v="2"/>
    <n v="162"/>
    <n v="82"/>
    <n v="27.54"/>
    <n v="324.7"/>
    <n v="77"/>
    <n v="27.6"/>
    <n v="160.1"/>
    <n v="112"/>
    <n v="7.2"/>
    <n v="11.9"/>
    <x v="2"/>
    <n v="3.21"/>
    <x v="1"/>
    <x v="1"/>
    <x v="0"/>
    <x v="0"/>
    <x v="1"/>
    <x v="1"/>
  </r>
  <r>
    <n v="412"/>
    <s v="RI"/>
    <x v="146"/>
    <x v="2"/>
    <x v="0"/>
    <x v="1"/>
    <n v="0"/>
    <x v="1"/>
    <n v="40.4"/>
    <n v="105"/>
    <n v="6.87"/>
    <n v="172.4"/>
    <n v="83"/>
    <n v="14.65"/>
    <n v="145.1"/>
    <n v="89"/>
    <n v="6.53"/>
    <n v="9"/>
    <x v="5"/>
    <n v="2.4300000000000002"/>
    <x v="0"/>
    <x v="4"/>
    <x v="0"/>
    <x v="0"/>
    <x v="2"/>
    <x v="3"/>
  </r>
  <r>
    <n v="413"/>
    <s v="MI"/>
    <x v="98"/>
    <x v="2"/>
    <x v="0"/>
    <x v="1"/>
    <n v="0"/>
    <x v="1"/>
    <n v="291.2"/>
    <n v="104"/>
    <n v="49.5"/>
    <n v="234.2"/>
    <n v="132"/>
    <n v="19.91"/>
    <n v="191.7"/>
    <n v="87"/>
    <n v="8.6300000000000008"/>
    <n v="8.9"/>
    <x v="0"/>
    <n v="2.4"/>
    <x v="0"/>
    <x v="0"/>
    <x v="0"/>
    <x v="0"/>
    <x v="1"/>
    <x v="0"/>
  </r>
  <r>
    <n v="414"/>
    <s v="ND"/>
    <x v="63"/>
    <x v="0"/>
    <x v="0"/>
    <x v="1"/>
    <n v="0"/>
    <x v="1"/>
    <n v="295.3"/>
    <n v="127"/>
    <n v="50.2"/>
    <n v="127.4"/>
    <n v="100"/>
    <n v="10.83"/>
    <n v="166.8"/>
    <n v="105"/>
    <n v="7.51"/>
    <n v="9.6"/>
    <x v="1"/>
    <n v="2.59"/>
    <x v="0"/>
    <x v="0"/>
    <x v="0"/>
    <x v="0"/>
    <x v="2"/>
    <x v="0"/>
  </r>
  <r>
    <n v="415"/>
    <s v="LA"/>
    <x v="56"/>
    <x v="2"/>
    <x v="0"/>
    <x v="1"/>
    <n v="0"/>
    <x v="1"/>
    <n v="136.1"/>
    <n v="82"/>
    <n v="23.14"/>
    <n v="156.30000000000001"/>
    <n v="118"/>
    <n v="13.29"/>
    <n v="158.80000000000001"/>
    <n v="83"/>
    <n v="7.15"/>
    <n v="10.1"/>
    <x v="2"/>
    <n v="2.73"/>
    <x v="0"/>
    <x v="4"/>
    <x v="0"/>
    <x v="0"/>
    <x v="2"/>
    <x v="3"/>
  </r>
  <r>
    <n v="416"/>
    <s v="NJ"/>
    <x v="151"/>
    <x v="2"/>
    <x v="0"/>
    <x v="0"/>
    <n v="27"/>
    <x v="2"/>
    <n v="192.3"/>
    <n v="137"/>
    <n v="32.69"/>
    <n v="199.9"/>
    <n v="115"/>
    <n v="16.989999999999998"/>
    <n v="244.2"/>
    <n v="112"/>
    <n v="10.99"/>
    <n v="14.8"/>
    <x v="8"/>
    <n v="4"/>
    <x v="1"/>
    <x v="0"/>
    <x v="0"/>
    <x v="0"/>
    <x v="0"/>
    <x v="0"/>
  </r>
  <r>
    <n v="417"/>
    <s v="NC"/>
    <x v="115"/>
    <x v="2"/>
    <x v="1"/>
    <x v="1"/>
    <n v="0"/>
    <x v="1"/>
    <n v="216.2"/>
    <n v="106"/>
    <n v="36.75"/>
    <n v="363.7"/>
    <n v="86"/>
    <n v="30.91"/>
    <n v="126.7"/>
    <n v="123"/>
    <n v="5.7"/>
    <n v="16.899999999999999"/>
    <x v="5"/>
    <n v="4.5599999999999996"/>
    <x v="1"/>
    <x v="5"/>
    <x v="0"/>
    <x v="0"/>
    <x v="1"/>
    <x v="0"/>
  </r>
  <r>
    <n v="418"/>
    <s v="TX"/>
    <x v="52"/>
    <x v="0"/>
    <x v="1"/>
    <x v="0"/>
    <n v="26"/>
    <x v="2"/>
    <n v="169"/>
    <n v="104"/>
    <n v="28.73"/>
    <n v="188.8"/>
    <n v="104"/>
    <n v="16.05"/>
    <n v="213.3"/>
    <n v="76"/>
    <n v="9.6"/>
    <n v="13.3"/>
    <x v="0"/>
    <n v="3.59"/>
    <x v="1"/>
    <x v="1"/>
    <x v="0"/>
    <x v="0"/>
    <x v="0"/>
    <x v="3"/>
  </r>
  <r>
    <n v="419"/>
    <s v="WY"/>
    <x v="46"/>
    <x v="1"/>
    <x v="0"/>
    <x v="0"/>
    <n v="9"/>
    <x v="1"/>
    <n v="160.1"/>
    <n v="116"/>
    <n v="27.22"/>
    <n v="210"/>
    <n v="121"/>
    <n v="17.850000000000001"/>
    <n v="139.1"/>
    <n v="65"/>
    <n v="6.26"/>
    <n v="10.8"/>
    <x v="4"/>
    <n v="2.92"/>
    <x v="1"/>
    <x v="1"/>
    <x v="0"/>
    <x v="0"/>
    <x v="0"/>
    <x v="3"/>
  </r>
  <r>
    <n v="420"/>
    <s v="AL"/>
    <x v="124"/>
    <x v="1"/>
    <x v="0"/>
    <x v="1"/>
    <n v="0"/>
    <x v="1"/>
    <n v="158.69999999999999"/>
    <n v="84"/>
    <n v="26.98"/>
    <n v="181.7"/>
    <n v="91"/>
    <n v="15.44"/>
    <n v="177.3"/>
    <n v="67"/>
    <n v="7.98"/>
    <n v="7.7"/>
    <x v="3"/>
    <n v="2.08"/>
    <x v="0"/>
    <x v="4"/>
    <x v="0"/>
    <x v="0"/>
    <x v="0"/>
    <x v="3"/>
  </r>
  <r>
    <n v="421"/>
    <s v="AL"/>
    <x v="66"/>
    <x v="0"/>
    <x v="0"/>
    <x v="1"/>
    <n v="0"/>
    <x v="1"/>
    <n v="229.9"/>
    <n v="116"/>
    <n v="39.08"/>
    <n v="202.4"/>
    <n v="110"/>
    <n v="17.2"/>
    <n v="171.4"/>
    <n v="105"/>
    <n v="7.71"/>
    <n v="14.2"/>
    <x v="1"/>
    <n v="3.83"/>
    <x v="1"/>
    <x v="0"/>
    <x v="0"/>
    <x v="0"/>
    <x v="0"/>
    <x v="0"/>
  </r>
  <r>
    <n v="422"/>
    <s v="SC"/>
    <x v="31"/>
    <x v="0"/>
    <x v="0"/>
    <x v="1"/>
    <n v="0"/>
    <x v="1"/>
    <n v="206.9"/>
    <n v="79"/>
    <n v="35.17"/>
    <n v="262.39999999999998"/>
    <n v="117"/>
    <n v="22.3"/>
    <n v="149.30000000000001"/>
    <n v="69"/>
    <n v="6.72"/>
    <n v="10.7"/>
    <x v="0"/>
    <n v="2.89"/>
    <x v="1"/>
    <x v="1"/>
    <x v="0"/>
    <x v="0"/>
    <x v="1"/>
    <x v="0"/>
  </r>
  <r>
    <n v="423"/>
    <s v="TN"/>
    <x v="87"/>
    <x v="0"/>
    <x v="0"/>
    <x v="1"/>
    <n v="0"/>
    <x v="1"/>
    <n v="181.5"/>
    <n v="116"/>
    <n v="30.86"/>
    <n v="187"/>
    <n v="119"/>
    <n v="15.9"/>
    <n v="220.3"/>
    <n v="96"/>
    <n v="9.91"/>
    <n v="10.5"/>
    <x v="10"/>
    <n v="2.84"/>
    <x v="1"/>
    <x v="0"/>
    <x v="0"/>
    <x v="0"/>
    <x v="0"/>
    <x v="0"/>
  </r>
  <r>
    <n v="424"/>
    <s v="MS"/>
    <x v="97"/>
    <x v="0"/>
    <x v="0"/>
    <x v="1"/>
    <n v="0"/>
    <x v="1"/>
    <n v="131.69999999999999"/>
    <n v="99"/>
    <n v="22.39"/>
    <n v="163.1"/>
    <n v="109"/>
    <n v="13.86"/>
    <n v="201.1"/>
    <n v="116"/>
    <n v="9.0500000000000007"/>
    <n v="10.7"/>
    <x v="0"/>
    <n v="2.89"/>
    <x v="1"/>
    <x v="0"/>
    <x v="0"/>
    <x v="0"/>
    <x v="2"/>
    <x v="3"/>
  </r>
  <r>
    <n v="425"/>
    <s v="KY"/>
    <x v="14"/>
    <x v="1"/>
    <x v="0"/>
    <x v="0"/>
    <n v="9"/>
    <x v="1"/>
    <n v="88.5"/>
    <n v="100"/>
    <n v="15.05"/>
    <n v="324.8"/>
    <n v="109"/>
    <n v="27.61"/>
    <n v="79.900000000000006"/>
    <n v="86"/>
    <n v="3.6"/>
    <n v="8.1999999999999993"/>
    <x v="7"/>
    <n v="2.21"/>
    <x v="0"/>
    <x v="3"/>
    <x v="0"/>
    <x v="0"/>
    <x v="1"/>
    <x v="1"/>
  </r>
  <r>
    <n v="426"/>
    <s v="NH"/>
    <x v="55"/>
    <x v="2"/>
    <x v="0"/>
    <x v="0"/>
    <n v="30"/>
    <x v="2"/>
    <n v="106.5"/>
    <n v="65"/>
    <n v="18.11"/>
    <n v="225.7"/>
    <n v="108"/>
    <n v="19.18"/>
    <n v="188.6"/>
    <n v="61"/>
    <n v="8.49"/>
    <n v="5.7"/>
    <x v="0"/>
    <n v="1.54"/>
    <x v="0"/>
    <x v="4"/>
    <x v="0"/>
    <x v="0"/>
    <x v="1"/>
    <x v="3"/>
  </r>
  <r>
    <n v="427"/>
    <s v="ME"/>
    <x v="2"/>
    <x v="0"/>
    <x v="1"/>
    <x v="0"/>
    <n v="32"/>
    <x v="2"/>
    <n v="218.4"/>
    <n v="93"/>
    <n v="37.130000000000003"/>
    <n v="236.7"/>
    <n v="132"/>
    <n v="20.12"/>
    <n v="192.2"/>
    <n v="137"/>
    <n v="8.65"/>
    <n v="13.2"/>
    <x v="0"/>
    <n v="3.56"/>
    <x v="1"/>
    <x v="1"/>
    <x v="0"/>
    <x v="0"/>
    <x v="1"/>
    <x v="0"/>
  </r>
  <r>
    <n v="428"/>
    <s v="WI"/>
    <x v="152"/>
    <x v="2"/>
    <x v="0"/>
    <x v="1"/>
    <n v="0"/>
    <x v="1"/>
    <n v="186.8"/>
    <n v="89"/>
    <n v="31.76"/>
    <n v="253.4"/>
    <n v="51"/>
    <n v="21.54"/>
    <n v="273.10000000000002"/>
    <n v="105"/>
    <n v="12.29"/>
    <n v="12.3"/>
    <x v="1"/>
    <n v="3.32"/>
    <x v="1"/>
    <x v="4"/>
    <x v="0"/>
    <x v="0"/>
    <x v="1"/>
    <x v="0"/>
  </r>
  <r>
    <n v="429"/>
    <s v="CA"/>
    <x v="19"/>
    <x v="0"/>
    <x v="0"/>
    <x v="1"/>
    <n v="0"/>
    <x v="1"/>
    <n v="208.7"/>
    <n v="150"/>
    <n v="35.479999999999997"/>
    <n v="212.8"/>
    <n v="104"/>
    <n v="18.09"/>
    <n v="178.1"/>
    <n v="98"/>
    <n v="8.01"/>
    <n v="8.5"/>
    <x v="7"/>
    <n v="2.2999999999999998"/>
    <x v="0"/>
    <x v="1"/>
    <x v="0"/>
    <x v="0"/>
    <x v="0"/>
    <x v="0"/>
  </r>
  <r>
    <n v="430"/>
    <s v="VA"/>
    <x v="31"/>
    <x v="1"/>
    <x v="0"/>
    <x v="0"/>
    <n v="27"/>
    <x v="2"/>
    <n v="283.39999999999998"/>
    <n v="104"/>
    <n v="48.18"/>
    <n v="224.1"/>
    <n v="152"/>
    <n v="19.05"/>
    <n v="241.3"/>
    <n v="63"/>
    <n v="10.86"/>
    <n v="14.4"/>
    <x v="10"/>
    <n v="3.89"/>
    <x v="1"/>
    <x v="4"/>
    <x v="0"/>
    <x v="0"/>
    <x v="1"/>
    <x v="0"/>
  </r>
  <r>
    <n v="431"/>
    <s v="MT"/>
    <x v="93"/>
    <x v="2"/>
    <x v="1"/>
    <x v="1"/>
    <n v="0"/>
    <x v="1"/>
    <n v="258"/>
    <n v="112"/>
    <n v="43.86"/>
    <n v="246.5"/>
    <n v="117"/>
    <n v="20.95"/>
    <n v="173.2"/>
    <n v="100"/>
    <n v="7.79"/>
    <n v="10.9"/>
    <x v="0"/>
    <n v="2.94"/>
    <x v="1"/>
    <x v="1"/>
    <x v="0"/>
    <x v="0"/>
    <x v="1"/>
    <x v="0"/>
  </r>
  <r>
    <n v="432"/>
    <s v="NH"/>
    <x v="52"/>
    <x v="0"/>
    <x v="0"/>
    <x v="0"/>
    <n v="42"/>
    <x v="2"/>
    <n v="193.3"/>
    <n v="66"/>
    <n v="32.86"/>
    <n v="263.3"/>
    <n v="85"/>
    <n v="22.38"/>
    <n v="214.4"/>
    <n v="97"/>
    <n v="9.65"/>
    <n v="11.1"/>
    <x v="7"/>
    <n v="3"/>
    <x v="1"/>
    <x v="1"/>
    <x v="0"/>
    <x v="0"/>
    <x v="1"/>
    <x v="0"/>
  </r>
  <r>
    <n v="433"/>
    <s v="IN"/>
    <x v="121"/>
    <x v="1"/>
    <x v="0"/>
    <x v="1"/>
    <n v="0"/>
    <x v="1"/>
    <n v="219.9"/>
    <n v="80"/>
    <n v="37.380000000000003"/>
    <n v="143.30000000000001"/>
    <n v="117"/>
    <n v="12.18"/>
    <n v="130.6"/>
    <n v="69"/>
    <n v="5.88"/>
    <n v="11.7"/>
    <x v="10"/>
    <n v="3.16"/>
    <x v="1"/>
    <x v="0"/>
    <x v="0"/>
    <x v="0"/>
    <x v="2"/>
    <x v="0"/>
  </r>
  <r>
    <n v="434"/>
    <s v="AL"/>
    <x v="153"/>
    <x v="0"/>
    <x v="1"/>
    <x v="1"/>
    <n v="0"/>
    <x v="1"/>
    <n v="237.7"/>
    <n v="98"/>
    <n v="40.409999999999997"/>
    <n v="207.1"/>
    <n v="121"/>
    <n v="17.600000000000001"/>
    <n v="182.2"/>
    <n v="95"/>
    <n v="8.1999999999999993"/>
    <n v="4.5"/>
    <x v="7"/>
    <n v="1.22"/>
    <x v="0"/>
    <x v="1"/>
    <x v="0"/>
    <x v="0"/>
    <x v="0"/>
    <x v="0"/>
  </r>
  <r>
    <n v="435"/>
    <s v="IN"/>
    <x v="151"/>
    <x v="1"/>
    <x v="0"/>
    <x v="1"/>
    <n v="0"/>
    <x v="1"/>
    <n v="237.7"/>
    <n v="122"/>
    <n v="40.409999999999997"/>
    <n v="181.5"/>
    <n v="91"/>
    <n v="15.43"/>
    <n v="185.7"/>
    <n v="151"/>
    <n v="8.36"/>
    <n v="7.7"/>
    <x v="7"/>
    <n v="2.08"/>
    <x v="0"/>
    <x v="0"/>
    <x v="0"/>
    <x v="0"/>
    <x v="0"/>
    <x v="0"/>
  </r>
  <r>
    <n v="436"/>
    <s v="NH"/>
    <x v="46"/>
    <x v="1"/>
    <x v="0"/>
    <x v="1"/>
    <n v="0"/>
    <x v="1"/>
    <n v="220.3"/>
    <n v="124"/>
    <n v="37.450000000000003"/>
    <n v="188.6"/>
    <n v="101"/>
    <n v="16.03"/>
    <n v="278.39999999999998"/>
    <n v="98"/>
    <n v="12.53"/>
    <n v="10.6"/>
    <x v="7"/>
    <n v="2.86"/>
    <x v="1"/>
    <x v="0"/>
    <x v="0"/>
    <x v="0"/>
    <x v="0"/>
    <x v="0"/>
  </r>
  <r>
    <n v="437"/>
    <s v="IA"/>
    <x v="75"/>
    <x v="0"/>
    <x v="0"/>
    <x v="1"/>
    <n v="0"/>
    <x v="1"/>
    <n v="204.4"/>
    <n v="88"/>
    <n v="34.75"/>
    <n v="137.5"/>
    <n v="111"/>
    <n v="11.69"/>
    <n v="226"/>
    <n v="100"/>
    <n v="10.17"/>
    <n v="10"/>
    <x v="7"/>
    <n v="2.7"/>
    <x v="0"/>
    <x v="1"/>
    <x v="0"/>
    <x v="0"/>
    <x v="2"/>
    <x v="0"/>
  </r>
  <r>
    <n v="438"/>
    <s v="NH"/>
    <x v="20"/>
    <x v="2"/>
    <x v="0"/>
    <x v="0"/>
    <n v="32"/>
    <x v="2"/>
    <n v="90"/>
    <n v="87"/>
    <n v="15.3"/>
    <n v="276.3"/>
    <n v="113"/>
    <n v="23.49"/>
    <n v="185.2"/>
    <n v="107"/>
    <n v="8.33"/>
    <n v="8.6"/>
    <x v="1"/>
    <n v="2.3199999999999998"/>
    <x v="0"/>
    <x v="4"/>
    <x v="0"/>
    <x v="0"/>
    <x v="1"/>
    <x v="1"/>
  </r>
  <r>
    <n v="439"/>
    <s v="IN"/>
    <x v="136"/>
    <x v="2"/>
    <x v="0"/>
    <x v="1"/>
    <n v="0"/>
    <x v="1"/>
    <n v="146.69999999999999"/>
    <n v="128"/>
    <n v="24.94"/>
    <n v="106.2"/>
    <n v="74"/>
    <n v="9.0299999999999994"/>
    <n v="197.7"/>
    <n v="104"/>
    <n v="8.9"/>
    <n v="11.1"/>
    <x v="7"/>
    <n v="3"/>
    <x v="1"/>
    <x v="4"/>
    <x v="0"/>
    <x v="0"/>
    <x v="2"/>
    <x v="3"/>
  </r>
  <r>
    <n v="440"/>
    <s v="WI"/>
    <x v="66"/>
    <x v="2"/>
    <x v="0"/>
    <x v="1"/>
    <n v="0"/>
    <x v="1"/>
    <n v="237.3"/>
    <n v="83"/>
    <n v="40.340000000000003"/>
    <n v="154"/>
    <n v="65"/>
    <n v="13.09"/>
    <n v="237"/>
    <n v="105"/>
    <n v="10.67"/>
    <n v="11.2"/>
    <x v="1"/>
    <n v="3.02"/>
    <x v="1"/>
    <x v="0"/>
    <x v="0"/>
    <x v="0"/>
    <x v="2"/>
    <x v="0"/>
  </r>
  <r>
    <n v="441"/>
    <s v="NH"/>
    <x v="62"/>
    <x v="0"/>
    <x v="0"/>
    <x v="0"/>
    <n v="20"/>
    <x v="0"/>
    <n v="186.9"/>
    <n v="114"/>
    <n v="31.77"/>
    <n v="256.3"/>
    <n v="91"/>
    <n v="21.79"/>
    <n v="334.7"/>
    <n v="104"/>
    <n v="15.06"/>
    <n v="8.9"/>
    <x v="5"/>
    <n v="2.4"/>
    <x v="0"/>
    <x v="0"/>
    <x v="0"/>
    <x v="0"/>
    <x v="1"/>
    <x v="0"/>
  </r>
  <r>
    <n v="442"/>
    <s v="SC"/>
    <x v="118"/>
    <x v="0"/>
    <x v="0"/>
    <x v="0"/>
    <n v="26"/>
    <x v="2"/>
    <n v="146.6"/>
    <n v="68"/>
    <n v="24.92"/>
    <n v="172.8"/>
    <n v="67"/>
    <n v="14.69"/>
    <n v="173.8"/>
    <n v="113"/>
    <n v="7.82"/>
    <n v="10"/>
    <x v="5"/>
    <n v="2.7"/>
    <x v="0"/>
    <x v="0"/>
    <x v="0"/>
    <x v="0"/>
    <x v="2"/>
    <x v="3"/>
  </r>
  <r>
    <n v="443"/>
    <s v="NY"/>
    <x v="23"/>
    <x v="0"/>
    <x v="0"/>
    <x v="0"/>
    <n v="20"/>
    <x v="0"/>
    <n v="146.1"/>
    <n v="98"/>
    <n v="24.84"/>
    <n v="277.39999999999998"/>
    <n v="104"/>
    <n v="23.58"/>
    <n v="137.69999999999999"/>
    <n v="100"/>
    <n v="6.2"/>
    <n v="6.2"/>
    <x v="0"/>
    <n v="1.67"/>
    <x v="0"/>
    <x v="0"/>
    <x v="0"/>
    <x v="0"/>
    <x v="1"/>
    <x v="1"/>
  </r>
  <r>
    <n v="444"/>
    <s v="PA"/>
    <x v="89"/>
    <x v="2"/>
    <x v="0"/>
    <x v="1"/>
    <n v="0"/>
    <x v="1"/>
    <n v="144.4"/>
    <n v="88"/>
    <n v="24.55"/>
    <n v="264.60000000000002"/>
    <n v="105"/>
    <n v="22.49"/>
    <n v="185.4"/>
    <n v="94"/>
    <n v="8.34"/>
    <n v="9.9"/>
    <x v="0"/>
    <n v="2.67"/>
    <x v="0"/>
    <x v="0"/>
    <x v="0"/>
    <x v="0"/>
    <x v="1"/>
    <x v="1"/>
  </r>
  <r>
    <n v="445"/>
    <s v="MT"/>
    <x v="89"/>
    <x v="2"/>
    <x v="0"/>
    <x v="0"/>
    <n v="17"/>
    <x v="0"/>
    <n v="89.8"/>
    <n v="88"/>
    <n v="15.27"/>
    <n v="233.2"/>
    <n v="75"/>
    <n v="19.82"/>
    <n v="165.7"/>
    <n v="116"/>
    <n v="7.46"/>
    <n v="9.3000000000000007"/>
    <x v="10"/>
    <n v="2.5099999999999998"/>
    <x v="0"/>
    <x v="2"/>
    <x v="0"/>
    <x v="0"/>
    <x v="1"/>
    <x v="3"/>
  </r>
  <r>
    <n v="446"/>
    <s v="SC"/>
    <x v="53"/>
    <x v="0"/>
    <x v="0"/>
    <x v="1"/>
    <n v="0"/>
    <x v="1"/>
    <n v="174.1"/>
    <n v="102"/>
    <n v="29.6"/>
    <n v="99.1"/>
    <n v="118"/>
    <n v="8.42"/>
    <n v="211.6"/>
    <n v="126"/>
    <n v="9.52"/>
    <n v="7.7"/>
    <x v="5"/>
    <n v="2.08"/>
    <x v="0"/>
    <x v="4"/>
    <x v="0"/>
    <x v="0"/>
    <x v="2"/>
    <x v="3"/>
  </r>
  <r>
    <n v="447"/>
    <s v="WV"/>
    <x v="75"/>
    <x v="0"/>
    <x v="0"/>
    <x v="1"/>
    <n v="0"/>
    <x v="1"/>
    <n v="175.7"/>
    <n v="78"/>
    <n v="29.87"/>
    <n v="184.6"/>
    <n v="96"/>
    <n v="15.69"/>
    <n v="156.9"/>
    <n v="92"/>
    <n v="7.06"/>
    <n v="9.1"/>
    <x v="5"/>
    <n v="2.46"/>
    <x v="0"/>
    <x v="4"/>
    <x v="0"/>
    <x v="0"/>
    <x v="0"/>
    <x v="3"/>
  </r>
  <r>
    <n v="448"/>
    <s v="OK"/>
    <x v="15"/>
    <x v="0"/>
    <x v="0"/>
    <x v="1"/>
    <n v="0"/>
    <x v="1"/>
    <n v="113.6"/>
    <n v="87"/>
    <n v="19.309999999999999"/>
    <n v="158.6"/>
    <n v="98"/>
    <n v="13.48"/>
    <n v="187.7"/>
    <n v="87"/>
    <n v="8.4499999999999993"/>
    <n v="10.5"/>
    <x v="1"/>
    <n v="2.84"/>
    <x v="1"/>
    <x v="4"/>
    <x v="0"/>
    <x v="0"/>
    <x v="2"/>
    <x v="3"/>
  </r>
  <r>
    <n v="449"/>
    <s v="NY"/>
    <x v="154"/>
    <x v="2"/>
    <x v="0"/>
    <x v="1"/>
    <n v="0"/>
    <x v="1"/>
    <n v="163.4"/>
    <n v="134"/>
    <n v="27.78"/>
    <n v="240.1"/>
    <n v="87"/>
    <n v="20.41"/>
    <n v="164"/>
    <n v="147"/>
    <n v="7.38"/>
    <n v="11.6"/>
    <x v="5"/>
    <n v="3.13"/>
    <x v="1"/>
    <x v="4"/>
    <x v="0"/>
    <x v="0"/>
    <x v="1"/>
    <x v="1"/>
  </r>
  <r>
    <n v="450"/>
    <s v="KS"/>
    <x v="11"/>
    <x v="0"/>
    <x v="0"/>
    <x v="1"/>
    <n v="0"/>
    <x v="1"/>
    <n v="207.6"/>
    <n v="68"/>
    <n v="35.29"/>
    <n v="251.6"/>
    <n v="123"/>
    <n v="21.39"/>
    <n v="191.6"/>
    <n v="100"/>
    <n v="8.6199999999999992"/>
    <n v="10.9"/>
    <x v="1"/>
    <n v="2.94"/>
    <x v="1"/>
    <x v="4"/>
    <x v="0"/>
    <x v="0"/>
    <x v="1"/>
    <x v="0"/>
  </r>
  <r>
    <n v="451"/>
    <s v="SC"/>
    <x v="19"/>
    <x v="0"/>
    <x v="0"/>
    <x v="0"/>
    <n v="31"/>
    <x v="2"/>
    <n v="225.2"/>
    <n v="89"/>
    <n v="38.28"/>
    <n v="256.8"/>
    <n v="117"/>
    <n v="21.83"/>
    <n v="249.7"/>
    <n v="87"/>
    <n v="11.24"/>
    <n v="11.5"/>
    <x v="6"/>
    <n v="3.11"/>
    <x v="1"/>
    <x v="2"/>
    <x v="0"/>
    <x v="0"/>
    <x v="1"/>
    <x v="0"/>
  </r>
  <r>
    <n v="452"/>
    <s v="KY"/>
    <x v="125"/>
    <x v="0"/>
    <x v="1"/>
    <x v="1"/>
    <n v="0"/>
    <x v="1"/>
    <n v="177.7"/>
    <n v="114"/>
    <n v="30.21"/>
    <n v="215.6"/>
    <n v="110"/>
    <n v="18.329999999999998"/>
    <n v="236.7"/>
    <n v="67"/>
    <n v="10.65"/>
    <n v="10.5"/>
    <x v="2"/>
    <n v="2.84"/>
    <x v="1"/>
    <x v="0"/>
    <x v="0"/>
    <x v="0"/>
    <x v="0"/>
    <x v="0"/>
  </r>
  <r>
    <n v="453"/>
    <s v="OH"/>
    <x v="77"/>
    <x v="2"/>
    <x v="0"/>
    <x v="1"/>
    <n v="0"/>
    <x v="1"/>
    <n v="117.8"/>
    <n v="100"/>
    <n v="20.03"/>
    <n v="199.2"/>
    <n v="105"/>
    <n v="16.93"/>
    <n v="244.1"/>
    <n v="119"/>
    <n v="10.98"/>
    <n v="11.8"/>
    <x v="7"/>
    <n v="3.19"/>
    <x v="1"/>
    <x v="1"/>
    <x v="0"/>
    <x v="0"/>
    <x v="0"/>
    <x v="2"/>
  </r>
  <r>
    <n v="454"/>
    <s v="NC"/>
    <x v="66"/>
    <x v="2"/>
    <x v="0"/>
    <x v="1"/>
    <n v="0"/>
    <x v="1"/>
    <n v="128.6"/>
    <n v="115"/>
    <n v="21.86"/>
    <n v="216.2"/>
    <n v="88"/>
    <n v="18.38"/>
    <n v="255.3"/>
    <n v="96"/>
    <n v="11.49"/>
    <n v="6.3"/>
    <x v="5"/>
    <n v="1.7"/>
    <x v="0"/>
    <x v="6"/>
    <x v="0"/>
    <x v="0"/>
    <x v="0"/>
    <x v="2"/>
  </r>
  <r>
    <n v="455"/>
    <s v="TX"/>
    <x v="118"/>
    <x v="0"/>
    <x v="0"/>
    <x v="1"/>
    <n v="0"/>
    <x v="1"/>
    <n v="182.1"/>
    <n v="106"/>
    <n v="30.96"/>
    <n v="134.9"/>
    <n v="106"/>
    <n v="11.47"/>
    <n v="152.30000000000001"/>
    <n v="75"/>
    <n v="6.85"/>
    <n v="10"/>
    <x v="0"/>
    <n v="2.7"/>
    <x v="0"/>
    <x v="5"/>
    <x v="0"/>
    <x v="0"/>
    <x v="2"/>
    <x v="0"/>
  </r>
  <r>
    <n v="456"/>
    <s v="ND"/>
    <x v="52"/>
    <x v="0"/>
    <x v="0"/>
    <x v="0"/>
    <n v="22"/>
    <x v="0"/>
    <n v="124.5"/>
    <n v="94"/>
    <n v="21.17"/>
    <n v="231.7"/>
    <n v="90"/>
    <n v="19.690000000000001"/>
    <n v="222.2"/>
    <n v="108"/>
    <n v="10"/>
    <n v="6.4"/>
    <x v="14"/>
    <n v="1.73"/>
    <x v="0"/>
    <x v="0"/>
    <x v="0"/>
    <x v="0"/>
    <x v="1"/>
    <x v="3"/>
  </r>
  <r>
    <n v="457"/>
    <s v="NY"/>
    <x v="146"/>
    <x v="0"/>
    <x v="0"/>
    <x v="1"/>
    <n v="0"/>
    <x v="1"/>
    <n v="122.2"/>
    <n v="67"/>
    <n v="20.77"/>
    <n v="167.2"/>
    <n v="62"/>
    <n v="14.21"/>
    <n v="194.8"/>
    <n v="98"/>
    <n v="8.77"/>
    <n v="9.6999999999999993"/>
    <x v="1"/>
    <n v="2.62"/>
    <x v="0"/>
    <x v="0"/>
    <x v="0"/>
    <x v="0"/>
    <x v="2"/>
    <x v="3"/>
  </r>
  <r>
    <n v="458"/>
    <s v="HI"/>
    <x v="54"/>
    <x v="0"/>
    <x v="0"/>
    <x v="1"/>
    <n v="0"/>
    <x v="1"/>
    <n v="214"/>
    <n v="117"/>
    <n v="36.380000000000003"/>
    <n v="192.4"/>
    <n v="89"/>
    <n v="16.350000000000001"/>
    <n v="242.6"/>
    <n v="99"/>
    <n v="10.92"/>
    <n v="7.9"/>
    <x v="7"/>
    <n v="2.13"/>
    <x v="0"/>
    <x v="0"/>
    <x v="0"/>
    <x v="0"/>
    <x v="0"/>
    <x v="0"/>
  </r>
  <r>
    <n v="459"/>
    <s v="KS"/>
    <x v="36"/>
    <x v="2"/>
    <x v="0"/>
    <x v="1"/>
    <n v="0"/>
    <x v="1"/>
    <n v="194.8"/>
    <n v="112"/>
    <n v="33.119999999999997"/>
    <n v="167.2"/>
    <n v="85"/>
    <n v="14.21"/>
    <n v="100.3"/>
    <n v="61"/>
    <n v="4.51"/>
    <n v="10.8"/>
    <x v="1"/>
    <n v="2.92"/>
    <x v="1"/>
    <x v="0"/>
    <x v="0"/>
    <x v="0"/>
    <x v="2"/>
    <x v="0"/>
  </r>
  <r>
    <n v="460"/>
    <s v="OR"/>
    <x v="105"/>
    <x v="2"/>
    <x v="0"/>
    <x v="1"/>
    <n v="0"/>
    <x v="1"/>
    <n v="196.6"/>
    <n v="73"/>
    <n v="33.42"/>
    <n v="170.2"/>
    <n v="79"/>
    <n v="14.47"/>
    <n v="194.3"/>
    <n v="79"/>
    <n v="8.74"/>
    <n v="12.5"/>
    <x v="0"/>
    <n v="3.38"/>
    <x v="1"/>
    <x v="0"/>
    <x v="0"/>
    <x v="0"/>
    <x v="2"/>
    <x v="0"/>
  </r>
  <r>
    <n v="461"/>
    <s v="KY"/>
    <x v="79"/>
    <x v="0"/>
    <x v="0"/>
    <x v="1"/>
    <n v="0"/>
    <x v="1"/>
    <n v="204"/>
    <n v="69"/>
    <n v="34.68"/>
    <n v="225.1"/>
    <n v="110"/>
    <n v="19.13"/>
    <n v="240.3"/>
    <n v="85"/>
    <n v="10.81"/>
    <n v="9.6"/>
    <x v="2"/>
    <n v="2.59"/>
    <x v="0"/>
    <x v="0"/>
    <x v="0"/>
    <x v="0"/>
    <x v="1"/>
    <x v="0"/>
  </r>
  <r>
    <n v="462"/>
    <s v="WV"/>
    <x v="66"/>
    <x v="0"/>
    <x v="0"/>
    <x v="1"/>
    <n v="0"/>
    <x v="1"/>
    <n v="134.4"/>
    <n v="104"/>
    <n v="22.85"/>
    <n v="152.4"/>
    <n v="95"/>
    <n v="12.95"/>
    <n v="236.5"/>
    <n v="80"/>
    <n v="10.64"/>
    <n v="9.4"/>
    <x v="0"/>
    <n v="2.54"/>
    <x v="0"/>
    <x v="0"/>
    <x v="0"/>
    <x v="0"/>
    <x v="2"/>
    <x v="2"/>
  </r>
  <r>
    <n v="463"/>
    <s v="RI"/>
    <x v="79"/>
    <x v="0"/>
    <x v="0"/>
    <x v="1"/>
    <n v="0"/>
    <x v="1"/>
    <n v="171.1"/>
    <n v="78"/>
    <n v="29.09"/>
    <n v="257.2"/>
    <n v="83"/>
    <n v="21.86"/>
    <n v="91.6"/>
    <n v="92"/>
    <n v="4.12"/>
    <n v="16.2"/>
    <x v="0"/>
    <n v="4.37"/>
    <x v="1"/>
    <x v="0"/>
    <x v="0"/>
    <x v="0"/>
    <x v="1"/>
    <x v="1"/>
  </r>
  <r>
    <n v="464"/>
    <s v="CO"/>
    <x v="18"/>
    <x v="0"/>
    <x v="0"/>
    <x v="0"/>
    <n v="37"/>
    <x v="2"/>
    <n v="153.5"/>
    <n v="78"/>
    <n v="26.1"/>
    <n v="241.9"/>
    <n v="108"/>
    <n v="20.56"/>
    <n v="244.7"/>
    <n v="110"/>
    <n v="11.01"/>
    <n v="10.6"/>
    <x v="0"/>
    <n v="2.86"/>
    <x v="1"/>
    <x v="0"/>
    <x v="0"/>
    <x v="0"/>
    <x v="1"/>
    <x v="1"/>
  </r>
  <r>
    <n v="465"/>
    <s v="MA"/>
    <x v="98"/>
    <x v="0"/>
    <x v="0"/>
    <x v="0"/>
    <n v="25"/>
    <x v="0"/>
    <n v="113.2"/>
    <n v="96"/>
    <n v="19.239999999999998"/>
    <n v="269.89999999999998"/>
    <n v="107"/>
    <n v="22.94"/>
    <n v="229.1"/>
    <n v="87"/>
    <n v="10.31"/>
    <n v="7.1"/>
    <x v="10"/>
    <n v="1.92"/>
    <x v="0"/>
    <x v="4"/>
    <x v="0"/>
    <x v="0"/>
    <x v="1"/>
    <x v="1"/>
  </r>
  <r>
    <n v="466"/>
    <s v="UT"/>
    <x v="67"/>
    <x v="1"/>
    <x v="0"/>
    <x v="1"/>
    <n v="0"/>
    <x v="1"/>
    <n v="203"/>
    <n v="92"/>
    <n v="34.51"/>
    <n v="150.9"/>
    <n v="125"/>
    <n v="12.83"/>
    <n v="245.5"/>
    <n v="131"/>
    <n v="11.05"/>
    <n v="14.6"/>
    <x v="4"/>
    <n v="3.94"/>
    <x v="1"/>
    <x v="0"/>
    <x v="0"/>
    <x v="0"/>
    <x v="2"/>
    <x v="0"/>
  </r>
  <r>
    <n v="467"/>
    <s v="ME"/>
    <x v="62"/>
    <x v="0"/>
    <x v="0"/>
    <x v="1"/>
    <n v="0"/>
    <x v="1"/>
    <n v="156.5"/>
    <n v="102"/>
    <n v="26.61"/>
    <n v="140.19999999999999"/>
    <n v="134"/>
    <n v="11.92"/>
    <n v="227.4"/>
    <n v="111"/>
    <n v="10.23"/>
    <n v="12.2"/>
    <x v="5"/>
    <n v="3.29"/>
    <x v="1"/>
    <x v="4"/>
    <x v="0"/>
    <x v="0"/>
    <x v="2"/>
    <x v="2"/>
  </r>
  <r>
    <n v="468"/>
    <s v="NV"/>
    <x v="88"/>
    <x v="0"/>
    <x v="0"/>
    <x v="1"/>
    <n v="0"/>
    <x v="1"/>
    <n v="150"/>
    <n v="98"/>
    <n v="25.5"/>
    <n v="232.4"/>
    <n v="101"/>
    <n v="19.75"/>
    <n v="261.2"/>
    <n v="123"/>
    <n v="11.75"/>
    <n v="12.5"/>
    <x v="1"/>
    <n v="3.38"/>
    <x v="1"/>
    <x v="0"/>
    <x v="0"/>
    <x v="0"/>
    <x v="1"/>
    <x v="2"/>
  </r>
  <r>
    <n v="469"/>
    <s v="MI"/>
    <x v="50"/>
    <x v="0"/>
    <x v="0"/>
    <x v="1"/>
    <n v="0"/>
    <x v="1"/>
    <n v="191.4"/>
    <n v="116"/>
    <n v="32.54"/>
    <n v="167.4"/>
    <n v="99"/>
    <n v="14.23"/>
    <n v="216.5"/>
    <n v="112"/>
    <n v="9.74"/>
    <n v="14"/>
    <x v="2"/>
    <n v="3.78"/>
    <x v="1"/>
    <x v="3"/>
    <x v="0"/>
    <x v="0"/>
    <x v="2"/>
    <x v="0"/>
  </r>
  <r>
    <n v="470"/>
    <s v="MI"/>
    <x v="155"/>
    <x v="1"/>
    <x v="0"/>
    <x v="1"/>
    <n v="0"/>
    <x v="1"/>
    <n v="18.899999999999999"/>
    <n v="92"/>
    <n v="3.21"/>
    <n v="258.39999999999998"/>
    <n v="81"/>
    <n v="21.96"/>
    <n v="109.6"/>
    <n v="74"/>
    <n v="4.93"/>
    <n v="14.8"/>
    <x v="7"/>
    <n v="4"/>
    <x v="1"/>
    <x v="0"/>
    <x v="0"/>
    <x v="0"/>
    <x v="1"/>
    <x v="1"/>
  </r>
  <r>
    <n v="471"/>
    <s v="VA"/>
    <x v="52"/>
    <x v="2"/>
    <x v="0"/>
    <x v="1"/>
    <n v="0"/>
    <x v="1"/>
    <n v="222"/>
    <n v="93"/>
    <n v="37.74"/>
    <n v="187"/>
    <n v="103"/>
    <n v="15.9"/>
    <n v="282.3"/>
    <n v="124"/>
    <n v="12.7"/>
    <n v="12.4"/>
    <x v="1"/>
    <n v="3.35"/>
    <x v="1"/>
    <x v="4"/>
    <x v="0"/>
    <x v="0"/>
    <x v="0"/>
    <x v="0"/>
  </r>
  <r>
    <n v="472"/>
    <s v="WA"/>
    <x v="2"/>
    <x v="0"/>
    <x v="0"/>
    <x v="1"/>
    <n v="0"/>
    <x v="1"/>
    <n v="100"/>
    <n v="98"/>
    <n v="17"/>
    <n v="173.5"/>
    <n v="95"/>
    <n v="14.75"/>
    <n v="218"/>
    <n v="122"/>
    <n v="9.81"/>
    <n v="10.1"/>
    <x v="7"/>
    <n v="2.73"/>
    <x v="0"/>
    <x v="1"/>
    <x v="0"/>
    <x v="0"/>
    <x v="2"/>
    <x v="3"/>
  </r>
  <r>
    <n v="473"/>
    <s v="ND"/>
    <x v="55"/>
    <x v="2"/>
    <x v="0"/>
    <x v="0"/>
    <n v="38"/>
    <x v="2"/>
    <n v="193"/>
    <n v="106"/>
    <n v="32.81"/>
    <n v="153.6"/>
    <n v="106"/>
    <n v="13.06"/>
    <n v="260.39999999999998"/>
    <n v="87"/>
    <n v="11.72"/>
    <n v="7.4"/>
    <x v="2"/>
    <n v="2"/>
    <x v="0"/>
    <x v="4"/>
    <x v="0"/>
    <x v="0"/>
    <x v="2"/>
    <x v="0"/>
  </r>
  <r>
    <n v="474"/>
    <s v="SC"/>
    <x v="71"/>
    <x v="1"/>
    <x v="0"/>
    <x v="1"/>
    <n v="0"/>
    <x v="1"/>
    <n v="78.3"/>
    <n v="119"/>
    <n v="13.31"/>
    <n v="198.2"/>
    <n v="94"/>
    <n v="16.850000000000001"/>
    <n v="248.5"/>
    <n v="94"/>
    <n v="11.18"/>
    <n v="12.1"/>
    <x v="7"/>
    <n v="3.27"/>
    <x v="1"/>
    <x v="0"/>
    <x v="0"/>
    <x v="0"/>
    <x v="0"/>
    <x v="2"/>
  </r>
  <r>
    <n v="475"/>
    <s v="MN"/>
    <x v="23"/>
    <x v="0"/>
    <x v="0"/>
    <x v="1"/>
    <n v="0"/>
    <x v="1"/>
    <n v="133.80000000000001"/>
    <n v="61"/>
    <n v="22.75"/>
    <n v="158.80000000000001"/>
    <n v="96"/>
    <n v="13.5"/>
    <n v="189.6"/>
    <n v="92"/>
    <n v="8.5299999999999994"/>
    <n v="10.5"/>
    <x v="5"/>
    <n v="2.84"/>
    <x v="1"/>
    <x v="0"/>
    <x v="0"/>
    <x v="0"/>
    <x v="2"/>
    <x v="3"/>
  </r>
  <r>
    <n v="476"/>
    <s v="CO"/>
    <x v="1"/>
    <x v="0"/>
    <x v="0"/>
    <x v="0"/>
    <n v="36"/>
    <x v="2"/>
    <n v="294.89999999999998"/>
    <n v="106"/>
    <n v="50.13"/>
    <n v="165.7"/>
    <n v="115"/>
    <n v="14.08"/>
    <n v="189.2"/>
    <n v="63"/>
    <n v="8.51"/>
    <n v="9.8000000000000007"/>
    <x v="2"/>
    <n v="2.65"/>
    <x v="0"/>
    <x v="3"/>
    <x v="0"/>
    <x v="0"/>
    <x v="2"/>
    <x v="0"/>
  </r>
  <r>
    <n v="477"/>
    <s v="VT"/>
    <x v="31"/>
    <x v="1"/>
    <x v="0"/>
    <x v="1"/>
    <n v="0"/>
    <x v="1"/>
    <n v="189.7"/>
    <n v="76"/>
    <n v="32.25"/>
    <n v="156.1"/>
    <n v="65"/>
    <n v="13.27"/>
    <n v="244"/>
    <n v="91"/>
    <n v="10.98"/>
    <n v="8.3000000000000007"/>
    <x v="0"/>
    <n v="2.2400000000000002"/>
    <x v="0"/>
    <x v="5"/>
    <x v="0"/>
    <x v="0"/>
    <x v="2"/>
    <x v="0"/>
  </r>
  <r>
    <n v="478"/>
    <s v="LA"/>
    <x v="2"/>
    <x v="0"/>
    <x v="0"/>
    <x v="1"/>
    <n v="0"/>
    <x v="1"/>
    <n v="186.8"/>
    <n v="94"/>
    <n v="31.76"/>
    <n v="207.6"/>
    <n v="92"/>
    <n v="17.649999999999999"/>
    <n v="195"/>
    <n v="98"/>
    <n v="8.7799999999999994"/>
    <n v="8.8000000000000007"/>
    <x v="7"/>
    <n v="2.38"/>
    <x v="0"/>
    <x v="3"/>
    <x v="0"/>
    <x v="0"/>
    <x v="0"/>
    <x v="0"/>
  </r>
  <r>
    <n v="479"/>
    <s v="SC"/>
    <x v="135"/>
    <x v="1"/>
    <x v="0"/>
    <x v="1"/>
    <n v="0"/>
    <x v="1"/>
    <n v="207.2"/>
    <n v="138"/>
    <n v="35.22"/>
    <n v="214.1"/>
    <n v="83"/>
    <n v="18.2"/>
    <n v="193"/>
    <n v="105"/>
    <n v="8.69"/>
    <n v="11.9"/>
    <x v="7"/>
    <n v="3.21"/>
    <x v="1"/>
    <x v="0"/>
    <x v="0"/>
    <x v="0"/>
    <x v="0"/>
    <x v="0"/>
  </r>
  <r>
    <n v="480"/>
    <s v="MT"/>
    <x v="144"/>
    <x v="0"/>
    <x v="0"/>
    <x v="0"/>
    <n v="14"/>
    <x v="0"/>
    <n v="151.5"/>
    <n v="100"/>
    <n v="25.76"/>
    <n v="248.7"/>
    <n v="126"/>
    <n v="21.14"/>
    <n v="199.8"/>
    <n v="120"/>
    <n v="8.99"/>
    <n v="10.7"/>
    <x v="2"/>
    <n v="2.89"/>
    <x v="1"/>
    <x v="4"/>
    <x v="0"/>
    <x v="0"/>
    <x v="1"/>
    <x v="1"/>
  </r>
  <r>
    <n v="481"/>
    <s v="ND"/>
    <x v="83"/>
    <x v="0"/>
    <x v="0"/>
    <x v="1"/>
    <n v="0"/>
    <x v="1"/>
    <n v="227.4"/>
    <n v="67"/>
    <n v="38.659999999999997"/>
    <n v="248"/>
    <n v="115"/>
    <n v="21.08"/>
    <n v="61.4"/>
    <n v="109"/>
    <n v="2.76"/>
    <n v="7.8"/>
    <x v="1"/>
    <n v="2.11"/>
    <x v="0"/>
    <x v="0"/>
    <x v="0"/>
    <x v="0"/>
    <x v="1"/>
    <x v="0"/>
  </r>
  <r>
    <n v="482"/>
    <s v="NC"/>
    <x v="145"/>
    <x v="1"/>
    <x v="0"/>
    <x v="0"/>
    <n v="30"/>
    <x v="2"/>
    <n v="230.1"/>
    <n v="108"/>
    <n v="39.119999999999997"/>
    <n v="287.60000000000002"/>
    <n v="76"/>
    <n v="24.45"/>
    <n v="177.1"/>
    <n v="85"/>
    <n v="7.97"/>
    <n v="6.9"/>
    <x v="0"/>
    <n v="1.86"/>
    <x v="0"/>
    <x v="4"/>
    <x v="0"/>
    <x v="0"/>
    <x v="1"/>
    <x v="0"/>
  </r>
  <r>
    <n v="483"/>
    <s v="AR"/>
    <x v="81"/>
    <x v="0"/>
    <x v="0"/>
    <x v="1"/>
    <n v="0"/>
    <x v="1"/>
    <n v="247.5"/>
    <n v="85"/>
    <n v="42.08"/>
    <n v="225.4"/>
    <n v="93"/>
    <n v="19.16"/>
    <n v="244.3"/>
    <n v="132"/>
    <n v="10.99"/>
    <n v="10.199999999999999"/>
    <x v="5"/>
    <n v="2.75"/>
    <x v="0"/>
    <x v="4"/>
    <x v="0"/>
    <x v="0"/>
    <x v="1"/>
    <x v="0"/>
  </r>
  <r>
    <n v="484"/>
    <s v="NY"/>
    <x v="145"/>
    <x v="0"/>
    <x v="0"/>
    <x v="1"/>
    <n v="0"/>
    <x v="1"/>
    <n v="141.4"/>
    <n v="128"/>
    <n v="24.04"/>
    <n v="146.4"/>
    <n v="70"/>
    <n v="12.44"/>
    <n v="123"/>
    <n v="75"/>
    <n v="5.54"/>
    <n v="8.1"/>
    <x v="7"/>
    <n v="2.19"/>
    <x v="0"/>
    <x v="1"/>
    <x v="0"/>
    <x v="0"/>
    <x v="2"/>
    <x v="3"/>
  </r>
  <r>
    <n v="485"/>
    <s v="AL"/>
    <x v="23"/>
    <x v="2"/>
    <x v="1"/>
    <x v="1"/>
    <n v="0"/>
    <x v="1"/>
    <n v="151.80000000000001"/>
    <n v="115"/>
    <n v="25.81"/>
    <n v="103.6"/>
    <n v="116"/>
    <n v="8.81"/>
    <n v="156.30000000000001"/>
    <n v="86"/>
    <n v="7.03"/>
    <n v="12.2"/>
    <x v="7"/>
    <n v="3.29"/>
    <x v="1"/>
    <x v="0"/>
    <x v="0"/>
    <x v="0"/>
    <x v="2"/>
    <x v="3"/>
  </r>
  <r>
    <n v="486"/>
    <s v="ND"/>
    <x v="67"/>
    <x v="0"/>
    <x v="1"/>
    <x v="1"/>
    <n v="0"/>
    <x v="1"/>
    <n v="218.7"/>
    <n v="111"/>
    <n v="37.18"/>
    <n v="155.6"/>
    <n v="133"/>
    <n v="13.23"/>
    <n v="277.39999999999998"/>
    <n v="62"/>
    <n v="12.48"/>
    <n v="8.1999999999999993"/>
    <x v="2"/>
    <n v="2.21"/>
    <x v="0"/>
    <x v="0"/>
    <x v="0"/>
    <x v="0"/>
    <x v="2"/>
    <x v="0"/>
  </r>
  <r>
    <n v="487"/>
    <s v="NE"/>
    <x v="70"/>
    <x v="0"/>
    <x v="0"/>
    <x v="0"/>
    <n v="41"/>
    <x v="2"/>
    <n v="174.7"/>
    <n v="86"/>
    <n v="29.7"/>
    <n v="160.6"/>
    <n v="93"/>
    <n v="13.65"/>
    <n v="155.30000000000001"/>
    <n v="108"/>
    <n v="6.99"/>
    <n v="13.4"/>
    <x v="6"/>
    <n v="3.62"/>
    <x v="1"/>
    <x v="1"/>
    <x v="0"/>
    <x v="0"/>
    <x v="2"/>
    <x v="3"/>
  </r>
  <r>
    <n v="488"/>
    <s v="OR"/>
    <x v="49"/>
    <x v="1"/>
    <x v="0"/>
    <x v="1"/>
    <n v="0"/>
    <x v="1"/>
    <n v="169.3"/>
    <n v="108"/>
    <n v="28.78"/>
    <n v="178.6"/>
    <n v="91"/>
    <n v="15.18"/>
    <n v="242.3"/>
    <n v="82"/>
    <n v="10.9"/>
    <n v="12.2"/>
    <x v="0"/>
    <n v="3.29"/>
    <x v="1"/>
    <x v="0"/>
    <x v="0"/>
    <x v="0"/>
    <x v="0"/>
    <x v="2"/>
  </r>
  <r>
    <n v="489"/>
    <s v="CT"/>
    <x v="47"/>
    <x v="1"/>
    <x v="1"/>
    <x v="1"/>
    <n v="0"/>
    <x v="1"/>
    <n v="107.2"/>
    <n v="98"/>
    <n v="18.22"/>
    <n v="86.8"/>
    <n v="122"/>
    <n v="7.38"/>
    <n v="156.19999999999999"/>
    <n v="117"/>
    <n v="7.03"/>
    <n v="9.6999999999999993"/>
    <x v="7"/>
    <n v="2.62"/>
    <x v="0"/>
    <x v="0"/>
    <x v="0"/>
    <x v="0"/>
    <x v="2"/>
    <x v="3"/>
  </r>
  <r>
    <n v="490"/>
    <s v="OH"/>
    <x v="11"/>
    <x v="0"/>
    <x v="1"/>
    <x v="0"/>
    <n v="24"/>
    <x v="0"/>
    <n v="125.7"/>
    <n v="92"/>
    <n v="21.37"/>
    <n v="275.89999999999998"/>
    <n v="98"/>
    <n v="23.45"/>
    <n v="214.5"/>
    <n v="108"/>
    <n v="9.65"/>
    <n v="14.2"/>
    <x v="1"/>
    <n v="3.83"/>
    <x v="1"/>
    <x v="3"/>
    <x v="0"/>
    <x v="0"/>
    <x v="1"/>
    <x v="1"/>
  </r>
  <r>
    <n v="491"/>
    <s v="WV"/>
    <x v="65"/>
    <x v="1"/>
    <x v="0"/>
    <x v="0"/>
    <n v="38"/>
    <x v="2"/>
    <n v="105"/>
    <n v="86"/>
    <n v="17.850000000000001"/>
    <n v="121.8"/>
    <n v="123"/>
    <n v="10.35"/>
    <n v="221.5"/>
    <n v="122"/>
    <n v="9.9700000000000006"/>
    <n v="3.7"/>
    <x v="7"/>
    <n v="1"/>
    <x v="0"/>
    <x v="1"/>
    <x v="0"/>
    <x v="0"/>
    <x v="2"/>
    <x v="3"/>
  </r>
  <r>
    <n v="492"/>
    <s v="OH"/>
    <x v="140"/>
    <x v="0"/>
    <x v="0"/>
    <x v="1"/>
    <n v="0"/>
    <x v="1"/>
    <n v="206.3"/>
    <n v="66"/>
    <n v="35.07"/>
    <n v="241.1"/>
    <n v="109"/>
    <n v="20.49"/>
    <n v="227.8"/>
    <n v="102"/>
    <n v="10.25"/>
    <n v="11.7"/>
    <x v="1"/>
    <n v="3.16"/>
    <x v="1"/>
    <x v="1"/>
    <x v="0"/>
    <x v="0"/>
    <x v="1"/>
    <x v="0"/>
  </r>
  <r>
    <n v="493"/>
    <s v="AR"/>
    <x v="136"/>
    <x v="2"/>
    <x v="0"/>
    <x v="1"/>
    <n v="0"/>
    <x v="1"/>
    <n v="268"/>
    <n v="115"/>
    <n v="45.56"/>
    <n v="153.6"/>
    <n v="106"/>
    <n v="13.06"/>
    <n v="232.3"/>
    <n v="65"/>
    <n v="10.45"/>
    <n v="17"/>
    <x v="6"/>
    <n v="4.59"/>
    <x v="1"/>
    <x v="3"/>
    <x v="0"/>
    <x v="0"/>
    <x v="2"/>
    <x v="0"/>
  </r>
  <r>
    <n v="494"/>
    <s v="DC"/>
    <x v="115"/>
    <x v="1"/>
    <x v="0"/>
    <x v="1"/>
    <n v="0"/>
    <x v="1"/>
    <n v="132.4"/>
    <n v="81"/>
    <n v="22.51"/>
    <n v="200.3"/>
    <n v="110"/>
    <n v="17.03"/>
    <n v="202.5"/>
    <n v="103"/>
    <n v="9.11"/>
    <n v="6"/>
    <x v="6"/>
    <n v="1.62"/>
    <x v="0"/>
    <x v="4"/>
    <x v="0"/>
    <x v="0"/>
    <x v="0"/>
    <x v="3"/>
  </r>
  <r>
    <n v="495"/>
    <s v="WA"/>
    <x v="55"/>
    <x v="0"/>
    <x v="0"/>
    <x v="1"/>
    <n v="0"/>
    <x v="1"/>
    <n v="289.10000000000002"/>
    <n v="100"/>
    <n v="49.15"/>
    <n v="233.8"/>
    <n v="97"/>
    <n v="19.87"/>
    <n v="223.5"/>
    <n v="148"/>
    <n v="10.06"/>
    <n v="12.7"/>
    <x v="5"/>
    <n v="3.43"/>
    <x v="1"/>
    <x v="4"/>
    <x v="0"/>
    <x v="0"/>
    <x v="1"/>
    <x v="0"/>
  </r>
  <r>
    <n v="496"/>
    <s v="AK"/>
    <x v="53"/>
    <x v="1"/>
    <x v="0"/>
    <x v="1"/>
    <n v="0"/>
    <x v="1"/>
    <n v="238.4"/>
    <n v="96"/>
    <n v="40.53"/>
    <n v="246.5"/>
    <n v="130"/>
    <n v="20.95"/>
    <n v="198.4"/>
    <n v="117"/>
    <n v="8.93"/>
    <n v="12.4"/>
    <x v="7"/>
    <n v="3.35"/>
    <x v="1"/>
    <x v="3"/>
    <x v="0"/>
    <x v="0"/>
    <x v="1"/>
    <x v="0"/>
  </r>
  <r>
    <n v="497"/>
    <s v="OH"/>
    <x v="14"/>
    <x v="0"/>
    <x v="0"/>
    <x v="0"/>
    <n v="30"/>
    <x v="2"/>
    <n v="220.1"/>
    <n v="105"/>
    <n v="37.42"/>
    <n v="222.2"/>
    <n v="109"/>
    <n v="18.89"/>
    <n v="158.4"/>
    <n v="96"/>
    <n v="7.13"/>
    <n v="13.1"/>
    <x v="8"/>
    <n v="3.54"/>
    <x v="1"/>
    <x v="1"/>
    <x v="0"/>
    <x v="0"/>
    <x v="0"/>
    <x v="0"/>
  </r>
  <r>
    <n v="498"/>
    <s v="TN"/>
    <x v="130"/>
    <x v="2"/>
    <x v="0"/>
    <x v="1"/>
    <n v="0"/>
    <x v="1"/>
    <n v="187.2"/>
    <n v="110"/>
    <n v="31.82"/>
    <n v="114.7"/>
    <n v="116"/>
    <n v="9.75"/>
    <n v="104.7"/>
    <n v="83"/>
    <n v="4.71"/>
    <n v="13.2"/>
    <x v="2"/>
    <n v="3.56"/>
    <x v="1"/>
    <x v="0"/>
    <x v="0"/>
    <x v="0"/>
    <x v="2"/>
    <x v="0"/>
  </r>
  <r>
    <n v="499"/>
    <s v="IN"/>
    <x v="109"/>
    <x v="2"/>
    <x v="0"/>
    <x v="1"/>
    <n v="0"/>
    <x v="1"/>
    <n v="203.8"/>
    <n v="85"/>
    <n v="34.65"/>
    <n v="87.8"/>
    <n v="110"/>
    <n v="7.46"/>
    <n v="166.2"/>
    <n v="122"/>
    <n v="7.48"/>
    <n v="11.7"/>
    <x v="7"/>
    <n v="3.16"/>
    <x v="1"/>
    <x v="0"/>
    <x v="0"/>
    <x v="0"/>
    <x v="2"/>
    <x v="0"/>
  </r>
  <r>
    <n v="500"/>
    <s v="MO"/>
    <x v="104"/>
    <x v="2"/>
    <x v="0"/>
    <x v="1"/>
    <n v="0"/>
    <x v="1"/>
    <n v="51.1"/>
    <n v="106"/>
    <n v="8.69"/>
    <n v="208.6"/>
    <n v="137"/>
    <n v="17.73"/>
    <n v="198"/>
    <n v="92"/>
    <n v="8.91"/>
    <n v="12.3"/>
    <x v="0"/>
    <n v="3.32"/>
    <x v="1"/>
    <x v="0"/>
    <x v="0"/>
    <x v="0"/>
    <x v="0"/>
    <x v="3"/>
  </r>
  <r>
    <n v="501"/>
    <s v="OK"/>
    <x v="116"/>
    <x v="0"/>
    <x v="0"/>
    <x v="1"/>
    <n v="0"/>
    <x v="1"/>
    <n v="124.9"/>
    <n v="131"/>
    <n v="21.23"/>
    <n v="300.5"/>
    <n v="118"/>
    <n v="25.54"/>
    <n v="192.5"/>
    <n v="106"/>
    <n v="8.66"/>
    <n v="11.6"/>
    <x v="7"/>
    <n v="3.13"/>
    <x v="1"/>
    <x v="4"/>
    <x v="0"/>
    <x v="0"/>
    <x v="1"/>
    <x v="1"/>
  </r>
  <r>
    <n v="502"/>
    <s v="WY"/>
    <x v="119"/>
    <x v="0"/>
    <x v="0"/>
    <x v="1"/>
    <n v="0"/>
    <x v="1"/>
    <n v="115.4"/>
    <n v="99"/>
    <n v="19.62"/>
    <n v="209.9"/>
    <n v="115"/>
    <n v="17.84"/>
    <n v="280.89999999999998"/>
    <n v="112"/>
    <n v="12.64"/>
    <n v="15.9"/>
    <x v="1"/>
    <n v="4.29"/>
    <x v="1"/>
    <x v="3"/>
    <x v="0"/>
    <x v="0"/>
    <x v="0"/>
    <x v="2"/>
  </r>
  <r>
    <n v="503"/>
    <s v="HI"/>
    <x v="46"/>
    <x v="1"/>
    <x v="0"/>
    <x v="1"/>
    <n v="0"/>
    <x v="1"/>
    <n v="70.900000000000006"/>
    <n v="123"/>
    <n v="12.05"/>
    <n v="211.9"/>
    <n v="73"/>
    <n v="18.010000000000002"/>
    <n v="236"/>
    <n v="73"/>
    <n v="10.62"/>
    <n v="10.6"/>
    <x v="0"/>
    <n v="2.86"/>
    <x v="1"/>
    <x v="3"/>
    <x v="0"/>
    <x v="0"/>
    <x v="0"/>
    <x v="2"/>
  </r>
  <r>
    <n v="504"/>
    <s v="LA"/>
    <x v="41"/>
    <x v="2"/>
    <x v="0"/>
    <x v="1"/>
    <n v="0"/>
    <x v="1"/>
    <n v="157.5"/>
    <n v="97"/>
    <n v="26.78"/>
    <n v="224.5"/>
    <n v="112"/>
    <n v="19.079999999999998"/>
    <n v="310.8"/>
    <n v="106"/>
    <n v="13.99"/>
    <n v="11.1"/>
    <x v="1"/>
    <n v="3"/>
    <x v="1"/>
    <x v="1"/>
    <x v="0"/>
    <x v="0"/>
    <x v="1"/>
    <x v="2"/>
  </r>
  <r>
    <n v="505"/>
    <s v="AR"/>
    <x v="58"/>
    <x v="1"/>
    <x v="0"/>
    <x v="0"/>
    <n v="39"/>
    <x v="2"/>
    <n v="209.8"/>
    <n v="77"/>
    <n v="35.67"/>
    <n v="164.1"/>
    <n v="90"/>
    <n v="13.95"/>
    <n v="159.69999999999999"/>
    <n v="100"/>
    <n v="7.19"/>
    <n v="9"/>
    <x v="7"/>
    <n v="2.4300000000000002"/>
    <x v="0"/>
    <x v="0"/>
    <x v="0"/>
    <x v="0"/>
    <x v="2"/>
    <x v="0"/>
  </r>
  <r>
    <n v="506"/>
    <s v="ND"/>
    <x v="38"/>
    <x v="0"/>
    <x v="0"/>
    <x v="1"/>
    <n v="0"/>
    <x v="1"/>
    <n v="112.6"/>
    <n v="86"/>
    <n v="19.14"/>
    <n v="114.9"/>
    <n v="101"/>
    <n v="9.77"/>
    <n v="177.8"/>
    <n v="119"/>
    <n v="8"/>
    <n v="7.2"/>
    <x v="1"/>
    <n v="1.94"/>
    <x v="0"/>
    <x v="3"/>
    <x v="0"/>
    <x v="0"/>
    <x v="2"/>
    <x v="3"/>
  </r>
  <r>
    <n v="507"/>
    <s v="DE"/>
    <x v="128"/>
    <x v="2"/>
    <x v="0"/>
    <x v="1"/>
    <n v="0"/>
    <x v="1"/>
    <n v="207.3"/>
    <n v="77"/>
    <n v="35.24"/>
    <n v="207.9"/>
    <n v="105"/>
    <n v="17.670000000000002"/>
    <n v="108.2"/>
    <n v="89"/>
    <n v="4.87"/>
    <n v="12.9"/>
    <x v="2"/>
    <n v="3.48"/>
    <x v="1"/>
    <x v="0"/>
    <x v="0"/>
    <x v="0"/>
    <x v="0"/>
    <x v="0"/>
  </r>
  <r>
    <n v="508"/>
    <s v="NV"/>
    <x v="71"/>
    <x v="0"/>
    <x v="0"/>
    <x v="0"/>
    <n v="35"/>
    <x v="2"/>
    <n v="161.19999999999999"/>
    <n v="142"/>
    <n v="27.4"/>
    <n v="159.1"/>
    <n v="104"/>
    <n v="13.52"/>
    <n v="167.9"/>
    <n v="98"/>
    <n v="7.56"/>
    <n v="14.7"/>
    <x v="2"/>
    <n v="3.97"/>
    <x v="1"/>
    <x v="0"/>
    <x v="0"/>
    <x v="0"/>
    <x v="2"/>
    <x v="3"/>
  </r>
  <r>
    <n v="509"/>
    <s v="DE"/>
    <x v="85"/>
    <x v="0"/>
    <x v="0"/>
    <x v="0"/>
    <n v="31"/>
    <x v="2"/>
    <n v="170.8"/>
    <n v="101"/>
    <n v="29.04"/>
    <n v="233.4"/>
    <n v="104"/>
    <n v="19.84"/>
    <n v="174.2"/>
    <n v="121"/>
    <n v="7.84"/>
    <n v="11"/>
    <x v="0"/>
    <n v="2.97"/>
    <x v="1"/>
    <x v="4"/>
    <x v="0"/>
    <x v="0"/>
    <x v="1"/>
    <x v="3"/>
  </r>
  <r>
    <n v="510"/>
    <s v="WY"/>
    <x v="128"/>
    <x v="1"/>
    <x v="1"/>
    <x v="0"/>
    <n v="37"/>
    <x v="2"/>
    <n v="189.9"/>
    <n v="125"/>
    <n v="32.28"/>
    <n v="110.4"/>
    <n v="107"/>
    <n v="9.3800000000000008"/>
    <n v="210.7"/>
    <n v="115"/>
    <n v="9.48"/>
    <n v="9.1"/>
    <x v="2"/>
    <n v="2.46"/>
    <x v="0"/>
    <x v="3"/>
    <x v="0"/>
    <x v="0"/>
    <x v="2"/>
    <x v="0"/>
  </r>
  <r>
    <n v="511"/>
    <s v="VT"/>
    <x v="156"/>
    <x v="1"/>
    <x v="0"/>
    <x v="1"/>
    <n v="0"/>
    <x v="1"/>
    <n v="179.7"/>
    <n v="112"/>
    <n v="30.55"/>
    <n v="276.60000000000002"/>
    <n v="91"/>
    <n v="23.51"/>
    <n v="169.7"/>
    <n v="101"/>
    <n v="7.64"/>
    <n v="10.1"/>
    <x v="10"/>
    <n v="2.73"/>
    <x v="0"/>
    <x v="3"/>
    <x v="0"/>
    <x v="0"/>
    <x v="1"/>
    <x v="0"/>
  </r>
  <r>
    <n v="512"/>
    <s v="VT"/>
    <x v="45"/>
    <x v="2"/>
    <x v="0"/>
    <x v="0"/>
    <n v="36"/>
    <x v="2"/>
    <n v="172.2"/>
    <n v="88"/>
    <n v="29.27"/>
    <n v="161.6"/>
    <n v="112"/>
    <n v="13.74"/>
    <n v="259.7"/>
    <n v="115"/>
    <n v="11.69"/>
    <n v="11.8"/>
    <x v="7"/>
    <n v="3.19"/>
    <x v="1"/>
    <x v="4"/>
    <x v="0"/>
    <x v="0"/>
    <x v="2"/>
    <x v="2"/>
  </r>
  <r>
    <n v="513"/>
    <s v="TX"/>
    <x v="36"/>
    <x v="2"/>
    <x v="0"/>
    <x v="1"/>
    <n v="0"/>
    <x v="1"/>
    <n v="195.3"/>
    <n v="97"/>
    <n v="33.200000000000003"/>
    <n v="96.8"/>
    <n v="89"/>
    <n v="8.23"/>
    <n v="243.1"/>
    <n v="84"/>
    <n v="10.94"/>
    <n v="16.2"/>
    <x v="12"/>
    <n v="4.37"/>
    <x v="1"/>
    <x v="0"/>
    <x v="0"/>
    <x v="0"/>
    <x v="2"/>
    <x v="0"/>
  </r>
  <r>
    <n v="514"/>
    <s v="MD"/>
    <x v="14"/>
    <x v="2"/>
    <x v="0"/>
    <x v="0"/>
    <n v="22"/>
    <x v="0"/>
    <n v="218.6"/>
    <n v="83"/>
    <n v="37.159999999999997"/>
    <n v="244.4"/>
    <n v="70"/>
    <n v="20.77"/>
    <n v="132.4"/>
    <n v="99"/>
    <n v="5.96"/>
    <n v="9.1"/>
    <x v="1"/>
    <n v="2.46"/>
    <x v="0"/>
    <x v="0"/>
    <x v="0"/>
    <x v="0"/>
    <x v="1"/>
    <x v="0"/>
  </r>
  <r>
    <n v="515"/>
    <s v="ME"/>
    <x v="122"/>
    <x v="1"/>
    <x v="0"/>
    <x v="1"/>
    <n v="0"/>
    <x v="1"/>
    <n v="155.19999999999999"/>
    <n v="99"/>
    <n v="26.38"/>
    <n v="214.1"/>
    <n v="98"/>
    <n v="18.2"/>
    <n v="241"/>
    <n v="64"/>
    <n v="10.85"/>
    <n v="7.5"/>
    <x v="10"/>
    <n v="2.0299999999999998"/>
    <x v="0"/>
    <x v="0"/>
    <x v="0"/>
    <x v="0"/>
    <x v="0"/>
    <x v="2"/>
  </r>
  <r>
    <n v="516"/>
    <s v="AL"/>
    <x v="124"/>
    <x v="0"/>
    <x v="0"/>
    <x v="1"/>
    <n v="0"/>
    <x v="1"/>
    <n v="198.5"/>
    <n v="75"/>
    <n v="33.75"/>
    <n v="179.8"/>
    <n v="92"/>
    <n v="15.28"/>
    <n v="234.1"/>
    <n v="119"/>
    <n v="10.53"/>
    <n v="10.6"/>
    <x v="1"/>
    <n v="2.86"/>
    <x v="1"/>
    <x v="1"/>
    <x v="0"/>
    <x v="0"/>
    <x v="0"/>
    <x v="0"/>
  </r>
  <r>
    <n v="517"/>
    <s v="AL"/>
    <x v="98"/>
    <x v="0"/>
    <x v="0"/>
    <x v="1"/>
    <n v="0"/>
    <x v="1"/>
    <n v="200"/>
    <n v="104"/>
    <n v="34"/>
    <n v="149.6"/>
    <n v="101"/>
    <n v="12.72"/>
    <n v="137.1"/>
    <n v="110"/>
    <n v="6.17"/>
    <n v="18.899999999999999"/>
    <x v="5"/>
    <n v="5.0999999999999996"/>
    <x v="1"/>
    <x v="0"/>
    <x v="0"/>
    <x v="0"/>
    <x v="2"/>
    <x v="0"/>
  </r>
  <r>
    <n v="518"/>
    <s v="NJ"/>
    <x v="58"/>
    <x v="2"/>
    <x v="1"/>
    <x v="1"/>
    <n v="0"/>
    <x v="1"/>
    <n v="122.4"/>
    <n v="98"/>
    <n v="20.81"/>
    <n v="223.8"/>
    <n v="116"/>
    <n v="19.02"/>
    <n v="267.5"/>
    <n v="148"/>
    <n v="12.04"/>
    <n v="11.6"/>
    <x v="2"/>
    <n v="3.13"/>
    <x v="1"/>
    <x v="3"/>
    <x v="0"/>
    <x v="0"/>
    <x v="1"/>
    <x v="2"/>
  </r>
  <r>
    <n v="519"/>
    <s v="ND"/>
    <x v="0"/>
    <x v="2"/>
    <x v="0"/>
    <x v="1"/>
    <n v="0"/>
    <x v="1"/>
    <n v="102.5"/>
    <n v="87"/>
    <n v="17.43"/>
    <n v="177.2"/>
    <n v="97"/>
    <n v="15.06"/>
    <n v="226"/>
    <n v="119"/>
    <n v="10.17"/>
    <n v="8.6999999999999993"/>
    <x v="2"/>
    <n v="2.35"/>
    <x v="0"/>
    <x v="0"/>
    <x v="0"/>
    <x v="0"/>
    <x v="0"/>
    <x v="2"/>
  </r>
  <r>
    <n v="520"/>
    <s v="SC"/>
    <x v="55"/>
    <x v="0"/>
    <x v="0"/>
    <x v="1"/>
    <n v="0"/>
    <x v="1"/>
    <n v="274.10000000000002"/>
    <n v="119"/>
    <n v="46.6"/>
    <n v="144.1"/>
    <n v="123"/>
    <n v="12.25"/>
    <n v="268.2"/>
    <n v="100"/>
    <n v="12.07"/>
    <n v="9.9"/>
    <x v="2"/>
    <n v="2.67"/>
    <x v="0"/>
    <x v="4"/>
    <x v="0"/>
    <x v="0"/>
    <x v="2"/>
    <x v="0"/>
  </r>
  <r>
    <n v="521"/>
    <s v="LA"/>
    <x v="28"/>
    <x v="1"/>
    <x v="0"/>
    <x v="1"/>
    <n v="0"/>
    <x v="1"/>
    <n v="87.6"/>
    <n v="89"/>
    <n v="14.89"/>
    <n v="172.3"/>
    <n v="133"/>
    <n v="14.65"/>
    <n v="153.4"/>
    <n v="88"/>
    <n v="6.9"/>
    <n v="8"/>
    <x v="7"/>
    <n v="2.16"/>
    <x v="0"/>
    <x v="0"/>
    <x v="0"/>
    <x v="0"/>
    <x v="2"/>
    <x v="3"/>
  </r>
  <r>
    <n v="522"/>
    <s v="FL"/>
    <x v="9"/>
    <x v="0"/>
    <x v="0"/>
    <x v="0"/>
    <n v="37"/>
    <x v="2"/>
    <n v="168.2"/>
    <n v="81"/>
    <n v="28.59"/>
    <n v="283.3"/>
    <n v="105"/>
    <n v="24.08"/>
    <n v="243.8"/>
    <n v="136"/>
    <n v="10.97"/>
    <n v="10.7"/>
    <x v="0"/>
    <n v="2.89"/>
    <x v="1"/>
    <x v="0"/>
    <x v="0"/>
    <x v="0"/>
    <x v="1"/>
    <x v="1"/>
  </r>
  <r>
    <n v="523"/>
    <s v="NC"/>
    <x v="1"/>
    <x v="0"/>
    <x v="0"/>
    <x v="1"/>
    <n v="0"/>
    <x v="1"/>
    <n v="256.5"/>
    <n v="115"/>
    <n v="43.61"/>
    <n v="135.30000000000001"/>
    <n v="79"/>
    <n v="11.5"/>
    <n v="208.3"/>
    <n v="131"/>
    <n v="9.3699999999999992"/>
    <n v="7.5"/>
    <x v="2"/>
    <n v="2.0299999999999998"/>
    <x v="0"/>
    <x v="1"/>
    <x v="0"/>
    <x v="0"/>
    <x v="2"/>
    <x v="0"/>
  </r>
  <r>
    <n v="524"/>
    <s v="MA"/>
    <x v="124"/>
    <x v="2"/>
    <x v="0"/>
    <x v="1"/>
    <n v="0"/>
    <x v="1"/>
    <n v="240.2"/>
    <n v="110"/>
    <n v="40.83"/>
    <n v="187.9"/>
    <n v="65"/>
    <n v="15.97"/>
    <n v="152.69999999999999"/>
    <n v="102"/>
    <n v="6.87"/>
    <n v="7"/>
    <x v="15"/>
    <n v="1.89"/>
    <x v="0"/>
    <x v="3"/>
    <x v="0"/>
    <x v="0"/>
    <x v="0"/>
    <x v="0"/>
  </r>
  <r>
    <n v="525"/>
    <s v="MT"/>
    <x v="122"/>
    <x v="0"/>
    <x v="0"/>
    <x v="1"/>
    <n v="0"/>
    <x v="1"/>
    <n v="234.4"/>
    <n v="120"/>
    <n v="39.85"/>
    <n v="155.30000000000001"/>
    <n v="120"/>
    <n v="13.2"/>
    <n v="130.5"/>
    <n v="103"/>
    <n v="5.87"/>
    <n v="9.4"/>
    <x v="7"/>
    <n v="2.54"/>
    <x v="0"/>
    <x v="0"/>
    <x v="0"/>
    <x v="0"/>
    <x v="2"/>
    <x v="0"/>
  </r>
  <r>
    <n v="526"/>
    <s v="VT"/>
    <x v="157"/>
    <x v="2"/>
    <x v="0"/>
    <x v="0"/>
    <n v="33"/>
    <x v="2"/>
    <n v="221.4"/>
    <n v="110"/>
    <n v="37.64"/>
    <n v="276.10000000000002"/>
    <n v="86"/>
    <n v="23.47"/>
    <n v="222.9"/>
    <n v="102"/>
    <n v="10.029999999999999"/>
    <n v="10.1"/>
    <x v="7"/>
    <n v="2.73"/>
    <x v="0"/>
    <x v="0"/>
    <x v="0"/>
    <x v="0"/>
    <x v="1"/>
    <x v="0"/>
  </r>
  <r>
    <n v="527"/>
    <s v="NC"/>
    <x v="155"/>
    <x v="0"/>
    <x v="1"/>
    <x v="1"/>
    <n v="0"/>
    <x v="1"/>
    <n v="135.1"/>
    <n v="99"/>
    <n v="22.97"/>
    <n v="227.3"/>
    <n v="123"/>
    <n v="19.32"/>
    <n v="176"/>
    <n v="110"/>
    <n v="7.92"/>
    <n v="13.2"/>
    <x v="7"/>
    <n v="3.56"/>
    <x v="1"/>
    <x v="0"/>
    <x v="0"/>
    <x v="0"/>
    <x v="1"/>
    <x v="3"/>
  </r>
  <r>
    <n v="528"/>
    <s v="NH"/>
    <x v="131"/>
    <x v="0"/>
    <x v="0"/>
    <x v="1"/>
    <n v="0"/>
    <x v="1"/>
    <n v="170.5"/>
    <n v="101"/>
    <n v="28.99"/>
    <n v="206.5"/>
    <n v="112"/>
    <n v="17.55"/>
    <n v="194.3"/>
    <n v="106"/>
    <n v="8.74"/>
    <n v="9.8000000000000007"/>
    <x v="6"/>
    <n v="2.65"/>
    <x v="0"/>
    <x v="3"/>
    <x v="0"/>
    <x v="0"/>
    <x v="0"/>
    <x v="3"/>
  </r>
  <r>
    <n v="529"/>
    <s v="WV"/>
    <x v="58"/>
    <x v="1"/>
    <x v="0"/>
    <x v="0"/>
    <n v="28"/>
    <x v="2"/>
    <n v="264.39999999999998"/>
    <n v="93"/>
    <n v="44.95"/>
    <n v="222.8"/>
    <n v="79"/>
    <n v="18.940000000000001"/>
    <n v="213.7"/>
    <n v="88"/>
    <n v="9.6199999999999992"/>
    <n v="10"/>
    <x v="7"/>
    <n v="2.7"/>
    <x v="0"/>
    <x v="0"/>
    <x v="0"/>
    <x v="0"/>
    <x v="0"/>
    <x v="0"/>
  </r>
  <r>
    <n v="530"/>
    <s v="DC"/>
    <x v="142"/>
    <x v="2"/>
    <x v="0"/>
    <x v="0"/>
    <n v="34"/>
    <x v="2"/>
    <n v="125.3"/>
    <n v="128"/>
    <n v="21.3"/>
    <n v="240.6"/>
    <n v="104"/>
    <n v="20.45"/>
    <n v="243.4"/>
    <n v="109"/>
    <n v="10.95"/>
    <n v="7"/>
    <x v="0"/>
    <n v="1.89"/>
    <x v="0"/>
    <x v="3"/>
    <x v="0"/>
    <x v="0"/>
    <x v="1"/>
    <x v="1"/>
  </r>
  <r>
    <n v="531"/>
    <s v="CT"/>
    <x v="46"/>
    <x v="0"/>
    <x v="0"/>
    <x v="1"/>
    <n v="0"/>
    <x v="1"/>
    <n v="164.6"/>
    <n v="85"/>
    <n v="27.98"/>
    <n v="204.9"/>
    <n v="72"/>
    <n v="17.420000000000002"/>
    <n v="136.4"/>
    <n v="104"/>
    <n v="6.14"/>
    <n v="11.5"/>
    <x v="2"/>
    <n v="3.11"/>
    <x v="1"/>
    <x v="1"/>
    <x v="0"/>
    <x v="0"/>
    <x v="0"/>
    <x v="3"/>
  </r>
  <r>
    <n v="532"/>
    <s v="GA"/>
    <x v="40"/>
    <x v="2"/>
    <x v="0"/>
    <x v="0"/>
    <n v="26"/>
    <x v="2"/>
    <n v="126.5"/>
    <n v="108"/>
    <n v="21.51"/>
    <n v="123.8"/>
    <n v="114"/>
    <n v="10.52"/>
    <n v="308.5"/>
    <n v="98"/>
    <n v="13.88"/>
    <n v="13.1"/>
    <x v="1"/>
    <n v="3.54"/>
    <x v="1"/>
    <x v="4"/>
    <x v="0"/>
    <x v="0"/>
    <x v="2"/>
    <x v="2"/>
  </r>
  <r>
    <n v="533"/>
    <s v="KS"/>
    <x v="21"/>
    <x v="1"/>
    <x v="0"/>
    <x v="1"/>
    <n v="0"/>
    <x v="1"/>
    <n v="195.6"/>
    <n v="93"/>
    <n v="33.25"/>
    <n v="245"/>
    <n v="100"/>
    <n v="20.83"/>
    <n v="104.7"/>
    <n v="97"/>
    <n v="4.71"/>
    <n v="13.2"/>
    <x v="1"/>
    <n v="3.56"/>
    <x v="1"/>
    <x v="4"/>
    <x v="0"/>
    <x v="0"/>
    <x v="1"/>
    <x v="0"/>
  </r>
  <r>
    <n v="534"/>
    <s v="AZ"/>
    <x v="115"/>
    <x v="1"/>
    <x v="0"/>
    <x v="0"/>
    <n v="22"/>
    <x v="0"/>
    <n v="173.9"/>
    <n v="90"/>
    <n v="29.56"/>
    <n v="234.8"/>
    <n v="86"/>
    <n v="19.96"/>
    <n v="121.8"/>
    <n v="79"/>
    <n v="5.48"/>
    <n v="8.4"/>
    <x v="2"/>
    <n v="2.27"/>
    <x v="0"/>
    <x v="0"/>
    <x v="0"/>
    <x v="0"/>
    <x v="1"/>
    <x v="3"/>
  </r>
  <r>
    <n v="535"/>
    <s v="NJ"/>
    <x v="111"/>
    <x v="2"/>
    <x v="1"/>
    <x v="1"/>
    <n v="0"/>
    <x v="1"/>
    <n v="186.9"/>
    <n v="98"/>
    <n v="31.77"/>
    <n v="196.5"/>
    <n v="110"/>
    <n v="16.7"/>
    <n v="215.3"/>
    <n v="104"/>
    <n v="9.69"/>
    <n v="12.3"/>
    <x v="0"/>
    <n v="3.32"/>
    <x v="1"/>
    <x v="2"/>
    <x v="0"/>
    <x v="0"/>
    <x v="0"/>
    <x v="0"/>
  </r>
  <r>
    <n v="536"/>
    <s v="WA"/>
    <x v="109"/>
    <x v="1"/>
    <x v="1"/>
    <x v="1"/>
    <n v="0"/>
    <x v="1"/>
    <n v="115.6"/>
    <n v="93"/>
    <n v="19.649999999999999"/>
    <n v="163.19999999999999"/>
    <n v="78"/>
    <n v="13.87"/>
    <n v="251.3"/>
    <n v="104"/>
    <n v="11.31"/>
    <n v="9.6999999999999993"/>
    <x v="6"/>
    <n v="2.62"/>
    <x v="0"/>
    <x v="4"/>
    <x v="0"/>
    <x v="0"/>
    <x v="2"/>
    <x v="2"/>
  </r>
  <r>
    <n v="537"/>
    <s v="MS"/>
    <x v="122"/>
    <x v="0"/>
    <x v="0"/>
    <x v="0"/>
    <n v="36"/>
    <x v="2"/>
    <n v="244.5"/>
    <n v="94"/>
    <n v="41.57"/>
    <n v="161.19999999999999"/>
    <n v="113"/>
    <n v="13.7"/>
    <n v="184.3"/>
    <n v="105"/>
    <n v="8.2899999999999991"/>
    <n v="9.6999999999999993"/>
    <x v="0"/>
    <n v="2.62"/>
    <x v="0"/>
    <x v="0"/>
    <x v="0"/>
    <x v="0"/>
    <x v="2"/>
    <x v="0"/>
  </r>
  <r>
    <n v="538"/>
    <s v="AL"/>
    <x v="20"/>
    <x v="0"/>
    <x v="0"/>
    <x v="1"/>
    <n v="0"/>
    <x v="1"/>
    <n v="164.3"/>
    <n v="106"/>
    <n v="27.93"/>
    <n v="182.3"/>
    <n v="97"/>
    <n v="15.5"/>
    <n v="183.9"/>
    <n v="93"/>
    <n v="8.2799999999999994"/>
    <n v="12.1"/>
    <x v="5"/>
    <n v="3.27"/>
    <x v="1"/>
    <x v="0"/>
    <x v="0"/>
    <x v="0"/>
    <x v="0"/>
    <x v="3"/>
  </r>
  <r>
    <n v="539"/>
    <s v="AK"/>
    <x v="65"/>
    <x v="0"/>
    <x v="0"/>
    <x v="0"/>
    <n v="38"/>
    <x v="2"/>
    <n v="276.3"/>
    <n v="149"/>
    <n v="46.97"/>
    <n v="252"/>
    <n v="112"/>
    <n v="21.42"/>
    <n v="132.5"/>
    <n v="85"/>
    <n v="5.96"/>
    <n v="8.6999999999999993"/>
    <x v="0"/>
    <n v="2.35"/>
    <x v="0"/>
    <x v="0"/>
    <x v="0"/>
    <x v="0"/>
    <x v="1"/>
    <x v="0"/>
  </r>
  <r>
    <n v="540"/>
    <s v="AR"/>
    <x v="20"/>
    <x v="1"/>
    <x v="0"/>
    <x v="0"/>
    <n v="32"/>
    <x v="2"/>
    <n v="172.7"/>
    <n v="79"/>
    <n v="29.36"/>
    <n v="217.4"/>
    <n v="101"/>
    <n v="18.48"/>
    <n v="260.7"/>
    <n v="88"/>
    <n v="11.73"/>
    <n v="11.7"/>
    <x v="2"/>
    <n v="3.16"/>
    <x v="1"/>
    <x v="0"/>
    <x v="0"/>
    <x v="0"/>
    <x v="0"/>
    <x v="2"/>
  </r>
  <r>
    <n v="541"/>
    <s v="VA"/>
    <x v="54"/>
    <x v="0"/>
    <x v="0"/>
    <x v="0"/>
    <n v="29"/>
    <x v="2"/>
    <n v="235.8"/>
    <n v="91"/>
    <n v="40.090000000000003"/>
    <n v="202.8"/>
    <n v="84"/>
    <n v="17.239999999999998"/>
    <n v="246.3"/>
    <n v="81"/>
    <n v="11.08"/>
    <n v="11.9"/>
    <x v="7"/>
    <n v="3.21"/>
    <x v="1"/>
    <x v="0"/>
    <x v="0"/>
    <x v="0"/>
    <x v="0"/>
    <x v="0"/>
  </r>
  <r>
    <n v="542"/>
    <s v="DC"/>
    <x v="114"/>
    <x v="1"/>
    <x v="0"/>
    <x v="0"/>
    <n v="30"/>
    <x v="2"/>
    <n v="280"/>
    <n v="101"/>
    <n v="47.6"/>
    <n v="258.89999999999998"/>
    <n v="85"/>
    <n v="22.01"/>
    <n v="230"/>
    <n v="130"/>
    <n v="10.35"/>
    <n v="10.3"/>
    <x v="5"/>
    <n v="2.78"/>
    <x v="0"/>
    <x v="3"/>
    <x v="0"/>
    <x v="0"/>
    <x v="1"/>
    <x v="0"/>
  </r>
  <r>
    <n v="543"/>
    <s v="NY"/>
    <x v="46"/>
    <x v="0"/>
    <x v="0"/>
    <x v="1"/>
    <n v="0"/>
    <x v="1"/>
    <n v="229.8"/>
    <n v="97"/>
    <n v="39.07"/>
    <n v="217.8"/>
    <n v="133"/>
    <n v="18.510000000000002"/>
    <n v="243.5"/>
    <n v="53"/>
    <n v="10.96"/>
    <n v="8.9"/>
    <x v="5"/>
    <n v="2.4"/>
    <x v="0"/>
    <x v="0"/>
    <x v="0"/>
    <x v="0"/>
    <x v="0"/>
    <x v="0"/>
  </r>
  <r>
    <n v="544"/>
    <s v="OH"/>
    <x v="123"/>
    <x v="0"/>
    <x v="0"/>
    <x v="1"/>
    <n v="0"/>
    <x v="1"/>
    <n v="241.6"/>
    <n v="102"/>
    <n v="41.07"/>
    <n v="138.9"/>
    <n v="100"/>
    <n v="11.81"/>
    <n v="148.80000000000001"/>
    <n v="129"/>
    <n v="6.7"/>
    <n v="9.8000000000000007"/>
    <x v="1"/>
    <n v="2.65"/>
    <x v="0"/>
    <x v="0"/>
    <x v="0"/>
    <x v="0"/>
    <x v="2"/>
    <x v="0"/>
  </r>
  <r>
    <n v="545"/>
    <s v="OH"/>
    <x v="68"/>
    <x v="0"/>
    <x v="0"/>
    <x v="0"/>
    <n v="31"/>
    <x v="2"/>
    <n v="167"/>
    <n v="93"/>
    <n v="28.39"/>
    <n v="174.1"/>
    <n v="128"/>
    <n v="14.8"/>
    <n v="155"/>
    <n v="124"/>
    <n v="6.98"/>
    <n v="10.4"/>
    <x v="7"/>
    <n v="2.81"/>
    <x v="1"/>
    <x v="3"/>
    <x v="0"/>
    <x v="0"/>
    <x v="2"/>
    <x v="3"/>
  </r>
  <r>
    <n v="546"/>
    <s v="IN"/>
    <x v="44"/>
    <x v="2"/>
    <x v="0"/>
    <x v="1"/>
    <n v="0"/>
    <x v="1"/>
    <n v="241.7"/>
    <n v="112"/>
    <n v="41.09"/>
    <n v="251.6"/>
    <n v="78"/>
    <n v="21.39"/>
    <n v="105"/>
    <n v="82"/>
    <n v="4.72"/>
    <n v="11.3"/>
    <x v="5"/>
    <n v="3.05"/>
    <x v="1"/>
    <x v="4"/>
    <x v="0"/>
    <x v="0"/>
    <x v="1"/>
    <x v="0"/>
  </r>
  <r>
    <n v="547"/>
    <s v="SC"/>
    <x v="35"/>
    <x v="0"/>
    <x v="0"/>
    <x v="1"/>
    <n v="0"/>
    <x v="1"/>
    <n v="88.5"/>
    <n v="112"/>
    <n v="15.05"/>
    <n v="279.5"/>
    <n v="98"/>
    <n v="23.76"/>
    <n v="278"/>
    <n v="69"/>
    <n v="12.51"/>
    <n v="7.5"/>
    <x v="14"/>
    <n v="2.0299999999999998"/>
    <x v="0"/>
    <x v="0"/>
    <x v="0"/>
    <x v="0"/>
    <x v="1"/>
    <x v="1"/>
  </r>
  <r>
    <n v="548"/>
    <s v="WA"/>
    <x v="3"/>
    <x v="0"/>
    <x v="0"/>
    <x v="1"/>
    <n v="0"/>
    <x v="1"/>
    <n v="214.4"/>
    <n v="112"/>
    <n v="36.450000000000003"/>
    <n v="261.5"/>
    <n v="97"/>
    <n v="22.23"/>
    <n v="280.8"/>
    <n v="112"/>
    <n v="12.64"/>
    <n v="14.8"/>
    <x v="0"/>
    <n v="4"/>
    <x v="1"/>
    <x v="1"/>
    <x v="0"/>
    <x v="0"/>
    <x v="1"/>
    <x v="0"/>
  </r>
  <r>
    <n v="549"/>
    <s v="MN"/>
    <x v="57"/>
    <x v="0"/>
    <x v="0"/>
    <x v="1"/>
    <n v="0"/>
    <x v="1"/>
    <n v="152.4"/>
    <n v="94"/>
    <n v="25.91"/>
    <n v="166.2"/>
    <n v="91"/>
    <n v="14.13"/>
    <n v="199.2"/>
    <n v="84"/>
    <n v="8.9600000000000009"/>
    <n v="10.199999999999999"/>
    <x v="6"/>
    <n v="2.75"/>
    <x v="0"/>
    <x v="0"/>
    <x v="0"/>
    <x v="0"/>
    <x v="2"/>
    <x v="3"/>
  </r>
  <r>
    <n v="550"/>
    <s v="VT"/>
    <x v="8"/>
    <x v="0"/>
    <x v="0"/>
    <x v="1"/>
    <n v="0"/>
    <x v="1"/>
    <n v="194.9"/>
    <n v="108"/>
    <n v="33.130000000000003"/>
    <n v="187.1"/>
    <n v="102"/>
    <n v="15.9"/>
    <n v="174.9"/>
    <n v="168"/>
    <n v="7.87"/>
    <n v="8.1999999999999993"/>
    <x v="7"/>
    <n v="2.21"/>
    <x v="0"/>
    <x v="2"/>
    <x v="0"/>
    <x v="0"/>
    <x v="0"/>
    <x v="0"/>
  </r>
  <r>
    <n v="551"/>
    <s v="WA"/>
    <x v="2"/>
    <x v="0"/>
    <x v="0"/>
    <x v="1"/>
    <n v="0"/>
    <x v="1"/>
    <n v="166.9"/>
    <n v="76"/>
    <n v="28.37"/>
    <n v="223.6"/>
    <n v="113"/>
    <n v="19.010000000000002"/>
    <n v="188.9"/>
    <n v="87"/>
    <n v="8.5"/>
    <n v="14.2"/>
    <x v="2"/>
    <n v="3.83"/>
    <x v="1"/>
    <x v="0"/>
    <x v="0"/>
    <x v="0"/>
    <x v="1"/>
    <x v="3"/>
  </r>
  <r>
    <n v="552"/>
    <s v="KS"/>
    <x v="112"/>
    <x v="2"/>
    <x v="0"/>
    <x v="0"/>
    <n v="26"/>
    <x v="2"/>
    <n v="192.9"/>
    <n v="60"/>
    <n v="32.79"/>
    <n v="179.2"/>
    <n v="87"/>
    <n v="15.23"/>
    <n v="185.5"/>
    <n v="137"/>
    <n v="8.35"/>
    <n v="18.7"/>
    <x v="10"/>
    <n v="5.05"/>
    <x v="1"/>
    <x v="1"/>
    <x v="0"/>
    <x v="0"/>
    <x v="0"/>
    <x v="0"/>
  </r>
  <r>
    <n v="553"/>
    <s v="CA"/>
    <x v="52"/>
    <x v="1"/>
    <x v="0"/>
    <x v="0"/>
    <n v="22"/>
    <x v="0"/>
    <n v="187.9"/>
    <n v="121"/>
    <n v="31.94"/>
    <n v="209.9"/>
    <n v="101"/>
    <n v="17.84"/>
    <n v="256.7"/>
    <n v="102"/>
    <n v="11.55"/>
    <n v="10.4"/>
    <x v="2"/>
    <n v="2.81"/>
    <x v="1"/>
    <x v="4"/>
    <x v="0"/>
    <x v="0"/>
    <x v="0"/>
    <x v="0"/>
  </r>
  <r>
    <n v="554"/>
    <s v="OK"/>
    <x v="132"/>
    <x v="0"/>
    <x v="0"/>
    <x v="0"/>
    <n v="21"/>
    <x v="0"/>
    <n v="234"/>
    <n v="108"/>
    <n v="39.78"/>
    <n v="238"/>
    <n v="61"/>
    <n v="20.23"/>
    <n v="201.9"/>
    <n v="125"/>
    <n v="9.09"/>
    <n v="8.8000000000000007"/>
    <x v="7"/>
    <n v="2.38"/>
    <x v="0"/>
    <x v="1"/>
    <x v="0"/>
    <x v="0"/>
    <x v="1"/>
    <x v="0"/>
  </r>
  <r>
    <n v="555"/>
    <s v="VA"/>
    <x v="158"/>
    <x v="0"/>
    <x v="1"/>
    <x v="1"/>
    <n v="0"/>
    <x v="1"/>
    <n v="211.7"/>
    <n v="51"/>
    <n v="35.99"/>
    <n v="225.2"/>
    <n v="74"/>
    <n v="19.14"/>
    <n v="197.4"/>
    <n v="95"/>
    <n v="8.8800000000000008"/>
    <n v="12"/>
    <x v="0"/>
    <n v="3.24"/>
    <x v="1"/>
    <x v="1"/>
    <x v="0"/>
    <x v="0"/>
    <x v="1"/>
    <x v="0"/>
  </r>
  <r>
    <n v="556"/>
    <s v="DE"/>
    <x v="32"/>
    <x v="0"/>
    <x v="1"/>
    <x v="0"/>
    <n v="41"/>
    <x v="2"/>
    <n v="116.9"/>
    <n v="74"/>
    <n v="19.87"/>
    <n v="228.2"/>
    <n v="115"/>
    <n v="19.399999999999999"/>
    <n v="251.4"/>
    <n v="89"/>
    <n v="11.31"/>
    <n v="9.9"/>
    <x v="8"/>
    <n v="2.67"/>
    <x v="0"/>
    <x v="0"/>
    <x v="0"/>
    <x v="0"/>
    <x v="1"/>
    <x v="2"/>
  </r>
  <r>
    <n v="557"/>
    <s v="FL"/>
    <x v="119"/>
    <x v="1"/>
    <x v="0"/>
    <x v="1"/>
    <n v="0"/>
    <x v="1"/>
    <n v="215.9"/>
    <n v="106"/>
    <n v="36.700000000000003"/>
    <n v="211.1"/>
    <n v="89"/>
    <n v="17.940000000000001"/>
    <n v="252.9"/>
    <n v="106"/>
    <n v="11.38"/>
    <n v="8.8000000000000007"/>
    <x v="7"/>
    <n v="2.38"/>
    <x v="0"/>
    <x v="1"/>
    <x v="0"/>
    <x v="0"/>
    <x v="0"/>
    <x v="0"/>
  </r>
  <r>
    <n v="558"/>
    <s v="DC"/>
    <x v="135"/>
    <x v="1"/>
    <x v="0"/>
    <x v="1"/>
    <n v="0"/>
    <x v="1"/>
    <n v="208"/>
    <n v="83"/>
    <n v="35.36"/>
    <n v="199.4"/>
    <n v="110"/>
    <n v="16.95"/>
    <n v="173.5"/>
    <n v="91"/>
    <n v="7.81"/>
    <n v="14.9"/>
    <x v="0"/>
    <n v="4.0199999999999996"/>
    <x v="1"/>
    <x v="0"/>
    <x v="0"/>
    <x v="0"/>
    <x v="0"/>
    <x v="0"/>
  </r>
  <r>
    <n v="559"/>
    <s v="WA"/>
    <x v="139"/>
    <x v="1"/>
    <x v="0"/>
    <x v="1"/>
    <n v="0"/>
    <x v="1"/>
    <n v="156.80000000000001"/>
    <n v="100"/>
    <n v="26.66"/>
    <n v="171.5"/>
    <n v="93"/>
    <n v="14.58"/>
    <n v="149.1"/>
    <n v="97"/>
    <n v="6.71"/>
    <n v="11.2"/>
    <x v="3"/>
    <n v="3.02"/>
    <x v="1"/>
    <x v="0"/>
    <x v="0"/>
    <x v="0"/>
    <x v="2"/>
    <x v="3"/>
  </r>
  <r>
    <n v="560"/>
    <s v="AK"/>
    <x v="11"/>
    <x v="0"/>
    <x v="0"/>
    <x v="1"/>
    <n v="0"/>
    <x v="1"/>
    <n v="172.3"/>
    <n v="135"/>
    <n v="29.29"/>
    <n v="190.2"/>
    <n v="93"/>
    <n v="16.170000000000002"/>
    <n v="297.60000000000002"/>
    <n v="84"/>
    <n v="13.39"/>
    <n v="10.4"/>
    <x v="5"/>
    <n v="2.81"/>
    <x v="1"/>
    <x v="0"/>
    <x v="0"/>
    <x v="0"/>
    <x v="0"/>
    <x v="2"/>
  </r>
  <r>
    <n v="561"/>
    <s v="OH"/>
    <x v="127"/>
    <x v="0"/>
    <x v="0"/>
    <x v="1"/>
    <n v="0"/>
    <x v="1"/>
    <n v="167.2"/>
    <n v="133"/>
    <n v="28.42"/>
    <n v="162.1"/>
    <n v="123"/>
    <n v="13.78"/>
    <n v="156.9"/>
    <n v="81"/>
    <n v="7.06"/>
    <n v="9.5"/>
    <x v="7"/>
    <n v="2.57"/>
    <x v="0"/>
    <x v="0"/>
    <x v="0"/>
    <x v="0"/>
    <x v="2"/>
    <x v="3"/>
  </r>
  <r>
    <n v="562"/>
    <s v="AZ"/>
    <x v="11"/>
    <x v="2"/>
    <x v="0"/>
    <x v="1"/>
    <n v="0"/>
    <x v="1"/>
    <n v="172.5"/>
    <n v="115"/>
    <n v="29.33"/>
    <n v="221.9"/>
    <n v="126"/>
    <n v="18.86"/>
    <n v="170.9"/>
    <n v="98"/>
    <n v="7.69"/>
    <n v="6.8"/>
    <x v="8"/>
    <n v="1.84"/>
    <x v="0"/>
    <x v="2"/>
    <x v="0"/>
    <x v="0"/>
    <x v="0"/>
    <x v="3"/>
  </r>
  <r>
    <n v="563"/>
    <s v="AL"/>
    <x v="115"/>
    <x v="2"/>
    <x v="0"/>
    <x v="1"/>
    <n v="0"/>
    <x v="1"/>
    <n v="289.10000000000002"/>
    <n v="79"/>
    <n v="49.15"/>
    <n v="150.1"/>
    <n v="106"/>
    <n v="12.76"/>
    <n v="163.4"/>
    <n v="98"/>
    <n v="7.35"/>
    <n v="13.5"/>
    <x v="7"/>
    <n v="3.65"/>
    <x v="1"/>
    <x v="0"/>
    <x v="0"/>
    <x v="0"/>
    <x v="2"/>
    <x v="0"/>
  </r>
  <r>
    <n v="564"/>
    <s v="MN"/>
    <x v="159"/>
    <x v="0"/>
    <x v="0"/>
    <x v="0"/>
    <n v="31"/>
    <x v="2"/>
    <n v="240.7"/>
    <n v="102"/>
    <n v="40.92"/>
    <n v="106.5"/>
    <n v="96"/>
    <n v="9.0500000000000007"/>
    <n v="195.7"/>
    <n v="128"/>
    <n v="8.81"/>
    <n v="10.6"/>
    <x v="5"/>
    <n v="2.86"/>
    <x v="1"/>
    <x v="4"/>
    <x v="0"/>
    <x v="0"/>
    <x v="2"/>
    <x v="0"/>
  </r>
  <r>
    <n v="565"/>
    <s v="TN"/>
    <x v="25"/>
    <x v="0"/>
    <x v="1"/>
    <x v="1"/>
    <n v="0"/>
    <x v="1"/>
    <n v="220.7"/>
    <n v="100"/>
    <n v="37.520000000000003"/>
    <n v="170.2"/>
    <n v="89"/>
    <n v="14.47"/>
    <n v="278.39999999999998"/>
    <n v="73"/>
    <n v="12.53"/>
    <n v="15"/>
    <x v="7"/>
    <n v="4.05"/>
    <x v="1"/>
    <x v="3"/>
    <x v="0"/>
    <x v="0"/>
    <x v="2"/>
    <x v="0"/>
  </r>
  <r>
    <n v="566"/>
    <s v="OH"/>
    <x v="140"/>
    <x v="0"/>
    <x v="0"/>
    <x v="1"/>
    <n v="0"/>
    <x v="1"/>
    <n v="237.1"/>
    <n v="126"/>
    <n v="40.31"/>
    <n v="238.4"/>
    <n v="127"/>
    <n v="20.260000000000002"/>
    <n v="181.3"/>
    <n v="100"/>
    <n v="8.16"/>
    <n v="10.7"/>
    <x v="8"/>
    <n v="2.89"/>
    <x v="1"/>
    <x v="4"/>
    <x v="0"/>
    <x v="0"/>
    <x v="1"/>
    <x v="0"/>
  </r>
  <r>
    <n v="567"/>
    <s v="VA"/>
    <x v="65"/>
    <x v="0"/>
    <x v="0"/>
    <x v="1"/>
    <n v="0"/>
    <x v="1"/>
    <n v="97.9"/>
    <n v="119"/>
    <n v="16.64"/>
    <n v="171.3"/>
    <n v="88"/>
    <n v="14.56"/>
    <n v="169.9"/>
    <n v="83"/>
    <n v="7.65"/>
    <n v="7.4"/>
    <x v="7"/>
    <n v="2"/>
    <x v="0"/>
    <x v="1"/>
    <x v="0"/>
    <x v="0"/>
    <x v="2"/>
    <x v="3"/>
  </r>
  <r>
    <n v="568"/>
    <s v="ID"/>
    <x v="92"/>
    <x v="1"/>
    <x v="1"/>
    <x v="0"/>
    <n v="40"/>
    <x v="2"/>
    <n v="179"/>
    <n v="114"/>
    <n v="30.43"/>
    <n v="272.60000000000002"/>
    <n v="99"/>
    <n v="23.17"/>
    <n v="67.099999999999994"/>
    <n v="80"/>
    <n v="3.02"/>
    <n v="10.8"/>
    <x v="0"/>
    <n v="2.92"/>
    <x v="1"/>
    <x v="3"/>
    <x v="0"/>
    <x v="0"/>
    <x v="1"/>
    <x v="0"/>
  </r>
  <r>
    <n v="569"/>
    <s v="WY"/>
    <x v="71"/>
    <x v="2"/>
    <x v="0"/>
    <x v="1"/>
    <n v="0"/>
    <x v="1"/>
    <n v="165.5"/>
    <n v="72"/>
    <n v="28.14"/>
    <n v="228.9"/>
    <n v="73"/>
    <n v="19.46"/>
    <n v="169.7"/>
    <n v="103"/>
    <n v="7.64"/>
    <n v="9.6999999999999993"/>
    <x v="1"/>
    <n v="2.62"/>
    <x v="0"/>
    <x v="4"/>
    <x v="0"/>
    <x v="0"/>
    <x v="1"/>
    <x v="3"/>
  </r>
  <r>
    <n v="570"/>
    <s v="MN"/>
    <x v="160"/>
    <x v="0"/>
    <x v="1"/>
    <x v="1"/>
    <n v="0"/>
    <x v="1"/>
    <n v="143.69999999999999"/>
    <n v="108"/>
    <n v="24.43"/>
    <n v="75.599999999999994"/>
    <n v="111"/>
    <n v="6.43"/>
    <n v="217.9"/>
    <n v="99"/>
    <n v="9.81"/>
    <n v="9.9"/>
    <x v="7"/>
    <n v="2.67"/>
    <x v="0"/>
    <x v="1"/>
    <x v="0"/>
    <x v="0"/>
    <x v="2"/>
    <x v="3"/>
  </r>
  <r>
    <n v="571"/>
    <s v="WY"/>
    <x v="87"/>
    <x v="2"/>
    <x v="0"/>
    <x v="1"/>
    <n v="0"/>
    <x v="1"/>
    <n v="166.4"/>
    <n v="97"/>
    <n v="28.29"/>
    <n v="186.7"/>
    <n v="118"/>
    <n v="15.87"/>
    <n v="251.6"/>
    <n v="89"/>
    <n v="11.32"/>
    <n v="14.5"/>
    <x v="7"/>
    <n v="3.92"/>
    <x v="1"/>
    <x v="1"/>
    <x v="0"/>
    <x v="0"/>
    <x v="0"/>
    <x v="2"/>
  </r>
  <r>
    <n v="572"/>
    <s v="NE"/>
    <x v="161"/>
    <x v="0"/>
    <x v="0"/>
    <x v="1"/>
    <n v="0"/>
    <x v="1"/>
    <n v="155.6"/>
    <n v="122"/>
    <n v="26.45"/>
    <n v="223.8"/>
    <n v="82"/>
    <n v="19.02"/>
    <n v="50.9"/>
    <n v="130"/>
    <n v="2.29"/>
    <n v="10.6"/>
    <x v="0"/>
    <n v="2.86"/>
    <x v="1"/>
    <x v="2"/>
    <x v="0"/>
    <x v="0"/>
    <x v="1"/>
    <x v="3"/>
  </r>
  <r>
    <n v="573"/>
    <s v="FL"/>
    <x v="159"/>
    <x v="0"/>
    <x v="0"/>
    <x v="1"/>
    <n v="0"/>
    <x v="1"/>
    <n v="175.7"/>
    <n v="91"/>
    <n v="29.87"/>
    <n v="152.30000000000001"/>
    <n v="127"/>
    <n v="12.95"/>
    <n v="140"/>
    <n v="88"/>
    <n v="6.3"/>
    <n v="10.7"/>
    <x v="3"/>
    <n v="2.89"/>
    <x v="1"/>
    <x v="0"/>
    <x v="0"/>
    <x v="0"/>
    <x v="2"/>
    <x v="3"/>
  </r>
  <r>
    <n v="574"/>
    <s v="MT"/>
    <x v="96"/>
    <x v="0"/>
    <x v="0"/>
    <x v="1"/>
    <n v="0"/>
    <x v="1"/>
    <n v="216"/>
    <n v="106"/>
    <n v="36.72"/>
    <n v="207.6"/>
    <n v="110"/>
    <n v="17.649999999999999"/>
    <n v="180"/>
    <n v="102"/>
    <n v="8.1"/>
    <n v="11.2"/>
    <x v="7"/>
    <n v="3.02"/>
    <x v="1"/>
    <x v="1"/>
    <x v="0"/>
    <x v="0"/>
    <x v="0"/>
    <x v="0"/>
  </r>
  <r>
    <n v="575"/>
    <s v="AZ"/>
    <x v="109"/>
    <x v="1"/>
    <x v="0"/>
    <x v="1"/>
    <n v="0"/>
    <x v="1"/>
    <n v="326.10000000000002"/>
    <n v="119"/>
    <n v="55.44"/>
    <n v="161"/>
    <n v="105"/>
    <n v="13.69"/>
    <n v="220.1"/>
    <n v="129"/>
    <n v="9.9"/>
    <n v="11"/>
    <x v="0"/>
    <n v="2.97"/>
    <x v="1"/>
    <x v="0"/>
    <x v="0"/>
    <x v="0"/>
    <x v="2"/>
    <x v="0"/>
  </r>
  <r>
    <n v="576"/>
    <s v="AR"/>
    <x v="51"/>
    <x v="2"/>
    <x v="0"/>
    <x v="1"/>
    <n v="0"/>
    <x v="1"/>
    <n v="283.60000000000002"/>
    <n v="115"/>
    <n v="48.21"/>
    <n v="181.3"/>
    <n v="103"/>
    <n v="15.41"/>
    <n v="306.10000000000002"/>
    <n v="60"/>
    <n v="13.77"/>
    <n v="8.8000000000000007"/>
    <x v="2"/>
    <n v="2.38"/>
    <x v="0"/>
    <x v="1"/>
    <x v="0"/>
    <x v="0"/>
    <x v="0"/>
    <x v="0"/>
  </r>
  <r>
    <n v="577"/>
    <s v="DC"/>
    <x v="23"/>
    <x v="2"/>
    <x v="0"/>
    <x v="1"/>
    <n v="0"/>
    <x v="1"/>
    <n v="167.5"/>
    <n v="77"/>
    <n v="28.48"/>
    <n v="175.2"/>
    <n v="113"/>
    <n v="14.89"/>
    <n v="233.5"/>
    <n v="85"/>
    <n v="10.51"/>
    <n v="16.100000000000001"/>
    <x v="2"/>
    <n v="4.3499999999999996"/>
    <x v="1"/>
    <x v="4"/>
    <x v="0"/>
    <x v="0"/>
    <x v="2"/>
    <x v="2"/>
  </r>
  <r>
    <n v="578"/>
    <s v="NJ"/>
    <x v="87"/>
    <x v="1"/>
    <x v="0"/>
    <x v="1"/>
    <n v="0"/>
    <x v="1"/>
    <n v="143.30000000000001"/>
    <n v="97"/>
    <n v="24.36"/>
    <n v="170.7"/>
    <n v="81"/>
    <n v="14.51"/>
    <n v="195.3"/>
    <n v="89"/>
    <n v="8.7899999999999991"/>
    <n v="11.4"/>
    <x v="2"/>
    <n v="3.08"/>
    <x v="1"/>
    <x v="4"/>
    <x v="0"/>
    <x v="0"/>
    <x v="2"/>
    <x v="3"/>
  </r>
  <r>
    <n v="579"/>
    <s v="NH"/>
    <x v="162"/>
    <x v="0"/>
    <x v="1"/>
    <x v="1"/>
    <n v="0"/>
    <x v="1"/>
    <n v="224.3"/>
    <n v="85"/>
    <n v="38.130000000000003"/>
    <n v="166.3"/>
    <n v="79"/>
    <n v="14.14"/>
    <n v="187"/>
    <n v="117"/>
    <n v="8.41"/>
    <n v="11.7"/>
    <x v="0"/>
    <n v="3.16"/>
    <x v="1"/>
    <x v="0"/>
    <x v="0"/>
    <x v="0"/>
    <x v="2"/>
    <x v="0"/>
  </r>
  <r>
    <n v="580"/>
    <s v="CO"/>
    <x v="133"/>
    <x v="0"/>
    <x v="0"/>
    <x v="1"/>
    <n v="0"/>
    <x v="1"/>
    <n v="184.8"/>
    <n v="114"/>
    <n v="31.42"/>
    <n v="130.6"/>
    <n v="131"/>
    <n v="11.1"/>
    <n v="175"/>
    <n v="69"/>
    <n v="7.88"/>
    <n v="8"/>
    <x v="4"/>
    <n v="2.16"/>
    <x v="0"/>
    <x v="1"/>
    <x v="0"/>
    <x v="0"/>
    <x v="2"/>
    <x v="0"/>
  </r>
  <r>
    <n v="581"/>
    <s v="TN"/>
    <x v="76"/>
    <x v="1"/>
    <x v="0"/>
    <x v="1"/>
    <n v="0"/>
    <x v="1"/>
    <n v="100.2"/>
    <n v="85"/>
    <n v="17.03"/>
    <n v="213.8"/>
    <n v="90"/>
    <n v="18.170000000000002"/>
    <n v="299.8"/>
    <n v="67"/>
    <n v="13.49"/>
    <n v="7.7"/>
    <x v="7"/>
    <n v="2.08"/>
    <x v="0"/>
    <x v="3"/>
    <x v="0"/>
    <x v="0"/>
    <x v="0"/>
    <x v="2"/>
  </r>
  <r>
    <n v="582"/>
    <s v="NH"/>
    <x v="104"/>
    <x v="0"/>
    <x v="0"/>
    <x v="1"/>
    <n v="0"/>
    <x v="1"/>
    <n v="215.6"/>
    <n v="127"/>
    <n v="36.65"/>
    <n v="105.5"/>
    <n v="110"/>
    <n v="8.9700000000000006"/>
    <n v="291.7"/>
    <n v="80"/>
    <n v="13.13"/>
    <n v="11.2"/>
    <x v="10"/>
    <n v="3.02"/>
    <x v="1"/>
    <x v="3"/>
    <x v="0"/>
    <x v="0"/>
    <x v="2"/>
    <x v="0"/>
  </r>
  <r>
    <n v="583"/>
    <s v="MO"/>
    <x v="163"/>
    <x v="0"/>
    <x v="1"/>
    <x v="1"/>
    <n v="0"/>
    <x v="1"/>
    <n v="147.6"/>
    <n v="126"/>
    <n v="25.09"/>
    <n v="284.10000000000002"/>
    <n v="84"/>
    <n v="24.15"/>
    <n v="170.2"/>
    <n v="87"/>
    <n v="7.66"/>
    <n v="8.1"/>
    <x v="10"/>
    <n v="2.19"/>
    <x v="0"/>
    <x v="1"/>
    <x v="0"/>
    <x v="0"/>
    <x v="1"/>
    <x v="1"/>
  </r>
  <r>
    <n v="584"/>
    <s v="MI"/>
    <x v="5"/>
    <x v="2"/>
    <x v="0"/>
    <x v="1"/>
    <n v="0"/>
    <x v="1"/>
    <n v="245.1"/>
    <n v="66"/>
    <n v="41.67"/>
    <n v="144.6"/>
    <n v="109"/>
    <n v="12.29"/>
    <n v="227.3"/>
    <n v="112"/>
    <n v="10.23"/>
    <n v="3.1"/>
    <x v="7"/>
    <n v="0.84"/>
    <x v="0"/>
    <x v="0"/>
    <x v="0"/>
    <x v="0"/>
    <x v="2"/>
    <x v="0"/>
  </r>
  <r>
    <n v="585"/>
    <s v="NE"/>
    <x v="164"/>
    <x v="2"/>
    <x v="0"/>
    <x v="1"/>
    <n v="0"/>
    <x v="1"/>
    <n v="135.69999999999999"/>
    <n v="111"/>
    <n v="23.07"/>
    <n v="223"/>
    <n v="124"/>
    <n v="18.96"/>
    <n v="167.5"/>
    <n v="101"/>
    <n v="7.54"/>
    <n v="9.5"/>
    <x v="7"/>
    <n v="2.57"/>
    <x v="0"/>
    <x v="0"/>
    <x v="0"/>
    <x v="0"/>
    <x v="0"/>
    <x v="3"/>
  </r>
  <r>
    <n v="586"/>
    <s v="KY"/>
    <x v="165"/>
    <x v="1"/>
    <x v="0"/>
    <x v="0"/>
    <n v="22"/>
    <x v="0"/>
    <n v="192.9"/>
    <n v="86"/>
    <n v="32.79"/>
    <n v="219.7"/>
    <n v="104"/>
    <n v="18.670000000000002"/>
    <n v="169.3"/>
    <n v="92"/>
    <n v="7.62"/>
    <n v="10.9"/>
    <x v="0"/>
    <n v="2.94"/>
    <x v="1"/>
    <x v="4"/>
    <x v="0"/>
    <x v="0"/>
    <x v="0"/>
    <x v="0"/>
  </r>
  <r>
    <n v="587"/>
    <s v="MI"/>
    <x v="18"/>
    <x v="1"/>
    <x v="0"/>
    <x v="0"/>
    <n v="29"/>
    <x v="2"/>
    <n v="211.6"/>
    <n v="111"/>
    <n v="35.97"/>
    <n v="237.9"/>
    <n v="84"/>
    <n v="20.22"/>
    <n v="209.4"/>
    <n v="93"/>
    <n v="9.42"/>
    <n v="14"/>
    <x v="10"/>
    <n v="3.78"/>
    <x v="1"/>
    <x v="4"/>
    <x v="0"/>
    <x v="0"/>
    <x v="1"/>
    <x v="0"/>
  </r>
  <r>
    <n v="588"/>
    <s v="NE"/>
    <x v="82"/>
    <x v="1"/>
    <x v="0"/>
    <x v="1"/>
    <n v="0"/>
    <x v="1"/>
    <n v="81.7"/>
    <n v="105"/>
    <n v="13.89"/>
    <n v="203"/>
    <n v="66"/>
    <n v="17.260000000000002"/>
    <n v="181.2"/>
    <n v="109"/>
    <n v="8.15"/>
    <n v="12.9"/>
    <x v="0"/>
    <n v="3.48"/>
    <x v="1"/>
    <x v="4"/>
    <x v="0"/>
    <x v="0"/>
    <x v="0"/>
    <x v="3"/>
  </r>
  <r>
    <n v="589"/>
    <s v="ID"/>
    <x v="147"/>
    <x v="1"/>
    <x v="0"/>
    <x v="1"/>
    <n v="0"/>
    <x v="1"/>
    <n v="146.4"/>
    <n v="105"/>
    <n v="24.89"/>
    <n v="196.4"/>
    <n v="143"/>
    <n v="16.690000000000001"/>
    <n v="235.6"/>
    <n v="123"/>
    <n v="10.6"/>
    <n v="9.4"/>
    <x v="0"/>
    <n v="2.54"/>
    <x v="0"/>
    <x v="3"/>
    <x v="0"/>
    <x v="0"/>
    <x v="0"/>
    <x v="2"/>
  </r>
  <r>
    <n v="590"/>
    <s v="WY"/>
    <x v="124"/>
    <x v="0"/>
    <x v="0"/>
    <x v="1"/>
    <n v="0"/>
    <x v="1"/>
    <n v="234.8"/>
    <n v="118"/>
    <n v="39.92"/>
    <n v="211.7"/>
    <n v="112"/>
    <n v="17.989999999999998"/>
    <n v="147"/>
    <n v="97"/>
    <n v="6.61"/>
    <n v="7.5"/>
    <x v="0"/>
    <n v="2.0299999999999998"/>
    <x v="0"/>
    <x v="4"/>
    <x v="0"/>
    <x v="0"/>
    <x v="0"/>
    <x v="0"/>
  </r>
  <r>
    <n v="591"/>
    <s v="WV"/>
    <x v="0"/>
    <x v="0"/>
    <x v="0"/>
    <x v="1"/>
    <n v="0"/>
    <x v="1"/>
    <n v="140.30000000000001"/>
    <n v="108"/>
    <n v="23.85"/>
    <n v="235.3"/>
    <n v="111"/>
    <n v="20"/>
    <n v="200.8"/>
    <n v="57"/>
    <n v="9.0399999999999991"/>
    <n v="11.8"/>
    <x v="1"/>
    <n v="3.19"/>
    <x v="1"/>
    <x v="0"/>
    <x v="0"/>
    <x v="0"/>
    <x v="1"/>
    <x v="3"/>
  </r>
  <r>
    <n v="592"/>
    <s v="IA"/>
    <x v="71"/>
    <x v="1"/>
    <x v="0"/>
    <x v="0"/>
    <n v="33"/>
    <x v="2"/>
    <n v="168.1"/>
    <n v="97"/>
    <n v="28.58"/>
    <n v="204"/>
    <n v="88"/>
    <n v="17.34"/>
    <n v="260.89999999999998"/>
    <n v="97"/>
    <n v="11.74"/>
    <n v="15.1"/>
    <x v="0"/>
    <n v="4.08"/>
    <x v="1"/>
    <x v="0"/>
    <x v="0"/>
    <x v="0"/>
    <x v="0"/>
    <x v="2"/>
  </r>
  <r>
    <n v="593"/>
    <s v="ME"/>
    <x v="160"/>
    <x v="1"/>
    <x v="0"/>
    <x v="0"/>
    <n v="30"/>
    <x v="2"/>
    <n v="195.8"/>
    <n v="118"/>
    <n v="33.29"/>
    <n v="166.4"/>
    <n v="109"/>
    <n v="14.14"/>
    <n v="297.39999999999998"/>
    <n v="84"/>
    <n v="13.38"/>
    <n v="11.7"/>
    <x v="5"/>
    <n v="3.16"/>
    <x v="1"/>
    <x v="1"/>
    <x v="0"/>
    <x v="0"/>
    <x v="2"/>
    <x v="0"/>
  </r>
  <r>
    <n v="594"/>
    <s v="PA"/>
    <x v="81"/>
    <x v="0"/>
    <x v="0"/>
    <x v="1"/>
    <n v="0"/>
    <x v="1"/>
    <n v="230.2"/>
    <n v="89"/>
    <n v="39.130000000000003"/>
    <n v="148.69999999999999"/>
    <n v="110"/>
    <n v="12.64"/>
    <n v="255.6"/>
    <n v="139"/>
    <n v="11.5"/>
    <n v="8.1"/>
    <x v="0"/>
    <n v="2.19"/>
    <x v="0"/>
    <x v="2"/>
    <x v="0"/>
    <x v="0"/>
    <x v="2"/>
    <x v="0"/>
  </r>
  <r>
    <n v="595"/>
    <s v="NY"/>
    <x v="136"/>
    <x v="2"/>
    <x v="0"/>
    <x v="0"/>
    <n v="30"/>
    <x v="2"/>
    <n v="181.2"/>
    <n v="65"/>
    <n v="30.8"/>
    <n v="193.2"/>
    <n v="62"/>
    <n v="16.420000000000002"/>
    <n v="153.19999999999999"/>
    <n v="92"/>
    <n v="6.89"/>
    <n v="9.9"/>
    <x v="1"/>
    <n v="2.67"/>
    <x v="0"/>
    <x v="4"/>
    <x v="0"/>
    <x v="0"/>
    <x v="0"/>
    <x v="0"/>
  </r>
  <r>
    <n v="596"/>
    <s v="CA"/>
    <x v="19"/>
    <x v="0"/>
    <x v="0"/>
    <x v="1"/>
    <n v="0"/>
    <x v="1"/>
    <n v="105.3"/>
    <n v="101"/>
    <n v="17.899999999999999"/>
    <n v="187.2"/>
    <n v="92"/>
    <n v="15.91"/>
    <n v="206.4"/>
    <n v="101"/>
    <n v="9.2899999999999991"/>
    <n v="11.1"/>
    <x v="5"/>
    <n v="3"/>
    <x v="1"/>
    <x v="2"/>
    <x v="0"/>
    <x v="0"/>
    <x v="0"/>
    <x v="3"/>
  </r>
  <r>
    <n v="597"/>
    <s v="VA"/>
    <x v="41"/>
    <x v="0"/>
    <x v="0"/>
    <x v="1"/>
    <n v="0"/>
    <x v="1"/>
    <n v="208.1"/>
    <n v="72"/>
    <n v="35.380000000000003"/>
    <n v="188"/>
    <n v="79"/>
    <n v="15.98"/>
    <n v="162"/>
    <n v="96"/>
    <n v="7.29"/>
    <n v="4.5999999999999996"/>
    <x v="2"/>
    <n v="1.24"/>
    <x v="0"/>
    <x v="4"/>
    <x v="0"/>
    <x v="0"/>
    <x v="0"/>
    <x v="0"/>
  </r>
  <r>
    <n v="598"/>
    <s v="MO"/>
    <x v="10"/>
    <x v="2"/>
    <x v="0"/>
    <x v="1"/>
    <n v="0"/>
    <x v="1"/>
    <n v="156"/>
    <n v="70"/>
    <n v="26.52"/>
    <n v="160.5"/>
    <n v="89"/>
    <n v="13.64"/>
    <n v="206.6"/>
    <n v="112"/>
    <n v="9.3000000000000007"/>
    <n v="7.1"/>
    <x v="0"/>
    <n v="1.92"/>
    <x v="0"/>
    <x v="2"/>
    <x v="0"/>
    <x v="0"/>
    <x v="2"/>
    <x v="3"/>
  </r>
  <r>
    <n v="599"/>
    <s v="NE"/>
    <x v="61"/>
    <x v="0"/>
    <x v="0"/>
    <x v="1"/>
    <n v="0"/>
    <x v="1"/>
    <n v="136.6"/>
    <n v="111"/>
    <n v="23.22"/>
    <n v="80.599999999999994"/>
    <n v="78"/>
    <n v="6.85"/>
    <n v="201.7"/>
    <n v="77"/>
    <n v="9.08"/>
    <n v="9.9"/>
    <x v="7"/>
    <n v="2.67"/>
    <x v="0"/>
    <x v="1"/>
    <x v="0"/>
    <x v="0"/>
    <x v="2"/>
    <x v="3"/>
  </r>
  <r>
    <n v="600"/>
    <s v="MA"/>
    <x v="166"/>
    <x v="1"/>
    <x v="0"/>
    <x v="1"/>
    <n v="0"/>
    <x v="1"/>
    <n v="174.5"/>
    <n v="83"/>
    <n v="29.67"/>
    <n v="232.7"/>
    <n v="102"/>
    <n v="19.78"/>
    <n v="101.5"/>
    <n v="68"/>
    <n v="4.57"/>
    <n v="12.4"/>
    <x v="7"/>
    <n v="3.35"/>
    <x v="1"/>
    <x v="0"/>
    <x v="0"/>
    <x v="0"/>
    <x v="1"/>
    <x v="3"/>
  </r>
  <r>
    <n v="601"/>
    <s v="AR"/>
    <x v="49"/>
    <x v="2"/>
    <x v="0"/>
    <x v="1"/>
    <n v="0"/>
    <x v="1"/>
    <n v="192.6"/>
    <n v="108"/>
    <n v="32.74"/>
    <n v="223.3"/>
    <n v="106"/>
    <n v="18.98"/>
    <n v="187"/>
    <n v="84"/>
    <n v="8.41"/>
    <n v="4.2"/>
    <x v="5"/>
    <n v="1.1299999999999999"/>
    <x v="0"/>
    <x v="0"/>
    <x v="0"/>
    <x v="0"/>
    <x v="0"/>
    <x v="0"/>
  </r>
  <r>
    <n v="602"/>
    <s v="SC"/>
    <x v="20"/>
    <x v="1"/>
    <x v="0"/>
    <x v="1"/>
    <n v="0"/>
    <x v="1"/>
    <n v="164.2"/>
    <n v="97"/>
    <n v="27.91"/>
    <n v="232.2"/>
    <n v="85"/>
    <n v="19.739999999999998"/>
    <n v="198.8"/>
    <n v="118"/>
    <n v="8.9499999999999993"/>
    <n v="6.5"/>
    <x v="0"/>
    <n v="1.76"/>
    <x v="0"/>
    <x v="0"/>
    <x v="0"/>
    <x v="0"/>
    <x v="1"/>
    <x v="3"/>
  </r>
  <r>
    <n v="603"/>
    <s v="VA"/>
    <x v="3"/>
    <x v="1"/>
    <x v="1"/>
    <x v="1"/>
    <n v="0"/>
    <x v="1"/>
    <n v="172.4"/>
    <n v="133"/>
    <n v="29.31"/>
    <n v="205.6"/>
    <n v="77"/>
    <n v="17.48"/>
    <n v="245.8"/>
    <n v="126"/>
    <n v="11.06"/>
    <n v="9.1"/>
    <x v="4"/>
    <n v="2.46"/>
    <x v="0"/>
    <x v="0"/>
    <x v="0"/>
    <x v="0"/>
    <x v="0"/>
    <x v="2"/>
  </r>
  <r>
    <n v="604"/>
    <s v="IL"/>
    <x v="18"/>
    <x v="2"/>
    <x v="0"/>
    <x v="1"/>
    <n v="0"/>
    <x v="1"/>
    <n v="205.2"/>
    <n v="74"/>
    <n v="34.880000000000003"/>
    <n v="200.8"/>
    <n v="97"/>
    <n v="17.07"/>
    <n v="251.1"/>
    <n v="94"/>
    <n v="11.3"/>
    <n v="11.2"/>
    <x v="6"/>
    <n v="3.02"/>
    <x v="1"/>
    <x v="0"/>
    <x v="0"/>
    <x v="0"/>
    <x v="0"/>
    <x v="0"/>
  </r>
  <r>
    <n v="605"/>
    <s v="NH"/>
    <x v="22"/>
    <x v="1"/>
    <x v="0"/>
    <x v="1"/>
    <n v="0"/>
    <x v="1"/>
    <n v="192"/>
    <n v="106"/>
    <n v="32.64"/>
    <n v="140.4"/>
    <n v="97"/>
    <n v="11.93"/>
    <n v="190.1"/>
    <n v="94"/>
    <n v="8.5500000000000007"/>
    <n v="7.6"/>
    <x v="2"/>
    <n v="2.0499999999999998"/>
    <x v="0"/>
    <x v="4"/>
    <x v="0"/>
    <x v="0"/>
    <x v="2"/>
    <x v="0"/>
  </r>
  <r>
    <n v="606"/>
    <s v="KY"/>
    <x v="34"/>
    <x v="2"/>
    <x v="0"/>
    <x v="1"/>
    <n v="0"/>
    <x v="1"/>
    <n v="156.6"/>
    <n v="82"/>
    <n v="26.62"/>
    <n v="193.1"/>
    <n v="112"/>
    <n v="16.41"/>
    <n v="179.8"/>
    <n v="108"/>
    <n v="8.09"/>
    <n v="12.6"/>
    <x v="6"/>
    <n v="3.4"/>
    <x v="1"/>
    <x v="0"/>
    <x v="0"/>
    <x v="0"/>
    <x v="0"/>
    <x v="3"/>
  </r>
  <r>
    <n v="607"/>
    <s v="GA"/>
    <x v="55"/>
    <x v="2"/>
    <x v="1"/>
    <x v="0"/>
    <n v="18"/>
    <x v="0"/>
    <n v="136.80000000000001"/>
    <n v="114"/>
    <n v="23.26"/>
    <n v="200.3"/>
    <n v="110"/>
    <n v="17.03"/>
    <n v="199"/>
    <n v="86"/>
    <n v="8.9600000000000009"/>
    <n v="8"/>
    <x v="7"/>
    <n v="2.16"/>
    <x v="0"/>
    <x v="3"/>
    <x v="0"/>
    <x v="0"/>
    <x v="0"/>
    <x v="3"/>
  </r>
  <r>
    <n v="608"/>
    <s v="SD"/>
    <x v="88"/>
    <x v="2"/>
    <x v="0"/>
    <x v="1"/>
    <n v="0"/>
    <x v="1"/>
    <n v="52.2"/>
    <n v="93"/>
    <n v="8.8699999999999992"/>
    <n v="128.80000000000001"/>
    <n v="117"/>
    <n v="10.95"/>
    <n v="141.69999999999999"/>
    <n v="63"/>
    <n v="6.38"/>
    <n v="9.4"/>
    <x v="14"/>
    <n v="2.54"/>
    <x v="0"/>
    <x v="0"/>
    <x v="0"/>
    <x v="0"/>
    <x v="2"/>
    <x v="3"/>
  </r>
  <r>
    <n v="609"/>
    <s v="NJ"/>
    <x v="102"/>
    <x v="0"/>
    <x v="0"/>
    <x v="1"/>
    <n v="0"/>
    <x v="1"/>
    <n v="228.3"/>
    <n v="129"/>
    <n v="38.81"/>
    <n v="141.9"/>
    <n v="83"/>
    <n v="12.06"/>
    <n v="268.60000000000002"/>
    <n v="116"/>
    <n v="12.09"/>
    <n v="9.6999999999999993"/>
    <x v="0"/>
    <n v="2.62"/>
    <x v="0"/>
    <x v="4"/>
    <x v="0"/>
    <x v="0"/>
    <x v="2"/>
    <x v="0"/>
  </r>
  <r>
    <n v="610"/>
    <s v="NM"/>
    <x v="142"/>
    <x v="2"/>
    <x v="0"/>
    <x v="1"/>
    <n v="0"/>
    <x v="1"/>
    <n v="215.4"/>
    <n v="94"/>
    <n v="36.619999999999997"/>
    <n v="138.19999999999999"/>
    <n v="97"/>
    <n v="11.75"/>
    <n v="237.1"/>
    <n v="117"/>
    <n v="10.67"/>
    <n v="12.5"/>
    <x v="2"/>
    <n v="3.38"/>
    <x v="1"/>
    <x v="0"/>
    <x v="0"/>
    <x v="0"/>
    <x v="2"/>
    <x v="0"/>
  </r>
  <r>
    <n v="611"/>
    <s v="HI"/>
    <x v="7"/>
    <x v="2"/>
    <x v="0"/>
    <x v="1"/>
    <n v="0"/>
    <x v="1"/>
    <n v="153.80000000000001"/>
    <n v="64"/>
    <n v="26.15"/>
    <n v="304.39999999999998"/>
    <n v="106"/>
    <n v="25.87"/>
    <n v="185"/>
    <n v="125"/>
    <n v="8.32"/>
    <n v="8.4"/>
    <x v="2"/>
    <n v="2.27"/>
    <x v="0"/>
    <x v="0"/>
    <x v="0"/>
    <x v="0"/>
    <x v="1"/>
    <x v="1"/>
  </r>
  <r>
    <n v="612"/>
    <s v="GA"/>
    <x v="71"/>
    <x v="2"/>
    <x v="1"/>
    <x v="1"/>
    <n v="0"/>
    <x v="1"/>
    <n v="159.4"/>
    <n v="47"/>
    <n v="27.1"/>
    <n v="269.3"/>
    <n v="53"/>
    <n v="22.89"/>
    <n v="179.8"/>
    <n v="103"/>
    <n v="8.09"/>
    <n v="13.7"/>
    <x v="5"/>
    <n v="3.7"/>
    <x v="1"/>
    <x v="4"/>
    <x v="0"/>
    <x v="0"/>
    <x v="1"/>
    <x v="1"/>
  </r>
  <r>
    <n v="613"/>
    <s v="TX"/>
    <x v="56"/>
    <x v="0"/>
    <x v="1"/>
    <x v="1"/>
    <n v="0"/>
    <x v="1"/>
    <n v="172.5"/>
    <n v="118"/>
    <n v="29.33"/>
    <n v="198.5"/>
    <n v="107"/>
    <n v="16.87"/>
    <n v="230.2"/>
    <n v="105"/>
    <n v="10.36"/>
    <n v="12.6"/>
    <x v="0"/>
    <n v="3.4"/>
    <x v="1"/>
    <x v="0"/>
    <x v="0"/>
    <x v="0"/>
    <x v="0"/>
    <x v="2"/>
  </r>
  <r>
    <n v="614"/>
    <s v="SC"/>
    <x v="41"/>
    <x v="2"/>
    <x v="0"/>
    <x v="1"/>
    <n v="0"/>
    <x v="1"/>
    <n v="229.2"/>
    <n v="103"/>
    <n v="38.96"/>
    <n v="163.9"/>
    <n v="133"/>
    <n v="13.93"/>
    <n v="190.1"/>
    <n v="67"/>
    <n v="8.5500000000000007"/>
    <n v="7.4"/>
    <x v="1"/>
    <n v="2"/>
    <x v="0"/>
    <x v="3"/>
    <x v="0"/>
    <x v="0"/>
    <x v="2"/>
    <x v="0"/>
  </r>
  <r>
    <n v="615"/>
    <s v="NJ"/>
    <x v="32"/>
    <x v="0"/>
    <x v="0"/>
    <x v="0"/>
    <n v="33"/>
    <x v="2"/>
    <n v="247.4"/>
    <n v="106"/>
    <n v="42.06"/>
    <n v="167.1"/>
    <n v="110"/>
    <n v="14.2"/>
    <n v="207.6"/>
    <n v="113"/>
    <n v="9.34"/>
    <n v="6.8"/>
    <x v="6"/>
    <n v="1.84"/>
    <x v="0"/>
    <x v="5"/>
    <x v="0"/>
    <x v="0"/>
    <x v="2"/>
    <x v="0"/>
  </r>
  <r>
    <n v="616"/>
    <s v="AZ"/>
    <x v="120"/>
    <x v="1"/>
    <x v="0"/>
    <x v="0"/>
    <n v="29"/>
    <x v="2"/>
    <n v="158.19999999999999"/>
    <n v="132"/>
    <n v="26.89"/>
    <n v="250.6"/>
    <n v="47"/>
    <n v="21.3"/>
    <n v="219.3"/>
    <n v="86"/>
    <n v="9.8699999999999992"/>
    <n v="15.1"/>
    <x v="7"/>
    <n v="4.08"/>
    <x v="1"/>
    <x v="0"/>
    <x v="0"/>
    <x v="0"/>
    <x v="1"/>
    <x v="1"/>
  </r>
  <r>
    <n v="617"/>
    <s v="AR"/>
    <x v="18"/>
    <x v="0"/>
    <x v="0"/>
    <x v="0"/>
    <n v="22"/>
    <x v="0"/>
    <n v="219"/>
    <n v="126"/>
    <n v="37.229999999999997"/>
    <n v="311.89999999999998"/>
    <n v="126"/>
    <n v="26.51"/>
    <n v="197"/>
    <n v="112"/>
    <n v="8.8699999999999992"/>
    <n v="9"/>
    <x v="8"/>
    <n v="2.4300000000000002"/>
    <x v="0"/>
    <x v="3"/>
    <x v="0"/>
    <x v="0"/>
    <x v="1"/>
    <x v="0"/>
  </r>
  <r>
    <n v="618"/>
    <s v="MD"/>
    <x v="151"/>
    <x v="1"/>
    <x v="0"/>
    <x v="1"/>
    <n v="0"/>
    <x v="1"/>
    <n v="81.7"/>
    <n v="133"/>
    <n v="13.89"/>
    <n v="242.5"/>
    <n v="117"/>
    <n v="20.61"/>
    <n v="203.8"/>
    <n v="112"/>
    <n v="9.17"/>
    <n v="12.3"/>
    <x v="1"/>
    <n v="3.32"/>
    <x v="1"/>
    <x v="3"/>
    <x v="0"/>
    <x v="0"/>
    <x v="1"/>
    <x v="1"/>
  </r>
  <r>
    <n v="619"/>
    <s v="MS"/>
    <x v="78"/>
    <x v="1"/>
    <x v="1"/>
    <x v="1"/>
    <n v="0"/>
    <x v="1"/>
    <n v="186.5"/>
    <n v="106"/>
    <n v="31.71"/>
    <n v="190.3"/>
    <n v="103"/>
    <n v="16.18"/>
    <n v="168.5"/>
    <n v="128"/>
    <n v="7.58"/>
    <n v="10.5"/>
    <x v="1"/>
    <n v="2.84"/>
    <x v="1"/>
    <x v="4"/>
    <x v="0"/>
    <x v="0"/>
    <x v="0"/>
    <x v="0"/>
  </r>
  <r>
    <n v="620"/>
    <s v="NJ"/>
    <x v="124"/>
    <x v="2"/>
    <x v="0"/>
    <x v="1"/>
    <n v="0"/>
    <x v="1"/>
    <n v="185.6"/>
    <n v="115"/>
    <n v="31.55"/>
    <n v="174.8"/>
    <n v="83"/>
    <n v="14.86"/>
    <n v="188.2"/>
    <n v="122"/>
    <n v="8.4700000000000006"/>
    <n v="6.7"/>
    <x v="7"/>
    <n v="1.81"/>
    <x v="0"/>
    <x v="2"/>
    <x v="0"/>
    <x v="0"/>
    <x v="2"/>
    <x v="0"/>
  </r>
  <r>
    <n v="621"/>
    <s v="GA"/>
    <x v="167"/>
    <x v="1"/>
    <x v="0"/>
    <x v="1"/>
    <n v="0"/>
    <x v="1"/>
    <n v="83.2"/>
    <n v="93"/>
    <n v="14.14"/>
    <n v="199.5"/>
    <n v="64"/>
    <n v="16.96"/>
    <n v="242.6"/>
    <n v="112"/>
    <n v="10.92"/>
    <n v="10.7"/>
    <x v="7"/>
    <n v="2.89"/>
    <x v="1"/>
    <x v="0"/>
    <x v="0"/>
    <x v="0"/>
    <x v="0"/>
    <x v="2"/>
  </r>
  <r>
    <n v="622"/>
    <s v="AR"/>
    <x v="42"/>
    <x v="0"/>
    <x v="0"/>
    <x v="1"/>
    <n v="0"/>
    <x v="1"/>
    <n v="123.6"/>
    <n v="113"/>
    <n v="21.01"/>
    <n v="229.4"/>
    <n v="85"/>
    <n v="19.5"/>
    <n v="242.9"/>
    <n v="97"/>
    <n v="10.93"/>
    <n v="10.3"/>
    <x v="7"/>
    <n v="2.78"/>
    <x v="0"/>
    <x v="1"/>
    <x v="0"/>
    <x v="0"/>
    <x v="1"/>
    <x v="2"/>
  </r>
  <r>
    <n v="623"/>
    <s v="AL"/>
    <x v="106"/>
    <x v="0"/>
    <x v="0"/>
    <x v="1"/>
    <n v="0"/>
    <x v="1"/>
    <n v="158.5"/>
    <n v="93"/>
    <n v="26.95"/>
    <n v="294.7"/>
    <n v="69"/>
    <n v="25.05"/>
    <n v="146.19999999999999"/>
    <n v="116"/>
    <n v="6.58"/>
    <n v="16.600000000000001"/>
    <x v="0"/>
    <n v="4.4800000000000004"/>
    <x v="1"/>
    <x v="1"/>
    <x v="0"/>
    <x v="0"/>
    <x v="1"/>
    <x v="1"/>
  </r>
  <r>
    <n v="624"/>
    <s v="CO"/>
    <x v="18"/>
    <x v="1"/>
    <x v="0"/>
    <x v="0"/>
    <n v="40"/>
    <x v="2"/>
    <n v="140.30000000000001"/>
    <n v="52"/>
    <n v="23.85"/>
    <n v="245.6"/>
    <n v="114"/>
    <n v="20.88"/>
    <n v="111.7"/>
    <n v="86"/>
    <n v="5.03"/>
    <n v="11.1"/>
    <x v="1"/>
    <n v="3"/>
    <x v="1"/>
    <x v="0"/>
    <x v="0"/>
    <x v="0"/>
    <x v="1"/>
    <x v="1"/>
  </r>
  <r>
    <n v="625"/>
    <s v="LA"/>
    <x v="79"/>
    <x v="1"/>
    <x v="0"/>
    <x v="1"/>
    <n v="0"/>
    <x v="1"/>
    <n v="156.30000000000001"/>
    <n v="117"/>
    <n v="26.57"/>
    <n v="115.7"/>
    <n v="53"/>
    <n v="9.83"/>
    <n v="316.39999999999998"/>
    <n v="121"/>
    <n v="14.24"/>
    <n v="6.8"/>
    <x v="7"/>
    <n v="1.84"/>
    <x v="0"/>
    <x v="0"/>
    <x v="0"/>
    <x v="0"/>
    <x v="2"/>
    <x v="2"/>
  </r>
  <r>
    <n v="626"/>
    <s v="RI"/>
    <x v="90"/>
    <x v="2"/>
    <x v="0"/>
    <x v="1"/>
    <n v="0"/>
    <x v="1"/>
    <n v="198.8"/>
    <n v="141"/>
    <n v="33.799999999999997"/>
    <n v="203.7"/>
    <n v="110"/>
    <n v="17.309999999999999"/>
    <n v="177.1"/>
    <n v="109"/>
    <n v="7.97"/>
    <n v="15.2"/>
    <x v="5"/>
    <n v="4.0999999999999996"/>
    <x v="1"/>
    <x v="2"/>
    <x v="0"/>
    <x v="0"/>
    <x v="0"/>
    <x v="0"/>
  </r>
  <r>
    <n v="627"/>
    <s v="MS"/>
    <x v="76"/>
    <x v="1"/>
    <x v="0"/>
    <x v="1"/>
    <n v="0"/>
    <x v="1"/>
    <n v="198.3"/>
    <n v="100"/>
    <n v="33.71"/>
    <n v="304.2"/>
    <n v="93"/>
    <n v="25.86"/>
    <n v="131.5"/>
    <n v="85"/>
    <n v="5.92"/>
    <n v="9.1999999999999993"/>
    <x v="2"/>
    <n v="2.48"/>
    <x v="0"/>
    <x v="4"/>
    <x v="0"/>
    <x v="0"/>
    <x v="1"/>
    <x v="0"/>
  </r>
  <r>
    <n v="628"/>
    <s v="NM"/>
    <x v="96"/>
    <x v="2"/>
    <x v="0"/>
    <x v="0"/>
    <n v="12"/>
    <x v="0"/>
    <n v="114.5"/>
    <n v="100"/>
    <n v="19.47"/>
    <n v="175.1"/>
    <n v="130"/>
    <n v="14.88"/>
    <n v="112.7"/>
    <n v="85"/>
    <n v="5.07"/>
    <n v="7.8"/>
    <x v="2"/>
    <n v="2.11"/>
    <x v="0"/>
    <x v="1"/>
    <x v="0"/>
    <x v="0"/>
    <x v="2"/>
    <x v="3"/>
  </r>
  <r>
    <n v="629"/>
    <s v="NJ"/>
    <x v="104"/>
    <x v="0"/>
    <x v="0"/>
    <x v="1"/>
    <n v="0"/>
    <x v="1"/>
    <n v="154"/>
    <n v="127"/>
    <n v="26.18"/>
    <n v="280.39999999999998"/>
    <n v="68"/>
    <n v="23.83"/>
    <n v="213"/>
    <n v="56"/>
    <n v="9.58"/>
    <n v="8.6"/>
    <x v="5"/>
    <n v="2.3199999999999998"/>
    <x v="0"/>
    <x v="6"/>
    <x v="0"/>
    <x v="0"/>
    <x v="1"/>
    <x v="1"/>
  </r>
  <r>
    <n v="630"/>
    <s v="ID"/>
    <x v="113"/>
    <x v="0"/>
    <x v="0"/>
    <x v="1"/>
    <n v="0"/>
    <x v="1"/>
    <n v="101.7"/>
    <n v="71"/>
    <n v="17.29"/>
    <n v="223.2"/>
    <n v="102"/>
    <n v="18.97"/>
    <n v="182.1"/>
    <n v="112"/>
    <n v="8.19"/>
    <n v="7.3"/>
    <x v="0"/>
    <n v="1.97"/>
    <x v="0"/>
    <x v="3"/>
    <x v="0"/>
    <x v="0"/>
    <x v="0"/>
    <x v="3"/>
  </r>
  <r>
    <n v="631"/>
    <s v="WI"/>
    <x v="1"/>
    <x v="0"/>
    <x v="0"/>
    <x v="1"/>
    <n v="0"/>
    <x v="1"/>
    <n v="142.19999999999999"/>
    <n v="96"/>
    <n v="24.17"/>
    <n v="164.9"/>
    <n v="107"/>
    <n v="14.02"/>
    <n v="183.7"/>
    <n v="92"/>
    <n v="8.27"/>
    <n v="7.1"/>
    <x v="7"/>
    <n v="1.92"/>
    <x v="0"/>
    <x v="0"/>
    <x v="0"/>
    <x v="0"/>
    <x v="2"/>
    <x v="3"/>
  </r>
  <r>
    <n v="632"/>
    <s v="DE"/>
    <x v="70"/>
    <x v="0"/>
    <x v="0"/>
    <x v="1"/>
    <n v="0"/>
    <x v="1"/>
    <n v="164.5"/>
    <n v="79"/>
    <n v="27.97"/>
    <n v="110.3"/>
    <n v="108"/>
    <n v="9.3800000000000008"/>
    <n v="203.9"/>
    <n v="102"/>
    <n v="9.18"/>
    <n v="9.8000000000000007"/>
    <x v="5"/>
    <n v="2.65"/>
    <x v="0"/>
    <x v="0"/>
    <x v="0"/>
    <x v="0"/>
    <x v="2"/>
    <x v="3"/>
  </r>
  <r>
    <n v="633"/>
    <s v="RI"/>
    <x v="21"/>
    <x v="0"/>
    <x v="0"/>
    <x v="1"/>
    <n v="0"/>
    <x v="1"/>
    <n v="131.30000000000001"/>
    <n v="39"/>
    <n v="22.32"/>
    <n v="242.9"/>
    <n v="101"/>
    <n v="20.65"/>
    <n v="278.8"/>
    <n v="100"/>
    <n v="12.55"/>
    <n v="8.5"/>
    <x v="5"/>
    <n v="2.2999999999999998"/>
    <x v="0"/>
    <x v="4"/>
    <x v="0"/>
    <x v="0"/>
    <x v="1"/>
    <x v="1"/>
  </r>
  <r>
    <n v="634"/>
    <s v="MA"/>
    <x v="47"/>
    <x v="0"/>
    <x v="0"/>
    <x v="1"/>
    <n v="0"/>
    <x v="1"/>
    <n v="167.2"/>
    <n v="100"/>
    <n v="28.42"/>
    <n v="141.19999999999999"/>
    <n v="87"/>
    <n v="12"/>
    <n v="251.3"/>
    <n v="76"/>
    <n v="11.31"/>
    <n v="6.1"/>
    <x v="1"/>
    <n v="1.65"/>
    <x v="0"/>
    <x v="3"/>
    <x v="0"/>
    <x v="0"/>
    <x v="2"/>
    <x v="2"/>
  </r>
  <r>
    <n v="635"/>
    <s v="DE"/>
    <x v="145"/>
    <x v="0"/>
    <x v="0"/>
    <x v="1"/>
    <n v="0"/>
    <x v="1"/>
    <n v="184.6"/>
    <n v="88"/>
    <n v="31.38"/>
    <n v="148.80000000000001"/>
    <n v="98"/>
    <n v="12.65"/>
    <n v="309.7"/>
    <n v="58"/>
    <n v="13.94"/>
    <n v="14.3"/>
    <x v="5"/>
    <n v="3.86"/>
    <x v="1"/>
    <x v="3"/>
    <x v="0"/>
    <x v="0"/>
    <x v="2"/>
    <x v="0"/>
  </r>
  <r>
    <n v="636"/>
    <s v="OH"/>
    <x v="168"/>
    <x v="0"/>
    <x v="1"/>
    <x v="1"/>
    <n v="0"/>
    <x v="1"/>
    <n v="169.7"/>
    <n v="96"/>
    <n v="28.85"/>
    <n v="131.80000000000001"/>
    <n v="94"/>
    <n v="11.2"/>
    <n v="245.1"/>
    <n v="86"/>
    <n v="11.03"/>
    <n v="14.2"/>
    <x v="7"/>
    <n v="3.83"/>
    <x v="1"/>
    <x v="1"/>
    <x v="0"/>
    <x v="0"/>
    <x v="2"/>
    <x v="2"/>
  </r>
  <r>
    <n v="637"/>
    <s v="MN"/>
    <x v="48"/>
    <x v="0"/>
    <x v="0"/>
    <x v="1"/>
    <n v="0"/>
    <x v="1"/>
    <n v="224.5"/>
    <n v="96"/>
    <n v="38.17"/>
    <n v="191.2"/>
    <n v="72"/>
    <n v="16.25"/>
    <n v="214.5"/>
    <n v="100"/>
    <n v="9.65"/>
    <n v="9.1"/>
    <x v="6"/>
    <n v="2.46"/>
    <x v="0"/>
    <x v="4"/>
    <x v="0"/>
    <x v="0"/>
    <x v="0"/>
    <x v="0"/>
  </r>
  <r>
    <n v="638"/>
    <s v="WV"/>
    <x v="109"/>
    <x v="0"/>
    <x v="0"/>
    <x v="1"/>
    <n v="0"/>
    <x v="1"/>
    <n v="247.8"/>
    <n v="95"/>
    <n v="42.13"/>
    <n v="255.1"/>
    <n v="98"/>
    <n v="21.68"/>
    <n v="224.1"/>
    <n v="105"/>
    <n v="10.08"/>
    <n v="9.5"/>
    <x v="1"/>
    <n v="2.57"/>
    <x v="0"/>
    <x v="0"/>
    <x v="0"/>
    <x v="0"/>
    <x v="1"/>
    <x v="0"/>
  </r>
  <r>
    <n v="639"/>
    <s v="MT"/>
    <x v="8"/>
    <x v="0"/>
    <x v="0"/>
    <x v="1"/>
    <n v="0"/>
    <x v="1"/>
    <n v="244.2"/>
    <n v="83"/>
    <n v="41.51"/>
    <n v="262"/>
    <n v="72"/>
    <n v="22.27"/>
    <n v="144.5"/>
    <n v="113"/>
    <n v="6.5"/>
    <n v="7"/>
    <x v="7"/>
    <n v="1.89"/>
    <x v="0"/>
    <x v="0"/>
    <x v="0"/>
    <x v="0"/>
    <x v="1"/>
    <x v="0"/>
  </r>
  <r>
    <n v="640"/>
    <s v="DC"/>
    <x v="33"/>
    <x v="2"/>
    <x v="0"/>
    <x v="1"/>
    <n v="0"/>
    <x v="1"/>
    <n v="178.3"/>
    <n v="94"/>
    <n v="30.31"/>
    <n v="264.39999999999998"/>
    <n v="74"/>
    <n v="22.47"/>
    <n v="284.60000000000002"/>
    <n v="109"/>
    <n v="12.81"/>
    <n v="15"/>
    <x v="5"/>
    <n v="4.05"/>
    <x v="1"/>
    <x v="1"/>
    <x v="0"/>
    <x v="0"/>
    <x v="1"/>
    <x v="0"/>
  </r>
  <r>
    <n v="641"/>
    <s v="OH"/>
    <x v="17"/>
    <x v="0"/>
    <x v="0"/>
    <x v="1"/>
    <n v="0"/>
    <x v="1"/>
    <n v="215.8"/>
    <n v="79"/>
    <n v="36.69"/>
    <n v="112.7"/>
    <n v="85"/>
    <n v="9.58"/>
    <n v="221.8"/>
    <n v="109"/>
    <n v="9.98"/>
    <n v="5.6"/>
    <x v="7"/>
    <n v="1.51"/>
    <x v="0"/>
    <x v="4"/>
    <x v="0"/>
    <x v="0"/>
    <x v="2"/>
    <x v="0"/>
  </r>
  <r>
    <n v="642"/>
    <s v="KY"/>
    <x v="25"/>
    <x v="0"/>
    <x v="0"/>
    <x v="1"/>
    <n v="0"/>
    <x v="1"/>
    <n v="264.5"/>
    <n v="75"/>
    <n v="44.97"/>
    <n v="179.2"/>
    <n v="91"/>
    <n v="15.23"/>
    <n v="141.9"/>
    <n v="93"/>
    <n v="6.39"/>
    <n v="8"/>
    <x v="6"/>
    <n v="2.16"/>
    <x v="0"/>
    <x v="0"/>
    <x v="0"/>
    <x v="0"/>
    <x v="0"/>
    <x v="0"/>
  </r>
  <r>
    <n v="643"/>
    <s v="MD"/>
    <x v="21"/>
    <x v="0"/>
    <x v="0"/>
    <x v="1"/>
    <n v="0"/>
    <x v="1"/>
    <n v="212.8"/>
    <n v="108"/>
    <n v="36.18"/>
    <n v="212"/>
    <n v="115"/>
    <n v="18.02"/>
    <n v="235.9"/>
    <n v="96"/>
    <n v="10.62"/>
    <n v="9.8000000000000007"/>
    <x v="9"/>
    <n v="2.65"/>
    <x v="0"/>
    <x v="1"/>
    <x v="0"/>
    <x v="0"/>
    <x v="0"/>
    <x v="0"/>
  </r>
  <r>
    <n v="644"/>
    <s v="SD"/>
    <x v="49"/>
    <x v="2"/>
    <x v="1"/>
    <x v="0"/>
    <n v="29"/>
    <x v="2"/>
    <n v="187.1"/>
    <n v="75"/>
    <n v="31.81"/>
    <n v="148.5"/>
    <n v="142"/>
    <n v="12.62"/>
    <n v="214.4"/>
    <n v="124"/>
    <n v="9.65"/>
    <n v="5.5"/>
    <x v="10"/>
    <n v="1.49"/>
    <x v="0"/>
    <x v="4"/>
    <x v="0"/>
    <x v="0"/>
    <x v="2"/>
    <x v="0"/>
  </r>
  <r>
    <n v="645"/>
    <s v="NY"/>
    <x v="67"/>
    <x v="2"/>
    <x v="0"/>
    <x v="1"/>
    <n v="0"/>
    <x v="1"/>
    <n v="236.5"/>
    <n v="84"/>
    <n v="40.21"/>
    <n v="236"/>
    <n v="95"/>
    <n v="20.059999999999999"/>
    <n v="228.6"/>
    <n v="124"/>
    <n v="10.29"/>
    <n v="8.3000000000000007"/>
    <x v="1"/>
    <n v="2.2400000000000002"/>
    <x v="0"/>
    <x v="4"/>
    <x v="0"/>
    <x v="0"/>
    <x v="1"/>
    <x v="0"/>
  </r>
  <r>
    <n v="646"/>
    <s v="TX"/>
    <x v="7"/>
    <x v="0"/>
    <x v="1"/>
    <x v="1"/>
    <n v="0"/>
    <x v="1"/>
    <n v="286.10000000000002"/>
    <n v="101"/>
    <n v="48.64"/>
    <n v="306.10000000000002"/>
    <n v="94"/>
    <n v="26.02"/>
    <n v="232.8"/>
    <n v="89"/>
    <n v="10.48"/>
    <n v="10.3"/>
    <x v="6"/>
    <n v="2.78"/>
    <x v="0"/>
    <x v="2"/>
    <x v="0"/>
    <x v="0"/>
    <x v="1"/>
    <x v="0"/>
  </r>
  <r>
    <n v="647"/>
    <s v="MO"/>
    <x v="20"/>
    <x v="1"/>
    <x v="0"/>
    <x v="1"/>
    <n v="0"/>
    <x v="1"/>
    <n v="80.7"/>
    <n v="99"/>
    <n v="13.72"/>
    <n v="262.3"/>
    <n v="93"/>
    <n v="22.3"/>
    <n v="214.6"/>
    <n v="130"/>
    <n v="9.66"/>
    <n v="8.8000000000000007"/>
    <x v="0"/>
    <n v="2.38"/>
    <x v="0"/>
    <x v="1"/>
    <x v="0"/>
    <x v="0"/>
    <x v="1"/>
    <x v="1"/>
  </r>
  <r>
    <n v="648"/>
    <s v="KY"/>
    <x v="60"/>
    <x v="1"/>
    <x v="0"/>
    <x v="1"/>
    <n v="0"/>
    <x v="1"/>
    <n v="155.5"/>
    <n v="92"/>
    <n v="26.44"/>
    <n v="192.3"/>
    <n v="104"/>
    <n v="16.350000000000001"/>
    <n v="123.3"/>
    <n v="106"/>
    <n v="5.55"/>
    <n v="10.5"/>
    <x v="0"/>
    <n v="2.84"/>
    <x v="1"/>
    <x v="2"/>
    <x v="0"/>
    <x v="0"/>
    <x v="0"/>
    <x v="3"/>
  </r>
  <r>
    <n v="649"/>
    <s v="TX"/>
    <x v="19"/>
    <x v="1"/>
    <x v="0"/>
    <x v="1"/>
    <n v="0"/>
    <x v="1"/>
    <n v="242.1"/>
    <n v="69"/>
    <n v="41.16"/>
    <n v="235.2"/>
    <n v="150"/>
    <n v="19.989999999999998"/>
    <n v="237.7"/>
    <n v="106"/>
    <n v="10.7"/>
    <n v="10"/>
    <x v="2"/>
    <n v="2.7"/>
    <x v="0"/>
    <x v="3"/>
    <x v="0"/>
    <x v="0"/>
    <x v="1"/>
    <x v="0"/>
  </r>
  <r>
    <n v="650"/>
    <s v="MI"/>
    <x v="57"/>
    <x v="0"/>
    <x v="0"/>
    <x v="1"/>
    <n v="0"/>
    <x v="1"/>
    <n v="175.6"/>
    <n v="91"/>
    <n v="29.85"/>
    <n v="151.1"/>
    <n v="100"/>
    <n v="12.84"/>
    <n v="201.5"/>
    <n v="100"/>
    <n v="9.07"/>
    <n v="9.9"/>
    <x v="5"/>
    <n v="2.67"/>
    <x v="0"/>
    <x v="0"/>
    <x v="0"/>
    <x v="0"/>
    <x v="2"/>
    <x v="3"/>
  </r>
  <r>
    <n v="651"/>
    <s v="IN"/>
    <x v="23"/>
    <x v="1"/>
    <x v="1"/>
    <x v="1"/>
    <n v="0"/>
    <x v="1"/>
    <n v="103.2"/>
    <n v="100"/>
    <n v="17.54"/>
    <n v="124.8"/>
    <n v="154"/>
    <n v="10.61"/>
    <n v="336.1"/>
    <n v="111"/>
    <n v="15.12"/>
    <n v="14"/>
    <x v="7"/>
    <n v="3.78"/>
    <x v="1"/>
    <x v="4"/>
    <x v="0"/>
    <x v="0"/>
    <x v="2"/>
    <x v="2"/>
  </r>
  <r>
    <n v="652"/>
    <s v="NM"/>
    <x v="78"/>
    <x v="2"/>
    <x v="0"/>
    <x v="0"/>
    <n v="40"/>
    <x v="2"/>
    <n v="99.7"/>
    <n v="116"/>
    <n v="16.95"/>
    <n v="140.30000000000001"/>
    <n v="117"/>
    <n v="11.93"/>
    <n v="221.3"/>
    <n v="76"/>
    <n v="9.9600000000000009"/>
    <n v="13.9"/>
    <x v="2"/>
    <n v="3.75"/>
    <x v="1"/>
    <x v="3"/>
    <x v="0"/>
    <x v="0"/>
    <x v="2"/>
    <x v="3"/>
  </r>
  <r>
    <n v="653"/>
    <s v="TX"/>
    <x v="45"/>
    <x v="1"/>
    <x v="0"/>
    <x v="1"/>
    <n v="0"/>
    <x v="1"/>
    <n v="136.5"/>
    <n v="95"/>
    <n v="23.21"/>
    <n v="182.6"/>
    <n v="102"/>
    <n v="15.52"/>
    <n v="233.6"/>
    <n v="93"/>
    <n v="10.51"/>
    <n v="9.9"/>
    <x v="3"/>
    <n v="2.67"/>
    <x v="0"/>
    <x v="0"/>
    <x v="0"/>
    <x v="0"/>
    <x v="0"/>
    <x v="2"/>
  </r>
  <r>
    <n v="654"/>
    <s v="WV"/>
    <x v="77"/>
    <x v="1"/>
    <x v="0"/>
    <x v="0"/>
    <n v="24"/>
    <x v="0"/>
    <n v="125.5"/>
    <n v="106"/>
    <n v="21.34"/>
    <n v="161.19999999999999"/>
    <n v="95"/>
    <n v="13.7"/>
    <n v="209.1"/>
    <n v="112"/>
    <n v="9.41"/>
    <n v="15"/>
    <x v="7"/>
    <n v="4.05"/>
    <x v="1"/>
    <x v="4"/>
    <x v="0"/>
    <x v="0"/>
    <x v="2"/>
    <x v="3"/>
  </r>
  <r>
    <n v="655"/>
    <s v="WA"/>
    <x v="169"/>
    <x v="0"/>
    <x v="0"/>
    <x v="1"/>
    <n v="0"/>
    <x v="1"/>
    <n v="202"/>
    <n v="60"/>
    <n v="34.340000000000003"/>
    <n v="213.9"/>
    <n v="105"/>
    <n v="18.18"/>
    <n v="266.39999999999998"/>
    <n v="90"/>
    <n v="11.99"/>
    <n v="12"/>
    <x v="6"/>
    <n v="3.24"/>
    <x v="1"/>
    <x v="4"/>
    <x v="0"/>
    <x v="0"/>
    <x v="0"/>
    <x v="0"/>
  </r>
  <r>
    <n v="656"/>
    <s v="ND"/>
    <x v="97"/>
    <x v="0"/>
    <x v="0"/>
    <x v="1"/>
    <n v="0"/>
    <x v="1"/>
    <n v="174.1"/>
    <n v="108"/>
    <n v="29.6"/>
    <n v="209.6"/>
    <n v="96"/>
    <n v="17.82"/>
    <n v="267.5"/>
    <n v="99"/>
    <n v="12.04"/>
    <n v="11.6"/>
    <x v="5"/>
    <n v="3.13"/>
    <x v="1"/>
    <x v="1"/>
    <x v="0"/>
    <x v="0"/>
    <x v="0"/>
    <x v="2"/>
  </r>
  <r>
    <n v="657"/>
    <s v="MO"/>
    <x v="98"/>
    <x v="2"/>
    <x v="0"/>
    <x v="1"/>
    <n v="0"/>
    <x v="1"/>
    <n v="213.6"/>
    <n v="125"/>
    <n v="36.31"/>
    <n v="133.9"/>
    <n v="54"/>
    <n v="11.38"/>
    <n v="332.2"/>
    <n v="104"/>
    <n v="14.95"/>
    <n v="7.5"/>
    <x v="5"/>
    <n v="2.0299999999999998"/>
    <x v="0"/>
    <x v="2"/>
    <x v="0"/>
    <x v="0"/>
    <x v="2"/>
    <x v="0"/>
  </r>
  <r>
    <n v="658"/>
    <s v="MS"/>
    <x v="64"/>
    <x v="1"/>
    <x v="1"/>
    <x v="1"/>
    <n v="0"/>
    <x v="1"/>
    <n v="198.9"/>
    <n v="93"/>
    <n v="33.81"/>
    <n v="210.6"/>
    <n v="86"/>
    <n v="17.899999999999999"/>
    <n v="252.1"/>
    <n v="99"/>
    <n v="11.34"/>
    <n v="14.4"/>
    <x v="14"/>
    <n v="3.89"/>
    <x v="1"/>
    <x v="1"/>
    <x v="0"/>
    <x v="0"/>
    <x v="0"/>
    <x v="0"/>
  </r>
  <r>
    <n v="659"/>
    <s v="OR"/>
    <x v="75"/>
    <x v="0"/>
    <x v="0"/>
    <x v="0"/>
    <n v="38"/>
    <x v="2"/>
    <n v="202.3"/>
    <n v="104"/>
    <n v="34.39"/>
    <n v="292.39999999999998"/>
    <n v="105"/>
    <n v="24.85"/>
    <n v="239.3"/>
    <n v="63"/>
    <n v="10.77"/>
    <n v="11.2"/>
    <x v="6"/>
    <n v="3.02"/>
    <x v="1"/>
    <x v="3"/>
    <x v="0"/>
    <x v="0"/>
    <x v="1"/>
    <x v="0"/>
  </r>
  <r>
    <n v="660"/>
    <s v="NH"/>
    <x v="21"/>
    <x v="0"/>
    <x v="0"/>
    <x v="1"/>
    <n v="0"/>
    <x v="1"/>
    <n v="227.7"/>
    <n v="134"/>
    <n v="38.71"/>
    <n v="162.69999999999999"/>
    <n v="88"/>
    <n v="13.83"/>
    <n v="279.39999999999998"/>
    <n v="90"/>
    <n v="12.57"/>
    <n v="8.9"/>
    <x v="10"/>
    <n v="2.4"/>
    <x v="0"/>
    <x v="2"/>
    <x v="0"/>
    <x v="0"/>
    <x v="2"/>
    <x v="0"/>
  </r>
  <r>
    <n v="661"/>
    <s v="SD"/>
    <x v="130"/>
    <x v="2"/>
    <x v="0"/>
    <x v="1"/>
    <n v="0"/>
    <x v="1"/>
    <n v="179"/>
    <n v="88"/>
    <n v="30.43"/>
    <n v="148.19999999999999"/>
    <n v="124"/>
    <n v="12.6"/>
    <n v="146.80000000000001"/>
    <n v="116"/>
    <n v="6.61"/>
    <n v="8.8000000000000007"/>
    <x v="7"/>
    <n v="2.38"/>
    <x v="0"/>
    <x v="4"/>
    <x v="0"/>
    <x v="0"/>
    <x v="2"/>
    <x v="0"/>
  </r>
  <r>
    <n v="662"/>
    <s v="SC"/>
    <x v="66"/>
    <x v="0"/>
    <x v="0"/>
    <x v="1"/>
    <n v="0"/>
    <x v="1"/>
    <n v="226.6"/>
    <n v="98"/>
    <n v="38.520000000000003"/>
    <n v="88.5"/>
    <n v="107"/>
    <n v="7.52"/>
    <n v="166.2"/>
    <n v="105"/>
    <n v="7.48"/>
    <n v="11.9"/>
    <x v="0"/>
    <n v="3.21"/>
    <x v="1"/>
    <x v="4"/>
    <x v="0"/>
    <x v="0"/>
    <x v="2"/>
    <x v="0"/>
  </r>
  <r>
    <n v="663"/>
    <s v="WA"/>
    <x v="32"/>
    <x v="0"/>
    <x v="0"/>
    <x v="1"/>
    <n v="0"/>
    <x v="1"/>
    <n v="313.60000000000002"/>
    <n v="110"/>
    <n v="53.31"/>
    <n v="263.2"/>
    <n v="104"/>
    <n v="22.37"/>
    <n v="139"/>
    <n v="93"/>
    <n v="6.26"/>
    <n v="7.5"/>
    <x v="2"/>
    <n v="2.0299999999999998"/>
    <x v="0"/>
    <x v="0"/>
    <x v="0"/>
    <x v="0"/>
    <x v="1"/>
    <x v="0"/>
  </r>
  <r>
    <n v="664"/>
    <s v="MD"/>
    <x v="64"/>
    <x v="1"/>
    <x v="0"/>
    <x v="1"/>
    <n v="0"/>
    <x v="1"/>
    <n v="238.9"/>
    <n v="96"/>
    <n v="40.61"/>
    <n v="196.1"/>
    <n v="92"/>
    <n v="16.670000000000002"/>
    <n v="102.4"/>
    <n v="95"/>
    <n v="4.6100000000000003"/>
    <n v="11"/>
    <x v="6"/>
    <n v="2.97"/>
    <x v="1"/>
    <x v="6"/>
    <x v="0"/>
    <x v="0"/>
    <x v="0"/>
    <x v="0"/>
  </r>
  <r>
    <n v="665"/>
    <s v="ND"/>
    <x v="78"/>
    <x v="0"/>
    <x v="0"/>
    <x v="1"/>
    <n v="0"/>
    <x v="1"/>
    <n v="101.8"/>
    <n v="105"/>
    <n v="17.309999999999999"/>
    <n v="348.9"/>
    <n v="107"/>
    <n v="29.66"/>
    <n v="233.2"/>
    <n v="150"/>
    <n v="10.49"/>
    <n v="7.5"/>
    <x v="2"/>
    <n v="2.0299999999999998"/>
    <x v="0"/>
    <x v="0"/>
    <x v="0"/>
    <x v="0"/>
    <x v="1"/>
    <x v="1"/>
  </r>
  <r>
    <n v="666"/>
    <s v="NH"/>
    <x v="14"/>
    <x v="1"/>
    <x v="0"/>
    <x v="1"/>
    <n v="0"/>
    <x v="1"/>
    <n v="170.6"/>
    <n v="116"/>
    <n v="29"/>
    <n v="259.10000000000002"/>
    <n v="115"/>
    <n v="22.02"/>
    <n v="214.2"/>
    <n v="111"/>
    <n v="9.64"/>
    <n v="9.6"/>
    <x v="12"/>
    <n v="2.59"/>
    <x v="0"/>
    <x v="0"/>
    <x v="0"/>
    <x v="0"/>
    <x v="1"/>
    <x v="1"/>
  </r>
  <r>
    <n v="667"/>
    <s v="ND"/>
    <x v="67"/>
    <x v="2"/>
    <x v="1"/>
    <x v="1"/>
    <n v="0"/>
    <x v="1"/>
    <n v="136.80000000000001"/>
    <n v="112"/>
    <n v="23.26"/>
    <n v="197.5"/>
    <n v="134"/>
    <n v="16.79"/>
    <n v="93.2"/>
    <n v="90"/>
    <n v="4.1900000000000004"/>
    <n v="10.3"/>
    <x v="2"/>
    <n v="2.78"/>
    <x v="0"/>
    <x v="4"/>
    <x v="0"/>
    <x v="0"/>
    <x v="0"/>
    <x v="3"/>
  </r>
  <r>
    <n v="668"/>
    <s v="AK"/>
    <x v="17"/>
    <x v="2"/>
    <x v="0"/>
    <x v="0"/>
    <n v="43"/>
    <x v="2"/>
    <n v="157.80000000000001"/>
    <n v="122"/>
    <n v="26.83"/>
    <n v="132.30000000000001"/>
    <n v="108"/>
    <n v="11.25"/>
    <n v="137.1"/>
    <n v="81"/>
    <n v="6.17"/>
    <n v="5.6"/>
    <x v="5"/>
    <n v="1.51"/>
    <x v="0"/>
    <x v="4"/>
    <x v="0"/>
    <x v="0"/>
    <x v="2"/>
    <x v="3"/>
  </r>
  <r>
    <n v="669"/>
    <s v="WA"/>
    <x v="128"/>
    <x v="0"/>
    <x v="0"/>
    <x v="0"/>
    <n v="31"/>
    <x v="2"/>
    <n v="223.6"/>
    <n v="83"/>
    <n v="38.01"/>
    <n v="235.6"/>
    <n v="77"/>
    <n v="20.03"/>
    <n v="153"/>
    <n v="119"/>
    <n v="6.89"/>
    <n v="4.7"/>
    <x v="8"/>
    <n v="1.27"/>
    <x v="0"/>
    <x v="2"/>
    <x v="0"/>
    <x v="0"/>
    <x v="1"/>
    <x v="0"/>
  </r>
  <r>
    <n v="670"/>
    <s v="ME"/>
    <x v="52"/>
    <x v="0"/>
    <x v="0"/>
    <x v="1"/>
    <n v="0"/>
    <x v="1"/>
    <n v="189.1"/>
    <n v="104"/>
    <n v="32.15"/>
    <n v="313.89999999999998"/>
    <n v="124"/>
    <n v="26.68"/>
    <n v="227.9"/>
    <n v="128"/>
    <n v="10.26"/>
    <n v="8.1999999999999993"/>
    <x v="5"/>
    <n v="2.21"/>
    <x v="0"/>
    <x v="0"/>
    <x v="0"/>
    <x v="0"/>
    <x v="1"/>
    <x v="0"/>
  </r>
  <r>
    <n v="671"/>
    <s v="IL"/>
    <x v="170"/>
    <x v="2"/>
    <x v="0"/>
    <x v="1"/>
    <n v="0"/>
    <x v="1"/>
    <n v="137.30000000000001"/>
    <n v="94"/>
    <n v="23.34"/>
    <n v="232.4"/>
    <n v="87"/>
    <n v="19.75"/>
    <n v="206"/>
    <n v="105"/>
    <n v="9.27"/>
    <n v="9.8000000000000007"/>
    <x v="7"/>
    <n v="2.65"/>
    <x v="0"/>
    <x v="0"/>
    <x v="0"/>
    <x v="0"/>
    <x v="1"/>
    <x v="3"/>
  </r>
  <r>
    <n v="672"/>
    <s v="MT"/>
    <x v="71"/>
    <x v="0"/>
    <x v="0"/>
    <x v="1"/>
    <n v="0"/>
    <x v="1"/>
    <n v="226.3"/>
    <n v="82"/>
    <n v="38.47"/>
    <n v="178.9"/>
    <n v="101"/>
    <n v="15.21"/>
    <n v="181.5"/>
    <n v="90"/>
    <n v="8.17"/>
    <n v="8.9"/>
    <x v="7"/>
    <n v="2.4"/>
    <x v="0"/>
    <x v="1"/>
    <x v="0"/>
    <x v="0"/>
    <x v="0"/>
    <x v="0"/>
  </r>
  <r>
    <n v="673"/>
    <s v="IN"/>
    <x v="13"/>
    <x v="0"/>
    <x v="0"/>
    <x v="0"/>
    <n v="33"/>
    <x v="2"/>
    <n v="141"/>
    <n v="99"/>
    <n v="23.97"/>
    <n v="250.9"/>
    <n v="109"/>
    <n v="21.33"/>
    <n v="284.60000000000002"/>
    <n v="89"/>
    <n v="12.81"/>
    <n v="11.7"/>
    <x v="0"/>
    <n v="3.16"/>
    <x v="1"/>
    <x v="1"/>
    <x v="0"/>
    <x v="0"/>
    <x v="1"/>
    <x v="1"/>
  </r>
  <r>
    <n v="674"/>
    <s v="MA"/>
    <x v="33"/>
    <x v="2"/>
    <x v="0"/>
    <x v="1"/>
    <n v="0"/>
    <x v="1"/>
    <n v="118.6"/>
    <n v="106"/>
    <n v="20.16"/>
    <n v="223.5"/>
    <n v="115"/>
    <n v="19"/>
    <n v="94.7"/>
    <n v="12"/>
    <n v="4.26"/>
    <n v="13.3"/>
    <x v="6"/>
    <n v="3.59"/>
    <x v="1"/>
    <x v="4"/>
    <x v="0"/>
    <x v="0"/>
    <x v="0"/>
    <x v="3"/>
  </r>
  <r>
    <n v="675"/>
    <s v="RI"/>
    <x v="79"/>
    <x v="1"/>
    <x v="0"/>
    <x v="0"/>
    <n v="40"/>
    <x v="2"/>
    <n v="177.9"/>
    <n v="85"/>
    <n v="30.24"/>
    <n v="119.3"/>
    <n v="95"/>
    <n v="10.14"/>
    <n v="140.5"/>
    <n v="83"/>
    <n v="6.32"/>
    <n v="10.3"/>
    <x v="6"/>
    <n v="2.78"/>
    <x v="0"/>
    <x v="4"/>
    <x v="0"/>
    <x v="0"/>
    <x v="2"/>
    <x v="0"/>
  </r>
  <r>
    <n v="676"/>
    <s v="IA"/>
    <x v="70"/>
    <x v="2"/>
    <x v="0"/>
    <x v="1"/>
    <n v="0"/>
    <x v="1"/>
    <n v="177.4"/>
    <n v="102"/>
    <n v="30.16"/>
    <n v="215.2"/>
    <n v="123"/>
    <n v="18.29"/>
    <n v="132.4"/>
    <n v="120"/>
    <n v="5.96"/>
    <n v="6.6"/>
    <x v="7"/>
    <n v="1.78"/>
    <x v="0"/>
    <x v="2"/>
    <x v="0"/>
    <x v="0"/>
    <x v="0"/>
    <x v="0"/>
  </r>
  <r>
    <n v="677"/>
    <s v="WY"/>
    <x v="104"/>
    <x v="0"/>
    <x v="0"/>
    <x v="0"/>
    <n v="42"/>
    <x v="2"/>
    <n v="280.39999999999998"/>
    <n v="95"/>
    <n v="47.67"/>
    <n v="174.4"/>
    <n v="101"/>
    <n v="14.82"/>
    <n v="190"/>
    <n v="65"/>
    <n v="8.5500000000000007"/>
    <n v="9.9"/>
    <x v="6"/>
    <n v="2.67"/>
    <x v="0"/>
    <x v="3"/>
    <x v="0"/>
    <x v="0"/>
    <x v="2"/>
    <x v="0"/>
  </r>
  <r>
    <n v="678"/>
    <s v="DC"/>
    <x v="153"/>
    <x v="0"/>
    <x v="0"/>
    <x v="1"/>
    <n v="0"/>
    <x v="1"/>
    <n v="184.5"/>
    <n v="131"/>
    <n v="31.37"/>
    <n v="201.3"/>
    <n v="87"/>
    <n v="17.11"/>
    <n v="188.9"/>
    <n v="114"/>
    <n v="8.5"/>
    <n v="13.1"/>
    <x v="3"/>
    <n v="3.54"/>
    <x v="1"/>
    <x v="0"/>
    <x v="0"/>
    <x v="0"/>
    <x v="0"/>
    <x v="0"/>
  </r>
  <r>
    <n v="679"/>
    <s v="WV"/>
    <x v="15"/>
    <x v="0"/>
    <x v="0"/>
    <x v="1"/>
    <n v="0"/>
    <x v="1"/>
    <n v="185.1"/>
    <n v="91"/>
    <n v="31.47"/>
    <n v="227.3"/>
    <n v="115"/>
    <n v="19.32"/>
    <n v="198.5"/>
    <n v="79"/>
    <n v="8.93"/>
    <n v="12.7"/>
    <x v="3"/>
    <n v="3.43"/>
    <x v="1"/>
    <x v="4"/>
    <x v="0"/>
    <x v="0"/>
    <x v="1"/>
    <x v="0"/>
  </r>
  <r>
    <n v="680"/>
    <s v="WY"/>
    <x v="24"/>
    <x v="2"/>
    <x v="0"/>
    <x v="1"/>
    <n v="0"/>
    <x v="1"/>
    <n v="151.5"/>
    <n v="106"/>
    <n v="25.76"/>
    <n v="175.7"/>
    <n v="125"/>
    <n v="14.93"/>
    <n v="214.1"/>
    <n v="87"/>
    <n v="9.6300000000000008"/>
    <n v="12.4"/>
    <x v="4"/>
    <n v="3.35"/>
    <x v="1"/>
    <x v="3"/>
    <x v="0"/>
    <x v="0"/>
    <x v="2"/>
    <x v="3"/>
  </r>
  <r>
    <n v="681"/>
    <s v="ME"/>
    <x v="2"/>
    <x v="1"/>
    <x v="0"/>
    <x v="1"/>
    <n v="0"/>
    <x v="1"/>
    <n v="211.3"/>
    <n v="100"/>
    <n v="35.92"/>
    <n v="228.4"/>
    <n v="91"/>
    <n v="19.41"/>
    <n v="217.1"/>
    <n v="77"/>
    <n v="9.77"/>
    <n v="6.3"/>
    <x v="2"/>
    <n v="1.7"/>
    <x v="0"/>
    <x v="1"/>
    <x v="0"/>
    <x v="0"/>
    <x v="1"/>
    <x v="0"/>
  </r>
  <r>
    <n v="682"/>
    <s v="MD"/>
    <x v="9"/>
    <x v="0"/>
    <x v="0"/>
    <x v="1"/>
    <n v="0"/>
    <x v="1"/>
    <n v="209.4"/>
    <n v="125"/>
    <n v="35.6"/>
    <n v="286.3"/>
    <n v="91"/>
    <n v="24.34"/>
    <n v="208.6"/>
    <n v="73"/>
    <n v="9.39"/>
    <n v="8.1"/>
    <x v="7"/>
    <n v="2.19"/>
    <x v="0"/>
    <x v="4"/>
    <x v="0"/>
    <x v="0"/>
    <x v="1"/>
    <x v="0"/>
  </r>
  <r>
    <n v="683"/>
    <s v="NJ"/>
    <x v="57"/>
    <x v="0"/>
    <x v="0"/>
    <x v="1"/>
    <n v="0"/>
    <x v="1"/>
    <n v="261.60000000000002"/>
    <n v="83"/>
    <n v="44.47"/>
    <n v="192.9"/>
    <n v="133"/>
    <n v="16.399999999999999"/>
    <n v="246.9"/>
    <n v="50"/>
    <n v="11.11"/>
    <n v="7.3"/>
    <x v="0"/>
    <n v="1.97"/>
    <x v="0"/>
    <x v="2"/>
    <x v="0"/>
    <x v="0"/>
    <x v="0"/>
    <x v="0"/>
  </r>
  <r>
    <n v="684"/>
    <s v="WY"/>
    <x v="171"/>
    <x v="0"/>
    <x v="0"/>
    <x v="1"/>
    <n v="0"/>
    <x v="1"/>
    <n v="165.2"/>
    <n v="109"/>
    <n v="28.08"/>
    <n v="170.6"/>
    <n v="96"/>
    <n v="14.5"/>
    <n v="205"/>
    <n v="74"/>
    <n v="9.23"/>
    <n v="9.9"/>
    <x v="7"/>
    <n v="2.67"/>
    <x v="0"/>
    <x v="1"/>
    <x v="0"/>
    <x v="0"/>
    <x v="2"/>
    <x v="3"/>
  </r>
  <r>
    <n v="685"/>
    <s v="HI"/>
    <x v="69"/>
    <x v="1"/>
    <x v="1"/>
    <x v="1"/>
    <n v="0"/>
    <x v="1"/>
    <n v="135"/>
    <n v="108"/>
    <n v="22.95"/>
    <n v="176.3"/>
    <n v="111"/>
    <n v="14.99"/>
    <n v="144.6"/>
    <n v="96"/>
    <n v="6.51"/>
    <n v="10.5"/>
    <x v="6"/>
    <n v="2.84"/>
    <x v="1"/>
    <x v="0"/>
    <x v="0"/>
    <x v="0"/>
    <x v="2"/>
    <x v="3"/>
  </r>
  <r>
    <n v="686"/>
    <s v="MO"/>
    <x v="0"/>
    <x v="1"/>
    <x v="0"/>
    <x v="1"/>
    <n v="0"/>
    <x v="1"/>
    <n v="221"/>
    <n v="109"/>
    <n v="37.57"/>
    <n v="219"/>
    <n v="107"/>
    <n v="18.62"/>
    <n v="229.4"/>
    <n v="113"/>
    <n v="10.32"/>
    <n v="8.6"/>
    <x v="2"/>
    <n v="2.3199999999999998"/>
    <x v="0"/>
    <x v="3"/>
    <x v="0"/>
    <x v="0"/>
    <x v="0"/>
    <x v="0"/>
  </r>
  <r>
    <n v="687"/>
    <s v="AL"/>
    <x v="75"/>
    <x v="0"/>
    <x v="0"/>
    <x v="1"/>
    <n v="0"/>
    <x v="1"/>
    <n v="132.6"/>
    <n v="100"/>
    <n v="22.54"/>
    <n v="198.8"/>
    <n v="102"/>
    <n v="16.899999999999999"/>
    <n v="168.9"/>
    <n v="105"/>
    <n v="7.6"/>
    <n v="0"/>
    <x v="11"/>
    <n v="0"/>
    <x v="0"/>
    <x v="0"/>
    <x v="0"/>
    <x v="0"/>
    <x v="0"/>
    <x v="3"/>
  </r>
  <r>
    <n v="688"/>
    <s v="GA"/>
    <x v="55"/>
    <x v="2"/>
    <x v="0"/>
    <x v="1"/>
    <n v="0"/>
    <x v="1"/>
    <n v="127.7"/>
    <n v="81"/>
    <n v="21.71"/>
    <n v="188.4"/>
    <n v="84"/>
    <n v="16.010000000000002"/>
    <n v="260"/>
    <n v="125"/>
    <n v="11.7"/>
    <n v="4.7"/>
    <x v="1"/>
    <n v="1.27"/>
    <x v="0"/>
    <x v="0"/>
    <x v="0"/>
    <x v="0"/>
    <x v="0"/>
    <x v="2"/>
  </r>
  <r>
    <n v="689"/>
    <s v="UT"/>
    <x v="49"/>
    <x v="1"/>
    <x v="0"/>
    <x v="1"/>
    <n v="0"/>
    <x v="1"/>
    <n v="234.2"/>
    <n v="110"/>
    <n v="39.81"/>
    <n v="199"/>
    <n v="121"/>
    <n v="16.920000000000002"/>
    <n v="246.4"/>
    <n v="135"/>
    <n v="11.09"/>
    <n v="7.1"/>
    <x v="7"/>
    <n v="1.92"/>
    <x v="0"/>
    <x v="1"/>
    <x v="0"/>
    <x v="0"/>
    <x v="0"/>
    <x v="0"/>
  </r>
  <r>
    <n v="690"/>
    <s v="MN"/>
    <x v="163"/>
    <x v="2"/>
    <x v="0"/>
    <x v="1"/>
    <n v="0"/>
    <x v="1"/>
    <n v="221.9"/>
    <n v="66"/>
    <n v="37.72"/>
    <n v="112.7"/>
    <n v="109"/>
    <n v="9.58"/>
    <n v="176.5"/>
    <n v="141"/>
    <n v="7.94"/>
    <n v="10.7"/>
    <x v="1"/>
    <n v="2.89"/>
    <x v="1"/>
    <x v="0"/>
    <x v="0"/>
    <x v="0"/>
    <x v="2"/>
    <x v="0"/>
  </r>
  <r>
    <n v="691"/>
    <s v="ME"/>
    <x v="32"/>
    <x v="0"/>
    <x v="0"/>
    <x v="0"/>
    <n v="23"/>
    <x v="0"/>
    <n v="249.4"/>
    <n v="117"/>
    <n v="42.4"/>
    <n v="195.8"/>
    <n v="100"/>
    <n v="16.64"/>
    <n v="162.19999999999999"/>
    <n v="94"/>
    <n v="7.3"/>
    <n v="12.3"/>
    <x v="5"/>
    <n v="3.32"/>
    <x v="1"/>
    <x v="0"/>
    <x v="0"/>
    <x v="0"/>
    <x v="0"/>
    <x v="0"/>
  </r>
  <r>
    <n v="692"/>
    <s v="KS"/>
    <x v="165"/>
    <x v="0"/>
    <x v="1"/>
    <x v="1"/>
    <n v="0"/>
    <x v="1"/>
    <n v="200"/>
    <n v="98"/>
    <n v="34"/>
    <n v="205.4"/>
    <n v="106"/>
    <n v="17.46"/>
    <n v="323.7"/>
    <n v="96"/>
    <n v="14.57"/>
    <n v="8.9"/>
    <x v="5"/>
    <n v="2.4"/>
    <x v="0"/>
    <x v="1"/>
    <x v="0"/>
    <x v="0"/>
    <x v="0"/>
    <x v="0"/>
  </r>
  <r>
    <n v="693"/>
    <s v="WY"/>
    <x v="146"/>
    <x v="1"/>
    <x v="1"/>
    <x v="0"/>
    <n v="27"/>
    <x v="2"/>
    <n v="170.9"/>
    <n v="73"/>
    <n v="29.05"/>
    <n v="184.7"/>
    <n v="77"/>
    <n v="15.7"/>
    <n v="130.80000000000001"/>
    <n v="94"/>
    <n v="5.89"/>
    <n v="6.1"/>
    <x v="10"/>
    <n v="1.65"/>
    <x v="0"/>
    <x v="4"/>
    <x v="0"/>
    <x v="0"/>
    <x v="0"/>
    <x v="3"/>
  </r>
  <r>
    <n v="694"/>
    <s v="HI"/>
    <x v="157"/>
    <x v="0"/>
    <x v="0"/>
    <x v="1"/>
    <n v="0"/>
    <x v="1"/>
    <n v="200.5"/>
    <n v="117"/>
    <n v="34.090000000000003"/>
    <n v="159.9"/>
    <n v="111"/>
    <n v="13.59"/>
    <n v="196.2"/>
    <n v="84"/>
    <n v="8.83"/>
    <n v="16.3"/>
    <x v="1"/>
    <n v="4.4000000000000004"/>
    <x v="1"/>
    <x v="3"/>
    <x v="0"/>
    <x v="0"/>
    <x v="2"/>
    <x v="0"/>
  </r>
  <r>
    <n v="695"/>
    <s v="MN"/>
    <x v="79"/>
    <x v="0"/>
    <x v="0"/>
    <x v="1"/>
    <n v="0"/>
    <x v="1"/>
    <n v="168.4"/>
    <n v="74"/>
    <n v="28.63"/>
    <n v="161"/>
    <n v="83"/>
    <n v="13.69"/>
    <n v="147.4"/>
    <n v="117"/>
    <n v="6.63"/>
    <n v="8"/>
    <x v="7"/>
    <n v="2.16"/>
    <x v="0"/>
    <x v="0"/>
    <x v="0"/>
    <x v="0"/>
    <x v="2"/>
    <x v="3"/>
  </r>
  <r>
    <n v="696"/>
    <s v="VT"/>
    <x v="70"/>
    <x v="2"/>
    <x v="0"/>
    <x v="0"/>
    <n v="33"/>
    <x v="2"/>
    <n v="127.5"/>
    <n v="126"/>
    <n v="21.68"/>
    <n v="296.10000000000002"/>
    <n v="129"/>
    <n v="25.17"/>
    <n v="200.9"/>
    <n v="91"/>
    <n v="9.0399999999999991"/>
    <n v="13"/>
    <x v="0"/>
    <n v="3.51"/>
    <x v="1"/>
    <x v="0"/>
    <x v="0"/>
    <x v="0"/>
    <x v="1"/>
    <x v="1"/>
  </r>
  <r>
    <n v="697"/>
    <s v="OH"/>
    <x v="133"/>
    <x v="1"/>
    <x v="0"/>
    <x v="1"/>
    <n v="0"/>
    <x v="1"/>
    <n v="203.5"/>
    <n v="125"/>
    <n v="34.6"/>
    <n v="116.4"/>
    <n v="92"/>
    <n v="9.89"/>
    <n v="184.4"/>
    <n v="118"/>
    <n v="8.3000000000000007"/>
    <n v="13.6"/>
    <x v="2"/>
    <n v="3.67"/>
    <x v="1"/>
    <x v="0"/>
    <x v="0"/>
    <x v="0"/>
    <x v="2"/>
    <x v="0"/>
  </r>
  <r>
    <n v="698"/>
    <s v="CO"/>
    <x v="120"/>
    <x v="0"/>
    <x v="1"/>
    <x v="1"/>
    <n v="0"/>
    <x v="1"/>
    <n v="78.400000000000006"/>
    <n v="117"/>
    <n v="13.33"/>
    <n v="214.7"/>
    <n v="113"/>
    <n v="18.25"/>
    <n v="119.5"/>
    <n v="75"/>
    <n v="5.38"/>
    <n v="7.2"/>
    <x v="2"/>
    <n v="1.94"/>
    <x v="0"/>
    <x v="1"/>
    <x v="0"/>
    <x v="0"/>
    <x v="0"/>
    <x v="3"/>
  </r>
  <r>
    <n v="699"/>
    <s v="NJ"/>
    <x v="35"/>
    <x v="0"/>
    <x v="1"/>
    <x v="0"/>
    <n v="22"/>
    <x v="0"/>
    <n v="160.30000000000001"/>
    <n v="115"/>
    <n v="27.25"/>
    <n v="273.2"/>
    <n v="88"/>
    <n v="23.22"/>
    <n v="203.2"/>
    <n v="89"/>
    <n v="9.14"/>
    <n v="11.7"/>
    <x v="5"/>
    <n v="3.16"/>
    <x v="1"/>
    <x v="1"/>
    <x v="0"/>
    <x v="0"/>
    <x v="1"/>
    <x v="1"/>
  </r>
  <r>
    <n v="700"/>
    <s v="CA"/>
    <x v="23"/>
    <x v="1"/>
    <x v="0"/>
    <x v="1"/>
    <n v="0"/>
    <x v="1"/>
    <n v="172.5"/>
    <n v="56"/>
    <n v="29.33"/>
    <n v="276.5"/>
    <n v="70"/>
    <n v="23.5"/>
    <n v="180.9"/>
    <n v="90"/>
    <n v="8.14"/>
    <n v="6.9"/>
    <x v="5"/>
    <n v="1.86"/>
    <x v="0"/>
    <x v="3"/>
    <x v="0"/>
    <x v="0"/>
    <x v="1"/>
    <x v="1"/>
  </r>
  <r>
    <n v="701"/>
    <s v="WI"/>
    <x v="70"/>
    <x v="0"/>
    <x v="0"/>
    <x v="1"/>
    <n v="0"/>
    <x v="1"/>
    <n v="166.6"/>
    <n v="102"/>
    <n v="28.32"/>
    <n v="226.3"/>
    <n v="110"/>
    <n v="19.239999999999998"/>
    <n v="147.19999999999999"/>
    <n v="121"/>
    <n v="6.62"/>
    <n v="9.1"/>
    <x v="1"/>
    <n v="2.46"/>
    <x v="0"/>
    <x v="3"/>
    <x v="0"/>
    <x v="0"/>
    <x v="1"/>
    <x v="3"/>
  </r>
  <r>
    <n v="702"/>
    <s v="UT"/>
    <x v="133"/>
    <x v="1"/>
    <x v="0"/>
    <x v="0"/>
    <n v="24"/>
    <x v="0"/>
    <n v="207"/>
    <n v="109"/>
    <n v="35.19"/>
    <n v="181.7"/>
    <n v="100"/>
    <n v="15.44"/>
    <n v="148.69999999999999"/>
    <n v="111"/>
    <n v="6.69"/>
    <n v="5.7"/>
    <x v="1"/>
    <n v="1.54"/>
    <x v="0"/>
    <x v="0"/>
    <x v="0"/>
    <x v="0"/>
    <x v="0"/>
    <x v="0"/>
  </r>
  <r>
    <n v="703"/>
    <s v="AR"/>
    <x v="39"/>
    <x v="0"/>
    <x v="0"/>
    <x v="0"/>
    <n v="27"/>
    <x v="2"/>
    <n v="151.19999999999999"/>
    <n v="118"/>
    <n v="25.7"/>
    <n v="228"/>
    <n v="82"/>
    <n v="19.38"/>
    <n v="169.8"/>
    <n v="113"/>
    <n v="7.64"/>
    <n v="5.6"/>
    <x v="16"/>
    <n v="1.51"/>
    <x v="0"/>
    <x v="1"/>
    <x v="0"/>
    <x v="0"/>
    <x v="1"/>
    <x v="3"/>
  </r>
  <r>
    <n v="704"/>
    <s v="WA"/>
    <x v="49"/>
    <x v="1"/>
    <x v="0"/>
    <x v="1"/>
    <n v="0"/>
    <x v="1"/>
    <n v="178.8"/>
    <n v="64"/>
    <n v="30.4"/>
    <n v="226"/>
    <n v="118"/>
    <n v="19.21"/>
    <n v="240.5"/>
    <n v="89"/>
    <n v="10.82"/>
    <n v="5.5"/>
    <x v="7"/>
    <n v="1.49"/>
    <x v="0"/>
    <x v="4"/>
    <x v="0"/>
    <x v="0"/>
    <x v="1"/>
    <x v="0"/>
  </r>
  <r>
    <n v="705"/>
    <s v="NC"/>
    <x v="6"/>
    <x v="0"/>
    <x v="0"/>
    <x v="1"/>
    <n v="0"/>
    <x v="1"/>
    <n v="136"/>
    <n v="90"/>
    <n v="23.12"/>
    <n v="184"/>
    <n v="89"/>
    <n v="15.64"/>
    <n v="137.5"/>
    <n v="48"/>
    <n v="6.19"/>
    <n v="5.5"/>
    <x v="0"/>
    <n v="1.49"/>
    <x v="0"/>
    <x v="1"/>
    <x v="0"/>
    <x v="0"/>
    <x v="0"/>
    <x v="3"/>
  </r>
  <r>
    <n v="706"/>
    <s v="WY"/>
    <x v="97"/>
    <x v="2"/>
    <x v="0"/>
    <x v="1"/>
    <n v="0"/>
    <x v="1"/>
    <n v="169"/>
    <n v="87"/>
    <n v="28.73"/>
    <n v="111.1"/>
    <n v="93"/>
    <n v="9.44"/>
    <n v="118.7"/>
    <n v="102"/>
    <n v="5.34"/>
    <n v="12.2"/>
    <x v="0"/>
    <n v="3.29"/>
    <x v="1"/>
    <x v="3"/>
    <x v="0"/>
    <x v="0"/>
    <x v="2"/>
    <x v="3"/>
  </r>
  <r>
    <n v="707"/>
    <s v="RI"/>
    <x v="62"/>
    <x v="2"/>
    <x v="0"/>
    <x v="1"/>
    <n v="0"/>
    <x v="1"/>
    <n v="104.2"/>
    <n v="75"/>
    <n v="17.71"/>
    <n v="272.89999999999998"/>
    <n v="91"/>
    <n v="23.2"/>
    <n v="187.2"/>
    <n v="107"/>
    <n v="8.42"/>
    <n v="9.1999999999999993"/>
    <x v="5"/>
    <n v="2.48"/>
    <x v="0"/>
    <x v="0"/>
    <x v="0"/>
    <x v="0"/>
    <x v="1"/>
    <x v="1"/>
  </r>
  <r>
    <n v="708"/>
    <s v="KY"/>
    <x v="145"/>
    <x v="0"/>
    <x v="0"/>
    <x v="1"/>
    <n v="0"/>
    <x v="1"/>
    <n v="273.8"/>
    <n v="94"/>
    <n v="46.55"/>
    <n v="237.1"/>
    <n v="131"/>
    <n v="20.149999999999999"/>
    <n v="295.89999999999998"/>
    <n v="89"/>
    <n v="13.32"/>
    <n v="10.4"/>
    <x v="5"/>
    <n v="2.81"/>
    <x v="1"/>
    <x v="3"/>
    <x v="0"/>
    <x v="0"/>
    <x v="1"/>
    <x v="0"/>
  </r>
  <r>
    <n v="709"/>
    <s v="AL"/>
    <x v="150"/>
    <x v="2"/>
    <x v="0"/>
    <x v="1"/>
    <n v="0"/>
    <x v="1"/>
    <n v="142.80000000000001"/>
    <n v="106"/>
    <n v="24.28"/>
    <n v="230.5"/>
    <n v="87"/>
    <n v="19.59"/>
    <n v="212.8"/>
    <n v="74"/>
    <n v="9.58"/>
    <n v="7.2"/>
    <x v="8"/>
    <n v="1.94"/>
    <x v="0"/>
    <x v="1"/>
    <x v="0"/>
    <x v="0"/>
    <x v="1"/>
    <x v="3"/>
  </r>
  <r>
    <n v="710"/>
    <s v="SD"/>
    <x v="128"/>
    <x v="2"/>
    <x v="0"/>
    <x v="0"/>
    <n v="43"/>
    <x v="2"/>
    <n v="179.9"/>
    <n v="100"/>
    <n v="30.58"/>
    <n v="245.1"/>
    <n v="71"/>
    <n v="20.83"/>
    <n v="225.7"/>
    <n v="114"/>
    <n v="10.16"/>
    <n v="11.4"/>
    <x v="7"/>
    <n v="3.08"/>
    <x v="1"/>
    <x v="4"/>
    <x v="0"/>
    <x v="0"/>
    <x v="1"/>
    <x v="0"/>
  </r>
  <r>
    <n v="711"/>
    <s v="OK"/>
    <x v="172"/>
    <x v="0"/>
    <x v="0"/>
    <x v="1"/>
    <n v="0"/>
    <x v="1"/>
    <n v="86.4"/>
    <n v="102"/>
    <n v="14.69"/>
    <n v="202.1"/>
    <n v="113"/>
    <n v="17.18"/>
    <n v="113"/>
    <n v="84"/>
    <n v="5.09"/>
    <n v="11.9"/>
    <x v="1"/>
    <n v="3.21"/>
    <x v="1"/>
    <x v="4"/>
    <x v="0"/>
    <x v="0"/>
    <x v="0"/>
    <x v="3"/>
  </r>
  <r>
    <n v="712"/>
    <s v="MT"/>
    <x v="130"/>
    <x v="0"/>
    <x v="0"/>
    <x v="1"/>
    <n v="0"/>
    <x v="1"/>
    <n v="196.2"/>
    <n v="105"/>
    <n v="33.35"/>
    <n v="306.8"/>
    <n v="111"/>
    <n v="26.08"/>
    <n v="201.5"/>
    <n v="110"/>
    <n v="9.07"/>
    <n v="6.9"/>
    <x v="9"/>
    <n v="1.86"/>
    <x v="0"/>
    <x v="1"/>
    <x v="0"/>
    <x v="0"/>
    <x v="1"/>
    <x v="0"/>
  </r>
  <r>
    <n v="713"/>
    <s v="CA"/>
    <x v="57"/>
    <x v="0"/>
    <x v="0"/>
    <x v="1"/>
    <n v="0"/>
    <x v="1"/>
    <n v="97"/>
    <n v="96"/>
    <n v="16.489999999999998"/>
    <n v="213.1"/>
    <n v="79"/>
    <n v="18.11"/>
    <n v="322.2"/>
    <n v="79"/>
    <n v="14.5"/>
    <n v="10.8"/>
    <x v="0"/>
    <n v="2.92"/>
    <x v="1"/>
    <x v="5"/>
    <x v="0"/>
    <x v="0"/>
    <x v="0"/>
    <x v="2"/>
  </r>
  <r>
    <n v="714"/>
    <s v="AZ"/>
    <x v="67"/>
    <x v="0"/>
    <x v="0"/>
    <x v="1"/>
    <n v="0"/>
    <x v="1"/>
    <n v="168.7"/>
    <n v="125"/>
    <n v="28.68"/>
    <n v="208.5"/>
    <n v="79"/>
    <n v="17.72"/>
    <n v="184.1"/>
    <n v="86"/>
    <n v="8.2799999999999994"/>
    <n v="6.8"/>
    <x v="1"/>
    <n v="1.84"/>
    <x v="0"/>
    <x v="4"/>
    <x v="0"/>
    <x v="0"/>
    <x v="0"/>
    <x v="3"/>
  </r>
  <r>
    <n v="715"/>
    <s v="GA"/>
    <x v="55"/>
    <x v="0"/>
    <x v="0"/>
    <x v="1"/>
    <n v="0"/>
    <x v="1"/>
    <n v="172.3"/>
    <n v="92"/>
    <n v="29.29"/>
    <n v="224.2"/>
    <n v="96"/>
    <n v="19.059999999999999"/>
    <n v="223.4"/>
    <n v="100"/>
    <n v="10.050000000000001"/>
    <n v="9.6999999999999993"/>
    <x v="6"/>
    <n v="2.62"/>
    <x v="0"/>
    <x v="4"/>
    <x v="0"/>
    <x v="0"/>
    <x v="1"/>
    <x v="2"/>
  </r>
  <r>
    <n v="716"/>
    <s v="NE"/>
    <x v="70"/>
    <x v="2"/>
    <x v="0"/>
    <x v="1"/>
    <n v="0"/>
    <x v="1"/>
    <n v="144.69999999999999"/>
    <n v="91"/>
    <n v="24.6"/>
    <n v="219.6"/>
    <n v="106"/>
    <n v="18.670000000000002"/>
    <n v="233.5"/>
    <n v="98"/>
    <n v="10.51"/>
    <n v="12.6"/>
    <x v="8"/>
    <n v="3.4"/>
    <x v="1"/>
    <x v="0"/>
    <x v="0"/>
    <x v="0"/>
    <x v="0"/>
    <x v="2"/>
  </r>
  <r>
    <n v="717"/>
    <s v="IN"/>
    <x v="15"/>
    <x v="1"/>
    <x v="0"/>
    <x v="0"/>
    <n v="44"/>
    <x v="2"/>
    <n v="163.19999999999999"/>
    <n v="69"/>
    <n v="27.74"/>
    <n v="271.7"/>
    <n v="107"/>
    <n v="23.09"/>
    <n v="175.6"/>
    <n v="109"/>
    <n v="7.9"/>
    <n v="9.9"/>
    <x v="5"/>
    <n v="2.67"/>
    <x v="0"/>
    <x v="3"/>
    <x v="0"/>
    <x v="0"/>
    <x v="1"/>
    <x v="1"/>
  </r>
  <r>
    <n v="718"/>
    <s v="LA"/>
    <x v="79"/>
    <x v="1"/>
    <x v="0"/>
    <x v="0"/>
    <n v="17"/>
    <x v="0"/>
    <n v="234.9"/>
    <n v="111"/>
    <n v="39.93"/>
    <n v="255.4"/>
    <n v="143"/>
    <n v="21.71"/>
    <n v="194.6"/>
    <n v="80"/>
    <n v="8.76"/>
    <n v="15.4"/>
    <x v="0"/>
    <n v="4.16"/>
    <x v="1"/>
    <x v="0"/>
    <x v="0"/>
    <x v="0"/>
    <x v="1"/>
    <x v="0"/>
  </r>
  <r>
    <n v="719"/>
    <s v="SD"/>
    <x v="90"/>
    <x v="2"/>
    <x v="0"/>
    <x v="0"/>
    <n v="33"/>
    <x v="2"/>
    <n v="170.2"/>
    <n v="113"/>
    <n v="28.93"/>
    <n v="192.4"/>
    <n v="69"/>
    <n v="16.350000000000001"/>
    <n v="112"/>
    <n v="108"/>
    <n v="5.04"/>
    <n v="13"/>
    <x v="6"/>
    <n v="3.51"/>
    <x v="1"/>
    <x v="4"/>
    <x v="0"/>
    <x v="0"/>
    <x v="0"/>
    <x v="3"/>
  </r>
  <r>
    <n v="720"/>
    <s v="AZ"/>
    <x v="57"/>
    <x v="0"/>
    <x v="0"/>
    <x v="1"/>
    <n v="0"/>
    <x v="1"/>
    <n v="284"/>
    <n v="92"/>
    <n v="48.28"/>
    <n v="199.7"/>
    <n v="78"/>
    <n v="16.97"/>
    <n v="203.4"/>
    <n v="141"/>
    <n v="9.15"/>
    <n v="6.6"/>
    <x v="5"/>
    <n v="1.78"/>
    <x v="0"/>
    <x v="0"/>
    <x v="0"/>
    <x v="0"/>
    <x v="0"/>
    <x v="0"/>
  </r>
  <r>
    <n v="721"/>
    <s v="MA"/>
    <x v="18"/>
    <x v="2"/>
    <x v="0"/>
    <x v="1"/>
    <n v="0"/>
    <x v="1"/>
    <n v="170.6"/>
    <n v="79"/>
    <n v="29"/>
    <n v="144.80000000000001"/>
    <n v="126"/>
    <n v="12.31"/>
    <n v="193.6"/>
    <n v="102"/>
    <n v="8.7100000000000009"/>
    <n v="6"/>
    <x v="0"/>
    <n v="1.62"/>
    <x v="0"/>
    <x v="1"/>
    <x v="0"/>
    <x v="0"/>
    <x v="2"/>
    <x v="3"/>
  </r>
  <r>
    <n v="722"/>
    <s v="AK"/>
    <x v="42"/>
    <x v="0"/>
    <x v="0"/>
    <x v="1"/>
    <n v="0"/>
    <x v="1"/>
    <n v="203.9"/>
    <n v="126"/>
    <n v="34.659999999999997"/>
    <n v="267.3"/>
    <n v="107"/>
    <n v="22.72"/>
    <n v="221.9"/>
    <n v="72"/>
    <n v="9.99"/>
    <n v="10.5"/>
    <x v="5"/>
    <n v="2.84"/>
    <x v="1"/>
    <x v="3"/>
    <x v="0"/>
    <x v="0"/>
    <x v="1"/>
    <x v="0"/>
  </r>
  <r>
    <n v="723"/>
    <s v="GA"/>
    <x v="125"/>
    <x v="0"/>
    <x v="0"/>
    <x v="1"/>
    <n v="0"/>
    <x v="1"/>
    <n v="245.5"/>
    <n v="39"/>
    <n v="41.74"/>
    <n v="231.8"/>
    <n v="116"/>
    <n v="19.7"/>
    <n v="156.9"/>
    <n v="68"/>
    <n v="7.06"/>
    <n v="10.1"/>
    <x v="3"/>
    <n v="2.73"/>
    <x v="0"/>
    <x v="5"/>
    <x v="0"/>
    <x v="0"/>
    <x v="1"/>
    <x v="0"/>
  </r>
  <r>
    <n v="724"/>
    <s v="PA"/>
    <x v="40"/>
    <x v="0"/>
    <x v="0"/>
    <x v="0"/>
    <n v="28"/>
    <x v="2"/>
    <n v="66.599999999999994"/>
    <n v="147"/>
    <n v="11.32"/>
    <n v="297"/>
    <n v="121"/>
    <n v="25.25"/>
    <n v="144.19999999999999"/>
    <n v="106"/>
    <n v="6.49"/>
    <n v="13"/>
    <x v="0"/>
    <n v="3.51"/>
    <x v="1"/>
    <x v="4"/>
    <x v="0"/>
    <x v="0"/>
    <x v="1"/>
    <x v="1"/>
  </r>
  <r>
    <n v="725"/>
    <s v="MS"/>
    <x v="52"/>
    <x v="0"/>
    <x v="0"/>
    <x v="0"/>
    <n v="32"/>
    <x v="2"/>
    <n v="194"/>
    <n v="83"/>
    <n v="32.979999999999997"/>
    <n v="151.69999999999999"/>
    <n v="111"/>
    <n v="12.89"/>
    <n v="205.8"/>
    <n v="111"/>
    <n v="9.26"/>
    <n v="9.3000000000000007"/>
    <x v="7"/>
    <n v="2.5099999999999998"/>
    <x v="0"/>
    <x v="0"/>
    <x v="0"/>
    <x v="0"/>
    <x v="2"/>
    <x v="0"/>
  </r>
  <r>
    <n v="726"/>
    <s v="AR"/>
    <x v="19"/>
    <x v="1"/>
    <x v="0"/>
    <x v="1"/>
    <n v="0"/>
    <x v="1"/>
    <n v="136.1"/>
    <n v="95"/>
    <n v="23.14"/>
    <n v="163.80000000000001"/>
    <n v="111"/>
    <n v="13.92"/>
    <n v="157.19999999999999"/>
    <n v="118"/>
    <n v="7.07"/>
    <n v="8.9"/>
    <x v="2"/>
    <n v="2.4"/>
    <x v="0"/>
    <x v="0"/>
    <x v="0"/>
    <x v="0"/>
    <x v="2"/>
    <x v="3"/>
  </r>
  <r>
    <n v="727"/>
    <s v="TX"/>
    <x v="173"/>
    <x v="0"/>
    <x v="0"/>
    <x v="1"/>
    <n v="0"/>
    <x v="1"/>
    <n v="271.89999999999998"/>
    <n v="104"/>
    <n v="46.22"/>
    <n v="171.4"/>
    <n v="104"/>
    <n v="14.57"/>
    <n v="239.2"/>
    <n v="111"/>
    <n v="10.76"/>
    <n v="13.8"/>
    <x v="7"/>
    <n v="3.73"/>
    <x v="1"/>
    <x v="4"/>
    <x v="0"/>
    <x v="0"/>
    <x v="2"/>
    <x v="0"/>
  </r>
  <r>
    <n v="728"/>
    <s v="MS"/>
    <x v="66"/>
    <x v="1"/>
    <x v="0"/>
    <x v="0"/>
    <n v="44"/>
    <x v="2"/>
    <n v="173.3"/>
    <n v="114"/>
    <n v="29.46"/>
    <n v="152.30000000000001"/>
    <n v="78"/>
    <n v="12.95"/>
    <n v="144.4"/>
    <n v="118"/>
    <n v="6.5"/>
    <n v="12.3"/>
    <x v="0"/>
    <n v="3.32"/>
    <x v="1"/>
    <x v="4"/>
    <x v="0"/>
    <x v="0"/>
    <x v="2"/>
    <x v="3"/>
  </r>
  <r>
    <n v="729"/>
    <s v="PA"/>
    <x v="64"/>
    <x v="2"/>
    <x v="0"/>
    <x v="0"/>
    <n v="28"/>
    <x v="2"/>
    <n v="246"/>
    <n v="136"/>
    <n v="41.82"/>
    <n v="147.5"/>
    <n v="99"/>
    <n v="12.54"/>
    <n v="118.8"/>
    <n v="99"/>
    <n v="5.35"/>
    <n v="4"/>
    <x v="5"/>
    <n v="1.08"/>
    <x v="0"/>
    <x v="4"/>
    <x v="0"/>
    <x v="0"/>
    <x v="2"/>
    <x v="0"/>
  </r>
  <r>
    <n v="730"/>
    <s v="VT"/>
    <x v="145"/>
    <x v="1"/>
    <x v="0"/>
    <x v="1"/>
    <n v="0"/>
    <x v="1"/>
    <n v="216.5"/>
    <n v="60"/>
    <n v="36.81"/>
    <n v="250.3"/>
    <n v="140"/>
    <n v="21.28"/>
    <n v="247"/>
    <n v="99"/>
    <n v="11.12"/>
    <n v="5.7"/>
    <x v="1"/>
    <n v="1.54"/>
    <x v="0"/>
    <x v="4"/>
    <x v="0"/>
    <x v="0"/>
    <x v="1"/>
    <x v="0"/>
  </r>
  <r>
    <n v="731"/>
    <s v="IL"/>
    <x v="89"/>
    <x v="0"/>
    <x v="0"/>
    <x v="1"/>
    <n v="0"/>
    <x v="1"/>
    <n v="187"/>
    <n v="95"/>
    <n v="31.79"/>
    <n v="163.6"/>
    <n v="136"/>
    <n v="13.91"/>
    <n v="212.3"/>
    <n v="105"/>
    <n v="9.5500000000000007"/>
    <n v="7.9"/>
    <x v="5"/>
    <n v="2.13"/>
    <x v="0"/>
    <x v="4"/>
    <x v="0"/>
    <x v="0"/>
    <x v="2"/>
    <x v="0"/>
  </r>
  <r>
    <n v="732"/>
    <s v="VA"/>
    <x v="116"/>
    <x v="0"/>
    <x v="1"/>
    <x v="0"/>
    <n v="27"/>
    <x v="2"/>
    <n v="207.5"/>
    <n v="92"/>
    <n v="35.28"/>
    <n v="182.8"/>
    <n v="92"/>
    <n v="15.54"/>
    <n v="189"/>
    <n v="68"/>
    <n v="8.5"/>
    <n v="9.8000000000000007"/>
    <x v="0"/>
    <n v="2.65"/>
    <x v="0"/>
    <x v="4"/>
    <x v="0"/>
    <x v="0"/>
    <x v="0"/>
    <x v="0"/>
  </r>
  <r>
    <n v="733"/>
    <s v="KS"/>
    <x v="35"/>
    <x v="0"/>
    <x v="0"/>
    <x v="1"/>
    <n v="0"/>
    <x v="1"/>
    <n v="232.9"/>
    <n v="119"/>
    <n v="39.590000000000003"/>
    <n v="191"/>
    <n v="103"/>
    <n v="16.239999999999998"/>
    <n v="222.5"/>
    <n v="59"/>
    <n v="10.01"/>
    <n v="10.7"/>
    <x v="0"/>
    <n v="2.89"/>
    <x v="1"/>
    <x v="1"/>
    <x v="0"/>
    <x v="0"/>
    <x v="0"/>
    <x v="0"/>
  </r>
  <r>
    <n v="734"/>
    <s v="SC"/>
    <x v="174"/>
    <x v="1"/>
    <x v="0"/>
    <x v="1"/>
    <n v="0"/>
    <x v="1"/>
    <n v="201.8"/>
    <n v="121"/>
    <n v="34.31"/>
    <n v="238.6"/>
    <n v="89"/>
    <n v="20.28"/>
    <n v="174.1"/>
    <n v="151"/>
    <n v="7.83"/>
    <n v="13.5"/>
    <x v="7"/>
    <n v="3.65"/>
    <x v="1"/>
    <x v="0"/>
    <x v="0"/>
    <x v="0"/>
    <x v="1"/>
    <x v="0"/>
  </r>
  <r>
    <n v="735"/>
    <s v="ME"/>
    <x v="145"/>
    <x v="1"/>
    <x v="0"/>
    <x v="1"/>
    <n v="0"/>
    <x v="1"/>
    <n v="265.7"/>
    <n v="130"/>
    <n v="45.17"/>
    <n v="47.3"/>
    <n v="116"/>
    <n v="4.0199999999999996"/>
    <n v="140.30000000000001"/>
    <n v="103"/>
    <n v="6.31"/>
    <n v="8.6999999999999993"/>
    <x v="6"/>
    <n v="2.35"/>
    <x v="0"/>
    <x v="3"/>
    <x v="0"/>
    <x v="0"/>
    <x v="2"/>
    <x v="0"/>
  </r>
  <r>
    <n v="736"/>
    <s v="NM"/>
    <x v="59"/>
    <x v="0"/>
    <x v="0"/>
    <x v="1"/>
    <n v="0"/>
    <x v="1"/>
    <n v="281.60000000000002"/>
    <n v="103"/>
    <n v="47.87"/>
    <n v="152.69999999999999"/>
    <n v="82"/>
    <n v="12.98"/>
    <n v="196.8"/>
    <n v="86"/>
    <n v="8.86"/>
    <n v="7.4"/>
    <x v="0"/>
    <n v="2"/>
    <x v="0"/>
    <x v="4"/>
    <x v="0"/>
    <x v="0"/>
    <x v="2"/>
    <x v="0"/>
  </r>
  <r>
    <n v="737"/>
    <s v="ND"/>
    <x v="150"/>
    <x v="2"/>
    <x v="0"/>
    <x v="1"/>
    <n v="0"/>
    <x v="1"/>
    <n v="298.10000000000002"/>
    <n v="113"/>
    <n v="50.68"/>
    <n v="228"/>
    <n v="119"/>
    <n v="19.38"/>
    <n v="228.1"/>
    <n v="98"/>
    <n v="10.26"/>
    <n v="8.1999999999999993"/>
    <x v="7"/>
    <n v="2.21"/>
    <x v="0"/>
    <x v="2"/>
    <x v="0"/>
    <x v="0"/>
    <x v="1"/>
    <x v="0"/>
  </r>
  <r>
    <n v="738"/>
    <s v="PA"/>
    <x v="39"/>
    <x v="0"/>
    <x v="0"/>
    <x v="1"/>
    <n v="0"/>
    <x v="1"/>
    <n v="232.7"/>
    <n v="97"/>
    <n v="39.56"/>
    <n v="208.2"/>
    <n v="85"/>
    <n v="17.7"/>
    <n v="194.3"/>
    <n v="113"/>
    <n v="8.74"/>
    <n v="10.199999999999999"/>
    <x v="10"/>
    <n v="2.75"/>
    <x v="0"/>
    <x v="0"/>
    <x v="0"/>
    <x v="0"/>
    <x v="0"/>
    <x v="0"/>
  </r>
  <r>
    <n v="739"/>
    <s v="MA"/>
    <x v="155"/>
    <x v="2"/>
    <x v="0"/>
    <x v="1"/>
    <n v="0"/>
    <x v="1"/>
    <n v="272.5"/>
    <n v="113"/>
    <n v="46.33"/>
    <n v="288.89999999999998"/>
    <n v="113"/>
    <n v="24.56"/>
    <n v="172.4"/>
    <n v="96"/>
    <n v="7.76"/>
    <n v="10.1"/>
    <x v="2"/>
    <n v="2.73"/>
    <x v="0"/>
    <x v="4"/>
    <x v="0"/>
    <x v="0"/>
    <x v="1"/>
    <x v="0"/>
  </r>
  <r>
    <n v="740"/>
    <s v="MT"/>
    <x v="78"/>
    <x v="0"/>
    <x v="0"/>
    <x v="1"/>
    <n v="0"/>
    <x v="1"/>
    <n v="136.19999999999999"/>
    <n v="103"/>
    <n v="23.15"/>
    <n v="177.8"/>
    <n v="132"/>
    <n v="15.11"/>
    <n v="263.39999999999998"/>
    <n v="135"/>
    <n v="11.85"/>
    <n v="8.3000000000000007"/>
    <x v="0"/>
    <n v="2.2400000000000002"/>
    <x v="0"/>
    <x v="0"/>
    <x v="0"/>
    <x v="0"/>
    <x v="0"/>
    <x v="2"/>
  </r>
  <r>
    <n v="741"/>
    <s v="OK"/>
    <x v="145"/>
    <x v="2"/>
    <x v="0"/>
    <x v="1"/>
    <n v="0"/>
    <x v="1"/>
    <n v="189.9"/>
    <n v="87"/>
    <n v="32.28"/>
    <n v="193.9"/>
    <n v="118"/>
    <n v="16.48"/>
    <n v="177.4"/>
    <n v="114"/>
    <n v="7.98"/>
    <n v="15.6"/>
    <x v="5"/>
    <n v="4.21"/>
    <x v="1"/>
    <x v="1"/>
    <x v="0"/>
    <x v="0"/>
    <x v="0"/>
    <x v="0"/>
  </r>
  <r>
    <n v="742"/>
    <s v="PA"/>
    <x v="42"/>
    <x v="2"/>
    <x v="0"/>
    <x v="1"/>
    <n v="0"/>
    <x v="1"/>
    <n v="245.9"/>
    <n v="113"/>
    <n v="41.8"/>
    <n v="210.8"/>
    <n v="94"/>
    <n v="17.920000000000002"/>
    <n v="187.9"/>
    <n v="108"/>
    <n v="8.4600000000000009"/>
    <n v="10.4"/>
    <x v="8"/>
    <n v="2.81"/>
    <x v="1"/>
    <x v="0"/>
    <x v="0"/>
    <x v="0"/>
    <x v="0"/>
    <x v="0"/>
  </r>
  <r>
    <n v="743"/>
    <s v="NH"/>
    <x v="135"/>
    <x v="2"/>
    <x v="0"/>
    <x v="0"/>
    <n v="43"/>
    <x v="2"/>
    <n v="158.9"/>
    <n v="96"/>
    <n v="27.01"/>
    <n v="280.39999999999998"/>
    <n v="117"/>
    <n v="23.83"/>
    <n v="216.5"/>
    <n v="97"/>
    <n v="9.74"/>
    <n v="10.8"/>
    <x v="7"/>
    <n v="2.92"/>
    <x v="1"/>
    <x v="4"/>
    <x v="0"/>
    <x v="0"/>
    <x v="1"/>
    <x v="1"/>
  </r>
  <r>
    <n v="744"/>
    <s v="WV"/>
    <x v="120"/>
    <x v="1"/>
    <x v="0"/>
    <x v="1"/>
    <n v="0"/>
    <x v="1"/>
    <n v="145.80000000000001"/>
    <n v="59"/>
    <n v="24.79"/>
    <n v="223.1"/>
    <n v="109"/>
    <n v="18.96"/>
    <n v="219.2"/>
    <n v="104"/>
    <n v="9.86"/>
    <n v="9.8000000000000007"/>
    <x v="0"/>
    <n v="2.65"/>
    <x v="0"/>
    <x v="1"/>
    <x v="0"/>
    <x v="0"/>
    <x v="0"/>
    <x v="3"/>
  </r>
  <r>
    <n v="745"/>
    <s v="AR"/>
    <x v="36"/>
    <x v="0"/>
    <x v="0"/>
    <x v="1"/>
    <n v="0"/>
    <x v="1"/>
    <n v="184.7"/>
    <n v="109"/>
    <n v="31.4"/>
    <n v="161.30000000000001"/>
    <n v="108"/>
    <n v="13.71"/>
    <n v="148.80000000000001"/>
    <n v="103"/>
    <n v="6.7"/>
    <n v="11.3"/>
    <x v="7"/>
    <n v="3.05"/>
    <x v="1"/>
    <x v="4"/>
    <x v="0"/>
    <x v="0"/>
    <x v="2"/>
    <x v="0"/>
  </r>
  <r>
    <n v="746"/>
    <s v="GA"/>
    <x v="115"/>
    <x v="0"/>
    <x v="0"/>
    <x v="1"/>
    <n v="0"/>
    <x v="1"/>
    <n v="119.4"/>
    <n v="99"/>
    <n v="20.3"/>
    <n v="226.3"/>
    <n v="97"/>
    <n v="19.239999999999998"/>
    <n v="202.7"/>
    <n v="111"/>
    <n v="9.1199999999999992"/>
    <n v="11.3"/>
    <x v="10"/>
    <n v="3.05"/>
    <x v="1"/>
    <x v="1"/>
    <x v="0"/>
    <x v="0"/>
    <x v="1"/>
    <x v="3"/>
  </r>
  <r>
    <n v="747"/>
    <s v="WA"/>
    <x v="36"/>
    <x v="2"/>
    <x v="0"/>
    <x v="1"/>
    <n v="0"/>
    <x v="1"/>
    <n v="177.2"/>
    <n v="118"/>
    <n v="30.12"/>
    <n v="270.5"/>
    <n v="84"/>
    <n v="22.99"/>
    <n v="241.8"/>
    <n v="112"/>
    <n v="10.88"/>
    <n v="12.3"/>
    <x v="5"/>
    <n v="3.32"/>
    <x v="1"/>
    <x v="3"/>
    <x v="0"/>
    <x v="0"/>
    <x v="1"/>
    <x v="0"/>
  </r>
  <r>
    <n v="748"/>
    <s v="WV"/>
    <x v="150"/>
    <x v="0"/>
    <x v="0"/>
    <x v="1"/>
    <n v="0"/>
    <x v="1"/>
    <n v="184.2"/>
    <n v="90"/>
    <n v="31.31"/>
    <n v="256.8"/>
    <n v="73"/>
    <n v="21.83"/>
    <n v="213.6"/>
    <n v="113"/>
    <n v="9.61"/>
    <n v="14.7"/>
    <x v="5"/>
    <n v="3.97"/>
    <x v="1"/>
    <x v="3"/>
    <x v="0"/>
    <x v="0"/>
    <x v="1"/>
    <x v="0"/>
  </r>
  <r>
    <n v="749"/>
    <s v="DC"/>
    <x v="73"/>
    <x v="0"/>
    <x v="0"/>
    <x v="1"/>
    <n v="0"/>
    <x v="1"/>
    <n v="140.6"/>
    <n v="89"/>
    <n v="23.9"/>
    <n v="172.8"/>
    <n v="128"/>
    <n v="14.69"/>
    <n v="212.4"/>
    <n v="97"/>
    <n v="9.56"/>
    <n v="13.6"/>
    <x v="7"/>
    <n v="3.67"/>
    <x v="1"/>
    <x v="0"/>
    <x v="0"/>
    <x v="0"/>
    <x v="2"/>
    <x v="3"/>
  </r>
  <r>
    <n v="750"/>
    <s v="DC"/>
    <x v="78"/>
    <x v="1"/>
    <x v="0"/>
    <x v="1"/>
    <n v="0"/>
    <x v="1"/>
    <n v="188.8"/>
    <n v="67"/>
    <n v="32.1"/>
    <n v="171.7"/>
    <n v="92"/>
    <n v="14.59"/>
    <n v="224.4"/>
    <n v="89"/>
    <n v="10.1"/>
    <n v="8.5"/>
    <x v="1"/>
    <n v="2.2999999999999998"/>
    <x v="0"/>
    <x v="1"/>
    <x v="0"/>
    <x v="0"/>
    <x v="2"/>
    <x v="0"/>
  </r>
  <r>
    <n v="1"/>
    <s v="OH"/>
    <x v="31"/>
    <x v="0"/>
    <x v="0"/>
    <x v="0"/>
    <n v="26"/>
    <x v="2"/>
    <n v="161.6"/>
    <n v="123"/>
    <n v="27.47"/>
    <n v="195.5"/>
    <n v="103"/>
    <n v="16.62"/>
    <n v="254.4"/>
    <n v="103"/>
    <n v="11.45"/>
    <n v="13.7"/>
    <x v="0"/>
    <n v="3.7"/>
    <x v="1"/>
    <x v="0"/>
    <x v="1"/>
    <x v="0"/>
    <x v="0"/>
    <x v="2"/>
  </r>
  <r>
    <n v="2"/>
    <s v="NJ"/>
    <x v="93"/>
    <x v="0"/>
    <x v="0"/>
    <x v="1"/>
    <n v="0"/>
    <x v="1"/>
    <n v="243.4"/>
    <n v="114"/>
    <n v="41.38"/>
    <n v="121.2"/>
    <n v="110"/>
    <n v="10.3"/>
    <n v="162.6"/>
    <n v="104"/>
    <n v="7.32"/>
    <n v="12.2"/>
    <x v="2"/>
    <n v="3.29"/>
    <x v="1"/>
    <x v="1"/>
    <x v="1"/>
    <x v="0"/>
    <x v="2"/>
    <x v="0"/>
  </r>
  <r>
    <n v="3"/>
    <s v="OH"/>
    <x v="55"/>
    <x v="2"/>
    <x v="1"/>
    <x v="1"/>
    <n v="0"/>
    <x v="1"/>
    <n v="299.39999999999998"/>
    <n v="71"/>
    <n v="50.9"/>
    <n v="61.9"/>
    <n v="88"/>
    <n v="5.26"/>
    <n v="196.9"/>
    <n v="89"/>
    <n v="8.86"/>
    <n v="6.6"/>
    <x v="10"/>
    <n v="1.78"/>
    <x v="0"/>
    <x v="4"/>
    <x v="1"/>
    <x v="0"/>
    <x v="2"/>
    <x v="0"/>
  </r>
  <r>
    <n v="4"/>
    <s v="OK"/>
    <x v="22"/>
    <x v="0"/>
    <x v="1"/>
    <x v="1"/>
    <n v="0"/>
    <x v="1"/>
    <n v="166.7"/>
    <n v="113"/>
    <n v="28.34"/>
    <n v="148.30000000000001"/>
    <n v="122"/>
    <n v="12.61"/>
    <n v="186.9"/>
    <n v="121"/>
    <n v="8.41"/>
    <n v="10.1"/>
    <x v="0"/>
    <n v="2.73"/>
    <x v="0"/>
    <x v="3"/>
    <x v="1"/>
    <x v="0"/>
    <x v="2"/>
    <x v="3"/>
  </r>
  <r>
    <n v="5"/>
    <s v="MA"/>
    <x v="42"/>
    <x v="1"/>
    <x v="0"/>
    <x v="0"/>
    <n v="24"/>
    <x v="0"/>
    <n v="218.2"/>
    <n v="88"/>
    <n v="37.090000000000003"/>
    <n v="348.5"/>
    <n v="108"/>
    <n v="29.62"/>
    <n v="212.6"/>
    <n v="118"/>
    <n v="9.57"/>
    <n v="7.5"/>
    <x v="10"/>
    <n v="2.0299999999999998"/>
    <x v="0"/>
    <x v="3"/>
    <x v="1"/>
    <x v="0"/>
    <x v="1"/>
    <x v="0"/>
  </r>
  <r>
    <n v="6"/>
    <s v="MO"/>
    <x v="95"/>
    <x v="0"/>
    <x v="1"/>
    <x v="1"/>
    <n v="0"/>
    <x v="1"/>
    <n v="157"/>
    <n v="79"/>
    <n v="26.69"/>
    <n v="103.1"/>
    <n v="94"/>
    <n v="8.76"/>
    <n v="211.8"/>
    <n v="96"/>
    <n v="9.5299999999999994"/>
    <n v="7.1"/>
    <x v="1"/>
    <n v="1.92"/>
    <x v="0"/>
    <x v="1"/>
    <x v="1"/>
    <x v="0"/>
    <x v="2"/>
    <x v="3"/>
  </r>
  <r>
    <n v="7"/>
    <s v="LA"/>
    <x v="124"/>
    <x v="2"/>
    <x v="0"/>
    <x v="1"/>
    <n v="0"/>
    <x v="1"/>
    <n v="184.5"/>
    <n v="97"/>
    <n v="31.37"/>
    <n v="351.6"/>
    <n v="80"/>
    <n v="29.89"/>
    <n v="215.8"/>
    <n v="90"/>
    <n v="9.7100000000000009"/>
    <n v="8.6999999999999993"/>
    <x v="7"/>
    <n v="2.35"/>
    <x v="0"/>
    <x v="0"/>
    <x v="1"/>
    <x v="0"/>
    <x v="1"/>
    <x v="0"/>
  </r>
  <r>
    <n v="8"/>
    <s v="WV"/>
    <x v="17"/>
    <x v="0"/>
    <x v="1"/>
    <x v="0"/>
    <n v="37"/>
    <x v="2"/>
    <n v="258.60000000000002"/>
    <n v="84"/>
    <n v="43.96"/>
    <n v="222"/>
    <n v="111"/>
    <n v="18.87"/>
    <n v="326.39999999999998"/>
    <n v="97"/>
    <n v="14.69"/>
    <n v="11.2"/>
    <x v="2"/>
    <n v="3.02"/>
    <x v="1"/>
    <x v="1"/>
    <x v="1"/>
    <x v="0"/>
    <x v="0"/>
    <x v="0"/>
  </r>
  <r>
    <n v="9"/>
    <s v="IN"/>
    <x v="74"/>
    <x v="0"/>
    <x v="0"/>
    <x v="1"/>
    <n v="0"/>
    <x v="1"/>
    <n v="129.1"/>
    <n v="137"/>
    <n v="21.95"/>
    <n v="228.5"/>
    <n v="83"/>
    <n v="19.420000000000002"/>
    <n v="208.8"/>
    <n v="111"/>
    <n v="9.4"/>
    <n v="12.7"/>
    <x v="1"/>
    <n v="3.43"/>
    <x v="1"/>
    <x v="2"/>
    <x v="2"/>
    <x v="1"/>
    <x v="1"/>
    <x v="3"/>
  </r>
  <r>
    <n v="10"/>
    <s v="RI"/>
    <x v="12"/>
    <x v="0"/>
    <x v="0"/>
    <x v="1"/>
    <n v="0"/>
    <x v="1"/>
    <n v="187.7"/>
    <n v="127"/>
    <n v="31.91"/>
    <n v="163.4"/>
    <n v="148"/>
    <n v="13.89"/>
    <n v="196"/>
    <n v="94"/>
    <n v="8.82"/>
    <n v="9.1"/>
    <x v="2"/>
    <n v="2.46"/>
    <x v="0"/>
    <x v="1"/>
    <x v="1"/>
    <x v="0"/>
    <x v="2"/>
    <x v="0"/>
  </r>
  <r>
    <n v="11"/>
    <s v="IA"/>
    <x v="154"/>
    <x v="2"/>
    <x v="0"/>
    <x v="1"/>
    <n v="0"/>
    <x v="1"/>
    <n v="128.80000000000001"/>
    <n v="96"/>
    <n v="21.9"/>
    <n v="104.9"/>
    <n v="71"/>
    <n v="8.92"/>
    <n v="141.1"/>
    <n v="128"/>
    <n v="6.35"/>
    <n v="11.2"/>
    <x v="5"/>
    <n v="3.02"/>
    <x v="1"/>
    <x v="0"/>
    <x v="1"/>
    <x v="0"/>
    <x v="2"/>
    <x v="3"/>
  </r>
  <r>
    <n v="12"/>
    <s v="MT"/>
    <x v="66"/>
    <x v="1"/>
    <x v="0"/>
    <x v="1"/>
    <n v="0"/>
    <x v="1"/>
    <n v="156.6"/>
    <n v="88"/>
    <n v="26.62"/>
    <n v="247.6"/>
    <n v="75"/>
    <n v="21.05"/>
    <n v="192.3"/>
    <n v="115"/>
    <n v="8.65"/>
    <n v="12.3"/>
    <x v="2"/>
    <n v="3.32"/>
    <x v="1"/>
    <x v="3"/>
    <x v="1"/>
    <x v="0"/>
    <x v="1"/>
    <x v="1"/>
  </r>
  <r>
    <n v="13"/>
    <s v="NY"/>
    <x v="105"/>
    <x v="0"/>
    <x v="0"/>
    <x v="1"/>
    <n v="0"/>
    <x v="1"/>
    <n v="332.9"/>
    <n v="67"/>
    <n v="56.59"/>
    <n v="317.8"/>
    <n v="97"/>
    <n v="27.01"/>
    <n v="160.6"/>
    <n v="128"/>
    <n v="7.23"/>
    <n v="5.4"/>
    <x v="4"/>
    <n v="1.46"/>
    <x v="0"/>
    <x v="2"/>
    <x v="2"/>
    <x v="1"/>
    <x v="1"/>
    <x v="0"/>
  </r>
  <r>
    <n v="14"/>
    <s v="ID"/>
    <x v="89"/>
    <x v="2"/>
    <x v="0"/>
    <x v="0"/>
    <n v="27"/>
    <x v="2"/>
    <n v="196.4"/>
    <n v="139"/>
    <n v="33.39"/>
    <n v="280.89999999999998"/>
    <n v="90"/>
    <n v="23.88"/>
    <n v="89.3"/>
    <n v="75"/>
    <n v="4.0199999999999996"/>
    <n v="13.8"/>
    <x v="7"/>
    <n v="3.73"/>
    <x v="1"/>
    <x v="0"/>
    <x v="1"/>
    <x v="0"/>
    <x v="1"/>
    <x v="0"/>
  </r>
  <r>
    <n v="15"/>
    <s v="VA"/>
    <x v="79"/>
    <x v="1"/>
    <x v="0"/>
    <x v="0"/>
    <n v="33"/>
    <x v="2"/>
    <n v="189.7"/>
    <n v="66"/>
    <n v="32.25"/>
    <n v="212.8"/>
    <n v="65"/>
    <n v="18.09"/>
    <n v="165.7"/>
    <n v="108"/>
    <n v="7.46"/>
    <n v="10"/>
    <x v="2"/>
    <n v="2.7"/>
    <x v="0"/>
    <x v="0"/>
    <x v="1"/>
    <x v="0"/>
    <x v="0"/>
    <x v="0"/>
  </r>
  <r>
    <n v="16"/>
    <s v="TX"/>
    <x v="36"/>
    <x v="0"/>
    <x v="0"/>
    <x v="1"/>
    <n v="0"/>
    <x v="1"/>
    <n v="224.4"/>
    <n v="90"/>
    <n v="38.15"/>
    <n v="159.5"/>
    <n v="88"/>
    <n v="13.56"/>
    <n v="192.8"/>
    <n v="74"/>
    <n v="8.68"/>
    <n v="13"/>
    <x v="5"/>
    <n v="3.51"/>
    <x v="1"/>
    <x v="0"/>
    <x v="1"/>
    <x v="0"/>
    <x v="2"/>
    <x v="0"/>
  </r>
  <r>
    <n v="17"/>
    <s v="FL"/>
    <x v="95"/>
    <x v="0"/>
    <x v="0"/>
    <x v="1"/>
    <n v="0"/>
    <x v="1"/>
    <n v="155.1"/>
    <n v="117"/>
    <n v="26.37"/>
    <n v="239.7"/>
    <n v="93"/>
    <n v="20.37"/>
    <n v="208.8"/>
    <n v="133"/>
    <n v="9.4"/>
    <n v="10.6"/>
    <x v="7"/>
    <n v="2.86"/>
    <x v="1"/>
    <x v="1"/>
    <x v="1"/>
    <x v="0"/>
    <x v="1"/>
    <x v="1"/>
  </r>
  <r>
    <n v="18"/>
    <s v="CO"/>
    <x v="45"/>
    <x v="2"/>
    <x v="0"/>
    <x v="1"/>
    <n v="0"/>
    <x v="1"/>
    <n v="62.4"/>
    <n v="89"/>
    <n v="10.61"/>
    <n v="169.9"/>
    <n v="121"/>
    <n v="14.44"/>
    <n v="209.6"/>
    <n v="64"/>
    <n v="9.43"/>
    <n v="5.7"/>
    <x v="1"/>
    <n v="1.54"/>
    <x v="0"/>
    <x v="5"/>
    <x v="2"/>
    <x v="1"/>
    <x v="2"/>
    <x v="3"/>
  </r>
  <r>
    <n v="19"/>
    <s v="AZ"/>
    <x v="115"/>
    <x v="0"/>
    <x v="0"/>
    <x v="1"/>
    <n v="0"/>
    <x v="1"/>
    <n v="183"/>
    <n v="112"/>
    <n v="31.11"/>
    <n v="72.900000000000006"/>
    <n v="99"/>
    <n v="6.2"/>
    <n v="181.8"/>
    <n v="78"/>
    <n v="8.18"/>
    <n v="9.5"/>
    <x v="15"/>
    <n v="2.57"/>
    <x v="0"/>
    <x v="1"/>
    <x v="1"/>
    <x v="0"/>
    <x v="2"/>
    <x v="0"/>
  </r>
  <r>
    <n v="20"/>
    <s v="SC"/>
    <x v="71"/>
    <x v="0"/>
    <x v="0"/>
    <x v="1"/>
    <n v="0"/>
    <x v="1"/>
    <n v="110.4"/>
    <n v="103"/>
    <n v="18.77"/>
    <n v="137.30000000000001"/>
    <n v="102"/>
    <n v="11.67"/>
    <n v="189.6"/>
    <n v="105"/>
    <n v="8.5299999999999994"/>
    <n v="7.7"/>
    <x v="1"/>
    <n v="2.08"/>
    <x v="0"/>
    <x v="4"/>
    <x v="1"/>
    <x v="0"/>
    <x v="2"/>
    <x v="3"/>
  </r>
  <r>
    <n v="21"/>
    <s v="VA"/>
    <x v="98"/>
    <x v="1"/>
    <x v="0"/>
    <x v="1"/>
    <n v="0"/>
    <x v="1"/>
    <n v="81.099999999999994"/>
    <n v="86"/>
    <n v="13.79"/>
    <n v="245.2"/>
    <n v="72"/>
    <n v="20.84"/>
    <n v="237"/>
    <n v="115"/>
    <n v="10.67"/>
    <n v="10.3"/>
    <x v="5"/>
    <n v="2.78"/>
    <x v="0"/>
    <x v="1"/>
    <x v="1"/>
    <x v="0"/>
    <x v="1"/>
    <x v="1"/>
  </r>
  <r>
    <n v="22"/>
    <s v="WY"/>
    <x v="122"/>
    <x v="2"/>
    <x v="0"/>
    <x v="0"/>
    <n v="39"/>
    <x v="2"/>
    <n v="213"/>
    <n v="115"/>
    <n v="36.21"/>
    <n v="191.1"/>
    <n v="112"/>
    <n v="16.239999999999998"/>
    <n v="182.7"/>
    <n v="115"/>
    <n v="8.2200000000000006"/>
    <n v="9.5"/>
    <x v="0"/>
    <n v="2.57"/>
    <x v="0"/>
    <x v="1"/>
    <x v="1"/>
    <x v="0"/>
    <x v="0"/>
    <x v="0"/>
  </r>
  <r>
    <n v="23"/>
    <s v="MT"/>
    <x v="81"/>
    <x v="2"/>
    <x v="0"/>
    <x v="1"/>
    <n v="0"/>
    <x v="1"/>
    <n v="134.30000000000001"/>
    <n v="73"/>
    <n v="22.83"/>
    <n v="155.5"/>
    <n v="100"/>
    <n v="13.22"/>
    <n v="102.1"/>
    <n v="68"/>
    <n v="4.59"/>
    <n v="14.7"/>
    <x v="7"/>
    <n v="3.97"/>
    <x v="1"/>
    <x v="3"/>
    <x v="1"/>
    <x v="0"/>
    <x v="2"/>
    <x v="3"/>
  </r>
  <r>
    <n v="24"/>
    <s v="MO"/>
    <x v="152"/>
    <x v="0"/>
    <x v="0"/>
    <x v="1"/>
    <n v="0"/>
    <x v="1"/>
    <n v="190"/>
    <n v="109"/>
    <n v="32.299999999999997"/>
    <n v="258.2"/>
    <n v="84"/>
    <n v="21.95"/>
    <n v="181.5"/>
    <n v="102"/>
    <n v="8.17"/>
    <n v="6.3"/>
    <x v="1"/>
    <n v="1.7"/>
    <x v="0"/>
    <x v="1"/>
    <x v="1"/>
    <x v="0"/>
    <x v="1"/>
    <x v="0"/>
  </r>
  <r>
    <n v="25"/>
    <s v="HI"/>
    <x v="113"/>
    <x v="1"/>
    <x v="0"/>
    <x v="1"/>
    <n v="0"/>
    <x v="1"/>
    <n v="119.3"/>
    <n v="117"/>
    <n v="20.28"/>
    <n v="215.1"/>
    <n v="109"/>
    <n v="18.28"/>
    <n v="178.7"/>
    <n v="90"/>
    <n v="8.0399999999999991"/>
    <n v="11.1"/>
    <x v="6"/>
    <n v="3"/>
    <x v="1"/>
    <x v="0"/>
    <x v="1"/>
    <x v="0"/>
    <x v="0"/>
    <x v="3"/>
  </r>
  <r>
    <n v="26"/>
    <s v="NH"/>
    <x v="22"/>
    <x v="1"/>
    <x v="0"/>
    <x v="1"/>
    <n v="0"/>
    <x v="1"/>
    <n v="226.1"/>
    <n v="105"/>
    <n v="38.44"/>
    <n v="201.5"/>
    <n v="107"/>
    <n v="17.13"/>
    <n v="246.2"/>
    <n v="98"/>
    <n v="11.08"/>
    <n v="10.3"/>
    <x v="2"/>
    <n v="2.78"/>
    <x v="0"/>
    <x v="0"/>
    <x v="1"/>
    <x v="0"/>
    <x v="0"/>
    <x v="0"/>
  </r>
  <r>
    <n v="27"/>
    <s v="AZ"/>
    <x v="103"/>
    <x v="2"/>
    <x v="0"/>
    <x v="1"/>
    <n v="0"/>
    <x v="1"/>
    <n v="249.6"/>
    <n v="118"/>
    <n v="42.43"/>
    <n v="252.4"/>
    <n v="119"/>
    <n v="21.45"/>
    <n v="280.2"/>
    <n v="90"/>
    <n v="12.61"/>
    <n v="11.8"/>
    <x v="0"/>
    <n v="3.19"/>
    <x v="1"/>
    <x v="0"/>
    <x v="2"/>
    <x v="1"/>
    <x v="1"/>
    <x v="0"/>
  </r>
  <r>
    <n v="28"/>
    <s v="OK"/>
    <x v="122"/>
    <x v="2"/>
    <x v="0"/>
    <x v="0"/>
    <n v="25"/>
    <x v="0"/>
    <n v="176.8"/>
    <n v="94"/>
    <n v="30.06"/>
    <n v="195"/>
    <n v="75"/>
    <n v="16.579999999999998"/>
    <n v="213.5"/>
    <n v="116"/>
    <n v="9.61"/>
    <n v="8.3000000000000007"/>
    <x v="7"/>
    <n v="2.2400000000000002"/>
    <x v="0"/>
    <x v="1"/>
    <x v="1"/>
    <x v="0"/>
    <x v="0"/>
    <x v="0"/>
  </r>
  <r>
    <n v="29"/>
    <s v="AK"/>
    <x v="37"/>
    <x v="2"/>
    <x v="0"/>
    <x v="0"/>
    <n v="30"/>
    <x v="2"/>
    <n v="146.30000000000001"/>
    <n v="128"/>
    <n v="24.87"/>
    <n v="162.5"/>
    <n v="80"/>
    <n v="13.81"/>
    <n v="129.30000000000001"/>
    <n v="109"/>
    <n v="5.82"/>
    <n v="14.5"/>
    <x v="1"/>
    <n v="3.92"/>
    <x v="1"/>
    <x v="1"/>
    <x v="1"/>
    <x v="0"/>
    <x v="2"/>
    <x v="3"/>
  </r>
  <r>
    <n v="30"/>
    <s v="MA"/>
    <x v="64"/>
    <x v="0"/>
    <x v="0"/>
    <x v="1"/>
    <n v="0"/>
    <x v="1"/>
    <n v="130.80000000000001"/>
    <n v="64"/>
    <n v="22.24"/>
    <n v="223.7"/>
    <n v="116"/>
    <n v="19.010000000000002"/>
    <n v="227.8"/>
    <n v="108"/>
    <n v="10.25"/>
    <n v="10"/>
    <x v="2"/>
    <n v="2.7"/>
    <x v="0"/>
    <x v="0"/>
    <x v="1"/>
    <x v="0"/>
    <x v="1"/>
    <x v="2"/>
  </r>
  <r>
    <n v="31"/>
    <s v="AK"/>
    <x v="35"/>
    <x v="0"/>
    <x v="1"/>
    <x v="0"/>
    <n v="33"/>
    <x v="2"/>
    <n v="203.9"/>
    <n v="106"/>
    <n v="34.659999999999997"/>
    <n v="187.6"/>
    <n v="99"/>
    <n v="15.95"/>
    <n v="101.7"/>
    <n v="107"/>
    <n v="4.58"/>
    <n v="10.5"/>
    <x v="1"/>
    <n v="2.84"/>
    <x v="1"/>
    <x v="3"/>
    <x v="1"/>
    <x v="0"/>
    <x v="0"/>
    <x v="0"/>
  </r>
  <r>
    <n v="32"/>
    <s v="GA"/>
    <x v="56"/>
    <x v="2"/>
    <x v="0"/>
    <x v="1"/>
    <n v="0"/>
    <x v="1"/>
    <n v="126.3"/>
    <n v="102"/>
    <n v="21.47"/>
    <n v="166.8"/>
    <n v="85"/>
    <n v="14.18"/>
    <n v="187.8"/>
    <n v="135"/>
    <n v="8.4499999999999993"/>
    <n v="9.4"/>
    <x v="5"/>
    <n v="2.54"/>
    <x v="0"/>
    <x v="3"/>
    <x v="1"/>
    <x v="0"/>
    <x v="2"/>
    <x v="3"/>
  </r>
  <r>
    <n v="33"/>
    <s v="MD"/>
    <x v="16"/>
    <x v="2"/>
    <x v="1"/>
    <x v="0"/>
    <n v="41"/>
    <x v="2"/>
    <n v="173.1"/>
    <n v="85"/>
    <n v="29.43"/>
    <n v="203.9"/>
    <n v="107"/>
    <n v="17.329999999999998"/>
    <n v="122.2"/>
    <n v="78"/>
    <n v="5.5"/>
    <n v="14.6"/>
    <x v="17"/>
    <n v="3.94"/>
    <x v="1"/>
    <x v="1"/>
    <x v="2"/>
    <x v="1"/>
    <x v="0"/>
    <x v="3"/>
  </r>
  <r>
    <n v="34"/>
    <s v="AR"/>
    <x v="144"/>
    <x v="1"/>
    <x v="0"/>
    <x v="1"/>
    <n v="0"/>
    <x v="1"/>
    <n v="124.8"/>
    <n v="82"/>
    <n v="21.22"/>
    <n v="282.2"/>
    <n v="98"/>
    <n v="23.99"/>
    <n v="311.5"/>
    <n v="78"/>
    <n v="14.02"/>
    <n v="10"/>
    <x v="7"/>
    <n v="2.7"/>
    <x v="0"/>
    <x v="4"/>
    <x v="1"/>
    <x v="0"/>
    <x v="1"/>
    <x v="1"/>
  </r>
  <r>
    <n v="35"/>
    <s v="ID"/>
    <x v="140"/>
    <x v="0"/>
    <x v="0"/>
    <x v="1"/>
    <n v="0"/>
    <x v="1"/>
    <n v="85.8"/>
    <n v="77"/>
    <n v="14.59"/>
    <n v="165.3"/>
    <n v="110"/>
    <n v="14.05"/>
    <n v="178.5"/>
    <n v="92"/>
    <n v="8.0299999999999994"/>
    <n v="9.1999999999999993"/>
    <x v="7"/>
    <n v="2.48"/>
    <x v="0"/>
    <x v="3"/>
    <x v="1"/>
    <x v="0"/>
    <x v="2"/>
    <x v="3"/>
  </r>
  <r>
    <n v="36"/>
    <s v="WI"/>
    <x v="29"/>
    <x v="1"/>
    <x v="0"/>
    <x v="1"/>
    <n v="0"/>
    <x v="1"/>
    <n v="154"/>
    <n v="67"/>
    <n v="26.18"/>
    <n v="225.8"/>
    <n v="118"/>
    <n v="19.190000000000001"/>
    <n v="265.3"/>
    <n v="86"/>
    <n v="11.94"/>
    <n v="3.5"/>
    <x v="0"/>
    <n v="0.95"/>
    <x v="0"/>
    <x v="0"/>
    <x v="1"/>
    <x v="0"/>
    <x v="1"/>
    <x v="2"/>
  </r>
  <r>
    <n v="37"/>
    <s v="OR"/>
    <x v="60"/>
    <x v="2"/>
    <x v="0"/>
    <x v="0"/>
    <n v="28"/>
    <x v="2"/>
    <n v="120.9"/>
    <n v="97"/>
    <n v="20.55"/>
    <n v="213"/>
    <n v="92"/>
    <n v="18.11"/>
    <n v="163.1"/>
    <n v="116"/>
    <n v="7.34"/>
    <n v="8.5"/>
    <x v="2"/>
    <n v="2.2999999999999998"/>
    <x v="0"/>
    <x v="4"/>
    <x v="1"/>
    <x v="0"/>
    <x v="0"/>
    <x v="3"/>
  </r>
  <r>
    <n v="38"/>
    <s v="MI"/>
    <x v="74"/>
    <x v="0"/>
    <x v="0"/>
    <x v="1"/>
    <n v="0"/>
    <x v="1"/>
    <n v="211.3"/>
    <n v="120"/>
    <n v="35.92"/>
    <n v="162.6"/>
    <n v="122"/>
    <n v="13.82"/>
    <n v="134.69999999999999"/>
    <n v="118"/>
    <n v="6.06"/>
    <n v="13.2"/>
    <x v="2"/>
    <n v="3.56"/>
    <x v="1"/>
    <x v="3"/>
    <x v="1"/>
    <x v="0"/>
    <x v="2"/>
    <x v="0"/>
  </r>
  <r>
    <n v="39"/>
    <s v="DE"/>
    <x v="5"/>
    <x v="2"/>
    <x v="0"/>
    <x v="1"/>
    <n v="0"/>
    <x v="1"/>
    <n v="187"/>
    <n v="133"/>
    <n v="31.79"/>
    <n v="134.6"/>
    <n v="74"/>
    <n v="11.44"/>
    <n v="242.2"/>
    <n v="127"/>
    <n v="10.9"/>
    <n v="7.4"/>
    <x v="2"/>
    <n v="2"/>
    <x v="0"/>
    <x v="4"/>
    <x v="1"/>
    <x v="0"/>
    <x v="2"/>
    <x v="0"/>
  </r>
  <r>
    <n v="40"/>
    <s v="WY"/>
    <x v="20"/>
    <x v="0"/>
    <x v="0"/>
    <x v="0"/>
    <n v="24"/>
    <x v="0"/>
    <n v="133.19999999999999"/>
    <n v="135"/>
    <n v="22.64"/>
    <n v="217.2"/>
    <n v="58"/>
    <n v="18.46"/>
    <n v="70.599999999999994"/>
    <n v="79"/>
    <n v="3.18"/>
    <n v="11"/>
    <x v="0"/>
    <n v="2.97"/>
    <x v="1"/>
    <x v="0"/>
    <x v="1"/>
    <x v="0"/>
    <x v="0"/>
    <x v="3"/>
  </r>
  <r>
    <n v="41"/>
    <s v="IA"/>
    <x v="116"/>
    <x v="2"/>
    <x v="0"/>
    <x v="1"/>
    <n v="0"/>
    <x v="1"/>
    <n v="191.9"/>
    <n v="108"/>
    <n v="32.619999999999997"/>
    <n v="269.8"/>
    <n v="96"/>
    <n v="22.93"/>
    <n v="236.8"/>
    <n v="87"/>
    <n v="10.66"/>
    <n v="7.8"/>
    <x v="2"/>
    <n v="2.11"/>
    <x v="0"/>
    <x v="3"/>
    <x v="1"/>
    <x v="0"/>
    <x v="1"/>
    <x v="0"/>
  </r>
  <r>
    <n v="42"/>
    <s v="IN"/>
    <x v="128"/>
    <x v="2"/>
    <x v="0"/>
    <x v="1"/>
    <n v="0"/>
    <x v="1"/>
    <n v="220.6"/>
    <n v="57"/>
    <n v="37.5"/>
    <n v="211.1"/>
    <n v="115"/>
    <n v="17.940000000000001"/>
    <n v="249"/>
    <n v="129"/>
    <n v="11.21"/>
    <n v="6.8"/>
    <x v="0"/>
    <n v="1.84"/>
    <x v="0"/>
    <x v="0"/>
    <x v="1"/>
    <x v="0"/>
    <x v="0"/>
    <x v="0"/>
  </r>
  <r>
    <n v="43"/>
    <s v="VA"/>
    <x v="175"/>
    <x v="2"/>
    <x v="0"/>
    <x v="1"/>
    <n v="0"/>
    <x v="1"/>
    <n v="186.1"/>
    <n v="112"/>
    <n v="31.64"/>
    <n v="190.2"/>
    <n v="66"/>
    <n v="16.170000000000002"/>
    <n v="282.8"/>
    <n v="57"/>
    <n v="12.73"/>
    <n v="11.4"/>
    <x v="1"/>
    <n v="3.08"/>
    <x v="1"/>
    <x v="4"/>
    <x v="1"/>
    <x v="0"/>
    <x v="0"/>
    <x v="0"/>
  </r>
  <r>
    <n v="44"/>
    <s v="UT"/>
    <x v="40"/>
    <x v="0"/>
    <x v="0"/>
    <x v="1"/>
    <n v="0"/>
    <x v="1"/>
    <n v="160.19999999999999"/>
    <n v="117"/>
    <n v="27.23"/>
    <n v="267.5"/>
    <n v="67"/>
    <n v="22.74"/>
    <n v="228.5"/>
    <n v="68"/>
    <n v="10.28"/>
    <n v="9.3000000000000007"/>
    <x v="2"/>
    <n v="2.5099999999999998"/>
    <x v="0"/>
    <x v="4"/>
    <x v="1"/>
    <x v="0"/>
    <x v="1"/>
    <x v="1"/>
  </r>
  <r>
    <n v="45"/>
    <s v="IN"/>
    <x v="171"/>
    <x v="2"/>
    <x v="0"/>
    <x v="1"/>
    <n v="0"/>
    <x v="1"/>
    <n v="175.5"/>
    <n v="67"/>
    <n v="29.84"/>
    <n v="249.3"/>
    <n v="85"/>
    <n v="21.19"/>
    <n v="270.2"/>
    <n v="98"/>
    <n v="12.16"/>
    <n v="10.199999999999999"/>
    <x v="0"/>
    <n v="2.75"/>
    <x v="0"/>
    <x v="0"/>
    <x v="1"/>
    <x v="0"/>
    <x v="1"/>
    <x v="1"/>
  </r>
  <r>
    <n v="46"/>
    <s v="CO"/>
    <x v="17"/>
    <x v="0"/>
    <x v="0"/>
    <x v="1"/>
    <n v="0"/>
    <x v="1"/>
    <n v="126.9"/>
    <n v="98"/>
    <n v="21.57"/>
    <n v="180"/>
    <n v="62"/>
    <n v="15.3"/>
    <n v="140.80000000000001"/>
    <n v="128"/>
    <n v="6.34"/>
    <n v="8"/>
    <x v="5"/>
    <n v="2.16"/>
    <x v="0"/>
    <x v="0"/>
    <x v="1"/>
    <x v="0"/>
    <x v="0"/>
    <x v="3"/>
  </r>
  <r>
    <n v="47"/>
    <s v="CO"/>
    <x v="42"/>
    <x v="2"/>
    <x v="0"/>
    <x v="0"/>
    <n v="30"/>
    <x v="2"/>
    <n v="198.4"/>
    <n v="129"/>
    <n v="33.729999999999997"/>
    <n v="75.3"/>
    <n v="77"/>
    <n v="6.4"/>
    <n v="181.2"/>
    <n v="77"/>
    <n v="8.15"/>
    <n v="5.8"/>
    <x v="0"/>
    <n v="1.57"/>
    <x v="0"/>
    <x v="3"/>
    <x v="2"/>
    <x v="1"/>
    <x v="2"/>
    <x v="0"/>
  </r>
  <r>
    <n v="48"/>
    <s v="OK"/>
    <x v="99"/>
    <x v="2"/>
    <x v="0"/>
    <x v="1"/>
    <n v="0"/>
    <x v="1"/>
    <n v="229.3"/>
    <n v="103"/>
    <n v="38.979999999999997"/>
    <n v="177.4"/>
    <n v="126"/>
    <n v="15.08"/>
    <n v="189.3"/>
    <n v="95"/>
    <n v="8.52"/>
    <n v="12"/>
    <x v="8"/>
    <n v="3.24"/>
    <x v="1"/>
    <x v="0"/>
    <x v="1"/>
    <x v="0"/>
    <x v="0"/>
    <x v="0"/>
  </r>
  <r>
    <n v="49"/>
    <s v="ID"/>
    <x v="4"/>
    <x v="2"/>
    <x v="0"/>
    <x v="1"/>
    <n v="0"/>
    <x v="1"/>
    <n v="192.1"/>
    <n v="97"/>
    <n v="32.659999999999997"/>
    <n v="169.9"/>
    <n v="94"/>
    <n v="14.44"/>
    <n v="166.6"/>
    <n v="54"/>
    <n v="7.5"/>
    <n v="11.4"/>
    <x v="7"/>
    <n v="3.08"/>
    <x v="1"/>
    <x v="0"/>
    <x v="1"/>
    <x v="0"/>
    <x v="2"/>
    <x v="0"/>
  </r>
  <r>
    <n v="50"/>
    <s v="CA"/>
    <x v="104"/>
    <x v="0"/>
    <x v="0"/>
    <x v="0"/>
    <n v="34"/>
    <x v="2"/>
    <n v="268.60000000000002"/>
    <n v="83"/>
    <n v="45.66"/>
    <n v="178.2"/>
    <n v="142"/>
    <n v="15.15"/>
    <n v="166.3"/>
    <n v="106"/>
    <n v="7.48"/>
    <n v="11.6"/>
    <x v="0"/>
    <n v="3.13"/>
    <x v="1"/>
    <x v="4"/>
    <x v="1"/>
    <x v="0"/>
    <x v="0"/>
    <x v="0"/>
  </r>
  <r>
    <n v="51"/>
    <s v="SD"/>
    <x v="8"/>
    <x v="2"/>
    <x v="0"/>
    <x v="0"/>
    <n v="28"/>
    <x v="2"/>
    <n v="180.7"/>
    <n v="92"/>
    <n v="30.72"/>
    <n v="187.8"/>
    <n v="64"/>
    <n v="15.96"/>
    <n v="265.5"/>
    <n v="53"/>
    <n v="11.95"/>
    <n v="12.6"/>
    <x v="0"/>
    <n v="3.4"/>
    <x v="1"/>
    <x v="3"/>
    <x v="1"/>
    <x v="0"/>
    <x v="0"/>
    <x v="0"/>
  </r>
  <r>
    <n v="52"/>
    <s v="NC"/>
    <x v="102"/>
    <x v="2"/>
    <x v="0"/>
    <x v="1"/>
    <n v="0"/>
    <x v="1"/>
    <n v="131.19999999999999"/>
    <n v="98"/>
    <n v="22.3"/>
    <n v="162.9"/>
    <n v="97"/>
    <n v="13.85"/>
    <n v="159"/>
    <n v="106"/>
    <n v="7.15"/>
    <n v="8.1999999999999993"/>
    <x v="1"/>
    <n v="2.21"/>
    <x v="0"/>
    <x v="4"/>
    <x v="1"/>
    <x v="0"/>
    <x v="2"/>
    <x v="3"/>
  </r>
  <r>
    <n v="53"/>
    <s v="WA"/>
    <x v="147"/>
    <x v="0"/>
    <x v="0"/>
    <x v="0"/>
    <n v="41"/>
    <x v="2"/>
    <n v="148.1"/>
    <n v="74"/>
    <n v="25.18"/>
    <n v="169.5"/>
    <n v="88"/>
    <n v="14.41"/>
    <n v="214.1"/>
    <n v="102"/>
    <n v="9.6300000000000008"/>
    <n v="6.2"/>
    <x v="2"/>
    <n v="1.67"/>
    <x v="0"/>
    <x v="4"/>
    <x v="1"/>
    <x v="0"/>
    <x v="2"/>
    <x v="3"/>
  </r>
  <r>
    <n v="54"/>
    <s v="WY"/>
    <x v="133"/>
    <x v="0"/>
    <x v="1"/>
    <x v="1"/>
    <n v="0"/>
    <x v="1"/>
    <n v="251.5"/>
    <n v="105"/>
    <n v="42.76"/>
    <n v="212.8"/>
    <n v="104"/>
    <n v="18.09"/>
    <n v="157.80000000000001"/>
    <n v="67"/>
    <n v="7.1"/>
    <n v="9.3000000000000007"/>
    <x v="7"/>
    <n v="2.5099999999999998"/>
    <x v="0"/>
    <x v="1"/>
    <x v="1"/>
    <x v="0"/>
    <x v="0"/>
    <x v="0"/>
  </r>
  <r>
    <n v="55"/>
    <s v="MN"/>
    <x v="58"/>
    <x v="2"/>
    <x v="1"/>
    <x v="1"/>
    <n v="0"/>
    <x v="1"/>
    <n v="125.2"/>
    <n v="93"/>
    <n v="21.28"/>
    <n v="206.4"/>
    <n v="119"/>
    <n v="17.54"/>
    <n v="129.30000000000001"/>
    <n v="139"/>
    <n v="5.82"/>
    <n v="8.3000000000000007"/>
    <x v="8"/>
    <n v="2.2400000000000002"/>
    <x v="0"/>
    <x v="1"/>
    <x v="1"/>
    <x v="0"/>
    <x v="0"/>
    <x v="3"/>
  </r>
  <r>
    <n v="56"/>
    <s v="UT"/>
    <x v="57"/>
    <x v="2"/>
    <x v="0"/>
    <x v="1"/>
    <n v="0"/>
    <x v="1"/>
    <n v="211.6"/>
    <n v="70"/>
    <n v="35.97"/>
    <n v="216.9"/>
    <n v="80"/>
    <n v="18.440000000000001"/>
    <n v="153.5"/>
    <n v="60"/>
    <n v="6.91"/>
    <n v="7.8"/>
    <x v="6"/>
    <n v="2.11"/>
    <x v="0"/>
    <x v="0"/>
    <x v="1"/>
    <x v="0"/>
    <x v="0"/>
    <x v="0"/>
  </r>
  <r>
    <n v="57"/>
    <s v="TX"/>
    <x v="54"/>
    <x v="1"/>
    <x v="0"/>
    <x v="1"/>
    <n v="0"/>
    <x v="1"/>
    <n v="178.9"/>
    <n v="101"/>
    <n v="30.41"/>
    <n v="169.1"/>
    <n v="110"/>
    <n v="14.37"/>
    <n v="148.6"/>
    <n v="100"/>
    <n v="6.69"/>
    <n v="13.8"/>
    <x v="0"/>
    <n v="3.73"/>
    <x v="1"/>
    <x v="2"/>
    <x v="2"/>
    <x v="1"/>
    <x v="2"/>
    <x v="0"/>
  </r>
  <r>
    <n v="58"/>
    <s v="NJ"/>
    <x v="96"/>
    <x v="2"/>
    <x v="0"/>
    <x v="1"/>
    <n v="0"/>
    <x v="1"/>
    <n v="241.8"/>
    <n v="93"/>
    <n v="41.11"/>
    <n v="170.5"/>
    <n v="83"/>
    <n v="14.49"/>
    <n v="295.3"/>
    <n v="104"/>
    <n v="13.29"/>
    <n v="11.8"/>
    <x v="10"/>
    <n v="3.19"/>
    <x v="1"/>
    <x v="3"/>
    <x v="1"/>
    <x v="0"/>
    <x v="2"/>
    <x v="0"/>
  </r>
  <r>
    <n v="59"/>
    <s v="MN"/>
    <x v="163"/>
    <x v="1"/>
    <x v="0"/>
    <x v="0"/>
    <n v="46"/>
    <x v="2"/>
    <n v="224.9"/>
    <n v="97"/>
    <n v="38.229999999999997"/>
    <n v="188.2"/>
    <n v="84"/>
    <n v="16"/>
    <n v="254.6"/>
    <n v="61"/>
    <n v="11.46"/>
    <n v="12.1"/>
    <x v="5"/>
    <n v="3.27"/>
    <x v="1"/>
    <x v="1"/>
    <x v="1"/>
    <x v="0"/>
    <x v="0"/>
    <x v="0"/>
  </r>
  <r>
    <n v="60"/>
    <s v="NM"/>
    <x v="95"/>
    <x v="1"/>
    <x v="0"/>
    <x v="1"/>
    <n v="0"/>
    <x v="1"/>
    <n v="248.6"/>
    <n v="83"/>
    <n v="42.26"/>
    <n v="148.9"/>
    <n v="85"/>
    <n v="12.66"/>
    <n v="172.5"/>
    <n v="109"/>
    <n v="7.76"/>
    <n v="8"/>
    <x v="7"/>
    <n v="2.16"/>
    <x v="0"/>
    <x v="3"/>
    <x v="1"/>
    <x v="0"/>
    <x v="2"/>
    <x v="0"/>
  </r>
  <r>
    <n v="61"/>
    <s v="NV"/>
    <x v="52"/>
    <x v="0"/>
    <x v="0"/>
    <x v="1"/>
    <n v="0"/>
    <x v="1"/>
    <n v="203.4"/>
    <n v="146"/>
    <n v="34.58"/>
    <n v="226.7"/>
    <n v="117"/>
    <n v="19.27"/>
    <n v="152.4"/>
    <n v="105"/>
    <n v="6.86"/>
    <n v="7.3"/>
    <x v="7"/>
    <n v="1.97"/>
    <x v="0"/>
    <x v="0"/>
    <x v="1"/>
    <x v="0"/>
    <x v="1"/>
    <x v="0"/>
  </r>
  <r>
    <n v="62"/>
    <s v="HI"/>
    <x v="89"/>
    <x v="0"/>
    <x v="0"/>
    <x v="1"/>
    <n v="0"/>
    <x v="1"/>
    <n v="235.8"/>
    <n v="109"/>
    <n v="40.090000000000003"/>
    <n v="157.19999999999999"/>
    <n v="94"/>
    <n v="13.36"/>
    <n v="188.2"/>
    <n v="99"/>
    <n v="8.4700000000000006"/>
    <n v="12"/>
    <x v="0"/>
    <n v="3.24"/>
    <x v="1"/>
    <x v="1"/>
    <x v="1"/>
    <x v="0"/>
    <x v="2"/>
    <x v="0"/>
  </r>
  <r>
    <n v="63"/>
    <s v="MN"/>
    <x v="63"/>
    <x v="0"/>
    <x v="0"/>
    <x v="1"/>
    <n v="0"/>
    <x v="1"/>
    <n v="157.1"/>
    <n v="90"/>
    <n v="26.71"/>
    <n v="223.3"/>
    <n v="72"/>
    <n v="18.98"/>
    <n v="181.4"/>
    <n v="111"/>
    <n v="8.16"/>
    <n v="6.1"/>
    <x v="5"/>
    <n v="1.65"/>
    <x v="0"/>
    <x v="0"/>
    <x v="1"/>
    <x v="0"/>
    <x v="0"/>
    <x v="3"/>
  </r>
  <r>
    <n v="64"/>
    <s v="DC"/>
    <x v="32"/>
    <x v="0"/>
    <x v="0"/>
    <x v="1"/>
    <n v="0"/>
    <x v="1"/>
    <n v="300.3"/>
    <n v="109"/>
    <n v="51.05"/>
    <n v="181"/>
    <n v="100"/>
    <n v="15.39"/>
    <n v="270.10000000000002"/>
    <n v="73"/>
    <n v="12.15"/>
    <n v="11.7"/>
    <x v="7"/>
    <n v="3.16"/>
    <x v="1"/>
    <x v="1"/>
    <x v="2"/>
    <x v="1"/>
    <x v="0"/>
    <x v="0"/>
  </r>
  <r>
    <n v="65"/>
    <s v="NY"/>
    <x v="65"/>
    <x v="2"/>
    <x v="0"/>
    <x v="1"/>
    <n v="0"/>
    <x v="1"/>
    <n v="61.6"/>
    <n v="117"/>
    <n v="10.47"/>
    <n v="77.099999999999994"/>
    <n v="85"/>
    <n v="6.55"/>
    <n v="173"/>
    <n v="99"/>
    <n v="7.79"/>
    <n v="8.1999999999999993"/>
    <x v="10"/>
    <n v="2.21"/>
    <x v="0"/>
    <x v="2"/>
    <x v="2"/>
    <x v="1"/>
    <x v="2"/>
    <x v="3"/>
  </r>
  <r>
    <n v="66"/>
    <s v="MN"/>
    <x v="146"/>
    <x v="0"/>
    <x v="0"/>
    <x v="1"/>
    <n v="0"/>
    <x v="1"/>
    <n v="214.1"/>
    <n v="72"/>
    <n v="36.4"/>
    <n v="164.4"/>
    <n v="104"/>
    <n v="13.97"/>
    <n v="177.5"/>
    <n v="113"/>
    <n v="7.99"/>
    <n v="8.1999999999999993"/>
    <x v="0"/>
    <n v="2.21"/>
    <x v="0"/>
    <x v="4"/>
    <x v="1"/>
    <x v="0"/>
    <x v="2"/>
    <x v="0"/>
  </r>
  <r>
    <n v="67"/>
    <s v="MD"/>
    <x v="34"/>
    <x v="2"/>
    <x v="0"/>
    <x v="1"/>
    <n v="0"/>
    <x v="1"/>
    <n v="170.2"/>
    <n v="98"/>
    <n v="28.93"/>
    <n v="155.19999999999999"/>
    <n v="102"/>
    <n v="13.19"/>
    <n v="228.6"/>
    <n v="76"/>
    <n v="10.29"/>
    <n v="15"/>
    <x v="5"/>
    <n v="4.05"/>
    <x v="1"/>
    <x v="0"/>
    <x v="1"/>
    <x v="0"/>
    <x v="2"/>
    <x v="2"/>
  </r>
  <r>
    <n v="68"/>
    <s v="WV"/>
    <x v="65"/>
    <x v="0"/>
    <x v="0"/>
    <x v="1"/>
    <n v="0"/>
    <x v="1"/>
    <n v="201.1"/>
    <n v="99"/>
    <n v="34.19"/>
    <n v="303.5"/>
    <n v="74"/>
    <n v="25.8"/>
    <n v="224"/>
    <n v="119"/>
    <n v="10.08"/>
    <n v="13.2"/>
    <x v="5"/>
    <n v="3.56"/>
    <x v="1"/>
    <x v="0"/>
    <x v="1"/>
    <x v="0"/>
    <x v="1"/>
    <x v="0"/>
  </r>
  <r>
    <n v="69"/>
    <s v="OR"/>
    <x v="104"/>
    <x v="0"/>
    <x v="1"/>
    <x v="1"/>
    <n v="0"/>
    <x v="1"/>
    <n v="215.4"/>
    <n v="104"/>
    <n v="36.619999999999997"/>
    <n v="204.8"/>
    <n v="79"/>
    <n v="17.41"/>
    <n v="278.5"/>
    <n v="109"/>
    <n v="12.53"/>
    <n v="12.6"/>
    <x v="2"/>
    <n v="3.4"/>
    <x v="1"/>
    <x v="3"/>
    <x v="1"/>
    <x v="0"/>
    <x v="0"/>
    <x v="0"/>
  </r>
  <r>
    <n v="70"/>
    <s v="GA"/>
    <x v="34"/>
    <x v="0"/>
    <x v="0"/>
    <x v="0"/>
    <n v="24"/>
    <x v="0"/>
    <n v="249.5"/>
    <n v="101"/>
    <n v="42.42"/>
    <n v="259.7"/>
    <n v="98"/>
    <n v="22.07"/>
    <n v="222.7"/>
    <n v="68"/>
    <n v="10.02"/>
    <n v="9.8000000000000007"/>
    <x v="7"/>
    <n v="2.65"/>
    <x v="0"/>
    <x v="0"/>
    <x v="1"/>
    <x v="0"/>
    <x v="1"/>
    <x v="0"/>
  </r>
  <r>
    <n v="71"/>
    <s v="VT"/>
    <x v="0"/>
    <x v="1"/>
    <x v="0"/>
    <x v="0"/>
    <n v="29"/>
    <x v="2"/>
    <n v="179.3"/>
    <n v="104"/>
    <n v="30.48"/>
    <n v="225.9"/>
    <n v="86"/>
    <n v="19.2"/>
    <n v="323"/>
    <n v="78"/>
    <n v="14.54"/>
    <n v="8.6"/>
    <x v="10"/>
    <n v="2.3199999999999998"/>
    <x v="0"/>
    <x v="1"/>
    <x v="1"/>
    <x v="0"/>
    <x v="1"/>
    <x v="0"/>
  </r>
  <r>
    <n v="72"/>
    <s v="IN"/>
    <x v="41"/>
    <x v="2"/>
    <x v="0"/>
    <x v="1"/>
    <n v="0"/>
    <x v="1"/>
    <n v="157.9"/>
    <n v="105"/>
    <n v="26.84"/>
    <n v="155"/>
    <n v="101"/>
    <n v="13.18"/>
    <n v="189.6"/>
    <n v="84"/>
    <n v="8.5299999999999994"/>
    <n v="8"/>
    <x v="2"/>
    <n v="2.16"/>
    <x v="0"/>
    <x v="2"/>
    <x v="2"/>
    <x v="1"/>
    <x v="2"/>
    <x v="3"/>
  </r>
  <r>
    <n v="73"/>
    <s v="WV"/>
    <x v="71"/>
    <x v="1"/>
    <x v="0"/>
    <x v="1"/>
    <n v="0"/>
    <x v="1"/>
    <n v="214.3"/>
    <n v="118"/>
    <n v="36.43"/>
    <n v="208.5"/>
    <n v="76"/>
    <n v="17.72"/>
    <n v="182.4"/>
    <n v="98"/>
    <n v="8.2100000000000009"/>
    <n v="12"/>
    <x v="5"/>
    <n v="3.24"/>
    <x v="1"/>
    <x v="0"/>
    <x v="1"/>
    <x v="0"/>
    <x v="0"/>
    <x v="0"/>
  </r>
  <r>
    <n v="74"/>
    <s v="KY"/>
    <x v="12"/>
    <x v="0"/>
    <x v="0"/>
    <x v="0"/>
    <n v="35"/>
    <x v="2"/>
    <n v="154.1"/>
    <n v="104"/>
    <n v="26.2"/>
    <n v="123.4"/>
    <n v="84"/>
    <n v="10.49"/>
    <n v="202.1"/>
    <n v="57"/>
    <n v="9.09"/>
    <n v="10.9"/>
    <x v="4"/>
    <n v="2.94"/>
    <x v="1"/>
    <x v="4"/>
    <x v="1"/>
    <x v="0"/>
    <x v="2"/>
    <x v="3"/>
  </r>
  <r>
    <n v="75"/>
    <s v="NJ"/>
    <x v="0"/>
    <x v="0"/>
    <x v="0"/>
    <x v="1"/>
    <n v="0"/>
    <x v="1"/>
    <n v="237.9"/>
    <n v="125"/>
    <n v="40.44"/>
    <n v="247.6"/>
    <n v="93"/>
    <n v="21.05"/>
    <n v="208.9"/>
    <n v="68"/>
    <n v="9.4"/>
    <n v="13.9"/>
    <x v="7"/>
    <n v="3.75"/>
    <x v="1"/>
    <x v="0"/>
    <x v="2"/>
    <x v="1"/>
    <x v="1"/>
    <x v="0"/>
  </r>
  <r>
    <n v="76"/>
    <s v="DC"/>
    <x v="32"/>
    <x v="1"/>
    <x v="0"/>
    <x v="1"/>
    <n v="0"/>
    <x v="1"/>
    <n v="143.9"/>
    <n v="61"/>
    <n v="24.46"/>
    <n v="194.9"/>
    <n v="105"/>
    <n v="16.57"/>
    <n v="109.6"/>
    <n v="94"/>
    <n v="4.93"/>
    <n v="11.1"/>
    <x v="5"/>
    <n v="3"/>
    <x v="1"/>
    <x v="0"/>
    <x v="1"/>
    <x v="0"/>
    <x v="0"/>
    <x v="3"/>
  </r>
  <r>
    <n v="77"/>
    <s v="LA"/>
    <x v="59"/>
    <x v="0"/>
    <x v="0"/>
    <x v="1"/>
    <n v="0"/>
    <x v="1"/>
    <n v="203.4"/>
    <n v="100"/>
    <n v="34.58"/>
    <n v="190.9"/>
    <n v="104"/>
    <n v="16.23"/>
    <n v="196"/>
    <n v="119"/>
    <n v="8.82"/>
    <n v="8.9"/>
    <x v="7"/>
    <n v="2.4"/>
    <x v="0"/>
    <x v="1"/>
    <x v="2"/>
    <x v="1"/>
    <x v="0"/>
    <x v="0"/>
  </r>
  <r>
    <n v="78"/>
    <s v="AR"/>
    <x v="91"/>
    <x v="0"/>
    <x v="0"/>
    <x v="1"/>
    <n v="0"/>
    <x v="1"/>
    <n v="124.3"/>
    <n v="100"/>
    <n v="21.13"/>
    <n v="173"/>
    <n v="107"/>
    <n v="14.71"/>
    <n v="253.2"/>
    <n v="62"/>
    <n v="11.39"/>
    <n v="7.9"/>
    <x v="4"/>
    <n v="2.13"/>
    <x v="0"/>
    <x v="0"/>
    <x v="1"/>
    <x v="0"/>
    <x v="2"/>
    <x v="2"/>
  </r>
  <r>
    <n v="79"/>
    <s v="ME"/>
    <x v="64"/>
    <x v="0"/>
    <x v="0"/>
    <x v="1"/>
    <n v="0"/>
    <x v="1"/>
    <n v="252.9"/>
    <n v="93"/>
    <n v="42.99"/>
    <n v="178.4"/>
    <n v="112"/>
    <n v="15.16"/>
    <n v="263.89999999999998"/>
    <n v="105"/>
    <n v="11.88"/>
    <n v="9.5"/>
    <x v="10"/>
    <n v="2.57"/>
    <x v="0"/>
    <x v="3"/>
    <x v="1"/>
    <x v="0"/>
    <x v="0"/>
    <x v="0"/>
  </r>
  <r>
    <n v="80"/>
    <s v="AZ"/>
    <x v="52"/>
    <x v="0"/>
    <x v="0"/>
    <x v="1"/>
    <n v="0"/>
    <x v="1"/>
    <n v="179.1"/>
    <n v="71"/>
    <n v="30.45"/>
    <n v="190.6"/>
    <n v="81"/>
    <n v="16.2"/>
    <n v="127.7"/>
    <n v="91"/>
    <n v="5.75"/>
    <n v="10.6"/>
    <x v="10"/>
    <n v="2.86"/>
    <x v="1"/>
    <x v="3"/>
    <x v="1"/>
    <x v="0"/>
    <x v="0"/>
    <x v="0"/>
  </r>
  <r>
    <n v="81"/>
    <s v="MT"/>
    <x v="36"/>
    <x v="0"/>
    <x v="0"/>
    <x v="1"/>
    <n v="0"/>
    <x v="1"/>
    <n v="160.1"/>
    <n v="110"/>
    <n v="27.22"/>
    <n v="213.3"/>
    <n v="72"/>
    <n v="18.13"/>
    <n v="174.1"/>
    <n v="72"/>
    <n v="7.83"/>
    <n v="13"/>
    <x v="7"/>
    <n v="3.51"/>
    <x v="1"/>
    <x v="1"/>
    <x v="1"/>
    <x v="0"/>
    <x v="0"/>
    <x v="3"/>
  </r>
  <r>
    <n v="82"/>
    <s v="AZ"/>
    <x v="53"/>
    <x v="0"/>
    <x v="0"/>
    <x v="1"/>
    <n v="0"/>
    <x v="1"/>
    <n v="198.2"/>
    <n v="87"/>
    <n v="33.69"/>
    <n v="207.3"/>
    <n v="76"/>
    <n v="17.62"/>
    <n v="190.9"/>
    <n v="113"/>
    <n v="8.59"/>
    <n v="8.6999999999999993"/>
    <x v="0"/>
    <n v="2.35"/>
    <x v="0"/>
    <x v="2"/>
    <x v="1"/>
    <x v="0"/>
    <x v="0"/>
    <x v="0"/>
  </r>
  <r>
    <n v="83"/>
    <s v="MS"/>
    <x v="97"/>
    <x v="2"/>
    <x v="0"/>
    <x v="1"/>
    <n v="0"/>
    <x v="1"/>
    <n v="212.1"/>
    <n v="131"/>
    <n v="36.06"/>
    <n v="209.4"/>
    <n v="104"/>
    <n v="17.8"/>
    <n v="167.2"/>
    <n v="96"/>
    <n v="7.52"/>
    <n v="5.3"/>
    <x v="2"/>
    <n v="1.43"/>
    <x v="0"/>
    <x v="0"/>
    <x v="2"/>
    <x v="1"/>
    <x v="0"/>
    <x v="0"/>
  </r>
  <r>
    <n v="84"/>
    <s v="ID"/>
    <x v="45"/>
    <x v="0"/>
    <x v="0"/>
    <x v="1"/>
    <n v="0"/>
    <x v="1"/>
    <n v="251.8"/>
    <n v="72"/>
    <n v="42.81"/>
    <n v="205.7"/>
    <n v="126"/>
    <n v="17.48"/>
    <n v="275.2"/>
    <n v="109"/>
    <n v="12.38"/>
    <n v="9.8000000000000007"/>
    <x v="10"/>
    <n v="2.65"/>
    <x v="0"/>
    <x v="4"/>
    <x v="2"/>
    <x v="1"/>
    <x v="0"/>
    <x v="0"/>
  </r>
  <r>
    <n v="85"/>
    <s v="IA"/>
    <x v="56"/>
    <x v="1"/>
    <x v="0"/>
    <x v="0"/>
    <n v="21"/>
    <x v="0"/>
    <n v="161.19999999999999"/>
    <n v="114"/>
    <n v="27.4"/>
    <n v="252.2"/>
    <n v="83"/>
    <n v="21.44"/>
    <n v="160.19999999999999"/>
    <n v="92"/>
    <n v="7.21"/>
    <n v="4.4000000000000004"/>
    <x v="8"/>
    <n v="1.19"/>
    <x v="0"/>
    <x v="2"/>
    <x v="1"/>
    <x v="0"/>
    <x v="1"/>
    <x v="1"/>
  </r>
  <r>
    <n v="86"/>
    <s v="MA"/>
    <x v="38"/>
    <x v="0"/>
    <x v="0"/>
    <x v="1"/>
    <n v="0"/>
    <x v="1"/>
    <n v="178.3"/>
    <n v="137"/>
    <n v="30.31"/>
    <n v="189"/>
    <n v="76"/>
    <n v="16.07"/>
    <n v="129.1"/>
    <n v="102"/>
    <n v="5.81"/>
    <n v="14.6"/>
    <x v="2"/>
    <n v="3.94"/>
    <x v="1"/>
    <x v="1"/>
    <x v="1"/>
    <x v="0"/>
    <x v="0"/>
    <x v="0"/>
  </r>
  <r>
    <n v="87"/>
    <s v="KY"/>
    <x v="66"/>
    <x v="2"/>
    <x v="0"/>
    <x v="1"/>
    <n v="0"/>
    <x v="1"/>
    <n v="135"/>
    <n v="99"/>
    <n v="22.95"/>
    <n v="183.6"/>
    <n v="106"/>
    <n v="15.61"/>
    <n v="245.3"/>
    <n v="102"/>
    <n v="11.04"/>
    <n v="12.5"/>
    <x v="4"/>
    <n v="3.38"/>
    <x v="1"/>
    <x v="0"/>
    <x v="1"/>
    <x v="0"/>
    <x v="0"/>
    <x v="2"/>
  </r>
  <r>
    <n v="88"/>
    <s v="IN"/>
    <x v="145"/>
    <x v="2"/>
    <x v="0"/>
    <x v="1"/>
    <n v="0"/>
    <x v="1"/>
    <n v="170.5"/>
    <n v="94"/>
    <n v="28.99"/>
    <n v="173.7"/>
    <n v="109"/>
    <n v="14.76"/>
    <n v="248.6"/>
    <n v="75"/>
    <n v="11.19"/>
    <n v="11.3"/>
    <x v="5"/>
    <n v="3.05"/>
    <x v="1"/>
    <x v="0"/>
    <x v="1"/>
    <x v="0"/>
    <x v="2"/>
    <x v="2"/>
  </r>
  <r>
    <n v="89"/>
    <s v="AZ"/>
    <x v="66"/>
    <x v="2"/>
    <x v="0"/>
    <x v="1"/>
    <n v="0"/>
    <x v="1"/>
    <n v="238.1"/>
    <n v="65"/>
    <n v="40.479999999999997"/>
    <n v="187.2"/>
    <n v="98"/>
    <n v="15.91"/>
    <n v="190"/>
    <n v="115"/>
    <n v="8.5500000000000007"/>
    <n v="11.8"/>
    <x v="7"/>
    <n v="3.19"/>
    <x v="1"/>
    <x v="2"/>
    <x v="1"/>
    <x v="0"/>
    <x v="0"/>
    <x v="0"/>
  </r>
  <r>
    <n v="90"/>
    <s v="MI"/>
    <x v="37"/>
    <x v="1"/>
    <x v="0"/>
    <x v="0"/>
    <n v="29"/>
    <x v="2"/>
    <n v="281.39999999999998"/>
    <n v="102"/>
    <n v="47.84"/>
    <n v="202.2"/>
    <n v="76"/>
    <n v="17.190000000000001"/>
    <n v="187.2"/>
    <n v="113"/>
    <n v="8.42"/>
    <n v="9"/>
    <x v="1"/>
    <n v="2.4300000000000002"/>
    <x v="0"/>
    <x v="4"/>
    <x v="1"/>
    <x v="0"/>
    <x v="0"/>
    <x v="0"/>
  </r>
  <r>
    <n v="91"/>
    <s v="NM"/>
    <x v="3"/>
    <x v="1"/>
    <x v="0"/>
    <x v="0"/>
    <n v="21"/>
    <x v="0"/>
    <n v="117.9"/>
    <n v="131"/>
    <n v="20.04"/>
    <n v="164.5"/>
    <n v="115"/>
    <n v="13.98"/>
    <n v="217"/>
    <n v="86"/>
    <n v="9.76"/>
    <n v="9.8000000000000007"/>
    <x v="0"/>
    <n v="2.65"/>
    <x v="0"/>
    <x v="0"/>
    <x v="1"/>
    <x v="0"/>
    <x v="2"/>
    <x v="3"/>
  </r>
  <r>
    <n v="92"/>
    <s v="UT"/>
    <x v="72"/>
    <x v="2"/>
    <x v="0"/>
    <x v="1"/>
    <n v="0"/>
    <x v="1"/>
    <n v="229.8"/>
    <n v="90"/>
    <n v="39.07"/>
    <n v="147.9"/>
    <n v="121"/>
    <n v="12.57"/>
    <n v="241.4"/>
    <n v="108"/>
    <n v="10.86"/>
    <n v="9.6"/>
    <x v="10"/>
    <n v="2.59"/>
    <x v="0"/>
    <x v="3"/>
    <x v="1"/>
    <x v="0"/>
    <x v="2"/>
    <x v="0"/>
  </r>
  <r>
    <n v="93"/>
    <s v="MI"/>
    <x v="97"/>
    <x v="2"/>
    <x v="0"/>
    <x v="1"/>
    <n v="0"/>
    <x v="1"/>
    <n v="165"/>
    <n v="100"/>
    <n v="28.05"/>
    <n v="317.2"/>
    <n v="83"/>
    <n v="26.96"/>
    <n v="119.2"/>
    <n v="86"/>
    <n v="5.36"/>
    <n v="8.3000000000000007"/>
    <x v="8"/>
    <n v="2.2400000000000002"/>
    <x v="0"/>
    <x v="0"/>
    <x v="1"/>
    <x v="0"/>
    <x v="1"/>
    <x v="1"/>
  </r>
  <r>
    <n v="94"/>
    <s v="AL"/>
    <x v="56"/>
    <x v="2"/>
    <x v="0"/>
    <x v="1"/>
    <n v="0"/>
    <x v="1"/>
    <n v="161"/>
    <n v="117"/>
    <n v="27.37"/>
    <n v="190.9"/>
    <n v="113"/>
    <n v="16.23"/>
    <n v="227.7"/>
    <n v="113"/>
    <n v="10.25"/>
    <n v="12.1"/>
    <x v="7"/>
    <n v="3.27"/>
    <x v="1"/>
    <x v="2"/>
    <x v="1"/>
    <x v="0"/>
    <x v="0"/>
    <x v="2"/>
  </r>
  <r>
    <n v="95"/>
    <s v="DE"/>
    <x v="99"/>
    <x v="2"/>
    <x v="0"/>
    <x v="1"/>
    <n v="0"/>
    <x v="1"/>
    <n v="126.7"/>
    <n v="108"/>
    <n v="21.54"/>
    <n v="206"/>
    <n v="90"/>
    <n v="17.510000000000002"/>
    <n v="247.8"/>
    <n v="114"/>
    <n v="11.15"/>
    <n v="13.3"/>
    <x v="10"/>
    <n v="3.59"/>
    <x v="1"/>
    <x v="0"/>
    <x v="1"/>
    <x v="0"/>
    <x v="0"/>
    <x v="2"/>
  </r>
  <r>
    <n v="96"/>
    <s v="AZ"/>
    <x v="82"/>
    <x v="0"/>
    <x v="0"/>
    <x v="1"/>
    <n v="0"/>
    <x v="1"/>
    <n v="58.9"/>
    <n v="125"/>
    <n v="10.01"/>
    <n v="169.6"/>
    <n v="59"/>
    <n v="14.42"/>
    <n v="211.4"/>
    <n v="88"/>
    <n v="9.51"/>
    <n v="9.4"/>
    <x v="0"/>
    <n v="2.54"/>
    <x v="0"/>
    <x v="0"/>
    <x v="1"/>
    <x v="0"/>
    <x v="2"/>
    <x v="3"/>
  </r>
  <r>
    <n v="97"/>
    <s v="ME"/>
    <x v="37"/>
    <x v="1"/>
    <x v="1"/>
    <x v="0"/>
    <n v="42"/>
    <x v="2"/>
    <n v="196.8"/>
    <n v="89"/>
    <n v="33.46"/>
    <n v="254.9"/>
    <n v="122"/>
    <n v="21.67"/>
    <n v="138.30000000000001"/>
    <n v="126"/>
    <n v="6.22"/>
    <n v="20"/>
    <x v="1"/>
    <n v="5.4"/>
    <x v="1"/>
    <x v="1"/>
    <x v="2"/>
    <x v="1"/>
    <x v="1"/>
    <x v="0"/>
  </r>
  <r>
    <n v="98"/>
    <s v="NJ"/>
    <x v="29"/>
    <x v="1"/>
    <x v="0"/>
    <x v="1"/>
    <n v="0"/>
    <x v="1"/>
    <n v="162.6"/>
    <n v="83"/>
    <n v="27.64"/>
    <n v="152.30000000000001"/>
    <n v="109"/>
    <n v="12.95"/>
    <n v="57.5"/>
    <n v="122"/>
    <n v="2.59"/>
    <n v="14.2"/>
    <x v="0"/>
    <n v="3.83"/>
    <x v="1"/>
    <x v="0"/>
    <x v="1"/>
    <x v="0"/>
    <x v="2"/>
    <x v="3"/>
  </r>
  <r>
    <n v="99"/>
    <s v="NV"/>
    <x v="12"/>
    <x v="0"/>
    <x v="0"/>
    <x v="1"/>
    <n v="0"/>
    <x v="1"/>
    <n v="282.5"/>
    <n v="114"/>
    <n v="48.03"/>
    <n v="219.9"/>
    <n v="48"/>
    <n v="18.690000000000001"/>
    <n v="170"/>
    <n v="115"/>
    <n v="7.65"/>
    <n v="9.4"/>
    <x v="7"/>
    <n v="2.54"/>
    <x v="0"/>
    <x v="0"/>
    <x v="2"/>
    <x v="1"/>
    <x v="0"/>
    <x v="0"/>
  </r>
  <r>
    <n v="100"/>
    <s v="NE"/>
    <x v="146"/>
    <x v="2"/>
    <x v="0"/>
    <x v="1"/>
    <n v="0"/>
    <x v="1"/>
    <n v="210.2"/>
    <n v="92"/>
    <n v="35.729999999999997"/>
    <n v="227.3"/>
    <n v="77"/>
    <n v="19.32"/>
    <n v="200.1"/>
    <n v="116"/>
    <n v="9"/>
    <n v="13.1"/>
    <x v="10"/>
    <n v="3.54"/>
    <x v="1"/>
    <x v="0"/>
    <x v="1"/>
    <x v="0"/>
    <x v="1"/>
    <x v="0"/>
  </r>
  <r>
    <n v="101"/>
    <s v="TX"/>
    <x v="135"/>
    <x v="2"/>
    <x v="0"/>
    <x v="0"/>
    <n v="22"/>
    <x v="0"/>
    <n v="213.8"/>
    <n v="102"/>
    <n v="36.35"/>
    <n v="141.80000000000001"/>
    <n v="86"/>
    <n v="12.05"/>
    <n v="142.19999999999999"/>
    <n v="123"/>
    <n v="6.4"/>
    <n v="7.2"/>
    <x v="0"/>
    <n v="1.94"/>
    <x v="0"/>
    <x v="1"/>
    <x v="1"/>
    <x v="0"/>
    <x v="2"/>
    <x v="0"/>
  </r>
  <r>
    <n v="102"/>
    <s v="MD"/>
    <x v="42"/>
    <x v="1"/>
    <x v="0"/>
    <x v="1"/>
    <n v="0"/>
    <x v="1"/>
    <n v="190.7"/>
    <n v="103"/>
    <n v="32.42"/>
    <n v="183.5"/>
    <n v="117"/>
    <n v="15.6"/>
    <n v="220.8"/>
    <n v="103"/>
    <n v="9.94"/>
    <n v="9.8000000000000007"/>
    <x v="7"/>
    <n v="2.65"/>
    <x v="0"/>
    <x v="3"/>
    <x v="1"/>
    <x v="0"/>
    <x v="0"/>
    <x v="0"/>
  </r>
  <r>
    <n v="103"/>
    <s v="MS"/>
    <x v="176"/>
    <x v="0"/>
    <x v="0"/>
    <x v="1"/>
    <n v="0"/>
    <x v="1"/>
    <n v="170.9"/>
    <n v="124"/>
    <n v="29.05"/>
    <n v="132.30000000000001"/>
    <n v="95"/>
    <n v="11.25"/>
    <n v="112.9"/>
    <n v="89"/>
    <n v="5.08"/>
    <n v="11.6"/>
    <x v="0"/>
    <n v="3.13"/>
    <x v="1"/>
    <x v="0"/>
    <x v="1"/>
    <x v="0"/>
    <x v="2"/>
    <x v="3"/>
  </r>
  <r>
    <n v="104"/>
    <s v="NV"/>
    <x v="115"/>
    <x v="1"/>
    <x v="0"/>
    <x v="1"/>
    <n v="0"/>
    <x v="1"/>
    <n v="154.19999999999999"/>
    <n v="119"/>
    <n v="26.21"/>
    <n v="110.2"/>
    <n v="98"/>
    <n v="9.3699999999999992"/>
    <n v="227.4"/>
    <n v="117"/>
    <n v="10.23"/>
    <n v="9.1999999999999993"/>
    <x v="2"/>
    <n v="2.48"/>
    <x v="0"/>
    <x v="4"/>
    <x v="1"/>
    <x v="0"/>
    <x v="2"/>
    <x v="2"/>
  </r>
  <r>
    <n v="105"/>
    <s v="AZ"/>
    <x v="89"/>
    <x v="2"/>
    <x v="0"/>
    <x v="1"/>
    <n v="0"/>
    <x v="1"/>
    <n v="201.4"/>
    <n v="52"/>
    <n v="34.24"/>
    <n v="229.4"/>
    <n v="104"/>
    <n v="19.5"/>
    <n v="252.5"/>
    <n v="106"/>
    <n v="11.36"/>
    <n v="12"/>
    <x v="0"/>
    <n v="3.24"/>
    <x v="1"/>
    <x v="0"/>
    <x v="1"/>
    <x v="0"/>
    <x v="1"/>
    <x v="0"/>
  </r>
  <r>
    <n v="106"/>
    <s v="MS"/>
    <x v="163"/>
    <x v="0"/>
    <x v="0"/>
    <x v="1"/>
    <n v="0"/>
    <x v="1"/>
    <n v="70.7"/>
    <n v="108"/>
    <n v="12.02"/>
    <n v="157.5"/>
    <n v="87"/>
    <n v="13.39"/>
    <n v="154.80000000000001"/>
    <n v="82"/>
    <n v="6.97"/>
    <n v="9.1"/>
    <x v="0"/>
    <n v="2.46"/>
    <x v="0"/>
    <x v="2"/>
    <x v="2"/>
    <x v="1"/>
    <x v="2"/>
    <x v="3"/>
  </r>
  <r>
    <n v="107"/>
    <s v="MS"/>
    <x v="73"/>
    <x v="1"/>
    <x v="0"/>
    <x v="0"/>
    <n v="27"/>
    <x v="2"/>
    <n v="187.5"/>
    <n v="124"/>
    <n v="31.88"/>
    <n v="146.6"/>
    <n v="103"/>
    <n v="12.46"/>
    <n v="225.7"/>
    <n v="129"/>
    <n v="10.16"/>
    <n v="6.4"/>
    <x v="1"/>
    <n v="1.73"/>
    <x v="0"/>
    <x v="2"/>
    <x v="2"/>
    <x v="1"/>
    <x v="2"/>
    <x v="0"/>
  </r>
  <r>
    <n v="108"/>
    <s v="TX"/>
    <x v="28"/>
    <x v="2"/>
    <x v="0"/>
    <x v="1"/>
    <n v="0"/>
    <x v="1"/>
    <n v="91.7"/>
    <n v="90"/>
    <n v="15.59"/>
    <n v="193.7"/>
    <n v="123"/>
    <n v="16.46"/>
    <n v="175"/>
    <n v="86"/>
    <n v="7.88"/>
    <n v="9.1999999999999993"/>
    <x v="7"/>
    <n v="2.48"/>
    <x v="0"/>
    <x v="4"/>
    <x v="1"/>
    <x v="0"/>
    <x v="0"/>
    <x v="3"/>
  </r>
  <r>
    <n v="109"/>
    <s v="NE"/>
    <x v="52"/>
    <x v="0"/>
    <x v="0"/>
    <x v="1"/>
    <n v="0"/>
    <x v="1"/>
    <n v="145.5"/>
    <n v="92"/>
    <n v="24.74"/>
    <n v="217.7"/>
    <n v="114"/>
    <n v="18.5"/>
    <n v="146.9"/>
    <n v="123"/>
    <n v="6.61"/>
    <n v="10.9"/>
    <x v="5"/>
    <n v="2.94"/>
    <x v="1"/>
    <x v="3"/>
    <x v="1"/>
    <x v="0"/>
    <x v="0"/>
    <x v="3"/>
  </r>
  <r>
    <n v="110"/>
    <s v="CA"/>
    <x v="22"/>
    <x v="2"/>
    <x v="0"/>
    <x v="1"/>
    <n v="0"/>
    <x v="1"/>
    <n v="166.3"/>
    <n v="125"/>
    <n v="28.27"/>
    <n v="158.19999999999999"/>
    <n v="86"/>
    <n v="13.45"/>
    <n v="256.7"/>
    <n v="80"/>
    <n v="11.55"/>
    <n v="6.1"/>
    <x v="2"/>
    <n v="1.65"/>
    <x v="0"/>
    <x v="0"/>
    <x v="1"/>
    <x v="0"/>
    <x v="2"/>
    <x v="2"/>
  </r>
  <r>
    <n v="111"/>
    <s v="NJ"/>
    <x v="64"/>
    <x v="0"/>
    <x v="0"/>
    <x v="1"/>
    <n v="0"/>
    <x v="1"/>
    <n v="231"/>
    <n v="115"/>
    <n v="39.270000000000003"/>
    <n v="230.4"/>
    <n v="140"/>
    <n v="19.579999999999998"/>
    <n v="261.39999999999998"/>
    <n v="120"/>
    <n v="11.76"/>
    <n v="9.5"/>
    <x v="0"/>
    <n v="2.57"/>
    <x v="0"/>
    <x v="0"/>
    <x v="1"/>
    <x v="0"/>
    <x v="1"/>
    <x v="0"/>
  </r>
  <r>
    <n v="112"/>
    <s v="TX"/>
    <x v="32"/>
    <x v="2"/>
    <x v="0"/>
    <x v="1"/>
    <n v="0"/>
    <x v="1"/>
    <n v="200.3"/>
    <n v="96"/>
    <n v="34.049999999999997"/>
    <n v="201.2"/>
    <n v="102"/>
    <n v="17.100000000000001"/>
    <n v="206.1"/>
    <n v="60"/>
    <n v="9.27"/>
    <n v="7.1"/>
    <x v="6"/>
    <n v="1.92"/>
    <x v="0"/>
    <x v="2"/>
    <x v="1"/>
    <x v="0"/>
    <x v="0"/>
    <x v="0"/>
  </r>
  <r>
    <n v="113"/>
    <s v="AR"/>
    <x v="123"/>
    <x v="2"/>
    <x v="0"/>
    <x v="1"/>
    <n v="0"/>
    <x v="1"/>
    <n v="197"/>
    <n v="109"/>
    <n v="33.49"/>
    <n v="202.6"/>
    <n v="128"/>
    <n v="17.22"/>
    <n v="206.4"/>
    <n v="80"/>
    <n v="9.2899999999999991"/>
    <n v="9.1"/>
    <x v="3"/>
    <n v="2.46"/>
    <x v="0"/>
    <x v="0"/>
    <x v="1"/>
    <x v="0"/>
    <x v="0"/>
    <x v="0"/>
  </r>
  <r>
    <n v="114"/>
    <s v="AL"/>
    <x v="23"/>
    <x v="1"/>
    <x v="1"/>
    <x v="1"/>
    <n v="0"/>
    <x v="1"/>
    <n v="129.9"/>
    <n v="112"/>
    <n v="22.08"/>
    <n v="173.3"/>
    <n v="83"/>
    <n v="14.73"/>
    <n v="247.2"/>
    <n v="130"/>
    <n v="11.12"/>
    <n v="11.2"/>
    <x v="0"/>
    <n v="3.02"/>
    <x v="1"/>
    <x v="3"/>
    <x v="1"/>
    <x v="0"/>
    <x v="2"/>
    <x v="2"/>
  </r>
  <r>
    <n v="115"/>
    <s v="AK"/>
    <x v="25"/>
    <x v="1"/>
    <x v="0"/>
    <x v="0"/>
    <n v="36"/>
    <x v="2"/>
    <n v="183.2"/>
    <n v="117"/>
    <n v="31.14"/>
    <n v="126.8"/>
    <n v="76"/>
    <n v="10.78"/>
    <n v="263.3"/>
    <n v="71"/>
    <n v="11.85"/>
    <n v="11.2"/>
    <x v="8"/>
    <n v="3.02"/>
    <x v="1"/>
    <x v="0"/>
    <x v="1"/>
    <x v="0"/>
    <x v="2"/>
    <x v="0"/>
  </r>
  <r>
    <n v="116"/>
    <s v="NV"/>
    <x v="58"/>
    <x v="0"/>
    <x v="0"/>
    <x v="0"/>
    <n v="23"/>
    <x v="0"/>
    <n v="205"/>
    <n v="101"/>
    <n v="34.85"/>
    <n v="152"/>
    <n v="60"/>
    <n v="12.92"/>
    <n v="158.6"/>
    <n v="59"/>
    <n v="7.14"/>
    <n v="10.199999999999999"/>
    <x v="2"/>
    <n v="2.75"/>
    <x v="0"/>
    <x v="4"/>
    <x v="1"/>
    <x v="0"/>
    <x v="2"/>
    <x v="0"/>
  </r>
  <r>
    <n v="117"/>
    <s v="DE"/>
    <x v="155"/>
    <x v="1"/>
    <x v="0"/>
    <x v="1"/>
    <n v="0"/>
    <x v="1"/>
    <n v="148.5"/>
    <n v="115"/>
    <n v="25.25"/>
    <n v="276.39999999999998"/>
    <n v="84"/>
    <n v="23.49"/>
    <n v="193.6"/>
    <n v="112"/>
    <n v="8.7100000000000009"/>
    <n v="12.4"/>
    <x v="0"/>
    <n v="3.35"/>
    <x v="1"/>
    <x v="0"/>
    <x v="1"/>
    <x v="0"/>
    <x v="1"/>
    <x v="1"/>
  </r>
  <r>
    <n v="118"/>
    <s v="MD"/>
    <x v="97"/>
    <x v="0"/>
    <x v="0"/>
    <x v="0"/>
    <n v="39"/>
    <x v="2"/>
    <n v="200.3"/>
    <n v="68"/>
    <n v="34.049999999999997"/>
    <n v="220.4"/>
    <n v="97"/>
    <n v="18.73"/>
    <n v="253.8"/>
    <n v="116"/>
    <n v="11.42"/>
    <n v="10.5"/>
    <x v="7"/>
    <n v="2.84"/>
    <x v="1"/>
    <x v="1"/>
    <x v="1"/>
    <x v="0"/>
    <x v="0"/>
    <x v="0"/>
  </r>
  <r>
    <n v="119"/>
    <s v="MI"/>
    <x v="72"/>
    <x v="0"/>
    <x v="0"/>
    <x v="0"/>
    <n v="28"/>
    <x v="2"/>
    <n v="192.6"/>
    <n v="107"/>
    <n v="32.74"/>
    <n v="195.5"/>
    <n v="74"/>
    <n v="16.62"/>
    <n v="109.7"/>
    <n v="139"/>
    <n v="4.9400000000000004"/>
    <n v="6.8"/>
    <x v="2"/>
    <n v="1.84"/>
    <x v="0"/>
    <x v="3"/>
    <x v="1"/>
    <x v="0"/>
    <x v="0"/>
    <x v="0"/>
  </r>
  <r>
    <n v="120"/>
    <s v="VT"/>
    <x v="18"/>
    <x v="1"/>
    <x v="0"/>
    <x v="1"/>
    <n v="0"/>
    <x v="1"/>
    <n v="246.5"/>
    <n v="47"/>
    <n v="41.91"/>
    <n v="195.5"/>
    <n v="84"/>
    <n v="16.62"/>
    <n v="200.5"/>
    <n v="96"/>
    <n v="9.02"/>
    <n v="11.7"/>
    <x v="7"/>
    <n v="3.16"/>
    <x v="1"/>
    <x v="0"/>
    <x v="1"/>
    <x v="0"/>
    <x v="0"/>
    <x v="0"/>
  </r>
  <r>
    <n v="121"/>
    <s v="VT"/>
    <x v="124"/>
    <x v="2"/>
    <x v="1"/>
    <x v="1"/>
    <n v="0"/>
    <x v="1"/>
    <n v="167.1"/>
    <n v="86"/>
    <n v="28.41"/>
    <n v="177.5"/>
    <n v="87"/>
    <n v="15.09"/>
    <n v="249.4"/>
    <n v="132"/>
    <n v="11.22"/>
    <n v="14.1"/>
    <x v="10"/>
    <n v="3.81"/>
    <x v="1"/>
    <x v="4"/>
    <x v="2"/>
    <x v="1"/>
    <x v="0"/>
    <x v="2"/>
  </r>
  <r>
    <n v="122"/>
    <s v="LA"/>
    <x v="42"/>
    <x v="2"/>
    <x v="0"/>
    <x v="1"/>
    <n v="0"/>
    <x v="1"/>
    <n v="181.5"/>
    <n v="121"/>
    <n v="30.86"/>
    <n v="218.4"/>
    <n v="98"/>
    <n v="18.559999999999999"/>
    <n v="161.6"/>
    <n v="103"/>
    <n v="7.27"/>
    <n v="8.5"/>
    <x v="2"/>
    <n v="2.2999999999999998"/>
    <x v="0"/>
    <x v="0"/>
    <x v="1"/>
    <x v="0"/>
    <x v="0"/>
    <x v="0"/>
  </r>
  <r>
    <n v="123"/>
    <s v="RI"/>
    <x v="131"/>
    <x v="2"/>
    <x v="0"/>
    <x v="0"/>
    <n v="43"/>
    <x v="2"/>
    <n v="257.7"/>
    <n v="97"/>
    <n v="43.81"/>
    <n v="162.1"/>
    <n v="95"/>
    <n v="13.78"/>
    <n v="286.89999999999998"/>
    <n v="86"/>
    <n v="12.91"/>
    <n v="11.1"/>
    <x v="7"/>
    <n v="3"/>
    <x v="1"/>
    <x v="4"/>
    <x v="1"/>
    <x v="0"/>
    <x v="2"/>
    <x v="0"/>
  </r>
  <r>
    <n v="124"/>
    <s v="IA"/>
    <x v="58"/>
    <x v="2"/>
    <x v="0"/>
    <x v="1"/>
    <n v="0"/>
    <x v="1"/>
    <n v="193.8"/>
    <n v="99"/>
    <n v="32.950000000000003"/>
    <n v="221.4"/>
    <n v="125"/>
    <n v="18.82"/>
    <n v="172.3"/>
    <n v="67"/>
    <n v="7.75"/>
    <n v="10.6"/>
    <x v="1"/>
    <n v="2.86"/>
    <x v="1"/>
    <x v="0"/>
    <x v="1"/>
    <x v="0"/>
    <x v="0"/>
    <x v="0"/>
  </r>
  <r>
    <n v="125"/>
    <s v="NE"/>
    <x v="124"/>
    <x v="0"/>
    <x v="0"/>
    <x v="1"/>
    <n v="0"/>
    <x v="1"/>
    <n v="102.8"/>
    <n v="119"/>
    <n v="17.48"/>
    <n v="206.7"/>
    <n v="91"/>
    <n v="17.57"/>
    <n v="299"/>
    <n v="105"/>
    <n v="13.46"/>
    <n v="10.1"/>
    <x v="10"/>
    <n v="2.73"/>
    <x v="0"/>
    <x v="0"/>
    <x v="1"/>
    <x v="0"/>
    <x v="0"/>
    <x v="2"/>
  </r>
  <r>
    <n v="126"/>
    <s v="OH"/>
    <x v="74"/>
    <x v="2"/>
    <x v="0"/>
    <x v="1"/>
    <n v="0"/>
    <x v="1"/>
    <n v="187.9"/>
    <n v="116"/>
    <n v="31.94"/>
    <n v="157.6"/>
    <n v="117"/>
    <n v="13.4"/>
    <n v="227.3"/>
    <n v="86"/>
    <n v="10.23"/>
    <n v="7.5"/>
    <x v="1"/>
    <n v="2.0299999999999998"/>
    <x v="0"/>
    <x v="0"/>
    <x v="1"/>
    <x v="0"/>
    <x v="2"/>
    <x v="0"/>
  </r>
  <r>
    <n v="127"/>
    <s v="RI"/>
    <x v="125"/>
    <x v="0"/>
    <x v="0"/>
    <x v="1"/>
    <n v="0"/>
    <x v="1"/>
    <n v="226"/>
    <n v="112"/>
    <n v="38.42"/>
    <n v="248.5"/>
    <n v="118"/>
    <n v="21.12"/>
    <n v="140.5"/>
    <n v="142"/>
    <n v="6.32"/>
    <n v="6.9"/>
    <x v="9"/>
    <n v="1.86"/>
    <x v="0"/>
    <x v="0"/>
    <x v="1"/>
    <x v="0"/>
    <x v="1"/>
    <x v="0"/>
  </r>
  <r>
    <n v="128"/>
    <s v="OK"/>
    <x v="40"/>
    <x v="0"/>
    <x v="0"/>
    <x v="1"/>
    <n v="0"/>
    <x v="1"/>
    <n v="260.39999999999998"/>
    <n v="115"/>
    <n v="44.27"/>
    <n v="146"/>
    <n v="46"/>
    <n v="12.41"/>
    <n v="269.5"/>
    <n v="87"/>
    <n v="12.13"/>
    <n v="11.5"/>
    <x v="7"/>
    <n v="3.11"/>
    <x v="1"/>
    <x v="5"/>
    <x v="1"/>
    <x v="0"/>
    <x v="2"/>
    <x v="0"/>
  </r>
  <r>
    <n v="129"/>
    <s v="LA"/>
    <x v="159"/>
    <x v="2"/>
    <x v="0"/>
    <x v="1"/>
    <n v="0"/>
    <x v="1"/>
    <n v="178.7"/>
    <n v="116"/>
    <n v="30.38"/>
    <n v="292.10000000000002"/>
    <n v="138"/>
    <n v="24.83"/>
    <n v="265.89999999999998"/>
    <n v="101"/>
    <n v="11.97"/>
    <n v="9.8000000000000007"/>
    <x v="7"/>
    <n v="2.65"/>
    <x v="0"/>
    <x v="1"/>
    <x v="1"/>
    <x v="0"/>
    <x v="1"/>
    <x v="0"/>
  </r>
  <r>
    <n v="130"/>
    <s v="OH"/>
    <x v="26"/>
    <x v="0"/>
    <x v="0"/>
    <x v="1"/>
    <n v="0"/>
    <x v="1"/>
    <n v="337.4"/>
    <n v="120"/>
    <n v="57.36"/>
    <n v="227.4"/>
    <n v="116"/>
    <n v="19.329999999999998"/>
    <n v="153.9"/>
    <n v="114"/>
    <n v="6.93"/>
    <n v="15.8"/>
    <x v="10"/>
    <n v="4.2699999999999996"/>
    <x v="1"/>
    <x v="1"/>
    <x v="2"/>
    <x v="1"/>
    <x v="1"/>
    <x v="0"/>
  </r>
  <r>
    <n v="131"/>
    <s v="VA"/>
    <x v="174"/>
    <x v="1"/>
    <x v="0"/>
    <x v="0"/>
    <n v="23"/>
    <x v="0"/>
    <n v="157.6"/>
    <n v="129"/>
    <n v="26.79"/>
    <n v="247"/>
    <n v="96"/>
    <n v="21"/>
    <n v="259.2"/>
    <n v="112"/>
    <n v="11.66"/>
    <n v="13.7"/>
    <x v="5"/>
    <n v="3.7"/>
    <x v="1"/>
    <x v="1"/>
    <x v="1"/>
    <x v="0"/>
    <x v="1"/>
    <x v="1"/>
  </r>
  <r>
    <n v="132"/>
    <s v="MO"/>
    <x v="177"/>
    <x v="1"/>
    <x v="0"/>
    <x v="1"/>
    <n v="0"/>
    <x v="1"/>
    <n v="183.6"/>
    <n v="117"/>
    <n v="31.21"/>
    <n v="256.7"/>
    <n v="72"/>
    <n v="21.82"/>
    <n v="178.6"/>
    <n v="79"/>
    <n v="8.0399999999999991"/>
    <n v="10.199999999999999"/>
    <x v="5"/>
    <n v="2.75"/>
    <x v="0"/>
    <x v="0"/>
    <x v="1"/>
    <x v="0"/>
    <x v="1"/>
    <x v="0"/>
  </r>
  <r>
    <n v="133"/>
    <s v="FL"/>
    <x v="136"/>
    <x v="1"/>
    <x v="0"/>
    <x v="0"/>
    <n v="24"/>
    <x v="0"/>
    <n v="142.1"/>
    <n v="124"/>
    <n v="24.16"/>
    <n v="183.4"/>
    <n v="129"/>
    <n v="15.59"/>
    <n v="164.8"/>
    <n v="114"/>
    <n v="7.42"/>
    <n v="9.6"/>
    <x v="7"/>
    <n v="2.59"/>
    <x v="0"/>
    <x v="0"/>
    <x v="1"/>
    <x v="0"/>
    <x v="0"/>
    <x v="3"/>
  </r>
  <r>
    <n v="134"/>
    <s v="VA"/>
    <x v="17"/>
    <x v="0"/>
    <x v="0"/>
    <x v="1"/>
    <n v="0"/>
    <x v="1"/>
    <n v="217.1"/>
    <n v="110"/>
    <n v="36.909999999999997"/>
    <n v="241.5"/>
    <n v="111"/>
    <n v="20.53"/>
    <n v="253.5"/>
    <n v="103"/>
    <n v="11.41"/>
    <n v="12"/>
    <x v="1"/>
    <n v="3.24"/>
    <x v="1"/>
    <x v="1"/>
    <x v="1"/>
    <x v="0"/>
    <x v="1"/>
    <x v="0"/>
  </r>
  <r>
    <n v="135"/>
    <s v="MI"/>
    <x v="2"/>
    <x v="0"/>
    <x v="0"/>
    <x v="1"/>
    <n v="0"/>
    <x v="1"/>
    <n v="98.9"/>
    <n v="103"/>
    <n v="16.809999999999999"/>
    <n v="135.4"/>
    <n v="122"/>
    <n v="11.51"/>
    <n v="236.6"/>
    <n v="82"/>
    <n v="10.65"/>
    <n v="12.2"/>
    <x v="6"/>
    <n v="3.29"/>
    <x v="1"/>
    <x v="0"/>
    <x v="1"/>
    <x v="0"/>
    <x v="2"/>
    <x v="2"/>
  </r>
  <r>
    <n v="136"/>
    <s v="GA"/>
    <x v="106"/>
    <x v="1"/>
    <x v="0"/>
    <x v="0"/>
    <n v="31"/>
    <x v="2"/>
    <n v="189.8"/>
    <n v="126"/>
    <n v="32.270000000000003"/>
    <n v="163.30000000000001"/>
    <n v="133"/>
    <n v="13.88"/>
    <n v="264.8"/>
    <n v="126"/>
    <n v="11.92"/>
    <n v="7.5"/>
    <x v="0"/>
    <n v="2.0299999999999998"/>
    <x v="0"/>
    <x v="0"/>
    <x v="1"/>
    <x v="0"/>
    <x v="2"/>
    <x v="0"/>
  </r>
  <r>
    <n v="137"/>
    <s v="DC"/>
    <x v="67"/>
    <x v="0"/>
    <x v="0"/>
    <x v="1"/>
    <n v="0"/>
    <x v="1"/>
    <n v="202"/>
    <n v="102"/>
    <n v="34.340000000000003"/>
    <n v="243.2"/>
    <n v="128"/>
    <n v="20.67"/>
    <n v="261.3"/>
    <n v="90"/>
    <n v="11.76"/>
    <n v="10.9"/>
    <x v="0"/>
    <n v="2.94"/>
    <x v="1"/>
    <x v="0"/>
    <x v="1"/>
    <x v="0"/>
    <x v="1"/>
    <x v="0"/>
  </r>
  <r>
    <n v="138"/>
    <s v="AZ"/>
    <x v="41"/>
    <x v="2"/>
    <x v="0"/>
    <x v="0"/>
    <n v="38"/>
    <x v="2"/>
    <n v="170.1"/>
    <n v="124"/>
    <n v="28.92"/>
    <n v="193.3"/>
    <n v="116"/>
    <n v="16.43"/>
    <n v="105.9"/>
    <n v="73"/>
    <n v="4.7699999999999996"/>
    <n v="12.8"/>
    <x v="7"/>
    <n v="3.46"/>
    <x v="1"/>
    <x v="0"/>
    <x v="1"/>
    <x v="0"/>
    <x v="0"/>
    <x v="3"/>
  </r>
  <r>
    <n v="139"/>
    <s v="AL"/>
    <x v="178"/>
    <x v="1"/>
    <x v="0"/>
    <x v="1"/>
    <n v="0"/>
    <x v="1"/>
    <n v="230.9"/>
    <n v="87"/>
    <n v="39.25"/>
    <n v="187.4"/>
    <n v="90"/>
    <n v="15.93"/>
    <n v="154"/>
    <n v="53"/>
    <n v="6.93"/>
    <n v="6.3"/>
    <x v="5"/>
    <n v="1.7"/>
    <x v="0"/>
    <x v="1"/>
    <x v="1"/>
    <x v="0"/>
    <x v="0"/>
    <x v="0"/>
  </r>
  <r>
    <n v="140"/>
    <s v="CO"/>
    <x v="11"/>
    <x v="2"/>
    <x v="0"/>
    <x v="1"/>
    <n v="0"/>
    <x v="1"/>
    <n v="237.1"/>
    <n v="105"/>
    <n v="40.31"/>
    <n v="223.5"/>
    <n v="105"/>
    <n v="19"/>
    <n v="97.4"/>
    <n v="79"/>
    <n v="4.38"/>
    <n v="13.2"/>
    <x v="5"/>
    <n v="3.56"/>
    <x v="1"/>
    <x v="0"/>
    <x v="1"/>
    <x v="0"/>
    <x v="0"/>
    <x v="0"/>
  </r>
  <r>
    <n v="141"/>
    <s v="NM"/>
    <x v="158"/>
    <x v="0"/>
    <x v="0"/>
    <x v="1"/>
    <n v="0"/>
    <x v="1"/>
    <n v="119.3"/>
    <n v="87"/>
    <n v="20.28"/>
    <n v="211.5"/>
    <n v="101"/>
    <n v="17.98"/>
    <n v="268.89999999999998"/>
    <n v="86"/>
    <n v="12.1"/>
    <n v="10.5"/>
    <x v="7"/>
    <n v="2.84"/>
    <x v="1"/>
    <x v="3"/>
    <x v="1"/>
    <x v="0"/>
    <x v="0"/>
    <x v="2"/>
  </r>
  <r>
    <n v="142"/>
    <s v="OR"/>
    <x v="74"/>
    <x v="0"/>
    <x v="0"/>
    <x v="1"/>
    <n v="0"/>
    <x v="1"/>
    <n v="116.8"/>
    <n v="87"/>
    <n v="19.86"/>
    <n v="178.9"/>
    <n v="93"/>
    <n v="15.21"/>
    <n v="182.4"/>
    <n v="150"/>
    <n v="8.2100000000000009"/>
    <n v="14.1"/>
    <x v="5"/>
    <n v="3.81"/>
    <x v="1"/>
    <x v="0"/>
    <x v="1"/>
    <x v="0"/>
    <x v="0"/>
    <x v="3"/>
  </r>
  <r>
    <n v="143"/>
    <s v="LA"/>
    <x v="179"/>
    <x v="2"/>
    <x v="0"/>
    <x v="1"/>
    <n v="0"/>
    <x v="1"/>
    <n v="219.2"/>
    <n v="92"/>
    <n v="37.26"/>
    <n v="149.4"/>
    <n v="125"/>
    <n v="12.7"/>
    <n v="244.7"/>
    <n v="104"/>
    <n v="11.01"/>
    <n v="6.1"/>
    <x v="2"/>
    <n v="1.65"/>
    <x v="0"/>
    <x v="1"/>
    <x v="1"/>
    <x v="0"/>
    <x v="2"/>
    <x v="0"/>
  </r>
  <r>
    <n v="144"/>
    <s v="NE"/>
    <x v="41"/>
    <x v="0"/>
    <x v="0"/>
    <x v="1"/>
    <n v="0"/>
    <x v="1"/>
    <n v="252.6"/>
    <n v="104"/>
    <n v="42.94"/>
    <n v="169"/>
    <n v="125"/>
    <n v="14.37"/>
    <n v="170.9"/>
    <n v="106"/>
    <n v="7.69"/>
    <n v="11.1"/>
    <x v="10"/>
    <n v="3"/>
    <x v="1"/>
    <x v="4"/>
    <x v="1"/>
    <x v="0"/>
    <x v="2"/>
    <x v="0"/>
  </r>
  <r>
    <n v="145"/>
    <s v="MN"/>
    <x v="2"/>
    <x v="0"/>
    <x v="0"/>
    <x v="1"/>
    <n v="0"/>
    <x v="1"/>
    <n v="147.1"/>
    <n v="91"/>
    <n v="25.01"/>
    <n v="190.4"/>
    <n v="107"/>
    <n v="16.18"/>
    <n v="195.2"/>
    <n v="115"/>
    <n v="8.7799999999999994"/>
    <n v="12.2"/>
    <x v="0"/>
    <n v="3.29"/>
    <x v="1"/>
    <x v="1"/>
    <x v="1"/>
    <x v="0"/>
    <x v="0"/>
    <x v="3"/>
  </r>
  <r>
    <n v="146"/>
    <s v="AR"/>
    <x v="104"/>
    <x v="2"/>
    <x v="0"/>
    <x v="1"/>
    <n v="0"/>
    <x v="1"/>
    <n v="173.5"/>
    <n v="93"/>
    <n v="29.5"/>
    <n v="194.1"/>
    <n v="76"/>
    <n v="16.5"/>
    <n v="208"/>
    <n v="112"/>
    <n v="9.36"/>
    <n v="16.2"/>
    <x v="3"/>
    <n v="4.37"/>
    <x v="1"/>
    <x v="3"/>
    <x v="1"/>
    <x v="0"/>
    <x v="0"/>
    <x v="3"/>
  </r>
  <r>
    <n v="147"/>
    <s v="KS"/>
    <x v="34"/>
    <x v="2"/>
    <x v="0"/>
    <x v="1"/>
    <n v="0"/>
    <x v="1"/>
    <n v="232.1"/>
    <n v="122"/>
    <n v="39.46"/>
    <n v="292.3"/>
    <n v="112"/>
    <n v="24.85"/>
    <n v="201.2"/>
    <n v="112"/>
    <n v="9.0500000000000007"/>
    <n v="0"/>
    <x v="11"/>
    <n v="0"/>
    <x v="0"/>
    <x v="3"/>
    <x v="1"/>
    <x v="0"/>
    <x v="1"/>
    <x v="0"/>
  </r>
  <r>
    <n v="148"/>
    <s v="WV"/>
    <x v="41"/>
    <x v="1"/>
    <x v="1"/>
    <x v="0"/>
    <n v="23"/>
    <x v="0"/>
    <n v="197.1"/>
    <n v="125"/>
    <n v="33.51"/>
    <n v="214.5"/>
    <n v="136"/>
    <n v="18.23"/>
    <n v="282.2"/>
    <n v="103"/>
    <n v="12.7"/>
    <n v="9.5"/>
    <x v="2"/>
    <n v="2.57"/>
    <x v="0"/>
    <x v="2"/>
    <x v="1"/>
    <x v="0"/>
    <x v="0"/>
    <x v="0"/>
  </r>
  <r>
    <n v="149"/>
    <s v="AK"/>
    <x v="57"/>
    <x v="0"/>
    <x v="0"/>
    <x v="1"/>
    <n v="0"/>
    <x v="1"/>
    <n v="58.2"/>
    <n v="94"/>
    <n v="9.89"/>
    <n v="138.69999999999999"/>
    <n v="118"/>
    <n v="11.79"/>
    <n v="136.80000000000001"/>
    <n v="91"/>
    <n v="6.16"/>
    <n v="11.9"/>
    <x v="6"/>
    <n v="3.21"/>
    <x v="1"/>
    <x v="5"/>
    <x v="2"/>
    <x v="1"/>
    <x v="2"/>
    <x v="3"/>
  </r>
  <r>
    <n v="150"/>
    <s v="NY"/>
    <x v="70"/>
    <x v="2"/>
    <x v="0"/>
    <x v="0"/>
    <n v="36"/>
    <x v="2"/>
    <n v="115.6"/>
    <n v="111"/>
    <n v="19.649999999999999"/>
    <n v="237.7"/>
    <n v="94"/>
    <n v="20.2"/>
    <n v="169.9"/>
    <n v="103"/>
    <n v="7.65"/>
    <n v="9.9"/>
    <x v="14"/>
    <n v="2.67"/>
    <x v="0"/>
    <x v="4"/>
    <x v="1"/>
    <x v="0"/>
    <x v="1"/>
    <x v="1"/>
  </r>
  <r>
    <n v="151"/>
    <s v="NH"/>
    <x v="153"/>
    <x v="2"/>
    <x v="0"/>
    <x v="1"/>
    <n v="0"/>
    <x v="1"/>
    <n v="186.1"/>
    <n v="98"/>
    <n v="31.64"/>
    <n v="254.3"/>
    <n v="57"/>
    <n v="21.62"/>
    <n v="214"/>
    <n v="127"/>
    <n v="9.6300000000000008"/>
    <n v="14.6"/>
    <x v="10"/>
    <n v="3.94"/>
    <x v="1"/>
    <x v="4"/>
    <x v="1"/>
    <x v="0"/>
    <x v="1"/>
    <x v="0"/>
  </r>
  <r>
    <n v="152"/>
    <s v="VA"/>
    <x v="142"/>
    <x v="1"/>
    <x v="1"/>
    <x v="1"/>
    <n v="0"/>
    <x v="1"/>
    <n v="259.89999999999998"/>
    <n v="68"/>
    <n v="44.18"/>
    <n v="245"/>
    <n v="122"/>
    <n v="20.83"/>
    <n v="134.4"/>
    <n v="121"/>
    <n v="6.05"/>
    <n v="8.4"/>
    <x v="0"/>
    <n v="2.27"/>
    <x v="0"/>
    <x v="3"/>
    <x v="1"/>
    <x v="0"/>
    <x v="1"/>
    <x v="0"/>
  </r>
  <r>
    <n v="153"/>
    <s v="NM"/>
    <x v="36"/>
    <x v="0"/>
    <x v="0"/>
    <x v="1"/>
    <n v="0"/>
    <x v="1"/>
    <n v="214.3"/>
    <n v="145"/>
    <n v="36.43"/>
    <n v="268.5"/>
    <n v="135"/>
    <n v="22.82"/>
    <n v="241.2"/>
    <n v="92"/>
    <n v="10.85"/>
    <n v="10.8"/>
    <x v="12"/>
    <n v="2.92"/>
    <x v="1"/>
    <x v="0"/>
    <x v="1"/>
    <x v="0"/>
    <x v="1"/>
    <x v="0"/>
  </r>
  <r>
    <n v="154"/>
    <s v="NY"/>
    <x v="14"/>
    <x v="2"/>
    <x v="0"/>
    <x v="1"/>
    <n v="0"/>
    <x v="1"/>
    <n v="158.69999999999999"/>
    <n v="74"/>
    <n v="26.98"/>
    <n v="64.3"/>
    <n v="139"/>
    <n v="5.47"/>
    <n v="198.5"/>
    <n v="103"/>
    <n v="8.93"/>
    <n v="10.199999999999999"/>
    <x v="7"/>
    <n v="2.75"/>
    <x v="0"/>
    <x v="0"/>
    <x v="1"/>
    <x v="0"/>
    <x v="2"/>
    <x v="3"/>
  </r>
  <r>
    <n v="155"/>
    <s v="AZ"/>
    <x v="3"/>
    <x v="0"/>
    <x v="0"/>
    <x v="1"/>
    <n v="0"/>
    <x v="1"/>
    <n v="271.60000000000002"/>
    <n v="71"/>
    <n v="46.17"/>
    <n v="229.4"/>
    <n v="108"/>
    <n v="19.5"/>
    <n v="77.3"/>
    <n v="121"/>
    <n v="3.48"/>
    <n v="10.9"/>
    <x v="0"/>
    <n v="2.94"/>
    <x v="1"/>
    <x v="4"/>
    <x v="1"/>
    <x v="0"/>
    <x v="1"/>
    <x v="0"/>
  </r>
  <r>
    <n v="156"/>
    <s v="WA"/>
    <x v="172"/>
    <x v="2"/>
    <x v="0"/>
    <x v="1"/>
    <n v="0"/>
    <x v="1"/>
    <n v="232.4"/>
    <n v="109"/>
    <n v="39.51"/>
    <n v="187.4"/>
    <n v="95"/>
    <n v="15.93"/>
    <n v="231.2"/>
    <n v="107"/>
    <n v="10.4"/>
    <n v="9.1"/>
    <x v="0"/>
    <n v="2.46"/>
    <x v="0"/>
    <x v="0"/>
    <x v="1"/>
    <x v="0"/>
    <x v="0"/>
    <x v="0"/>
  </r>
  <r>
    <n v="157"/>
    <s v="TX"/>
    <x v="115"/>
    <x v="0"/>
    <x v="0"/>
    <x v="1"/>
    <n v="0"/>
    <x v="1"/>
    <n v="176.9"/>
    <n v="109"/>
    <n v="30.07"/>
    <n v="90.7"/>
    <n v="104"/>
    <n v="7.71"/>
    <n v="238"/>
    <n v="69"/>
    <n v="10.71"/>
    <n v="9.5"/>
    <x v="5"/>
    <n v="2.57"/>
    <x v="0"/>
    <x v="0"/>
    <x v="1"/>
    <x v="0"/>
    <x v="2"/>
    <x v="0"/>
  </r>
  <r>
    <n v="158"/>
    <s v="KY"/>
    <x v="91"/>
    <x v="2"/>
    <x v="0"/>
    <x v="1"/>
    <n v="0"/>
    <x v="1"/>
    <n v="209.9"/>
    <n v="74"/>
    <n v="35.68"/>
    <n v="195.1"/>
    <n v="77"/>
    <n v="16.579999999999998"/>
    <n v="208.2"/>
    <n v="119"/>
    <n v="9.3699999999999992"/>
    <n v="8.8000000000000007"/>
    <x v="7"/>
    <n v="2.38"/>
    <x v="0"/>
    <x v="4"/>
    <x v="1"/>
    <x v="0"/>
    <x v="0"/>
    <x v="0"/>
  </r>
  <r>
    <n v="159"/>
    <s v="MT"/>
    <x v="41"/>
    <x v="0"/>
    <x v="0"/>
    <x v="1"/>
    <n v="0"/>
    <x v="1"/>
    <n v="137.5"/>
    <n v="118"/>
    <n v="23.38"/>
    <n v="203.2"/>
    <n v="88"/>
    <n v="17.27"/>
    <n v="150"/>
    <n v="131"/>
    <n v="6.75"/>
    <n v="13.4"/>
    <x v="5"/>
    <n v="3.62"/>
    <x v="1"/>
    <x v="1"/>
    <x v="1"/>
    <x v="0"/>
    <x v="0"/>
    <x v="3"/>
  </r>
  <r>
    <n v="160"/>
    <s v="OK"/>
    <x v="1"/>
    <x v="2"/>
    <x v="0"/>
    <x v="0"/>
    <n v="23"/>
    <x v="0"/>
    <n v="289.5"/>
    <n v="52"/>
    <n v="49.22"/>
    <n v="166.6"/>
    <n v="111"/>
    <n v="14.16"/>
    <n v="119.1"/>
    <n v="88"/>
    <n v="5.36"/>
    <n v="9.5"/>
    <x v="7"/>
    <n v="2.57"/>
    <x v="0"/>
    <x v="0"/>
    <x v="1"/>
    <x v="0"/>
    <x v="2"/>
    <x v="0"/>
  </r>
  <r>
    <n v="161"/>
    <s v="MD"/>
    <x v="124"/>
    <x v="0"/>
    <x v="0"/>
    <x v="0"/>
    <n v="23"/>
    <x v="0"/>
    <n v="198.1"/>
    <n v="86"/>
    <n v="33.68"/>
    <n v="177"/>
    <n v="86"/>
    <n v="15.05"/>
    <n v="180.5"/>
    <n v="92"/>
    <n v="8.1199999999999992"/>
    <n v="6.8"/>
    <x v="1"/>
    <n v="1.84"/>
    <x v="0"/>
    <x v="0"/>
    <x v="1"/>
    <x v="0"/>
    <x v="0"/>
    <x v="0"/>
  </r>
  <r>
    <n v="162"/>
    <s v="TN"/>
    <x v="64"/>
    <x v="0"/>
    <x v="0"/>
    <x v="1"/>
    <n v="0"/>
    <x v="1"/>
    <n v="149.69999999999999"/>
    <n v="119"/>
    <n v="25.45"/>
    <n v="182.2"/>
    <n v="115"/>
    <n v="15.49"/>
    <n v="261.5"/>
    <n v="126"/>
    <n v="11.77"/>
    <n v="9.6999999999999993"/>
    <x v="8"/>
    <n v="2.62"/>
    <x v="0"/>
    <x v="1"/>
    <x v="1"/>
    <x v="0"/>
    <x v="0"/>
    <x v="2"/>
  </r>
  <r>
    <n v="163"/>
    <s v="TX"/>
    <x v="180"/>
    <x v="1"/>
    <x v="0"/>
    <x v="1"/>
    <n v="0"/>
    <x v="1"/>
    <n v="326.5"/>
    <n v="67"/>
    <n v="55.51"/>
    <n v="176.3"/>
    <n v="113"/>
    <n v="14.99"/>
    <n v="181.7"/>
    <n v="102"/>
    <n v="8.18"/>
    <n v="10.7"/>
    <x v="1"/>
    <n v="2.89"/>
    <x v="1"/>
    <x v="4"/>
    <x v="2"/>
    <x v="1"/>
    <x v="2"/>
    <x v="0"/>
  </r>
  <r>
    <n v="164"/>
    <s v="ME"/>
    <x v="21"/>
    <x v="1"/>
    <x v="1"/>
    <x v="0"/>
    <n v="26"/>
    <x v="2"/>
    <n v="292.89999999999998"/>
    <n v="101"/>
    <n v="49.79"/>
    <n v="199.7"/>
    <n v="97"/>
    <n v="16.97"/>
    <n v="255.3"/>
    <n v="127"/>
    <n v="11.49"/>
    <n v="13.8"/>
    <x v="10"/>
    <n v="3.73"/>
    <x v="1"/>
    <x v="2"/>
    <x v="2"/>
    <x v="1"/>
    <x v="0"/>
    <x v="0"/>
  </r>
  <r>
    <n v="165"/>
    <s v="DC"/>
    <x v="82"/>
    <x v="2"/>
    <x v="0"/>
    <x v="1"/>
    <n v="0"/>
    <x v="1"/>
    <n v="83"/>
    <n v="64"/>
    <n v="14.11"/>
    <n v="177"/>
    <n v="106"/>
    <n v="15.05"/>
    <n v="245.7"/>
    <n v="89"/>
    <n v="11.06"/>
    <n v="13"/>
    <x v="0"/>
    <n v="3.51"/>
    <x v="1"/>
    <x v="1"/>
    <x v="1"/>
    <x v="0"/>
    <x v="0"/>
    <x v="2"/>
  </r>
  <r>
    <n v="166"/>
    <s v="MN"/>
    <x v="76"/>
    <x v="0"/>
    <x v="0"/>
    <x v="0"/>
    <n v="24"/>
    <x v="0"/>
    <n v="145.69999999999999"/>
    <n v="146"/>
    <n v="24.77"/>
    <n v="220.5"/>
    <n v="136"/>
    <n v="18.739999999999998"/>
    <n v="249.9"/>
    <n v="96"/>
    <n v="11.25"/>
    <n v="13.1"/>
    <x v="2"/>
    <n v="3.54"/>
    <x v="1"/>
    <x v="3"/>
    <x v="1"/>
    <x v="0"/>
    <x v="0"/>
    <x v="2"/>
  </r>
  <r>
    <n v="167"/>
    <s v="DE"/>
    <x v="2"/>
    <x v="2"/>
    <x v="0"/>
    <x v="1"/>
    <n v="0"/>
    <x v="1"/>
    <n v="182.3"/>
    <n v="101"/>
    <n v="30.99"/>
    <n v="328.2"/>
    <n v="93"/>
    <n v="27.9"/>
    <n v="245"/>
    <n v="131"/>
    <n v="11.03"/>
    <n v="11.2"/>
    <x v="6"/>
    <n v="3.02"/>
    <x v="1"/>
    <x v="4"/>
    <x v="1"/>
    <x v="0"/>
    <x v="1"/>
    <x v="0"/>
  </r>
  <r>
    <n v="168"/>
    <s v="MD"/>
    <x v="20"/>
    <x v="0"/>
    <x v="0"/>
    <x v="1"/>
    <n v="0"/>
    <x v="1"/>
    <n v="218"/>
    <n v="86"/>
    <n v="37.06"/>
    <n v="184"/>
    <n v="94"/>
    <n v="15.64"/>
    <n v="240.5"/>
    <n v="110"/>
    <n v="10.82"/>
    <n v="6.4"/>
    <x v="8"/>
    <n v="1.73"/>
    <x v="0"/>
    <x v="3"/>
    <x v="1"/>
    <x v="0"/>
    <x v="0"/>
    <x v="0"/>
  </r>
  <r>
    <n v="169"/>
    <s v="MI"/>
    <x v="62"/>
    <x v="1"/>
    <x v="0"/>
    <x v="1"/>
    <n v="0"/>
    <x v="1"/>
    <n v="140.6"/>
    <n v="109"/>
    <n v="23.9"/>
    <n v="178.6"/>
    <n v="51"/>
    <n v="15.18"/>
    <n v="217"/>
    <n v="83"/>
    <n v="9.76"/>
    <n v="6.8"/>
    <x v="0"/>
    <n v="1.84"/>
    <x v="0"/>
    <x v="4"/>
    <x v="1"/>
    <x v="0"/>
    <x v="0"/>
    <x v="3"/>
  </r>
  <r>
    <n v="170"/>
    <s v="WA"/>
    <x v="72"/>
    <x v="0"/>
    <x v="0"/>
    <x v="1"/>
    <n v="0"/>
    <x v="1"/>
    <n v="152.69999999999999"/>
    <n v="105"/>
    <n v="25.96"/>
    <n v="257.5"/>
    <n v="80"/>
    <n v="21.89"/>
    <n v="198.1"/>
    <n v="93"/>
    <n v="8.91"/>
    <n v="9.4"/>
    <x v="7"/>
    <n v="2.54"/>
    <x v="0"/>
    <x v="0"/>
    <x v="1"/>
    <x v="0"/>
    <x v="1"/>
    <x v="1"/>
  </r>
  <r>
    <n v="171"/>
    <s v="MO"/>
    <x v="44"/>
    <x v="0"/>
    <x v="0"/>
    <x v="0"/>
    <n v="36"/>
    <x v="2"/>
    <n v="106.7"/>
    <n v="76"/>
    <n v="18.14"/>
    <n v="209.8"/>
    <n v="77"/>
    <n v="17.829999999999998"/>
    <n v="190.4"/>
    <n v="117"/>
    <n v="8.57"/>
    <n v="12.1"/>
    <x v="5"/>
    <n v="3.27"/>
    <x v="1"/>
    <x v="0"/>
    <x v="1"/>
    <x v="0"/>
    <x v="0"/>
    <x v="3"/>
  </r>
  <r>
    <n v="172"/>
    <s v="IN"/>
    <x v="145"/>
    <x v="0"/>
    <x v="0"/>
    <x v="1"/>
    <n v="0"/>
    <x v="1"/>
    <n v="243.8"/>
    <n v="98"/>
    <n v="41.45"/>
    <n v="83.9"/>
    <n v="72"/>
    <n v="7.13"/>
    <n v="179.8"/>
    <n v="84"/>
    <n v="8.09"/>
    <n v="13.7"/>
    <x v="8"/>
    <n v="3.7"/>
    <x v="1"/>
    <x v="4"/>
    <x v="1"/>
    <x v="0"/>
    <x v="2"/>
    <x v="0"/>
  </r>
  <r>
    <n v="173"/>
    <s v="OR"/>
    <x v="102"/>
    <x v="0"/>
    <x v="0"/>
    <x v="1"/>
    <n v="0"/>
    <x v="1"/>
    <n v="194.4"/>
    <n v="94"/>
    <n v="33.049999999999997"/>
    <n v="186.7"/>
    <n v="95"/>
    <n v="15.87"/>
    <n v="223.3"/>
    <n v="90"/>
    <n v="10.050000000000001"/>
    <n v="10.8"/>
    <x v="2"/>
    <n v="2.92"/>
    <x v="1"/>
    <x v="3"/>
    <x v="1"/>
    <x v="0"/>
    <x v="0"/>
    <x v="0"/>
  </r>
  <r>
    <n v="174"/>
    <s v="MD"/>
    <x v="14"/>
    <x v="1"/>
    <x v="0"/>
    <x v="1"/>
    <n v="0"/>
    <x v="1"/>
    <n v="213.9"/>
    <n v="95"/>
    <n v="36.36"/>
    <n v="151.9"/>
    <n v="70"/>
    <n v="12.91"/>
    <n v="260.10000000000002"/>
    <n v="124"/>
    <n v="11.7"/>
    <n v="12.2"/>
    <x v="2"/>
    <n v="3.29"/>
    <x v="1"/>
    <x v="3"/>
    <x v="1"/>
    <x v="0"/>
    <x v="2"/>
    <x v="0"/>
  </r>
  <r>
    <n v="175"/>
    <s v="RI"/>
    <x v="53"/>
    <x v="1"/>
    <x v="0"/>
    <x v="1"/>
    <n v="0"/>
    <x v="1"/>
    <n v="217.2"/>
    <n v="112"/>
    <n v="36.92"/>
    <n v="246.7"/>
    <n v="89"/>
    <n v="20.97"/>
    <n v="226.1"/>
    <n v="89"/>
    <n v="10.17"/>
    <n v="15.8"/>
    <x v="10"/>
    <n v="4.2699999999999996"/>
    <x v="1"/>
    <x v="3"/>
    <x v="1"/>
    <x v="0"/>
    <x v="1"/>
    <x v="0"/>
  </r>
  <r>
    <n v="176"/>
    <s v="LA"/>
    <x v="53"/>
    <x v="0"/>
    <x v="0"/>
    <x v="1"/>
    <n v="0"/>
    <x v="1"/>
    <n v="241.1"/>
    <n v="72"/>
    <n v="40.99"/>
    <n v="155.6"/>
    <n v="98"/>
    <n v="13.23"/>
    <n v="188.2"/>
    <n v="109"/>
    <n v="8.4700000000000006"/>
    <n v="11.6"/>
    <x v="3"/>
    <n v="3.13"/>
    <x v="1"/>
    <x v="0"/>
    <x v="1"/>
    <x v="0"/>
    <x v="2"/>
    <x v="0"/>
  </r>
  <r>
    <n v="177"/>
    <s v="AZ"/>
    <x v="65"/>
    <x v="1"/>
    <x v="1"/>
    <x v="1"/>
    <n v="0"/>
    <x v="1"/>
    <n v="203.5"/>
    <n v="100"/>
    <n v="34.6"/>
    <n v="247.6"/>
    <n v="103"/>
    <n v="21.05"/>
    <n v="194.3"/>
    <n v="94"/>
    <n v="8.74"/>
    <n v="11.9"/>
    <x v="9"/>
    <n v="3.21"/>
    <x v="1"/>
    <x v="1"/>
    <x v="1"/>
    <x v="0"/>
    <x v="1"/>
    <x v="0"/>
  </r>
  <r>
    <n v="178"/>
    <s v="LA"/>
    <x v="3"/>
    <x v="0"/>
    <x v="0"/>
    <x v="1"/>
    <n v="0"/>
    <x v="1"/>
    <n v="179.3"/>
    <n v="93"/>
    <n v="30.48"/>
    <n v="178.6"/>
    <n v="98"/>
    <n v="15.18"/>
    <n v="225.2"/>
    <n v="131"/>
    <n v="10.130000000000001"/>
    <n v="11.5"/>
    <x v="1"/>
    <n v="3.11"/>
    <x v="1"/>
    <x v="3"/>
    <x v="1"/>
    <x v="0"/>
    <x v="0"/>
    <x v="0"/>
  </r>
  <r>
    <n v="179"/>
    <s v="FL"/>
    <x v="97"/>
    <x v="0"/>
    <x v="0"/>
    <x v="1"/>
    <n v="0"/>
    <x v="1"/>
    <n v="180"/>
    <n v="80"/>
    <n v="30.6"/>
    <n v="224.2"/>
    <n v="82"/>
    <n v="19.059999999999999"/>
    <n v="265.39999999999998"/>
    <n v="91"/>
    <n v="11.94"/>
    <n v="4.7"/>
    <x v="10"/>
    <n v="1.27"/>
    <x v="0"/>
    <x v="3"/>
    <x v="1"/>
    <x v="0"/>
    <x v="1"/>
    <x v="0"/>
  </r>
  <r>
    <n v="180"/>
    <s v="AL"/>
    <x v="14"/>
    <x v="0"/>
    <x v="0"/>
    <x v="1"/>
    <n v="0"/>
    <x v="1"/>
    <n v="223"/>
    <n v="121"/>
    <n v="37.909999999999997"/>
    <n v="110.1"/>
    <n v="98"/>
    <n v="9.36"/>
    <n v="188.7"/>
    <n v="107"/>
    <n v="8.49"/>
    <n v="7.1"/>
    <x v="14"/>
    <n v="1.92"/>
    <x v="0"/>
    <x v="1"/>
    <x v="1"/>
    <x v="0"/>
    <x v="2"/>
    <x v="0"/>
  </r>
  <r>
    <n v="181"/>
    <s v="WA"/>
    <x v="171"/>
    <x v="0"/>
    <x v="0"/>
    <x v="1"/>
    <n v="0"/>
    <x v="1"/>
    <n v="183.6"/>
    <n v="116"/>
    <n v="31.21"/>
    <n v="152.6"/>
    <n v="98"/>
    <n v="12.97"/>
    <n v="212.2"/>
    <n v="99"/>
    <n v="9.5500000000000007"/>
    <n v="12.2"/>
    <x v="1"/>
    <n v="3.29"/>
    <x v="1"/>
    <x v="3"/>
    <x v="1"/>
    <x v="0"/>
    <x v="2"/>
    <x v="0"/>
  </r>
  <r>
    <n v="182"/>
    <s v="TN"/>
    <x v="25"/>
    <x v="2"/>
    <x v="0"/>
    <x v="0"/>
    <n v="22"/>
    <x v="0"/>
    <n v="166"/>
    <n v="114"/>
    <n v="28.22"/>
    <n v="174.5"/>
    <n v="103"/>
    <n v="14.83"/>
    <n v="244.9"/>
    <n v="68"/>
    <n v="11.02"/>
    <n v="10.199999999999999"/>
    <x v="1"/>
    <n v="2.75"/>
    <x v="0"/>
    <x v="0"/>
    <x v="1"/>
    <x v="0"/>
    <x v="2"/>
    <x v="2"/>
  </r>
  <r>
    <n v="183"/>
    <s v="MS"/>
    <x v="74"/>
    <x v="0"/>
    <x v="0"/>
    <x v="1"/>
    <n v="0"/>
    <x v="1"/>
    <n v="136.1"/>
    <n v="112"/>
    <n v="23.14"/>
    <n v="272.89999999999998"/>
    <n v="96"/>
    <n v="23.2"/>
    <n v="220.2"/>
    <n v="104"/>
    <n v="9.91"/>
    <n v="4.4000000000000004"/>
    <x v="5"/>
    <n v="1.19"/>
    <x v="0"/>
    <x v="0"/>
    <x v="1"/>
    <x v="0"/>
    <x v="1"/>
    <x v="1"/>
  </r>
  <r>
    <n v="184"/>
    <s v="ME"/>
    <x v="181"/>
    <x v="2"/>
    <x v="0"/>
    <x v="1"/>
    <n v="0"/>
    <x v="1"/>
    <n v="149.30000000000001"/>
    <n v="113"/>
    <n v="25.38"/>
    <n v="242.2"/>
    <n v="122"/>
    <n v="20.59"/>
    <n v="174.3"/>
    <n v="104"/>
    <n v="7.84"/>
    <n v="8.9"/>
    <x v="1"/>
    <n v="2.4"/>
    <x v="0"/>
    <x v="4"/>
    <x v="1"/>
    <x v="0"/>
    <x v="1"/>
    <x v="1"/>
  </r>
  <r>
    <n v="185"/>
    <s v="OK"/>
    <x v="87"/>
    <x v="2"/>
    <x v="0"/>
    <x v="1"/>
    <n v="0"/>
    <x v="1"/>
    <n v="65.400000000000006"/>
    <n v="97"/>
    <n v="11.12"/>
    <n v="168.2"/>
    <n v="76"/>
    <n v="14.3"/>
    <n v="236"/>
    <n v="113"/>
    <n v="10.62"/>
    <n v="13.8"/>
    <x v="6"/>
    <n v="3.73"/>
    <x v="1"/>
    <x v="4"/>
    <x v="1"/>
    <x v="0"/>
    <x v="2"/>
    <x v="2"/>
  </r>
  <r>
    <n v="186"/>
    <s v="IN"/>
    <x v="74"/>
    <x v="0"/>
    <x v="0"/>
    <x v="1"/>
    <n v="0"/>
    <x v="1"/>
    <n v="213.4"/>
    <n v="111"/>
    <n v="36.28"/>
    <n v="234.5"/>
    <n v="94"/>
    <n v="19.93"/>
    <n v="250.1"/>
    <n v="123"/>
    <n v="11.25"/>
    <n v="2.7"/>
    <x v="7"/>
    <n v="0.73"/>
    <x v="0"/>
    <x v="0"/>
    <x v="1"/>
    <x v="0"/>
    <x v="1"/>
    <x v="0"/>
  </r>
  <r>
    <n v="187"/>
    <s v="MO"/>
    <x v="75"/>
    <x v="0"/>
    <x v="0"/>
    <x v="1"/>
    <n v="0"/>
    <x v="1"/>
    <n v="206.9"/>
    <n v="85"/>
    <n v="35.17"/>
    <n v="244.7"/>
    <n v="78"/>
    <n v="20.8"/>
    <n v="221.5"/>
    <n v="136"/>
    <n v="9.9700000000000006"/>
    <n v="7.7"/>
    <x v="5"/>
    <n v="2.08"/>
    <x v="0"/>
    <x v="3"/>
    <x v="1"/>
    <x v="0"/>
    <x v="1"/>
    <x v="0"/>
  </r>
  <r>
    <n v="188"/>
    <s v="IA"/>
    <x v="57"/>
    <x v="2"/>
    <x v="0"/>
    <x v="0"/>
    <n v="27"/>
    <x v="2"/>
    <n v="186.2"/>
    <n v="78"/>
    <n v="31.65"/>
    <n v="189.6"/>
    <n v="83"/>
    <n v="16.12"/>
    <n v="76.5"/>
    <n v="139"/>
    <n v="3.44"/>
    <n v="9.6"/>
    <x v="0"/>
    <n v="2.59"/>
    <x v="0"/>
    <x v="4"/>
    <x v="1"/>
    <x v="0"/>
    <x v="0"/>
    <x v="0"/>
  </r>
  <r>
    <n v="189"/>
    <s v="KY"/>
    <x v="92"/>
    <x v="0"/>
    <x v="0"/>
    <x v="0"/>
    <n v="22"/>
    <x v="0"/>
    <n v="196.6"/>
    <n v="84"/>
    <n v="33.42"/>
    <n v="313.2"/>
    <n v="92"/>
    <n v="26.62"/>
    <n v="163.30000000000001"/>
    <n v="108"/>
    <n v="7.35"/>
    <n v="11.9"/>
    <x v="0"/>
    <n v="3.21"/>
    <x v="1"/>
    <x v="1"/>
    <x v="1"/>
    <x v="0"/>
    <x v="1"/>
    <x v="0"/>
  </r>
  <r>
    <n v="190"/>
    <s v="MD"/>
    <x v="3"/>
    <x v="2"/>
    <x v="1"/>
    <x v="1"/>
    <n v="0"/>
    <x v="1"/>
    <n v="312"/>
    <n v="109"/>
    <n v="53.04"/>
    <n v="129.4"/>
    <n v="100"/>
    <n v="11"/>
    <n v="217.6"/>
    <n v="74"/>
    <n v="9.7899999999999991"/>
    <n v="10.5"/>
    <x v="5"/>
    <n v="2.84"/>
    <x v="1"/>
    <x v="1"/>
    <x v="2"/>
    <x v="1"/>
    <x v="2"/>
    <x v="0"/>
  </r>
  <r>
    <n v="191"/>
    <s v="OH"/>
    <x v="82"/>
    <x v="0"/>
    <x v="1"/>
    <x v="0"/>
    <n v="36"/>
    <x v="2"/>
    <n v="199"/>
    <n v="110"/>
    <n v="33.83"/>
    <n v="291.3"/>
    <n v="111"/>
    <n v="24.76"/>
    <n v="197.6"/>
    <n v="92"/>
    <n v="8.89"/>
    <n v="11"/>
    <x v="1"/>
    <n v="2.97"/>
    <x v="1"/>
    <x v="0"/>
    <x v="1"/>
    <x v="0"/>
    <x v="1"/>
    <x v="0"/>
  </r>
  <r>
    <n v="192"/>
    <s v="OK"/>
    <x v="47"/>
    <x v="0"/>
    <x v="0"/>
    <x v="1"/>
    <n v="0"/>
    <x v="1"/>
    <n v="203.1"/>
    <n v="96"/>
    <n v="34.53"/>
    <n v="217"/>
    <n v="126"/>
    <n v="18.45"/>
    <n v="180.9"/>
    <n v="122"/>
    <n v="8.14"/>
    <n v="13.5"/>
    <x v="5"/>
    <n v="3.65"/>
    <x v="1"/>
    <x v="3"/>
    <x v="1"/>
    <x v="0"/>
    <x v="0"/>
    <x v="0"/>
  </r>
  <r>
    <n v="193"/>
    <s v="NV"/>
    <x v="76"/>
    <x v="0"/>
    <x v="0"/>
    <x v="1"/>
    <n v="0"/>
    <x v="1"/>
    <n v="168.8"/>
    <n v="97"/>
    <n v="28.7"/>
    <n v="220.3"/>
    <n v="87"/>
    <n v="18.73"/>
    <n v="154.30000000000001"/>
    <n v="113"/>
    <n v="6.94"/>
    <n v="10.9"/>
    <x v="5"/>
    <n v="2.94"/>
    <x v="1"/>
    <x v="1"/>
    <x v="1"/>
    <x v="0"/>
    <x v="0"/>
    <x v="3"/>
  </r>
  <r>
    <n v="194"/>
    <s v="ID"/>
    <x v="28"/>
    <x v="0"/>
    <x v="1"/>
    <x v="1"/>
    <n v="0"/>
    <x v="1"/>
    <n v="173.1"/>
    <n v="140"/>
    <n v="29.43"/>
    <n v="240.3"/>
    <n v="105"/>
    <n v="20.43"/>
    <n v="233.2"/>
    <n v="117"/>
    <n v="10.49"/>
    <n v="9"/>
    <x v="2"/>
    <n v="2.4300000000000002"/>
    <x v="0"/>
    <x v="0"/>
    <x v="1"/>
    <x v="0"/>
    <x v="1"/>
    <x v="1"/>
  </r>
  <r>
    <n v="195"/>
    <s v="MN"/>
    <x v="174"/>
    <x v="1"/>
    <x v="0"/>
    <x v="1"/>
    <n v="0"/>
    <x v="1"/>
    <n v="134.4"/>
    <n v="106"/>
    <n v="22.85"/>
    <n v="211.3"/>
    <n v="98"/>
    <n v="17.96"/>
    <n v="193.6"/>
    <n v="125"/>
    <n v="8.7100000000000009"/>
    <n v="10.199999999999999"/>
    <x v="5"/>
    <n v="2.75"/>
    <x v="0"/>
    <x v="5"/>
    <x v="2"/>
    <x v="1"/>
    <x v="0"/>
    <x v="3"/>
  </r>
  <r>
    <n v="196"/>
    <s v="SD"/>
    <x v="155"/>
    <x v="2"/>
    <x v="0"/>
    <x v="0"/>
    <n v="40"/>
    <x v="2"/>
    <n v="202.6"/>
    <n v="103"/>
    <n v="34.44"/>
    <n v="118.8"/>
    <n v="128"/>
    <n v="10.1"/>
    <n v="234.9"/>
    <n v="98"/>
    <n v="10.57"/>
    <n v="9"/>
    <x v="4"/>
    <n v="2.4300000000000002"/>
    <x v="0"/>
    <x v="4"/>
    <x v="1"/>
    <x v="0"/>
    <x v="2"/>
    <x v="0"/>
  </r>
  <r>
    <n v="197"/>
    <s v="IL"/>
    <x v="155"/>
    <x v="2"/>
    <x v="0"/>
    <x v="1"/>
    <n v="0"/>
    <x v="1"/>
    <n v="74.5"/>
    <n v="117"/>
    <n v="12.67"/>
    <n v="200.8"/>
    <n v="98"/>
    <n v="17.07"/>
    <n v="192.2"/>
    <n v="101"/>
    <n v="8.65"/>
    <n v="9.8000000000000007"/>
    <x v="10"/>
    <n v="2.65"/>
    <x v="0"/>
    <x v="3"/>
    <x v="1"/>
    <x v="0"/>
    <x v="0"/>
    <x v="3"/>
  </r>
  <r>
    <n v="198"/>
    <s v="WY"/>
    <x v="182"/>
    <x v="1"/>
    <x v="0"/>
    <x v="1"/>
    <n v="0"/>
    <x v="1"/>
    <n v="83.6"/>
    <n v="148"/>
    <n v="14.21"/>
    <n v="120.9"/>
    <n v="91"/>
    <n v="10.28"/>
    <n v="226.6"/>
    <n v="110"/>
    <n v="10.199999999999999"/>
    <n v="10.7"/>
    <x v="4"/>
    <n v="2.89"/>
    <x v="1"/>
    <x v="1"/>
    <x v="1"/>
    <x v="0"/>
    <x v="2"/>
    <x v="2"/>
  </r>
  <r>
    <n v="199"/>
    <s v="NJ"/>
    <x v="96"/>
    <x v="1"/>
    <x v="0"/>
    <x v="1"/>
    <n v="0"/>
    <x v="1"/>
    <n v="220.2"/>
    <n v="89"/>
    <n v="37.43"/>
    <n v="88.3"/>
    <n v="125"/>
    <n v="7.51"/>
    <n v="195.3"/>
    <n v="79"/>
    <n v="8.7899999999999991"/>
    <n v="12.9"/>
    <x v="2"/>
    <n v="3.48"/>
    <x v="1"/>
    <x v="1"/>
    <x v="1"/>
    <x v="0"/>
    <x v="2"/>
    <x v="0"/>
  </r>
  <r>
    <n v="200"/>
    <s v="NV"/>
    <x v="93"/>
    <x v="0"/>
    <x v="1"/>
    <x v="1"/>
    <n v="0"/>
    <x v="1"/>
    <n v="135.1"/>
    <n v="95"/>
    <n v="22.97"/>
    <n v="134.1"/>
    <n v="102"/>
    <n v="11.4"/>
    <n v="223.1"/>
    <n v="81"/>
    <n v="10.039999999999999"/>
    <n v="12.3"/>
    <x v="5"/>
    <n v="3.32"/>
    <x v="1"/>
    <x v="4"/>
    <x v="2"/>
    <x v="1"/>
    <x v="2"/>
    <x v="2"/>
  </r>
  <r>
    <n v="201"/>
    <s v="WV"/>
    <x v="89"/>
    <x v="2"/>
    <x v="0"/>
    <x v="1"/>
    <n v="0"/>
    <x v="1"/>
    <n v="225"/>
    <n v="81"/>
    <n v="38.25"/>
    <n v="176.9"/>
    <n v="63"/>
    <n v="15.04"/>
    <n v="194.3"/>
    <n v="110"/>
    <n v="8.74"/>
    <n v="7.1"/>
    <x v="5"/>
    <n v="1.92"/>
    <x v="0"/>
    <x v="3"/>
    <x v="1"/>
    <x v="0"/>
    <x v="0"/>
    <x v="0"/>
  </r>
  <r>
    <n v="202"/>
    <s v="SC"/>
    <x v="148"/>
    <x v="2"/>
    <x v="0"/>
    <x v="1"/>
    <n v="0"/>
    <x v="1"/>
    <n v="110.3"/>
    <n v="107"/>
    <n v="18.75"/>
    <n v="166.5"/>
    <n v="93"/>
    <n v="14.15"/>
    <n v="202.3"/>
    <n v="96"/>
    <n v="9.1"/>
    <n v="9.5"/>
    <x v="2"/>
    <n v="2.57"/>
    <x v="0"/>
    <x v="1"/>
    <x v="1"/>
    <x v="0"/>
    <x v="2"/>
    <x v="3"/>
  </r>
  <r>
    <n v="203"/>
    <s v="RI"/>
    <x v="31"/>
    <x v="0"/>
    <x v="0"/>
    <x v="0"/>
    <n v="37"/>
    <x v="2"/>
    <n v="60"/>
    <n v="102"/>
    <n v="10.199999999999999"/>
    <n v="102.2"/>
    <n v="80"/>
    <n v="8.69"/>
    <n v="261.8"/>
    <n v="106"/>
    <n v="11.78"/>
    <n v="11.1"/>
    <x v="0"/>
    <n v="3"/>
    <x v="1"/>
    <x v="1"/>
    <x v="1"/>
    <x v="0"/>
    <x v="2"/>
    <x v="2"/>
  </r>
  <r>
    <n v="204"/>
    <s v="IN"/>
    <x v="172"/>
    <x v="1"/>
    <x v="0"/>
    <x v="1"/>
    <n v="0"/>
    <x v="1"/>
    <n v="214.8"/>
    <n v="94"/>
    <n v="36.520000000000003"/>
    <n v="149.69999999999999"/>
    <n v="58"/>
    <n v="12.72"/>
    <n v="283.39999999999998"/>
    <n v="66"/>
    <n v="12.75"/>
    <n v="10.199999999999999"/>
    <x v="2"/>
    <n v="2.75"/>
    <x v="0"/>
    <x v="1"/>
    <x v="1"/>
    <x v="0"/>
    <x v="2"/>
    <x v="0"/>
  </r>
  <r>
    <n v="205"/>
    <s v="AZ"/>
    <x v="41"/>
    <x v="2"/>
    <x v="0"/>
    <x v="1"/>
    <n v="0"/>
    <x v="1"/>
    <n v="181.8"/>
    <n v="85"/>
    <n v="30.91"/>
    <n v="202.4"/>
    <n v="98"/>
    <n v="17.2"/>
    <n v="245.9"/>
    <n v="97"/>
    <n v="11.07"/>
    <n v="9.1999999999999993"/>
    <x v="5"/>
    <n v="2.48"/>
    <x v="0"/>
    <x v="2"/>
    <x v="1"/>
    <x v="0"/>
    <x v="0"/>
    <x v="0"/>
  </r>
  <r>
    <n v="206"/>
    <s v="OR"/>
    <x v="157"/>
    <x v="0"/>
    <x v="0"/>
    <x v="0"/>
    <n v="29"/>
    <x v="2"/>
    <n v="157.4"/>
    <n v="99"/>
    <n v="26.76"/>
    <n v="117.9"/>
    <n v="80"/>
    <n v="10.02"/>
    <n v="279.2"/>
    <n v="79"/>
    <n v="12.56"/>
    <n v="13.9"/>
    <x v="9"/>
    <n v="3.75"/>
    <x v="1"/>
    <x v="2"/>
    <x v="2"/>
    <x v="1"/>
    <x v="2"/>
    <x v="2"/>
  </r>
  <r>
    <n v="207"/>
    <s v="NJ"/>
    <x v="14"/>
    <x v="0"/>
    <x v="0"/>
    <x v="1"/>
    <n v="0"/>
    <x v="1"/>
    <n v="207.9"/>
    <n v="91"/>
    <n v="35.340000000000003"/>
    <n v="172"/>
    <n v="109"/>
    <n v="14.62"/>
    <n v="191.8"/>
    <n v="143"/>
    <n v="8.6300000000000008"/>
    <n v="14.4"/>
    <x v="10"/>
    <n v="3.89"/>
    <x v="1"/>
    <x v="2"/>
    <x v="1"/>
    <x v="0"/>
    <x v="2"/>
    <x v="0"/>
  </r>
  <r>
    <n v="208"/>
    <s v="MI"/>
    <x v="33"/>
    <x v="1"/>
    <x v="0"/>
    <x v="0"/>
    <n v="41"/>
    <x v="2"/>
    <n v="119"/>
    <n v="101"/>
    <n v="20.23"/>
    <n v="230"/>
    <n v="134"/>
    <n v="19.55"/>
    <n v="236.9"/>
    <n v="58"/>
    <n v="10.66"/>
    <n v="9.5"/>
    <x v="0"/>
    <n v="2.57"/>
    <x v="0"/>
    <x v="1"/>
    <x v="1"/>
    <x v="0"/>
    <x v="1"/>
    <x v="2"/>
  </r>
  <r>
    <n v="209"/>
    <s v="TX"/>
    <x v="20"/>
    <x v="0"/>
    <x v="1"/>
    <x v="1"/>
    <n v="0"/>
    <x v="1"/>
    <n v="143.69999999999999"/>
    <n v="117"/>
    <n v="24.43"/>
    <n v="273"/>
    <n v="82"/>
    <n v="23.21"/>
    <n v="178.3"/>
    <n v="81"/>
    <n v="8.02"/>
    <n v="10.9"/>
    <x v="0"/>
    <n v="2.94"/>
    <x v="1"/>
    <x v="1"/>
    <x v="1"/>
    <x v="0"/>
    <x v="1"/>
    <x v="1"/>
  </r>
  <r>
    <n v="210"/>
    <s v="FL"/>
    <x v="14"/>
    <x v="2"/>
    <x v="0"/>
    <x v="0"/>
    <n v="32"/>
    <x v="2"/>
    <n v="165.9"/>
    <n v="126"/>
    <n v="28.2"/>
    <n v="216.5"/>
    <n v="93"/>
    <n v="18.399999999999999"/>
    <n v="173.1"/>
    <n v="86"/>
    <n v="7.79"/>
    <n v="14.1"/>
    <x v="8"/>
    <n v="3.81"/>
    <x v="1"/>
    <x v="2"/>
    <x v="1"/>
    <x v="0"/>
    <x v="0"/>
    <x v="3"/>
  </r>
  <r>
    <n v="211"/>
    <s v="DC"/>
    <x v="38"/>
    <x v="1"/>
    <x v="0"/>
    <x v="1"/>
    <n v="0"/>
    <x v="1"/>
    <n v="138.6"/>
    <n v="122"/>
    <n v="23.56"/>
    <n v="172.3"/>
    <n v="117"/>
    <n v="14.65"/>
    <n v="231.6"/>
    <n v="92"/>
    <n v="10.42"/>
    <n v="9.8000000000000007"/>
    <x v="0"/>
    <n v="2.65"/>
    <x v="0"/>
    <x v="0"/>
    <x v="1"/>
    <x v="0"/>
    <x v="2"/>
    <x v="2"/>
  </r>
  <r>
    <n v="212"/>
    <s v="TX"/>
    <x v="109"/>
    <x v="0"/>
    <x v="0"/>
    <x v="1"/>
    <n v="0"/>
    <x v="1"/>
    <n v="84.7"/>
    <n v="118"/>
    <n v="14.4"/>
    <n v="249.9"/>
    <n v="86"/>
    <n v="21.24"/>
    <n v="193.4"/>
    <n v="95"/>
    <n v="8.6999999999999993"/>
    <n v="14.5"/>
    <x v="8"/>
    <n v="3.92"/>
    <x v="1"/>
    <x v="0"/>
    <x v="1"/>
    <x v="0"/>
    <x v="1"/>
    <x v="1"/>
  </r>
  <r>
    <n v="213"/>
    <s v="KS"/>
    <x v="28"/>
    <x v="2"/>
    <x v="1"/>
    <x v="1"/>
    <n v="0"/>
    <x v="1"/>
    <n v="62.6"/>
    <n v="111"/>
    <n v="10.64"/>
    <n v="180.6"/>
    <n v="126"/>
    <n v="15.35"/>
    <n v="221.7"/>
    <n v="80"/>
    <n v="9.98"/>
    <n v="10.4"/>
    <x v="5"/>
    <n v="2.81"/>
    <x v="1"/>
    <x v="0"/>
    <x v="2"/>
    <x v="1"/>
    <x v="0"/>
    <x v="3"/>
  </r>
  <r>
    <n v="214"/>
    <s v="UT"/>
    <x v="60"/>
    <x v="1"/>
    <x v="0"/>
    <x v="1"/>
    <n v="0"/>
    <x v="1"/>
    <n v="155.19999999999999"/>
    <n v="79"/>
    <n v="26.38"/>
    <n v="235.3"/>
    <n v="123"/>
    <n v="20"/>
    <n v="169.4"/>
    <n v="80"/>
    <n v="7.62"/>
    <n v="8.6999999999999993"/>
    <x v="7"/>
    <n v="2.35"/>
    <x v="0"/>
    <x v="0"/>
    <x v="1"/>
    <x v="0"/>
    <x v="1"/>
    <x v="3"/>
  </r>
  <r>
    <n v="215"/>
    <s v="MN"/>
    <x v="183"/>
    <x v="1"/>
    <x v="0"/>
    <x v="0"/>
    <n v="25"/>
    <x v="0"/>
    <n v="164.9"/>
    <n v="110"/>
    <n v="28.03"/>
    <n v="209.3"/>
    <n v="105"/>
    <n v="17.79"/>
    <n v="231.2"/>
    <n v="55"/>
    <n v="10.4"/>
    <n v="6.7"/>
    <x v="4"/>
    <n v="1.81"/>
    <x v="0"/>
    <x v="0"/>
    <x v="1"/>
    <x v="0"/>
    <x v="0"/>
    <x v="2"/>
  </r>
  <r>
    <n v="216"/>
    <s v="IL"/>
    <x v="159"/>
    <x v="2"/>
    <x v="0"/>
    <x v="1"/>
    <n v="0"/>
    <x v="1"/>
    <n v="134.5"/>
    <n v="88"/>
    <n v="22.87"/>
    <n v="143.1"/>
    <n v="112"/>
    <n v="12.16"/>
    <n v="223.9"/>
    <n v="61"/>
    <n v="10.08"/>
    <n v="15.4"/>
    <x v="6"/>
    <n v="4.16"/>
    <x v="1"/>
    <x v="0"/>
    <x v="1"/>
    <x v="0"/>
    <x v="2"/>
    <x v="2"/>
  </r>
  <r>
    <n v="217"/>
    <s v="NM"/>
    <x v="124"/>
    <x v="0"/>
    <x v="0"/>
    <x v="1"/>
    <n v="0"/>
    <x v="1"/>
    <n v="143.30000000000001"/>
    <n v="103"/>
    <n v="24.36"/>
    <n v="211.3"/>
    <n v="108"/>
    <n v="17.96"/>
    <n v="185.2"/>
    <n v="96"/>
    <n v="8.33"/>
    <n v="11.5"/>
    <x v="0"/>
    <n v="3.11"/>
    <x v="1"/>
    <x v="0"/>
    <x v="1"/>
    <x v="0"/>
    <x v="0"/>
    <x v="3"/>
  </r>
  <r>
    <n v="218"/>
    <s v="SC"/>
    <x v="64"/>
    <x v="1"/>
    <x v="0"/>
    <x v="1"/>
    <n v="0"/>
    <x v="1"/>
    <n v="168.3"/>
    <n v="110"/>
    <n v="28.61"/>
    <n v="221.2"/>
    <n v="73"/>
    <n v="18.8"/>
    <n v="241"/>
    <n v="136"/>
    <n v="10.85"/>
    <n v="12.5"/>
    <x v="6"/>
    <n v="3.38"/>
    <x v="1"/>
    <x v="0"/>
    <x v="1"/>
    <x v="0"/>
    <x v="0"/>
    <x v="2"/>
  </r>
  <r>
    <n v="219"/>
    <s v="NC"/>
    <x v="59"/>
    <x v="2"/>
    <x v="0"/>
    <x v="1"/>
    <n v="0"/>
    <x v="1"/>
    <n v="262.39999999999998"/>
    <n v="55"/>
    <n v="44.61"/>
    <n v="194.6"/>
    <n v="113"/>
    <n v="16.54"/>
    <n v="146.5"/>
    <n v="85"/>
    <n v="6.59"/>
    <n v="8.3000000000000007"/>
    <x v="1"/>
    <n v="2.2400000000000002"/>
    <x v="0"/>
    <x v="4"/>
    <x v="1"/>
    <x v="0"/>
    <x v="0"/>
    <x v="0"/>
  </r>
  <r>
    <n v="220"/>
    <s v="WV"/>
    <x v="109"/>
    <x v="1"/>
    <x v="0"/>
    <x v="0"/>
    <n v="30"/>
    <x v="2"/>
    <n v="206.2"/>
    <n v="79"/>
    <n v="35.049999999999997"/>
    <n v="260"/>
    <n v="91"/>
    <n v="22.1"/>
    <n v="291.60000000000002"/>
    <n v="83"/>
    <n v="13.12"/>
    <n v="11.4"/>
    <x v="1"/>
    <n v="3.08"/>
    <x v="1"/>
    <x v="0"/>
    <x v="1"/>
    <x v="0"/>
    <x v="1"/>
    <x v="0"/>
  </r>
  <r>
    <n v="221"/>
    <s v="RI"/>
    <x v="109"/>
    <x v="1"/>
    <x v="0"/>
    <x v="0"/>
    <n v="28"/>
    <x v="2"/>
    <n v="225.8"/>
    <n v="94"/>
    <n v="38.39"/>
    <n v="193"/>
    <n v="117"/>
    <n v="16.41"/>
    <n v="232.4"/>
    <n v="100"/>
    <n v="10.46"/>
    <n v="8.4"/>
    <x v="4"/>
    <n v="2.27"/>
    <x v="0"/>
    <x v="2"/>
    <x v="1"/>
    <x v="0"/>
    <x v="0"/>
    <x v="0"/>
  </r>
  <r>
    <n v="222"/>
    <s v="NH"/>
    <x v="9"/>
    <x v="2"/>
    <x v="0"/>
    <x v="1"/>
    <n v="0"/>
    <x v="1"/>
    <n v="138.30000000000001"/>
    <n v="89"/>
    <n v="23.51"/>
    <n v="170.5"/>
    <n v="78"/>
    <n v="14.49"/>
    <n v="263.89999999999998"/>
    <n v="98"/>
    <n v="11.88"/>
    <n v="13.5"/>
    <x v="1"/>
    <n v="3.65"/>
    <x v="1"/>
    <x v="3"/>
    <x v="1"/>
    <x v="0"/>
    <x v="2"/>
    <x v="2"/>
  </r>
  <r>
    <n v="223"/>
    <s v="MA"/>
    <x v="1"/>
    <x v="2"/>
    <x v="1"/>
    <x v="1"/>
    <n v="0"/>
    <x v="1"/>
    <n v="160"/>
    <n v="123"/>
    <n v="27.2"/>
    <n v="175.4"/>
    <n v="96"/>
    <n v="14.91"/>
    <n v="184.8"/>
    <n v="99"/>
    <n v="8.32"/>
    <n v="9.9"/>
    <x v="0"/>
    <n v="2.67"/>
    <x v="0"/>
    <x v="4"/>
    <x v="1"/>
    <x v="0"/>
    <x v="2"/>
    <x v="3"/>
  </r>
  <r>
    <n v="224"/>
    <s v="PA"/>
    <x v="46"/>
    <x v="0"/>
    <x v="0"/>
    <x v="1"/>
    <n v="0"/>
    <x v="1"/>
    <n v="206.6"/>
    <n v="105"/>
    <n v="35.119999999999997"/>
    <n v="224.9"/>
    <n v="117"/>
    <n v="19.12"/>
    <n v="249.9"/>
    <n v="100"/>
    <n v="11.25"/>
    <n v="14.6"/>
    <x v="0"/>
    <n v="3.94"/>
    <x v="1"/>
    <x v="1"/>
    <x v="1"/>
    <x v="0"/>
    <x v="1"/>
    <x v="0"/>
  </r>
  <r>
    <n v="225"/>
    <s v="OK"/>
    <x v="124"/>
    <x v="0"/>
    <x v="0"/>
    <x v="1"/>
    <n v="0"/>
    <x v="1"/>
    <n v="134.69999999999999"/>
    <n v="121"/>
    <n v="22.9"/>
    <n v="180"/>
    <n v="83"/>
    <n v="15.3"/>
    <n v="200.9"/>
    <n v="104"/>
    <n v="9.0399999999999991"/>
    <n v="7.7"/>
    <x v="0"/>
    <n v="2.08"/>
    <x v="0"/>
    <x v="0"/>
    <x v="1"/>
    <x v="0"/>
    <x v="0"/>
    <x v="3"/>
  </r>
  <r>
    <n v="226"/>
    <s v="AL"/>
    <x v="113"/>
    <x v="0"/>
    <x v="0"/>
    <x v="0"/>
    <n v="28"/>
    <x v="2"/>
    <n v="214.4"/>
    <n v="78"/>
    <n v="36.450000000000003"/>
    <n v="235.2"/>
    <n v="100"/>
    <n v="19.989999999999998"/>
    <n v="206.2"/>
    <n v="107"/>
    <n v="9.2799999999999994"/>
    <n v="8"/>
    <x v="12"/>
    <n v="2.16"/>
    <x v="0"/>
    <x v="3"/>
    <x v="1"/>
    <x v="0"/>
    <x v="1"/>
    <x v="0"/>
  </r>
  <r>
    <n v="227"/>
    <s v="WY"/>
    <x v="174"/>
    <x v="0"/>
    <x v="0"/>
    <x v="1"/>
    <n v="0"/>
    <x v="1"/>
    <n v="192.8"/>
    <n v="104"/>
    <n v="32.78"/>
    <n v="234.4"/>
    <n v="96"/>
    <n v="19.920000000000002"/>
    <n v="203.2"/>
    <n v="101"/>
    <n v="9.14"/>
    <n v="13"/>
    <x v="0"/>
    <n v="3.51"/>
    <x v="1"/>
    <x v="3"/>
    <x v="1"/>
    <x v="0"/>
    <x v="1"/>
    <x v="0"/>
  </r>
  <r>
    <n v="228"/>
    <s v="PA"/>
    <x v="28"/>
    <x v="2"/>
    <x v="0"/>
    <x v="0"/>
    <n v="28"/>
    <x v="2"/>
    <n v="151.1"/>
    <n v="90"/>
    <n v="25.69"/>
    <n v="194.8"/>
    <n v="79"/>
    <n v="16.559999999999999"/>
    <n v="239.2"/>
    <n v="114"/>
    <n v="10.76"/>
    <n v="10"/>
    <x v="0"/>
    <n v="2.7"/>
    <x v="0"/>
    <x v="0"/>
    <x v="1"/>
    <x v="0"/>
    <x v="0"/>
    <x v="2"/>
  </r>
  <r>
    <n v="229"/>
    <s v="HI"/>
    <x v="67"/>
    <x v="1"/>
    <x v="1"/>
    <x v="1"/>
    <n v="0"/>
    <x v="1"/>
    <n v="218.9"/>
    <n v="88"/>
    <n v="37.21"/>
    <n v="208"/>
    <n v="85"/>
    <n v="17.68"/>
    <n v="203.3"/>
    <n v="99"/>
    <n v="9.15"/>
    <n v="11.1"/>
    <x v="7"/>
    <n v="3"/>
    <x v="1"/>
    <x v="1"/>
    <x v="1"/>
    <x v="0"/>
    <x v="0"/>
    <x v="0"/>
  </r>
  <r>
    <n v="230"/>
    <s v="SD"/>
    <x v="65"/>
    <x v="2"/>
    <x v="0"/>
    <x v="0"/>
    <n v="48"/>
    <x v="2"/>
    <n v="189.8"/>
    <n v="96"/>
    <n v="32.270000000000003"/>
    <n v="123.4"/>
    <n v="67"/>
    <n v="10.49"/>
    <n v="214.2"/>
    <n v="106"/>
    <n v="9.64"/>
    <n v="6.5"/>
    <x v="5"/>
    <n v="1.76"/>
    <x v="0"/>
    <x v="4"/>
    <x v="2"/>
    <x v="1"/>
    <x v="2"/>
    <x v="0"/>
  </r>
  <r>
    <n v="231"/>
    <s v="AL"/>
    <x v="21"/>
    <x v="0"/>
    <x v="0"/>
    <x v="0"/>
    <n v="25"/>
    <x v="0"/>
    <n v="192.7"/>
    <n v="85"/>
    <n v="32.76"/>
    <n v="225.9"/>
    <n v="105"/>
    <n v="19.2"/>
    <n v="254.2"/>
    <n v="59"/>
    <n v="11.44"/>
    <n v="10.9"/>
    <x v="1"/>
    <n v="2.94"/>
    <x v="1"/>
    <x v="4"/>
    <x v="1"/>
    <x v="0"/>
    <x v="1"/>
    <x v="0"/>
  </r>
  <r>
    <n v="232"/>
    <s v="VT"/>
    <x v="27"/>
    <x v="1"/>
    <x v="1"/>
    <x v="1"/>
    <n v="0"/>
    <x v="1"/>
    <n v="204.4"/>
    <n v="135"/>
    <n v="34.75"/>
    <n v="219.1"/>
    <n v="90"/>
    <n v="18.62"/>
    <n v="222.7"/>
    <n v="114"/>
    <n v="10.02"/>
    <n v="10.5"/>
    <x v="1"/>
    <n v="2.84"/>
    <x v="1"/>
    <x v="3"/>
    <x v="1"/>
    <x v="0"/>
    <x v="0"/>
    <x v="0"/>
  </r>
  <r>
    <n v="233"/>
    <s v="MT"/>
    <x v="111"/>
    <x v="0"/>
    <x v="0"/>
    <x v="1"/>
    <n v="0"/>
    <x v="1"/>
    <n v="172.3"/>
    <n v="97"/>
    <n v="29.29"/>
    <n v="174"/>
    <n v="108"/>
    <n v="14.79"/>
    <n v="188.2"/>
    <n v="119"/>
    <n v="8.4700000000000006"/>
    <n v="13"/>
    <x v="7"/>
    <n v="3.51"/>
    <x v="1"/>
    <x v="4"/>
    <x v="1"/>
    <x v="0"/>
    <x v="2"/>
    <x v="3"/>
  </r>
  <r>
    <n v="234"/>
    <s v="MN"/>
    <x v="171"/>
    <x v="0"/>
    <x v="0"/>
    <x v="1"/>
    <n v="0"/>
    <x v="1"/>
    <n v="198.4"/>
    <n v="93"/>
    <n v="33.729999999999997"/>
    <n v="210.9"/>
    <n v="108"/>
    <n v="17.93"/>
    <n v="193.3"/>
    <n v="71"/>
    <n v="8.6999999999999993"/>
    <n v="10.4"/>
    <x v="1"/>
    <n v="2.81"/>
    <x v="1"/>
    <x v="4"/>
    <x v="1"/>
    <x v="0"/>
    <x v="0"/>
    <x v="0"/>
  </r>
  <r>
    <n v="235"/>
    <s v="AK"/>
    <x v="112"/>
    <x v="0"/>
    <x v="0"/>
    <x v="0"/>
    <n v="37"/>
    <x v="2"/>
    <n v="211.7"/>
    <n v="115"/>
    <n v="35.99"/>
    <n v="159.9"/>
    <n v="84"/>
    <n v="13.59"/>
    <n v="144.1"/>
    <n v="80"/>
    <n v="6.48"/>
    <n v="12.2"/>
    <x v="6"/>
    <n v="3.29"/>
    <x v="1"/>
    <x v="0"/>
    <x v="1"/>
    <x v="0"/>
    <x v="2"/>
    <x v="0"/>
  </r>
  <r>
    <n v="236"/>
    <s v="SD"/>
    <x v="131"/>
    <x v="2"/>
    <x v="0"/>
    <x v="0"/>
    <n v="24"/>
    <x v="0"/>
    <n v="147.5"/>
    <n v="90"/>
    <n v="25.08"/>
    <n v="175.7"/>
    <n v="108"/>
    <n v="14.93"/>
    <n v="252.1"/>
    <n v="102"/>
    <n v="11.34"/>
    <n v="15.6"/>
    <x v="0"/>
    <n v="4.21"/>
    <x v="1"/>
    <x v="4"/>
    <x v="1"/>
    <x v="0"/>
    <x v="2"/>
    <x v="2"/>
  </r>
  <r>
    <n v="237"/>
    <s v="MI"/>
    <x v="93"/>
    <x v="1"/>
    <x v="0"/>
    <x v="1"/>
    <n v="0"/>
    <x v="1"/>
    <n v="206.4"/>
    <n v="122"/>
    <n v="35.090000000000003"/>
    <n v="128"/>
    <n v="102"/>
    <n v="10.88"/>
    <n v="194.5"/>
    <n v="84"/>
    <n v="8.75"/>
    <n v="8.8000000000000007"/>
    <x v="2"/>
    <n v="2.38"/>
    <x v="0"/>
    <x v="4"/>
    <x v="1"/>
    <x v="0"/>
    <x v="2"/>
    <x v="0"/>
  </r>
  <r>
    <n v="238"/>
    <s v="KS"/>
    <x v="93"/>
    <x v="2"/>
    <x v="0"/>
    <x v="1"/>
    <n v="0"/>
    <x v="1"/>
    <n v="205.9"/>
    <n v="88"/>
    <n v="35"/>
    <n v="209.3"/>
    <n v="86"/>
    <n v="17.79"/>
    <n v="289.89999999999998"/>
    <n v="84"/>
    <n v="13.05"/>
    <n v="14.5"/>
    <x v="7"/>
    <n v="3.92"/>
    <x v="1"/>
    <x v="4"/>
    <x v="1"/>
    <x v="0"/>
    <x v="0"/>
    <x v="0"/>
  </r>
  <r>
    <n v="239"/>
    <s v="AL"/>
    <x v="160"/>
    <x v="1"/>
    <x v="0"/>
    <x v="1"/>
    <n v="0"/>
    <x v="1"/>
    <n v="207.6"/>
    <n v="88"/>
    <n v="35.29"/>
    <n v="132.4"/>
    <n v="63"/>
    <n v="11.25"/>
    <n v="255.2"/>
    <n v="98"/>
    <n v="11.48"/>
    <n v="14.1"/>
    <x v="2"/>
    <n v="3.81"/>
    <x v="1"/>
    <x v="1"/>
    <x v="1"/>
    <x v="0"/>
    <x v="2"/>
    <x v="0"/>
  </r>
  <r>
    <n v="240"/>
    <s v="OK"/>
    <x v="119"/>
    <x v="1"/>
    <x v="0"/>
    <x v="1"/>
    <n v="0"/>
    <x v="1"/>
    <n v="303.89999999999998"/>
    <n v="95"/>
    <n v="51.66"/>
    <n v="260.89999999999998"/>
    <n v="114"/>
    <n v="22.18"/>
    <n v="312.10000000000002"/>
    <n v="89"/>
    <n v="14.04"/>
    <n v="5.3"/>
    <x v="0"/>
    <n v="1.43"/>
    <x v="0"/>
    <x v="0"/>
    <x v="2"/>
    <x v="1"/>
    <x v="1"/>
    <x v="0"/>
  </r>
  <r>
    <n v="241"/>
    <s v="CT"/>
    <x v="184"/>
    <x v="0"/>
    <x v="0"/>
    <x v="0"/>
    <n v="34"/>
    <x v="2"/>
    <n v="230.6"/>
    <n v="121"/>
    <n v="39.200000000000003"/>
    <n v="219.4"/>
    <n v="99"/>
    <n v="18.649999999999999"/>
    <n v="299.3"/>
    <n v="94"/>
    <n v="13.47"/>
    <n v="8"/>
    <x v="5"/>
    <n v="2.16"/>
    <x v="0"/>
    <x v="1"/>
    <x v="1"/>
    <x v="0"/>
    <x v="0"/>
    <x v="0"/>
  </r>
  <r>
    <n v="242"/>
    <s v="NE"/>
    <x v="98"/>
    <x v="1"/>
    <x v="0"/>
    <x v="1"/>
    <n v="0"/>
    <x v="1"/>
    <n v="99.5"/>
    <n v="110"/>
    <n v="16.920000000000002"/>
    <n v="129.1"/>
    <n v="80"/>
    <n v="10.97"/>
    <n v="125.1"/>
    <n v="124"/>
    <n v="5.63"/>
    <n v="9.6999999999999993"/>
    <x v="0"/>
    <n v="2.62"/>
    <x v="0"/>
    <x v="1"/>
    <x v="1"/>
    <x v="0"/>
    <x v="2"/>
    <x v="3"/>
  </r>
  <r>
    <n v="243"/>
    <s v="WI"/>
    <x v="41"/>
    <x v="1"/>
    <x v="0"/>
    <x v="1"/>
    <n v="0"/>
    <x v="1"/>
    <n v="177.1"/>
    <n v="112"/>
    <n v="30.11"/>
    <n v="194"/>
    <n v="112"/>
    <n v="16.489999999999998"/>
    <n v="146.69999999999999"/>
    <n v="108"/>
    <n v="6.6"/>
    <n v="5.9"/>
    <x v="7"/>
    <n v="1.59"/>
    <x v="0"/>
    <x v="0"/>
    <x v="1"/>
    <x v="0"/>
    <x v="0"/>
    <x v="0"/>
  </r>
  <r>
    <n v="244"/>
    <s v="WI"/>
    <x v="40"/>
    <x v="1"/>
    <x v="0"/>
    <x v="0"/>
    <n v="18"/>
    <x v="0"/>
    <n v="172.7"/>
    <n v="86"/>
    <n v="29.36"/>
    <n v="133.4"/>
    <n v="113"/>
    <n v="11.34"/>
    <n v="259.5"/>
    <n v="70"/>
    <n v="11.68"/>
    <n v="9.8000000000000007"/>
    <x v="0"/>
    <n v="2.65"/>
    <x v="0"/>
    <x v="0"/>
    <x v="1"/>
    <x v="0"/>
    <x v="2"/>
    <x v="2"/>
  </r>
  <r>
    <n v="245"/>
    <s v="IN"/>
    <x v="139"/>
    <x v="1"/>
    <x v="0"/>
    <x v="1"/>
    <n v="0"/>
    <x v="1"/>
    <n v="204.2"/>
    <n v="115"/>
    <n v="34.71"/>
    <n v="179.9"/>
    <n v="152"/>
    <n v="15.29"/>
    <n v="216.8"/>
    <n v="109"/>
    <n v="9.76"/>
    <n v="9.5"/>
    <x v="2"/>
    <n v="2.57"/>
    <x v="0"/>
    <x v="0"/>
    <x v="1"/>
    <x v="0"/>
    <x v="0"/>
    <x v="0"/>
  </r>
  <r>
    <n v="246"/>
    <s v="DC"/>
    <x v="12"/>
    <x v="0"/>
    <x v="0"/>
    <x v="1"/>
    <n v="0"/>
    <x v="1"/>
    <n v="85.7"/>
    <n v="83"/>
    <n v="14.57"/>
    <n v="247.7"/>
    <n v="67"/>
    <n v="21.05"/>
    <n v="142.4"/>
    <n v="85"/>
    <n v="6.41"/>
    <n v="10.1"/>
    <x v="2"/>
    <n v="2.73"/>
    <x v="0"/>
    <x v="4"/>
    <x v="1"/>
    <x v="0"/>
    <x v="1"/>
    <x v="1"/>
  </r>
  <r>
    <n v="247"/>
    <s v="AR"/>
    <x v="37"/>
    <x v="0"/>
    <x v="0"/>
    <x v="1"/>
    <n v="0"/>
    <x v="1"/>
    <n v="157.6"/>
    <n v="117"/>
    <n v="26.79"/>
    <n v="184.3"/>
    <n v="58"/>
    <n v="15.67"/>
    <n v="240.4"/>
    <n v="99"/>
    <n v="10.82"/>
    <n v="11.9"/>
    <x v="6"/>
    <n v="3.21"/>
    <x v="1"/>
    <x v="1"/>
    <x v="1"/>
    <x v="0"/>
    <x v="0"/>
    <x v="2"/>
  </r>
  <r>
    <n v="248"/>
    <s v="ME"/>
    <x v="58"/>
    <x v="0"/>
    <x v="0"/>
    <x v="1"/>
    <n v="0"/>
    <x v="1"/>
    <n v="215.5"/>
    <n v="129"/>
    <n v="36.64"/>
    <n v="218.7"/>
    <n v="117"/>
    <n v="18.59"/>
    <n v="207.1"/>
    <n v="91"/>
    <n v="9.32"/>
    <n v="6.6"/>
    <x v="4"/>
    <n v="1.78"/>
    <x v="0"/>
    <x v="2"/>
    <x v="1"/>
    <x v="0"/>
    <x v="0"/>
    <x v="0"/>
  </r>
  <r>
    <n v="249"/>
    <s v="MD"/>
    <x v="70"/>
    <x v="0"/>
    <x v="0"/>
    <x v="1"/>
    <n v="0"/>
    <x v="1"/>
    <n v="171.7"/>
    <n v="80"/>
    <n v="29.19"/>
    <n v="110.4"/>
    <n v="81"/>
    <n v="9.3800000000000008"/>
    <n v="195.4"/>
    <n v="111"/>
    <n v="8.7899999999999991"/>
    <n v="11.9"/>
    <x v="7"/>
    <n v="3.21"/>
    <x v="1"/>
    <x v="4"/>
    <x v="1"/>
    <x v="0"/>
    <x v="2"/>
    <x v="3"/>
  </r>
  <r>
    <n v="250"/>
    <s v="FL"/>
    <x v="25"/>
    <x v="0"/>
    <x v="0"/>
    <x v="1"/>
    <n v="0"/>
    <x v="1"/>
    <n v="266.60000000000002"/>
    <n v="106"/>
    <n v="45.32"/>
    <n v="264.8"/>
    <n v="168"/>
    <n v="22.51"/>
    <n v="207.2"/>
    <n v="119"/>
    <n v="9.32"/>
    <n v="5.9"/>
    <x v="5"/>
    <n v="1.59"/>
    <x v="0"/>
    <x v="0"/>
    <x v="2"/>
    <x v="1"/>
    <x v="1"/>
    <x v="0"/>
  </r>
  <r>
    <n v="251"/>
    <s v="IA"/>
    <x v="165"/>
    <x v="0"/>
    <x v="0"/>
    <x v="1"/>
    <n v="0"/>
    <x v="1"/>
    <n v="158"/>
    <n v="106"/>
    <n v="26.86"/>
    <n v="292.5"/>
    <n v="114"/>
    <n v="24.86"/>
    <n v="241.1"/>
    <n v="89"/>
    <n v="10.85"/>
    <n v="9.1"/>
    <x v="7"/>
    <n v="2.46"/>
    <x v="0"/>
    <x v="0"/>
    <x v="1"/>
    <x v="0"/>
    <x v="1"/>
    <x v="1"/>
  </r>
  <r>
    <n v="252"/>
    <s v="AZ"/>
    <x v="35"/>
    <x v="1"/>
    <x v="0"/>
    <x v="1"/>
    <n v="0"/>
    <x v="1"/>
    <n v="92"/>
    <n v="117"/>
    <n v="15.64"/>
    <n v="253.6"/>
    <n v="77"/>
    <n v="21.56"/>
    <n v="214.1"/>
    <n v="90"/>
    <n v="9.6300000000000008"/>
    <n v="10.3"/>
    <x v="3"/>
    <n v="2.78"/>
    <x v="0"/>
    <x v="0"/>
    <x v="1"/>
    <x v="0"/>
    <x v="1"/>
    <x v="1"/>
  </r>
  <r>
    <n v="253"/>
    <s v="MO"/>
    <x v="185"/>
    <x v="0"/>
    <x v="0"/>
    <x v="1"/>
    <n v="0"/>
    <x v="1"/>
    <n v="234"/>
    <n v="109"/>
    <n v="39.78"/>
    <n v="249.5"/>
    <n v="114"/>
    <n v="21.21"/>
    <n v="173.1"/>
    <n v="70"/>
    <n v="7.79"/>
    <n v="9.1"/>
    <x v="2"/>
    <n v="2.46"/>
    <x v="0"/>
    <x v="4"/>
    <x v="1"/>
    <x v="0"/>
    <x v="1"/>
    <x v="0"/>
  </r>
  <r>
    <n v="254"/>
    <s v="VT"/>
    <x v="58"/>
    <x v="0"/>
    <x v="0"/>
    <x v="1"/>
    <n v="0"/>
    <x v="1"/>
    <n v="272.10000000000002"/>
    <n v="111"/>
    <n v="46.26"/>
    <n v="268.5"/>
    <n v="118"/>
    <n v="22.82"/>
    <n v="213.8"/>
    <n v="105"/>
    <n v="9.6199999999999992"/>
    <n v="8.5"/>
    <x v="3"/>
    <n v="2.2999999999999998"/>
    <x v="0"/>
    <x v="0"/>
    <x v="2"/>
    <x v="1"/>
    <x v="1"/>
    <x v="0"/>
  </r>
  <r>
    <n v="255"/>
    <s v="IN"/>
    <x v="145"/>
    <x v="2"/>
    <x v="0"/>
    <x v="1"/>
    <n v="0"/>
    <x v="1"/>
    <n v="296.39999999999998"/>
    <n v="99"/>
    <n v="50.39"/>
    <n v="214.8"/>
    <n v="89"/>
    <n v="18.260000000000002"/>
    <n v="133.9"/>
    <n v="107"/>
    <n v="6.03"/>
    <n v="11.4"/>
    <x v="0"/>
    <n v="3.08"/>
    <x v="1"/>
    <x v="2"/>
    <x v="2"/>
    <x v="1"/>
    <x v="0"/>
    <x v="0"/>
  </r>
  <r>
    <n v="256"/>
    <s v="RI"/>
    <x v="19"/>
    <x v="1"/>
    <x v="0"/>
    <x v="1"/>
    <n v="0"/>
    <x v="1"/>
    <n v="194.4"/>
    <n v="101"/>
    <n v="33.049999999999997"/>
    <n v="190.3"/>
    <n v="82"/>
    <n v="16.18"/>
    <n v="183.4"/>
    <n v="107"/>
    <n v="8.25"/>
    <n v="11.4"/>
    <x v="5"/>
    <n v="3.08"/>
    <x v="1"/>
    <x v="1"/>
    <x v="1"/>
    <x v="0"/>
    <x v="0"/>
    <x v="0"/>
  </r>
  <r>
    <n v="257"/>
    <s v="SD"/>
    <x v="186"/>
    <x v="0"/>
    <x v="0"/>
    <x v="1"/>
    <n v="0"/>
    <x v="1"/>
    <n v="227.2"/>
    <n v="128"/>
    <n v="38.619999999999997"/>
    <n v="258.39999999999998"/>
    <n v="92"/>
    <n v="21.96"/>
    <n v="183.5"/>
    <n v="74"/>
    <n v="8.26"/>
    <n v="8.9"/>
    <x v="7"/>
    <n v="2.4"/>
    <x v="0"/>
    <x v="3"/>
    <x v="1"/>
    <x v="0"/>
    <x v="1"/>
    <x v="0"/>
  </r>
  <r>
    <n v="258"/>
    <s v="MN"/>
    <x v="2"/>
    <x v="0"/>
    <x v="0"/>
    <x v="1"/>
    <n v="0"/>
    <x v="1"/>
    <n v="248.7"/>
    <n v="109"/>
    <n v="42.28"/>
    <n v="220"/>
    <n v="118"/>
    <n v="18.7"/>
    <n v="265.7"/>
    <n v="78"/>
    <n v="11.96"/>
    <n v="13.2"/>
    <x v="5"/>
    <n v="3.56"/>
    <x v="1"/>
    <x v="0"/>
    <x v="2"/>
    <x v="1"/>
    <x v="0"/>
    <x v="0"/>
  </r>
  <r>
    <n v="259"/>
    <s v="TX"/>
    <x v="155"/>
    <x v="0"/>
    <x v="0"/>
    <x v="0"/>
    <n v="38"/>
    <x v="2"/>
    <n v="236.3"/>
    <n v="102"/>
    <n v="40.17"/>
    <n v="195.9"/>
    <n v="112"/>
    <n v="16.649999999999999"/>
    <n v="183.5"/>
    <n v="82"/>
    <n v="8.26"/>
    <n v="9.6999999999999993"/>
    <x v="1"/>
    <n v="2.62"/>
    <x v="0"/>
    <x v="0"/>
    <x v="1"/>
    <x v="0"/>
    <x v="0"/>
    <x v="0"/>
  </r>
  <r>
    <n v="260"/>
    <s v="VA"/>
    <x v="110"/>
    <x v="1"/>
    <x v="0"/>
    <x v="1"/>
    <n v="0"/>
    <x v="1"/>
    <n v="205.6"/>
    <n v="69"/>
    <n v="34.950000000000003"/>
    <n v="169.5"/>
    <n v="93"/>
    <n v="14.41"/>
    <n v="220.1"/>
    <n v="64"/>
    <n v="9.9"/>
    <n v="10.9"/>
    <x v="0"/>
    <n v="2.94"/>
    <x v="1"/>
    <x v="1"/>
    <x v="1"/>
    <x v="0"/>
    <x v="2"/>
    <x v="0"/>
  </r>
  <r>
    <n v="261"/>
    <s v="MA"/>
    <x v="36"/>
    <x v="2"/>
    <x v="0"/>
    <x v="1"/>
    <n v="0"/>
    <x v="1"/>
    <n v="94.1"/>
    <n v="136"/>
    <n v="16"/>
    <n v="280.3"/>
    <n v="122"/>
    <n v="23.83"/>
    <n v="205"/>
    <n v="77"/>
    <n v="9.23"/>
    <n v="9.8000000000000007"/>
    <x v="7"/>
    <n v="2.65"/>
    <x v="0"/>
    <x v="1"/>
    <x v="1"/>
    <x v="0"/>
    <x v="1"/>
    <x v="1"/>
  </r>
  <r>
    <n v="262"/>
    <s v="ID"/>
    <x v="0"/>
    <x v="2"/>
    <x v="0"/>
    <x v="1"/>
    <n v="0"/>
    <x v="1"/>
    <n v="125.2"/>
    <n v="99"/>
    <n v="21.28"/>
    <n v="205.4"/>
    <n v="107"/>
    <n v="17.46"/>
    <n v="254.4"/>
    <n v="111"/>
    <n v="11.45"/>
    <n v="18.899999999999999"/>
    <x v="5"/>
    <n v="5.0999999999999996"/>
    <x v="1"/>
    <x v="1"/>
    <x v="1"/>
    <x v="0"/>
    <x v="0"/>
    <x v="2"/>
  </r>
  <r>
    <n v="263"/>
    <s v="MA"/>
    <x v="130"/>
    <x v="2"/>
    <x v="0"/>
    <x v="1"/>
    <n v="0"/>
    <x v="1"/>
    <n v="60.4"/>
    <n v="158"/>
    <n v="10.27"/>
    <n v="306.2"/>
    <n v="120"/>
    <n v="26.03"/>
    <n v="123.9"/>
    <n v="46"/>
    <n v="5.58"/>
    <n v="12.4"/>
    <x v="0"/>
    <n v="3.35"/>
    <x v="1"/>
    <x v="0"/>
    <x v="1"/>
    <x v="0"/>
    <x v="1"/>
    <x v="1"/>
  </r>
  <r>
    <n v="264"/>
    <s v="GA"/>
    <x v="18"/>
    <x v="0"/>
    <x v="0"/>
    <x v="0"/>
    <n v="28"/>
    <x v="2"/>
    <n v="121"/>
    <n v="105"/>
    <n v="20.57"/>
    <n v="270.39999999999998"/>
    <n v="100"/>
    <n v="22.98"/>
    <n v="160.5"/>
    <n v="76"/>
    <n v="7.22"/>
    <n v="7.7"/>
    <x v="7"/>
    <n v="2.08"/>
    <x v="0"/>
    <x v="4"/>
    <x v="1"/>
    <x v="0"/>
    <x v="1"/>
    <x v="1"/>
  </r>
  <r>
    <n v="265"/>
    <s v="RI"/>
    <x v="9"/>
    <x v="0"/>
    <x v="0"/>
    <x v="0"/>
    <n v="29"/>
    <x v="2"/>
    <n v="117.8"/>
    <n v="66"/>
    <n v="20.03"/>
    <n v="256.8"/>
    <n v="114"/>
    <n v="21.83"/>
    <n v="147.6"/>
    <n v="76"/>
    <n v="6.64"/>
    <n v="7.6"/>
    <x v="0"/>
    <n v="2.0499999999999998"/>
    <x v="0"/>
    <x v="3"/>
    <x v="1"/>
    <x v="0"/>
    <x v="1"/>
    <x v="1"/>
  </r>
  <r>
    <n v="266"/>
    <s v="MA"/>
    <x v="33"/>
    <x v="1"/>
    <x v="0"/>
    <x v="1"/>
    <n v="0"/>
    <x v="1"/>
    <n v="176.3"/>
    <n v="79"/>
    <n v="29.97"/>
    <n v="259.2"/>
    <n v="97"/>
    <n v="22.03"/>
    <n v="287.39999999999998"/>
    <n v="78"/>
    <n v="12.93"/>
    <n v="6.2"/>
    <x v="0"/>
    <n v="1.67"/>
    <x v="0"/>
    <x v="1"/>
    <x v="1"/>
    <x v="0"/>
    <x v="1"/>
    <x v="1"/>
  </r>
  <r>
    <n v="267"/>
    <s v="WY"/>
    <x v="109"/>
    <x v="0"/>
    <x v="0"/>
    <x v="0"/>
    <n v="32"/>
    <x v="2"/>
    <n v="125.2"/>
    <n v="79"/>
    <n v="21.28"/>
    <n v="177.8"/>
    <n v="105"/>
    <n v="15.11"/>
    <n v="232.4"/>
    <n v="89"/>
    <n v="10.46"/>
    <n v="12.9"/>
    <x v="0"/>
    <n v="3.48"/>
    <x v="1"/>
    <x v="0"/>
    <x v="1"/>
    <x v="0"/>
    <x v="0"/>
    <x v="2"/>
  </r>
  <r>
    <n v="268"/>
    <s v="VA"/>
    <x v="15"/>
    <x v="2"/>
    <x v="0"/>
    <x v="1"/>
    <n v="0"/>
    <x v="1"/>
    <n v="138.69999999999999"/>
    <n v="107"/>
    <n v="23.58"/>
    <n v="256.89999999999998"/>
    <n v="113"/>
    <n v="21.84"/>
    <n v="234.9"/>
    <n v="74"/>
    <n v="10.57"/>
    <n v="10"/>
    <x v="0"/>
    <n v="2.7"/>
    <x v="0"/>
    <x v="1"/>
    <x v="1"/>
    <x v="0"/>
    <x v="1"/>
    <x v="1"/>
  </r>
  <r>
    <n v="269"/>
    <s v="OR"/>
    <x v="67"/>
    <x v="0"/>
    <x v="0"/>
    <x v="1"/>
    <n v="0"/>
    <x v="1"/>
    <n v="86.3"/>
    <n v="134"/>
    <n v="14.67"/>
    <n v="246.6"/>
    <n v="92"/>
    <n v="20.96"/>
    <n v="251.6"/>
    <n v="91"/>
    <n v="11.32"/>
    <n v="11.3"/>
    <x v="7"/>
    <n v="3.05"/>
    <x v="1"/>
    <x v="0"/>
    <x v="1"/>
    <x v="0"/>
    <x v="1"/>
    <x v="1"/>
  </r>
  <r>
    <n v="270"/>
    <s v="VA"/>
    <x v="88"/>
    <x v="2"/>
    <x v="0"/>
    <x v="1"/>
    <n v="0"/>
    <x v="1"/>
    <n v="207"/>
    <n v="91"/>
    <n v="35.19"/>
    <n v="154.9"/>
    <n v="121"/>
    <n v="13.17"/>
    <n v="245.1"/>
    <n v="112"/>
    <n v="11.03"/>
    <n v="13.4"/>
    <x v="2"/>
    <n v="3.62"/>
    <x v="1"/>
    <x v="3"/>
    <x v="1"/>
    <x v="0"/>
    <x v="2"/>
    <x v="0"/>
  </r>
  <r>
    <n v="271"/>
    <s v="ME"/>
    <x v="47"/>
    <x v="1"/>
    <x v="0"/>
    <x v="0"/>
    <n v="30"/>
    <x v="2"/>
    <n v="58.8"/>
    <n v="104"/>
    <n v="10"/>
    <n v="219.5"/>
    <n v="107"/>
    <n v="18.66"/>
    <n v="152.30000000000001"/>
    <n v="118"/>
    <n v="6.85"/>
    <n v="7.1"/>
    <x v="0"/>
    <n v="1.92"/>
    <x v="0"/>
    <x v="1"/>
    <x v="1"/>
    <x v="0"/>
    <x v="0"/>
    <x v="3"/>
  </r>
  <r>
    <n v="272"/>
    <s v="AL"/>
    <x v="42"/>
    <x v="2"/>
    <x v="0"/>
    <x v="0"/>
    <n v="35"/>
    <x v="2"/>
    <n v="68.7"/>
    <n v="95"/>
    <n v="11.68"/>
    <n v="209.2"/>
    <n v="69"/>
    <n v="17.78"/>
    <n v="197.4"/>
    <n v="42"/>
    <n v="8.8800000000000008"/>
    <n v="11.4"/>
    <x v="7"/>
    <n v="3.08"/>
    <x v="1"/>
    <x v="0"/>
    <x v="1"/>
    <x v="0"/>
    <x v="0"/>
    <x v="3"/>
  </r>
  <r>
    <n v="273"/>
    <s v="GA"/>
    <x v="111"/>
    <x v="2"/>
    <x v="0"/>
    <x v="0"/>
    <n v="33"/>
    <x v="2"/>
    <n v="239.2"/>
    <n v="109"/>
    <n v="40.659999999999997"/>
    <n v="235.5"/>
    <n v="112"/>
    <n v="20.02"/>
    <n v="156.30000000000001"/>
    <n v="95"/>
    <n v="7.03"/>
    <n v="9.5"/>
    <x v="7"/>
    <n v="2.57"/>
    <x v="0"/>
    <x v="0"/>
    <x v="1"/>
    <x v="0"/>
    <x v="1"/>
    <x v="0"/>
  </r>
  <r>
    <n v="274"/>
    <s v="IA"/>
    <x v="79"/>
    <x v="1"/>
    <x v="0"/>
    <x v="1"/>
    <n v="0"/>
    <x v="1"/>
    <n v="198.3"/>
    <n v="130"/>
    <n v="33.71"/>
    <n v="217.1"/>
    <n v="86"/>
    <n v="18.45"/>
    <n v="188.4"/>
    <n v="96"/>
    <n v="8.48"/>
    <n v="12.5"/>
    <x v="0"/>
    <n v="3.38"/>
    <x v="1"/>
    <x v="1"/>
    <x v="1"/>
    <x v="0"/>
    <x v="0"/>
    <x v="0"/>
  </r>
  <r>
    <n v="275"/>
    <s v="AZ"/>
    <x v="165"/>
    <x v="1"/>
    <x v="0"/>
    <x v="1"/>
    <n v="0"/>
    <x v="1"/>
    <n v="205.2"/>
    <n v="97"/>
    <n v="34.880000000000003"/>
    <n v="240.6"/>
    <n v="77"/>
    <n v="20.45"/>
    <n v="79.7"/>
    <n v="108"/>
    <n v="3.59"/>
    <n v="14.4"/>
    <x v="14"/>
    <n v="3.89"/>
    <x v="1"/>
    <x v="1"/>
    <x v="1"/>
    <x v="0"/>
    <x v="1"/>
    <x v="0"/>
  </r>
  <r>
    <n v="276"/>
    <s v="FL"/>
    <x v="104"/>
    <x v="1"/>
    <x v="0"/>
    <x v="1"/>
    <n v="0"/>
    <x v="1"/>
    <n v="192.1"/>
    <n v="98"/>
    <n v="32.659999999999997"/>
    <n v="312.89999999999998"/>
    <n v="135"/>
    <n v="26.6"/>
    <n v="130.19999999999999"/>
    <n v="94"/>
    <n v="5.86"/>
    <n v="7.9"/>
    <x v="5"/>
    <n v="2.13"/>
    <x v="0"/>
    <x v="3"/>
    <x v="1"/>
    <x v="0"/>
    <x v="1"/>
    <x v="0"/>
  </r>
  <r>
    <n v="277"/>
    <s v="MT"/>
    <x v="81"/>
    <x v="0"/>
    <x v="0"/>
    <x v="1"/>
    <n v="0"/>
    <x v="1"/>
    <n v="272.60000000000002"/>
    <n v="83"/>
    <n v="46.34"/>
    <n v="248.7"/>
    <n v="74"/>
    <n v="21.14"/>
    <n v="197.4"/>
    <n v="111"/>
    <n v="8.8800000000000008"/>
    <n v="9.5"/>
    <x v="5"/>
    <n v="2.57"/>
    <x v="0"/>
    <x v="0"/>
    <x v="2"/>
    <x v="1"/>
    <x v="1"/>
    <x v="0"/>
  </r>
  <r>
    <n v="278"/>
    <s v="AL"/>
    <x v="33"/>
    <x v="0"/>
    <x v="0"/>
    <x v="1"/>
    <n v="0"/>
    <x v="1"/>
    <n v="128.30000000000001"/>
    <n v="121"/>
    <n v="21.81"/>
    <n v="197.1"/>
    <n v="93"/>
    <n v="16.75"/>
    <n v="138.4"/>
    <n v="152"/>
    <n v="6.23"/>
    <n v="12.2"/>
    <x v="2"/>
    <n v="3.29"/>
    <x v="1"/>
    <x v="7"/>
    <x v="2"/>
    <x v="1"/>
    <x v="0"/>
    <x v="3"/>
  </r>
  <r>
    <n v="279"/>
    <s v="DE"/>
    <x v="38"/>
    <x v="1"/>
    <x v="0"/>
    <x v="1"/>
    <n v="0"/>
    <x v="1"/>
    <n v="169.6"/>
    <n v="99"/>
    <n v="28.83"/>
    <n v="264.10000000000002"/>
    <n v="87"/>
    <n v="22.45"/>
    <n v="206.3"/>
    <n v="78"/>
    <n v="9.2799999999999994"/>
    <n v="9.3000000000000007"/>
    <x v="7"/>
    <n v="2.5099999999999998"/>
    <x v="0"/>
    <x v="1"/>
    <x v="1"/>
    <x v="0"/>
    <x v="1"/>
    <x v="1"/>
  </r>
  <r>
    <n v="280"/>
    <s v="KY"/>
    <x v="159"/>
    <x v="2"/>
    <x v="0"/>
    <x v="0"/>
    <n v="17"/>
    <x v="0"/>
    <n v="214.7"/>
    <n v="97"/>
    <n v="36.5"/>
    <n v="138.5"/>
    <n v="90"/>
    <n v="11.77"/>
    <n v="169.1"/>
    <n v="44"/>
    <n v="7.61"/>
    <n v="8.6"/>
    <x v="7"/>
    <n v="2.3199999999999998"/>
    <x v="0"/>
    <x v="0"/>
    <x v="1"/>
    <x v="0"/>
    <x v="2"/>
    <x v="0"/>
  </r>
  <r>
    <n v="281"/>
    <s v="SC"/>
    <x v="53"/>
    <x v="1"/>
    <x v="0"/>
    <x v="1"/>
    <n v="0"/>
    <x v="1"/>
    <n v="169.2"/>
    <n v="70"/>
    <n v="28.76"/>
    <n v="271.5"/>
    <n v="77"/>
    <n v="23.08"/>
    <n v="170.2"/>
    <n v="104"/>
    <n v="7.66"/>
    <n v="10.6"/>
    <x v="5"/>
    <n v="2.86"/>
    <x v="1"/>
    <x v="1"/>
    <x v="1"/>
    <x v="0"/>
    <x v="1"/>
    <x v="1"/>
  </r>
  <r>
    <n v="282"/>
    <s v="WA"/>
    <x v="13"/>
    <x v="0"/>
    <x v="0"/>
    <x v="1"/>
    <n v="0"/>
    <x v="1"/>
    <n v="194.1"/>
    <n v="121"/>
    <n v="33"/>
    <n v="176.6"/>
    <n v="110"/>
    <n v="15.01"/>
    <n v="302.8"/>
    <n v="136"/>
    <n v="13.63"/>
    <n v="7"/>
    <x v="10"/>
    <n v="1.89"/>
    <x v="0"/>
    <x v="4"/>
    <x v="1"/>
    <x v="0"/>
    <x v="0"/>
    <x v="0"/>
  </r>
  <r>
    <n v="283"/>
    <s v="AK"/>
    <x v="64"/>
    <x v="2"/>
    <x v="0"/>
    <x v="1"/>
    <n v="0"/>
    <x v="1"/>
    <n v="225.1"/>
    <n v="67"/>
    <n v="38.270000000000003"/>
    <n v="199.2"/>
    <n v="127"/>
    <n v="16.93"/>
    <n v="175.5"/>
    <n v="102"/>
    <n v="7.9"/>
    <n v="14.6"/>
    <x v="5"/>
    <n v="3.94"/>
    <x v="1"/>
    <x v="1"/>
    <x v="1"/>
    <x v="0"/>
    <x v="0"/>
    <x v="0"/>
  </r>
  <r>
    <n v="284"/>
    <s v="GA"/>
    <x v="119"/>
    <x v="0"/>
    <x v="0"/>
    <x v="1"/>
    <n v="0"/>
    <x v="1"/>
    <n v="213"/>
    <n v="63"/>
    <n v="36.21"/>
    <n v="176.6"/>
    <n v="71"/>
    <n v="15.01"/>
    <n v="262.60000000000002"/>
    <n v="126"/>
    <n v="11.82"/>
    <n v="9.1"/>
    <x v="6"/>
    <n v="2.46"/>
    <x v="0"/>
    <x v="0"/>
    <x v="2"/>
    <x v="1"/>
    <x v="0"/>
    <x v="0"/>
  </r>
  <r>
    <n v="285"/>
    <s v="IL"/>
    <x v="107"/>
    <x v="0"/>
    <x v="0"/>
    <x v="0"/>
    <n v="34"/>
    <x v="2"/>
    <n v="221.8"/>
    <n v="105"/>
    <n v="37.71"/>
    <n v="161.69999999999999"/>
    <n v="85"/>
    <n v="13.74"/>
    <n v="227.7"/>
    <n v="62"/>
    <n v="10.25"/>
    <n v="14"/>
    <x v="10"/>
    <n v="3.78"/>
    <x v="1"/>
    <x v="1"/>
    <x v="1"/>
    <x v="0"/>
    <x v="2"/>
    <x v="0"/>
  </r>
  <r>
    <n v="286"/>
    <s v="IN"/>
    <x v="56"/>
    <x v="2"/>
    <x v="0"/>
    <x v="0"/>
    <n v="21"/>
    <x v="0"/>
    <n v="64.599999999999994"/>
    <n v="98"/>
    <n v="10.98"/>
    <n v="176.1"/>
    <n v="86"/>
    <n v="14.97"/>
    <n v="244.8"/>
    <n v="84"/>
    <n v="11.02"/>
    <n v="0"/>
    <x v="11"/>
    <n v="0"/>
    <x v="0"/>
    <x v="4"/>
    <x v="1"/>
    <x v="0"/>
    <x v="2"/>
    <x v="2"/>
  </r>
  <r>
    <n v="287"/>
    <s v="SC"/>
    <x v="29"/>
    <x v="1"/>
    <x v="0"/>
    <x v="0"/>
    <n v="37"/>
    <x v="2"/>
    <n v="154.6"/>
    <n v="92"/>
    <n v="26.28"/>
    <n v="83.4"/>
    <n v="103"/>
    <n v="7.09"/>
    <n v="165.9"/>
    <n v="99"/>
    <n v="7.47"/>
    <n v="13.3"/>
    <x v="0"/>
    <n v="3.59"/>
    <x v="1"/>
    <x v="0"/>
    <x v="1"/>
    <x v="0"/>
    <x v="2"/>
    <x v="3"/>
  </r>
  <r>
    <n v="288"/>
    <s v="VA"/>
    <x v="17"/>
    <x v="0"/>
    <x v="0"/>
    <x v="1"/>
    <n v="0"/>
    <x v="1"/>
    <n v="260.2"/>
    <n v="131"/>
    <n v="44.23"/>
    <n v="179.2"/>
    <n v="120"/>
    <n v="15.23"/>
    <n v="135"/>
    <n v="119"/>
    <n v="6.08"/>
    <n v="7.2"/>
    <x v="8"/>
    <n v="1.94"/>
    <x v="0"/>
    <x v="3"/>
    <x v="1"/>
    <x v="0"/>
    <x v="0"/>
    <x v="0"/>
  </r>
  <r>
    <n v="289"/>
    <s v="WI"/>
    <x v="171"/>
    <x v="0"/>
    <x v="0"/>
    <x v="0"/>
    <n v="33"/>
    <x v="2"/>
    <n v="161.6"/>
    <n v="117"/>
    <n v="27.47"/>
    <n v="123"/>
    <n v="90"/>
    <n v="10.46"/>
    <n v="261.3"/>
    <n v="101"/>
    <n v="11.76"/>
    <n v="12.2"/>
    <x v="2"/>
    <n v="3.29"/>
    <x v="1"/>
    <x v="0"/>
    <x v="1"/>
    <x v="0"/>
    <x v="2"/>
    <x v="2"/>
  </r>
  <r>
    <n v="290"/>
    <s v="VT"/>
    <x v="163"/>
    <x v="1"/>
    <x v="0"/>
    <x v="1"/>
    <n v="0"/>
    <x v="1"/>
    <n v="220.6"/>
    <n v="117"/>
    <n v="37.5"/>
    <n v="155.19999999999999"/>
    <n v="121"/>
    <n v="13.19"/>
    <n v="186.7"/>
    <n v="89"/>
    <n v="8.4"/>
    <n v="10.5"/>
    <x v="9"/>
    <n v="2.84"/>
    <x v="1"/>
    <x v="0"/>
    <x v="1"/>
    <x v="0"/>
    <x v="2"/>
    <x v="0"/>
  </r>
  <r>
    <n v="291"/>
    <s v="AZ"/>
    <x v="26"/>
    <x v="0"/>
    <x v="0"/>
    <x v="0"/>
    <n v="41"/>
    <x v="2"/>
    <n v="155.9"/>
    <n v="122"/>
    <n v="26.5"/>
    <n v="162.30000000000001"/>
    <n v="107"/>
    <n v="13.8"/>
    <n v="127.6"/>
    <n v="105"/>
    <n v="5.74"/>
    <n v="13.1"/>
    <x v="2"/>
    <n v="3.54"/>
    <x v="1"/>
    <x v="3"/>
    <x v="1"/>
    <x v="0"/>
    <x v="2"/>
    <x v="3"/>
  </r>
  <r>
    <n v="292"/>
    <s v="AK"/>
    <x v="60"/>
    <x v="1"/>
    <x v="0"/>
    <x v="1"/>
    <n v="0"/>
    <x v="1"/>
    <n v="182.5"/>
    <n v="104"/>
    <n v="31.03"/>
    <n v="204.7"/>
    <n v="95"/>
    <n v="17.399999999999999"/>
    <n v="229.9"/>
    <n v="100"/>
    <n v="10.35"/>
    <n v="11.3"/>
    <x v="8"/>
    <n v="3.05"/>
    <x v="1"/>
    <x v="2"/>
    <x v="1"/>
    <x v="0"/>
    <x v="0"/>
    <x v="0"/>
  </r>
  <r>
    <n v="293"/>
    <s v="AR"/>
    <x v="179"/>
    <x v="0"/>
    <x v="1"/>
    <x v="0"/>
    <n v="38"/>
    <x v="2"/>
    <n v="220.1"/>
    <n v="78"/>
    <n v="37.42"/>
    <n v="234.3"/>
    <n v="71"/>
    <n v="19.920000000000002"/>
    <n v="237.3"/>
    <n v="85"/>
    <n v="10.68"/>
    <n v="10.1"/>
    <x v="7"/>
    <n v="2.73"/>
    <x v="0"/>
    <x v="2"/>
    <x v="1"/>
    <x v="0"/>
    <x v="1"/>
    <x v="0"/>
  </r>
  <r>
    <n v="294"/>
    <s v="AR"/>
    <x v="138"/>
    <x v="2"/>
    <x v="0"/>
    <x v="1"/>
    <n v="0"/>
    <x v="1"/>
    <n v="152.19999999999999"/>
    <n v="112"/>
    <n v="25.87"/>
    <n v="177.2"/>
    <n v="132"/>
    <n v="15.06"/>
    <n v="96.4"/>
    <n v="87"/>
    <n v="4.34"/>
    <n v="5.3"/>
    <x v="0"/>
    <n v="1.43"/>
    <x v="0"/>
    <x v="0"/>
    <x v="1"/>
    <x v="0"/>
    <x v="0"/>
    <x v="3"/>
  </r>
  <r>
    <n v="295"/>
    <s v="AK"/>
    <x v="124"/>
    <x v="0"/>
    <x v="0"/>
    <x v="1"/>
    <n v="0"/>
    <x v="1"/>
    <n v="181.5"/>
    <n v="95"/>
    <n v="30.86"/>
    <n v="205.1"/>
    <n v="88"/>
    <n v="17.43"/>
    <n v="204"/>
    <n v="82"/>
    <n v="9.18"/>
    <n v="14.7"/>
    <x v="4"/>
    <n v="3.97"/>
    <x v="1"/>
    <x v="4"/>
    <x v="1"/>
    <x v="0"/>
    <x v="0"/>
    <x v="0"/>
  </r>
  <r>
    <n v="296"/>
    <s v="MS"/>
    <x v="29"/>
    <x v="2"/>
    <x v="1"/>
    <x v="1"/>
    <n v="0"/>
    <x v="1"/>
    <n v="236.2"/>
    <n v="77"/>
    <n v="40.15"/>
    <n v="218.6"/>
    <n v="85"/>
    <n v="18.579999999999998"/>
    <n v="194.1"/>
    <n v="97"/>
    <n v="8.73"/>
    <n v="13.2"/>
    <x v="5"/>
    <n v="3.56"/>
    <x v="1"/>
    <x v="4"/>
    <x v="2"/>
    <x v="1"/>
    <x v="0"/>
    <x v="0"/>
  </r>
  <r>
    <n v="297"/>
    <s v="NM"/>
    <x v="145"/>
    <x v="2"/>
    <x v="0"/>
    <x v="0"/>
    <n v="23"/>
    <x v="0"/>
    <n v="134.19999999999999"/>
    <n v="85"/>
    <n v="22.81"/>
    <n v="227.3"/>
    <n v="132"/>
    <n v="19.32"/>
    <n v="122.4"/>
    <n v="96"/>
    <n v="5.51"/>
    <n v="8.5"/>
    <x v="5"/>
    <n v="2.2999999999999998"/>
    <x v="0"/>
    <x v="4"/>
    <x v="1"/>
    <x v="0"/>
    <x v="1"/>
    <x v="3"/>
  </r>
  <r>
    <n v="298"/>
    <s v="SC"/>
    <x v="52"/>
    <x v="2"/>
    <x v="0"/>
    <x v="0"/>
    <n v="29"/>
    <x v="2"/>
    <n v="150.1"/>
    <n v="109"/>
    <n v="25.52"/>
    <n v="264.7"/>
    <n v="103"/>
    <n v="22.5"/>
    <n v="178.4"/>
    <n v="97"/>
    <n v="8.0299999999999994"/>
    <n v="5.8"/>
    <x v="7"/>
    <n v="1.57"/>
    <x v="0"/>
    <x v="0"/>
    <x v="1"/>
    <x v="0"/>
    <x v="1"/>
    <x v="1"/>
  </r>
  <r>
    <n v="299"/>
    <s v="CO"/>
    <x v="126"/>
    <x v="2"/>
    <x v="1"/>
    <x v="1"/>
    <n v="0"/>
    <x v="1"/>
    <n v="257.10000000000002"/>
    <n v="53"/>
    <n v="43.71"/>
    <n v="312.2"/>
    <n v="127"/>
    <n v="26.54"/>
    <n v="183"/>
    <n v="82"/>
    <n v="8.24"/>
    <n v="8.8000000000000007"/>
    <x v="1"/>
    <n v="2.38"/>
    <x v="0"/>
    <x v="0"/>
    <x v="2"/>
    <x v="1"/>
    <x v="1"/>
    <x v="0"/>
  </r>
  <r>
    <n v="300"/>
    <s v="DE"/>
    <x v="67"/>
    <x v="0"/>
    <x v="0"/>
    <x v="1"/>
    <n v="0"/>
    <x v="1"/>
    <n v="124.4"/>
    <n v="83"/>
    <n v="21.15"/>
    <n v="179.7"/>
    <n v="81"/>
    <n v="15.27"/>
    <n v="253"/>
    <n v="99"/>
    <n v="11.39"/>
    <n v="11.3"/>
    <x v="1"/>
    <n v="3.05"/>
    <x v="1"/>
    <x v="1"/>
    <x v="1"/>
    <x v="0"/>
    <x v="0"/>
    <x v="2"/>
  </r>
  <r>
    <n v="301"/>
    <s v="OH"/>
    <x v="130"/>
    <x v="0"/>
    <x v="0"/>
    <x v="0"/>
    <n v="36"/>
    <x v="2"/>
    <n v="141.69999999999999"/>
    <n v="121"/>
    <n v="24.09"/>
    <n v="232.3"/>
    <n v="113"/>
    <n v="19.75"/>
    <n v="222.1"/>
    <n v="131"/>
    <n v="9.99"/>
    <n v="12"/>
    <x v="2"/>
    <n v="3.24"/>
    <x v="1"/>
    <x v="0"/>
    <x v="1"/>
    <x v="0"/>
    <x v="1"/>
    <x v="3"/>
  </r>
  <r>
    <n v="302"/>
    <s v="MS"/>
    <x v="45"/>
    <x v="2"/>
    <x v="0"/>
    <x v="1"/>
    <n v="0"/>
    <x v="1"/>
    <n v="230"/>
    <n v="87"/>
    <n v="39.1"/>
    <n v="103.2"/>
    <n v="138"/>
    <n v="8.77"/>
    <n v="309.60000000000002"/>
    <n v="136"/>
    <n v="13.93"/>
    <n v="11.3"/>
    <x v="0"/>
    <n v="3.05"/>
    <x v="1"/>
    <x v="4"/>
    <x v="1"/>
    <x v="0"/>
    <x v="2"/>
    <x v="0"/>
  </r>
  <r>
    <n v="303"/>
    <s v="OK"/>
    <x v="187"/>
    <x v="2"/>
    <x v="0"/>
    <x v="1"/>
    <n v="0"/>
    <x v="1"/>
    <n v="162.30000000000001"/>
    <n v="88"/>
    <n v="27.59"/>
    <n v="213.7"/>
    <n v="118"/>
    <n v="18.16"/>
    <n v="192.1"/>
    <n v="81"/>
    <n v="8.64"/>
    <n v="10.9"/>
    <x v="5"/>
    <n v="2.94"/>
    <x v="1"/>
    <x v="1"/>
    <x v="1"/>
    <x v="0"/>
    <x v="0"/>
    <x v="3"/>
  </r>
  <r>
    <n v="304"/>
    <s v="NC"/>
    <x v="19"/>
    <x v="0"/>
    <x v="0"/>
    <x v="1"/>
    <n v="0"/>
    <x v="1"/>
    <n v="193.3"/>
    <n v="96"/>
    <n v="32.86"/>
    <n v="264.10000000000002"/>
    <n v="123"/>
    <n v="22.45"/>
    <n v="128.6"/>
    <n v="115"/>
    <n v="5.79"/>
    <n v="9.1"/>
    <x v="0"/>
    <n v="2.46"/>
    <x v="0"/>
    <x v="2"/>
    <x v="1"/>
    <x v="0"/>
    <x v="1"/>
    <x v="0"/>
  </r>
  <r>
    <n v="305"/>
    <s v="MD"/>
    <x v="92"/>
    <x v="0"/>
    <x v="0"/>
    <x v="1"/>
    <n v="0"/>
    <x v="1"/>
    <n v="78.2"/>
    <n v="127"/>
    <n v="13.29"/>
    <n v="253.4"/>
    <n v="108"/>
    <n v="21.54"/>
    <n v="255"/>
    <n v="100"/>
    <n v="11.48"/>
    <n v="18"/>
    <x v="0"/>
    <n v="4.8600000000000003"/>
    <x v="1"/>
    <x v="0"/>
    <x v="1"/>
    <x v="0"/>
    <x v="1"/>
    <x v="1"/>
  </r>
  <r>
    <n v="306"/>
    <s v="KS"/>
    <x v="98"/>
    <x v="0"/>
    <x v="0"/>
    <x v="1"/>
    <n v="0"/>
    <x v="1"/>
    <n v="83.4"/>
    <n v="110"/>
    <n v="14.18"/>
    <n v="232.2"/>
    <n v="137"/>
    <n v="19.739999999999998"/>
    <n v="146.69999999999999"/>
    <n v="114"/>
    <n v="6.6"/>
    <n v="7.6"/>
    <x v="2"/>
    <n v="2.0499999999999998"/>
    <x v="0"/>
    <x v="0"/>
    <x v="1"/>
    <x v="0"/>
    <x v="1"/>
    <x v="3"/>
  </r>
  <r>
    <n v="307"/>
    <s v="NC"/>
    <x v="16"/>
    <x v="0"/>
    <x v="0"/>
    <x v="1"/>
    <n v="0"/>
    <x v="1"/>
    <n v="201.8"/>
    <n v="81"/>
    <n v="34.31"/>
    <n v="225"/>
    <n v="114"/>
    <n v="19.13"/>
    <n v="204.4"/>
    <n v="82"/>
    <n v="9.1999999999999993"/>
    <n v="10.3"/>
    <x v="1"/>
    <n v="2.78"/>
    <x v="0"/>
    <x v="0"/>
    <x v="1"/>
    <x v="0"/>
    <x v="1"/>
    <x v="0"/>
  </r>
  <r>
    <n v="308"/>
    <s v="NM"/>
    <x v="125"/>
    <x v="2"/>
    <x v="0"/>
    <x v="1"/>
    <n v="0"/>
    <x v="1"/>
    <n v="197"/>
    <n v="110"/>
    <n v="33.49"/>
    <n v="222.8"/>
    <n v="102"/>
    <n v="18.940000000000001"/>
    <n v="225.3"/>
    <n v="91"/>
    <n v="10.14"/>
    <n v="10.6"/>
    <x v="1"/>
    <n v="2.86"/>
    <x v="1"/>
    <x v="4"/>
    <x v="1"/>
    <x v="0"/>
    <x v="0"/>
    <x v="0"/>
  </r>
  <r>
    <n v="309"/>
    <s v="CA"/>
    <x v="159"/>
    <x v="0"/>
    <x v="1"/>
    <x v="1"/>
    <n v="0"/>
    <x v="1"/>
    <n v="218"/>
    <n v="57"/>
    <n v="37.06"/>
    <n v="114.4"/>
    <n v="88"/>
    <n v="9.7200000000000006"/>
    <n v="269.2"/>
    <n v="95"/>
    <n v="12.11"/>
    <n v="12.4"/>
    <x v="6"/>
    <n v="3.35"/>
    <x v="1"/>
    <x v="1"/>
    <x v="2"/>
    <x v="1"/>
    <x v="2"/>
    <x v="0"/>
  </r>
  <r>
    <n v="310"/>
    <s v="NY"/>
    <x v="178"/>
    <x v="0"/>
    <x v="0"/>
    <x v="1"/>
    <n v="0"/>
    <x v="1"/>
    <n v="164.8"/>
    <n v="98"/>
    <n v="28.02"/>
    <n v="229.9"/>
    <n v="96"/>
    <n v="19.54"/>
    <n v="167.3"/>
    <n v="108"/>
    <n v="7.53"/>
    <n v="14.8"/>
    <x v="5"/>
    <n v="4"/>
    <x v="1"/>
    <x v="4"/>
    <x v="1"/>
    <x v="0"/>
    <x v="1"/>
    <x v="3"/>
  </r>
  <r>
    <n v="311"/>
    <s v="SD"/>
    <x v="10"/>
    <x v="0"/>
    <x v="0"/>
    <x v="0"/>
    <n v="21"/>
    <x v="0"/>
    <n v="214"/>
    <n v="113"/>
    <n v="36.380000000000003"/>
    <n v="180"/>
    <n v="114"/>
    <n v="15.3"/>
    <n v="134.5"/>
    <n v="82"/>
    <n v="6.05"/>
    <n v="10.6"/>
    <x v="2"/>
    <n v="2.86"/>
    <x v="1"/>
    <x v="1"/>
    <x v="1"/>
    <x v="0"/>
    <x v="0"/>
    <x v="0"/>
  </r>
  <r>
    <n v="312"/>
    <s v="DC"/>
    <x v="96"/>
    <x v="0"/>
    <x v="0"/>
    <x v="1"/>
    <n v="0"/>
    <x v="1"/>
    <n v="170.5"/>
    <n v="87"/>
    <n v="28.99"/>
    <n v="118.2"/>
    <n v="116"/>
    <n v="10.050000000000001"/>
    <n v="187.9"/>
    <n v="111"/>
    <n v="8.4600000000000009"/>
    <n v="11.2"/>
    <x v="10"/>
    <n v="3.02"/>
    <x v="1"/>
    <x v="4"/>
    <x v="1"/>
    <x v="0"/>
    <x v="2"/>
    <x v="3"/>
  </r>
  <r>
    <n v="313"/>
    <s v="ND"/>
    <x v="138"/>
    <x v="2"/>
    <x v="0"/>
    <x v="1"/>
    <n v="0"/>
    <x v="1"/>
    <n v="205.7"/>
    <n v="123"/>
    <n v="34.97"/>
    <n v="214.5"/>
    <n v="108"/>
    <n v="18.23"/>
    <n v="226.1"/>
    <n v="106"/>
    <n v="10.17"/>
    <n v="6.7"/>
    <x v="18"/>
    <n v="1.81"/>
    <x v="0"/>
    <x v="0"/>
    <x v="1"/>
    <x v="0"/>
    <x v="0"/>
    <x v="0"/>
  </r>
  <r>
    <n v="314"/>
    <s v="MO"/>
    <x v="66"/>
    <x v="0"/>
    <x v="1"/>
    <x v="1"/>
    <n v="0"/>
    <x v="1"/>
    <n v="165.5"/>
    <n v="84"/>
    <n v="28.14"/>
    <n v="286.2"/>
    <n v="112"/>
    <n v="24.33"/>
    <n v="198.9"/>
    <n v="89"/>
    <n v="8.9499999999999993"/>
    <n v="11.5"/>
    <x v="5"/>
    <n v="3.11"/>
    <x v="1"/>
    <x v="0"/>
    <x v="2"/>
    <x v="1"/>
    <x v="1"/>
    <x v="1"/>
  </r>
  <r>
    <n v="315"/>
    <s v="KS"/>
    <x v="25"/>
    <x v="0"/>
    <x v="0"/>
    <x v="1"/>
    <n v="0"/>
    <x v="1"/>
    <n v="221"/>
    <n v="100"/>
    <n v="37.57"/>
    <n v="160.69999999999999"/>
    <n v="113"/>
    <n v="13.66"/>
    <n v="233.1"/>
    <n v="96"/>
    <n v="10.49"/>
    <n v="6.8"/>
    <x v="7"/>
    <n v="1.84"/>
    <x v="0"/>
    <x v="4"/>
    <x v="1"/>
    <x v="0"/>
    <x v="2"/>
    <x v="0"/>
  </r>
  <r>
    <n v="316"/>
    <s v="SD"/>
    <x v="93"/>
    <x v="1"/>
    <x v="0"/>
    <x v="1"/>
    <n v="0"/>
    <x v="1"/>
    <n v="242.1"/>
    <n v="118"/>
    <n v="41.16"/>
    <n v="191"/>
    <n v="93"/>
    <n v="16.239999999999998"/>
    <n v="218.6"/>
    <n v="50"/>
    <n v="9.84"/>
    <n v="14.7"/>
    <x v="5"/>
    <n v="3.97"/>
    <x v="1"/>
    <x v="3"/>
    <x v="1"/>
    <x v="0"/>
    <x v="0"/>
    <x v="0"/>
  </r>
  <r>
    <n v="317"/>
    <s v="OK"/>
    <x v="20"/>
    <x v="0"/>
    <x v="0"/>
    <x v="1"/>
    <n v="0"/>
    <x v="1"/>
    <n v="151.6"/>
    <n v="107"/>
    <n v="25.77"/>
    <n v="155.4"/>
    <n v="96"/>
    <n v="13.21"/>
    <n v="240"/>
    <n v="112"/>
    <n v="10.8"/>
    <n v="14.7"/>
    <x v="7"/>
    <n v="3.97"/>
    <x v="1"/>
    <x v="0"/>
    <x v="1"/>
    <x v="0"/>
    <x v="2"/>
    <x v="2"/>
  </r>
  <r>
    <n v="318"/>
    <s v="OR"/>
    <x v="8"/>
    <x v="0"/>
    <x v="1"/>
    <x v="1"/>
    <n v="0"/>
    <x v="1"/>
    <n v="176.2"/>
    <n v="87"/>
    <n v="29.95"/>
    <n v="145"/>
    <n v="81"/>
    <n v="12.33"/>
    <n v="249.5"/>
    <n v="92"/>
    <n v="11.23"/>
    <n v="5.7"/>
    <x v="7"/>
    <n v="1.54"/>
    <x v="0"/>
    <x v="1"/>
    <x v="1"/>
    <x v="0"/>
    <x v="2"/>
    <x v="2"/>
  </r>
  <r>
    <n v="319"/>
    <s v="IN"/>
    <x v="124"/>
    <x v="0"/>
    <x v="1"/>
    <x v="0"/>
    <n v="22"/>
    <x v="0"/>
    <n v="196"/>
    <n v="82"/>
    <n v="33.32"/>
    <n v="322.7"/>
    <n v="82"/>
    <n v="27.43"/>
    <n v="225.6"/>
    <n v="120"/>
    <n v="10.15"/>
    <n v="3.7"/>
    <x v="2"/>
    <n v="1"/>
    <x v="0"/>
    <x v="0"/>
    <x v="1"/>
    <x v="0"/>
    <x v="1"/>
    <x v="0"/>
  </r>
  <r>
    <n v="320"/>
    <s v="OH"/>
    <x v="55"/>
    <x v="2"/>
    <x v="0"/>
    <x v="1"/>
    <n v="0"/>
    <x v="1"/>
    <n v="159.5"/>
    <n v="125"/>
    <n v="27.12"/>
    <n v="247.1"/>
    <n v="90"/>
    <n v="21"/>
    <n v="187.9"/>
    <n v="82"/>
    <n v="8.4600000000000009"/>
    <n v="7.2"/>
    <x v="7"/>
    <n v="1.94"/>
    <x v="0"/>
    <x v="4"/>
    <x v="1"/>
    <x v="0"/>
    <x v="1"/>
    <x v="1"/>
  </r>
  <r>
    <n v="321"/>
    <s v="KS"/>
    <x v="93"/>
    <x v="0"/>
    <x v="0"/>
    <x v="1"/>
    <n v="0"/>
    <x v="1"/>
    <n v="230.2"/>
    <n v="113"/>
    <n v="39.130000000000003"/>
    <n v="220.4"/>
    <n v="79"/>
    <n v="18.73"/>
    <n v="204.7"/>
    <n v="111"/>
    <n v="9.2100000000000009"/>
    <n v="10.7"/>
    <x v="10"/>
    <n v="2.89"/>
    <x v="1"/>
    <x v="2"/>
    <x v="1"/>
    <x v="0"/>
    <x v="0"/>
    <x v="0"/>
  </r>
  <r>
    <n v="322"/>
    <s v="NH"/>
    <x v="81"/>
    <x v="1"/>
    <x v="0"/>
    <x v="1"/>
    <n v="0"/>
    <x v="1"/>
    <n v="210.5"/>
    <n v="102"/>
    <n v="35.79"/>
    <n v="204.5"/>
    <n v="83"/>
    <n v="17.38"/>
    <n v="127.8"/>
    <n v="53"/>
    <n v="5.75"/>
    <n v="8.5"/>
    <x v="2"/>
    <n v="2.2999999999999998"/>
    <x v="0"/>
    <x v="0"/>
    <x v="1"/>
    <x v="0"/>
    <x v="0"/>
    <x v="0"/>
  </r>
  <r>
    <n v="323"/>
    <s v="WI"/>
    <x v="89"/>
    <x v="0"/>
    <x v="0"/>
    <x v="1"/>
    <n v="0"/>
    <x v="1"/>
    <n v="102"/>
    <n v="95"/>
    <n v="17.34"/>
    <n v="270.2"/>
    <n v="139"/>
    <n v="22.97"/>
    <n v="148.19999999999999"/>
    <n v="105"/>
    <n v="6.67"/>
    <n v="10.7"/>
    <x v="0"/>
    <n v="2.89"/>
    <x v="1"/>
    <x v="0"/>
    <x v="1"/>
    <x v="0"/>
    <x v="1"/>
    <x v="1"/>
  </r>
  <r>
    <n v="324"/>
    <s v="WV"/>
    <x v="133"/>
    <x v="0"/>
    <x v="0"/>
    <x v="1"/>
    <n v="0"/>
    <x v="1"/>
    <n v="168.4"/>
    <n v="125"/>
    <n v="28.63"/>
    <n v="243.8"/>
    <n v="89"/>
    <n v="20.72"/>
    <n v="214.7"/>
    <n v="102"/>
    <n v="9.66"/>
    <n v="11.1"/>
    <x v="5"/>
    <n v="3"/>
    <x v="1"/>
    <x v="0"/>
    <x v="1"/>
    <x v="0"/>
    <x v="1"/>
    <x v="1"/>
  </r>
  <r>
    <n v="325"/>
    <s v="MA"/>
    <x v="181"/>
    <x v="0"/>
    <x v="0"/>
    <x v="1"/>
    <n v="0"/>
    <x v="1"/>
    <n v="105.6"/>
    <n v="129"/>
    <n v="17.95"/>
    <n v="258.2"/>
    <n v="129"/>
    <n v="21.95"/>
    <n v="213.1"/>
    <n v="77"/>
    <n v="9.59"/>
    <n v="8.6999999999999993"/>
    <x v="0"/>
    <n v="2.35"/>
    <x v="0"/>
    <x v="1"/>
    <x v="1"/>
    <x v="0"/>
    <x v="1"/>
    <x v="1"/>
  </r>
  <r>
    <n v="326"/>
    <s v="MD"/>
    <x v="56"/>
    <x v="0"/>
    <x v="0"/>
    <x v="1"/>
    <n v="0"/>
    <x v="1"/>
    <n v="206.5"/>
    <n v="92"/>
    <n v="35.11"/>
    <n v="176.2"/>
    <n v="152"/>
    <n v="14.98"/>
    <n v="232.8"/>
    <n v="115"/>
    <n v="10.48"/>
    <n v="12.4"/>
    <x v="2"/>
    <n v="3.35"/>
    <x v="1"/>
    <x v="5"/>
    <x v="1"/>
    <x v="0"/>
    <x v="2"/>
    <x v="0"/>
  </r>
  <r>
    <n v="327"/>
    <s v="PA"/>
    <x v="19"/>
    <x v="1"/>
    <x v="0"/>
    <x v="1"/>
    <n v="0"/>
    <x v="1"/>
    <n v="217.1"/>
    <n v="76"/>
    <n v="36.909999999999997"/>
    <n v="205.2"/>
    <n v="100"/>
    <n v="17.440000000000001"/>
    <n v="185.7"/>
    <n v="91"/>
    <n v="8.36"/>
    <n v="9.4"/>
    <x v="0"/>
    <n v="2.54"/>
    <x v="0"/>
    <x v="4"/>
    <x v="1"/>
    <x v="0"/>
    <x v="0"/>
    <x v="0"/>
  </r>
  <r>
    <n v="328"/>
    <s v="WI"/>
    <x v="110"/>
    <x v="1"/>
    <x v="0"/>
    <x v="1"/>
    <n v="0"/>
    <x v="1"/>
    <n v="229.6"/>
    <n v="78"/>
    <n v="39.03"/>
    <n v="205.7"/>
    <n v="108"/>
    <n v="17.48"/>
    <n v="166.2"/>
    <n v="91"/>
    <n v="7.48"/>
    <n v="10.8"/>
    <x v="5"/>
    <n v="2.92"/>
    <x v="1"/>
    <x v="1"/>
    <x v="2"/>
    <x v="1"/>
    <x v="0"/>
    <x v="0"/>
  </r>
  <r>
    <n v="329"/>
    <s v="TN"/>
    <x v="56"/>
    <x v="0"/>
    <x v="0"/>
    <x v="0"/>
    <n v="22"/>
    <x v="0"/>
    <n v="278.3"/>
    <n v="89"/>
    <n v="47.31"/>
    <n v="93.4"/>
    <n v="143"/>
    <n v="7.94"/>
    <n v="107.6"/>
    <n v="42"/>
    <n v="4.84"/>
    <n v="9.6999999999999993"/>
    <x v="2"/>
    <n v="2.62"/>
    <x v="0"/>
    <x v="1"/>
    <x v="1"/>
    <x v="0"/>
    <x v="2"/>
    <x v="0"/>
  </r>
  <r>
    <n v="330"/>
    <s v="IL"/>
    <x v="55"/>
    <x v="1"/>
    <x v="0"/>
    <x v="1"/>
    <n v="0"/>
    <x v="1"/>
    <n v="181.5"/>
    <n v="129"/>
    <n v="30.86"/>
    <n v="130.69999999999999"/>
    <n v="112"/>
    <n v="11.11"/>
    <n v="186.5"/>
    <n v="118"/>
    <n v="8.39"/>
    <n v="8.5"/>
    <x v="7"/>
    <n v="2.2999999999999998"/>
    <x v="0"/>
    <x v="0"/>
    <x v="1"/>
    <x v="0"/>
    <x v="2"/>
    <x v="0"/>
  </r>
  <r>
    <n v="331"/>
    <s v="DC"/>
    <x v="44"/>
    <x v="0"/>
    <x v="0"/>
    <x v="1"/>
    <n v="0"/>
    <x v="1"/>
    <n v="167.3"/>
    <n v="91"/>
    <n v="28.44"/>
    <n v="230"/>
    <n v="68"/>
    <n v="19.55"/>
    <n v="191.7"/>
    <n v="118"/>
    <n v="8.6300000000000008"/>
    <n v="10.6"/>
    <x v="2"/>
    <n v="2.86"/>
    <x v="1"/>
    <x v="0"/>
    <x v="2"/>
    <x v="1"/>
    <x v="1"/>
    <x v="3"/>
  </r>
  <r>
    <n v="332"/>
    <s v="ID"/>
    <x v="12"/>
    <x v="0"/>
    <x v="0"/>
    <x v="1"/>
    <n v="0"/>
    <x v="1"/>
    <n v="221.1"/>
    <n v="124"/>
    <n v="37.590000000000003"/>
    <n v="110.8"/>
    <n v="94"/>
    <n v="9.42"/>
    <n v="240.1"/>
    <n v="112"/>
    <n v="10.8"/>
    <n v="10.6"/>
    <x v="0"/>
    <n v="2.86"/>
    <x v="1"/>
    <x v="1"/>
    <x v="1"/>
    <x v="0"/>
    <x v="2"/>
    <x v="0"/>
  </r>
  <r>
    <n v="333"/>
    <s v="UT"/>
    <x v="40"/>
    <x v="2"/>
    <x v="0"/>
    <x v="0"/>
    <n v="26"/>
    <x v="2"/>
    <n v="145.80000000000001"/>
    <n v="108"/>
    <n v="24.79"/>
    <n v="192.2"/>
    <n v="89"/>
    <n v="16.34"/>
    <n v="165.1"/>
    <n v="96"/>
    <n v="7.43"/>
    <n v="9.9"/>
    <x v="5"/>
    <n v="2.67"/>
    <x v="0"/>
    <x v="0"/>
    <x v="1"/>
    <x v="0"/>
    <x v="0"/>
    <x v="3"/>
  </r>
  <r>
    <n v="334"/>
    <s v="KY"/>
    <x v="9"/>
    <x v="1"/>
    <x v="0"/>
    <x v="1"/>
    <n v="0"/>
    <x v="1"/>
    <n v="222.8"/>
    <n v="122"/>
    <n v="37.880000000000003"/>
    <n v="163.19999999999999"/>
    <n v="107"/>
    <n v="13.87"/>
    <n v="160.6"/>
    <n v="112"/>
    <n v="7.23"/>
    <n v="11.2"/>
    <x v="1"/>
    <n v="3.02"/>
    <x v="1"/>
    <x v="0"/>
    <x v="1"/>
    <x v="0"/>
    <x v="2"/>
    <x v="0"/>
  </r>
  <r>
    <n v="335"/>
    <s v="WI"/>
    <x v="28"/>
    <x v="0"/>
    <x v="1"/>
    <x v="1"/>
    <n v="0"/>
    <x v="1"/>
    <n v="264.3"/>
    <n v="91"/>
    <n v="44.93"/>
    <n v="160.9"/>
    <n v="115"/>
    <n v="13.68"/>
    <n v="198.6"/>
    <n v="73"/>
    <n v="8.94"/>
    <n v="9.3000000000000007"/>
    <x v="2"/>
    <n v="2.5099999999999998"/>
    <x v="0"/>
    <x v="1"/>
    <x v="1"/>
    <x v="0"/>
    <x v="2"/>
    <x v="0"/>
  </r>
  <r>
    <n v="336"/>
    <s v="IL"/>
    <x v="129"/>
    <x v="0"/>
    <x v="0"/>
    <x v="1"/>
    <n v="0"/>
    <x v="1"/>
    <n v="146"/>
    <n v="78"/>
    <n v="24.82"/>
    <n v="109.7"/>
    <n v="79"/>
    <n v="9.32"/>
    <n v="247.4"/>
    <n v="108"/>
    <n v="11.13"/>
    <n v="6.8"/>
    <x v="10"/>
    <n v="1.84"/>
    <x v="0"/>
    <x v="1"/>
    <x v="1"/>
    <x v="0"/>
    <x v="2"/>
    <x v="2"/>
  </r>
  <r>
    <n v="337"/>
    <s v="DE"/>
    <x v="145"/>
    <x v="1"/>
    <x v="0"/>
    <x v="1"/>
    <n v="0"/>
    <x v="1"/>
    <n v="157.1"/>
    <n v="134"/>
    <n v="26.71"/>
    <n v="184.9"/>
    <n v="122"/>
    <n v="15.72"/>
    <n v="197.2"/>
    <n v="59"/>
    <n v="8.8699999999999992"/>
    <n v="8.5"/>
    <x v="2"/>
    <n v="2.2999999999999998"/>
    <x v="0"/>
    <x v="2"/>
    <x v="2"/>
    <x v="1"/>
    <x v="0"/>
    <x v="3"/>
  </r>
  <r>
    <n v="338"/>
    <s v="RI"/>
    <x v="77"/>
    <x v="1"/>
    <x v="1"/>
    <x v="1"/>
    <n v="0"/>
    <x v="1"/>
    <n v="127.3"/>
    <n v="108"/>
    <n v="21.64"/>
    <n v="251.3"/>
    <n v="81"/>
    <n v="21.36"/>
    <n v="135"/>
    <n v="88"/>
    <n v="6.08"/>
    <n v="10.3"/>
    <x v="0"/>
    <n v="2.78"/>
    <x v="0"/>
    <x v="0"/>
    <x v="1"/>
    <x v="0"/>
    <x v="1"/>
    <x v="1"/>
  </r>
  <r>
    <n v="339"/>
    <s v="TX"/>
    <x v="131"/>
    <x v="0"/>
    <x v="0"/>
    <x v="1"/>
    <n v="0"/>
    <x v="1"/>
    <n v="187.9"/>
    <n v="110"/>
    <n v="31.94"/>
    <n v="197"/>
    <n v="117"/>
    <n v="16.75"/>
    <n v="167"/>
    <n v="108"/>
    <n v="7.52"/>
    <n v="4.8"/>
    <x v="7"/>
    <n v="1.3"/>
    <x v="0"/>
    <x v="4"/>
    <x v="1"/>
    <x v="0"/>
    <x v="0"/>
    <x v="0"/>
  </r>
  <r>
    <n v="340"/>
    <s v="OR"/>
    <x v="158"/>
    <x v="2"/>
    <x v="0"/>
    <x v="1"/>
    <n v="0"/>
    <x v="1"/>
    <n v="178.8"/>
    <n v="90"/>
    <n v="30.4"/>
    <n v="141.19999999999999"/>
    <n v="72"/>
    <n v="12"/>
    <n v="203"/>
    <n v="99"/>
    <n v="9.14"/>
    <n v="8.4"/>
    <x v="2"/>
    <n v="2.27"/>
    <x v="0"/>
    <x v="4"/>
    <x v="1"/>
    <x v="0"/>
    <x v="2"/>
    <x v="0"/>
  </r>
  <r>
    <n v="341"/>
    <s v="NV"/>
    <x v="29"/>
    <x v="0"/>
    <x v="0"/>
    <x v="1"/>
    <n v="0"/>
    <x v="1"/>
    <n v="97.2"/>
    <n v="80"/>
    <n v="16.52"/>
    <n v="186.2"/>
    <n v="90"/>
    <n v="15.83"/>
    <n v="189"/>
    <n v="92"/>
    <n v="8.5"/>
    <n v="10.4"/>
    <x v="1"/>
    <n v="2.81"/>
    <x v="1"/>
    <x v="4"/>
    <x v="1"/>
    <x v="0"/>
    <x v="0"/>
    <x v="3"/>
  </r>
  <r>
    <n v="342"/>
    <s v="NE"/>
    <x v="89"/>
    <x v="0"/>
    <x v="0"/>
    <x v="1"/>
    <n v="0"/>
    <x v="1"/>
    <n v="259.8"/>
    <n v="85"/>
    <n v="44.17"/>
    <n v="242.3"/>
    <n v="117"/>
    <n v="20.6"/>
    <n v="168.8"/>
    <n v="72"/>
    <n v="7.6"/>
    <n v="5.4"/>
    <x v="6"/>
    <n v="1.46"/>
    <x v="0"/>
    <x v="1"/>
    <x v="1"/>
    <x v="0"/>
    <x v="1"/>
    <x v="0"/>
  </r>
  <r>
    <n v="343"/>
    <s v="OR"/>
    <x v="79"/>
    <x v="0"/>
    <x v="0"/>
    <x v="1"/>
    <n v="0"/>
    <x v="1"/>
    <n v="169.5"/>
    <n v="77"/>
    <n v="28.82"/>
    <n v="124"/>
    <n v="87"/>
    <n v="10.54"/>
    <n v="219.4"/>
    <n v="92"/>
    <n v="9.8699999999999992"/>
    <n v="10"/>
    <x v="0"/>
    <n v="2.7"/>
    <x v="0"/>
    <x v="1"/>
    <x v="1"/>
    <x v="0"/>
    <x v="2"/>
    <x v="3"/>
  </r>
  <r>
    <n v="344"/>
    <s v="DE"/>
    <x v="188"/>
    <x v="1"/>
    <x v="1"/>
    <x v="1"/>
    <n v="0"/>
    <x v="1"/>
    <n v="171.5"/>
    <n v="99"/>
    <n v="29.16"/>
    <n v="160"/>
    <n v="103"/>
    <n v="13.6"/>
    <n v="212.4"/>
    <n v="102"/>
    <n v="9.56"/>
    <n v="5"/>
    <x v="5"/>
    <n v="1.35"/>
    <x v="0"/>
    <x v="0"/>
    <x v="2"/>
    <x v="1"/>
    <x v="2"/>
    <x v="3"/>
  </r>
  <r>
    <n v="345"/>
    <s v="AZ"/>
    <x v="124"/>
    <x v="2"/>
    <x v="0"/>
    <x v="1"/>
    <n v="0"/>
    <x v="1"/>
    <n v="239.9"/>
    <n v="84"/>
    <n v="40.78"/>
    <n v="174.8"/>
    <n v="106"/>
    <n v="14.86"/>
    <n v="209.5"/>
    <n v="93"/>
    <n v="9.43"/>
    <n v="9.8000000000000007"/>
    <x v="5"/>
    <n v="2.65"/>
    <x v="0"/>
    <x v="1"/>
    <x v="1"/>
    <x v="0"/>
    <x v="2"/>
    <x v="0"/>
  </r>
  <r>
    <n v="346"/>
    <s v="SD"/>
    <x v="0"/>
    <x v="2"/>
    <x v="0"/>
    <x v="0"/>
    <n v="34"/>
    <x v="2"/>
    <n v="142.30000000000001"/>
    <n v="73"/>
    <n v="24.19"/>
    <n v="194.8"/>
    <n v="79"/>
    <n v="16.559999999999999"/>
    <n v="239.3"/>
    <n v="81"/>
    <n v="10.77"/>
    <n v="16"/>
    <x v="1"/>
    <n v="4.32"/>
    <x v="1"/>
    <x v="0"/>
    <x v="1"/>
    <x v="0"/>
    <x v="0"/>
    <x v="2"/>
  </r>
  <r>
    <n v="347"/>
    <s v="NV"/>
    <x v="136"/>
    <x v="0"/>
    <x v="0"/>
    <x v="1"/>
    <n v="0"/>
    <x v="1"/>
    <n v="184.1"/>
    <n v="98"/>
    <n v="31.3"/>
    <n v="327"/>
    <n v="73"/>
    <n v="27.8"/>
    <n v="212.5"/>
    <n v="106"/>
    <n v="9.56"/>
    <n v="7.5"/>
    <x v="1"/>
    <n v="2.0299999999999998"/>
    <x v="0"/>
    <x v="4"/>
    <x v="1"/>
    <x v="0"/>
    <x v="1"/>
    <x v="0"/>
  </r>
  <r>
    <n v="348"/>
    <s v="NM"/>
    <x v="17"/>
    <x v="0"/>
    <x v="0"/>
    <x v="0"/>
    <n v="28"/>
    <x v="2"/>
    <n v="206.9"/>
    <n v="126"/>
    <n v="35.17"/>
    <n v="264.39999999999998"/>
    <n v="126"/>
    <n v="22.47"/>
    <n v="171.8"/>
    <n v="124"/>
    <n v="7.73"/>
    <n v="9.3000000000000007"/>
    <x v="9"/>
    <n v="2.5099999999999998"/>
    <x v="0"/>
    <x v="4"/>
    <x v="1"/>
    <x v="0"/>
    <x v="1"/>
    <x v="0"/>
  </r>
  <r>
    <n v="349"/>
    <s v="MN"/>
    <x v="172"/>
    <x v="1"/>
    <x v="0"/>
    <x v="1"/>
    <n v="0"/>
    <x v="1"/>
    <n v="259.89999999999998"/>
    <n v="114"/>
    <n v="44.18"/>
    <n v="176.2"/>
    <n v="94"/>
    <n v="14.98"/>
    <n v="77.2"/>
    <n v="112"/>
    <n v="3.47"/>
    <n v="15.3"/>
    <x v="6"/>
    <n v="4.13"/>
    <x v="1"/>
    <x v="0"/>
    <x v="1"/>
    <x v="0"/>
    <x v="2"/>
    <x v="0"/>
  </r>
  <r>
    <n v="350"/>
    <s v="NJ"/>
    <x v="47"/>
    <x v="0"/>
    <x v="0"/>
    <x v="1"/>
    <n v="0"/>
    <x v="1"/>
    <n v="203.8"/>
    <n v="122"/>
    <n v="34.65"/>
    <n v="283.10000000000002"/>
    <n v="76"/>
    <n v="24.06"/>
    <n v="197.3"/>
    <n v="83"/>
    <n v="8.8800000000000008"/>
    <n v="12.5"/>
    <x v="0"/>
    <n v="3.38"/>
    <x v="1"/>
    <x v="1"/>
    <x v="1"/>
    <x v="0"/>
    <x v="1"/>
    <x v="0"/>
  </r>
  <r>
    <n v="351"/>
    <s v="IN"/>
    <x v="40"/>
    <x v="0"/>
    <x v="0"/>
    <x v="0"/>
    <n v="45"/>
    <x v="2"/>
    <n v="248.8"/>
    <n v="124"/>
    <n v="42.3"/>
    <n v="140.30000000000001"/>
    <n v="77"/>
    <n v="11.93"/>
    <n v="263.60000000000002"/>
    <n v="102"/>
    <n v="11.86"/>
    <n v="10.3"/>
    <x v="5"/>
    <n v="2.78"/>
    <x v="0"/>
    <x v="3"/>
    <x v="1"/>
    <x v="0"/>
    <x v="2"/>
    <x v="0"/>
  </r>
  <r>
    <n v="352"/>
    <s v="DC"/>
    <x v="19"/>
    <x v="0"/>
    <x v="0"/>
    <x v="0"/>
    <n v="16"/>
    <x v="0"/>
    <n v="221.6"/>
    <n v="110"/>
    <n v="37.67"/>
    <n v="130.19999999999999"/>
    <n v="123"/>
    <n v="11.07"/>
    <n v="200"/>
    <n v="108"/>
    <n v="9"/>
    <n v="11.3"/>
    <x v="0"/>
    <n v="3.05"/>
    <x v="1"/>
    <x v="0"/>
    <x v="1"/>
    <x v="0"/>
    <x v="2"/>
    <x v="0"/>
  </r>
  <r>
    <n v="353"/>
    <s v="MA"/>
    <x v="88"/>
    <x v="1"/>
    <x v="1"/>
    <x v="1"/>
    <n v="0"/>
    <x v="1"/>
    <n v="192.9"/>
    <n v="131"/>
    <n v="32.79"/>
    <n v="185.5"/>
    <n v="101"/>
    <n v="15.77"/>
    <n v="205.2"/>
    <n v="130"/>
    <n v="9.23"/>
    <n v="10.9"/>
    <x v="7"/>
    <n v="2.94"/>
    <x v="1"/>
    <x v="0"/>
    <x v="1"/>
    <x v="0"/>
    <x v="0"/>
    <x v="0"/>
  </r>
  <r>
    <n v="354"/>
    <s v="ME"/>
    <x v="123"/>
    <x v="0"/>
    <x v="0"/>
    <x v="1"/>
    <n v="0"/>
    <x v="1"/>
    <n v="122.4"/>
    <n v="129"/>
    <n v="20.81"/>
    <n v="113.4"/>
    <n v="108"/>
    <n v="9.64"/>
    <n v="180.2"/>
    <n v="97"/>
    <n v="8.11"/>
    <n v="12.5"/>
    <x v="10"/>
    <n v="3.38"/>
    <x v="1"/>
    <x v="0"/>
    <x v="1"/>
    <x v="0"/>
    <x v="2"/>
    <x v="3"/>
  </r>
  <r>
    <n v="355"/>
    <s v="NH"/>
    <x v="70"/>
    <x v="0"/>
    <x v="0"/>
    <x v="0"/>
    <n v="40"/>
    <x v="2"/>
    <n v="104.9"/>
    <n v="65"/>
    <n v="17.829999999999998"/>
    <n v="216.3"/>
    <n v="93"/>
    <n v="18.39"/>
    <n v="217.4"/>
    <n v="128"/>
    <n v="9.7799999999999994"/>
    <n v="9.6"/>
    <x v="4"/>
    <n v="2.59"/>
    <x v="0"/>
    <x v="0"/>
    <x v="1"/>
    <x v="0"/>
    <x v="0"/>
    <x v="3"/>
  </r>
  <r>
    <n v="356"/>
    <s v="AZ"/>
    <x v="24"/>
    <x v="2"/>
    <x v="0"/>
    <x v="1"/>
    <n v="0"/>
    <x v="1"/>
    <n v="173.2"/>
    <n v="91"/>
    <n v="29.44"/>
    <n v="196.8"/>
    <n v="106"/>
    <n v="16.73"/>
    <n v="209.3"/>
    <n v="128"/>
    <n v="9.42"/>
    <n v="11.2"/>
    <x v="2"/>
    <n v="3.02"/>
    <x v="1"/>
    <x v="3"/>
    <x v="1"/>
    <x v="0"/>
    <x v="0"/>
    <x v="3"/>
  </r>
  <r>
    <n v="357"/>
    <s v="OR"/>
    <x v="113"/>
    <x v="1"/>
    <x v="0"/>
    <x v="1"/>
    <n v="0"/>
    <x v="1"/>
    <n v="119.4"/>
    <n v="69"/>
    <n v="20.3"/>
    <n v="273.3"/>
    <n v="92"/>
    <n v="23.23"/>
    <n v="214.4"/>
    <n v="153"/>
    <n v="9.65"/>
    <n v="12.4"/>
    <x v="10"/>
    <n v="3.35"/>
    <x v="1"/>
    <x v="4"/>
    <x v="1"/>
    <x v="0"/>
    <x v="1"/>
    <x v="1"/>
  </r>
  <r>
    <n v="358"/>
    <s v="KS"/>
    <x v="146"/>
    <x v="1"/>
    <x v="0"/>
    <x v="1"/>
    <n v="0"/>
    <x v="1"/>
    <n v="250.3"/>
    <n v="100"/>
    <n v="42.55"/>
    <n v="260.60000000000002"/>
    <n v="90"/>
    <n v="22.15"/>
    <n v="195"/>
    <n v="104"/>
    <n v="8.7799999999999994"/>
    <n v="13.3"/>
    <x v="5"/>
    <n v="3.59"/>
    <x v="1"/>
    <x v="4"/>
    <x v="2"/>
    <x v="1"/>
    <x v="1"/>
    <x v="0"/>
  </r>
  <r>
    <n v="359"/>
    <s v="NE"/>
    <x v="67"/>
    <x v="0"/>
    <x v="0"/>
    <x v="1"/>
    <n v="0"/>
    <x v="1"/>
    <n v="178.3"/>
    <n v="98"/>
    <n v="30.31"/>
    <n v="282.60000000000002"/>
    <n v="110"/>
    <n v="24.02"/>
    <n v="181"/>
    <n v="98"/>
    <n v="8.15"/>
    <n v="11.4"/>
    <x v="7"/>
    <n v="3.08"/>
    <x v="1"/>
    <x v="0"/>
    <x v="1"/>
    <x v="0"/>
    <x v="1"/>
    <x v="0"/>
  </r>
  <r>
    <n v="360"/>
    <s v="MI"/>
    <x v="19"/>
    <x v="1"/>
    <x v="0"/>
    <x v="1"/>
    <n v="0"/>
    <x v="1"/>
    <n v="243.4"/>
    <n v="77"/>
    <n v="41.38"/>
    <n v="182.1"/>
    <n v="97"/>
    <n v="15.48"/>
    <n v="259.2"/>
    <n v="94"/>
    <n v="11.66"/>
    <n v="12.8"/>
    <x v="5"/>
    <n v="3.46"/>
    <x v="1"/>
    <x v="0"/>
    <x v="1"/>
    <x v="0"/>
    <x v="0"/>
    <x v="0"/>
  </r>
  <r>
    <n v="361"/>
    <s v="SC"/>
    <x v="64"/>
    <x v="0"/>
    <x v="0"/>
    <x v="1"/>
    <n v="0"/>
    <x v="1"/>
    <n v="155"/>
    <n v="106"/>
    <n v="26.35"/>
    <n v="175.3"/>
    <n v="101"/>
    <n v="14.9"/>
    <n v="155.6"/>
    <n v="125"/>
    <n v="7"/>
    <n v="11.8"/>
    <x v="2"/>
    <n v="3.19"/>
    <x v="1"/>
    <x v="4"/>
    <x v="1"/>
    <x v="0"/>
    <x v="2"/>
    <x v="3"/>
  </r>
  <r>
    <n v="362"/>
    <s v="PA"/>
    <x v="73"/>
    <x v="2"/>
    <x v="0"/>
    <x v="0"/>
    <n v="31"/>
    <x v="2"/>
    <n v="288.7"/>
    <n v="101"/>
    <n v="49.08"/>
    <n v="203.8"/>
    <n v="102"/>
    <n v="17.32"/>
    <n v="203.2"/>
    <n v="49"/>
    <n v="9.14"/>
    <n v="8.6"/>
    <x v="0"/>
    <n v="2.3199999999999998"/>
    <x v="0"/>
    <x v="1"/>
    <x v="1"/>
    <x v="0"/>
    <x v="0"/>
    <x v="0"/>
  </r>
  <r>
    <n v="363"/>
    <s v="MT"/>
    <x v="189"/>
    <x v="1"/>
    <x v="0"/>
    <x v="0"/>
    <n v="29"/>
    <x v="2"/>
    <n v="240.4"/>
    <n v="80"/>
    <n v="40.869999999999997"/>
    <n v="118.9"/>
    <n v="91"/>
    <n v="10.11"/>
    <n v="164.2"/>
    <n v="108"/>
    <n v="7.39"/>
    <n v="11.2"/>
    <x v="0"/>
    <n v="3.02"/>
    <x v="1"/>
    <x v="0"/>
    <x v="1"/>
    <x v="0"/>
    <x v="2"/>
    <x v="0"/>
  </r>
  <r>
    <n v="364"/>
    <s v="OH"/>
    <x v="47"/>
    <x v="1"/>
    <x v="0"/>
    <x v="1"/>
    <n v="0"/>
    <x v="1"/>
    <n v="278"/>
    <n v="76"/>
    <n v="47.26"/>
    <n v="176.7"/>
    <n v="74"/>
    <n v="15.02"/>
    <n v="219.5"/>
    <n v="126"/>
    <n v="9.8800000000000008"/>
    <n v="8.3000000000000007"/>
    <x v="7"/>
    <n v="2.2400000000000002"/>
    <x v="0"/>
    <x v="1"/>
    <x v="2"/>
    <x v="1"/>
    <x v="0"/>
    <x v="0"/>
  </r>
  <r>
    <n v="365"/>
    <s v="WY"/>
    <x v="58"/>
    <x v="1"/>
    <x v="0"/>
    <x v="1"/>
    <n v="0"/>
    <x v="1"/>
    <n v="155"/>
    <n v="93"/>
    <n v="26.35"/>
    <n v="330.6"/>
    <n v="106"/>
    <n v="28.1"/>
    <n v="189.4"/>
    <n v="123"/>
    <n v="8.52"/>
    <n v="13.5"/>
    <x v="0"/>
    <n v="3.65"/>
    <x v="1"/>
    <x v="0"/>
    <x v="1"/>
    <x v="0"/>
    <x v="1"/>
    <x v="1"/>
  </r>
  <r>
    <n v="366"/>
    <s v="MI"/>
    <x v="171"/>
    <x v="0"/>
    <x v="0"/>
    <x v="1"/>
    <n v="0"/>
    <x v="1"/>
    <n v="153.5"/>
    <n v="99"/>
    <n v="26.1"/>
    <n v="197.6"/>
    <n v="102"/>
    <n v="16.8"/>
    <n v="198.5"/>
    <n v="86"/>
    <n v="8.93"/>
    <n v="6.3"/>
    <x v="5"/>
    <n v="1.7"/>
    <x v="0"/>
    <x v="4"/>
    <x v="1"/>
    <x v="0"/>
    <x v="0"/>
    <x v="3"/>
  </r>
  <r>
    <n v="367"/>
    <s v="AR"/>
    <x v="16"/>
    <x v="1"/>
    <x v="0"/>
    <x v="0"/>
    <n v="27"/>
    <x v="2"/>
    <n v="273.39999999999998"/>
    <n v="141"/>
    <n v="46.48"/>
    <n v="154"/>
    <n v="99"/>
    <n v="13.09"/>
    <n v="245.8"/>
    <n v="112"/>
    <n v="11.06"/>
    <n v="12.3"/>
    <x v="1"/>
    <n v="3.32"/>
    <x v="1"/>
    <x v="0"/>
    <x v="1"/>
    <x v="0"/>
    <x v="2"/>
    <x v="0"/>
  </r>
  <r>
    <n v="368"/>
    <s v="FL"/>
    <x v="53"/>
    <x v="2"/>
    <x v="0"/>
    <x v="1"/>
    <n v="0"/>
    <x v="1"/>
    <n v="155.30000000000001"/>
    <n v="93"/>
    <n v="26.4"/>
    <n v="265.7"/>
    <n v="95"/>
    <n v="22.58"/>
    <n v="145.69999999999999"/>
    <n v="67"/>
    <n v="6.56"/>
    <n v="12.4"/>
    <x v="7"/>
    <n v="3.35"/>
    <x v="1"/>
    <x v="1"/>
    <x v="1"/>
    <x v="0"/>
    <x v="1"/>
    <x v="1"/>
  </r>
  <r>
    <n v="369"/>
    <s v="MO"/>
    <x v="16"/>
    <x v="1"/>
    <x v="0"/>
    <x v="1"/>
    <n v="0"/>
    <x v="1"/>
    <n v="246.8"/>
    <n v="129"/>
    <n v="41.96"/>
    <n v="187.8"/>
    <n v="121"/>
    <n v="15.96"/>
    <n v="154.5"/>
    <n v="109"/>
    <n v="6.95"/>
    <n v="12.6"/>
    <x v="2"/>
    <n v="3.4"/>
    <x v="1"/>
    <x v="0"/>
    <x v="1"/>
    <x v="0"/>
    <x v="0"/>
    <x v="0"/>
  </r>
  <r>
    <n v="370"/>
    <s v="WI"/>
    <x v="89"/>
    <x v="2"/>
    <x v="1"/>
    <x v="1"/>
    <n v="0"/>
    <x v="1"/>
    <n v="165.4"/>
    <n v="107"/>
    <n v="28.12"/>
    <n v="196"/>
    <n v="126"/>
    <n v="16.66"/>
    <n v="349.2"/>
    <n v="110"/>
    <n v="15.71"/>
    <n v="9.6"/>
    <x v="10"/>
    <n v="2.59"/>
    <x v="0"/>
    <x v="4"/>
    <x v="1"/>
    <x v="0"/>
    <x v="0"/>
    <x v="2"/>
  </r>
  <r>
    <n v="371"/>
    <s v="TX"/>
    <x v="87"/>
    <x v="1"/>
    <x v="0"/>
    <x v="1"/>
    <n v="0"/>
    <x v="1"/>
    <n v="138.30000000000001"/>
    <n v="116"/>
    <n v="23.51"/>
    <n v="236"/>
    <n v="138"/>
    <n v="20.059999999999999"/>
    <n v="179.1"/>
    <n v="110"/>
    <n v="8.06"/>
    <n v="9.6"/>
    <x v="7"/>
    <n v="2.59"/>
    <x v="0"/>
    <x v="3"/>
    <x v="1"/>
    <x v="0"/>
    <x v="1"/>
    <x v="1"/>
  </r>
  <r>
    <n v="372"/>
    <s v="NM"/>
    <x v="13"/>
    <x v="1"/>
    <x v="0"/>
    <x v="1"/>
    <n v="0"/>
    <x v="1"/>
    <n v="286.7"/>
    <n v="100"/>
    <n v="48.74"/>
    <n v="134.4"/>
    <n v="121"/>
    <n v="11.42"/>
    <n v="192.9"/>
    <n v="122"/>
    <n v="8.68"/>
    <n v="6.9"/>
    <x v="2"/>
    <n v="1.86"/>
    <x v="0"/>
    <x v="4"/>
    <x v="1"/>
    <x v="0"/>
    <x v="2"/>
    <x v="0"/>
  </r>
  <r>
    <n v="373"/>
    <s v="ID"/>
    <x v="138"/>
    <x v="1"/>
    <x v="0"/>
    <x v="0"/>
    <n v="21"/>
    <x v="0"/>
    <n v="264.3"/>
    <n v="79"/>
    <n v="44.93"/>
    <n v="202.8"/>
    <n v="118"/>
    <n v="17.239999999999998"/>
    <n v="173.4"/>
    <n v="92"/>
    <n v="7.8"/>
    <n v="6.3"/>
    <x v="0"/>
    <n v="1.7"/>
    <x v="0"/>
    <x v="2"/>
    <x v="1"/>
    <x v="0"/>
    <x v="0"/>
    <x v="0"/>
  </r>
  <r>
    <n v="374"/>
    <s v="AL"/>
    <x v="89"/>
    <x v="2"/>
    <x v="0"/>
    <x v="1"/>
    <n v="0"/>
    <x v="1"/>
    <n v="127.9"/>
    <n v="107"/>
    <n v="21.74"/>
    <n v="271.2"/>
    <n v="124"/>
    <n v="23.05"/>
    <n v="202.2"/>
    <n v="76"/>
    <n v="9.1"/>
    <n v="12.5"/>
    <x v="2"/>
    <n v="3.38"/>
    <x v="1"/>
    <x v="1"/>
    <x v="1"/>
    <x v="0"/>
    <x v="1"/>
    <x v="1"/>
  </r>
  <r>
    <n v="375"/>
    <s v="KS"/>
    <x v="33"/>
    <x v="2"/>
    <x v="0"/>
    <x v="0"/>
    <n v="23"/>
    <x v="0"/>
    <n v="225.5"/>
    <n v="107"/>
    <n v="38.340000000000003"/>
    <n v="246.3"/>
    <n v="105"/>
    <n v="20.94"/>
    <n v="245.7"/>
    <n v="81"/>
    <n v="11.06"/>
    <n v="9.8000000000000007"/>
    <x v="5"/>
    <n v="2.65"/>
    <x v="0"/>
    <x v="1"/>
    <x v="1"/>
    <x v="0"/>
    <x v="1"/>
    <x v="0"/>
  </r>
  <r>
    <n v="376"/>
    <s v="SD"/>
    <x v="23"/>
    <x v="1"/>
    <x v="0"/>
    <x v="1"/>
    <n v="0"/>
    <x v="1"/>
    <n v="149"/>
    <n v="115"/>
    <n v="25.33"/>
    <n v="245.3"/>
    <n v="105"/>
    <n v="20.85"/>
    <n v="260"/>
    <n v="94"/>
    <n v="11.7"/>
    <n v="8.3000000000000007"/>
    <x v="0"/>
    <n v="2.2400000000000002"/>
    <x v="0"/>
    <x v="1"/>
    <x v="1"/>
    <x v="0"/>
    <x v="1"/>
    <x v="1"/>
  </r>
  <r>
    <n v="377"/>
    <s v="LA"/>
    <x v="8"/>
    <x v="0"/>
    <x v="0"/>
    <x v="0"/>
    <n v="20"/>
    <x v="0"/>
    <n v="198.9"/>
    <n v="77"/>
    <n v="33.81"/>
    <n v="274"/>
    <n v="88"/>
    <n v="23.29"/>
    <n v="190.7"/>
    <n v="76"/>
    <n v="8.58"/>
    <n v="14.3"/>
    <x v="4"/>
    <n v="3.86"/>
    <x v="1"/>
    <x v="0"/>
    <x v="1"/>
    <x v="0"/>
    <x v="1"/>
    <x v="0"/>
  </r>
  <r>
    <n v="378"/>
    <s v="OH"/>
    <x v="20"/>
    <x v="2"/>
    <x v="0"/>
    <x v="1"/>
    <n v="0"/>
    <x v="1"/>
    <n v="256.39999999999998"/>
    <n v="125"/>
    <n v="43.59"/>
    <n v="273.89999999999998"/>
    <n v="100"/>
    <n v="23.28"/>
    <n v="222.7"/>
    <n v="101"/>
    <n v="10.02"/>
    <n v="11.1"/>
    <x v="6"/>
    <n v="3"/>
    <x v="1"/>
    <x v="0"/>
    <x v="2"/>
    <x v="1"/>
    <x v="1"/>
    <x v="0"/>
  </r>
  <r>
    <n v="379"/>
    <s v="MA"/>
    <x v="87"/>
    <x v="0"/>
    <x v="0"/>
    <x v="1"/>
    <n v="0"/>
    <x v="1"/>
    <n v="264.8"/>
    <n v="124"/>
    <n v="45.02"/>
    <n v="245.4"/>
    <n v="112"/>
    <n v="20.86"/>
    <n v="160.5"/>
    <n v="115"/>
    <n v="7.22"/>
    <n v="14.8"/>
    <x v="5"/>
    <n v="4"/>
    <x v="1"/>
    <x v="0"/>
    <x v="2"/>
    <x v="1"/>
    <x v="1"/>
    <x v="0"/>
  </r>
  <r>
    <n v="380"/>
    <s v="AZ"/>
    <x v="128"/>
    <x v="0"/>
    <x v="0"/>
    <x v="1"/>
    <n v="0"/>
    <x v="1"/>
    <n v="98.2"/>
    <n v="88"/>
    <n v="16.690000000000001"/>
    <n v="180.5"/>
    <n v="69"/>
    <n v="15.34"/>
    <n v="223.6"/>
    <n v="69"/>
    <n v="10.06"/>
    <n v="9.3000000000000007"/>
    <x v="5"/>
    <n v="2.5099999999999998"/>
    <x v="0"/>
    <x v="4"/>
    <x v="1"/>
    <x v="0"/>
    <x v="0"/>
    <x v="2"/>
  </r>
  <r>
    <n v="381"/>
    <s v="KY"/>
    <x v="81"/>
    <x v="2"/>
    <x v="0"/>
    <x v="1"/>
    <n v="0"/>
    <x v="1"/>
    <n v="159.80000000000001"/>
    <n v="99"/>
    <n v="27.17"/>
    <n v="264"/>
    <n v="64"/>
    <n v="22.44"/>
    <n v="115.7"/>
    <n v="70"/>
    <n v="5.21"/>
    <n v="9.6999999999999993"/>
    <x v="10"/>
    <n v="2.62"/>
    <x v="0"/>
    <x v="4"/>
    <x v="1"/>
    <x v="0"/>
    <x v="1"/>
    <x v="1"/>
  </r>
  <r>
    <n v="382"/>
    <s v="WA"/>
    <x v="78"/>
    <x v="0"/>
    <x v="0"/>
    <x v="1"/>
    <n v="0"/>
    <x v="1"/>
    <n v="184"/>
    <n v="120"/>
    <n v="31.28"/>
    <n v="120.4"/>
    <n v="119"/>
    <n v="10.23"/>
    <n v="153.69999999999999"/>
    <n v="86"/>
    <n v="6.92"/>
    <n v="11"/>
    <x v="0"/>
    <n v="2.97"/>
    <x v="1"/>
    <x v="1"/>
    <x v="1"/>
    <x v="0"/>
    <x v="2"/>
    <x v="0"/>
  </r>
  <r>
    <n v="383"/>
    <s v="UT"/>
    <x v="52"/>
    <x v="0"/>
    <x v="0"/>
    <x v="1"/>
    <n v="0"/>
    <x v="1"/>
    <n v="261.8"/>
    <n v="128"/>
    <n v="44.51"/>
    <n v="220.6"/>
    <n v="104"/>
    <n v="18.75"/>
    <n v="136.6"/>
    <n v="91"/>
    <n v="6.15"/>
    <n v="9.6"/>
    <x v="2"/>
    <n v="2.59"/>
    <x v="0"/>
    <x v="0"/>
    <x v="1"/>
    <x v="0"/>
    <x v="0"/>
    <x v="0"/>
  </r>
  <r>
    <n v="384"/>
    <s v="RI"/>
    <x v="136"/>
    <x v="2"/>
    <x v="0"/>
    <x v="1"/>
    <n v="0"/>
    <x v="1"/>
    <n v="147.9"/>
    <n v="109"/>
    <n v="25.14"/>
    <n v="228.4"/>
    <n v="117"/>
    <n v="19.41"/>
    <n v="299.7"/>
    <n v="90"/>
    <n v="13.49"/>
    <n v="9.6"/>
    <x v="4"/>
    <n v="2.59"/>
    <x v="0"/>
    <x v="3"/>
    <x v="1"/>
    <x v="0"/>
    <x v="1"/>
    <x v="2"/>
  </r>
  <r>
    <n v="385"/>
    <s v="OH"/>
    <x v="65"/>
    <x v="0"/>
    <x v="0"/>
    <x v="0"/>
    <n v="18"/>
    <x v="0"/>
    <n v="106.4"/>
    <n v="109"/>
    <n v="18.09"/>
    <n v="108.1"/>
    <n v="113"/>
    <n v="9.19"/>
    <n v="208.4"/>
    <n v="111"/>
    <n v="9.3800000000000008"/>
    <n v="10.1"/>
    <x v="2"/>
    <n v="2.73"/>
    <x v="0"/>
    <x v="0"/>
    <x v="1"/>
    <x v="0"/>
    <x v="2"/>
    <x v="3"/>
  </r>
  <r>
    <n v="386"/>
    <s v="NV"/>
    <x v="23"/>
    <x v="2"/>
    <x v="0"/>
    <x v="1"/>
    <n v="0"/>
    <x v="1"/>
    <n v="133.69999999999999"/>
    <n v="75"/>
    <n v="22.73"/>
    <n v="195.3"/>
    <n v="87"/>
    <n v="16.600000000000001"/>
    <n v="280.5"/>
    <n v="89"/>
    <n v="12.62"/>
    <n v="5.9"/>
    <x v="5"/>
    <n v="1.59"/>
    <x v="0"/>
    <x v="1"/>
    <x v="1"/>
    <x v="0"/>
    <x v="0"/>
    <x v="2"/>
  </r>
  <r>
    <n v="387"/>
    <s v="NV"/>
    <x v="39"/>
    <x v="0"/>
    <x v="1"/>
    <x v="1"/>
    <n v="0"/>
    <x v="1"/>
    <n v="178.2"/>
    <n v="113"/>
    <n v="30.29"/>
    <n v="167.8"/>
    <n v="94"/>
    <n v="14.26"/>
    <n v="182.1"/>
    <n v="111"/>
    <n v="8.19"/>
    <n v="13.6"/>
    <x v="0"/>
    <n v="3.67"/>
    <x v="1"/>
    <x v="3"/>
    <x v="2"/>
    <x v="1"/>
    <x v="2"/>
    <x v="0"/>
  </r>
  <r>
    <n v="388"/>
    <s v="FL"/>
    <x v="98"/>
    <x v="1"/>
    <x v="0"/>
    <x v="0"/>
    <n v="36"/>
    <x v="2"/>
    <n v="226.2"/>
    <n v="103"/>
    <n v="38.450000000000003"/>
    <n v="181.6"/>
    <n v="125"/>
    <n v="15.44"/>
    <n v="258.8"/>
    <n v="102"/>
    <n v="11.65"/>
    <n v="10.5"/>
    <x v="2"/>
    <n v="2.84"/>
    <x v="1"/>
    <x v="3"/>
    <x v="2"/>
    <x v="1"/>
    <x v="0"/>
    <x v="0"/>
  </r>
  <r>
    <n v="389"/>
    <s v="AL"/>
    <x v="135"/>
    <x v="1"/>
    <x v="0"/>
    <x v="0"/>
    <n v="34"/>
    <x v="2"/>
    <n v="194.4"/>
    <n v="63"/>
    <n v="33.049999999999997"/>
    <n v="254.9"/>
    <n v="110"/>
    <n v="21.67"/>
    <n v="160.19999999999999"/>
    <n v="115"/>
    <n v="7.21"/>
    <n v="17.2"/>
    <x v="4"/>
    <n v="4.6399999999999997"/>
    <x v="1"/>
    <x v="4"/>
    <x v="1"/>
    <x v="0"/>
    <x v="1"/>
    <x v="0"/>
  </r>
  <r>
    <n v="390"/>
    <s v="NE"/>
    <x v="107"/>
    <x v="0"/>
    <x v="0"/>
    <x v="1"/>
    <n v="0"/>
    <x v="1"/>
    <n v="240.3"/>
    <n v="146"/>
    <n v="40.85"/>
    <n v="164.6"/>
    <n v="83"/>
    <n v="13.99"/>
    <n v="240.7"/>
    <n v="106"/>
    <n v="10.83"/>
    <n v="10.6"/>
    <x v="5"/>
    <n v="2.86"/>
    <x v="1"/>
    <x v="0"/>
    <x v="1"/>
    <x v="0"/>
    <x v="2"/>
    <x v="0"/>
  </r>
  <r>
    <n v="391"/>
    <s v="NV"/>
    <x v="64"/>
    <x v="2"/>
    <x v="0"/>
    <x v="1"/>
    <n v="0"/>
    <x v="1"/>
    <n v="75"/>
    <n v="116"/>
    <n v="12.75"/>
    <n v="248.7"/>
    <n v="87"/>
    <n v="21.14"/>
    <n v="176"/>
    <n v="83"/>
    <n v="7.92"/>
    <n v="9.5"/>
    <x v="1"/>
    <n v="2.57"/>
    <x v="0"/>
    <x v="3"/>
    <x v="1"/>
    <x v="0"/>
    <x v="1"/>
    <x v="1"/>
  </r>
  <r>
    <n v="392"/>
    <s v="IL"/>
    <x v="8"/>
    <x v="2"/>
    <x v="0"/>
    <x v="1"/>
    <n v="0"/>
    <x v="1"/>
    <n v="69.099999999999994"/>
    <n v="117"/>
    <n v="11.75"/>
    <n v="136.30000000000001"/>
    <n v="100"/>
    <n v="11.59"/>
    <n v="181.7"/>
    <n v="53"/>
    <n v="8.18"/>
    <n v="6.3"/>
    <x v="0"/>
    <n v="1.7"/>
    <x v="0"/>
    <x v="0"/>
    <x v="1"/>
    <x v="0"/>
    <x v="2"/>
    <x v="3"/>
  </r>
  <r>
    <n v="393"/>
    <s v="WV"/>
    <x v="7"/>
    <x v="1"/>
    <x v="0"/>
    <x v="0"/>
    <n v="33"/>
    <x v="2"/>
    <n v="96.6"/>
    <n v="59"/>
    <n v="16.420000000000002"/>
    <n v="315.39999999999998"/>
    <n v="98"/>
    <n v="26.81"/>
    <n v="163.30000000000001"/>
    <n v="117"/>
    <n v="7.35"/>
    <n v="6.2"/>
    <x v="7"/>
    <n v="1.67"/>
    <x v="0"/>
    <x v="2"/>
    <x v="2"/>
    <x v="1"/>
    <x v="1"/>
    <x v="1"/>
  </r>
  <r>
    <n v="394"/>
    <s v="MI"/>
    <x v="174"/>
    <x v="0"/>
    <x v="0"/>
    <x v="0"/>
    <n v="20"/>
    <x v="0"/>
    <n v="214.6"/>
    <n v="101"/>
    <n v="36.479999999999997"/>
    <n v="235.1"/>
    <n v="132"/>
    <n v="19.98"/>
    <n v="162.80000000000001"/>
    <n v="132"/>
    <n v="7.33"/>
    <n v="14.8"/>
    <x v="14"/>
    <n v="4"/>
    <x v="1"/>
    <x v="1"/>
    <x v="1"/>
    <x v="0"/>
    <x v="1"/>
    <x v="0"/>
  </r>
  <r>
    <n v="395"/>
    <s v="GA"/>
    <x v="17"/>
    <x v="1"/>
    <x v="0"/>
    <x v="0"/>
    <n v="23"/>
    <x v="0"/>
    <n v="149.69999999999999"/>
    <n v="112"/>
    <n v="25.45"/>
    <n v="162.5"/>
    <n v="118"/>
    <n v="13.81"/>
    <n v="220.3"/>
    <n v="115"/>
    <n v="9.91"/>
    <n v="7.6"/>
    <x v="5"/>
    <n v="2.0499999999999998"/>
    <x v="0"/>
    <x v="3"/>
    <x v="1"/>
    <x v="0"/>
    <x v="2"/>
    <x v="3"/>
  </r>
  <r>
    <n v="396"/>
    <s v="AZ"/>
    <x v="24"/>
    <x v="2"/>
    <x v="0"/>
    <x v="1"/>
    <n v="0"/>
    <x v="1"/>
    <n v="149.80000000000001"/>
    <n v="134"/>
    <n v="25.47"/>
    <n v="164.4"/>
    <n v="98"/>
    <n v="13.97"/>
    <n v="294.7"/>
    <n v="124"/>
    <n v="13.26"/>
    <n v="8.1"/>
    <x v="5"/>
    <n v="2.19"/>
    <x v="0"/>
    <x v="0"/>
    <x v="1"/>
    <x v="0"/>
    <x v="2"/>
    <x v="2"/>
  </r>
  <r>
    <n v="397"/>
    <s v="ID"/>
    <x v="53"/>
    <x v="2"/>
    <x v="0"/>
    <x v="1"/>
    <n v="0"/>
    <x v="1"/>
    <n v="190.4"/>
    <n v="102"/>
    <n v="32.369999999999997"/>
    <n v="158.1"/>
    <n v="107"/>
    <n v="13.44"/>
    <n v="271.5"/>
    <n v="92"/>
    <n v="12.22"/>
    <n v="11.2"/>
    <x v="7"/>
    <n v="3.02"/>
    <x v="1"/>
    <x v="4"/>
    <x v="1"/>
    <x v="0"/>
    <x v="2"/>
    <x v="0"/>
  </r>
  <r>
    <n v="398"/>
    <s v="HI"/>
    <x v="139"/>
    <x v="2"/>
    <x v="0"/>
    <x v="1"/>
    <n v="0"/>
    <x v="1"/>
    <n v="181.4"/>
    <n v="108"/>
    <n v="30.84"/>
    <n v="253.8"/>
    <n v="54"/>
    <n v="21.57"/>
    <n v="112.3"/>
    <n v="94"/>
    <n v="5.05"/>
    <n v="11.6"/>
    <x v="1"/>
    <n v="3.13"/>
    <x v="1"/>
    <x v="0"/>
    <x v="1"/>
    <x v="0"/>
    <x v="1"/>
    <x v="0"/>
  </r>
  <r>
    <n v="399"/>
    <s v="NV"/>
    <x v="49"/>
    <x v="2"/>
    <x v="0"/>
    <x v="1"/>
    <n v="0"/>
    <x v="1"/>
    <n v="151.1"/>
    <n v="123"/>
    <n v="25.69"/>
    <n v="187.4"/>
    <n v="104"/>
    <n v="15.93"/>
    <n v="255.4"/>
    <n v="93"/>
    <n v="11.49"/>
    <n v="5.3"/>
    <x v="0"/>
    <n v="1.43"/>
    <x v="0"/>
    <x v="0"/>
    <x v="1"/>
    <x v="0"/>
    <x v="0"/>
    <x v="2"/>
  </r>
  <r>
    <n v="400"/>
    <s v="MD"/>
    <x v="12"/>
    <x v="0"/>
    <x v="0"/>
    <x v="1"/>
    <n v="0"/>
    <x v="1"/>
    <n v="155.69999999999999"/>
    <n v="116"/>
    <n v="26.47"/>
    <n v="173.7"/>
    <n v="63"/>
    <n v="14.76"/>
    <n v="257.39999999999998"/>
    <n v="97"/>
    <n v="11.58"/>
    <n v="8.1"/>
    <x v="7"/>
    <n v="2.19"/>
    <x v="0"/>
    <x v="1"/>
    <x v="1"/>
    <x v="0"/>
    <x v="2"/>
    <x v="2"/>
  </r>
  <r>
    <n v="401"/>
    <s v="GA"/>
    <x v="124"/>
    <x v="1"/>
    <x v="0"/>
    <x v="1"/>
    <n v="0"/>
    <x v="1"/>
    <n v="149.9"/>
    <n v="95"/>
    <n v="25.48"/>
    <n v="256.10000000000002"/>
    <n v="110"/>
    <n v="21.77"/>
    <n v="212.7"/>
    <n v="92"/>
    <n v="9.57"/>
    <n v="13.3"/>
    <x v="12"/>
    <n v="3.59"/>
    <x v="1"/>
    <x v="4"/>
    <x v="1"/>
    <x v="0"/>
    <x v="1"/>
    <x v="1"/>
  </r>
  <r>
    <n v="402"/>
    <s v="GA"/>
    <x v="89"/>
    <x v="1"/>
    <x v="0"/>
    <x v="1"/>
    <n v="0"/>
    <x v="1"/>
    <n v="222.3"/>
    <n v="132"/>
    <n v="37.79"/>
    <n v="231.5"/>
    <n v="101"/>
    <n v="19.68"/>
    <n v="223.5"/>
    <n v="75"/>
    <n v="10.06"/>
    <n v="11"/>
    <x v="5"/>
    <n v="2.97"/>
    <x v="1"/>
    <x v="3"/>
    <x v="1"/>
    <x v="0"/>
    <x v="1"/>
    <x v="0"/>
  </r>
  <r>
    <n v="403"/>
    <s v="UT"/>
    <x v="37"/>
    <x v="0"/>
    <x v="0"/>
    <x v="0"/>
    <n v="16"/>
    <x v="0"/>
    <n v="149.4"/>
    <n v="111"/>
    <n v="25.4"/>
    <n v="131.80000000000001"/>
    <n v="113"/>
    <n v="11.2"/>
    <n v="132.69999999999999"/>
    <n v="87"/>
    <n v="5.97"/>
    <n v="6.7"/>
    <x v="5"/>
    <n v="1.81"/>
    <x v="0"/>
    <x v="1"/>
    <x v="1"/>
    <x v="0"/>
    <x v="2"/>
    <x v="3"/>
  </r>
  <r>
    <n v="404"/>
    <s v="MA"/>
    <x v="120"/>
    <x v="1"/>
    <x v="1"/>
    <x v="1"/>
    <n v="0"/>
    <x v="1"/>
    <n v="233.8"/>
    <n v="103"/>
    <n v="39.75"/>
    <n v="221.6"/>
    <n v="131"/>
    <n v="18.84"/>
    <n v="146.9"/>
    <n v="106"/>
    <n v="6.61"/>
    <n v="12.8"/>
    <x v="0"/>
    <n v="3.46"/>
    <x v="1"/>
    <x v="1"/>
    <x v="1"/>
    <x v="0"/>
    <x v="0"/>
    <x v="0"/>
  </r>
  <r>
    <n v="405"/>
    <s v="IN"/>
    <x v="79"/>
    <x v="0"/>
    <x v="0"/>
    <x v="1"/>
    <n v="0"/>
    <x v="1"/>
    <n v="204.2"/>
    <n v="100"/>
    <n v="34.71"/>
    <n v="292.60000000000002"/>
    <n v="139"/>
    <n v="24.87"/>
    <n v="244.3"/>
    <n v="105"/>
    <n v="10.99"/>
    <n v="10.5"/>
    <x v="5"/>
    <n v="2.84"/>
    <x v="1"/>
    <x v="1"/>
    <x v="1"/>
    <x v="0"/>
    <x v="1"/>
    <x v="0"/>
  </r>
  <r>
    <n v="406"/>
    <s v="VT"/>
    <x v="134"/>
    <x v="1"/>
    <x v="0"/>
    <x v="1"/>
    <n v="0"/>
    <x v="1"/>
    <n v="242.9"/>
    <n v="126"/>
    <n v="41.29"/>
    <n v="209.8"/>
    <n v="65"/>
    <n v="17.829999999999998"/>
    <n v="228.4"/>
    <n v="126"/>
    <n v="10.28"/>
    <n v="0"/>
    <x v="11"/>
    <n v="0"/>
    <x v="0"/>
    <x v="0"/>
    <x v="1"/>
    <x v="0"/>
    <x v="0"/>
    <x v="0"/>
  </r>
  <r>
    <n v="407"/>
    <s v="IA"/>
    <x v="115"/>
    <x v="0"/>
    <x v="0"/>
    <x v="1"/>
    <n v="0"/>
    <x v="1"/>
    <n v="150.4"/>
    <n v="119"/>
    <n v="25.57"/>
    <n v="230.5"/>
    <n v="99"/>
    <n v="19.59"/>
    <n v="186.3"/>
    <n v="76"/>
    <n v="8.3800000000000008"/>
    <n v="12.3"/>
    <x v="7"/>
    <n v="3.32"/>
    <x v="1"/>
    <x v="0"/>
    <x v="1"/>
    <x v="0"/>
    <x v="1"/>
    <x v="3"/>
  </r>
  <r>
    <n v="408"/>
    <s v="AL"/>
    <x v="13"/>
    <x v="0"/>
    <x v="1"/>
    <x v="1"/>
    <n v="0"/>
    <x v="1"/>
    <n v="191.9"/>
    <n v="91"/>
    <n v="32.619999999999997"/>
    <n v="256.10000000000002"/>
    <n v="110"/>
    <n v="21.77"/>
    <n v="203.7"/>
    <n v="101"/>
    <n v="9.17"/>
    <n v="14.3"/>
    <x v="1"/>
    <n v="3.86"/>
    <x v="1"/>
    <x v="0"/>
    <x v="2"/>
    <x v="1"/>
    <x v="1"/>
    <x v="0"/>
  </r>
  <r>
    <n v="409"/>
    <s v="ME"/>
    <x v="28"/>
    <x v="0"/>
    <x v="1"/>
    <x v="1"/>
    <n v="0"/>
    <x v="1"/>
    <n v="130.69999999999999"/>
    <n v="113"/>
    <n v="22.22"/>
    <n v="260.60000000000002"/>
    <n v="122"/>
    <n v="22.15"/>
    <n v="244.2"/>
    <n v="98"/>
    <n v="10.99"/>
    <n v="9.4"/>
    <x v="5"/>
    <n v="2.54"/>
    <x v="0"/>
    <x v="4"/>
    <x v="2"/>
    <x v="1"/>
    <x v="1"/>
    <x v="1"/>
  </r>
  <r>
    <n v="410"/>
    <s v="RI"/>
    <x v="88"/>
    <x v="0"/>
    <x v="0"/>
    <x v="0"/>
    <n v="33"/>
    <x v="2"/>
    <n v="119.6"/>
    <n v="104"/>
    <n v="20.329999999999998"/>
    <n v="278.7"/>
    <n v="88"/>
    <n v="23.69"/>
    <n v="263.39999999999998"/>
    <n v="175"/>
    <n v="11.85"/>
    <n v="5.9"/>
    <x v="5"/>
    <n v="1.59"/>
    <x v="0"/>
    <x v="4"/>
    <x v="1"/>
    <x v="0"/>
    <x v="1"/>
    <x v="1"/>
  </r>
  <r>
    <n v="411"/>
    <s v="MD"/>
    <x v="190"/>
    <x v="2"/>
    <x v="0"/>
    <x v="1"/>
    <n v="0"/>
    <x v="1"/>
    <n v="273.60000000000002"/>
    <n v="93"/>
    <n v="46.51"/>
    <n v="114.6"/>
    <n v="116"/>
    <n v="9.74"/>
    <n v="250.6"/>
    <n v="120"/>
    <n v="11.28"/>
    <n v="8.1999999999999993"/>
    <x v="7"/>
    <n v="2.21"/>
    <x v="0"/>
    <x v="0"/>
    <x v="1"/>
    <x v="0"/>
    <x v="2"/>
    <x v="0"/>
  </r>
  <r>
    <n v="412"/>
    <s v="FL"/>
    <x v="105"/>
    <x v="0"/>
    <x v="1"/>
    <x v="1"/>
    <n v="0"/>
    <x v="1"/>
    <n v="156.1"/>
    <n v="114"/>
    <n v="26.54"/>
    <n v="180.3"/>
    <n v="63"/>
    <n v="15.33"/>
    <n v="179.6"/>
    <n v="115"/>
    <n v="8.08"/>
    <n v="11.1"/>
    <x v="4"/>
    <n v="3"/>
    <x v="1"/>
    <x v="4"/>
    <x v="1"/>
    <x v="0"/>
    <x v="0"/>
    <x v="3"/>
  </r>
  <r>
    <n v="413"/>
    <s v="ME"/>
    <x v="22"/>
    <x v="2"/>
    <x v="1"/>
    <x v="1"/>
    <n v="0"/>
    <x v="1"/>
    <n v="211.3"/>
    <n v="61"/>
    <n v="35.92"/>
    <n v="105.6"/>
    <n v="119"/>
    <n v="8.98"/>
    <n v="175.9"/>
    <n v="63"/>
    <n v="7.92"/>
    <n v="9.6999999999999993"/>
    <x v="7"/>
    <n v="2.62"/>
    <x v="0"/>
    <x v="2"/>
    <x v="2"/>
    <x v="1"/>
    <x v="2"/>
    <x v="0"/>
  </r>
  <r>
    <n v="414"/>
    <s v="SD"/>
    <x v="57"/>
    <x v="0"/>
    <x v="0"/>
    <x v="0"/>
    <n v="23"/>
    <x v="0"/>
    <n v="114.3"/>
    <n v="102"/>
    <n v="19.43"/>
    <n v="190.3"/>
    <n v="103"/>
    <n v="16.18"/>
    <n v="240.4"/>
    <n v="111"/>
    <n v="10.82"/>
    <n v="12.6"/>
    <x v="10"/>
    <n v="3.4"/>
    <x v="1"/>
    <x v="3"/>
    <x v="1"/>
    <x v="0"/>
    <x v="0"/>
    <x v="2"/>
  </r>
  <r>
    <n v="415"/>
    <s v="MI"/>
    <x v="3"/>
    <x v="0"/>
    <x v="1"/>
    <x v="1"/>
    <n v="0"/>
    <x v="1"/>
    <n v="216.9"/>
    <n v="61"/>
    <n v="36.869999999999997"/>
    <n v="207.4"/>
    <n v="120"/>
    <n v="17.63"/>
    <n v="221.7"/>
    <n v="110"/>
    <n v="9.98"/>
    <n v="17.5"/>
    <x v="2"/>
    <n v="4.7300000000000004"/>
    <x v="1"/>
    <x v="0"/>
    <x v="2"/>
    <x v="1"/>
    <x v="0"/>
    <x v="0"/>
  </r>
  <r>
    <n v="416"/>
    <s v="MI"/>
    <x v="78"/>
    <x v="0"/>
    <x v="1"/>
    <x v="0"/>
    <n v="26"/>
    <x v="2"/>
    <n v="217.2"/>
    <n v="138"/>
    <n v="36.92"/>
    <n v="145.5"/>
    <n v="111"/>
    <n v="12.37"/>
    <n v="280.7"/>
    <n v="76"/>
    <n v="12.63"/>
    <n v="9.3000000000000007"/>
    <x v="0"/>
    <n v="2.5099999999999998"/>
    <x v="0"/>
    <x v="1"/>
    <x v="1"/>
    <x v="0"/>
    <x v="2"/>
    <x v="0"/>
  </r>
  <r>
    <n v="417"/>
    <s v="NM"/>
    <x v="91"/>
    <x v="1"/>
    <x v="0"/>
    <x v="1"/>
    <n v="0"/>
    <x v="1"/>
    <n v="206.3"/>
    <n v="97"/>
    <n v="35.07"/>
    <n v="154.9"/>
    <n v="98"/>
    <n v="13.17"/>
    <n v="263.60000000000002"/>
    <n v="82"/>
    <n v="11.86"/>
    <n v="12.4"/>
    <x v="14"/>
    <n v="3.35"/>
    <x v="1"/>
    <x v="1"/>
    <x v="1"/>
    <x v="0"/>
    <x v="2"/>
    <x v="0"/>
  </r>
  <r>
    <n v="418"/>
    <s v="AK"/>
    <x v="135"/>
    <x v="0"/>
    <x v="0"/>
    <x v="1"/>
    <n v="0"/>
    <x v="1"/>
    <n v="159.30000000000001"/>
    <n v="66"/>
    <n v="27.08"/>
    <n v="125.9"/>
    <n v="75"/>
    <n v="10.7"/>
    <n v="261.89999999999998"/>
    <n v="76"/>
    <n v="11.79"/>
    <n v="11.1"/>
    <x v="2"/>
    <n v="3"/>
    <x v="1"/>
    <x v="0"/>
    <x v="1"/>
    <x v="0"/>
    <x v="2"/>
    <x v="2"/>
  </r>
  <r>
    <n v="419"/>
    <s v="OH"/>
    <x v="35"/>
    <x v="0"/>
    <x v="0"/>
    <x v="0"/>
    <n v="31"/>
    <x v="2"/>
    <n v="143.1"/>
    <n v="88"/>
    <n v="24.33"/>
    <n v="236.6"/>
    <n v="65"/>
    <n v="20.11"/>
    <n v="227.8"/>
    <n v="120"/>
    <n v="10.25"/>
    <n v="11.4"/>
    <x v="2"/>
    <n v="3.08"/>
    <x v="1"/>
    <x v="4"/>
    <x v="1"/>
    <x v="0"/>
    <x v="1"/>
    <x v="1"/>
  </r>
  <r>
    <n v="420"/>
    <s v="MO"/>
    <x v="28"/>
    <x v="0"/>
    <x v="0"/>
    <x v="1"/>
    <n v="0"/>
    <x v="1"/>
    <n v="154"/>
    <n v="122"/>
    <n v="26.18"/>
    <n v="329.8"/>
    <n v="88"/>
    <n v="28.03"/>
    <n v="288"/>
    <n v="117"/>
    <n v="12.96"/>
    <n v="5.6"/>
    <x v="5"/>
    <n v="1.51"/>
    <x v="0"/>
    <x v="3"/>
    <x v="2"/>
    <x v="1"/>
    <x v="1"/>
    <x v="1"/>
  </r>
  <r>
    <n v="421"/>
    <s v="KS"/>
    <x v="111"/>
    <x v="2"/>
    <x v="0"/>
    <x v="0"/>
    <n v="24"/>
    <x v="0"/>
    <n v="186.6"/>
    <n v="69"/>
    <n v="31.72"/>
    <n v="222"/>
    <n v="116"/>
    <n v="18.87"/>
    <n v="234.9"/>
    <n v="138"/>
    <n v="10.57"/>
    <n v="11.6"/>
    <x v="2"/>
    <n v="3.13"/>
    <x v="1"/>
    <x v="0"/>
    <x v="1"/>
    <x v="0"/>
    <x v="0"/>
    <x v="0"/>
  </r>
  <r>
    <n v="422"/>
    <s v="MS"/>
    <x v="1"/>
    <x v="0"/>
    <x v="0"/>
    <x v="0"/>
    <n v="26"/>
    <x v="2"/>
    <n v="170.8"/>
    <n v="114"/>
    <n v="29.04"/>
    <n v="199.5"/>
    <n v="125"/>
    <n v="16.96"/>
    <n v="169.7"/>
    <n v="98"/>
    <n v="7.64"/>
    <n v="9.6"/>
    <x v="2"/>
    <n v="2.59"/>
    <x v="0"/>
    <x v="5"/>
    <x v="2"/>
    <x v="1"/>
    <x v="0"/>
    <x v="3"/>
  </r>
  <r>
    <n v="423"/>
    <s v="VT"/>
    <x v="176"/>
    <x v="2"/>
    <x v="0"/>
    <x v="0"/>
    <n v="17"/>
    <x v="0"/>
    <n v="124"/>
    <n v="102"/>
    <n v="21.08"/>
    <n v="202.9"/>
    <n v="81"/>
    <n v="17.25"/>
    <n v="205.1"/>
    <n v="129"/>
    <n v="9.23"/>
    <n v="12.3"/>
    <x v="0"/>
    <n v="3.32"/>
    <x v="1"/>
    <x v="0"/>
    <x v="1"/>
    <x v="0"/>
    <x v="0"/>
    <x v="3"/>
  </r>
  <r>
    <n v="424"/>
    <s v="NE"/>
    <x v="36"/>
    <x v="0"/>
    <x v="0"/>
    <x v="1"/>
    <n v="0"/>
    <x v="1"/>
    <n v="198.3"/>
    <n v="94"/>
    <n v="33.71"/>
    <n v="279.3"/>
    <n v="101"/>
    <n v="23.74"/>
    <n v="146.19999999999999"/>
    <n v="87"/>
    <n v="6.58"/>
    <n v="14.8"/>
    <x v="8"/>
    <n v="4"/>
    <x v="1"/>
    <x v="3"/>
    <x v="1"/>
    <x v="0"/>
    <x v="1"/>
    <x v="0"/>
  </r>
  <r>
    <n v="425"/>
    <s v="VA"/>
    <x v="2"/>
    <x v="2"/>
    <x v="0"/>
    <x v="1"/>
    <n v="0"/>
    <x v="1"/>
    <n v="172.8"/>
    <n v="101"/>
    <n v="29.38"/>
    <n v="204.8"/>
    <n v="97"/>
    <n v="17.41"/>
    <n v="240.8"/>
    <n v="90"/>
    <n v="10.84"/>
    <n v="9.1"/>
    <x v="8"/>
    <n v="2.46"/>
    <x v="0"/>
    <x v="4"/>
    <x v="1"/>
    <x v="0"/>
    <x v="0"/>
    <x v="2"/>
  </r>
  <r>
    <n v="426"/>
    <s v="DE"/>
    <x v="191"/>
    <x v="0"/>
    <x v="0"/>
    <x v="0"/>
    <n v="30"/>
    <x v="2"/>
    <n v="217.4"/>
    <n v="74"/>
    <n v="36.96"/>
    <n v="213.8"/>
    <n v="86"/>
    <n v="18.170000000000002"/>
    <n v="227.2"/>
    <n v="104"/>
    <n v="10.220000000000001"/>
    <n v="6.6"/>
    <x v="0"/>
    <n v="1.78"/>
    <x v="0"/>
    <x v="1"/>
    <x v="1"/>
    <x v="0"/>
    <x v="0"/>
    <x v="0"/>
  </r>
  <r>
    <n v="427"/>
    <s v="AL"/>
    <x v="128"/>
    <x v="2"/>
    <x v="1"/>
    <x v="0"/>
    <n v="29"/>
    <x v="2"/>
    <n v="265.89999999999998"/>
    <n v="113"/>
    <n v="45.2"/>
    <n v="215.8"/>
    <n v="94"/>
    <n v="18.34"/>
    <n v="108.1"/>
    <n v="82"/>
    <n v="4.8600000000000003"/>
    <n v="14"/>
    <x v="14"/>
    <n v="3.78"/>
    <x v="1"/>
    <x v="1"/>
    <x v="2"/>
    <x v="1"/>
    <x v="0"/>
    <x v="0"/>
  </r>
  <r>
    <n v="428"/>
    <s v="MS"/>
    <x v="40"/>
    <x v="1"/>
    <x v="0"/>
    <x v="1"/>
    <n v="0"/>
    <x v="1"/>
    <n v="98.2"/>
    <n v="100"/>
    <n v="16.690000000000001"/>
    <n v="307.2"/>
    <n v="88"/>
    <n v="26.11"/>
    <n v="182.5"/>
    <n v="120"/>
    <n v="8.2100000000000009"/>
    <n v="7.6"/>
    <x v="6"/>
    <n v="2.0499999999999998"/>
    <x v="0"/>
    <x v="4"/>
    <x v="1"/>
    <x v="0"/>
    <x v="1"/>
    <x v="1"/>
  </r>
  <r>
    <n v="429"/>
    <s v="OK"/>
    <x v="116"/>
    <x v="2"/>
    <x v="0"/>
    <x v="1"/>
    <n v="0"/>
    <x v="1"/>
    <n v="214.7"/>
    <n v="68"/>
    <n v="36.5"/>
    <n v="158.6"/>
    <n v="138"/>
    <n v="13.48"/>
    <n v="123.4"/>
    <n v="114"/>
    <n v="5.55"/>
    <n v="9.4"/>
    <x v="7"/>
    <n v="2.54"/>
    <x v="0"/>
    <x v="4"/>
    <x v="1"/>
    <x v="0"/>
    <x v="2"/>
    <x v="0"/>
  </r>
  <r>
    <n v="430"/>
    <s v="NM"/>
    <x v="10"/>
    <x v="0"/>
    <x v="0"/>
    <x v="1"/>
    <n v="0"/>
    <x v="1"/>
    <n v="168.2"/>
    <n v="92"/>
    <n v="28.59"/>
    <n v="224.7"/>
    <n v="100"/>
    <n v="19.100000000000001"/>
    <n v="169.5"/>
    <n v="99"/>
    <n v="7.63"/>
    <n v="12.9"/>
    <x v="0"/>
    <n v="3.48"/>
    <x v="1"/>
    <x v="0"/>
    <x v="1"/>
    <x v="0"/>
    <x v="1"/>
    <x v="3"/>
  </r>
  <r>
    <n v="431"/>
    <s v="WI"/>
    <x v="135"/>
    <x v="2"/>
    <x v="0"/>
    <x v="1"/>
    <n v="0"/>
    <x v="1"/>
    <n v="202.9"/>
    <n v="97"/>
    <n v="34.49"/>
    <n v="153.80000000000001"/>
    <n v="104"/>
    <n v="13.07"/>
    <n v="113.5"/>
    <n v="92"/>
    <n v="5.1100000000000003"/>
    <n v="9"/>
    <x v="0"/>
    <n v="2.4300000000000002"/>
    <x v="0"/>
    <x v="3"/>
    <x v="1"/>
    <x v="0"/>
    <x v="2"/>
    <x v="0"/>
  </r>
  <r>
    <n v="432"/>
    <s v="WV"/>
    <x v="19"/>
    <x v="0"/>
    <x v="0"/>
    <x v="1"/>
    <n v="0"/>
    <x v="1"/>
    <n v="261.39999999999998"/>
    <n v="108"/>
    <n v="44.44"/>
    <n v="154.5"/>
    <n v="102"/>
    <n v="13.13"/>
    <n v="130.9"/>
    <n v="90"/>
    <n v="5.89"/>
    <n v="11.6"/>
    <x v="5"/>
    <n v="3.13"/>
    <x v="1"/>
    <x v="0"/>
    <x v="1"/>
    <x v="0"/>
    <x v="2"/>
    <x v="0"/>
  </r>
  <r>
    <n v="433"/>
    <s v="SC"/>
    <x v="87"/>
    <x v="1"/>
    <x v="0"/>
    <x v="1"/>
    <n v="0"/>
    <x v="1"/>
    <n v="73.3"/>
    <n v="86"/>
    <n v="12.46"/>
    <n v="161.4"/>
    <n v="82"/>
    <n v="13.72"/>
    <n v="239.6"/>
    <n v="76"/>
    <n v="10.78"/>
    <n v="8.1999999999999993"/>
    <x v="0"/>
    <n v="2.21"/>
    <x v="0"/>
    <x v="2"/>
    <x v="2"/>
    <x v="1"/>
    <x v="2"/>
    <x v="2"/>
  </r>
  <r>
    <n v="434"/>
    <s v="KY"/>
    <x v="145"/>
    <x v="2"/>
    <x v="0"/>
    <x v="0"/>
    <n v="27"/>
    <x v="2"/>
    <n v="253.7"/>
    <n v="84"/>
    <n v="43.13"/>
    <n v="229.2"/>
    <n v="109"/>
    <n v="19.48"/>
    <n v="190.5"/>
    <n v="123"/>
    <n v="8.57"/>
    <n v="9.1999999999999993"/>
    <x v="2"/>
    <n v="2.48"/>
    <x v="0"/>
    <x v="7"/>
    <x v="1"/>
    <x v="0"/>
    <x v="1"/>
    <x v="0"/>
  </r>
  <r>
    <n v="435"/>
    <s v="MO"/>
    <x v="73"/>
    <x v="2"/>
    <x v="0"/>
    <x v="1"/>
    <n v="0"/>
    <x v="1"/>
    <n v="45"/>
    <n v="108"/>
    <n v="7.65"/>
    <n v="151.30000000000001"/>
    <n v="74"/>
    <n v="12.86"/>
    <n v="152.9"/>
    <n v="94"/>
    <n v="6.88"/>
    <n v="9.8000000000000007"/>
    <x v="1"/>
    <n v="2.65"/>
    <x v="0"/>
    <x v="4"/>
    <x v="1"/>
    <x v="0"/>
    <x v="2"/>
    <x v="3"/>
  </r>
  <r>
    <n v="436"/>
    <s v="IL"/>
    <x v="10"/>
    <x v="1"/>
    <x v="0"/>
    <x v="1"/>
    <n v="0"/>
    <x v="1"/>
    <n v="231.3"/>
    <n v="105"/>
    <n v="39.32"/>
    <n v="171.7"/>
    <n v="108"/>
    <n v="14.59"/>
    <n v="67.7"/>
    <n v="136"/>
    <n v="3.05"/>
    <n v="13"/>
    <x v="1"/>
    <n v="3.51"/>
    <x v="1"/>
    <x v="0"/>
    <x v="1"/>
    <x v="0"/>
    <x v="2"/>
    <x v="0"/>
  </r>
  <r>
    <n v="437"/>
    <s v="MI"/>
    <x v="191"/>
    <x v="1"/>
    <x v="0"/>
    <x v="1"/>
    <n v="0"/>
    <x v="1"/>
    <n v="227.4"/>
    <n v="88"/>
    <n v="38.659999999999997"/>
    <n v="182.5"/>
    <n v="100"/>
    <n v="15.51"/>
    <n v="191.7"/>
    <n v="134"/>
    <n v="8.6300000000000008"/>
    <n v="12.5"/>
    <x v="0"/>
    <n v="3.38"/>
    <x v="1"/>
    <x v="1"/>
    <x v="1"/>
    <x v="0"/>
    <x v="0"/>
    <x v="0"/>
  </r>
  <r>
    <n v="438"/>
    <s v="NJ"/>
    <x v="66"/>
    <x v="0"/>
    <x v="0"/>
    <x v="0"/>
    <n v="22"/>
    <x v="0"/>
    <n v="40.9"/>
    <n v="126"/>
    <n v="6.95"/>
    <n v="133.4"/>
    <n v="90"/>
    <n v="11.34"/>
    <n v="264.2"/>
    <n v="91"/>
    <n v="11.89"/>
    <n v="11.9"/>
    <x v="10"/>
    <n v="3.21"/>
    <x v="1"/>
    <x v="1"/>
    <x v="1"/>
    <x v="0"/>
    <x v="2"/>
    <x v="2"/>
  </r>
  <r>
    <n v="439"/>
    <s v="ID"/>
    <x v="146"/>
    <x v="0"/>
    <x v="0"/>
    <x v="1"/>
    <n v="0"/>
    <x v="1"/>
    <n v="124.8"/>
    <n v="133"/>
    <n v="21.22"/>
    <n v="157.30000000000001"/>
    <n v="143"/>
    <n v="13.37"/>
    <n v="199.3"/>
    <n v="72"/>
    <n v="8.9700000000000006"/>
    <n v="8.6"/>
    <x v="7"/>
    <n v="2.3199999999999998"/>
    <x v="0"/>
    <x v="4"/>
    <x v="1"/>
    <x v="0"/>
    <x v="2"/>
    <x v="3"/>
  </r>
  <r>
    <n v="440"/>
    <s v="DC"/>
    <x v="47"/>
    <x v="1"/>
    <x v="1"/>
    <x v="1"/>
    <n v="0"/>
    <x v="1"/>
    <n v="68.5"/>
    <n v="110"/>
    <n v="11.65"/>
    <n v="337.1"/>
    <n v="115"/>
    <n v="28.65"/>
    <n v="205.2"/>
    <n v="99"/>
    <n v="9.23"/>
    <n v="12.1"/>
    <x v="4"/>
    <n v="3.27"/>
    <x v="1"/>
    <x v="1"/>
    <x v="1"/>
    <x v="0"/>
    <x v="1"/>
    <x v="1"/>
  </r>
  <r>
    <n v="441"/>
    <s v="AL"/>
    <x v="45"/>
    <x v="0"/>
    <x v="0"/>
    <x v="1"/>
    <n v="0"/>
    <x v="1"/>
    <n v="163"/>
    <n v="112"/>
    <n v="27.71"/>
    <n v="219.1"/>
    <n v="89"/>
    <n v="18.62"/>
    <n v="233.4"/>
    <n v="66"/>
    <n v="10.5"/>
    <n v="6.7"/>
    <x v="0"/>
    <n v="1.81"/>
    <x v="0"/>
    <x v="4"/>
    <x v="1"/>
    <x v="0"/>
    <x v="0"/>
    <x v="2"/>
  </r>
  <r>
    <n v="442"/>
    <s v="OR"/>
    <x v="56"/>
    <x v="0"/>
    <x v="0"/>
    <x v="0"/>
    <n v="38"/>
    <x v="2"/>
    <n v="213.7"/>
    <n v="61"/>
    <n v="36.33"/>
    <n v="253"/>
    <n v="104"/>
    <n v="21.51"/>
    <n v="207.7"/>
    <n v="73"/>
    <n v="9.35"/>
    <n v="10.7"/>
    <x v="2"/>
    <n v="2.89"/>
    <x v="1"/>
    <x v="4"/>
    <x v="1"/>
    <x v="0"/>
    <x v="1"/>
    <x v="0"/>
  </r>
  <r>
    <n v="443"/>
    <s v="OK"/>
    <x v="99"/>
    <x v="0"/>
    <x v="0"/>
    <x v="0"/>
    <n v="36"/>
    <x v="2"/>
    <n v="201.3"/>
    <n v="117"/>
    <n v="34.22"/>
    <n v="42.2"/>
    <n v="78"/>
    <n v="3.59"/>
    <n v="125.7"/>
    <n v="104"/>
    <n v="5.66"/>
    <n v="5.4"/>
    <x v="0"/>
    <n v="1.46"/>
    <x v="0"/>
    <x v="0"/>
    <x v="1"/>
    <x v="0"/>
    <x v="2"/>
    <x v="0"/>
  </r>
  <r>
    <n v="444"/>
    <s v="NE"/>
    <x v="187"/>
    <x v="2"/>
    <x v="0"/>
    <x v="1"/>
    <n v="0"/>
    <x v="1"/>
    <n v="48.4"/>
    <n v="101"/>
    <n v="8.23"/>
    <n v="281.10000000000002"/>
    <n v="138"/>
    <n v="23.89"/>
    <n v="218.5"/>
    <n v="87"/>
    <n v="9.83"/>
    <n v="18.2"/>
    <x v="6"/>
    <n v="4.91"/>
    <x v="1"/>
    <x v="0"/>
    <x v="1"/>
    <x v="0"/>
    <x v="1"/>
    <x v="1"/>
  </r>
  <r>
    <n v="445"/>
    <s v="UT"/>
    <x v="192"/>
    <x v="0"/>
    <x v="0"/>
    <x v="0"/>
    <n v="22"/>
    <x v="0"/>
    <n v="166.5"/>
    <n v="93"/>
    <n v="28.31"/>
    <n v="183"/>
    <n v="92"/>
    <n v="15.56"/>
    <n v="121"/>
    <n v="102"/>
    <n v="5.44"/>
    <n v="8.5"/>
    <x v="0"/>
    <n v="2.2999999999999998"/>
    <x v="0"/>
    <x v="1"/>
    <x v="1"/>
    <x v="0"/>
    <x v="0"/>
    <x v="3"/>
  </r>
  <r>
    <n v="446"/>
    <s v="OR"/>
    <x v="134"/>
    <x v="0"/>
    <x v="0"/>
    <x v="1"/>
    <n v="0"/>
    <x v="1"/>
    <n v="216.6"/>
    <n v="126"/>
    <n v="36.82"/>
    <n v="190.8"/>
    <n v="104"/>
    <n v="16.22"/>
    <n v="224.7"/>
    <n v="123"/>
    <n v="10.11"/>
    <n v="12.4"/>
    <x v="8"/>
    <n v="3.35"/>
    <x v="1"/>
    <x v="1"/>
    <x v="1"/>
    <x v="0"/>
    <x v="0"/>
    <x v="0"/>
  </r>
  <r>
    <n v="447"/>
    <s v="NY"/>
    <x v="60"/>
    <x v="2"/>
    <x v="0"/>
    <x v="1"/>
    <n v="0"/>
    <x v="1"/>
    <n v="107.8"/>
    <n v="113"/>
    <n v="18.329999999999998"/>
    <n v="216.6"/>
    <n v="125"/>
    <n v="18.41"/>
    <n v="217.5"/>
    <n v="92"/>
    <n v="9.7899999999999991"/>
    <n v="9.9"/>
    <x v="0"/>
    <n v="2.67"/>
    <x v="0"/>
    <x v="4"/>
    <x v="1"/>
    <x v="0"/>
    <x v="0"/>
    <x v="3"/>
  </r>
  <r>
    <n v="448"/>
    <s v="AL"/>
    <x v="69"/>
    <x v="2"/>
    <x v="0"/>
    <x v="0"/>
    <n v="28"/>
    <x v="2"/>
    <n v="141.30000000000001"/>
    <n v="94"/>
    <n v="24.02"/>
    <n v="168"/>
    <n v="108"/>
    <n v="14.28"/>
    <n v="113.5"/>
    <n v="84"/>
    <n v="5.1100000000000003"/>
    <n v="7.8"/>
    <x v="5"/>
    <n v="2.11"/>
    <x v="0"/>
    <x v="0"/>
    <x v="1"/>
    <x v="0"/>
    <x v="2"/>
    <x v="3"/>
  </r>
  <r>
    <n v="449"/>
    <s v="RI"/>
    <x v="54"/>
    <x v="0"/>
    <x v="0"/>
    <x v="0"/>
    <n v="29"/>
    <x v="2"/>
    <n v="209.9"/>
    <n v="77"/>
    <n v="35.68"/>
    <n v="158"/>
    <n v="52"/>
    <n v="13.43"/>
    <n v="141.9"/>
    <n v="113"/>
    <n v="6.39"/>
    <n v="6.6"/>
    <x v="6"/>
    <n v="1.78"/>
    <x v="0"/>
    <x v="1"/>
    <x v="1"/>
    <x v="0"/>
    <x v="2"/>
    <x v="0"/>
  </r>
  <r>
    <n v="450"/>
    <s v="MN"/>
    <x v="150"/>
    <x v="0"/>
    <x v="1"/>
    <x v="0"/>
    <n v="20"/>
    <x v="0"/>
    <n v="237.5"/>
    <n v="120"/>
    <n v="40.380000000000003"/>
    <n v="253.4"/>
    <n v="94"/>
    <n v="21.54"/>
    <n v="265.2"/>
    <n v="80"/>
    <n v="11.93"/>
    <n v="14.2"/>
    <x v="0"/>
    <n v="3.83"/>
    <x v="1"/>
    <x v="8"/>
    <x v="2"/>
    <x v="1"/>
    <x v="1"/>
    <x v="0"/>
  </r>
  <r>
    <n v="451"/>
    <s v="NC"/>
    <x v="167"/>
    <x v="0"/>
    <x v="0"/>
    <x v="1"/>
    <n v="0"/>
    <x v="1"/>
    <n v="234.5"/>
    <n v="109"/>
    <n v="39.869999999999997"/>
    <n v="216.5"/>
    <n v="129"/>
    <n v="18.399999999999999"/>
    <n v="191.6"/>
    <n v="94"/>
    <n v="8.6199999999999992"/>
    <n v="3.5"/>
    <x v="1"/>
    <n v="0.95"/>
    <x v="0"/>
    <x v="3"/>
    <x v="1"/>
    <x v="0"/>
    <x v="0"/>
    <x v="0"/>
  </r>
  <r>
    <n v="452"/>
    <s v="MD"/>
    <x v="138"/>
    <x v="1"/>
    <x v="0"/>
    <x v="0"/>
    <n v="31"/>
    <x v="2"/>
    <n v="103.1"/>
    <n v="90"/>
    <n v="17.53"/>
    <n v="243"/>
    <n v="135"/>
    <n v="20.66"/>
    <n v="76.400000000000006"/>
    <n v="92"/>
    <n v="3.44"/>
    <n v="12.2"/>
    <x v="8"/>
    <n v="3.29"/>
    <x v="1"/>
    <x v="3"/>
    <x v="1"/>
    <x v="0"/>
    <x v="1"/>
    <x v="1"/>
  </r>
  <r>
    <n v="453"/>
    <s v="RI"/>
    <x v="66"/>
    <x v="1"/>
    <x v="0"/>
    <x v="0"/>
    <n v="27"/>
    <x v="2"/>
    <n v="129.5"/>
    <n v="106"/>
    <n v="22.02"/>
    <n v="248.9"/>
    <n v="90"/>
    <n v="21.16"/>
    <n v="268"/>
    <n v="115"/>
    <n v="12.06"/>
    <n v="11.9"/>
    <x v="0"/>
    <n v="3.21"/>
    <x v="1"/>
    <x v="0"/>
    <x v="1"/>
    <x v="0"/>
    <x v="1"/>
    <x v="1"/>
  </r>
  <r>
    <n v="454"/>
    <s v="WI"/>
    <x v="90"/>
    <x v="1"/>
    <x v="1"/>
    <x v="1"/>
    <n v="0"/>
    <x v="1"/>
    <n v="279.8"/>
    <n v="90"/>
    <n v="47.57"/>
    <n v="248.7"/>
    <n v="91"/>
    <n v="21.14"/>
    <n v="171"/>
    <n v="118"/>
    <n v="7.69"/>
    <n v="8.4"/>
    <x v="3"/>
    <n v="2.27"/>
    <x v="0"/>
    <x v="4"/>
    <x v="2"/>
    <x v="1"/>
    <x v="1"/>
    <x v="0"/>
  </r>
  <r>
    <n v="455"/>
    <s v="VT"/>
    <x v="66"/>
    <x v="1"/>
    <x v="1"/>
    <x v="0"/>
    <n v="41"/>
    <x v="2"/>
    <n v="136.80000000000001"/>
    <n v="91"/>
    <n v="23.26"/>
    <n v="200.8"/>
    <n v="61"/>
    <n v="17.07"/>
    <n v="133.69999999999999"/>
    <n v="67"/>
    <n v="6.02"/>
    <n v="10.3"/>
    <x v="4"/>
    <n v="2.78"/>
    <x v="0"/>
    <x v="5"/>
    <x v="2"/>
    <x v="1"/>
    <x v="0"/>
    <x v="3"/>
  </r>
  <r>
    <n v="456"/>
    <s v="CT"/>
    <x v="48"/>
    <x v="0"/>
    <x v="0"/>
    <x v="0"/>
    <n v="31"/>
    <x v="2"/>
    <n v="100.1"/>
    <n v="54"/>
    <n v="17.02"/>
    <n v="246.3"/>
    <n v="97"/>
    <n v="20.94"/>
    <n v="255"/>
    <n v="131"/>
    <n v="11.48"/>
    <n v="5.9"/>
    <x v="0"/>
    <n v="1.59"/>
    <x v="0"/>
    <x v="1"/>
    <x v="1"/>
    <x v="0"/>
    <x v="1"/>
    <x v="1"/>
  </r>
  <r>
    <n v="457"/>
    <s v="OK"/>
    <x v="42"/>
    <x v="2"/>
    <x v="0"/>
    <x v="0"/>
    <n v="31"/>
    <x v="2"/>
    <n v="237.1"/>
    <n v="63"/>
    <n v="40.31"/>
    <n v="205.6"/>
    <n v="117"/>
    <n v="17.48"/>
    <n v="196.7"/>
    <n v="85"/>
    <n v="8.85"/>
    <n v="10.1"/>
    <x v="2"/>
    <n v="2.73"/>
    <x v="0"/>
    <x v="2"/>
    <x v="1"/>
    <x v="0"/>
    <x v="0"/>
    <x v="0"/>
  </r>
  <r>
    <n v="458"/>
    <s v="GA"/>
    <x v="107"/>
    <x v="1"/>
    <x v="0"/>
    <x v="1"/>
    <n v="0"/>
    <x v="1"/>
    <n v="288.10000000000002"/>
    <n v="112"/>
    <n v="48.98"/>
    <n v="258"/>
    <n v="92"/>
    <n v="21.93"/>
    <n v="192.4"/>
    <n v="90"/>
    <n v="8.66"/>
    <n v="10.199999999999999"/>
    <x v="7"/>
    <n v="2.75"/>
    <x v="0"/>
    <x v="3"/>
    <x v="2"/>
    <x v="1"/>
    <x v="1"/>
    <x v="0"/>
  </r>
  <r>
    <n v="459"/>
    <s v="NE"/>
    <x v="12"/>
    <x v="0"/>
    <x v="0"/>
    <x v="0"/>
    <n v="25"/>
    <x v="0"/>
    <n v="194.6"/>
    <n v="84"/>
    <n v="33.08"/>
    <n v="119.9"/>
    <n v="103"/>
    <n v="10.19"/>
    <n v="175.5"/>
    <n v="75"/>
    <n v="7.9"/>
    <n v="13.1"/>
    <x v="5"/>
    <n v="3.54"/>
    <x v="1"/>
    <x v="4"/>
    <x v="1"/>
    <x v="0"/>
    <x v="2"/>
    <x v="0"/>
  </r>
  <r>
    <n v="460"/>
    <s v="TX"/>
    <x v="189"/>
    <x v="2"/>
    <x v="0"/>
    <x v="0"/>
    <n v="20"/>
    <x v="0"/>
    <n v="194.5"/>
    <n v="110"/>
    <n v="33.07"/>
    <n v="213.7"/>
    <n v="89"/>
    <n v="18.16"/>
    <n v="236.6"/>
    <n v="92"/>
    <n v="10.65"/>
    <n v="9.5"/>
    <x v="5"/>
    <n v="2.57"/>
    <x v="0"/>
    <x v="0"/>
    <x v="1"/>
    <x v="0"/>
    <x v="0"/>
    <x v="0"/>
  </r>
  <r>
    <n v="461"/>
    <s v="MT"/>
    <x v="12"/>
    <x v="2"/>
    <x v="0"/>
    <x v="1"/>
    <n v="0"/>
    <x v="1"/>
    <n v="174.1"/>
    <n v="96"/>
    <n v="29.6"/>
    <n v="251.1"/>
    <n v="94"/>
    <n v="21.34"/>
    <n v="257.60000000000002"/>
    <n v="123"/>
    <n v="11.59"/>
    <n v="8.3000000000000007"/>
    <x v="2"/>
    <n v="2.2400000000000002"/>
    <x v="0"/>
    <x v="4"/>
    <x v="2"/>
    <x v="1"/>
    <x v="1"/>
    <x v="1"/>
  </r>
  <r>
    <n v="462"/>
    <s v="CO"/>
    <x v="99"/>
    <x v="0"/>
    <x v="0"/>
    <x v="1"/>
    <n v="0"/>
    <x v="1"/>
    <n v="131.80000000000001"/>
    <n v="97"/>
    <n v="22.41"/>
    <n v="136.69999999999999"/>
    <n v="100"/>
    <n v="11.62"/>
    <n v="308.2"/>
    <n v="119"/>
    <n v="13.87"/>
    <n v="7.7"/>
    <x v="1"/>
    <n v="2.08"/>
    <x v="0"/>
    <x v="4"/>
    <x v="1"/>
    <x v="0"/>
    <x v="2"/>
    <x v="2"/>
  </r>
  <r>
    <n v="463"/>
    <s v="VT"/>
    <x v="91"/>
    <x v="0"/>
    <x v="0"/>
    <x v="1"/>
    <n v="0"/>
    <x v="1"/>
    <n v="160.6"/>
    <n v="103"/>
    <n v="27.3"/>
    <n v="237"/>
    <n v="109"/>
    <n v="20.149999999999999"/>
    <n v="245.1"/>
    <n v="88"/>
    <n v="11.03"/>
    <n v="10.7"/>
    <x v="6"/>
    <n v="2.89"/>
    <x v="1"/>
    <x v="0"/>
    <x v="1"/>
    <x v="0"/>
    <x v="1"/>
    <x v="1"/>
  </r>
  <r>
    <n v="464"/>
    <s v="WY"/>
    <x v="53"/>
    <x v="2"/>
    <x v="0"/>
    <x v="0"/>
    <n v="28"/>
    <x v="2"/>
    <n v="200.7"/>
    <n v="88"/>
    <n v="34.119999999999997"/>
    <n v="264.2"/>
    <n v="116"/>
    <n v="22.46"/>
    <n v="172.7"/>
    <n v="102"/>
    <n v="7.77"/>
    <n v="9.1"/>
    <x v="2"/>
    <n v="2.46"/>
    <x v="0"/>
    <x v="0"/>
    <x v="1"/>
    <x v="0"/>
    <x v="1"/>
    <x v="0"/>
  </r>
  <r>
    <n v="465"/>
    <s v="ID"/>
    <x v="53"/>
    <x v="0"/>
    <x v="0"/>
    <x v="1"/>
    <n v="0"/>
    <x v="1"/>
    <n v="145.6"/>
    <n v="106"/>
    <n v="24.75"/>
    <n v="98.3"/>
    <n v="106"/>
    <n v="8.36"/>
    <n v="230.8"/>
    <n v="83"/>
    <n v="10.39"/>
    <n v="10.9"/>
    <x v="2"/>
    <n v="2.94"/>
    <x v="1"/>
    <x v="0"/>
    <x v="1"/>
    <x v="0"/>
    <x v="2"/>
    <x v="2"/>
  </r>
  <r>
    <n v="466"/>
    <s v="CT"/>
    <x v="44"/>
    <x v="0"/>
    <x v="0"/>
    <x v="0"/>
    <n v="29"/>
    <x v="2"/>
    <n v="229.4"/>
    <n v="104"/>
    <n v="39"/>
    <n v="257.39999999999998"/>
    <n v="84"/>
    <n v="21.88"/>
    <n v="231.5"/>
    <n v="119"/>
    <n v="10.42"/>
    <n v="8"/>
    <x v="6"/>
    <n v="2.16"/>
    <x v="0"/>
    <x v="4"/>
    <x v="1"/>
    <x v="0"/>
    <x v="1"/>
    <x v="0"/>
  </r>
  <r>
    <n v="467"/>
    <s v="ME"/>
    <x v="20"/>
    <x v="1"/>
    <x v="0"/>
    <x v="1"/>
    <n v="0"/>
    <x v="1"/>
    <n v="211"/>
    <n v="76"/>
    <n v="35.869999999999997"/>
    <n v="189"/>
    <n v="100"/>
    <n v="16.07"/>
    <n v="123"/>
    <n v="102"/>
    <n v="5.54"/>
    <n v="4.7"/>
    <x v="7"/>
    <n v="1.27"/>
    <x v="0"/>
    <x v="3"/>
    <x v="1"/>
    <x v="0"/>
    <x v="0"/>
    <x v="0"/>
  </r>
  <r>
    <n v="468"/>
    <s v="AZ"/>
    <x v="22"/>
    <x v="1"/>
    <x v="0"/>
    <x v="0"/>
    <n v="37"/>
    <x v="2"/>
    <n v="121.5"/>
    <n v="97"/>
    <n v="20.66"/>
    <n v="271.39999999999998"/>
    <n v="110"/>
    <n v="23.07"/>
    <n v="248.7"/>
    <n v="97"/>
    <n v="11.19"/>
    <n v="11.3"/>
    <x v="2"/>
    <n v="3.05"/>
    <x v="1"/>
    <x v="4"/>
    <x v="1"/>
    <x v="0"/>
    <x v="1"/>
    <x v="1"/>
  </r>
  <r>
    <n v="469"/>
    <s v="MD"/>
    <x v="89"/>
    <x v="1"/>
    <x v="1"/>
    <x v="1"/>
    <n v="0"/>
    <x v="1"/>
    <n v="216"/>
    <n v="73"/>
    <n v="36.72"/>
    <n v="188.2"/>
    <n v="117"/>
    <n v="16"/>
    <n v="147.1"/>
    <n v="98"/>
    <n v="6.62"/>
    <n v="3.6"/>
    <x v="10"/>
    <n v="0.97"/>
    <x v="0"/>
    <x v="4"/>
    <x v="1"/>
    <x v="0"/>
    <x v="0"/>
    <x v="0"/>
  </r>
  <r>
    <n v="470"/>
    <s v="IN"/>
    <x v="38"/>
    <x v="1"/>
    <x v="0"/>
    <x v="1"/>
    <n v="0"/>
    <x v="1"/>
    <n v="293"/>
    <n v="88"/>
    <n v="49.81"/>
    <n v="160.6"/>
    <n v="101"/>
    <n v="13.65"/>
    <n v="143.9"/>
    <n v="87"/>
    <n v="6.48"/>
    <n v="10"/>
    <x v="1"/>
    <n v="2.7"/>
    <x v="0"/>
    <x v="4"/>
    <x v="1"/>
    <x v="0"/>
    <x v="2"/>
    <x v="0"/>
  </r>
  <r>
    <n v="471"/>
    <s v="DE"/>
    <x v="172"/>
    <x v="1"/>
    <x v="0"/>
    <x v="1"/>
    <n v="0"/>
    <x v="1"/>
    <n v="181.5"/>
    <n v="108"/>
    <n v="30.86"/>
    <n v="196.9"/>
    <n v="87"/>
    <n v="16.739999999999998"/>
    <n v="187.2"/>
    <n v="119"/>
    <n v="8.42"/>
    <n v="10.3"/>
    <x v="5"/>
    <n v="2.78"/>
    <x v="0"/>
    <x v="0"/>
    <x v="1"/>
    <x v="0"/>
    <x v="0"/>
    <x v="0"/>
  </r>
  <r>
    <n v="472"/>
    <s v="MN"/>
    <x v="193"/>
    <x v="0"/>
    <x v="0"/>
    <x v="0"/>
    <n v="26"/>
    <x v="2"/>
    <n v="74.3"/>
    <n v="107"/>
    <n v="12.63"/>
    <n v="177.3"/>
    <n v="116"/>
    <n v="15.07"/>
    <n v="296.3"/>
    <n v="90"/>
    <n v="13.33"/>
    <n v="14.5"/>
    <x v="0"/>
    <n v="3.92"/>
    <x v="1"/>
    <x v="4"/>
    <x v="1"/>
    <x v="0"/>
    <x v="0"/>
    <x v="2"/>
  </r>
  <r>
    <n v="473"/>
    <s v="WI"/>
    <x v="107"/>
    <x v="0"/>
    <x v="1"/>
    <x v="1"/>
    <n v="0"/>
    <x v="1"/>
    <n v="62.3"/>
    <n v="92"/>
    <n v="10.59"/>
    <n v="275"/>
    <n v="82"/>
    <n v="23.38"/>
    <n v="138.69999999999999"/>
    <n v="108"/>
    <n v="6.24"/>
    <n v="10.8"/>
    <x v="0"/>
    <n v="2.92"/>
    <x v="1"/>
    <x v="0"/>
    <x v="1"/>
    <x v="0"/>
    <x v="1"/>
    <x v="1"/>
  </r>
  <r>
    <n v="474"/>
    <s v="FL"/>
    <x v="29"/>
    <x v="2"/>
    <x v="0"/>
    <x v="0"/>
    <n v="31"/>
    <x v="2"/>
    <n v="228.6"/>
    <n v="88"/>
    <n v="38.86"/>
    <n v="248.5"/>
    <n v="109"/>
    <n v="21.12"/>
    <n v="167.1"/>
    <n v="124"/>
    <n v="7.52"/>
    <n v="9"/>
    <x v="6"/>
    <n v="2.4300000000000002"/>
    <x v="0"/>
    <x v="3"/>
    <x v="1"/>
    <x v="0"/>
    <x v="1"/>
    <x v="0"/>
  </r>
  <r>
    <n v="475"/>
    <s v="WV"/>
    <x v="107"/>
    <x v="1"/>
    <x v="0"/>
    <x v="1"/>
    <n v="0"/>
    <x v="1"/>
    <n v="228.1"/>
    <n v="121"/>
    <n v="38.78"/>
    <n v="276.5"/>
    <n v="79"/>
    <n v="23.5"/>
    <n v="279.8"/>
    <n v="77"/>
    <n v="12.59"/>
    <n v="9.9"/>
    <x v="2"/>
    <n v="2.67"/>
    <x v="0"/>
    <x v="4"/>
    <x v="2"/>
    <x v="1"/>
    <x v="1"/>
    <x v="0"/>
  </r>
  <r>
    <n v="476"/>
    <s v="SD"/>
    <x v="109"/>
    <x v="0"/>
    <x v="0"/>
    <x v="0"/>
    <n v="36"/>
    <x v="2"/>
    <n v="309.89999999999998"/>
    <n v="90"/>
    <n v="52.68"/>
    <n v="200.3"/>
    <n v="89"/>
    <n v="17.03"/>
    <n v="183.5"/>
    <n v="105"/>
    <n v="8.26"/>
    <n v="14.2"/>
    <x v="5"/>
    <n v="3.83"/>
    <x v="1"/>
    <x v="0"/>
    <x v="1"/>
    <x v="0"/>
    <x v="0"/>
    <x v="0"/>
  </r>
  <r>
    <n v="477"/>
    <s v="OR"/>
    <x v="155"/>
    <x v="2"/>
    <x v="0"/>
    <x v="1"/>
    <n v="0"/>
    <x v="1"/>
    <n v="149.80000000000001"/>
    <n v="112"/>
    <n v="25.47"/>
    <n v="180"/>
    <n v="93"/>
    <n v="15.3"/>
    <n v="140"/>
    <n v="119"/>
    <n v="6.3"/>
    <n v="11.7"/>
    <x v="7"/>
    <n v="3.16"/>
    <x v="1"/>
    <x v="4"/>
    <x v="1"/>
    <x v="0"/>
    <x v="0"/>
    <x v="3"/>
  </r>
  <r>
    <n v="478"/>
    <s v="CO"/>
    <x v="52"/>
    <x v="2"/>
    <x v="0"/>
    <x v="0"/>
    <n v="30"/>
    <x v="2"/>
    <n v="183.8"/>
    <n v="76"/>
    <n v="31.25"/>
    <n v="229.7"/>
    <n v="95"/>
    <n v="19.52"/>
    <n v="144.1"/>
    <n v="124"/>
    <n v="6.48"/>
    <n v="7.7"/>
    <x v="0"/>
    <n v="2.08"/>
    <x v="0"/>
    <x v="0"/>
    <x v="1"/>
    <x v="0"/>
    <x v="1"/>
    <x v="0"/>
  </r>
  <r>
    <n v="479"/>
    <s v="CT"/>
    <x v="7"/>
    <x v="2"/>
    <x v="0"/>
    <x v="0"/>
    <n v="21"/>
    <x v="0"/>
    <n v="186.7"/>
    <n v="108"/>
    <n v="31.74"/>
    <n v="335"/>
    <n v="86"/>
    <n v="28.48"/>
    <n v="187.2"/>
    <n v="119"/>
    <n v="8.42"/>
    <n v="16.5"/>
    <x v="7"/>
    <n v="4.46"/>
    <x v="1"/>
    <x v="0"/>
    <x v="1"/>
    <x v="0"/>
    <x v="1"/>
    <x v="0"/>
  </r>
  <r>
    <n v="480"/>
    <s v="IN"/>
    <x v="58"/>
    <x v="0"/>
    <x v="0"/>
    <x v="1"/>
    <n v="0"/>
    <x v="1"/>
    <n v="209.4"/>
    <n v="151"/>
    <n v="35.6"/>
    <n v="347.3"/>
    <n v="113"/>
    <n v="29.52"/>
    <n v="246"/>
    <n v="116"/>
    <n v="11.07"/>
    <n v="7.4"/>
    <x v="5"/>
    <n v="2"/>
    <x v="0"/>
    <x v="0"/>
    <x v="2"/>
    <x v="1"/>
    <x v="1"/>
    <x v="0"/>
  </r>
  <r>
    <n v="481"/>
    <s v="PA"/>
    <x v="194"/>
    <x v="0"/>
    <x v="0"/>
    <x v="0"/>
    <n v="25"/>
    <x v="0"/>
    <n v="223.2"/>
    <n v="77"/>
    <n v="37.94"/>
    <n v="183.2"/>
    <n v="118"/>
    <n v="15.57"/>
    <n v="150.80000000000001"/>
    <n v="90"/>
    <n v="6.79"/>
    <n v="10.199999999999999"/>
    <x v="0"/>
    <n v="2.75"/>
    <x v="0"/>
    <x v="3"/>
    <x v="1"/>
    <x v="0"/>
    <x v="0"/>
    <x v="0"/>
  </r>
  <r>
    <n v="482"/>
    <s v="NM"/>
    <x v="15"/>
    <x v="0"/>
    <x v="0"/>
    <x v="1"/>
    <n v="0"/>
    <x v="1"/>
    <n v="164.2"/>
    <n v="109"/>
    <n v="27.91"/>
    <n v="155.4"/>
    <n v="90"/>
    <n v="13.21"/>
    <n v="168.9"/>
    <n v="117"/>
    <n v="7.6"/>
    <n v="10.7"/>
    <x v="8"/>
    <n v="2.89"/>
    <x v="1"/>
    <x v="0"/>
    <x v="1"/>
    <x v="0"/>
    <x v="2"/>
    <x v="3"/>
  </r>
  <r>
    <n v="483"/>
    <s v="ME"/>
    <x v="134"/>
    <x v="2"/>
    <x v="0"/>
    <x v="1"/>
    <n v="0"/>
    <x v="1"/>
    <n v="150.5"/>
    <n v="75"/>
    <n v="25.59"/>
    <n v="193.1"/>
    <n v="93"/>
    <n v="16.41"/>
    <n v="311.60000000000002"/>
    <n v="93"/>
    <n v="14.02"/>
    <n v="10.3"/>
    <x v="5"/>
    <n v="2.78"/>
    <x v="0"/>
    <x v="0"/>
    <x v="1"/>
    <x v="0"/>
    <x v="0"/>
    <x v="2"/>
  </r>
  <r>
    <n v="484"/>
    <s v="SD"/>
    <x v="15"/>
    <x v="1"/>
    <x v="0"/>
    <x v="1"/>
    <n v="0"/>
    <x v="1"/>
    <n v="234.2"/>
    <n v="128"/>
    <n v="39.81"/>
    <n v="293.10000000000002"/>
    <n v="92"/>
    <n v="24.91"/>
    <n v="183.9"/>
    <n v="79"/>
    <n v="8.2799999999999994"/>
    <n v="9.8000000000000007"/>
    <x v="1"/>
    <n v="2.65"/>
    <x v="0"/>
    <x v="1"/>
    <x v="2"/>
    <x v="1"/>
    <x v="1"/>
    <x v="0"/>
  </r>
  <r>
    <n v="485"/>
    <s v="AR"/>
    <x v="155"/>
    <x v="2"/>
    <x v="0"/>
    <x v="1"/>
    <n v="0"/>
    <x v="1"/>
    <n v="55.3"/>
    <n v="102"/>
    <n v="9.4"/>
    <n v="164.7"/>
    <n v="124"/>
    <n v="14"/>
    <n v="200.7"/>
    <n v="108"/>
    <n v="9.0299999999999994"/>
    <n v="10.199999999999999"/>
    <x v="2"/>
    <n v="2.75"/>
    <x v="0"/>
    <x v="0"/>
    <x v="1"/>
    <x v="0"/>
    <x v="2"/>
    <x v="3"/>
  </r>
  <r>
    <n v="486"/>
    <s v="TX"/>
    <x v="52"/>
    <x v="2"/>
    <x v="1"/>
    <x v="1"/>
    <n v="0"/>
    <x v="1"/>
    <n v="221.8"/>
    <n v="97"/>
    <n v="37.71"/>
    <n v="203.8"/>
    <n v="134"/>
    <n v="17.32"/>
    <n v="215.8"/>
    <n v="154"/>
    <n v="9.7100000000000009"/>
    <n v="8.4"/>
    <x v="7"/>
    <n v="2.27"/>
    <x v="0"/>
    <x v="0"/>
    <x v="1"/>
    <x v="0"/>
    <x v="0"/>
    <x v="0"/>
  </r>
  <r>
    <n v="487"/>
    <s v="NH"/>
    <x v="109"/>
    <x v="0"/>
    <x v="0"/>
    <x v="1"/>
    <n v="0"/>
    <x v="1"/>
    <n v="169.6"/>
    <n v="85"/>
    <n v="28.83"/>
    <n v="58.9"/>
    <n v="86"/>
    <n v="5.01"/>
    <n v="179.3"/>
    <n v="124"/>
    <n v="8.07"/>
    <n v="7.4"/>
    <x v="8"/>
    <n v="2"/>
    <x v="0"/>
    <x v="0"/>
    <x v="1"/>
    <x v="0"/>
    <x v="2"/>
    <x v="3"/>
  </r>
  <r>
    <n v="488"/>
    <s v="OK"/>
    <x v="46"/>
    <x v="2"/>
    <x v="0"/>
    <x v="1"/>
    <n v="0"/>
    <x v="1"/>
    <n v="89.7"/>
    <n v="118"/>
    <n v="15.25"/>
    <n v="260.10000000000002"/>
    <n v="79"/>
    <n v="22.11"/>
    <n v="170.1"/>
    <n v="93"/>
    <n v="7.65"/>
    <n v="13.5"/>
    <x v="9"/>
    <n v="3.65"/>
    <x v="1"/>
    <x v="5"/>
    <x v="2"/>
    <x v="1"/>
    <x v="1"/>
    <x v="1"/>
  </r>
  <r>
    <n v="489"/>
    <s v="WI"/>
    <x v="124"/>
    <x v="2"/>
    <x v="0"/>
    <x v="0"/>
    <n v="14"/>
    <x v="0"/>
    <n v="80.2"/>
    <n v="81"/>
    <n v="13.63"/>
    <n v="219"/>
    <n v="103"/>
    <n v="18.62"/>
    <n v="122.6"/>
    <n v="102"/>
    <n v="5.52"/>
    <n v="8.6"/>
    <x v="5"/>
    <n v="2.3199999999999998"/>
    <x v="0"/>
    <x v="0"/>
    <x v="1"/>
    <x v="0"/>
    <x v="0"/>
    <x v="3"/>
  </r>
  <r>
    <n v="490"/>
    <s v="PA"/>
    <x v="32"/>
    <x v="2"/>
    <x v="0"/>
    <x v="1"/>
    <n v="0"/>
    <x v="1"/>
    <n v="125.7"/>
    <n v="96"/>
    <n v="21.37"/>
    <n v="207.6"/>
    <n v="137"/>
    <n v="17.649999999999999"/>
    <n v="183.1"/>
    <n v="103"/>
    <n v="8.24"/>
    <n v="12.9"/>
    <x v="5"/>
    <n v="3.48"/>
    <x v="1"/>
    <x v="0"/>
    <x v="1"/>
    <x v="0"/>
    <x v="0"/>
    <x v="3"/>
  </r>
  <r>
    <n v="491"/>
    <s v="OK"/>
    <x v="28"/>
    <x v="1"/>
    <x v="0"/>
    <x v="1"/>
    <n v="0"/>
    <x v="1"/>
    <n v="176.3"/>
    <n v="85"/>
    <n v="29.97"/>
    <n v="93.4"/>
    <n v="125"/>
    <n v="7.94"/>
    <n v="207.2"/>
    <n v="107"/>
    <n v="9.32"/>
    <n v="9.6"/>
    <x v="6"/>
    <n v="2.59"/>
    <x v="0"/>
    <x v="4"/>
    <x v="1"/>
    <x v="0"/>
    <x v="2"/>
    <x v="3"/>
  </r>
  <r>
    <n v="492"/>
    <s v="ME"/>
    <x v="32"/>
    <x v="1"/>
    <x v="0"/>
    <x v="0"/>
    <n v="29"/>
    <x v="2"/>
    <n v="207.2"/>
    <n v="111"/>
    <n v="35.22"/>
    <n v="254.1"/>
    <n v="137"/>
    <n v="21.6"/>
    <n v="169.3"/>
    <n v="92"/>
    <n v="7.62"/>
    <n v="9.5"/>
    <x v="2"/>
    <n v="2.57"/>
    <x v="0"/>
    <x v="4"/>
    <x v="1"/>
    <x v="0"/>
    <x v="1"/>
    <x v="0"/>
  </r>
  <r>
    <n v="493"/>
    <s v="WV"/>
    <x v="52"/>
    <x v="0"/>
    <x v="0"/>
    <x v="1"/>
    <n v="0"/>
    <x v="1"/>
    <n v="205.7"/>
    <n v="138"/>
    <n v="34.97"/>
    <n v="161.9"/>
    <n v="83"/>
    <n v="13.76"/>
    <n v="269.7"/>
    <n v="104"/>
    <n v="12.14"/>
    <n v="12.5"/>
    <x v="1"/>
    <n v="3.38"/>
    <x v="1"/>
    <x v="4"/>
    <x v="1"/>
    <x v="0"/>
    <x v="2"/>
    <x v="0"/>
  </r>
  <r>
    <n v="494"/>
    <s v="MN"/>
    <x v="49"/>
    <x v="1"/>
    <x v="0"/>
    <x v="1"/>
    <n v="0"/>
    <x v="1"/>
    <n v="157.5"/>
    <n v="70"/>
    <n v="26.78"/>
    <n v="130.69999999999999"/>
    <n v="79"/>
    <n v="11.11"/>
    <n v="193.4"/>
    <n v="98"/>
    <n v="8.6999999999999993"/>
    <n v="9.6"/>
    <x v="7"/>
    <n v="2.59"/>
    <x v="0"/>
    <x v="3"/>
    <x v="1"/>
    <x v="0"/>
    <x v="2"/>
    <x v="3"/>
  </r>
  <r>
    <n v="495"/>
    <s v="NY"/>
    <x v="130"/>
    <x v="2"/>
    <x v="0"/>
    <x v="1"/>
    <n v="0"/>
    <x v="1"/>
    <n v="160.4"/>
    <n v="68"/>
    <n v="27.27"/>
    <n v="102.6"/>
    <n v="103"/>
    <n v="8.7200000000000006"/>
    <n v="235.3"/>
    <n v="106"/>
    <n v="10.59"/>
    <n v="9.1"/>
    <x v="2"/>
    <n v="2.46"/>
    <x v="0"/>
    <x v="4"/>
    <x v="1"/>
    <x v="0"/>
    <x v="2"/>
    <x v="2"/>
  </r>
  <r>
    <n v="496"/>
    <s v="OH"/>
    <x v="22"/>
    <x v="1"/>
    <x v="0"/>
    <x v="0"/>
    <n v="46"/>
    <x v="2"/>
    <n v="214.1"/>
    <n v="62"/>
    <n v="36.4"/>
    <n v="200.9"/>
    <n v="111"/>
    <n v="17.079999999999998"/>
    <n v="246.8"/>
    <n v="126"/>
    <n v="11.11"/>
    <n v="9.1999999999999993"/>
    <x v="1"/>
    <n v="2.48"/>
    <x v="0"/>
    <x v="1"/>
    <x v="1"/>
    <x v="0"/>
    <x v="0"/>
    <x v="0"/>
  </r>
  <r>
    <n v="497"/>
    <s v="MI"/>
    <x v="120"/>
    <x v="1"/>
    <x v="0"/>
    <x v="1"/>
    <n v="0"/>
    <x v="1"/>
    <n v="102.6"/>
    <n v="89"/>
    <n v="17.440000000000001"/>
    <n v="246"/>
    <n v="77"/>
    <n v="20.91"/>
    <n v="170.5"/>
    <n v="140"/>
    <n v="7.67"/>
    <n v="9.1"/>
    <x v="7"/>
    <n v="2.46"/>
    <x v="0"/>
    <x v="4"/>
    <x v="1"/>
    <x v="0"/>
    <x v="1"/>
    <x v="1"/>
  </r>
  <r>
    <n v="498"/>
    <s v="WV"/>
    <x v="111"/>
    <x v="1"/>
    <x v="0"/>
    <x v="1"/>
    <n v="0"/>
    <x v="1"/>
    <n v="202.8"/>
    <n v="109"/>
    <n v="34.479999999999997"/>
    <n v="165.8"/>
    <n v="104"/>
    <n v="14.09"/>
    <n v="143.9"/>
    <n v="71"/>
    <n v="6.48"/>
    <n v="4.5999999999999996"/>
    <x v="7"/>
    <n v="1.24"/>
    <x v="0"/>
    <x v="0"/>
    <x v="1"/>
    <x v="0"/>
    <x v="2"/>
    <x v="0"/>
  </r>
  <r>
    <n v="499"/>
    <s v="MI"/>
    <x v="76"/>
    <x v="0"/>
    <x v="0"/>
    <x v="1"/>
    <n v="0"/>
    <x v="1"/>
    <n v="57.5"/>
    <n v="95"/>
    <n v="9.7799999999999994"/>
    <n v="265.5"/>
    <n v="131"/>
    <n v="22.57"/>
    <n v="244.3"/>
    <n v="128"/>
    <n v="10.99"/>
    <n v="11.6"/>
    <x v="1"/>
    <n v="3.13"/>
    <x v="1"/>
    <x v="3"/>
    <x v="1"/>
    <x v="0"/>
    <x v="1"/>
    <x v="1"/>
  </r>
  <r>
    <n v="500"/>
    <s v="NM"/>
    <x v="191"/>
    <x v="0"/>
    <x v="0"/>
    <x v="1"/>
    <n v="0"/>
    <x v="1"/>
    <n v="169.9"/>
    <n v="144"/>
    <n v="28.88"/>
    <n v="225.2"/>
    <n v="118"/>
    <n v="19.14"/>
    <n v="169.7"/>
    <n v="93"/>
    <n v="7.64"/>
    <n v="11.4"/>
    <x v="10"/>
    <n v="3.08"/>
    <x v="1"/>
    <x v="0"/>
    <x v="1"/>
    <x v="0"/>
    <x v="1"/>
    <x v="3"/>
  </r>
  <r>
    <n v="501"/>
    <s v="MO"/>
    <x v="19"/>
    <x v="0"/>
    <x v="0"/>
    <x v="1"/>
    <n v="0"/>
    <x v="1"/>
    <n v="335.5"/>
    <n v="77"/>
    <n v="57.04"/>
    <n v="212.5"/>
    <n v="109"/>
    <n v="18.059999999999999"/>
    <n v="265"/>
    <n v="132"/>
    <n v="11.93"/>
    <n v="12.7"/>
    <x v="8"/>
    <n v="3.43"/>
    <x v="1"/>
    <x v="4"/>
    <x v="2"/>
    <x v="1"/>
    <x v="0"/>
    <x v="0"/>
  </r>
  <r>
    <n v="502"/>
    <s v="RI"/>
    <x v="88"/>
    <x v="0"/>
    <x v="0"/>
    <x v="1"/>
    <n v="0"/>
    <x v="1"/>
    <n v="139.5"/>
    <n v="119"/>
    <n v="23.72"/>
    <n v="289.3"/>
    <n v="105"/>
    <n v="24.59"/>
    <n v="129.4"/>
    <n v="97"/>
    <n v="5.82"/>
    <n v="13.1"/>
    <x v="8"/>
    <n v="3.54"/>
    <x v="1"/>
    <x v="1"/>
    <x v="1"/>
    <x v="0"/>
    <x v="1"/>
    <x v="1"/>
  </r>
  <r>
    <n v="503"/>
    <s v="NC"/>
    <x v="82"/>
    <x v="0"/>
    <x v="0"/>
    <x v="0"/>
    <n v="29"/>
    <x v="2"/>
    <n v="142.30000000000001"/>
    <n v="107"/>
    <n v="24.19"/>
    <n v="118.7"/>
    <n v="56"/>
    <n v="10.09"/>
    <n v="240.1"/>
    <n v="91"/>
    <n v="10.8"/>
    <n v="6.6"/>
    <x v="8"/>
    <n v="1.78"/>
    <x v="0"/>
    <x v="0"/>
    <x v="1"/>
    <x v="0"/>
    <x v="2"/>
    <x v="2"/>
  </r>
  <r>
    <n v="504"/>
    <s v="WY"/>
    <x v="195"/>
    <x v="0"/>
    <x v="0"/>
    <x v="1"/>
    <n v="0"/>
    <x v="1"/>
    <n v="187.8"/>
    <n v="94"/>
    <n v="31.93"/>
    <n v="248.6"/>
    <n v="86"/>
    <n v="21.13"/>
    <n v="208.8"/>
    <n v="124"/>
    <n v="9.4"/>
    <n v="10.6"/>
    <x v="2"/>
    <n v="2.86"/>
    <x v="1"/>
    <x v="1"/>
    <x v="1"/>
    <x v="0"/>
    <x v="1"/>
    <x v="0"/>
  </r>
  <r>
    <n v="505"/>
    <s v="KY"/>
    <x v="52"/>
    <x v="0"/>
    <x v="0"/>
    <x v="1"/>
    <n v="0"/>
    <x v="1"/>
    <n v="193.7"/>
    <n v="83"/>
    <n v="32.93"/>
    <n v="154.19999999999999"/>
    <n v="79"/>
    <n v="13.11"/>
    <n v="299"/>
    <n v="60"/>
    <n v="13.46"/>
    <n v="12.7"/>
    <x v="0"/>
    <n v="3.43"/>
    <x v="1"/>
    <x v="0"/>
    <x v="1"/>
    <x v="0"/>
    <x v="2"/>
    <x v="0"/>
  </r>
  <r>
    <n v="506"/>
    <s v="OR"/>
    <x v="159"/>
    <x v="1"/>
    <x v="0"/>
    <x v="1"/>
    <n v="0"/>
    <x v="1"/>
    <n v="156.4"/>
    <n v="108"/>
    <n v="26.59"/>
    <n v="233.4"/>
    <n v="118"/>
    <n v="19.84"/>
    <n v="195.7"/>
    <n v="141"/>
    <n v="8.81"/>
    <n v="7.7"/>
    <x v="1"/>
    <n v="2.08"/>
    <x v="0"/>
    <x v="2"/>
    <x v="1"/>
    <x v="0"/>
    <x v="1"/>
    <x v="3"/>
  </r>
  <r>
    <n v="507"/>
    <s v="NV"/>
    <x v="62"/>
    <x v="0"/>
    <x v="1"/>
    <x v="0"/>
    <n v="29"/>
    <x v="2"/>
    <n v="220.7"/>
    <n v="82"/>
    <n v="37.520000000000003"/>
    <n v="217.7"/>
    <n v="110"/>
    <n v="18.5"/>
    <n v="190.5"/>
    <n v="100"/>
    <n v="8.57"/>
    <n v="13.2"/>
    <x v="1"/>
    <n v="3.56"/>
    <x v="1"/>
    <x v="0"/>
    <x v="2"/>
    <x v="1"/>
    <x v="0"/>
    <x v="0"/>
  </r>
  <r>
    <n v="508"/>
    <s v="DC"/>
    <x v="135"/>
    <x v="2"/>
    <x v="0"/>
    <x v="0"/>
    <n v="37"/>
    <x v="2"/>
    <n v="239.8"/>
    <n v="110"/>
    <n v="40.770000000000003"/>
    <n v="221.9"/>
    <n v="115"/>
    <n v="18.86"/>
    <n v="189.1"/>
    <n v="100"/>
    <n v="8.51"/>
    <n v="7.3"/>
    <x v="6"/>
    <n v="1.97"/>
    <x v="0"/>
    <x v="4"/>
    <x v="1"/>
    <x v="0"/>
    <x v="0"/>
    <x v="0"/>
  </r>
  <r>
    <n v="509"/>
    <s v="UT"/>
    <x v="112"/>
    <x v="1"/>
    <x v="0"/>
    <x v="0"/>
    <n v="43"/>
    <x v="2"/>
    <n v="172"/>
    <n v="111"/>
    <n v="29.24"/>
    <n v="200.2"/>
    <n v="64"/>
    <n v="17.02"/>
    <n v="233.1"/>
    <n v="96"/>
    <n v="10.49"/>
    <n v="8"/>
    <x v="2"/>
    <n v="2.16"/>
    <x v="0"/>
    <x v="0"/>
    <x v="1"/>
    <x v="0"/>
    <x v="0"/>
    <x v="2"/>
  </r>
  <r>
    <n v="510"/>
    <s v="WA"/>
    <x v="139"/>
    <x v="2"/>
    <x v="1"/>
    <x v="0"/>
    <n v="35"/>
    <x v="2"/>
    <n v="128.19999999999999"/>
    <n v="138"/>
    <n v="21.79"/>
    <n v="274.5"/>
    <n v="113"/>
    <n v="23.33"/>
    <n v="298.89999999999998"/>
    <n v="130"/>
    <n v="13.45"/>
    <n v="8.8000000000000007"/>
    <x v="10"/>
    <n v="2.38"/>
    <x v="0"/>
    <x v="4"/>
    <x v="1"/>
    <x v="0"/>
    <x v="1"/>
    <x v="1"/>
  </r>
  <r>
    <n v="511"/>
    <s v="FL"/>
    <x v="138"/>
    <x v="1"/>
    <x v="0"/>
    <x v="1"/>
    <n v="0"/>
    <x v="1"/>
    <n v="130.19999999999999"/>
    <n v="119"/>
    <n v="22.13"/>
    <n v="290.89999999999998"/>
    <n v="121"/>
    <n v="24.73"/>
    <n v="194.8"/>
    <n v="140"/>
    <n v="8.77"/>
    <n v="14"/>
    <x v="1"/>
    <n v="3.78"/>
    <x v="1"/>
    <x v="3"/>
    <x v="1"/>
    <x v="0"/>
    <x v="1"/>
    <x v="1"/>
  </r>
  <r>
    <n v="512"/>
    <s v="VA"/>
    <x v="80"/>
    <x v="1"/>
    <x v="0"/>
    <x v="1"/>
    <n v="0"/>
    <x v="1"/>
    <n v="195.4"/>
    <n v="107"/>
    <n v="33.22"/>
    <n v="154.6"/>
    <n v="96"/>
    <n v="13.14"/>
    <n v="142.80000000000001"/>
    <n v="97"/>
    <n v="6.43"/>
    <n v="11.6"/>
    <x v="1"/>
    <n v="3.13"/>
    <x v="1"/>
    <x v="0"/>
    <x v="1"/>
    <x v="0"/>
    <x v="2"/>
    <x v="0"/>
  </r>
  <r>
    <n v="513"/>
    <s v="KS"/>
    <x v="155"/>
    <x v="0"/>
    <x v="1"/>
    <x v="1"/>
    <n v="0"/>
    <x v="1"/>
    <n v="293.3"/>
    <n v="79"/>
    <n v="49.86"/>
    <n v="188.5"/>
    <n v="90"/>
    <n v="16.02"/>
    <n v="266.89999999999998"/>
    <n v="91"/>
    <n v="12.01"/>
    <n v="14.5"/>
    <x v="7"/>
    <n v="3.92"/>
    <x v="1"/>
    <x v="1"/>
    <x v="2"/>
    <x v="1"/>
    <x v="0"/>
    <x v="0"/>
  </r>
  <r>
    <n v="514"/>
    <s v="KS"/>
    <x v="123"/>
    <x v="0"/>
    <x v="0"/>
    <x v="1"/>
    <n v="0"/>
    <x v="1"/>
    <n v="191.3"/>
    <n v="89"/>
    <n v="32.520000000000003"/>
    <n v="193.9"/>
    <n v="87"/>
    <n v="16.48"/>
    <n v="268.39999999999998"/>
    <n v="121"/>
    <n v="12.08"/>
    <n v="12.8"/>
    <x v="7"/>
    <n v="3.46"/>
    <x v="1"/>
    <x v="0"/>
    <x v="1"/>
    <x v="0"/>
    <x v="0"/>
    <x v="0"/>
  </r>
  <r>
    <n v="515"/>
    <s v="ME"/>
    <x v="62"/>
    <x v="2"/>
    <x v="0"/>
    <x v="0"/>
    <n v="33"/>
    <x v="2"/>
    <n v="209.6"/>
    <n v="68"/>
    <n v="35.630000000000003"/>
    <n v="146.9"/>
    <n v="140"/>
    <n v="12.49"/>
    <n v="121"/>
    <n v="131"/>
    <n v="5.44"/>
    <n v="10.6"/>
    <x v="0"/>
    <n v="2.86"/>
    <x v="1"/>
    <x v="4"/>
    <x v="1"/>
    <x v="0"/>
    <x v="2"/>
    <x v="0"/>
  </r>
  <r>
    <n v="516"/>
    <s v="LA"/>
    <x v="6"/>
    <x v="0"/>
    <x v="0"/>
    <x v="1"/>
    <n v="0"/>
    <x v="1"/>
    <n v="215.7"/>
    <n v="140"/>
    <n v="36.67"/>
    <n v="146.30000000000001"/>
    <n v="84"/>
    <n v="12.44"/>
    <n v="264.60000000000002"/>
    <n v="83"/>
    <n v="11.91"/>
    <n v="7.1"/>
    <x v="6"/>
    <n v="1.92"/>
    <x v="0"/>
    <x v="3"/>
    <x v="1"/>
    <x v="0"/>
    <x v="2"/>
    <x v="0"/>
  </r>
  <r>
    <n v="517"/>
    <s v="DC"/>
    <x v="57"/>
    <x v="0"/>
    <x v="0"/>
    <x v="1"/>
    <n v="0"/>
    <x v="1"/>
    <n v="161.4"/>
    <n v="110"/>
    <n v="27.44"/>
    <n v="220.6"/>
    <n v="125"/>
    <n v="18.75"/>
    <n v="249.2"/>
    <n v="78"/>
    <n v="11.21"/>
    <n v="5.0999999999999996"/>
    <x v="5"/>
    <n v="1.38"/>
    <x v="0"/>
    <x v="1"/>
    <x v="1"/>
    <x v="0"/>
    <x v="0"/>
    <x v="2"/>
  </r>
  <r>
    <n v="518"/>
    <s v="TX"/>
    <x v="20"/>
    <x v="1"/>
    <x v="0"/>
    <x v="1"/>
    <n v="0"/>
    <x v="1"/>
    <n v="144.19999999999999"/>
    <n v="91"/>
    <n v="24.51"/>
    <n v="226.7"/>
    <n v="137"/>
    <n v="19.27"/>
    <n v="144.6"/>
    <n v="72"/>
    <n v="6.51"/>
    <n v="13.8"/>
    <x v="7"/>
    <n v="3.73"/>
    <x v="1"/>
    <x v="3"/>
    <x v="1"/>
    <x v="0"/>
    <x v="1"/>
    <x v="3"/>
  </r>
  <r>
    <n v="519"/>
    <s v="NJ"/>
    <x v="66"/>
    <x v="2"/>
    <x v="1"/>
    <x v="0"/>
    <n v="37"/>
    <x v="2"/>
    <n v="220.2"/>
    <n v="109"/>
    <n v="37.43"/>
    <n v="185.3"/>
    <n v="99"/>
    <n v="15.75"/>
    <n v="205.1"/>
    <n v="82"/>
    <n v="9.23"/>
    <n v="4.0999999999999996"/>
    <x v="5"/>
    <n v="1.1100000000000001"/>
    <x v="0"/>
    <x v="1"/>
    <x v="2"/>
    <x v="1"/>
    <x v="0"/>
    <x v="0"/>
  </r>
  <r>
    <n v="520"/>
    <s v="DE"/>
    <x v="10"/>
    <x v="1"/>
    <x v="0"/>
    <x v="1"/>
    <n v="0"/>
    <x v="1"/>
    <n v="256.2"/>
    <n v="105"/>
    <n v="43.55"/>
    <n v="160.69999999999999"/>
    <n v="102"/>
    <n v="13.66"/>
    <n v="249.4"/>
    <n v="80"/>
    <n v="11.22"/>
    <n v="7.4"/>
    <x v="5"/>
    <n v="2"/>
    <x v="0"/>
    <x v="2"/>
    <x v="1"/>
    <x v="0"/>
    <x v="2"/>
    <x v="0"/>
  </r>
  <r>
    <n v="521"/>
    <s v="VT"/>
    <x v="20"/>
    <x v="0"/>
    <x v="0"/>
    <x v="1"/>
    <n v="0"/>
    <x v="1"/>
    <n v="112.7"/>
    <n v="119"/>
    <n v="19.16"/>
    <n v="217.7"/>
    <n v="109"/>
    <n v="18.5"/>
    <n v="152.1"/>
    <n v="76"/>
    <n v="6.84"/>
    <n v="6.5"/>
    <x v="2"/>
    <n v="1.76"/>
    <x v="0"/>
    <x v="0"/>
    <x v="1"/>
    <x v="0"/>
    <x v="0"/>
    <x v="3"/>
  </r>
  <r>
    <n v="522"/>
    <s v="TX"/>
    <x v="24"/>
    <x v="2"/>
    <x v="0"/>
    <x v="1"/>
    <n v="0"/>
    <x v="1"/>
    <n v="194.8"/>
    <n v="107"/>
    <n v="33.119999999999997"/>
    <n v="170.9"/>
    <n v="99"/>
    <n v="14.53"/>
    <n v="225.1"/>
    <n v="93"/>
    <n v="10.130000000000001"/>
    <n v="13.9"/>
    <x v="7"/>
    <n v="3.75"/>
    <x v="1"/>
    <x v="1"/>
    <x v="1"/>
    <x v="0"/>
    <x v="2"/>
    <x v="0"/>
  </r>
  <r>
    <n v="523"/>
    <s v="MT"/>
    <x v="164"/>
    <x v="0"/>
    <x v="0"/>
    <x v="1"/>
    <n v="0"/>
    <x v="1"/>
    <n v="100.8"/>
    <n v="112"/>
    <n v="17.14"/>
    <n v="230"/>
    <n v="69"/>
    <n v="19.55"/>
    <n v="193.6"/>
    <n v="95"/>
    <n v="8.7100000000000009"/>
    <n v="9.5"/>
    <x v="5"/>
    <n v="2.57"/>
    <x v="0"/>
    <x v="1"/>
    <x v="1"/>
    <x v="0"/>
    <x v="1"/>
    <x v="3"/>
  </r>
  <r>
    <n v="524"/>
    <s v="ND"/>
    <x v="11"/>
    <x v="2"/>
    <x v="0"/>
    <x v="0"/>
    <n v="22"/>
    <x v="0"/>
    <n v="82.5"/>
    <n v="97"/>
    <n v="14.03"/>
    <n v="289.89999999999998"/>
    <n v="94"/>
    <n v="24.64"/>
    <n v="180"/>
    <n v="114"/>
    <n v="8.1"/>
    <n v="4.8"/>
    <x v="7"/>
    <n v="1.3"/>
    <x v="0"/>
    <x v="3"/>
    <x v="1"/>
    <x v="0"/>
    <x v="1"/>
    <x v="1"/>
  </r>
  <r>
    <n v="525"/>
    <s v="NJ"/>
    <x v="145"/>
    <x v="0"/>
    <x v="0"/>
    <x v="0"/>
    <n v="34"/>
    <x v="2"/>
    <n v="146.4"/>
    <n v="104"/>
    <n v="24.89"/>
    <n v="89.7"/>
    <n v="103"/>
    <n v="7.62"/>
    <n v="220"/>
    <n v="91"/>
    <n v="9.9"/>
    <n v="15.6"/>
    <x v="7"/>
    <n v="4.21"/>
    <x v="1"/>
    <x v="4"/>
    <x v="1"/>
    <x v="0"/>
    <x v="2"/>
    <x v="3"/>
  </r>
  <r>
    <n v="526"/>
    <s v="MO"/>
    <x v="37"/>
    <x v="2"/>
    <x v="0"/>
    <x v="1"/>
    <n v="0"/>
    <x v="1"/>
    <n v="177.9"/>
    <n v="129"/>
    <n v="30.24"/>
    <n v="224.6"/>
    <n v="87"/>
    <n v="19.09"/>
    <n v="306.3"/>
    <n v="102"/>
    <n v="13.78"/>
    <n v="10.8"/>
    <x v="1"/>
    <n v="2.92"/>
    <x v="1"/>
    <x v="4"/>
    <x v="1"/>
    <x v="0"/>
    <x v="1"/>
    <x v="0"/>
  </r>
  <r>
    <n v="527"/>
    <s v="CO"/>
    <x v="97"/>
    <x v="1"/>
    <x v="0"/>
    <x v="0"/>
    <n v="27"/>
    <x v="2"/>
    <n v="153.5"/>
    <n v="84"/>
    <n v="26.1"/>
    <n v="194"/>
    <n v="73"/>
    <n v="16.489999999999998"/>
    <n v="256.5"/>
    <n v="94"/>
    <n v="11.54"/>
    <n v="10.199999999999999"/>
    <x v="10"/>
    <n v="2.75"/>
    <x v="0"/>
    <x v="5"/>
    <x v="1"/>
    <x v="0"/>
    <x v="0"/>
    <x v="2"/>
  </r>
  <r>
    <n v="528"/>
    <s v="KS"/>
    <x v="42"/>
    <x v="2"/>
    <x v="0"/>
    <x v="1"/>
    <n v="0"/>
    <x v="1"/>
    <n v="150.69999999999999"/>
    <n v="105"/>
    <n v="25.62"/>
    <n v="197.3"/>
    <n v="133"/>
    <n v="16.77"/>
    <n v="169"/>
    <n v="116"/>
    <n v="7.61"/>
    <n v="9.1999999999999993"/>
    <x v="17"/>
    <n v="2.48"/>
    <x v="0"/>
    <x v="0"/>
    <x v="1"/>
    <x v="0"/>
    <x v="0"/>
    <x v="3"/>
  </r>
  <r>
    <n v="529"/>
    <s v="NC"/>
    <x v="29"/>
    <x v="2"/>
    <x v="0"/>
    <x v="0"/>
    <n v="19"/>
    <x v="0"/>
    <n v="180.1"/>
    <n v="106"/>
    <n v="30.62"/>
    <n v="127.5"/>
    <n v="92"/>
    <n v="10.84"/>
    <n v="237.4"/>
    <n v="118"/>
    <n v="10.68"/>
    <n v="7.5"/>
    <x v="0"/>
    <n v="2.0299999999999998"/>
    <x v="0"/>
    <x v="1"/>
    <x v="1"/>
    <x v="0"/>
    <x v="2"/>
    <x v="0"/>
  </r>
  <r>
    <n v="530"/>
    <s v="MT"/>
    <x v="86"/>
    <x v="0"/>
    <x v="0"/>
    <x v="0"/>
    <n v="31"/>
    <x v="2"/>
    <n v="265.3"/>
    <n v="94"/>
    <n v="45.1"/>
    <n v="147.6"/>
    <n v="95"/>
    <n v="12.55"/>
    <n v="259.3"/>
    <n v="117"/>
    <n v="11.67"/>
    <n v="12.9"/>
    <x v="6"/>
    <n v="3.48"/>
    <x v="1"/>
    <x v="0"/>
    <x v="1"/>
    <x v="0"/>
    <x v="2"/>
    <x v="0"/>
  </r>
  <r>
    <n v="531"/>
    <s v="DE"/>
    <x v="14"/>
    <x v="0"/>
    <x v="0"/>
    <x v="1"/>
    <n v="0"/>
    <x v="1"/>
    <n v="128.6"/>
    <n v="83"/>
    <n v="21.86"/>
    <n v="134"/>
    <n v="114"/>
    <n v="11.39"/>
    <n v="210.6"/>
    <n v="113"/>
    <n v="9.48"/>
    <n v="11.4"/>
    <x v="5"/>
    <n v="3.08"/>
    <x v="1"/>
    <x v="1"/>
    <x v="1"/>
    <x v="0"/>
    <x v="2"/>
    <x v="3"/>
  </r>
  <r>
    <n v="532"/>
    <s v="ND"/>
    <x v="87"/>
    <x v="0"/>
    <x v="0"/>
    <x v="1"/>
    <n v="0"/>
    <x v="1"/>
    <n v="161.5"/>
    <n v="92"/>
    <n v="27.46"/>
    <n v="173.5"/>
    <n v="108"/>
    <n v="14.75"/>
    <n v="206.2"/>
    <n v="95"/>
    <n v="9.2799999999999994"/>
    <n v="7.9"/>
    <x v="7"/>
    <n v="2.13"/>
    <x v="0"/>
    <x v="4"/>
    <x v="1"/>
    <x v="0"/>
    <x v="2"/>
    <x v="3"/>
  </r>
  <r>
    <n v="533"/>
    <s v="VA"/>
    <x v="12"/>
    <x v="2"/>
    <x v="0"/>
    <x v="1"/>
    <n v="0"/>
    <x v="1"/>
    <n v="165.3"/>
    <n v="120"/>
    <n v="28.1"/>
    <n v="198.5"/>
    <n v="106"/>
    <n v="16.87"/>
    <n v="208.5"/>
    <n v="102"/>
    <n v="9.3800000000000008"/>
    <n v="9.8000000000000007"/>
    <x v="0"/>
    <n v="2.65"/>
    <x v="0"/>
    <x v="0"/>
    <x v="1"/>
    <x v="0"/>
    <x v="0"/>
    <x v="3"/>
  </r>
  <r>
    <n v="534"/>
    <s v="IL"/>
    <x v="26"/>
    <x v="0"/>
    <x v="0"/>
    <x v="1"/>
    <n v="0"/>
    <x v="1"/>
    <n v="195"/>
    <n v="92"/>
    <n v="33.15"/>
    <n v="210.5"/>
    <n v="83"/>
    <n v="17.89"/>
    <n v="180.6"/>
    <n v="92"/>
    <n v="8.1300000000000008"/>
    <n v="11"/>
    <x v="12"/>
    <n v="2.97"/>
    <x v="1"/>
    <x v="1"/>
    <x v="1"/>
    <x v="0"/>
    <x v="0"/>
    <x v="0"/>
  </r>
  <r>
    <n v="535"/>
    <s v="OK"/>
    <x v="113"/>
    <x v="0"/>
    <x v="0"/>
    <x v="1"/>
    <n v="0"/>
    <x v="1"/>
    <n v="213.8"/>
    <n v="79"/>
    <n v="36.35"/>
    <n v="265.10000000000002"/>
    <n v="93"/>
    <n v="22.53"/>
    <n v="239.8"/>
    <n v="128"/>
    <n v="10.79"/>
    <n v="15.6"/>
    <x v="10"/>
    <n v="4.21"/>
    <x v="1"/>
    <x v="1"/>
    <x v="1"/>
    <x v="0"/>
    <x v="1"/>
    <x v="0"/>
  </r>
  <r>
    <n v="536"/>
    <s v="CO"/>
    <x v="71"/>
    <x v="1"/>
    <x v="0"/>
    <x v="0"/>
    <n v="24"/>
    <x v="0"/>
    <n v="205.5"/>
    <n v="114"/>
    <n v="34.94"/>
    <n v="219.3"/>
    <n v="99"/>
    <n v="18.64"/>
    <n v="215.9"/>
    <n v="95"/>
    <n v="9.7200000000000006"/>
    <n v="14"/>
    <x v="7"/>
    <n v="3.78"/>
    <x v="1"/>
    <x v="0"/>
    <x v="1"/>
    <x v="0"/>
    <x v="0"/>
    <x v="0"/>
  </r>
  <r>
    <n v="537"/>
    <s v="MT"/>
    <x v="63"/>
    <x v="0"/>
    <x v="0"/>
    <x v="0"/>
    <n v="22"/>
    <x v="0"/>
    <n v="252.9"/>
    <n v="112"/>
    <n v="42.99"/>
    <n v="177.9"/>
    <n v="99"/>
    <n v="15.12"/>
    <n v="158.4"/>
    <n v="146"/>
    <n v="7.13"/>
    <n v="8.5"/>
    <x v="7"/>
    <n v="2.2999999999999998"/>
    <x v="0"/>
    <x v="3"/>
    <x v="1"/>
    <x v="0"/>
    <x v="0"/>
    <x v="0"/>
  </r>
  <r>
    <n v="538"/>
    <s v="ME"/>
    <x v="87"/>
    <x v="0"/>
    <x v="0"/>
    <x v="1"/>
    <n v="0"/>
    <x v="1"/>
    <n v="192"/>
    <n v="91"/>
    <n v="32.64"/>
    <n v="127.6"/>
    <n v="127"/>
    <n v="10.85"/>
    <n v="155.6"/>
    <n v="125"/>
    <n v="7"/>
    <n v="7.5"/>
    <x v="2"/>
    <n v="2.0299999999999998"/>
    <x v="0"/>
    <x v="0"/>
    <x v="1"/>
    <x v="0"/>
    <x v="2"/>
    <x v="0"/>
  </r>
  <r>
    <n v="539"/>
    <s v="WI"/>
    <x v="21"/>
    <x v="0"/>
    <x v="0"/>
    <x v="0"/>
    <n v="39"/>
    <x v="2"/>
    <n v="69.099999999999994"/>
    <n v="122"/>
    <n v="11.75"/>
    <n v="101.3"/>
    <n v="136"/>
    <n v="8.61"/>
    <n v="104.8"/>
    <n v="94"/>
    <n v="4.72"/>
    <n v="9.1"/>
    <x v="7"/>
    <n v="2.46"/>
    <x v="0"/>
    <x v="1"/>
    <x v="1"/>
    <x v="0"/>
    <x v="2"/>
    <x v="3"/>
  </r>
  <r>
    <n v="540"/>
    <s v="MO"/>
    <x v="138"/>
    <x v="2"/>
    <x v="0"/>
    <x v="1"/>
    <n v="0"/>
    <x v="1"/>
    <n v="261.7"/>
    <n v="97"/>
    <n v="44.49"/>
    <n v="210.6"/>
    <n v="48"/>
    <n v="17.899999999999999"/>
    <n v="256.7"/>
    <n v="83"/>
    <n v="11.55"/>
    <n v="6"/>
    <x v="0"/>
    <n v="1.62"/>
    <x v="0"/>
    <x v="3"/>
    <x v="2"/>
    <x v="1"/>
    <x v="0"/>
    <x v="0"/>
  </r>
  <r>
    <n v="541"/>
    <s v="NY"/>
    <x v="24"/>
    <x v="0"/>
    <x v="0"/>
    <x v="1"/>
    <n v="0"/>
    <x v="1"/>
    <n v="235.5"/>
    <n v="81"/>
    <n v="40.04"/>
    <n v="257.2"/>
    <n v="130"/>
    <n v="21.86"/>
    <n v="103.1"/>
    <n v="111"/>
    <n v="4.6399999999999997"/>
    <n v="11.5"/>
    <x v="7"/>
    <n v="3.11"/>
    <x v="1"/>
    <x v="4"/>
    <x v="1"/>
    <x v="0"/>
    <x v="1"/>
    <x v="0"/>
  </r>
  <r>
    <n v="542"/>
    <s v="CT"/>
    <x v="62"/>
    <x v="2"/>
    <x v="0"/>
    <x v="1"/>
    <n v="0"/>
    <x v="1"/>
    <n v="213.4"/>
    <n v="100"/>
    <n v="36.28"/>
    <n v="204.9"/>
    <n v="52"/>
    <n v="17.420000000000002"/>
    <n v="179.7"/>
    <n v="93"/>
    <n v="8.09"/>
    <n v="9.5"/>
    <x v="1"/>
    <n v="2.57"/>
    <x v="0"/>
    <x v="0"/>
    <x v="1"/>
    <x v="0"/>
    <x v="0"/>
    <x v="0"/>
  </r>
  <r>
    <n v="543"/>
    <s v="WY"/>
    <x v="10"/>
    <x v="0"/>
    <x v="0"/>
    <x v="0"/>
    <n v="22"/>
    <x v="0"/>
    <n v="263.8"/>
    <n v="65"/>
    <n v="44.85"/>
    <n v="103.4"/>
    <n v="115"/>
    <n v="8.7899999999999991"/>
    <n v="208.1"/>
    <n v="109"/>
    <n v="9.36"/>
    <n v="8.5"/>
    <x v="0"/>
    <n v="2.2999999999999998"/>
    <x v="0"/>
    <x v="3"/>
    <x v="1"/>
    <x v="0"/>
    <x v="2"/>
    <x v="0"/>
  </r>
  <r>
    <n v="544"/>
    <s v="CA"/>
    <x v="40"/>
    <x v="1"/>
    <x v="0"/>
    <x v="0"/>
    <n v="31"/>
    <x v="2"/>
    <n v="183.4"/>
    <n v="126"/>
    <n v="31.18"/>
    <n v="195.5"/>
    <n v="106"/>
    <n v="16.62"/>
    <n v="180.1"/>
    <n v="93"/>
    <n v="8.1"/>
    <n v="10.5"/>
    <x v="2"/>
    <n v="2.84"/>
    <x v="1"/>
    <x v="0"/>
    <x v="1"/>
    <x v="0"/>
    <x v="0"/>
    <x v="0"/>
  </r>
  <r>
    <n v="545"/>
    <s v="CA"/>
    <x v="138"/>
    <x v="1"/>
    <x v="0"/>
    <x v="1"/>
    <n v="0"/>
    <x v="1"/>
    <n v="157.6"/>
    <n v="85"/>
    <n v="26.79"/>
    <n v="194.1"/>
    <n v="92"/>
    <n v="16.5"/>
    <n v="231.5"/>
    <n v="86"/>
    <n v="10.42"/>
    <n v="9.4"/>
    <x v="3"/>
    <n v="2.54"/>
    <x v="0"/>
    <x v="5"/>
    <x v="2"/>
    <x v="1"/>
    <x v="0"/>
    <x v="2"/>
  </r>
  <r>
    <n v="546"/>
    <s v="MN"/>
    <x v="13"/>
    <x v="0"/>
    <x v="0"/>
    <x v="1"/>
    <n v="0"/>
    <x v="1"/>
    <n v="175.6"/>
    <n v="147"/>
    <n v="29.85"/>
    <n v="161.80000000000001"/>
    <n v="118"/>
    <n v="13.75"/>
    <n v="289.5"/>
    <n v="55"/>
    <n v="13.03"/>
    <n v="9.3000000000000007"/>
    <x v="7"/>
    <n v="2.5099999999999998"/>
    <x v="0"/>
    <x v="1"/>
    <x v="1"/>
    <x v="0"/>
    <x v="2"/>
    <x v="2"/>
  </r>
  <r>
    <n v="547"/>
    <s v="AK"/>
    <x v="115"/>
    <x v="0"/>
    <x v="0"/>
    <x v="1"/>
    <n v="0"/>
    <x v="1"/>
    <n v="242.5"/>
    <n v="101"/>
    <n v="41.23"/>
    <n v="102.8"/>
    <n v="114"/>
    <n v="8.74"/>
    <n v="142.4"/>
    <n v="89"/>
    <n v="6.41"/>
    <n v="9.3000000000000007"/>
    <x v="5"/>
    <n v="2.5099999999999998"/>
    <x v="0"/>
    <x v="4"/>
    <x v="1"/>
    <x v="0"/>
    <x v="2"/>
    <x v="0"/>
  </r>
  <r>
    <n v="548"/>
    <s v="VA"/>
    <x v="144"/>
    <x v="0"/>
    <x v="0"/>
    <x v="1"/>
    <n v="0"/>
    <x v="1"/>
    <n v="151"/>
    <n v="102"/>
    <n v="25.67"/>
    <n v="131.4"/>
    <n v="101"/>
    <n v="11.17"/>
    <n v="186.6"/>
    <n v="86"/>
    <n v="8.4"/>
    <n v="9.9"/>
    <x v="10"/>
    <n v="2.67"/>
    <x v="0"/>
    <x v="1"/>
    <x v="1"/>
    <x v="0"/>
    <x v="2"/>
    <x v="3"/>
  </r>
  <r>
    <n v="549"/>
    <s v="CO"/>
    <x v="174"/>
    <x v="0"/>
    <x v="0"/>
    <x v="1"/>
    <n v="0"/>
    <x v="1"/>
    <n v="138.1"/>
    <n v="103"/>
    <n v="23.48"/>
    <n v="164.5"/>
    <n v="100"/>
    <n v="13.98"/>
    <n v="134.9"/>
    <n v="63"/>
    <n v="6.07"/>
    <n v="8.3000000000000007"/>
    <x v="5"/>
    <n v="2.2400000000000002"/>
    <x v="0"/>
    <x v="0"/>
    <x v="1"/>
    <x v="0"/>
    <x v="2"/>
    <x v="3"/>
  </r>
  <r>
    <n v="550"/>
    <s v="MT"/>
    <x v="78"/>
    <x v="2"/>
    <x v="0"/>
    <x v="1"/>
    <n v="0"/>
    <x v="1"/>
    <n v="264.7"/>
    <n v="69"/>
    <n v="45"/>
    <n v="305"/>
    <n v="120"/>
    <n v="25.93"/>
    <n v="197.4"/>
    <n v="86"/>
    <n v="8.8800000000000008"/>
    <n v="9.5"/>
    <x v="4"/>
    <n v="2.57"/>
    <x v="0"/>
    <x v="0"/>
    <x v="2"/>
    <x v="1"/>
    <x v="1"/>
    <x v="0"/>
  </r>
  <r>
    <n v="551"/>
    <s v="SD"/>
    <x v="74"/>
    <x v="2"/>
    <x v="0"/>
    <x v="0"/>
    <n v="31"/>
    <x v="2"/>
    <n v="282.3"/>
    <n v="70"/>
    <n v="47.99"/>
    <n v="152"/>
    <n v="89"/>
    <n v="12.92"/>
    <n v="225.5"/>
    <n v="93"/>
    <n v="10.15"/>
    <n v="12"/>
    <x v="7"/>
    <n v="3.24"/>
    <x v="1"/>
    <x v="0"/>
    <x v="1"/>
    <x v="0"/>
    <x v="2"/>
    <x v="0"/>
  </r>
  <r>
    <n v="552"/>
    <s v="VT"/>
    <x v="150"/>
    <x v="0"/>
    <x v="0"/>
    <x v="1"/>
    <n v="0"/>
    <x v="1"/>
    <n v="197.1"/>
    <n v="126"/>
    <n v="33.51"/>
    <n v="130.1"/>
    <n v="76"/>
    <n v="11.06"/>
    <n v="78.099999999999994"/>
    <n v="100"/>
    <n v="3.51"/>
    <n v="7.4"/>
    <x v="7"/>
    <n v="2"/>
    <x v="0"/>
    <x v="3"/>
    <x v="1"/>
    <x v="0"/>
    <x v="2"/>
    <x v="0"/>
  </r>
  <r>
    <n v="553"/>
    <s v="ND"/>
    <x v="95"/>
    <x v="2"/>
    <x v="0"/>
    <x v="1"/>
    <n v="0"/>
    <x v="1"/>
    <n v="205.3"/>
    <n v="95"/>
    <n v="34.9"/>
    <n v="166.7"/>
    <n v="128"/>
    <n v="14.17"/>
    <n v="240.6"/>
    <n v="84"/>
    <n v="10.83"/>
    <n v="7.8"/>
    <x v="7"/>
    <n v="2.11"/>
    <x v="0"/>
    <x v="0"/>
    <x v="1"/>
    <x v="0"/>
    <x v="2"/>
    <x v="0"/>
  </r>
  <r>
    <n v="554"/>
    <s v="GA"/>
    <x v="19"/>
    <x v="0"/>
    <x v="0"/>
    <x v="0"/>
    <n v="22"/>
    <x v="0"/>
    <n v="181.8"/>
    <n v="110"/>
    <n v="30.91"/>
    <n v="228.1"/>
    <n v="123"/>
    <n v="19.39"/>
    <n v="262.7"/>
    <n v="141"/>
    <n v="11.82"/>
    <n v="9.1999999999999993"/>
    <x v="7"/>
    <n v="2.48"/>
    <x v="0"/>
    <x v="4"/>
    <x v="1"/>
    <x v="0"/>
    <x v="1"/>
    <x v="0"/>
  </r>
  <r>
    <n v="555"/>
    <s v="OR"/>
    <x v="97"/>
    <x v="0"/>
    <x v="0"/>
    <x v="1"/>
    <n v="0"/>
    <x v="1"/>
    <n v="252"/>
    <n v="120"/>
    <n v="42.84"/>
    <n v="150.19999999999999"/>
    <n v="106"/>
    <n v="12.77"/>
    <n v="151.80000000000001"/>
    <n v="96"/>
    <n v="6.83"/>
    <n v="9.6"/>
    <x v="6"/>
    <n v="2.59"/>
    <x v="0"/>
    <x v="4"/>
    <x v="1"/>
    <x v="0"/>
    <x v="2"/>
    <x v="0"/>
  </r>
  <r>
    <n v="556"/>
    <s v="WY"/>
    <x v="194"/>
    <x v="0"/>
    <x v="0"/>
    <x v="1"/>
    <n v="0"/>
    <x v="1"/>
    <n v="231.2"/>
    <n v="135"/>
    <n v="39.299999999999997"/>
    <n v="188.7"/>
    <n v="74"/>
    <n v="16.04"/>
    <n v="206.9"/>
    <n v="124"/>
    <n v="9.31"/>
    <n v="12.3"/>
    <x v="6"/>
    <n v="3.32"/>
    <x v="1"/>
    <x v="0"/>
    <x v="1"/>
    <x v="0"/>
    <x v="0"/>
    <x v="0"/>
  </r>
  <r>
    <n v="557"/>
    <s v="GA"/>
    <x v="46"/>
    <x v="0"/>
    <x v="0"/>
    <x v="0"/>
    <n v="33"/>
    <x v="2"/>
    <n v="200.1"/>
    <n v="108"/>
    <n v="34.020000000000003"/>
    <n v="188.9"/>
    <n v="122"/>
    <n v="16.059999999999999"/>
    <n v="205.1"/>
    <n v="90"/>
    <n v="9.23"/>
    <n v="15.5"/>
    <x v="7"/>
    <n v="4.1900000000000004"/>
    <x v="1"/>
    <x v="1"/>
    <x v="1"/>
    <x v="0"/>
    <x v="0"/>
    <x v="0"/>
  </r>
  <r>
    <n v="558"/>
    <s v="WV"/>
    <x v="178"/>
    <x v="2"/>
    <x v="0"/>
    <x v="0"/>
    <n v="26"/>
    <x v="2"/>
    <n v="266.7"/>
    <n v="109"/>
    <n v="45.34"/>
    <n v="232.3"/>
    <n v="107"/>
    <n v="19.75"/>
    <n v="212.8"/>
    <n v="98"/>
    <n v="9.58"/>
    <n v="16.3"/>
    <x v="7"/>
    <n v="4.4000000000000004"/>
    <x v="1"/>
    <x v="0"/>
    <x v="1"/>
    <x v="0"/>
    <x v="1"/>
    <x v="0"/>
  </r>
  <r>
    <n v="559"/>
    <s v="IL"/>
    <x v="159"/>
    <x v="2"/>
    <x v="0"/>
    <x v="1"/>
    <n v="0"/>
    <x v="1"/>
    <n v="175.3"/>
    <n v="106"/>
    <n v="29.8"/>
    <n v="144.30000000000001"/>
    <n v="87"/>
    <n v="12.27"/>
    <n v="160.19999999999999"/>
    <n v="88"/>
    <n v="7.21"/>
    <n v="11.8"/>
    <x v="2"/>
    <n v="3.19"/>
    <x v="1"/>
    <x v="1"/>
    <x v="1"/>
    <x v="0"/>
    <x v="2"/>
    <x v="3"/>
  </r>
  <r>
    <n v="560"/>
    <s v="CO"/>
    <x v="128"/>
    <x v="2"/>
    <x v="0"/>
    <x v="1"/>
    <n v="0"/>
    <x v="1"/>
    <n v="125.1"/>
    <n v="99"/>
    <n v="21.27"/>
    <n v="248.8"/>
    <n v="62"/>
    <n v="21.15"/>
    <n v="211.3"/>
    <n v="79"/>
    <n v="9.51"/>
    <n v="11.2"/>
    <x v="0"/>
    <n v="3.02"/>
    <x v="1"/>
    <x v="3"/>
    <x v="1"/>
    <x v="0"/>
    <x v="1"/>
    <x v="1"/>
  </r>
  <r>
    <n v="561"/>
    <s v="DE"/>
    <x v="9"/>
    <x v="0"/>
    <x v="0"/>
    <x v="1"/>
    <n v="0"/>
    <x v="1"/>
    <n v="176.8"/>
    <n v="90"/>
    <n v="30.06"/>
    <n v="224.7"/>
    <n v="81"/>
    <n v="19.100000000000001"/>
    <n v="204.6"/>
    <n v="77"/>
    <n v="9.2100000000000009"/>
    <n v="7.5"/>
    <x v="17"/>
    <n v="2.0299999999999998"/>
    <x v="0"/>
    <x v="0"/>
    <x v="1"/>
    <x v="0"/>
    <x v="1"/>
    <x v="0"/>
  </r>
  <r>
    <n v="562"/>
    <s v="LA"/>
    <x v="133"/>
    <x v="0"/>
    <x v="0"/>
    <x v="1"/>
    <n v="0"/>
    <x v="1"/>
    <n v="241.9"/>
    <n v="101"/>
    <n v="41.12"/>
    <n v="129.4"/>
    <n v="121"/>
    <n v="11"/>
    <n v="264.8"/>
    <n v="104"/>
    <n v="11.92"/>
    <n v="5.9"/>
    <x v="0"/>
    <n v="1.59"/>
    <x v="0"/>
    <x v="0"/>
    <x v="1"/>
    <x v="0"/>
    <x v="2"/>
    <x v="0"/>
  </r>
  <r>
    <n v="563"/>
    <s v="IN"/>
    <x v="55"/>
    <x v="2"/>
    <x v="0"/>
    <x v="1"/>
    <n v="0"/>
    <x v="1"/>
    <n v="217.1"/>
    <n v="99"/>
    <n v="36.909999999999997"/>
    <n v="236"/>
    <n v="68"/>
    <n v="20.059999999999999"/>
    <n v="118.3"/>
    <n v="120"/>
    <n v="5.32"/>
    <n v="9.4"/>
    <x v="7"/>
    <n v="2.54"/>
    <x v="0"/>
    <x v="0"/>
    <x v="1"/>
    <x v="0"/>
    <x v="1"/>
    <x v="0"/>
  </r>
  <r>
    <n v="564"/>
    <s v="NY"/>
    <x v="74"/>
    <x v="1"/>
    <x v="0"/>
    <x v="1"/>
    <n v="0"/>
    <x v="1"/>
    <n v="195.4"/>
    <n v="110"/>
    <n v="33.22"/>
    <n v="181.2"/>
    <n v="109"/>
    <n v="15.4"/>
    <n v="178.5"/>
    <n v="105"/>
    <n v="8.0299999999999994"/>
    <n v="8.9"/>
    <x v="7"/>
    <n v="2.4"/>
    <x v="0"/>
    <x v="1"/>
    <x v="1"/>
    <x v="0"/>
    <x v="0"/>
    <x v="0"/>
  </r>
  <r>
    <n v="565"/>
    <s v="TX"/>
    <x v="22"/>
    <x v="0"/>
    <x v="1"/>
    <x v="1"/>
    <n v="0"/>
    <x v="1"/>
    <n v="222.4"/>
    <n v="78"/>
    <n v="37.81"/>
    <n v="327"/>
    <n v="111"/>
    <n v="27.8"/>
    <n v="208"/>
    <n v="104"/>
    <n v="9.36"/>
    <n v="8.6999999999999993"/>
    <x v="4"/>
    <n v="2.35"/>
    <x v="0"/>
    <x v="0"/>
    <x v="2"/>
    <x v="1"/>
    <x v="1"/>
    <x v="0"/>
  </r>
  <r>
    <n v="566"/>
    <s v="KS"/>
    <x v="104"/>
    <x v="1"/>
    <x v="0"/>
    <x v="1"/>
    <n v="0"/>
    <x v="1"/>
    <n v="189.5"/>
    <n v="90"/>
    <n v="32.22"/>
    <n v="189.8"/>
    <n v="118"/>
    <n v="16.13"/>
    <n v="205.8"/>
    <n v="83"/>
    <n v="9.26"/>
    <n v="13.1"/>
    <x v="5"/>
    <n v="3.54"/>
    <x v="1"/>
    <x v="0"/>
    <x v="1"/>
    <x v="0"/>
    <x v="0"/>
    <x v="0"/>
  </r>
  <r>
    <n v="567"/>
    <s v="WV"/>
    <x v="31"/>
    <x v="0"/>
    <x v="0"/>
    <x v="1"/>
    <n v="0"/>
    <x v="1"/>
    <n v="123.1"/>
    <n v="100"/>
    <n v="20.93"/>
    <n v="158.4"/>
    <n v="82"/>
    <n v="13.46"/>
    <n v="256.10000000000002"/>
    <n v="82"/>
    <n v="11.52"/>
    <n v="9.3000000000000007"/>
    <x v="2"/>
    <n v="2.5099999999999998"/>
    <x v="0"/>
    <x v="1"/>
    <x v="1"/>
    <x v="0"/>
    <x v="2"/>
    <x v="2"/>
  </r>
  <r>
    <n v="568"/>
    <s v="NE"/>
    <x v="121"/>
    <x v="0"/>
    <x v="0"/>
    <x v="0"/>
    <n v="38"/>
    <x v="2"/>
    <n v="256.7"/>
    <n v="98"/>
    <n v="43.64"/>
    <n v="150.5"/>
    <n v="120"/>
    <n v="12.79"/>
    <n v="123"/>
    <n v="87"/>
    <n v="5.54"/>
    <n v="11.4"/>
    <x v="0"/>
    <n v="3.08"/>
    <x v="1"/>
    <x v="3"/>
    <x v="1"/>
    <x v="0"/>
    <x v="2"/>
    <x v="0"/>
  </r>
  <r>
    <n v="569"/>
    <s v="ND"/>
    <x v="75"/>
    <x v="2"/>
    <x v="0"/>
    <x v="1"/>
    <n v="0"/>
    <x v="1"/>
    <n v="159.1"/>
    <n v="94"/>
    <n v="27.05"/>
    <n v="241.6"/>
    <n v="119"/>
    <n v="20.54"/>
    <n v="202.4"/>
    <n v="120"/>
    <n v="9.11"/>
    <n v="6.5"/>
    <x v="6"/>
    <n v="1.76"/>
    <x v="0"/>
    <x v="0"/>
    <x v="1"/>
    <x v="0"/>
    <x v="1"/>
    <x v="1"/>
  </r>
  <r>
    <n v="570"/>
    <s v="AK"/>
    <x v="155"/>
    <x v="2"/>
    <x v="0"/>
    <x v="1"/>
    <n v="0"/>
    <x v="1"/>
    <n v="100.1"/>
    <n v="90"/>
    <n v="17.02"/>
    <n v="233.3"/>
    <n v="93"/>
    <n v="19.829999999999998"/>
    <n v="204.4"/>
    <n v="57"/>
    <n v="9.1999999999999993"/>
    <n v="11.1"/>
    <x v="8"/>
    <n v="3"/>
    <x v="1"/>
    <x v="3"/>
    <x v="1"/>
    <x v="0"/>
    <x v="1"/>
    <x v="3"/>
  </r>
  <r>
    <n v="571"/>
    <s v="CO"/>
    <x v="82"/>
    <x v="0"/>
    <x v="0"/>
    <x v="0"/>
    <n v="32"/>
    <x v="2"/>
    <n v="30.9"/>
    <n v="113"/>
    <n v="5.25"/>
    <n v="187"/>
    <n v="113"/>
    <n v="15.9"/>
    <n v="230.8"/>
    <n v="101"/>
    <n v="10.39"/>
    <n v="8.6"/>
    <x v="10"/>
    <n v="2.3199999999999998"/>
    <x v="0"/>
    <x v="0"/>
    <x v="1"/>
    <x v="0"/>
    <x v="0"/>
    <x v="2"/>
  </r>
  <r>
    <n v="572"/>
    <s v="ME"/>
    <x v="68"/>
    <x v="0"/>
    <x v="0"/>
    <x v="1"/>
    <n v="0"/>
    <x v="1"/>
    <n v="223.2"/>
    <n v="76"/>
    <n v="37.94"/>
    <n v="214.4"/>
    <n v="131"/>
    <n v="18.22"/>
    <n v="154.4"/>
    <n v="80"/>
    <n v="6.95"/>
    <n v="10.1"/>
    <x v="5"/>
    <n v="2.73"/>
    <x v="0"/>
    <x v="3"/>
    <x v="1"/>
    <x v="0"/>
    <x v="0"/>
    <x v="0"/>
  </r>
  <r>
    <n v="573"/>
    <s v="SC"/>
    <x v="38"/>
    <x v="1"/>
    <x v="0"/>
    <x v="1"/>
    <n v="0"/>
    <x v="1"/>
    <n v="187.4"/>
    <n v="101"/>
    <n v="31.86"/>
    <n v="199.9"/>
    <n v="126"/>
    <n v="16.989999999999998"/>
    <n v="216.1"/>
    <n v="107"/>
    <n v="9.7200000000000006"/>
    <n v="12.6"/>
    <x v="8"/>
    <n v="3.4"/>
    <x v="1"/>
    <x v="0"/>
    <x v="1"/>
    <x v="0"/>
    <x v="0"/>
    <x v="0"/>
  </r>
  <r>
    <n v="574"/>
    <s v="CO"/>
    <x v="39"/>
    <x v="0"/>
    <x v="0"/>
    <x v="1"/>
    <n v="0"/>
    <x v="1"/>
    <n v="277.5"/>
    <n v="104"/>
    <n v="47.18"/>
    <n v="131.80000000000001"/>
    <n v="121"/>
    <n v="11.2"/>
    <n v="126.9"/>
    <n v="101"/>
    <n v="5.71"/>
    <n v="8.1999999999999993"/>
    <x v="5"/>
    <n v="2.21"/>
    <x v="0"/>
    <x v="0"/>
    <x v="1"/>
    <x v="0"/>
    <x v="2"/>
    <x v="0"/>
  </r>
  <r>
    <n v="575"/>
    <s v="MS"/>
    <x v="93"/>
    <x v="1"/>
    <x v="0"/>
    <x v="1"/>
    <n v="0"/>
    <x v="1"/>
    <n v="147.19999999999999"/>
    <n v="119"/>
    <n v="25.02"/>
    <n v="192.8"/>
    <n v="91"/>
    <n v="16.39"/>
    <n v="172.7"/>
    <n v="105"/>
    <n v="7.77"/>
    <n v="10.199999999999999"/>
    <x v="7"/>
    <n v="2.75"/>
    <x v="0"/>
    <x v="0"/>
    <x v="1"/>
    <x v="0"/>
    <x v="0"/>
    <x v="3"/>
  </r>
  <r>
    <n v="576"/>
    <s v="NE"/>
    <x v="32"/>
    <x v="2"/>
    <x v="0"/>
    <x v="1"/>
    <n v="0"/>
    <x v="1"/>
    <n v="185.8"/>
    <n v="36"/>
    <n v="31.59"/>
    <n v="276.5"/>
    <n v="134"/>
    <n v="23.5"/>
    <n v="192.1"/>
    <n v="104"/>
    <n v="8.64"/>
    <n v="5.7"/>
    <x v="10"/>
    <n v="1.54"/>
    <x v="0"/>
    <x v="2"/>
    <x v="1"/>
    <x v="0"/>
    <x v="1"/>
    <x v="0"/>
  </r>
  <r>
    <n v="577"/>
    <s v="NJ"/>
    <x v="28"/>
    <x v="1"/>
    <x v="0"/>
    <x v="0"/>
    <n v="29"/>
    <x v="2"/>
    <n v="155.4"/>
    <n v="110"/>
    <n v="26.42"/>
    <n v="188.5"/>
    <n v="104"/>
    <n v="16.02"/>
    <n v="254.9"/>
    <n v="118"/>
    <n v="11.47"/>
    <n v="8"/>
    <x v="7"/>
    <n v="2.16"/>
    <x v="0"/>
    <x v="3"/>
    <x v="1"/>
    <x v="0"/>
    <x v="0"/>
    <x v="2"/>
  </r>
  <r>
    <n v="578"/>
    <s v="WI"/>
    <x v="134"/>
    <x v="1"/>
    <x v="0"/>
    <x v="1"/>
    <n v="0"/>
    <x v="1"/>
    <n v="154.19999999999999"/>
    <n v="91"/>
    <n v="26.21"/>
    <n v="268.60000000000002"/>
    <n v="108"/>
    <n v="22.83"/>
    <n v="188.8"/>
    <n v="99"/>
    <n v="8.5"/>
    <n v="10.9"/>
    <x v="7"/>
    <n v="2.94"/>
    <x v="1"/>
    <x v="6"/>
    <x v="1"/>
    <x v="0"/>
    <x v="1"/>
    <x v="1"/>
  </r>
  <r>
    <n v="579"/>
    <s v="MT"/>
    <x v="40"/>
    <x v="0"/>
    <x v="0"/>
    <x v="1"/>
    <n v="0"/>
    <x v="1"/>
    <n v="97.6"/>
    <n v="98"/>
    <n v="16.59"/>
    <n v="105.5"/>
    <n v="118"/>
    <n v="8.9700000000000006"/>
    <n v="220.2"/>
    <n v="105"/>
    <n v="9.91"/>
    <n v="11.6"/>
    <x v="4"/>
    <n v="3.13"/>
    <x v="1"/>
    <x v="0"/>
    <x v="1"/>
    <x v="0"/>
    <x v="2"/>
    <x v="3"/>
  </r>
  <r>
    <n v="580"/>
    <s v="AR"/>
    <x v="151"/>
    <x v="0"/>
    <x v="0"/>
    <x v="1"/>
    <n v="0"/>
    <x v="1"/>
    <n v="178.8"/>
    <n v="94"/>
    <n v="30.4"/>
    <n v="178.4"/>
    <n v="97"/>
    <n v="15.16"/>
    <n v="169.2"/>
    <n v="77"/>
    <n v="7.61"/>
    <n v="7.5"/>
    <x v="0"/>
    <n v="2.0299999999999998"/>
    <x v="0"/>
    <x v="0"/>
    <x v="1"/>
    <x v="0"/>
    <x v="0"/>
    <x v="0"/>
  </r>
  <r>
    <n v="581"/>
    <s v="WA"/>
    <x v="82"/>
    <x v="2"/>
    <x v="0"/>
    <x v="1"/>
    <n v="0"/>
    <x v="1"/>
    <n v="149.30000000000001"/>
    <n v="104"/>
    <n v="25.38"/>
    <n v="273.60000000000002"/>
    <n v="75"/>
    <n v="23.26"/>
    <n v="206.6"/>
    <n v="72"/>
    <n v="9.3000000000000007"/>
    <n v="9.1"/>
    <x v="7"/>
    <n v="2.46"/>
    <x v="0"/>
    <x v="1"/>
    <x v="1"/>
    <x v="0"/>
    <x v="1"/>
    <x v="1"/>
  </r>
  <r>
    <n v="582"/>
    <s v="NH"/>
    <x v="50"/>
    <x v="0"/>
    <x v="0"/>
    <x v="1"/>
    <n v="0"/>
    <x v="1"/>
    <n v="206"/>
    <n v="89"/>
    <n v="35.020000000000003"/>
    <n v="186"/>
    <n v="88"/>
    <n v="15.81"/>
    <n v="307.10000000000002"/>
    <n v="86"/>
    <n v="13.82"/>
    <n v="8.4"/>
    <x v="9"/>
    <n v="2.27"/>
    <x v="0"/>
    <x v="1"/>
    <x v="1"/>
    <x v="0"/>
    <x v="0"/>
    <x v="0"/>
  </r>
  <r>
    <n v="583"/>
    <s v="IA"/>
    <x v="56"/>
    <x v="0"/>
    <x v="0"/>
    <x v="1"/>
    <n v="0"/>
    <x v="1"/>
    <n v="216.8"/>
    <n v="86"/>
    <n v="36.86"/>
    <n v="190.8"/>
    <n v="114"/>
    <n v="16.22"/>
    <n v="187.5"/>
    <n v="79"/>
    <n v="8.44"/>
    <n v="11"/>
    <x v="4"/>
    <n v="2.97"/>
    <x v="1"/>
    <x v="1"/>
    <x v="1"/>
    <x v="0"/>
    <x v="0"/>
    <x v="0"/>
  </r>
  <r>
    <n v="584"/>
    <s v="WV"/>
    <x v="42"/>
    <x v="0"/>
    <x v="0"/>
    <x v="1"/>
    <n v="0"/>
    <x v="1"/>
    <n v="103.3"/>
    <n v="110"/>
    <n v="17.559999999999999"/>
    <n v="129.1"/>
    <n v="82"/>
    <n v="10.97"/>
    <n v="167.1"/>
    <n v="113"/>
    <n v="7.52"/>
    <n v="10.7"/>
    <x v="0"/>
    <n v="2.89"/>
    <x v="1"/>
    <x v="1"/>
    <x v="1"/>
    <x v="0"/>
    <x v="2"/>
    <x v="3"/>
  </r>
  <r>
    <n v="585"/>
    <s v="RI"/>
    <x v="41"/>
    <x v="0"/>
    <x v="0"/>
    <x v="1"/>
    <n v="0"/>
    <x v="1"/>
    <n v="139.4"/>
    <n v="95"/>
    <n v="23.7"/>
    <n v="159.1"/>
    <n v="92"/>
    <n v="13.52"/>
    <n v="128.19999999999999"/>
    <n v="129"/>
    <n v="5.77"/>
    <n v="7.7"/>
    <x v="0"/>
    <n v="2.08"/>
    <x v="0"/>
    <x v="1"/>
    <x v="1"/>
    <x v="0"/>
    <x v="2"/>
    <x v="3"/>
  </r>
  <r>
    <n v="586"/>
    <s v="KS"/>
    <x v="53"/>
    <x v="0"/>
    <x v="0"/>
    <x v="1"/>
    <n v="0"/>
    <x v="1"/>
    <n v="191.2"/>
    <n v="110"/>
    <n v="32.5"/>
    <n v="163.9"/>
    <n v="102"/>
    <n v="13.93"/>
    <n v="243.6"/>
    <n v="114"/>
    <n v="10.96"/>
    <n v="14.1"/>
    <x v="0"/>
    <n v="3.81"/>
    <x v="1"/>
    <x v="0"/>
    <x v="1"/>
    <x v="0"/>
    <x v="2"/>
    <x v="0"/>
  </r>
  <r>
    <n v="587"/>
    <s v="MT"/>
    <x v="123"/>
    <x v="1"/>
    <x v="0"/>
    <x v="0"/>
    <n v="23"/>
    <x v="0"/>
    <n v="160"/>
    <n v="104"/>
    <n v="27.2"/>
    <n v="189.4"/>
    <n v="64"/>
    <n v="16.100000000000001"/>
    <n v="229.9"/>
    <n v="118"/>
    <n v="10.35"/>
    <n v="10.4"/>
    <x v="10"/>
    <n v="2.81"/>
    <x v="1"/>
    <x v="0"/>
    <x v="1"/>
    <x v="0"/>
    <x v="0"/>
    <x v="2"/>
  </r>
  <r>
    <n v="588"/>
    <s v="MO"/>
    <x v="105"/>
    <x v="1"/>
    <x v="0"/>
    <x v="1"/>
    <n v="0"/>
    <x v="1"/>
    <n v="221.7"/>
    <n v="95"/>
    <n v="37.69"/>
    <n v="193"/>
    <n v="82"/>
    <n v="16.41"/>
    <n v="194.1"/>
    <n v="113"/>
    <n v="8.73"/>
    <n v="6.5"/>
    <x v="7"/>
    <n v="1.76"/>
    <x v="0"/>
    <x v="3"/>
    <x v="1"/>
    <x v="0"/>
    <x v="0"/>
    <x v="0"/>
  </r>
  <r>
    <n v="589"/>
    <s v="CO"/>
    <x v="38"/>
    <x v="0"/>
    <x v="0"/>
    <x v="1"/>
    <n v="0"/>
    <x v="1"/>
    <n v="215.6"/>
    <n v="78"/>
    <n v="36.65"/>
    <n v="195.3"/>
    <n v="119"/>
    <n v="16.600000000000001"/>
    <n v="194.4"/>
    <n v="65"/>
    <n v="8.75"/>
    <n v="3.6"/>
    <x v="2"/>
    <n v="0.97"/>
    <x v="0"/>
    <x v="0"/>
    <x v="1"/>
    <x v="0"/>
    <x v="0"/>
    <x v="0"/>
  </r>
  <r>
    <n v="590"/>
    <s v="CT"/>
    <x v="55"/>
    <x v="1"/>
    <x v="0"/>
    <x v="0"/>
    <n v="42"/>
    <x v="2"/>
    <n v="165.3"/>
    <n v="97"/>
    <n v="28.1"/>
    <n v="223.5"/>
    <n v="118"/>
    <n v="19"/>
    <n v="260.8"/>
    <n v="72"/>
    <n v="11.74"/>
    <n v="7.6"/>
    <x v="10"/>
    <n v="2.0499999999999998"/>
    <x v="0"/>
    <x v="3"/>
    <x v="1"/>
    <x v="0"/>
    <x v="0"/>
    <x v="2"/>
  </r>
  <r>
    <n v="591"/>
    <s v="ID"/>
    <x v="26"/>
    <x v="0"/>
    <x v="1"/>
    <x v="0"/>
    <n v="32"/>
    <x v="2"/>
    <n v="94.7"/>
    <n v="111"/>
    <n v="16.100000000000001"/>
    <n v="154.4"/>
    <n v="98"/>
    <n v="13.12"/>
    <n v="200.4"/>
    <n v="109"/>
    <n v="9.02"/>
    <n v="10.6"/>
    <x v="1"/>
    <n v="2.86"/>
    <x v="1"/>
    <x v="4"/>
    <x v="1"/>
    <x v="0"/>
    <x v="2"/>
    <x v="3"/>
  </r>
  <r>
    <n v="592"/>
    <s v="DC"/>
    <x v="174"/>
    <x v="1"/>
    <x v="0"/>
    <x v="1"/>
    <n v="0"/>
    <x v="1"/>
    <n v="203.2"/>
    <n v="81"/>
    <n v="34.54"/>
    <n v="152.5"/>
    <n v="99"/>
    <n v="12.96"/>
    <n v="197.8"/>
    <n v="76"/>
    <n v="8.9"/>
    <n v="9.6999999999999993"/>
    <x v="0"/>
    <n v="2.62"/>
    <x v="0"/>
    <x v="4"/>
    <x v="1"/>
    <x v="0"/>
    <x v="2"/>
    <x v="0"/>
  </r>
  <r>
    <n v="593"/>
    <s v="TN"/>
    <x v="90"/>
    <x v="1"/>
    <x v="0"/>
    <x v="1"/>
    <n v="0"/>
    <x v="1"/>
    <n v="195.3"/>
    <n v="70"/>
    <n v="33.200000000000003"/>
    <n v="216.7"/>
    <n v="108"/>
    <n v="18.420000000000002"/>
    <n v="259.89999999999998"/>
    <n v="119"/>
    <n v="11.7"/>
    <n v="12.5"/>
    <x v="7"/>
    <n v="3.38"/>
    <x v="1"/>
    <x v="3"/>
    <x v="1"/>
    <x v="0"/>
    <x v="0"/>
    <x v="0"/>
  </r>
  <r>
    <n v="594"/>
    <s v="MO"/>
    <x v="14"/>
    <x v="0"/>
    <x v="0"/>
    <x v="1"/>
    <n v="0"/>
    <x v="1"/>
    <n v="114.4"/>
    <n v="104"/>
    <n v="19.45"/>
    <n v="78.3"/>
    <n v="101"/>
    <n v="6.66"/>
    <n v="232.7"/>
    <n v="78"/>
    <n v="10.47"/>
    <n v="0"/>
    <x v="11"/>
    <n v="0"/>
    <x v="0"/>
    <x v="4"/>
    <x v="1"/>
    <x v="0"/>
    <x v="2"/>
    <x v="2"/>
  </r>
  <r>
    <n v="595"/>
    <s v="VA"/>
    <x v="165"/>
    <x v="0"/>
    <x v="0"/>
    <x v="1"/>
    <n v="0"/>
    <x v="1"/>
    <n v="222.8"/>
    <n v="101"/>
    <n v="37.880000000000003"/>
    <n v="203"/>
    <n v="128"/>
    <n v="17.260000000000002"/>
    <n v="210.6"/>
    <n v="106"/>
    <n v="9.48"/>
    <n v="6.9"/>
    <x v="5"/>
    <n v="1.86"/>
    <x v="0"/>
    <x v="4"/>
    <x v="1"/>
    <x v="0"/>
    <x v="0"/>
    <x v="0"/>
  </r>
  <r>
    <n v="596"/>
    <s v="SD"/>
    <x v="154"/>
    <x v="0"/>
    <x v="0"/>
    <x v="0"/>
    <n v="22"/>
    <x v="0"/>
    <n v="175.9"/>
    <n v="70"/>
    <n v="29.9"/>
    <n v="211.7"/>
    <n v="105"/>
    <n v="17.989999999999998"/>
    <n v="174.5"/>
    <n v="81"/>
    <n v="7.85"/>
    <n v="7.3"/>
    <x v="2"/>
    <n v="1.97"/>
    <x v="0"/>
    <x v="4"/>
    <x v="1"/>
    <x v="0"/>
    <x v="0"/>
    <x v="3"/>
  </r>
  <r>
    <n v="597"/>
    <s v="WV"/>
    <x v="136"/>
    <x v="1"/>
    <x v="1"/>
    <x v="1"/>
    <n v="0"/>
    <x v="1"/>
    <n v="249.9"/>
    <n v="95"/>
    <n v="42.48"/>
    <n v="242.5"/>
    <n v="104"/>
    <n v="20.61"/>
    <n v="151.69999999999999"/>
    <n v="121"/>
    <n v="6.83"/>
    <n v="15.3"/>
    <x v="1"/>
    <n v="4.13"/>
    <x v="1"/>
    <x v="0"/>
    <x v="2"/>
    <x v="1"/>
    <x v="1"/>
    <x v="0"/>
  </r>
  <r>
    <n v="598"/>
    <s v="GA"/>
    <x v="122"/>
    <x v="2"/>
    <x v="1"/>
    <x v="0"/>
    <n v="30"/>
    <x v="2"/>
    <n v="234.5"/>
    <n v="130"/>
    <n v="39.869999999999997"/>
    <n v="195.2"/>
    <n v="116"/>
    <n v="16.59"/>
    <n v="268.8"/>
    <n v="94"/>
    <n v="12.1"/>
    <n v="11.4"/>
    <x v="7"/>
    <n v="3.08"/>
    <x v="1"/>
    <x v="4"/>
    <x v="1"/>
    <x v="0"/>
    <x v="0"/>
    <x v="0"/>
  </r>
  <r>
    <n v="599"/>
    <s v="AZ"/>
    <x v="70"/>
    <x v="0"/>
    <x v="0"/>
    <x v="1"/>
    <n v="0"/>
    <x v="1"/>
    <n v="210.7"/>
    <n v="116"/>
    <n v="35.82"/>
    <n v="219.2"/>
    <n v="86"/>
    <n v="18.63"/>
    <n v="179.7"/>
    <n v="83"/>
    <n v="8.09"/>
    <n v="7.2"/>
    <x v="1"/>
    <n v="1.94"/>
    <x v="0"/>
    <x v="0"/>
    <x v="1"/>
    <x v="0"/>
    <x v="0"/>
    <x v="0"/>
  </r>
  <r>
    <n v="600"/>
    <s v="AK"/>
    <x v="25"/>
    <x v="2"/>
    <x v="0"/>
    <x v="1"/>
    <n v="0"/>
    <x v="1"/>
    <n v="182.3"/>
    <n v="124"/>
    <n v="30.99"/>
    <n v="169.9"/>
    <n v="110"/>
    <n v="14.44"/>
    <n v="184"/>
    <n v="116"/>
    <n v="8.2799999999999994"/>
    <n v="9.3000000000000007"/>
    <x v="0"/>
    <n v="2.5099999999999998"/>
    <x v="0"/>
    <x v="0"/>
    <x v="1"/>
    <x v="0"/>
    <x v="2"/>
    <x v="0"/>
  </r>
  <r>
    <n v="601"/>
    <s v="AK"/>
    <x v="64"/>
    <x v="1"/>
    <x v="0"/>
    <x v="1"/>
    <n v="0"/>
    <x v="1"/>
    <n v="190.3"/>
    <n v="88"/>
    <n v="32.35"/>
    <n v="194.5"/>
    <n v="89"/>
    <n v="16.53"/>
    <n v="256.5"/>
    <n v="109"/>
    <n v="11.54"/>
    <n v="11.7"/>
    <x v="2"/>
    <n v="3.16"/>
    <x v="1"/>
    <x v="4"/>
    <x v="1"/>
    <x v="0"/>
    <x v="0"/>
    <x v="0"/>
  </r>
  <r>
    <n v="602"/>
    <s v="CT"/>
    <x v="47"/>
    <x v="0"/>
    <x v="0"/>
    <x v="0"/>
    <n v="38"/>
    <x v="2"/>
    <n v="177.1"/>
    <n v="88"/>
    <n v="30.11"/>
    <n v="163.69999999999999"/>
    <n v="108"/>
    <n v="13.91"/>
    <n v="242.7"/>
    <n v="72"/>
    <n v="10.92"/>
    <n v="7.4"/>
    <x v="5"/>
    <n v="2"/>
    <x v="0"/>
    <x v="1"/>
    <x v="1"/>
    <x v="0"/>
    <x v="2"/>
    <x v="0"/>
  </r>
  <r>
    <n v="603"/>
    <s v="UT"/>
    <x v="18"/>
    <x v="1"/>
    <x v="0"/>
    <x v="0"/>
    <n v="36"/>
    <x v="2"/>
    <n v="87.2"/>
    <n v="92"/>
    <n v="14.82"/>
    <n v="169.3"/>
    <n v="110"/>
    <n v="14.39"/>
    <n v="166.7"/>
    <n v="80"/>
    <n v="7.5"/>
    <n v="10.9"/>
    <x v="2"/>
    <n v="2.94"/>
    <x v="1"/>
    <x v="6"/>
    <x v="2"/>
    <x v="1"/>
    <x v="2"/>
    <x v="3"/>
  </r>
  <r>
    <n v="604"/>
    <s v="KY"/>
    <x v="58"/>
    <x v="0"/>
    <x v="0"/>
    <x v="1"/>
    <n v="0"/>
    <x v="1"/>
    <n v="215.6"/>
    <n v="96"/>
    <n v="36.65"/>
    <n v="193.4"/>
    <n v="127"/>
    <n v="16.440000000000001"/>
    <n v="105.4"/>
    <n v="115"/>
    <n v="4.74"/>
    <n v="13.5"/>
    <x v="0"/>
    <n v="3.65"/>
    <x v="1"/>
    <x v="0"/>
    <x v="1"/>
    <x v="0"/>
    <x v="0"/>
    <x v="0"/>
  </r>
  <r>
    <n v="605"/>
    <s v="OR"/>
    <x v="88"/>
    <x v="1"/>
    <x v="0"/>
    <x v="0"/>
    <n v="36"/>
    <x v="2"/>
    <n v="192.8"/>
    <n v="103"/>
    <n v="32.78"/>
    <n v="177"/>
    <n v="83"/>
    <n v="15.05"/>
    <n v="216.5"/>
    <n v="118"/>
    <n v="9.74"/>
    <n v="16.399999999999999"/>
    <x v="2"/>
    <n v="4.43"/>
    <x v="1"/>
    <x v="0"/>
    <x v="1"/>
    <x v="0"/>
    <x v="0"/>
    <x v="0"/>
  </r>
  <r>
    <n v="606"/>
    <s v="TN"/>
    <x v="122"/>
    <x v="1"/>
    <x v="0"/>
    <x v="1"/>
    <n v="0"/>
    <x v="1"/>
    <n v="149.30000000000001"/>
    <n v="100"/>
    <n v="25.38"/>
    <n v="200.2"/>
    <n v="110"/>
    <n v="17.02"/>
    <n v="231.7"/>
    <n v="101"/>
    <n v="10.43"/>
    <n v="11.9"/>
    <x v="0"/>
    <n v="3.21"/>
    <x v="1"/>
    <x v="4"/>
    <x v="1"/>
    <x v="0"/>
    <x v="0"/>
    <x v="2"/>
  </r>
  <r>
    <n v="607"/>
    <s v="WV"/>
    <x v="32"/>
    <x v="2"/>
    <x v="0"/>
    <x v="1"/>
    <n v="0"/>
    <x v="1"/>
    <n v="143.69999999999999"/>
    <n v="116"/>
    <n v="24.43"/>
    <n v="170.7"/>
    <n v="99"/>
    <n v="14.51"/>
    <n v="287.7"/>
    <n v="95"/>
    <n v="12.95"/>
    <n v="7.8"/>
    <x v="2"/>
    <n v="2.11"/>
    <x v="0"/>
    <x v="0"/>
    <x v="1"/>
    <x v="0"/>
    <x v="2"/>
    <x v="2"/>
  </r>
  <r>
    <n v="608"/>
    <s v="NJ"/>
    <x v="29"/>
    <x v="0"/>
    <x v="0"/>
    <x v="1"/>
    <n v="0"/>
    <x v="1"/>
    <n v="224.8"/>
    <n v="111"/>
    <n v="38.22"/>
    <n v="190"/>
    <n v="101"/>
    <n v="16.149999999999999"/>
    <n v="221.4"/>
    <n v="110"/>
    <n v="9.9600000000000009"/>
    <n v="9.1999999999999993"/>
    <x v="5"/>
    <n v="2.48"/>
    <x v="0"/>
    <x v="0"/>
    <x v="1"/>
    <x v="0"/>
    <x v="0"/>
    <x v="0"/>
  </r>
  <r>
    <n v="609"/>
    <s v="MS"/>
    <x v="33"/>
    <x v="1"/>
    <x v="0"/>
    <x v="0"/>
    <n v="39"/>
    <x v="2"/>
    <n v="261.2"/>
    <n v="122"/>
    <n v="44.4"/>
    <n v="214.2"/>
    <n v="101"/>
    <n v="18.21"/>
    <n v="154.9"/>
    <n v="101"/>
    <n v="6.97"/>
    <n v="12.7"/>
    <x v="2"/>
    <n v="3.43"/>
    <x v="1"/>
    <x v="4"/>
    <x v="1"/>
    <x v="0"/>
    <x v="0"/>
    <x v="0"/>
  </r>
  <r>
    <n v="610"/>
    <s v="ME"/>
    <x v="159"/>
    <x v="0"/>
    <x v="0"/>
    <x v="0"/>
    <n v="26"/>
    <x v="2"/>
    <n v="196.5"/>
    <n v="98"/>
    <n v="33.409999999999997"/>
    <n v="175.8"/>
    <n v="111"/>
    <n v="14.94"/>
    <n v="221.8"/>
    <n v="124"/>
    <n v="9.98"/>
    <n v="13.4"/>
    <x v="2"/>
    <n v="3.62"/>
    <x v="1"/>
    <x v="1"/>
    <x v="1"/>
    <x v="0"/>
    <x v="2"/>
    <x v="0"/>
  </r>
  <r>
    <n v="611"/>
    <s v="WY"/>
    <x v="41"/>
    <x v="1"/>
    <x v="0"/>
    <x v="1"/>
    <n v="0"/>
    <x v="1"/>
    <n v="271.2"/>
    <n v="105"/>
    <n v="46.1"/>
    <n v="202.6"/>
    <n v="105"/>
    <n v="17.22"/>
    <n v="221.6"/>
    <n v="51"/>
    <n v="9.9700000000000006"/>
    <n v="11.5"/>
    <x v="0"/>
    <n v="3.11"/>
    <x v="1"/>
    <x v="3"/>
    <x v="2"/>
    <x v="1"/>
    <x v="0"/>
    <x v="0"/>
  </r>
  <r>
    <n v="612"/>
    <s v="WY"/>
    <x v="52"/>
    <x v="0"/>
    <x v="0"/>
    <x v="1"/>
    <n v="0"/>
    <x v="1"/>
    <n v="207.2"/>
    <n v="121"/>
    <n v="35.22"/>
    <n v="292.5"/>
    <n v="104"/>
    <n v="24.86"/>
    <n v="226.3"/>
    <n v="103"/>
    <n v="10.18"/>
    <n v="8"/>
    <x v="6"/>
    <n v="2.16"/>
    <x v="0"/>
    <x v="4"/>
    <x v="1"/>
    <x v="0"/>
    <x v="1"/>
    <x v="0"/>
  </r>
  <r>
    <n v="613"/>
    <s v="IN"/>
    <x v="112"/>
    <x v="1"/>
    <x v="0"/>
    <x v="1"/>
    <n v="0"/>
    <x v="1"/>
    <n v="300.39999999999998"/>
    <n v="94"/>
    <n v="51.07"/>
    <n v="133.19999999999999"/>
    <n v="103"/>
    <n v="11.32"/>
    <n v="197.4"/>
    <n v="94"/>
    <n v="8.8800000000000008"/>
    <n v="7.2"/>
    <x v="2"/>
    <n v="1.94"/>
    <x v="0"/>
    <x v="4"/>
    <x v="1"/>
    <x v="0"/>
    <x v="2"/>
    <x v="0"/>
  </r>
  <r>
    <n v="614"/>
    <s v="NJ"/>
    <x v="3"/>
    <x v="0"/>
    <x v="1"/>
    <x v="0"/>
    <n v="20"/>
    <x v="0"/>
    <n v="187.5"/>
    <n v="110"/>
    <n v="31.88"/>
    <n v="169.8"/>
    <n v="94"/>
    <n v="14.43"/>
    <n v="175.3"/>
    <n v="127"/>
    <n v="7.89"/>
    <n v="12.1"/>
    <x v="7"/>
    <n v="3.27"/>
    <x v="1"/>
    <x v="0"/>
    <x v="1"/>
    <x v="0"/>
    <x v="2"/>
    <x v="0"/>
  </r>
  <r>
    <n v="615"/>
    <s v="DC"/>
    <x v="164"/>
    <x v="0"/>
    <x v="1"/>
    <x v="1"/>
    <n v="0"/>
    <x v="1"/>
    <n v="57.1"/>
    <n v="98"/>
    <n v="9.7100000000000009"/>
    <n v="199.7"/>
    <n v="78"/>
    <n v="16.97"/>
    <n v="274.7"/>
    <n v="103"/>
    <n v="12.36"/>
    <n v="6.5"/>
    <x v="1"/>
    <n v="1.76"/>
    <x v="0"/>
    <x v="3"/>
    <x v="1"/>
    <x v="0"/>
    <x v="0"/>
    <x v="2"/>
  </r>
  <r>
    <n v="616"/>
    <s v="KY"/>
    <x v="23"/>
    <x v="0"/>
    <x v="1"/>
    <x v="1"/>
    <n v="0"/>
    <x v="1"/>
    <n v="145"/>
    <n v="89"/>
    <n v="24.65"/>
    <n v="175.8"/>
    <n v="102"/>
    <n v="14.94"/>
    <n v="223.7"/>
    <n v="151"/>
    <n v="10.07"/>
    <n v="16.7"/>
    <x v="0"/>
    <n v="4.51"/>
    <x v="1"/>
    <x v="4"/>
    <x v="2"/>
    <x v="1"/>
    <x v="2"/>
    <x v="2"/>
  </r>
  <r>
    <n v="617"/>
    <s v="MI"/>
    <x v="46"/>
    <x v="1"/>
    <x v="0"/>
    <x v="1"/>
    <n v="0"/>
    <x v="1"/>
    <n v="190.7"/>
    <n v="72"/>
    <n v="32.42"/>
    <n v="208.6"/>
    <n v="103"/>
    <n v="17.73"/>
    <n v="203.8"/>
    <n v="111"/>
    <n v="9.17"/>
    <n v="8.8000000000000007"/>
    <x v="8"/>
    <n v="2.38"/>
    <x v="0"/>
    <x v="0"/>
    <x v="1"/>
    <x v="0"/>
    <x v="0"/>
    <x v="0"/>
  </r>
  <r>
    <n v="618"/>
    <s v="UT"/>
    <x v="70"/>
    <x v="1"/>
    <x v="0"/>
    <x v="0"/>
    <n v="20"/>
    <x v="0"/>
    <n v="230.6"/>
    <n v="40"/>
    <n v="39.200000000000003"/>
    <n v="189.1"/>
    <n v="58"/>
    <n v="16.07"/>
    <n v="162.19999999999999"/>
    <n v="115"/>
    <n v="7.3"/>
    <n v="9.4"/>
    <x v="5"/>
    <n v="2.54"/>
    <x v="0"/>
    <x v="0"/>
    <x v="1"/>
    <x v="0"/>
    <x v="0"/>
    <x v="0"/>
  </r>
  <r>
    <n v="619"/>
    <s v="NE"/>
    <x v="44"/>
    <x v="0"/>
    <x v="0"/>
    <x v="1"/>
    <n v="0"/>
    <x v="1"/>
    <n v="34"/>
    <n v="133"/>
    <n v="5.78"/>
    <n v="278.60000000000002"/>
    <n v="61"/>
    <n v="23.68"/>
    <n v="129.6"/>
    <n v="120"/>
    <n v="5.83"/>
    <n v="11.5"/>
    <x v="0"/>
    <n v="3.11"/>
    <x v="1"/>
    <x v="1"/>
    <x v="1"/>
    <x v="0"/>
    <x v="1"/>
    <x v="1"/>
  </r>
  <r>
    <n v="620"/>
    <s v="FL"/>
    <x v="104"/>
    <x v="0"/>
    <x v="0"/>
    <x v="0"/>
    <n v="17"/>
    <x v="0"/>
    <n v="193.4"/>
    <n v="112"/>
    <n v="32.880000000000003"/>
    <n v="240.6"/>
    <n v="131"/>
    <n v="20.45"/>
    <n v="248.1"/>
    <n v="98"/>
    <n v="11.16"/>
    <n v="11.4"/>
    <x v="0"/>
    <n v="3.08"/>
    <x v="1"/>
    <x v="5"/>
    <x v="1"/>
    <x v="0"/>
    <x v="1"/>
    <x v="0"/>
  </r>
  <r>
    <n v="621"/>
    <s v="LA"/>
    <x v="165"/>
    <x v="2"/>
    <x v="0"/>
    <x v="1"/>
    <n v="0"/>
    <x v="1"/>
    <n v="202"/>
    <n v="126"/>
    <n v="34.340000000000003"/>
    <n v="163.5"/>
    <n v="86"/>
    <n v="13.9"/>
    <n v="195.4"/>
    <n v="84"/>
    <n v="8.7899999999999991"/>
    <n v="10.4"/>
    <x v="1"/>
    <n v="2.81"/>
    <x v="1"/>
    <x v="0"/>
    <x v="1"/>
    <x v="0"/>
    <x v="2"/>
    <x v="0"/>
  </r>
  <r>
    <n v="622"/>
    <s v="WA"/>
    <x v="9"/>
    <x v="0"/>
    <x v="0"/>
    <x v="0"/>
    <n v="26"/>
    <x v="2"/>
    <n v="161.30000000000001"/>
    <n v="97"/>
    <n v="27.42"/>
    <n v="250.3"/>
    <n v="110"/>
    <n v="21.28"/>
    <n v="142.4"/>
    <n v="92"/>
    <n v="6.41"/>
    <n v="6.6"/>
    <x v="8"/>
    <n v="1.78"/>
    <x v="0"/>
    <x v="0"/>
    <x v="1"/>
    <x v="0"/>
    <x v="1"/>
    <x v="1"/>
  </r>
  <r>
    <n v="623"/>
    <s v="MI"/>
    <x v="97"/>
    <x v="0"/>
    <x v="0"/>
    <x v="1"/>
    <n v="0"/>
    <x v="1"/>
    <n v="150.6"/>
    <n v="85"/>
    <n v="25.6"/>
    <n v="119"/>
    <n v="128"/>
    <n v="10.119999999999999"/>
    <n v="232.9"/>
    <n v="123"/>
    <n v="10.48"/>
    <n v="6.4"/>
    <x v="5"/>
    <n v="1.73"/>
    <x v="0"/>
    <x v="0"/>
    <x v="1"/>
    <x v="0"/>
    <x v="2"/>
    <x v="2"/>
  </r>
  <r>
    <n v="624"/>
    <s v="KY"/>
    <x v="59"/>
    <x v="1"/>
    <x v="0"/>
    <x v="1"/>
    <n v="0"/>
    <x v="1"/>
    <n v="184.6"/>
    <n v="102"/>
    <n v="31.38"/>
    <n v="196"/>
    <n v="117"/>
    <n v="16.66"/>
    <n v="226.5"/>
    <n v="122"/>
    <n v="10.19"/>
    <n v="7.8"/>
    <x v="6"/>
    <n v="2.11"/>
    <x v="0"/>
    <x v="0"/>
    <x v="1"/>
    <x v="0"/>
    <x v="0"/>
    <x v="0"/>
  </r>
  <r>
    <n v="625"/>
    <s v="LA"/>
    <x v="14"/>
    <x v="2"/>
    <x v="0"/>
    <x v="1"/>
    <n v="0"/>
    <x v="1"/>
    <n v="220.7"/>
    <n v="120"/>
    <n v="37.520000000000003"/>
    <n v="270.2"/>
    <n v="95"/>
    <n v="22.97"/>
    <n v="121.6"/>
    <n v="113"/>
    <n v="5.47"/>
    <n v="8.6999999999999993"/>
    <x v="2"/>
    <n v="2.35"/>
    <x v="0"/>
    <x v="0"/>
    <x v="1"/>
    <x v="0"/>
    <x v="1"/>
    <x v="0"/>
  </r>
  <r>
    <n v="626"/>
    <s v="AL"/>
    <x v="27"/>
    <x v="0"/>
    <x v="0"/>
    <x v="0"/>
    <n v="32"/>
    <x v="2"/>
    <n v="154"/>
    <n v="80"/>
    <n v="26.18"/>
    <n v="185.5"/>
    <n v="91"/>
    <n v="15.77"/>
    <n v="148.19999999999999"/>
    <n v="107"/>
    <n v="6.67"/>
    <n v="8.1999999999999993"/>
    <x v="7"/>
    <n v="2.21"/>
    <x v="0"/>
    <x v="3"/>
    <x v="1"/>
    <x v="0"/>
    <x v="0"/>
    <x v="3"/>
  </r>
  <r>
    <n v="627"/>
    <s v="MO"/>
    <x v="46"/>
    <x v="0"/>
    <x v="0"/>
    <x v="0"/>
    <n v="29"/>
    <x v="2"/>
    <n v="121.1"/>
    <n v="116"/>
    <n v="20.59"/>
    <n v="186.4"/>
    <n v="100"/>
    <n v="15.84"/>
    <n v="241.7"/>
    <n v="75"/>
    <n v="10.88"/>
    <n v="10.1"/>
    <x v="1"/>
    <n v="2.73"/>
    <x v="0"/>
    <x v="1"/>
    <x v="1"/>
    <x v="0"/>
    <x v="0"/>
    <x v="2"/>
  </r>
  <r>
    <n v="628"/>
    <s v="CO"/>
    <x v="148"/>
    <x v="1"/>
    <x v="0"/>
    <x v="0"/>
    <n v="23"/>
    <x v="0"/>
    <n v="182.1"/>
    <n v="94"/>
    <n v="30.96"/>
    <n v="164.6"/>
    <n v="59"/>
    <n v="13.99"/>
    <n v="128.80000000000001"/>
    <n v="102"/>
    <n v="5.8"/>
    <n v="12.7"/>
    <x v="7"/>
    <n v="3.43"/>
    <x v="1"/>
    <x v="3"/>
    <x v="1"/>
    <x v="0"/>
    <x v="2"/>
    <x v="0"/>
  </r>
  <r>
    <n v="629"/>
    <s v="TX"/>
    <x v="52"/>
    <x v="0"/>
    <x v="0"/>
    <x v="1"/>
    <n v="0"/>
    <x v="1"/>
    <n v="109.6"/>
    <n v="88"/>
    <n v="18.63"/>
    <n v="137.6"/>
    <n v="108"/>
    <n v="11.7"/>
    <n v="159.69999999999999"/>
    <n v="121"/>
    <n v="7.19"/>
    <n v="11"/>
    <x v="2"/>
    <n v="2.97"/>
    <x v="1"/>
    <x v="4"/>
    <x v="1"/>
    <x v="0"/>
    <x v="2"/>
    <x v="3"/>
  </r>
  <r>
    <n v="630"/>
    <s v="NY"/>
    <x v="135"/>
    <x v="0"/>
    <x v="0"/>
    <x v="1"/>
    <n v="0"/>
    <x v="1"/>
    <n v="209.9"/>
    <n v="105"/>
    <n v="35.68"/>
    <n v="121.9"/>
    <n v="105"/>
    <n v="10.36"/>
    <n v="253.7"/>
    <n v="104"/>
    <n v="11.42"/>
    <n v="9.6"/>
    <x v="7"/>
    <n v="2.59"/>
    <x v="0"/>
    <x v="0"/>
    <x v="1"/>
    <x v="0"/>
    <x v="2"/>
    <x v="0"/>
  </r>
  <r>
    <n v="631"/>
    <s v="WY"/>
    <x v="157"/>
    <x v="0"/>
    <x v="0"/>
    <x v="1"/>
    <n v="0"/>
    <x v="1"/>
    <n v="213.9"/>
    <n v="88"/>
    <n v="36.36"/>
    <n v="239.8"/>
    <n v="119"/>
    <n v="20.38"/>
    <n v="148.69999999999999"/>
    <n v="71"/>
    <n v="6.69"/>
    <n v="9.8000000000000007"/>
    <x v="13"/>
    <n v="2.65"/>
    <x v="0"/>
    <x v="4"/>
    <x v="1"/>
    <x v="0"/>
    <x v="1"/>
    <x v="0"/>
  </r>
  <r>
    <n v="632"/>
    <s v="UT"/>
    <x v="19"/>
    <x v="0"/>
    <x v="0"/>
    <x v="1"/>
    <n v="0"/>
    <x v="1"/>
    <n v="115.8"/>
    <n v="108"/>
    <n v="19.690000000000001"/>
    <n v="243.3"/>
    <n v="111"/>
    <n v="20.68"/>
    <n v="184.6"/>
    <n v="78"/>
    <n v="8.31"/>
    <n v="13.1"/>
    <x v="2"/>
    <n v="3.54"/>
    <x v="1"/>
    <x v="0"/>
    <x v="1"/>
    <x v="0"/>
    <x v="1"/>
    <x v="1"/>
  </r>
  <r>
    <n v="633"/>
    <s v="LA"/>
    <x v="38"/>
    <x v="1"/>
    <x v="0"/>
    <x v="0"/>
    <n v="30"/>
    <x v="2"/>
    <n v="276.60000000000002"/>
    <n v="99"/>
    <n v="47.02"/>
    <n v="220.1"/>
    <n v="113"/>
    <n v="18.71"/>
    <n v="177.9"/>
    <n v="95"/>
    <n v="8.01"/>
    <n v="9.8000000000000007"/>
    <x v="1"/>
    <n v="2.65"/>
    <x v="0"/>
    <x v="4"/>
    <x v="1"/>
    <x v="0"/>
    <x v="0"/>
    <x v="0"/>
  </r>
  <r>
    <n v="634"/>
    <s v="NV"/>
    <x v="35"/>
    <x v="0"/>
    <x v="0"/>
    <x v="0"/>
    <n v="21"/>
    <x v="0"/>
    <n v="179.4"/>
    <n v="88"/>
    <n v="30.5"/>
    <n v="181.1"/>
    <n v="97"/>
    <n v="15.39"/>
    <n v="320.7"/>
    <n v="120"/>
    <n v="14.43"/>
    <n v="9.5"/>
    <x v="7"/>
    <n v="2.57"/>
    <x v="0"/>
    <x v="4"/>
    <x v="1"/>
    <x v="0"/>
    <x v="0"/>
    <x v="0"/>
  </r>
  <r>
    <n v="635"/>
    <s v="NC"/>
    <x v="0"/>
    <x v="1"/>
    <x v="0"/>
    <x v="1"/>
    <n v="0"/>
    <x v="1"/>
    <n v="187.3"/>
    <n v="84"/>
    <n v="31.84"/>
    <n v="270.8"/>
    <n v="95"/>
    <n v="23.02"/>
    <n v="206.4"/>
    <n v="68"/>
    <n v="9.2899999999999991"/>
    <n v="10.1"/>
    <x v="2"/>
    <n v="2.73"/>
    <x v="0"/>
    <x v="0"/>
    <x v="1"/>
    <x v="0"/>
    <x v="1"/>
    <x v="0"/>
  </r>
  <r>
    <n v="636"/>
    <s v="NC"/>
    <x v="83"/>
    <x v="2"/>
    <x v="0"/>
    <x v="1"/>
    <n v="0"/>
    <x v="1"/>
    <n v="201.2"/>
    <n v="128"/>
    <n v="34.200000000000003"/>
    <n v="227.2"/>
    <n v="100"/>
    <n v="19.309999999999999"/>
    <n v="145.80000000000001"/>
    <n v="91"/>
    <n v="6.56"/>
    <n v="8.4"/>
    <x v="0"/>
    <n v="2.27"/>
    <x v="0"/>
    <x v="4"/>
    <x v="1"/>
    <x v="0"/>
    <x v="1"/>
    <x v="0"/>
  </r>
  <r>
    <n v="637"/>
    <s v="WY"/>
    <x v="105"/>
    <x v="0"/>
    <x v="1"/>
    <x v="1"/>
    <n v="0"/>
    <x v="1"/>
    <n v="189.6"/>
    <n v="78"/>
    <n v="32.229999999999997"/>
    <n v="267.39999999999998"/>
    <n v="117"/>
    <n v="22.73"/>
    <n v="184.5"/>
    <n v="137"/>
    <n v="8.3000000000000007"/>
    <n v="1.3"/>
    <x v="1"/>
    <n v="0.35"/>
    <x v="0"/>
    <x v="0"/>
    <x v="1"/>
    <x v="0"/>
    <x v="1"/>
    <x v="0"/>
  </r>
  <r>
    <n v="638"/>
    <s v="TN"/>
    <x v="157"/>
    <x v="0"/>
    <x v="0"/>
    <x v="0"/>
    <n v="35"/>
    <x v="2"/>
    <n v="186.8"/>
    <n v="124"/>
    <n v="31.76"/>
    <n v="261"/>
    <n v="69"/>
    <n v="22.19"/>
    <n v="317.8"/>
    <n v="103"/>
    <n v="14.3"/>
    <n v="15"/>
    <x v="2"/>
    <n v="4.05"/>
    <x v="1"/>
    <x v="1"/>
    <x v="1"/>
    <x v="0"/>
    <x v="1"/>
    <x v="0"/>
  </r>
  <r>
    <n v="639"/>
    <s v="FL"/>
    <x v="97"/>
    <x v="0"/>
    <x v="0"/>
    <x v="0"/>
    <n v="31"/>
    <x v="2"/>
    <n v="153.5"/>
    <n v="83"/>
    <n v="26.1"/>
    <n v="219.1"/>
    <n v="96"/>
    <n v="18.62"/>
    <n v="237.4"/>
    <n v="76"/>
    <n v="10.68"/>
    <n v="11.4"/>
    <x v="7"/>
    <n v="3.08"/>
    <x v="1"/>
    <x v="1"/>
    <x v="1"/>
    <x v="0"/>
    <x v="0"/>
    <x v="2"/>
  </r>
  <r>
    <n v="640"/>
    <s v="PA"/>
    <x v="145"/>
    <x v="0"/>
    <x v="1"/>
    <x v="1"/>
    <n v="0"/>
    <x v="1"/>
    <n v="230.9"/>
    <n v="132"/>
    <n v="39.25"/>
    <n v="243.2"/>
    <n v="99"/>
    <n v="20.67"/>
    <n v="182.4"/>
    <n v="57"/>
    <n v="8.2100000000000009"/>
    <n v="11"/>
    <x v="5"/>
    <n v="2.97"/>
    <x v="1"/>
    <x v="1"/>
    <x v="2"/>
    <x v="1"/>
    <x v="1"/>
    <x v="0"/>
  </r>
  <r>
    <n v="641"/>
    <s v="WV"/>
    <x v="67"/>
    <x v="0"/>
    <x v="0"/>
    <x v="0"/>
    <n v="26"/>
    <x v="2"/>
    <n v="244.9"/>
    <n v="150"/>
    <n v="41.63"/>
    <n v="118"/>
    <n v="138"/>
    <n v="10.029999999999999"/>
    <n v="236"/>
    <n v="91"/>
    <n v="10.62"/>
    <n v="15.2"/>
    <x v="7"/>
    <n v="4.0999999999999996"/>
    <x v="1"/>
    <x v="4"/>
    <x v="1"/>
    <x v="0"/>
    <x v="2"/>
    <x v="0"/>
  </r>
  <r>
    <n v="642"/>
    <s v="NJ"/>
    <x v="12"/>
    <x v="0"/>
    <x v="0"/>
    <x v="1"/>
    <n v="0"/>
    <x v="1"/>
    <n v="230.9"/>
    <n v="93"/>
    <n v="39.25"/>
    <n v="223"/>
    <n v="78"/>
    <n v="18.96"/>
    <n v="157.80000000000001"/>
    <n v="101"/>
    <n v="7.1"/>
    <n v="9.6999999999999993"/>
    <x v="5"/>
    <n v="2.62"/>
    <x v="0"/>
    <x v="3"/>
    <x v="1"/>
    <x v="0"/>
    <x v="0"/>
    <x v="0"/>
  </r>
  <r>
    <n v="643"/>
    <s v="MT"/>
    <x v="14"/>
    <x v="0"/>
    <x v="0"/>
    <x v="1"/>
    <n v="0"/>
    <x v="1"/>
    <n v="187.1"/>
    <n v="104"/>
    <n v="31.81"/>
    <n v="250.2"/>
    <n v="117"/>
    <n v="21.27"/>
    <n v="144.9"/>
    <n v="81"/>
    <n v="6.52"/>
    <n v="11"/>
    <x v="0"/>
    <n v="2.97"/>
    <x v="1"/>
    <x v="0"/>
    <x v="1"/>
    <x v="0"/>
    <x v="1"/>
    <x v="0"/>
  </r>
  <r>
    <n v="644"/>
    <s v="MN"/>
    <x v="179"/>
    <x v="0"/>
    <x v="0"/>
    <x v="1"/>
    <n v="0"/>
    <x v="1"/>
    <n v="170.7"/>
    <n v="54"/>
    <n v="29.02"/>
    <n v="191.1"/>
    <n v="108"/>
    <n v="16.239999999999998"/>
    <n v="214.6"/>
    <n v="107"/>
    <n v="9.66"/>
    <n v="13.3"/>
    <x v="7"/>
    <n v="3.59"/>
    <x v="1"/>
    <x v="0"/>
    <x v="1"/>
    <x v="0"/>
    <x v="0"/>
    <x v="3"/>
  </r>
  <r>
    <n v="645"/>
    <s v="WI"/>
    <x v="8"/>
    <x v="0"/>
    <x v="1"/>
    <x v="0"/>
    <n v="28"/>
    <x v="2"/>
    <n v="126.9"/>
    <n v="97"/>
    <n v="21.57"/>
    <n v="166.9"/>
    <n v="102"/>
    <n v="14.19"/>
    <n v="145.19999999999999"/>
    <n v="77"/>
    <n v="6.53"/>
    <n v="8.8000000000000007"/>
    <x v="0"/>
    <n v="2.38"/>
    <x v="0"/>
    <x v="5"/>
    <x v="2"/>
    <x v="1"/>
    <x v="2"/>
    <x v="3"/>
  </r>
  <r>
    <n v="646"/>
    <s v="ID"/>
    <x v="45"/>
    <x v="1"/>
    <x v="0"/>
    <x v="1"/>
    <n v="0"/>
    <x v="1"/>
    <n v="189.5"/>
    <n v="112"/>
    <n v="32.22"/>
    <n v="207"/>
    <n v="95"/>
    <n v="17.600000000000001"/>
    <n v="214.1"/>
    <n v="91"/>
    <n v="9.6300000000000008"/>
    <n v="9.1999999999999993"/>
    <x v="10"/>
    <n v="2.48"/>
    <x v="0"/>
    <x v="1"/>
    <x v="1"/>
    <x v="0"/>
    <x v="0"/>
    <x v="0"/>
  </r>
  <r>
    <n v="647"/>
    <s v="MA"/>
    <x v="25"/>
    <x v="2"/>
    <x v="1"/>
    <x v="1"/>
    <n v="0"/>
    <x v="1"/>
    <n v="176.9"/>
    <n v="110"/>
    <n v="30.07"/>
    <n v="167.9"/>
    <n v="100"/>
    <n v="14.27"/>
    <n v="182.2"/>
    <n v="138"/>
    <n v="8.1999999999999993"/>
    <n v="7.7"/>
    <x v="5"/>
    <n v="2.08"/>
    <x v="0"/>
    <x v="0"/>
    <x v="2"/>
    <x v="1"/>
    <x v="2"/>
    <x v="0"/>
  </r>
  <r>
    <n v="648"/>
    <s v="MT"/>
    <x v="14"/>
    <x v="1"/>
    <x v="0"/>
    <x v="1"/>
    <n v="0"/>
    <x v="1"/>
    <n v="169.4"/>
    <n v="107"/>
    <n v="28.8"/>
    <n v="197.2"/>
    <n v="71"/>
    <n v="16.760000000000002"/>
    <n v="202.2"/>
    <n v="79"/>
    <n v="9.1"/>
    <n v="10.7"/>
    <x v="7"/>
    <n v="2.89"/>
    <x v="1"/>
    <x v="0"/>
    <x v="1"/>
    <x v="0"/>
    <x v="0"/>
    <x v="3"/>
  </r>
  <r>
    <n v="649"/>
    <s v="AL"/>
    <x v="73"/>
    <x v="0"/>
    <x v="0"/>
    <x v="0"/>
    <n v="20"/>
    <x v="0"/>
    <n v="254.4"/>
    <n v="133"/>
    <n v="43.25"/>
    <n v="161.69999999999999"/>
    <n v="96"/>
    <n v="13.74"/>
    <n v="251.4"/>
    <n v="91"/>
    <n v="11.31"/>
    <n v="10.5"/>
    <x v="7"/>
    <n v="2.84"/>
    <x v="1"/>
    <x v="1"/>
    <x v="1"/>
    <x v="0"/>
    <x v="2"/>
    <x v="0"/>
  </r>
  <r>
    <n v="650"/>
    <s v="ND"/>
    <x v="16"/>
    <x v="1"/>
    <x v="1"/>
    <x v="0"/>
    <n v="24"/>
    <x v="0"/>
    <n v="127.7"/>
    <n v="54"/>
    <n v="21.71"/>
    <n v="215"/>
    <n v="105"/>
    <n v="18.28"/>
    <n v="234.3"/>
    <n v="84"/>
    <n v="10.54"/>
    <n v="5.8"/>
    <x v="7"/>
    <n v="1.57"/>
    <x v="0"/>
    <x v="4"/>
    <x v="1"/>
    <x v="0"/>
    <x v="0"/>
    <x v="2"/>
  </r>
  <r>
    <n v="651"/>
    <s v="LA"/>
    <x v="136"/>
    <x v="0"/>
    <x v="0"/>
    <x v="0"/>
    <n v="26"/>
    <x v="2"/>
    <n v="170.5"/>
    <n v="107"/>
    <n v="28.99"/>
    <n v="217.2"/>
    <n v="77"/>
    <n v="18.46"/>
    <n v="225.7"/>
    <n v="71"/>
    <n v="10.16"/>
    <n v="13.6"/>
    <x v="2"/>
    <n v="3.67"/>
    <x v="1"/>
    <x v="6"/>
    <x v="1"/>
    <x v="0"/>
    <x v="0"/>
    <x v="2"/>
  </r>
  <r>
    <n v="652"/>
    <s v="ND"/>
    <x v="160"/>
    <x v="2"/>
    <x v="1"/>
    <x v="1"/>
    <n v="0"/>
    <x v="1"/>
    <n v="219.1"/>
    <n v="100"/>
    <n v="37.25"/>
    <n v="242.9"/>
    <n v="90"/>
    <n v="20.65"/>
    <n v="168.9"/>
    <n v="101"/>
    <n v="7.6"/>
    <n v="10.1"/>
    <x v="7"/>
    <n v="2.73"/>
    <x v="0"/>
    <x v="4"/>
    <x v="1"/>
    <x v="0"/>
    <x v="1"/>
    <x v="0"/>
  </r>
  <r>
    <n v="653"/>
    <s v="WV"/>
    <x v="19"/>
    <x v="0"/>
    <x v="1"/>
    <x v="1"/>
    <n v="0"/>
    <x v="1"/>
    <n v="161.9"/>
    <n v="138"/>
    <n v="27.52"/>
    <n v="200.9"/>
    <n v="114"/>
    <n v="17.079999999999998"/>
    <n v="134"/>
    <n v="134"/>
    <n v="6.03"/>
    <n v="10.7"/>
    <x v="7"/>
    <n v="2.89"/>
    <x v="1"/>
    <x v="0"/>
    <x v="1"/>
    <x v="0"/>
    <x v="0"/>
    <x v="3"/>
  </r>
  <r>
    <n v="654"/>
    <s v="WI"/>
    <x v="181"/>
    <x v="1"/>
    <x v="0"/>
    <x v="0"/>
    <n v="27"/>
    <x v="2"/>
    <n v="241.7"/>
    <n v="87"/>
    <n v="41.09"/>
    <n v="142"/>
    <n v="101"/>
    <n v="12.07"/>
    <n v="288.89999999999998"/>
    <n v="68"/>
    <n v="13"/>
    <n v="9.4"/>
    <x v="7"/>
    <n v="2.54"/>
    <x v="0"/>
    <x v="0"/>
    <x v="1"/>
    <x v="0"/>
    <x v="2"/>
    <x v="0"/>
  </r>
  <r>
    <n v="655"/>
    <s v="KS"/>
    <x v="18"/>
    <x v="2"/>
    <x v="1"/>
    <x v="1"/>
    <n v="0"/>
    <x v="1"/>
    <n v="62.8"/>
    <n v="124"/>
    <n v="10.68"/>
    <n v="170.4"/>
    <n v="66"/>
    <n v="14.48"/>
    <n v="280.2"/>
    <n v="78"/>
    <n v="12.61"/>
    <n v="9.4"/>
    <x v="7"/>
    <n v="2.54"/>
    <x v="0"/>
    <x v="3"/>
    <x v="1"/>
    <x v="0"/>
    <x v="2"/>
    <x v="2"/>
  </r>
  <r>
    <n v="656"/>
    <s v="MO"/>
    <x v="31"/>
    <x v="0"/>
    <x v="0"/>
    <x v="0"/>
    <n v="22"/>
    <x v="0"/>
    <n v="281.10000000000002"/>
    <n v="83"/>
    <n v="47.79"/>
    <n v="143.69999999999999"/>
    <n v="130"/>
    <n v="12.21"/>
    <n v="239.4"/>
    <n v="128"/>
    <n v="10.77"/>
    <n v="11.2"/>
    <x v="4"/>
    <n v="3.02"/>
    <x v="1"/>
    <x v="0"/>
    <x v="1"/>
    <x v="0"/>
    <x v="2"/>
    <x v="0"/>
  </r>
  <r>
    <n v="657"/>
    <s v="PA"/>
    <x v="90"/>
    <x v="0"/>
    <x v="0"/>
    <x v="1"/>
    <n v="0"/>
    <x v="1"/>
    <n v="228.2"/>
    <n v="70"/>
    <n v="38.79"/>
    <n v="263.7"/>
    <n v="80"/>
    <n v="22.41"/>
    <n v="142.6"/>
    <n v="60"/>
    <n v="6.42"/>
    <n v="10.7"/>
    <x v="2"/>
    <n v="2.89"/>
    <x v="1"/>
    <x v="3"/>
    <x v="1"/>
    <x v="0"/>
    <x v="1"/>
    <x v="0"/>
  </r>
  <r>
    <n v="658"/>
    <s v="NJ"/>
    <x v="183"/>
    <x v="2"/>
    <x v="0"/>
    <x v="1"/>
    <n v="0"/>
    <x v="1"/>
    <n v="265.60000000000002"/>
    <n v="86"/>
    <n v="45.15"/>
    <n v="208.8"/>
    <n v="102"/>
    <n v="17.75"/>
    <n v="182.5"/>
    <n v="105"/>
    <n v="8.2100000000000009"/>
    <n v="11.1"/>
    <x v="1"/>
    <n v="3"/>
    <x v="1"/>
    <x v="4"/>
    <x v="2"/>
    <x v="1"/>
    <x v="0"/>
    <x v="0"/>
  </r>
  <r>
    <n v="659"/>
    <s v="AL"/>
    <x v="52"/>
    <x v="0"/>
    <x v="0"/>
    <x v="1"/>
    <n v="0"/>
    <x v="1"/>
    <n v="214.9"/>
    <n v="97"/>
    <n v="36.53"/>
    <n v="117.8"/>
    <n v="117"/>
    <n v="10.01"/>
    <n v="133.69999999999999"/>
    <n v="78"/>
    <n v="6.02"/>
    <n v="11.8"/>
    <x v="5"/>
    <n v="3.19"/>
    <x v="1"/>
    <x v="4"/>
    <x v="1"/>
    <x v="0"/>
    <x v="2"/>
    <x v="0"/>
  </r>
  <r>
    <n v="660"/>
    <s v="ME"/>
    <x v="93"/>
    <x v="1"/>
    <x v="0"/>
    <x v="1"/>
    <n v="0"/>
    <x v="1"/>
    <n v="110.5"/>
    <n v="79"/>
    <n v="18.79"/>
    <n v="223.2"/>
    <n v="111"/>
    <n v="18.97"/>
    <n v="169.5"/>
    <n v="64"/>
    <n v="7.63"/>
    <n v="10.5"/>
    <x v="0"/>
    <n v="2.84"/>
    <x v="1"/>
    <x v="3"/>
    <x v="1"/>
    <x v="0"/>
    <x v="0"/>
    <x v="3"/>
  </r>
  <r>
    <n v="661"/>
    <s v="AZ"/>
    <x v="28"/>
    <x v="0"/>
    <x v="1"/>
    <x v="0"/>
    <n v="45"/>
    <x v="2"/>
    <n v="281.10000000000002"/>
    <n v="88"/>
    <n v="47.79"/>
    <n v="198"/>
    <n v="103"/>
    <n v="16.829999999999998"/>
    <n v="94.3"/>
    <n v="76"/>
    <n v="4.24"/>
    <n v="7.5"/>
    <x v="0"/>
    <n v="2.0299999999999998"/>
    <x v="0"/>
    <x v="1"/>
    <x v="1"/>
    <x v="0"/>
    <x v="0"/>
    <x v="0"/>
  </r>
  <r>
    <n v="662"/>
    <s v="VT"/>
    <x v="102"/>
    <x v="0"/>
    <x v="0"/>
    <x v="1"/>
    <n v="0"/>
    <x v="1"/>
    <n v="137.80000000000001"/>
    <n v="86"/>
    <n v="23.43"/>
    <n v="286.3"/>
    <n v="76"/>
    <n v="24.34"/>
    <n v="167"/>
    <n v="77"/>
    <n v="7.52"/>
    <n v="14.1"/>
    <x v="0"/>
    <n v="3.81"/>
    <x v="1"/>
    <x v="4"/>
    <x v="1"/>
    <x v="0"/>
    <x v="1"/>
    <x v="1"/>
  </r>
  <r>
    <n v="663"/>
    <s v="NV"/>
    <x v="90"/>
    <x v="1"/>
    <x v="1"/>
    <x v="0"/>
    <n v="33"/>
    <x v="2"/>
    <n v="271.5"/>
    <n v="98"/>
    <n v="46.16"/>
    <n v="253.4"/>
    <n v="102"/>
    <n v="21.54"/>
    <n v="165.4"/>
    <n v="85"/>
    <n v="7.44"/>
    <n v="8.1999999999999993"/>
    <x v="5"/>
    <n v="2.21"/>
    <x v="0"/>
    <x v="0"/>
    <x v="2"/>
    <x v="1"/>
    <x v="1"/>
    <x v="0"/>
  </r>
  <r>
    <n v="664"/>
    <s v="HI"/>
    <x v="36"/>
    <x v="2"/>
    <x v="0"/>
    <x v="1"/>
    <n v="0"/>
    <x v="1"/>
    <n v="187.3"/>
    <n v="118"/>
    <n v="31.84"/>
    <n v="239.7"/>
    <n v="90"/>
    <n v="20.37"/>
    <n v="167.5"/>
    <n v="108"/>
    <n v="7.54"/>
    <n v="15.1"/>
    <x v="5"/>
    <n v="4.08"/>
    <x v="1"/>
    <x v="0"/>
    <x v="1"/>
    <x v="0"/>
    <x v="1"/>
    <x v="0"/>
  </r>
  <r>
    <n v="665"/>
    <s v="DE"/>
    <x v="28"/>
    <x v="0"/>
    <x v="0"/>
    <x v="1"/>
    <n v="0"/>
    <x v="1"/>
    <n v="197"/>
    <n v="84"/>
    <n v="33.49"/>
    <n v="269.3"/>
    <n v="105"/>
    <n v="22.89"/>
    <n v="158.9"/>
    <n v="105"/>
    <n v="7.15"/>
    <n v="10.8"/>
    <x v="7"/>
    <n v="2.92"/>
    <x v="1"/>
    <x v="0"/>
    <x v="1"/>
    <x v="0"/>
    <x v="1"/>
    <x v="0"/>
  </r>
  <r>
    <n v="666"/>
    <s v="AZ"/>
    <x v="58"/>
    <x v="0"/>
    <x v="0"/>
    <x v="0"/>
    <n v="32"/>
    <x v="2"/>
    <n v="180.4"/>
    <n v="89"/>
    <n v="30.67"/>
    <n v="129.4"/>
    <n v="124"/>
    <n v="11"/>
    <n v="166.9"/>
    <n v="124"/>
    <n v="7.51"/>
    <n v="8.4"/>
    <x v="5"/>
    <n v="2.27"/>
    <x v="0"/>
    <x v="0"/>
    <x v="1"/>
    <x v="0"/>
    <x v="2"/>
    <x v="0"/>
  </r>
  <r>
    <n v="667"/>
    <s v="VA"/>
    <x v="11"/>
    <x v="2"/>
    <x v="1"/>
    <x v="1"/>
    <n v="0"/>
    <x v="1"/>
    <n v="148.5"/>
    <n v="126"/>
    <n v="25.25"/>
    <n v="219.4"/>
    <n v="125"/>
    <n v="18.649999999999999"/>
    <n v="198.5"/>
    <n v="121"/>
    <n v="8.93"/>
    <n v="14.5"/>
    <x v="10"/>
    <n v="3.92"/>
    <x v="1"/>
    <x v="0"/>
    <x v="2"/>
    <x v="1"/>
    <x v="0"/>
    <x v="3"/>
  </r>
  <r>
    <n v="668"/>
    <s v="GA"/>
    <x v="16"/>
    <x v="0"/>
    <x v="0"/>
    <x v="0"/>
    <n v="22"/>
    <x v="0"/>
    <n v="197.1"/>
    <n v="113"/>
    <n v="33.51"/>
    <n v="259.39999999999998"/>
    <n v="95"/>
    <n v="22.05"/>
    <n v="134.69999999999999"/>
    <n v="135"/>
    <n v="6.06"/>
    <n v="14.6"/>
    <x v="2"/>
    <n v="3.94"/>
    <x v="1"/>
    <x v="4"/>
    <x v="1"/>
    <x v="0"/>
    <x v="1"/>
    <x v="0"/>
  </r>
  <r>
    <n v="669"/>
    <s v="AZ"/>
    <x v="47"/>
    <x v="0"/>
    <x v="0"/>
    <x v="0"/>
    <n v="26"/>
    <x v="2"/>
    <n v="153.69999999999999"/>
    <n v="115"/>
    <n v="26.13"/>
    <n v="137.80000000000001"/>
    <n v="146"/>
    <n v="11.71"/>
    <n v="213.5"/>
    <n v="104"/>
    <n v="9.61"/>
    <n v="15.9"/>
    <x v="2"/>
    <n v="4.29"/>
    <x v="1"/>
    <x v="0"/>
    <x v="1"/>
    <x v="0"/>
    <x v="2"/>
    <x v="3"/>
  </r>
  <r>
    <n v="670"/>
    <s v="MN"/>
    <x v="40"/>
    <x v="0"/>
    <x v="0"/>
    <x v="0"/>
    <n v="27"/>
    <x v="2"/>
    <n v="261.3"/>
    <n v="96"/>
    <n v="44.42"/>
    <n v="220.9"/>
    <n v="101"/>
    <n v="18.78"/>
    <n v="179.4"/>
    <n v="97"/>
    <n v="8.07"/>
    <n v="11.3"/>
    <x v="5"/>
    <n v="3.05"/>
    <x v="1"/>
    <x v="0"/>
    <x v="1"/>
    <x v="0"/>
    <x v="0"/>
    <x v="0"/>
  </r>
  <r>
    <n v="671"/>
    <s v="ME"/>
    <x v="38"/>
    <x v="1"/>
    <x v="0"/>
    <x v="1"/>
    <n v="0"/>
    <x v="1"/>
    <n v="246.2"/>
    <n v="102"/>
    <n v="41.85"/>
    <n v="202.4"/>
    <n v="134"/>
    <n v="17.2"/>
    <n v="180.1"/>
    <n v="95"/>
    <n v="8.1"/>
    <n v="9.4"/>
    <x v="2"/>
    <n v="2.54"/>
    <x v="0"/>
    <x v="0"/>
    <x v="1"/>
    <x v="0"/>
    <x v="0"/>
    <x v="0"/>
  </r>
  <r>
    <n v="672"/>
    <s v="FL"/>
    <x v="55"/>
    <x v="1"/>
    <x v="0"/>
    <x v="1"/>
    <n v="0"/>
    <x v="1"/>
    <n v="191"/>
    <n v="88"/>
    <n v="32.47"/>
    <n v="318.8"/>
    <n v="119"/>
    <n v="27.1"/>
    <n v="247.3"/>
    <n v="79"/>
    <n v="11.13"/>
    <n v="6.5"/>
    <x v="7"/>
    <n v="1.76"/>
    <x v="0"/>
    <x v="1"/>
    <x v="1"/>
    <x v="0"/>
    <x v="1"/>
    <x v="0"/>
  </r>
  <r>
    <n v="673"/>
    <s v="WA"/>
    <x v="94"/>
    <x v="2"/>
    <x v="0"/>
    <x v="1"/>
    <n v="0"/>
    <x v="1"/>
    <n v="208.3"/>
    <n v="86"/>
    <n v="35.409999999999997"/>
    <n v="253.6"/>
    <n v="89"/>
    <n v="21.56"/>
    <n v="291"/>
    <n v="86"/>
    <n v="13.1"/>
    <n v="12.6"/>
    <x v="0"/>
    <n v="3.4"/>
    <x v="1"/>
    <x v="0"/>
    <x v="1"/>
    <x v="0"/>
    <x v="1"/>
    <x v="0"/>
  </r>
  <r>
    <n v="674"/>
    <s v="MT"/>
    <x v="7"/>
    <x v="0"/>
    <x v="0"/>
    <x v="1"/>
    <n v="0"/>
    <x v="1"/>
    <n v="253"/>
    <n v="73"/>
    <n v="43.01"/>
    <n v="219.3"/>
    <n v="78"/>
    <n v="18.64"/>
    <n v="210.8"/>
    <n v="89"/>
    <n v="9.49"/>
    <n v="9.8000000000000007"/>
    <x v="7"/>
    <n v="2.65"/>
    <x v="0"/>
    <x v="1"/>
    <x v="1"/>
    <x v="0"/>
    <x v="0"/>
    <x v="0"/>
  </r>
  <r>
    <n v="675"/>
    <s v="AL"/>
    <x v="26"/>
    <x v="2"/>
    <x v="0"/>
    <x v="1"/>
    <n v="0"/>
    <x v="1"/>
    <n v="202.3"/>
    <n v="87"/>
    <n v="34.39"/>
    <n v="201.5"/>
    <n v="111"/>
    <n v="17.13"/>
    <n v="101.7"/>
    <n v="82"/>
    <n v="4.58"/>
    <n v="6.8"/>
    <x v="7"/>
    <n v="1.84"/>
    <x v="0"/>
    <x v="1"/>
    <x v="1"/>
    <x v="0"/>
    <x v="0"/>
    <x v="0"/>
  </r>
  <r>
    <n v="676"/>
    <s v="GA"/>
    <x v="125"/>
    <x v="0"/>
    <x v="0"/>
    <x v="0"/>
    <n v="30"/>
    <x v="2"/>
    <n v="127.1"/>
    <n v="89"/>
    <n v="21.61"/>
    <n v="172.1"/>
    <n v="116"/>
    <n v="14.63"/>
    <n v="194.6"/>
    <n v="111"/>
    <n v="8.76"/>
    <n v="12.1"/>
    <x v="0"/>
    <n v="3.27"/>
    <x v="1"/>
    <x v="0"/>
    <x v="1"/>
    <x v="0"/>
    <x v="2"/>
    <x v="3"/>
  </r>
  <r>
    <n v="677"/>
    <s v="DE"/>
    <x v="194"/>
    <x v="1"/>
    <x v="0"/>
    <x v="0"/>
    <n v="17"/>
    <x v="0"/>
    <n v="186.9"/>
    <n v="94"/>
    <n v="31.77"/>
    <n v="240"/>
    <n v="138"/>
    <n v="20.399999999999999"/>
    <n v="200.9"/>
    <n v="64"/>
    <n v="9.0399999999999991"/>
    <n v="5.8"/>
    <x v="0"/>
    <n v="1.57"/>
    <x v="0"/>
    <x v="0"/>
    <x v="1"/>
    <x v="0"/>
    <x v="1"/>
    <x v="0"/>
  </r>
  <r>
    <n v="678"/>
    <s v="NE"/>
    <x v="75"/>
    <x v="1"/>
    <x v="0"/>
    <x v="1"/>
    <n v="0"/>
    <x v="1"/>
    <n v="194"/>
    <n v="118"/>
    <n v="32.979999999999997"/>
    <n v="242"/>
    <n v="114"/>
    <n v="20.57"/>
    <n v="146.30000000000001"/>
    <n v="108"/>
    <n v="6.58"/>
    <n v="12.1"/>
    <x v="7"/>
    <n v="3.27"/>
    <x v="1"/>
    <x v="0"/>
    <x v="1"/>
    <x v="0"/>
    <x v="1"/>
    <x v="0"/>
  </r>
  <r>
    <n v="679"/>
    <s v="FL"/>
    <x v="189"/>
    <x v="1"/>
    <x v="0"/>
    <x v="1"/>
    <n v="0"/>
    <x v="1"/>
    <n v="234.8"/>
    <n v="89"/>
    <n v="39.92"/>
    <n v="106.8"/>
    <n v="131"/>
    <n v="9.08"/>
    <n v="178.5"/>
    <n v="122"/>
    <n v="8.0299999999999994"/>
    <n v="9.9"/>
    <x v="1"/>
    <n v="2.67"/>
    <x v="0"/>
    <x v="1"/>
    <x v="1"/>
    <x v="0"/>
    <x v="2"/>
    <x v="0"/>
  </r>
  <r>
    <n v="680"/>
    <s v="AK"/>
    <x v="151"/>
    <x v="1"/>
    <x v="0"/>
    <x v="1"/>
    <n v="0"/>
    <x v="1"/>
    <n v="123.7"/>
    <n v="96"/>
    <n v="21.03"/>
    <n v="103"/>
    <n v="80"/>
    <n v="8.76"/>
    <n v="189.4"/>
    <n v="82"/>
    <n v="8.52"/>
    <n v="13.1"/>
    <x v="7"/>
    <n v="3.54"/>
    <x v="1"/>
    <x v="0"/>
    <x v="1"/>
    <x v="0"/>
    <x v="2"/>
    <x v="3"/>
  </r>
  <r>
    <n v="681"/>
    <s v="WI"/>
    <x v="139"/>
    <x v="1"/>
    <x v="0"/>
    <x v="1"/>
    <n v="0"/>
    <x v="1"/>
    <n v="173.9"/>
    <n v="103"/>
    <n v="29.56"/>
    <n v="276.39999999999998"/>
    <n v="83"/>
    <n v="23.49"/>
    <n v="190.8"/>
    <n v="113"/>
    <n v="8.59"/>
    <n v="15.3"/>
    <x v="2"/>
    <n v="4.13"/>
    <x v="1"/>
    <x v="1"/>
    <x v="1"/>
    <x v="0"/>
    <x v="1"/>
    <x v="1"/>
  </r>
  <r>
    <n v="682"/>
    <s v="WA"/>
    <x v="22"/>
    <x v="1"/>
    <x v="0"/>
    <x v="0"/>
    <n v="41"/>
    <x v="2"/>
    <n v="130.9"/>
    <n v="115"/>
    <n v="22.25"/>
    <n v="203.4"/>
    <n v="110"/>
    <n v="17.29"/>
    <n v="171.7"/>
    <n v="68"/>
    <n v="7.73"/>
    <n v="12.4"/>
    <x v="7"/>
    <n v="3.35"/>
    <x v="1"/>
    <x v="0"/>
    <x v="1"/>
    <x v="0"/>
    <x v="0"/>
    <x v="3"/>
  </r>
  <r>
    <n v="683"/>
    <s v="KY"/>
    <x v="22"/>
    <x v="0"/>
    <x v="0"/>
    <x v="1"/>
    <n v="0"/>
    <x v="1"/>
    <n v="314.60000000000002"/>
    <n v="102"/>
    <n v="53.48"/>
    <n v="169.8"/>
    <n v="86"/>
    <n v="14.43"/>
    <n v="285.10000000000002"/>
    <n v="100"/>
    <n v="12.83"/>
    <n v="5.7"/>
    <x v="0"/>
    <n v="1.54"/>
    <x v="0"/>
    <x v="4"/>
    <x v="2"/>
    <x v="1"/>
    <x v="2"/>
    <x v="0"/>
  </r>
  <r>
    <n v="684"/>
    <s v="OH"/>
    <x v="26"/>
    <x v="1"/>
    <x v="0"/>
    <x v="1"/>
    <n v="0"/>
    <x v="1"/>
    <n v="227.9"/>
    <n v="78"/>
    <n v="38.74"/>
    <n v="207.5"/>
    <n v="115"/>
    <n v="17.64"/>
    <n v="211.7"/>
    <n v="100"/>
    <n v="9.5299999999999994"/>
    <n v="12.1"/>
    <x v="2"/>
    <n v="3.27"/>
    <x v="1"/>
    <x v="0"/>
    <x v="1"/>
    <x v="0"/>
    <x v="0"/>
    <x v="0"/>
  </r>
  <r>
    <n v="685"/>
    <s v="UT"/>
    <x v="196"/>
    <x v="1"/>
    <x v="0"/>
    <x v="1"/>
    <n v="0"/>
    <x v="1"/>
    <n v="95.5"/>
    <n v="92"/>
    <n v="16.239999999999998"/>
    <n v="163.69999999999999"/>
    <n v="63"/>
    <n v="13.91"/>
    <n v="264.2"/>
    <n v="118"/>
    <n v="11.89"/>
    <n v="6.6"/>
    <x v="1"/>
    <n v="1.78"/>
    <x v="0"/>
    <x v="4"/>
    <x v="1"/>
    <x v="0"/>
    <x v="2"/>
    <x v="2"/>
  </r>
  <r>
    <n v="686"/>
    <s v="NM"/>
    <x v="80"/>
    <x v="2"/>
    <x v="0"/>
    <x v="1"/>
    <n v="0"/>
    <x v="1"/>
    <n v="185.3"/>
    <n v="127"/>
    <n v="31.5"/>
    <n v="208"/>
    <n v="73"/>
    <n v="17.68"/>
    <n v="206.1"/>
    <n v="124"/>
    <n v="9.27"/>
    <n v="15.1"/>
    <x v="0"/>
    <n v="4.08"/>
    <x v="1"/>
    <x v="0"/>
    <x v="1"/>
    <x v="0"/>
    <x v="0"/>
    <x v="0"/>
  </r>
  <r>
    <n v="687"/>
    <s v="MN"/>
    <x v="54"/>
    <x v="0"/>
    <x v="0"/>
    <x v="1"/>
    <n v="0"/>
    <x v="1"/>
    <n v="146.30000000000001"/>
    <n v="133"/>
    <n v="24.87"/>
    <n v="202.7"/>
    <n v="95"/>
    <n v="17.23"/>
    <n v="234.7"/>
    <n v="103"/>
    <n v="10.56"/>
    <n v="13.1"/>
    <x v="0"/>
    <n v="3.54"/>
    <x v="1"/>
    <x v="0"/>
    <x v="1"/>
    <x v="0"/>
    <x v="0"/>
    <x v="2"/>
  </r>
  <r>
    <n v="688"/>
    <s v="WV"/>
    <x v="28"/>
    <x v="1"/>
    <x v="0"/>
    <x v="0"/>
    <n v="16"/>
    <x v="0"/>
    <n v="184"/>
    <n v="99"/>
    <n v="31.28"/>
    <n v="76.400000000000006"/>
    <n v="134"/>
    <n v="6.49"/>
    <n v="185.1"/>
    <n v="96"/>
    <n v="8.33"/>
    <n v="12.7"/>
    <x v="0"/>
    <n v="3.43"/>
    <x v="1"/>
    <x v="4"/>
    <x v="1"/>
    <x v="0"/>
    <x v="2"/>
    <x v="0"/>
  </r>
  <r>
    <n v="689"/>
    <s v="MN"/>
    <x v="91"/>
    <x v="0"/>
    <x v="0"/>
    <x v="1"/>
    <n v="0"/>
    <x v="1"/>
    <n v="105.8"/>
    <n v="110"/>
    <n v="17.989999999999998"/>
    <n v="43.9"/>
    <n v="88"/>
    <n v="3.73"/>
    <n v="189.6"/>
    <n v="87"/>
    <n v="8.5299999999999994"/>
    <n v="13.1"/>
    <x v="2"/>
    <n v="3.54"/>
    <x v="1"/>
    <x v="1"/>
    <x v="1"/>
    <x v="0"/>
    <x v="2"/>
    <x v="3"/>
  </r>
  <r>
    <n v="690"/>
    <s v="PA"/>
    <x v="45"/>
    <x v="1"/>
    <x v="0"/>
    <x v="0"/>
    <n v="24"/>
    <x v="0"/>
    <n v="149.4"/>
    <n v="74"/>
    <n v="25.4"/>
    <n v="123.9"/>
    <n v="72"/>
    <n v="10.53"/>
    <n v="174.3"/>
    <n v="84"/>
    <n v="7.84"/>
    <n v="10.1"/>
    <x v="1"/>
    <n v="2.73"/>
    <x v="0"/>
    <x v="0"/>
    <x v="1"/>
    <x v="0"/>
    <x v="2"/>
    <x v="3"/>
  </r>
  <r>
    <n v="691"/>
    <s v="MO"/>
    <x v="12"/>
    <x v="0"/>
    <x v="0"/>
    <x v="1"/>
    <n v="0"/>
    <x v="1"/>
    <n v="172.1"/>
    <n v="105"/>
    <n v="29.26"/>
    <n v="211.7"/>
    <n v="99"/>
    <n v="17.989999999999998"/>
    <n v="182.2"/>
    <n v="105"/>
    <n v="8.1999999999999993"/>
    <n v="11.6"/>
    <x v="1"/>
    <n v="3.13"/>
    <x v="1"/>
    <x v="0"/>
    <x v="1"/>
    <x v="0"/>
    <x v="0"/>
    <x v="3"/>
  </r>
  <r>
    <n v="692"/>
    <s v="FL"/>
    <x v="111"/>
    <x v="0"/>
    <x v="0"/>
    <x v="1"/>
    <n v="0"/>
    <x v="1"/>
    <n v="119.1"/>
    <n v="117"/>
    <n v="20.25"/>
    <n v="287.7"/>
    <n v="136"/>
    <n v="24.45"/>
    <n v="223"/>
    <n v="100"/>
    <n v="10.039999999999999"/>
    <n v="12.2"/>
    <x v="7"/>
    <n v="3.29"/>
    <x v="1"/>
    <x v="1"/>
    <x v="1"/>
    <x v="0"/>
    <x v="1"/>
    <x v="1"/>
  </r>
  <r>
    <n v="693"/>
    <s v="HI"/>
    <x v="29"/>
    <x v="0"/>
    <x v="0"/>
    <x v="1"/>
    <n v="0"/>
    <x v="1"/>
    <n v="194.2"/>
    <n v="147"/>
    <n v="33.01"/>
    <n v="173.4"/>
    <n v="87"/>
    <n v="14.74"/>
    <n v="268.7"/>
    <n v="114"/>
    <n v="12.09"/>
    <n v="5.5"/>
    <x v="5"/>
    <n v="1.49"/>
    <x v="0"/>
    <x v="4"/>
    <x v="1"/>
    <x v="0"/>
    <x v="2"/>
    <x v="0"/>
  </r>
  <r>
    <n v="694"/>
    <s v="ME"/>
    <x v="97"/>
    <x v="1"/>
    <x v="0"/>
    <x v="1"/>
    <n v="0"/>
    <x v="1"/>
    <n v="198.8"/>
    <n v="56"/>
    <n v="33.799999999999997"/>
    <n v="230.1"/>
    <n v="73"/>
    <n v="19.559999999999999"/>
    <n v="119.8"/>
    <n v="81"/>
    <n v="5.39"/>
    <n v="9.9"/>
    <x v="0"/>
    <n v="2.67"/>
    <x v="0"/>
    <x v="4"/>
    <x v="1"/>
    <x v="0"/>
    <x v="1"/>
    <x v="0"/>
  </r>
  <r>
    <n v="695"/>
    <s v="CO"/>
    <x v="42"/>
    <x v="2"/>
    <x v="1"/>
    <x v="1"/>
    <n v="0"/>
    <x v="1"/>
    <n v="167.7"/>
    <n v="94"/>
    <n v="28.51"/>
    <n v="93.7"/>
    <n v="121"/>
    <n v="7.96"/>
    <n v="241.3"/>
    <n v="115"/>
    <n v="10.86"/>
    <n v="13.4"/>
    <x v="6"/>
    <n v="3.62"/>
    <x v="1"/>
    <x v="3"/>
    <x v="2"/>
    <x v="1"/>
    <x v="2"/>
    <x v="2"/>
  </r>
  <r>
    <n v="696"/>
    <s v="NH"/>
    <x v="87"/>
    <x v="0"/>
    <x v="0"/>
    <x v="1"/>
    <n v="0"/>
    <x v="1"/>
    <n v="202.2"/>
    <n v="86"/>
    <n v="34.369999999999997"/>
    <n v="216.8"/>
    <n v="93"/>
    <n v="18.43"/>
    <n v="239.4"/>
    <n v="99"/>
    <n v="10.77"/>
    <n v="11.8"/>
    <x v="5"/>
    <n v="3.19"/>
    <x v="1"/>
    <x v="4"/>
    <x v="1"/>
    <x v="0"/>
    <x v="0"/>
    <x v="0"/>
  </r>
  <r>
    <n v="697"/>
    <s v="SC"/>
    <x v="10"/>
    <x v="2"/>
    <x v="0"/>
    <x v="1"/>
    <n v="0"/>
    <x v="1"/>
    <n v="322.5"/>
    <n v="106"/>
    <n v="54.83"/>
    <n v="204.6"/>
    <n v="93"/>
    <n v="17.39"/>
    <n v="186.2"/>
    <n v="128"/>
    <n v="8.3800000000000008"/>
    <n v="9.4"/>
    <x v="7"/>
    <n v="2.54"/>
    <x v="0"/>
    <x v="4"/>
    <x v="2"/>
    <x v="1"/>
    <x v="0"/>
    <x v="0"/>
  </r>
  <r>
    <n v="698"/>
    <s v="IN"/>
    <x v="47"/>
    <x v="1"/>
    <x v="0"/>
    <x v="1"/>
    <n v="0"/>
    <x v="1"/>
    <n v="216.2"/>
    <n v="107"/>
    <n v="36.75"/>
    <n v="215.6"/>
    <n v="84"/>
    <n v="18.329999999999998"/>
    <n v="138.4"/>
    <n v="127"/>
    <n v="6.23"/>
    <n v="10.199999999999999"/>
    <x v="0"/>
    <n v="2.75"/>
    <x v="0"/>
    <x v="1"/>
    <x v="1"/>
    <x v="0"/>
    <x v="0"/>
    <x v="0"/>
  </r>
  <r>
    <n v="699"/>
    <s v="FL"/>
    <x v="15"/>
    <x v="0"/>
    <x v="0"/>
    <x v="1"/>
    <n v="0"/>
    <x v="1"/>
    <n v="76.400000000000006"/>
    <n v="116"/>
    <n v="12.99"/>
    <n v="115.6"/>
    <n v="74"/>
    <n v="9.83"/>
    <n v="226.3"/>
    <n v="94"/>
    <n v="10.18"/>
    <n v="9.4"/>
    <x v="0"/>
    <n v="2.54"/>
    <x v="0"/>
    <x v="3"/>
    <x v="1"/>
    <x v="0"/>
    <x v="2"/>
    <x v="2"/>
  </r>
  <r>
    <n v="700"/>
    <s v="GA"/>
    <x v="83"/>
    <x v="1"/>
    <x v="0"/>
    <x v="1"/>
    <n v="0"/>
    <x v="1"/>
    <n v="72.7"/>
    <n v="75"/>
    <n v="12.36"/>
    <n v="208.6"/>
    <n v="117"/>
    <n v="17.73"/>
    <n v="65.8"/>
    <n v="71"/>
    <n v="2.96"/>
    <n v="9.9"/>
    <x v="0"/>
    <n v="2.67"/>
    <x v="0"/>
    <x v="0"/>
    <x v="1"/>
    <x v="0"/>
    <x v="0"/>
    <x v="3"/>
  </r>
  <r>
    <n v="701"/>
    <s v="IL"/>
    <x v="171"/>
    <x v="0"/>
    <x v="0"/>
    <x v="0"/>
    <n v="31"/>
    <x v="2"/>
    <n v="210.4"/>
    <n v="100"/>
    <n v="35.770000000000003"/>
    <n v="225.5"/>
    <n v="97"/>
    <n v="19.170000000000002"/>
    <n v="168.7"/>
    <n v="120"/>
    <n v="7.59"/>
    <n v="9.6999999999999993"/>
    <x v="7"/>
    <n v="2.62"/>
    <x v="0"/>
    <x v="1"/>
    <x v="1"/>
    <x v="0"/>
    <x v="1"/>
    <x v="0"/>
  </r>
  <r>
    <n v="702"/>
    <s v="NC"/>
    <x v="29"/>
    <x v="1"/>
    <x v="1"/>
    <x v="0"/>
    <n v="33"/>
    <x v="2"/>
    <n v="127.2"/>
    <n v="93"/>
    <n v="21.62"/>
    <n v="162.9"/>
    <n v="104"/>
    <n v="13.85"/>
    <n v="247.4"/>
    <n v="109"/>
    <n v="11.13"/>
    <n v="8.1"/>
    <x v="12"/>
    <n v="2.19"/>
    <x v="0"/>
    <x v="1"/>
    <x v="1"/>
    <x v="0"/>
    <x v="2"/>
    <x v="2"/>
  </r>
  <r>
    <n v="703"/>
    <s v="VT"/>
    <x v="31"/>
    <x v="1"/>
    <x v="0"/>
    <x v="0"/>
    <n v="28"/>
    <x v="2"/>
    <n v="201.8"/>
    <n v="79"/>
    <n v="34.31"/>
    <n v="304.89999999999998"/>
    <n v="128"/>
    <n v="25.92"/>
    <n v="225.6"/>
    <n v="133"/>
    <n v="10.15"/>
    <n v="11.9"/>
    <x v="8"/>
    <n v="3.21"/>
    <x v="1"/>
    <x v="0"/>
    <x v="1"/>
    <x v="0"/>
    <x v="1"/>
    <x v="0"/>
  </r>
  <r>
    <n v="704"/>
    <s v="VT"/>
    <x v="71"/>
    <x v="2"/>
    <x v="0"/>
    <x v="1"/>
    <n v="0"/>
    <x v="1"/>
    <n v="99.3"/>
    <n v="112"/>
    <n v="16.88"/>
    <n v="270.5"/>
    <n v="136"/>
    <n v="22.99"/>
    <n v="225.3"/>
    <n v="94"/>
    <n v="10.14"/>
    <n v="9"/>
    <x v="1"/>
    <n v="2.4300000000000002"/>
    <x v="0"/>
    <x v="3"/>
    <x v="1"/>
    <x v="0"/>
    <x v="1"/>
    <x v="1"/>
  </r>
  <r>
    <n v="705"/>
    <s v="NV"/>
    <x v="45"/>
    <x v="0"/>
    <x v="0"/>
    <x v="1"/>
    <n v="0"/>
    <x v="1"/>
    <n v="239.2"/>
    <n v="114"/>
    <n v="40.659999999999997"/>
    <n v="150"/>
    <n v="115"/>
    <n v="12.75"/>
    <n v="160.80000000000001"/>
    <n v="81"/>
    <n v="7.24"/>
    <n v="10.3"/>
    <x v="5"/>
    <n v="2.78"/>
    <x v="0"/>
    <x v="5"/>
    <x v="1"/>
    <x v="0"/>
    <x v="2"/>
    <x v="0"/>
  </r>
  <r>
    <n v="706"/>
    <s v="OR"/>
    <x v="70"/>
    <x v="0"/>
    <x v="1"/>
    <x v="1"/>
    <n v="0"/>
    <x v="1"/>
    <n v="120.9"/>
    <n v="58"/>
    <n v="20.55"/>
    <n v="235"/>
    <n v="88"/>
    <n v="19.98"/>
    <n v="95.1"/>
    <n v="130"/>
    <n v="4.28"/>
    <n v="11.4"/>
    <x v="9"/>
    <n v="3.08"/>
    <x v="1"/>
    <x v="4"/>
    <x v="1"/>
    <x v="0"/>
    <x v="1"/>
    <x v="3"/>
  </r>
  <r>
    <n v="707"/>
    <s v="AL"/>
    <x v="120"/>
    <x v="2"/>
    <x v="0"/>
    <x v="1"/>
    <n v="0"/>
    <x v="1"/>
    <n v="224.7"/>
    <n v="81"/>
    <n v="38.200000000000003"/>
    <n v="129.4"/>
    <n v="112"/>
    <n v="11"/>
    <n v="167.6"/>
    <n v="109"/>
    <n v="7.54"/>
    <n v="15.8"/>
    <x v="1"/>
    <n v="4.2699999999999996"/>
    <x v="1"/>
    <x v="0"/>
    <x v="1"/>
    <x v="0"/>
    <x v="2"/>
    <x v="0"/>
  </r>
  <r>
    <n v="708"/>
    <s v="ND"/>
    <x v="27"/>
    <x v="2"/>
    <x v="0"/>
    <x v="0"/>
    <n v="19"/>
    <x v="0"/>
    <n v="176.6"/>
    <n v="88"/>
    <n v="30.02"/>
    <n v="162.69999999999999"/>
    <n v="66"/>
    <n v="13.83"/>
    <n v="215.5"/>
    <n v="98"/>
    <n v="9.6999999999999993"/>
    <n v="14.6"/>
    <x v="1"/>
    <n v="3.94"/>
    <x v="1"/>
    <x v="0"/>
    <x v="1"/>
    <x v="0"/>
    <x v="2"/>
    <x v="0"/>
  </r>
  <r>
    <n v="709"/>
    <s v="NE"/>
    <x v="40"/>
    <x v="0"/>
    <x v="0"/>
    <x v="1"/>
    <n v="0"/>
    <x v="1"/>
    <n v="180.6"/>
    <n v="92"/>
    <n v="30.7"/>
    <n v="190.9"/>
    <n v="114"/>
    <n v="16.23"/>
    <n v="295.60000000000002"/>
    <n v="125"/>
    <n v="13.3"/>
    <n v="10.3"/>
    <x v="7"/>
    <n v="2.78"/>
    <x v="0"/>
    <x v="0"/>
    <x v="2"/>
    <x v="1"/>
    <x v="0"/>
    <x v="0"/>
  </r>
  <r>
    <n v="710"/>
    <s v="ND"/>
    <x v="34"/>
    <x v="0"/>
    <x v="0"/>
    <x v="0"/>
    <n v="31"/>
    <x v="2"/>
    <n v="125.9"/>
    <n v="101"/>
    <n v="21.4"/>
    <n v="196.4"/>
    <n v="102"/>
    <n v="16.690000000000001"/>
    <n v="252.7"/>
    <n v="75"/>
    <n v="11.37"/>
    <n v="10.3"/>
    <x v="7"/>
    <n v="2.78"/>
    <x v="0"/>
    <x v="0"/>
    <x v="1"/>
    <x v="0"/>
    <x v="0"/>
    <x v="2"/>
  </r>
  <r>
    <n v="711"/>
    <s v="ME"/>
    <x v="8"/>
    <x v="2"/>
    <x v="0"/>
    <x v="1"/>
    <n v="0"/>
    <x v="1"/>
    <n v="237.6"/>
    <n v="79"/>
    <n v="40.39"/>
    <n v="192.4"/>
    <n v="107"/>
    <n v="16.350000000000001"/>
    <n v="207.4"/>
    <n v="111"/>
    <n v="9.33"/>
    <n v="9.1"/>
    <x v="4"/>
    <n v="2.46"/>
    <x v="0"/>
    <x v="1"/>
    <x v="1"/>
    <x v="0"/>
    <x v="0"/>
    <x v="0"/>
  </r>
  <r>
    <n v="712"/>
    <s v="IL"/>
    <x v="88"/>
    <x v="0"/>
    <x v="0"/>
    <x v="1"/>
    <n v="0"/>
    <x v="1"/>
    <n v="198.4"/>
    <n v="91"/>
    <n v="33.729999999999997"/>
    <n v="264.7"/>
    <n v="106"/>
    <n v="22.5"/>
    <n v="111.4"/>
    <n v="101"/>
    <n v="5.01"/>
    <n v="9.1999999999999993"/>
    <x v="5"/>
    <n v="2.48"/>
    <x v="0"/>
    <x v="4"/>
    <x v="1"/>
    <x v="0"/>
    <x v="1"/>
    <x v="0"/>
  </r>
  <r>
    <n v="713"/>
    <s v="WA"/>
    <x v="139"/>
    <x v="2"/>
    <x v="0"/>
    <x v="1"/>
    <n v="0"/>
    <x v="1"/>
    <n v="274.3"/>
    <n v="110"/>
    <n v="46.63"/>
    <n v="52.9"/>
    <n v="109"/>
    <n v="4.5"/>
    <n v="246.1"/>
    <n v="119"/>
    <n v="11.07"/>
    <n v="10.9"/>
    <x v="2"/>
    <n v="2.94"/>
    <x v="1"/>
    <x v="1"/>
    <x v="1"/>
    <x v="0"/>
    <x v="2"/>
    <x v="0"/>
  </r>
  <r>
    <n v="714"/>
    <s v="MA"/>
    <x v="35"/>
    <x v="2"/>
    <x v="1"/>
    <x v="1"/>
    <n v="0"/>
    <x v="1"/>
    <n v="199.6"/>
    <n v="89"/>
    <n v="33.93"/>
    <n v="211.4"/>
    <n v="96"/>
    <n v="17.97"/>
    <n v="72.400000000000006"/>
    <n v="84"/>
    <n v="3.26"/>
    <n v="11"/>
    <x v="7"/>
    <n v="2.97"/>
    <x v="1"/>
    <x v="3"/>
    <x v="2"/>
    <x v="1"/>
    <x v="0"/>
    <x v="0"/>
  </r>
  <r>
    <n v="715"/>
    <s v="KS"/>
    <x v="8"/>
    <x v="1"/>
    <x v="0"/>
    <x v="1"/>
    <n v="0"/>
    <x v="1"/>
    <n v="217.7"/>
    <n v="91"/>
    <n v="37.01"/>
    <n v="273.5"/>
    <n v="74"/>
    <n v="23.25"/>
    <n v="226.9"/>
    <n v="99"/>
    <n v="10.210000000000001"/>
    <n v="9.6"/>
    <x v="0"/>
    <n v="2.59"/>
    <x v="0"/>
    <x v="3"/>
    <x v="1"/>
    <x v="0"/>
    <x v="1"/>
    <x v="0"/>
  </r>
  <r>
    <n v="716"/>
    <s v="RI"/>
    <x v="34"/>
    <x v="0"/>
    <x v="0"/>
    <x v="1"/>
    <n v="0"/>
    <x v="1"/>
    <n v="134.69999999999999"/>
    <n v="96"/>
    <n v="22.9"/>
    <n v="235.9"/>
    <n v="90"/>
    <n v="20.05"/>
    <n v="260.2"/>
    <n v="113"/>
    <n v="11.71"/>
    <n v="7.6"/>
    <x v="1"/>
    <n v="2.0499999999999998"/>
    <x v="0"/>
    <x v="3"/>
    <x v="1"/>
    <x v="0"/>
    <x v="1"/>
    <x v="1"/>
  </r>
  <r>
    <n v="717"/>
    <s v="IA"/>
    <x v="44"/>
    <x v="1"/>
    <x v="0"/>
    <x v="1"/>
    <n v="0"/>
    <x v="1"/>
    <n v="256.3"/>
    <n v="135"/>
    <n v="43.57"/>
    <n v="180.2"/>
    <n v="106"/>
    <n v="15.32"/>
    <n v="187.3"/>
    <n v="135"/>
    <n v="8.43"/>
    <n v="6.2"/>
    <x v="10"/>
    <n v="1.67"/>
    <x v="0"/>
    <x v="4"/>
    <x v="1"/>
    <x v="0"/>
    <x v="0"/>
    <x v="0"/>
  </r>
  <r>
    <n v="718"/>
    <s v="WY"/>
    <x v="15"/>
    <x v="2"/>
    <x v="0"/>
    <x v="1"/>
    <n v="0"/>
    <x v="1"/>
    <n v="183.6"/>
    <n v="133"/>
    <n v="31.21"/>
    <n v="120.7"/>
    <n v="98"/>
    <n v="10.26"/>
    <n v="215.1"/>
    <n v="112"/>
    <n v="9.68"/>
    <n v="12.7"/>
    <x v="5"/>
    <n v="3.43"/>
    <x v="1"/>
    <x v="0"/>
    <x v="1"/>
    <x v="0"/>
    <x v="2"/>
    <x v="0"/>
  </r>
  <r>
    <n v="719"/>
    <s v="NV"/>
    <x v="140"/>
    <x v="0"/>
    <x v="0"/>
    <x v="1"/>
    <n v="0"/>
    <x v="1"/>
    <n v="176.2"/>
    <n v="90"/>
    <n v="29.95"/>
    <n v="196"/>
    <n v="115"/>
    <n v="16.66"/>
    <n v="263.89999999999998"/>
    <n v="95"/>
    <n v="11.88"/>
    <n v="9.1999999999999993"/>
    <x v="7"/>
    <n v="2.48"/>
    <x v="0"/>
    <x v="0"/>
    <x v="1"/>
    <x v="0"/>
    <x v="0"/>
    <x v="2"/>
  </r>
  <r>
    <n v="720"/>
    <s v="WI"/>
    <x v="88"/>
    <x v="0"/>
    <x v="0"/>
    <x v="0"/>
    <n v="37"/>
    <x v="2"/>
    <n v="205"/>
    <n v="94"/>
    <n v="34.85"/>
    <n v="165.4"/>
    <n v="103"/>
    <n v="14.06"/>
    <n v="185"/>
    <n v="81"/>
    <n v="8.32"/>
    <n v="11.7"/>
    <x v="8"/>
    <n v="3.16"/>
    <x v="1"/>
    <x v="0"/>
    <x v="1"/>
    <x v="0"/>
    <x v="2"/>
    <x v="0"/>
  </r>
  <r>
    <n v="721"/>
    <s v="AL"/>
    <x v="3"/>
    <x v="2"/>
    <x v="0"/>
    <x v="1"/>
    <n v="0"/>
    <x v="1"/>
    <n v="267.89999999999998"/>
    <n v="114"/>
    <n v="45.54"/>
    <n v="223"/>
    <n v="74"/>
    <n v="18.96"/>
    <n v="262.7"/>
    <n v="90"/>
    <n v="11.82"/>
    <n v="11.3"/>
    <x v="0"/>
    <n v="3.05"/>
    <x v="1"/>
    <x v="3"/>
    <x v="2"/>
    <x v="1"/>
    <x v="0"/>
    <x v="0"/>
  </r>
  <r>
    <n v="722"/>
    <s v="HI"/>
    <x v="164"/>
    <x v="0"/>
    <x v="0"/>
    <x v="1"/>
    <n v="0"/>
    <x v="1"/>
    <n v="179.2"/>
    <n v="111"/>
    <n v="30.46"/>
    <n v="175.2"/>
    <n v="130"/>
    <n v="14.89"/>
    <n v="228.6"/>
    <n v="92"/>
    <n v="10.29"/>
    <n v="9.9"/>
    <x v="1"/>
    <n v="2.67"/>
    <x v="0"/>
    <x v="4"/>
    <x v="1"/>
    <x v="0"/>
    <x v="2"/>
    <x v="0"/>
  </r>
  <r>
    <n v="723"/>
    <s v="MO"/>
    <x v="189"/>
    <x v="0"/>
    <x v="0"/>
    <x v="1"/>
    <n v="0"/>
    <x v="1"/>
    <n v="149.4"/>
    <n v="145"/>
    <n v="25.4"/>
    <n v="196.5"/>
    <n v="105"/>
    <n v="16.7"/>
    <n v="209.5"/>
    <n v="108"/>
    <n v="9.43"/>
    <n v="14.9"/>
    <x v="0"/>
    <n v="4.0199999999999996"/>
    <x v="1"/>
    <x v="0"/>
    <x v="1"/>
    <x v="0"/>
    <x v="0"/>
    <x v="3"/>
  </r>
  <r>
    <n v="724"/>
    <s v="CA"/>
    <x v="22"/>
    <x v="1"/>
    <x v="0"/>
    <x v="0"/>
    <n v="38"/>
    <x v="2"/>
    <n v="163.6"/>
    <n v="132"/>
    <n v="27.81"/>
    <n v="146.69999999999999"/>
    <n v="113"/>
    <n v="12.47"/>
    <n v="345.8"/>
    <n v="115"/>
    <n v="15.56"/>
    <n v="13.1"/>
    <x v="0"/>
    <n v="3.54"/>
    <x v="1"/>
    <x v="3"/>
    <x v="1"/>
    <x v="0"/>
    <x v="2"/>
    <x v="2"/>
  </r>
  <r>
    <n v="725"/>
    <s v="MO"/>
    <x v="92"/>
    <x v="2"/>
    <x v="0"/>
    <x v="1"/>
    <n v="0"/>
    <x v="1"/>
    <n v="207.6"/>
    <n v="71"/>
    <n v="35.29"/>
    <n v="152.69999999999999"/>
    <n v="94"/>
    <n v="12.98"/>
    <n v="217.8"/>
    <n v="125"/>
    <n v="9.8000000000000007"/>
    <n v="12.4"/>
    <x v="12"/>
    <n v="3.35"/>
    <x v="1"/>
    <x v="0"/>
    <x v="1"/>
    <x v="0"/>
    <x v="2"/>
    <x v="0"/>
  </r>
  <r>
    <n v="726"/>
    <s v="CT"/>
    <x v="59"/>
    <x v="1"/>
    <x v="0"/>
    <x v="1"/>
    <n v="0"/>
    <x v="1"/>
    <n v="165.4"/>
    <n v="108"/>
    <n v="28.12"/>
    <n v="183.7"/>
    <n v="103"/>
    <n v="15.61"/>
    <n v="80.2"/>
    <n v="108"/>
    <n v="3.61"/>
    <n v="8.9"/>
    <x v="7"/>
    <n v="2.4"/>
    <x v="0"/>
    <x v="3"/>
    <x v="1"/>
    <x v="0"/>
    <x v="0"/>
    <x v="3"/>
  </r>
  <r>
    <n v="727"/>
    <s v="MD"/>
    <x v="116"/>
    <x v="0"/>
    <x v="0"/>
    <x v="1"/>
    <n v="0"/>
    <x v="1"/>
    <n v="209.8"/>
    <n v="114"/>
    <n v="35.67"/>
    <n v="171.3"/>
    <n v="82"/>
    <n v="14.56"/>
    <n v="154.6"/>
    <n v="119"/>
    <n v="6.96"/>
    <n v="9.9"/>
    <x v="4"/>
    <n v="2.67"/>
    <x v="0"/>
    <x v="2"/>
    <x v="1"/>
    <x v="0"/>
    <x v="2"/>
    <x v="0"/>
  </r>
  <r>
    <n v="728"/>
    <s v="OH"/>
    <x v="9"/>
    <x v="0"/>
    <x v="0"/>
    <x v="0"/>
    <n v="27"/>
    <x v="2"/>
    <n v="220.1"/>
    <n v="128"/>
    <n v="37.42"/>
    <n v="268.2"/>
    <n v="133"/>
    <n v="22.8"/>
    <n v="146.5"/>
    <n v="80"/>
    <n v="6.59"/>
    <n v="11.1"/>
    <x v="0"/>
    <n v="3"/>
    <x v="1"/>
    <x v="1"/>
    <x v="1"/>
    <x v="0"/>
    <x v="1"/>
    <x v="0"/>
  </r>
  <r>
    <n v="729"/>
    <s v="NV"/>
    <x v="33"/>
    <x v="1"/>
    <x v="0"/>
    <x v="1"/>
    <n v="0"/>
    <x v="1"/>
    <n v="141.30000000000001"/>
    <n v="72"/>
    <n v="24.02"/>
    <n v="154.30000000000001"/>
    <n v="95"/>
    <n v="13.12"/>
    <n v="210.6"/>
    <n v="91"/>
    <n v="9.48"/>
    <n v="8.1999999999999993"/>
    <x v="2"/>
    <n v="2.21"/>
    <x v="0"/>
    <x v="0"/>
    <x v="1"/>
    <x v="0"/>
    <x v="2"/>
    <x v="3"/>
  </r>
  <r>
    <n v="730"/>
    <s v="MD"/>
    <x v="85"/>
    <x v="2"/>
    <x v="0"/>
    <x v="1"/>
    <n v="0"/>
    <x v="1"/>
    <n v="196.5"/>
    <n v="89"/>
    <n v="33.409999999999997"/>
    <n v="241.3"/>
    <n v="123"/>
    <n v="20.51"/>
    <n v="143.19999999999999"/>
    <n v="105"/>
    <n v="6.44"/>
    <n v="4"/>
    <x v="10"/>
    <n v="1.08"/>
    <x v="0"/>
    <x v="1"/>
    <x v="1"/>
    <x v="0"/>
    <x v="1"/>
    <x v="0"/>
  </r>
  <r>
    <n v="731"/>
    <s v="NE"/>
    <x v="25"/>
    <x v="1"/>
    <x v="1"/>
    <x v="1"/>
    <n v="0"/>
    <x v="1"/>
    <n v="180.9"/>
    <n v="114"/>
    <n v="30.75"/>
    <n v="209.5"/>
    <n v="118"/>
    <n v="17.809999999999999"/>
    <n v="249.9"/>
    <n v="105"/>
    <n v="11.25"/>
    <n v="7.4"/>
    <x v="7"/>
    <n v="2"/>
    <x v="0"/>
    <x v="4"/>
    <x v="1"/>
    <x v="0"/>
    <x v="0"/>
    <x v="0"/>
  </r>
  <r>
    <n v="732"/>
    <s v="OK"/>
    <x v="8"/>
    <x v="1"/>
    <x v="0"/>
    <x v="0"/>
    <n v="43"/>
    <x v="2"/>
    <n v="206.7"/>
    <n v="79"/>
    <n v="35.14"/>
    <n v="174.6"/>
    <n v="122"/>
    <n v="14.84"/>
    <n v="241.5"/>
    <n v="80"/>
    <n v="10.87"/>
    <n v="10.9"/>
    <x v="0"/>
    <n v="2.94"/>
    <x v="1"/>
    <x v="0"/>
    <x v="1"/>
    <x v="0"/>
    <x v="2"/>
    <x v="0"/>
  </r>
  <r>
    <n v="733"/>
    <s v="MA"/>
    <x v="140"/>
    <x v="2"/>
    <x v="0"/>
    <x v="1"/>
    <n v="0"/>
    <x v="1"/>
    <n v="166.8"/>
    <n v="109"/>
    <n v="28.36"/>
    <n v="236"/>
    <n v="117"/>
    <n v="20.059999999999999"/>
    <n v="307.60000000000002"/>
    <n v="77"/>
    <n v="13.84"/>
    <n v="9.3000000000000007"/>
    <x v="6"/>
    <n v="2.5099999999999998"/>
    <x v="0"/>
    <x v="0"/>
    <x v="1"/>
    <x v="0"/>
    <x v="1"/>
    <x v="1"/>
  </r>
  <r>
    <n v="734"/>
    <s v="CO"/>
    <x v="93"/>
    <x v="0"/>
    <x v="0"/>
    <x v="1"/>
    <n v="0"/>
    <x v="1"/>
    <n v="127"/>
    <n v="107"/>
    <n v="21.59"/>
    <n v="323.2"/>
    <n v="75"/>
    <n v="27.47"/>
    <n v="143.9"/>
    <n v="127"/>
    <n v="6.48"/>
    <n v="7.5"/>
    <x v="5"/>
    <n v="2.0299999999999998"/>
    <x v="0"/>
    <x v="0"/>
    <x v="1"/>
    <x v="0"/>
    <x v="1"/>
    <x v="1"/>
  </r>
  <r>
    <n v="735"/>
    <s v="FL"/>
    <x v="88"/>
    <x v="0"/>
    <x v="1"/>
    <x v="1"/>
    <n v="0"/>
    <x v="1"/>
    <n v="267.39999999999998"/>
    <n v="78"/>
    <n v="45.46"/>
    <n v="204.2"/>
    <n v="85"/>
    <n v="17.36"/>
    <n v="111.7"/>
    <n v="146"/>
    <n v="5.03"/>
    <n v="5.9"/>
    <x v="7"/>
    <n v="1.59"/>
    <x v="0"/>
    <x v="0"/>
    <x v="1"/>
    <x v="0"/>
    <x v="0"/>
    <x v="0"/>
  </r>
  <r>
    <n v="736"/>
    <s v="WI"/>
    <x v="2"/>
    <x v="0"/>
    <x v="0"/>
    <x v="1"/>
    <n v="0"/>
    <x v="1"/>
    <n v="281"/>
    <n v="66"/>
    <n v="47.77"/>
    <n v="160.6"/>
    <n v="108"/>
    <n v="13.65"/>
    <n v="77.900000000000006"/>
    <n v="74"/>
    <n v="3.51"/>
    <n v="0"/>
    <x v="11"/>
    <n v="0"/>
    <x v="0"/>
    <x v="0"/>
    <x v="1"/>
    <x v="0"/>
    <x v="2"/>
    <x v="0"/>
  </r>
  <r>
    <n v="737"/>
    <s v="ID"/>
    <x v="145"/>
    <x v="1"/>
    <x v="0"/>
    <x v="0"/>
    <n v="33"/>
    <x v="2"/>
    <n v="270.8"/>
    <n v="96"/>
    <n v="46.04"/>
    <n v="220.4"/>
    <n v="110"/>
    <n v="18.73"/>
    <n v="169.9"/>
    <n v="104"/>
    <n v="7.65"/>
    <n v="11.8"/>
    <x v="8"/>
    <n v="3.19"/>
    <x v="1"/>
    <x v="2"/>
    <x v="1"/>
    <x v="0"/>
    <x v="0"/>
    <x v="0"/>
  </r>
  <r>
    <n v="738"/>
    <s v="WY"/>
    <x v="178"/>
    <x v="2"/>
    <x v="0"/>
    <x v="1"/>
    <n v="0"/>
    <x v="1"/>
    <n v="171.2"/>
    <n v="82"/>
    <n v="29.1"/>
    <n v="185.6"/>
    <n v="102"/>
    <n v="15.78"/>
    <n v="203.3"/>
    <n v="64"/>
    <n v="9.15"/>
    <n v="10.199999999999999"/>
    <x v="10"/>
    <n v="2.75"/>
    <x v="0"/>
    <x v="0"/>
    <x v="1"/>
    <x v="0"/>
    <x v="0"/>
    <x v="3"/>
  </r>
  <r>
    <n v="739"/>
    <s v="FL"/>
    <x v="115"/>
    <x v="0"/>
    <x v="0"/>
    <x v="1"/>
    <n v="0"/>
    <x v="1"/>
    <n v="162.80000000000001"/>
    <n v="113"/>
    <n v="27.68"/>
    <n v="290.3"/>
    <n v="111"/>
    <n v="24.68"/>
    <n v="114.9"/>
    <n v="140"/>
    <n v="5.17"/>
    <n v="7.2"/>
    <x v="0"/>
    <n v="1.94"/>
    <x v="0"/>
    <x v="0"/>
    <x v="1"/>
    <x v="0"/>
    <x v="1"/>
    <x v="1"/>
  </r>
  <r>
    <n v="740"/>
    <s v="WY"/>
    <x v="85"/>
    <x v="2"/>
    <x v="0"/>
    <x v="1"/>
    <n v="0"/>
    <x v="1"/>
    <n v="146.30000000000001"/>
    <n v="84"/>
    <n v="24.87"/>
    <n v="255.9"/>
    <n v="113"/>
    <n v="21.75"/>
    <n v="45"/>
    <n v="117"/>
    <n v="2.0299999999999998"/>
    <n v="8"/>
    <x v="14"/>
    <n v="2.16"/>
    <x v="0"/>
    <x v="0"/>
    <x v="1"/>
    <x v="0"/>
    <x v="1"/>
    <x v="1"/>
  </r>
  <r>
    <n v="741"/>
    <s v="DE"/>
    <x v="36"/>
    <x v="0"/>
    <x v="0"/>
    <x v="1"/>
    <n v="0"/>
    <x v="1"/>
    <n v="254.8"/>
    <n v="85"/>
    <n v="43.32"/>
    <n v="143.4"/>
    <n v="80"/>
    <n v="12.19"/>
    <n v="153.9"/>
    <n v="102"/>
    <n v="6.93"/>
    <n v="15"/>
    <x v="10"/>
    <n v="4.05"/>
    <x v="1"/>
    <x v="4"/>
    <x v="1"/>
    <x v="0"/>
    <x v="2"/>
    <x v="0"/>
  </r>
  <r>
    <n v="742"/>
    <s v="ME"/>
    <x v="44"/>
    <x v="2"/>
    <x v="0"/>
    <x v="0"/>
    <n v="26"/>
    <x v="2"/>
    <n v="254.9"/>
    <n v="108"/>
    <n v="43.33"/>
    <n v="243.2"/>
    <n v="135"/>
    <n v="20.67"/>
    <n v="190.8"/>
    <n v="95"/>
    <n v="8.59"/>
    <n v="5.4"/>
    <x v="0"/>
    <n v="1.46"/>
    <x v="0"/>
    <x v="4"/>
    <x v="1"/>
    <x v="0"/>
    <x v="1"/>
    <x v="0"/>
  </r>
  <r>
    <n v="743"/>
    <s v="DC"/>
    <x v="18"/>
    <x v="1"/>
    <x v="0"/>
    <x v="0"/>
    <n v="31"/>
    <x v="2"/>
    <n v="107.7"/>
    <n v="124"/>
    <n v="18.309999999999999"/>
    <n v="188.9"/>
    <n v="104"/>
    <n v="16.059999999999999"/>
    <n v="196.2"/>
    <n v="98"/>
    <n v="8.83"/>
    <n v="8.9"/>
    <x v="0"/>
    <n v="2.4"/>
    <x v="0"/>
    <x v="1"/>
    <x v="1"/>
    <x v="0"/>
    <x v="0"/>
    <x v="3"/>
  </r>
  <r>
    <n v="744"/>
    <s v="IA"/>
    <x v="0"/>
    <x v="2"/>
    <x v="0"/>
    <x v="1"/>
    <n v="0"/>
    <x v="1"/>
    <n v="158.80000000000001"/>
    <n v="75"/>
    <n v="27"/>
    <n v="264.8"/>
    <n v="91"/>
    <n v="22.51"/>
    <n v="270"/>
    <n v="77"/>
    <n v="12.15"/>
    <n v="7.6"/>
    <x v="10"/>
    <n v="2.0499999999999998"/>
    <x v="0"/>
    <x v="0"/>
    <x v="1"/>
    <x v="0"/>
    <x v="1"/>
    <x v="1"/>
  </r>
  <r>
    <n v="745"/>
    <s v="MN"/>
    <x v="18"/>
    <x v="0"/>
    <x v="0"/>
    <x v="1"/>
    <n v="0"/>
    <x v="1"/>
    <n v="198.5"/>
    <n v="112"/>
    <n v="33.75"/>
    <n v="42.5"/>
    <n v="90"/>
    <n v="3.61"/>
    <n v="179.2"/>
    <n v="124"/>
    <n v="8.06"/>
    <n v="12.4"/>
    <x v="2"/>
    <n v="3.35"/>
    <x v="1"/>
    <x v="1"/>
    <x v="1"/>
    <x v="0"/>
    <x v="2"/>
    <x v="0"/>
  </r>
  <r>
    <n v="746"/>
    <s v="VT"/>
    <x v="49"/>
    <x v="0"/>
    <x v="0"/>
    <x v="1"/>
    <n v="0"/>
    <x v="1"/>
    <n v="178.4"/>
    <n v="72"/>
    <n v="30.33"/>
    <n v="233.6"/>
    <n v="134"/>
    <n v="19.86"/>
    <n v="179.4"/>
    <n v="91"/>
    <n v="8.07"/>
    <n v="12"/>
    <x v="5"/>
    <n v="3.24"/>
    <x v="1"/>
    <x v="1"/>
    <x v="1"/>
    <x v="0"/>
    <x v="1"/>
    <x v="0"/>
  </r>
  <r>
    <n v="747"/>
    <s v="AZ"/>
    <x v="10"/>
    <x v="1"/>
    <x v="0"/>
    <x v="1"/>
    <n v="0"/>
    <x v="1"/>
    <n v="110.9"/>
    <n v="91"/>
    <n v="18.850000000000001"/>
    <n v="158.5"/>
    <n v="115"/>
    <n v="13.47"/>
    <n v="207.5"/>
    <n v="131"/>
    <n v="9.34"/>
    <n v="6.2"/>
    <x v="2"/>
    <n v="1.67"/>
    <x v="0"/>
    <x v="0"/>
    <x v="1"/>
    <x v="0"/>
    <x v="2"/>
    <x v="3"/>
  </r>
  <r>
    <n v="748"/>
    <s v="LA"/>
    <x v="78"/>
    <x v="0"/>
    <x v="0"/>
    <x v="0"/>
    <n v="27"/>
    <x v="2"/>
    <n v="166.9"/>
    <n v="85"/>
    <n v="28.37"/>
    <n v="221.2"/>
    <n v="92"/>
    <n v="18.8"/>
    <n v="197.3"/>
    <n v="97"/>
    <n v="8.8800000000000008"/>
    <n v="12.3"/>
    <x v="7"/>
    <n v="3.32"/>
    <x v="1"/>
    <x v="0"/>
    <x v="2"/>
    <x v="1"/>
    <x v="0"/>
    <x v="3"/>
  </r>
  <r>
    <n v="749"/>
    <s v="MO"/>
    <x v="160"/>
    <x v="0"/>
    <x v="1"/>
    <x v="1"/>
    <n v="0"/>
    <x v="1"/>
    <n v="244.8"/>
    <n v="91"/>
    <n v="41.62"/>
    <n v="60.8"/>
    <n v="105"/>
    <n v="5.17"/>
    <n v="176.7"/>
    <n v="110"/>
    <n v="7.95"/>
    <n v="10.7"/>
    <x v="0"/>
    <n v="2.89"/>
    <x v="1"/>
    <x v="4"/>
    <x v="1"/>
    <x v="0"/>
    <x v="2"/>
    <x v="0"/>
  </r>
  <r>
    <n v="750"/>
    <s v="ME"/>
    <x v="20"/>
    <x v="1"/>
    <x v="0"/>
    <x v="1"/>
    <n v="0"/>
    <x v="1"/>
    <n v="120.8"/>
    <n v="96"/>
    <n v="20.54"/>
    <n v="169.8"/>
    <n v="101"/>
    <n v="14.43"/>
    <n v="194.1"/>
    <n v="63"/>
    <n v="8.73"/>
    <n v="11.9"/>
    <x v="0"/>
    <n v="3.21"/>
    <x v="1"/>
    <x v="2"/>
    <x v="2"/>
    <x v="1"/>
    <x v="2"/>
    <x v="3"/>
  </r>
  <r>
    <n v="751"/>
    <s v="VT"/>
    <x v="99"/>
    <x v="0"/>
    <x v="0"/>
    <x v="1"/>
    <n v="0"/>
    <x v="1"/>
    <n v="126.7"/>
    <n v="113"/>
    <n v="21.54"/>
    <n v="155.5"/>
    <n v="131"/>
    <n v="13.22"/>
    <n v="206.2"/>
    <n v="112"/>
    <n v="9.2799999999999994"/>
    <n v="14.4"/>
    <x v="10"/>
    <n v="3.89"/>
    <x v="1"/>
    <x v="4"/>
    <x v="1"/>
    <x v="0"/>
    <x v="2"/>
    <x v="3"/>
  </r>
  <r>
    <n v="752"/>
    <s v="DC"/>
    <x v="38"/>
    <x v="2"/>
    <x v="0"/>
    <x v="0"/>
    <n v="35"/>
    <x v="2"/>
    <n v="215.9"/>
    <n v="106"/>
    <n v="36.700000000000003"/>
    <n v="200.6"/>
    <n v="107"/>
    <n v="17.05"/>
    <n v="195.4"/>
    <n v="107"/>
    <n v="8.7899999999999991"/>
    <n v="15.5"/>
    <x v="10"/>
    <n v="4.1900000000000004"/>
    <x v="1"/>
    <x v="1"/>
    <x v="1"/>
    <x v="0"/>
    <x v="0"/>
    <x v="0"/>
  </r>
  <r>
    <n v="753"/>
    <s v="VA"/>
    <x v="119"/>
    <x v="0"/>
    <x v="0"/>
    <x v="0"/>
    <n v="32"/>
    <x v="2"/>
    <n v="209.9"/>
    <n v="113"/>
    <n v="35.68"/>
    <n v="249.8"/>
    <n v="104"/>
    <n v="21.23"/>
    <n v="224.2"/>
    <n v="92"/>
    <n v="10.09"/>
    <n v="8.6999999999999993"/>
    <x v="10"/>
    <n v="2.35"/>
    <x v="0"/>
    <x v="0"/>
    <x v="1"/>
    <x v="0"/>
    <x v="1"/>
    <x v="0"/>
  </r>
  <r>
    <n v="754"/>
    <s v="CT"/>
    <x v="161"/>
    <x v="1"/>
    <x v="0"/>
    <x v="1"/>
    <n v="0"/>
    <x v="1"/>
    <n v="321.60000000000002"/>
    <n v="107"/>
    <n v="54.67"/>
    <n v="251.6"/>
    <n v="115"/>
    <n v="21.39"/>
    <n v="141.1"/>
    <n v="158"/>
    <n v="6.35"/>
    <n v="11.3"/>
    <x v="0"/>
    <n v="3.05"/>
    <x v="1"/>
    <x v="4"/>
    <x v="2"/>
    <x v="1"/>
    <x v="1"/>
    <x v="0"/>
  </r>
  <r>
    <n v="755"/>
    <s v="HI"/>
    <x v="8"/>
    <x v="1"/>
    <x v="0"/>
    <x v="1"/>
    <n v="0"/>
    <x v="1"/>
    <n v="166.6"/>
    <n v="61"/>
    <n v="28.32"/>
    <n v="218.8"/>
    <n v="107"/>
    <n v="18.600000000000001"/>
    <n v="208.3"/>
    <n v="131"/>
    <n v="9.3699999999999992"/>
    <n v="8.1999999999999993"/>
    <x v="1"/>
    <n v="2.21"/>
    <x v="0"/>
    <x v="7"/>
    <x v="1"/>
    <x v="0"/>
    <x v="0"/>
    <x v="3"/>
  </r>
  <r>
    <n v="756"/>
    <s v="WI"/>
    <x v="36"/>
    <x v="0"/>
    <x v="0"/>
    <x v="1"/>
    <n v="0"/>
    <x v="1"/>
    <n v="214.2"/>
    <n v="90"/>
    <n v="36.409999999999997"/>
    <n v="196.8"/>
    <n v="78"/>
    <n v="16.73"/>
    <n v="157.9"/>
    <n v="112"/>
    <n v="7.11"/>
    <n v="5.9"/>
    <x v="8"/>
    <n v="1.59"/>
    <x v="0"/>
    <x v="1"/>
    <x v="1"/>
    <x v="0"/>
    <x v="0"/>
    <x v="0"/>
  </r>
  <r>
    <n v="757"/>
    <s v="MD"/>
    <x v="73"/>
    <x v="0"/>
    <x v="0"/>
    <x v="1"/>
    <n v="0"/>
    <x v="1"/>
    <n v="260"/>
    <n v="123"/>
    <n v="44.2"/>
    <n v="210.5"/>
    <n v="127"/>
    <n v="17.89"/>
    <n v="234.7"/>
    <n v="70"/>
    <n v="10.56"/>
    <n v="9"/>
    <x v="0"/>
    <n v="2.4300000000000002"/>
    <x v="0"/>
    <x v="0"/>
    <x v="2"/>
    <x v="1"/>
    <x v="0"/>
    <x v="0"/>
  </r>
  <r>
    <n v="758"/>
    <s v="WV"/>
    <x v="105"/>
    <x v="0"/>
    <x v="0"/>
    <x v="1"/>
    <n v="0"/>
    <x v="1"/>
    <n v="191.9"/>
    <n v="113"/>
    <n v="32.619999999999997"/>
    <n v="70.900000000000006"/>
    <n v="87"/>
    <n v="6.03"/>
    <n v="204.8"/>
    <n v="107"/>
    <n v="9.2200000000000006"/>
    <n v="13.4"/>
    <x v="7"/>
    <n v="3.62"/>
    <x v="1"/>
    <x v="2"/>
    <x v="2"/>
    <x v="1"/>
    <x v="2"/>
    <x v="0"/>
  </r>
  <r>
    <n v="759"/>
    <s v="UT"/>
    <x v="1"/>
    <x v="0"/>
    <x v="0"/>
    <x v="0"/>
    <n v="24"/>
    <x v="0"/>
    <n v="118.1"/>
    <n v="83"/>
    <n v="20.079999999999998"/>
    <n v="109.6"/>
    <n v="72"/>
    <n v="9.32"/>
    <n v="245.5"/>
    <n v="73"/>
    <n v="11.05"/>
    <n v="16.899999999999999"/>
    <x v="5"/>
    <n v="4.5599999999999996"/>
    <x v="1"/>
    <x v="0"/>
    <x v="1"/>
    <x v="0"/>
    <x v="2"/>
    <x v="2"/>
  </r>
  <r>
    <n v="760"/>
    <s v="CO"/>
    <x v="161"/>
    <x v="2"/>
    <x v="0"/>
    <x v="1"/>
    <n v="0"/>
    <x v="1"/>
    <n v="190.2"/>
    <n v="89"/>
    <n v="32.33"/>
    <n v="166.4"/>
    <n v="108"/>
    <n v="14.14"/>
    <n v="219.8"/>
    <n v="73"/>
    <n v="9.89"/>
    <n v="15"/>
    <x v="7"/>
    <n v="4.05"/>
    <x v="1"/>
    <x v="6"/>
    <x v="1"/>
    <x v="0"/>
    <x v="2"/>
    <x v="0"/>
  </r>
  <r>
    <n v="761"/>
    <s v="NC"/>
    <x v="25"/>
    <x v="0"/>
    <x v="0"/>
    <x v="0"/>
    <n v="25"/>
    <x v="0"/>
    <n v="82.2"/>
    <n v="95"/>
    <n v="13.97"/>
    <n v="163.30000000000001"/>
    <n v="109"/>
    <n v="13.88"/>
    <n v="264.89999999999998"/>
    <n v="104"/>
    <n v="11.92"/>
    <n v="5.0999999999999996"/>
    <x v="1"/>
    <n v="1.38"/>
    <x v="0"/>
    <x v="1"/>
    <x v="1"/>
    <x v="0"/>
    <x v="2"/>
    <x v="2"/>
  </r>
  <r>
    <n v="762"/>
    <s v="NJ"/>
    <x v="85"/>
    <x v="0"/>
    <x v="0"/>
    <x v="0"/>
    <n v="32"/>
    <x v="2"/>
    <n v="163.80000000000001"/>
    <n v="80"/>
    <n v="27.85"/>
    <n v="177.8"/>
    <n v="123"/>
    <n v="15.11"/>
    <n v="190.4"/>
    <n v="106"/>
    <n v="8.57"/>
    <n v="8.1"/>
    <x v="2"/>
    <n v="2.19"/>
    <x v="0"/>
    <x v="1"/>
    <x v="1"/>
    <x v="0"/>
    <x v="0"/>
    <x v="3"/>
  </r>
  <r>
    <n v="763"/>
    <s v="IA"/>
    <x v="92"/>
    <x v="1"/>
    <x v="0"/>
    <x v="1"/>
    <n v="0"/>
    <x v="1"/>
    <n v="159.80000000000001"/>
    <n v="91"/>
    <n v="27.17"/>
    <n v="120.4"/>
    <n v="86"/>
    <n v="10.23"/>
    <n v="163"/>
    <n v="93"/>
    <n v="7.34"/>
    <n v="10.6"/>
    <x v="0"/>
    <n v="2.86"/>
    <x v="1"/>
    <x v="4"/>
    <x v="1"/>
    <x v="0"/>
    <x v="2"/>
    <x v="3"/>
  </r>
  <r>
    <n v="764"/>
    <s v="GA"/>
    <x v="63"/>
    <x v="2"/>
    <x v="0"/>
    <x v="0"/>
    <n v="24"/>
    <x v="0"/>
    <n v="214.3"/>
    <n v="129"/>
    <n v="36.43"/>
    <n v="289.8"/>
    <n v="55"/>
    <n v="24.63"/>
    <n v="312.5"/>
    <n v="130"/>
    <n v="14.06"/>
    <n v="10.6"/>
    <x v="7"/>
    <n v="2.86"/>
    <x v="1"/>
    <x v="0"/>
    <x v="1"/>
    <x v="0"/>
    <x v="1"/>
    <x v="0"/>
  </r>
  <r>
    <n v="765"/>
    <s v="MO"/>
    <x v="179"/>
    <x v="1"/>
    <x v="0"/>
    <x v="1"/>
    <n v="0"/>
    <x v="1"/>
    <n v="287.3"/>
    <n v="123"/>
    <n v="48.84"/>
    <n v="288"/>
    <n v="114"/>
    <n v="24.48"/>
    <n v="266"/>
    <n v="112"/>
    <n v="11.97"/>
    <n v="10.5"/>
    <x v="7"/>
    <n v="2.84"/>
    <x v="1"/>
    <x v="1"/>
    <x v="2"/>
    <x v="1"/>
    <x v="1"/>
    <x v="0"/>
  </r>
  <r>
    <n v="766"/>
    <s v="MO"/>
    <x v="150"/>
    <x v="2"/>
    <x v="0"/>
    <x v="1"/>
    <n v="0"/>
    <x v="1"/>
    <n v="101.2"/>
    <n v="122"/>
    <n v="17.2"/>
    <n v="141.6"/>
    <n v="87"/>
    <n v="12.04"/>
    <n v="198.5"/>
    <n v="124"/>
    <n v="8.93"/>
    <n v="7.5"/>
    <x v="0"/>
    <n v="2.0299999999999998"/>
    <x v="0"/>
    <x v="4"/>
    <x v="1"/>
    <x v="0"/>
    <x v="2"/>
    <x v="3"/>
  </r>
  <r>
    <n v="767"/>
    <s v="HI"/>
    <x v="7"/>
    <x v="0"/>
    <x v="0"/>
    <x v="1"/>
    <n v="0"/>
    <x v="1"/>
    <n v="109.1"/>
    <n v="97"/>
    <n v="18.55"/>
    <n v="115.7"/>
    <n v="96"/>
    <n v="9.83"/>
    <n v="295.8"/>
    <n v="84"/>
    <n v="13.31"/>
    <n v="8.3000000000000007"/>
    <x v="1"/>
    <n v="2.2400000000000002"/>
    <x v="0"/>
    <x v="1"/>
    <x v="1"/>
    <x v="0"/>
    <x v="2"/>
    <x v="2"/>
  </r>
  <r>
    <n v="768"/>
    <s v="PA"/>
    <x v="116"/>
    <x v="2"/>
    <x v="0"/>
    <x v="1"/>
    <n v="0"/>
    <x v="1"/>
    <n v="215.9"/>
    <n v="67"/>
    <n v="36.700000000000003"/>
    <n v="217"/>
    <n v="108"/>
    <n v="18.45"/>
    <n v="342.8"/>
    <n v="130"/>
    <n v="15.43"/>
    <n v="5.2"/>
    <x v="5"/>
    <n v="1.4"/>
    <x v="0"/>
    <x v="0"/>
    <x v="1"/>
    <x v="0"/>
    <x v="0"/>
    <x v="0"/>
  </r>
  <r>
    <n v="769"/>
    <s v="TX"/>
    <x v="99"/>
    <x v="0"/>
    <x v="0"/>
    <x v="1"/>
    <n v="0"/>
    <x v="1"/>
    <n v="203.4"/>
    <n v="110"/>
    <n v="34.58"/>
    <n v="128.69999999999999"/>
    <n v="97"/>
    <n v="10.94"/>
    <n v="190.5"/>
    <n v="113"/>
    <n v="8.57"/>
    <n v="11"/>
    <x v="7"/>
    <n v="2.97"/>
    <x v="1"/>
    <x v="0"/>
    <x v="1"/>
    <x v="0"/>
    <x v="2"/>
    <x v="0"/>
  </r>
  <r>
    <n v="770"/>
    <s v="VA"/>
    <x v="111"/>
    <x v="1"/>
    <x v="0"/>
    <x v="1"/>
    <n v="0"/>
    <x v="1"/>
    <n v="110.1"/>
    <n v="113"/>
    <n v="18.72"/>
    <n v="169"/>
    <n v="59"/>
    <n v="14.37"/>
    <n v="166.7"/>
    <n v="94"/>
    <n v="7.5"/>
    <n v="9.1999999999999993"/>
    <x v="5"/>
    <n v="2.48"/>
    <x v="0"/>
    <x v="0"/>
    <x v="1"/>
    <x v="0"/>
    <x v="2"/>
    <x v="3"/>
  </r>
  <r>
    <n v="771"/>
    <s v="RI"/>
    <x v="74"/>
    <x v="0"/>
    <x v="0"/>
    <x v="1"/>
    <n v="0"/>
    <x v="1"/>
    <n v="111"/>
    <n v="51"/>
    <n v="18.87"/>
    <n v="219.8"/>
    <n v="84"/>
    <n v="18.68"/>
    <n v="202"/>
    <n v="89"/>
    <n v="9.09"/>
    <n v="4.4000000000000004"/>
    <x v="13"/>
    <n v="1.19"/>
    <x v="0"/>
    <x v="0"/>
    <x v="1"/>
    <x v="0"/>
    <x v="0"/>
    <x v="3"/>
  </r>
  <r>
    <n v="772"/>
    <s v="MS"/>
    <x v="118"/>
    <x v="0"/>
    <x v="0"/>
    <x v="1"/>
    <n v="0"/>
    <x v="1"/>
    <n v="144.80000000000001"/>
    <n v="107"/>
    <n v="24.62"/>
    <n v="112.5"/>
    <n v="66"/>
    <n v="9.56"/>
    <n v="218.7"/>
    <n v="79"/>
    <n v="9.84"/>
    <n v="13.8"/>
    <x v="0"/>
    <n v="3.73"/>
    <x v="1"/>
    <x v="0"/>
    <x v="1"/>
    <x v="0"/>
    <x v="2"/>
    <x v="3"/>
  </r>
  <r>
    <n v="773"/>
    <s v="KY"/>
    <x v="128"/>
    <x v="2"/>
    <x v="0"/>
    <x v="1"/>
    <n v="0"/>
    <x v="1"/>
    <n v="135.4"/>
    <n v="134"/>
    <n v="23.02"/>
    <n v="205.9"/>
    <n v="85"/>
    <n v="17.5"/>
    <n v="204"/>
    <n v="103"/>
    <n v="9.18"/>
    <n v="7.9"/>
    <x v="7"/>
    <n v="2.13"/>
    <x v="0"/>
    <x v="0"/>
    <x v="1"/>
    <x v="0"/>
    <x v="0"/>
    <x v="3"/>
  </r>
  <r>
    <n v="774"/>
    <s v="NC"/>
    <x v="133"/>
    <x v="0"/>
    <x v="0"/>
    <x v="1"/>
    <n v="0"/>
    <x v="1"/>
    <n v="84.2"/>
    <n v="134"/>
    <n v="14.31"/>
    <n v="80.8"/>
    <n v="103"/>
    <n v="6.87"/>
    <n v="196.1"/>
    <n v="79"/>
    <n v="8.82"/>
    <n v="10.8"/>
    <x v="5"/>
    <n v="2.92"/>
    <x v="1"/>
    <x v="0"/>
    <x v="1"/>
    <x v="0"/>
    <x v="2"/>
    <x v="3"/>
  </r>
  <r>
    <n v="775"/>
    <s v="NV"/>
    <x v="111"/>
    <x v="0"/>
    <x v="0"/>
    <x v="1"/>
    <n v="0"/>
    <x v="1"/>
    <n v="209.1"/>
    <n v="127"/>
    <n v="35.549999999999997"/>
    <n v="106.1"/>
    <n v="80"/>
    <n v="9.02"/>
    <n v="179.6"/>
    <n v="90"/>
    <n v="8.08"/>
    <n v="14"/>
    <x v="1"/>
    <n v="3.78"/>
    <x v="1"/>
    <x v="1"/>
    <x v="1"/>
    <x v="0"/>
    <x v="2"/>
    <x v="0"/>
  </r>
  <r>
    <n v="776"/>
    <s v="UT"/>
    <x v="171"/>
    <x v="0"/>
    <x v="0"/>
    <x v="0"/>
    <n v="24"/>
    <x v="0"/>
    <n v="130.1"/>
    <n v="117"/>
    <n v="22.12"/>
    <n v="196"/>
    <n v="61"/>
    <n v="16.66"/>
    <n v="139.30000000000001"/>
    <n v="123"/>
    <n v="6.27"/>
    <n v="11.4"/>
    <x v="2"/>
    <n v="3.08"/>
    <x v="1"/>
    <x v="1"/>
    <x v="1"/>
    <x v="0"/>
    <x v="0"/>
    <x v="3"/>
  </r>
  <r>
    <n v="777"/>
    <s v="HI"/>
    <x v="183"/>
    <x v="0"/>
    <x v="0"/>
    <x v="1"/>
    <n v="0"/>
    <x v="1"/>
    <n v="241.9"/>
    <n v="104"/>
    <n v="41.12"/>
    <n v="145.19999999999999"/>
    <n v="112"/>
    <n v="12.34"/>
    <n v="214.5"/>
    <n v="105"/>
    <n v="9.65"/>
    <n v="6.6"/>
    <x v="2"/>
    <n v="1.78"/>
    <x v="0"/>
    <x v="0"/>
    <x v="1"/>
    <x v="0"/>
    <x v="2"/>
    <x v="0"/>
  </r>
  <r>
    <n v="778"/>
    <s v="WV"/>
    <x v="45"/>
    <x v="1"/>
    <x v="0"/>
    <x v="1"/>
    <n v="0"/>
    <x v="1"/>
    <n v="67.7"/>
    <n v="68"/>
    <n v="11.51"/>
    <n v="195.7"/>
    <n v="86"/>
    <n v="16.63"/>
    <n v="236.5"/>
    <n v="137"/>
    <n v="10.64"/>
    <n v="12"/>
    <x v="5"/>
    <n v="3.24"/>
    <x v="1"/>
    <x v="0"/>
    <x v="1"/>
    <x v="0"/>
    <x v="0"/>
    <x v="2"/>
  </r>
  <r>
    <n v="779"/>
    <s v="OK"/>
    <x v="12"/>
    <x v="0"/>
    <x v="0"/>
    <x v="1"/>
    <n v="0"/>
    <x v="1"/>
    <n v="200.4"/>
    <n v="87"/>
    <n v="34.07"/>
    <n v="309.2"/>
    <n v="105"/>
    <n v="26.28"/>
    <n v="152.1"/>
    <n v="118"/>
    <n v="6.84"/>
    <n v="10"/>
    <x v="5"/>
    <n v="2.7"/>
    <x v="0"/>
    <x v="0"/>
    <x v="1"/>
    <x v="0"/>
    <x v="1"/>
    <x v="0"/>
  </r>
  <r>
    <n v="780"/>
    <s v="KY"/>
    <x v="12"/>
    <x v="1"/>
    <x v="1"/>
    <x v="1"/>
    <n v="0"/>
    <x v="1"/>
    <n v="125.8"/>
    <n v="103"/>
    <n v="21.39"/>
    <n v="207.7"/>
    <n v="96"/>
    <n v="17.649999999999999"/>
    <n v="207.4"/>
    <n v="143"/>
    <n v="9.33"/>
    <n v="14.1"/>
    <x v="7"/>
    <n v="3.81"/>
    <x v="1"/>
    <x v="0"/>
    <x v="2"/>
    <x v="1"/>
    <x v="0"/>
    <x v="3"/>
  </r>
  <r>
    <n v="781"/>
    <s v="AL"/>
    <x v="197"/>
    <x v="2"/>
    <x v="0"/>
    <x v="1"/>
    <n v="0"/>
    <x v="1"/>
    <n v="128.19999999999999"/>
    <n v="87"/>
    <n v="21.79"/>
    <n v="133.19999999999999"/>
    <n v="105"/>
    <n v="11.32"/>
    <n v="177.6"/>
    <n v="123"/>
    <n v="7.99"/>
    <n v="11.2"/>
    <x v="5"/>
    <n v="3.02"/>
    <x v="1"/>
    <x v="0"/>
    <x v="1"/>
    <x v="0"/>
    <x v="2"/>
    <x v="3"/>
  </r>
  <r>
    <n v="782"/>
    <s v="MD"/>
    <x v="33"/>
    <x v="2"/>
    <x v="0"/>
    <x v="1"/>
    <n v="0"/>
    <x v="1"/>
    <n v="226.3"/>
    <n v="88"/>
    <n v="38.47"/>
    <n v="223"/>
    <n v="107"/>
    <n v="18.96"/>
    <n v="255.6"/>
    <n v="92"/>
    <n v="11.5"/>
    <n v="13"/>
    <x v="0"/>
    <n v="3.51"/>
    <x v="1"/>
    <x v="2"/>
    <x v="1"/>
    <x v="0"/>
    <x v="0"/>
    <x v="0"/>
  </r>
  <r>
    <n v="783"/>
    <s v="NE"/>
    <x v="23"/>
    <x v="1"/>
    <x v="0"/>
    <x v="0"/>
    <n v="37"/>
    <x v="2"/>
    <n v="162.30000000000001"/>
    <n v="107"/>
    <n v="27.59"/>
    <n v="233.9"/>
    <n v="115"/>
    <n v="19.88"/>
    <n v="277.39999999999998"/>
    <n v="94"/>
    <n v="12.48"/>
    <n v="9.1999999999999993"/>
    <x v="7"/>
    <n v="2.48"/>
    <x v="0"/>
    <x v="1"/>
    <x v="1"/>
    <x v="0"/>
    <x v="1"/>
    <x v="2"/>
  </r>
  <r>
    <n v="784"/>
    <s v="TX"/>
    <x v="115"/>
    <x v="0"/>
    <x v="0"/>
    <x v="1"/>
    <n v="0"/>
    <x v="1"/>
    <n v="120.5"/>
    <n v="127"/>
    <n v="20.49"/>
    <n v="189.7"/>
    <n v="52"/>
    <n v="16.12"/>
    <n v="270.10000000000002"/>
    <n v="107"/>
    <n v="12.15"/>
    <n v="14.3"/>
    <x v="5"/>
    <n v="3.86"/>
    <x v="1"/>
    <x v="0"/>
    <x v="1"/>
    <x v="0"/>
    <x v="0"/>
    <x v="2"/>
  </r>
  <r>
    <n v="785"/>
    <s v="OH"/>
    <x v="125"/>
    <x v="2"/>
    <x v="0"/>
    <x v="1"/>
    <n v="0"/>
    <x v="1"/>
    <n v="91.1"/>
    <n v="90"/>
    <n v="15.49"/>
    <n v="179.3"/>
    <n v="115"/>
    <n v="15.24"/>
    <n v="300.7"/>
    <n v="89"/>
    <n v="13.53"/>
    <n v="11.9"/>
    <x v="8"/>
    <n v="3.21"/>
    <x v="1"/>
    <x v="4"/>
    <x v="1"/>
    <x v="0"/>
    <x v="0"/>
    <x v="2"/>
  </r>
  <r>
    <n v="786"/>
    <s v="DE"/>
    <x v="124"/>
    <x v="0"/>
    <x v="0"/>
    <x v="1"/>
    <n v="0"/>
    <x v="1"/>
    <n v="168.8"/>
    <n v="137"/>
    <n v="28.7"/>
    <n v="241.4"/>
    <n v="107"/>
    <n v="20.52"/>
    <n v="204.8"/>
    <n v="106"/>
    <n v="9.2200000000000006"/>
    <n v="15.5"/>
    <x v="7"/>
    <n v="4.1900000000000004"/>
    <x v="1"/>
    <x v="1"/>
    <x v="1"/>
    <x v="0"/>
    <x v="1"/>
    <x v="1"/>
  </r>
  <r>
    <n v="787"/>
    <s v="IA"/>
    <x v="82"/>
    <x v="1"/>
    <x v="0"/>
    <x v="1"/>
    <n v="0"/>
    <x v="1"/>
    <n v="153.5"/>
    <n v="81"/>
    <n v="26.1"/>
    <n v="287.3"/>
    <n v="115"/>
    <n v="24.42"/>
    <n v="230.2"/>
    <n v="85"/>
    <n v="10.36"/>
    <n v="6.5"/>
    <x v="2"/>
    <n v="1.76"/>
    <x v="0"/>
    <x v="4"/>
    <x v="1"/>
    <x v="0"/>
    <x v="1"/>
    <x v="1"/>
  </r>
  <r>
    <n v="788"/>
    <s v="VT"/>
    <x v="57"/>
    <x v="0"/>
    <x v="0"/>
    <x v="1"/>
    <n v="0"/>
    <x v="1"/>
    <n v="226.2"/>
    <n v="88"/>
    <n v="38.450000000000003"/>
    <n v="140.30000000000001"/>
    <n v="114"/>
    <n v="11.93"/>
    <n v="208.9"/>
    <n v="110"/>
    <n v="9.4"/>
    <n v="6.4"/>
    <x v="5"/>
    <n v="1.73"/>
    <x v="0"/>
    <x v="1"/>
    <x v="1"/>
    <x v="0"/>
    <x v="2"/>
    <x v="0"/>
  </r>
  <r>
    <n v="789"/>
    <s v="OR"/>
    <x v="98"/>
    <x v="1"/>
    <x v="0"/>
    <x v="1"/>
    <n v="0"/>
    <x v="1"/>
    <n v="191.9"/>
    <n v="107"/>
    <n v="32.619999999999997"/>
    <n v="206.9"/>
    <n v="127"/>
    <n v="17.59"/>
    <n v="272"/>
    <n v="88"/>
    <n v="12.24"/>
    <n v="12.6"/>
    <x v="5"/>
    <n v="3.4"/>
    <x v="1"/>
    <x v="0"/>
    <x v="1"/>
    <x v="0"/>
    <x v="0"/>
    <x v="0"/>
  </r>
  <r>
    <n v="790"/>
    <s v="NV"/>
    <x v="171"/>
    <x v="0"/>
    <x v="0"/>
    <x v="0"/>
    <n v="28"/>
    <x v="2"/>
    <n v="167.9"/>
    <n v="147"/>
    <n v="28.54"/>
    <n v="190.7"/>
    <n v="105"/>
    <n v="16.21"/>
    <n v="193"/>
    <n v="103"/>
    <n v="8.69"/>
    <n v="9.1999999999999993"/>
    <x v="1"/>
    <n v="2.48"/>
    <x v="0"/>
    <x v="2"/>
    <x v="2"/>
    <x v="1"/>
    <x v="0"/>
    <x v="3"/>
  </r>
  <r>
    <n v="791"/>
    <s v="NC"/>
    <x v="145"/>
    <x v="0"/>
    <x v="0"/>
    <x v="1"/>
    <n v="0"/>
    <x v="1"/>
    <n v="180"/>
    <n v="88"/>
    <n v="30.6"/>
    <n v="145"/>
    <n v="77"/>
    <n v="12.33"/>
    <n v="233.7"/>
    <n v="120"/>
    <n v="10.52"/>
    <n v="11.5"/>
    <x v="1"/>
    <n v="3.11"/>
    <x v="1"/>
    <x v="4"/>
    <x v="1"/>
    <x v="0"/>
    <x v="2"/>
    <x v="0"/>
  </r>
  <r>
    <n v="792"/>
    <s v="NJ"/>
    <x v="146"/>
    <x v="2"/>
    <x v="0"/>
    <x v="1"/>
    <n v="0"/>
    <x v="1"/>
    <n v="257.39999999999998"/>
    <n v="67"/>
    <n v="43.76"/>
    <n v="261.10000000000002"/>
    <n v="91"/>
    <n v="22.19"/>
    <n v="204.4"/>
    <n v="107"/>
    <n v="9.1999999999999993"/>
    <n v="13.4"/>
    <x v="2"/>
    <n v="3.62"/>
    <x v="1"/>
    <x v="4"/>
    <x v="2"/>
    <x v="1"/>
    <x v="1"/>
    <x v="0"/>
  </r>
  <r>
    <n v="793"/>
    <s v="MN"/>
    <x v="54"/>
    <x v="0"/>
    <x v="0"/>
    <x v="0"/>
    <n v="28"/>
    <x v="2"/>
    <n v="174.4"/>
    <n v="75"/>
    <n v="29.65"/>
    <n v="169.9"/>
    <n v="80"/>
    <n v="14.44"/>
    <n v="201.6"/>
    <n v="130"/>
    <n v="9.07"/>
    <n v="11"/>
    <x v="7"/>
    <n v="2.97"/>
    <x v="1"/>
    <x v="0"/>
    <x v="1"/>
    <x v="0"/>
    <x v="2"/>
    <x v="3"/>
  </r>
  <r>
    <n v="794"/>
    <s v="ID"/>
    <x v="53"/>
    <x v="2"/>
    <x v="0"/>
    <x v="1"/>
    <n v="0"/>
    <x v="1"/>
    <n v="159.69999999999999"/>
    <n v="83"/>
    <n v="27.15"/>
    <n v="155.4"/>
    <n v="121"/>
    <n v="13.21"/>
    <n v="255.7"/>
    <n v="114"/>
    <n v="11.51"/>
    <n v="8.4"/>
    <x v="0"/>
    <n v="2.27"/>
    <x v="0"/>
    <x v="0"/>
    <x v="1"/>
    <x v="0"/>
    <x v="2"/>
    <x v="2"/>
  </r>
  <r>
    <n v="795"/>
    <s v="AL"/>
    <x v="10"/>
    <x v="2"/>
    <x v="0"/>
    <x v="1"/>
    <n v="0"/>
    <x v="1"/>
    <n v="237.2"/>
    <n v="124"/>
    <n v="40.32"/>
    <n v="222.6"/>
    <n v="87"/>
    <n v="18.920000000000002"/>
    <n v="173.3"/>
    <n v="81"/>
    <n v="7.8"/>
    <n v="11"/>
    <x v="0"/>
    <n v="2.97"/>
    <x v="1"/>
    <x v="0"/>
    <x v="1"/>
    <x v="0"/>
    <x v="0"/>
    <x v="0"/>
  </r>
  <r>
    <n v="796"/>
    <s v="VT"/>
    <x v="46"/>
    <x v="0"/>
    <x v="0"/>
    <x v="1"/>
    <n v="0"/>
    <x v="1"/>
    <n v="153.80000000000001"/>
    <n v="89"/>
    <n v="26.15"/>
    <n v="234"/>
    <n v="89"/>
    <n v="19.89"/>
    <n v="196.3"/>
    <n v="77"/>
    <n v="8.83"/>
    <n v="11.6"/>
    <x v="5"/>
    <n v="3.13"/>
    <x v="1"/>
    <x v="2"/>
    <x v="1"/>
    <x v="0"/>
    <x v="1"/>
    <x v="3"/>
  </r>
  <r>
    <n v="797"/>
    <s v="PA"/>
    <x v="76"/>
    <x v="0"/>
    <x v="0"/>
    <x v="1"/>
    <n v="0"/>
    <x v="1"/>
    <n v="205.1"/>
    <n v="86"/>
    <n v="34.869999999999997"/>
    <n v="160.5"/>
    <n v="95"/>
    <n v="13.64"/>
    <n v="149.5"/>
    <n v="142"/>
    <n v="6.73"/>
    <n v="10.7"/>
    <x v="5"/>
    <n v="2.89"/>
    <x v="1"/>
    <x v="3"/>
    <x v="1"/>
    <x v="0"/>
    <x v="2"/>
    <x v="0"/>
  </r>
  <r>
    <n v="798"/>
    <s v="AK"/>
    <x v="98"/>
    <x v="0"/>
    <x v="0"/>
    <x v="0"/>
    <n v="39"/>
    <x v="2"/>
    <n v="175.7"/>
    <n v="93"/>
    <n v="29.87"/>
    <n v="187.2"/>
    <n v="94"/>
    <n v="15.91"/>
    <n v="225.5"/>
    <n v="118"/>
    <n v="10.15"/>
    <n v="8.6"/>
    <x v="0"/>
    <n v="2.3199999999999998"/>
    <x v="0"/>
    <x v="4"/>
    <x v="1"/>
    <x v="0"/>
    <x v="0"/>
    <x v="2"/>
  </r>
  <r>
    <n v="799"/>
    <s v="CA"/>
    <x v="165"/>
    <x v="1"/>
    <x v="0"/>
    <x v="1"/>
    <n v="0"/>
    <x v="1"/>
    <n v="155.9"/>
    <n v="123"/>
    <n v="26.5"/>
    <n v="224.2"/>
    <n v="112"/>
    <n v="19.059999999999999"/>
    <n v="221"/>
    <n v="116"/>
    <n v="9.9499999999999993"/>
    <n v="8.6"/>
    <x v="8"/>
    <n v="2.3199999999999998"/>
    <x v="0"/>
    <x v="4"/>
    <x v="1"/>
    <x v="0"/>
    <x v="1"/>
    <x v="3"/>
  </r>
  <r>
    <n v="800"/>
    <s v="MS"/>
    <x v="109"/>
    <x v="0"/>
    <x v="0"/>
    <x v="0"/>
    <n v="34"/>
    <x v="2"/>
    <n v="154.4"/>
    <n v="109"/>
    <n v="26.25"/>
    <n v="221.4"/>
    <n v="142"/>
    <n v="18.82"/>
    <n v="208.5"/>
    <n v="103"/>
    <n v="9.3800000000000008"/>
    <n v="10.3"/>
    <x v="2"/>
    <n v="2.78"/>
    <x v="0"/>
    <x v="1"/>
    <x v="1"/>
    <x v="0"/>
    <x v="0"/>
    <x v="3"/>
  </r>
  <r>
    <n v="801"/>
    <s v="NV"/>
    <x v="65"/>
    <x v="0"/>
    <x v="1"/>
    <x v="1"/>
    <n v="0"/>
    <x v="1"/>
    <n v="150"/>
    <n v="69"/>
    <n v="25.5"/>
    <n v="285.89999999999998"/>
    <n v="73"/>
    <n v="24.3"/>
    <n v="190.6"/>
    <n v="121"/>
    <n v="8.58"/>
    <n v="9.4"/>
    <x v="17"/>
    <n v="2.54"/>
    <x v="0"/>
    <x v="1"/>
    <x v="1"/>
    <x v="0"/>
    <x v="1"/>
    <x v="1"/>
  </r>
  <r>
    <n v="802"/>
    <s v="AL"/>
    <x v="23"/>
    <x v="1"/>
    <x v="0"/>
    <x v="0"/>
    <n v="23"/>
    <x v="0"/>
    <n v="232.4"/>
    <n v="97"/>
    <n v="39.51"/>
    <n v="186"/>
    <n v="88"/>
    <n v="15.81"/>
    <n v="190.5"/>
    <n v="128"/>
    <n v="8.57"/>
    <n v="12.3"/>
    <x v="0"/>
    <n v="3.32"/>
    <x v="1"/>
    <x v="3"/>
    <x v="1"/>
    <x v="0"/>
    <x v="0"/>
    <x v="0"/>
  </r>
  <r>
    <n v="803"/>
    <s v="GA"/>
    <x v="189"/>
    <x v="2"/>
    <x v="0"/>
    <x v="1"/>
    <n v="0"/>
    <x v="1"/>
    <n v="165.4"/>
    <n v="100"/>
    <n v="28.12"/>
    <n v="115.7"/>
    <n v="87"/>
    <n v="9.83"/>
    <n v="193.8"/>
    <n v="118"/>
    <n v="8.7200000000000006"/>
    <n v="12.8"/>
    <x v="2"/>
    <n v="3.46"/>
    <x v="1"/>
    <x v="4"/>
    <x v="1"/>
    <x v="0"/>
    <x v="2"/>
    <x v="3"/>
  </r>
  <r>
    <n v="804"/>
    <s v="AR"/>
    <x v="198"/>
    <x v="0"/>
    <x v="0"/>
    <x v="1"/>
    <n v="0"/>
    <x v="1"/>
    <n v="199.2"/>
    <n v="106"/>
    <n v="33.86"/>
    <n v="187.3"/>
    <n v="12"/>
    <n v="15.92"/>
    <n v="214"/>
    <n v="85"/>
    <n v="9.6300000000000008"/>
    <n v="13.3"/>
    <x v="0"/>
    <n v="3.59"/>
    <x v="1"/>
    <x v="3"/>
    <x v="1"/>
    <x v="0"/>
    <x v="0"/>
    <x v="0"/>
  </r>
  <r>
    <n v="805"/>
    <s v="MA"/>
    <x v="20"/>
    <x v="2"/>
    <x v="0"/>
    <x v="1"/>
    <n v="0"/>
    <x v="1"/>
    <n v="217.6"/>
    <n v="81"/>
    <n v="36.99"/>
    <n v="320.5"/>
    <n v="51"/>
    <n v="27.24"/>
    <n v="150.69999999999999"/>
    <n v="110"/>
    <n v="6.78"/>
    <n v="4.2"/>
    <x v="0"/>
    <n v="1.1299999999999999"/>
    <x v="0"/>
    <x v="1"/>
    <x v="1"/>
    <x v="0"/>
    <x v="1"/>
    <x v="0"/>
  </r>
  <r>
    <n v="806"/>
    <s v="NJ"/>
    <x v="31"/>
    <x v="0"/>
    <x v="0"/>
    <x v="1"/>
    <n v="0"/>
    <x v="1"/>
    <n v="212.1"/>
    <n v="95"/>
    <n v="36.06"/>
    <n v="150.1"/>
    <n v="88"/>
    <n v="12.76"/>
    <n v="219.8"/>
    <n v="111"/>
    <n v="9.89"/>
    <n v="7.7"/>
    <x v="5"/>
    <n v="2.08"/>
    <x v="0"/>
    <x v="3"/>
    <x v="1"/>
    <x v="0"/>
    <x v="2"/>
    <x v="0"/>
  </r>
  <r>
    <n v="807"/>
    <s v="MO"/>
    <x v="5"/>
    <x v="0"/>
    <x v="0"/>
    <x v="0"/>
    <n v="30"/>
    <x v="2"/>
    <n v="154"/>
    <n v="75"/>
    <n v="26.18"/>
    <n v="165.8"/>
    <n v="97"/>
    <n v="14.09"/>
    <n v="270"/>
    <n v="83"/>
    <n v="12.15"/>
    <n v="10.8"/>
    <x v="2"/>
    <n v="2.92"/>
    <x v="1"/>
    <x v="0"/>
    <x v="1"/>
    <x v="0"/>
    <x v="2"/>
    <x v="2"/>
  </r>
  <r>
    <n v="808"/>
    <s v="AZ"/>
    <x v="36"/>
    <x v="0"/>
    <x v="0"/>
    <x v="1"/>
    <n v="0"/>
    <x v="1"/>
    <n v="175.4"/>
    <n v="130"/>
    <n v="29.82"/>
    <n v="248.1"/>
    <n v="105"/>
    <n v="21.09"/>
    <n v="122.4"/>
    <n v="85"/>
    <n v="5.51"/>
    <n v="12.2"/>
    <x v="7"/>
    <n v="3.29"/>
    <x v="1"/>
    <x v="1"/>
    <x v="1"/>
    <x v="0"/>
    <x v="1"/>
    <x v="1"/>
  </r>
  <r>
    <n v="809"/>
    <s v="NJ"/>
    <x v="112"/>
    <x v="1"/>
    <x v="0"/>
    <x v="0"/>
    <n v="22"/>
    <x v="0"/>
    <n v="152"/>
    <n v="63"/>
    <n v="25.84"/>
    <n v="258.8"/>
    <n v="131"/>
    <n v="22"/>
    <n v="263.2"/>
    <n v="109"/>
    <n v="11.84"/>
    <n v="15.7"/>
    <x v="2"/>
    <n v="4.24"/>
    <x v="1"/>
    <x v="4"/>
    <x v="2"/>
    <x v="1"/>
    <x v="1"/>
    <x v="1"/>
  </r>
  <r>
    <n v="810"/>
    <s v="WV"/>
    <x v="133"/>
    <x v="2"/>
    <x v="0"/>
    <x v="1"/>
    <n v="0"/>
    <x v="1"/>
    <n v="230.2"/>
    <n v="147"/>
    <n v="39.130000000000003"/>
    <n v="186.7"/>
    <n v="121"/>
    <n v="15.87"/>
    <n v="128.4"/>
    <n v="100"/>
    <n v="5.78"/>
    <n v="9.1999999999999993"/>
    <x v="0"/>
    <n v="2.48"/>
    <x v="0"/>
    <x v="1"/>
    <x v="1"/>
    <x v="0"/>
    <x v="0"/>
    <x v="0"/>
  </r>
  <r>
    <n v="811"/>
    <s v="NM"/>
    <x v="145"/>
    <x v="2"/>
    <x v="0"/>
    <x v="0"/>
    <n v="33"/>
    <x v="2"/>
    <n v="174.9"/>
    <n v="103"/>
    <n v="29.73"/>
    <n v="248.2"/>
    <n v="105"/>
    <n v="21.1"/>
    <n v="164.6"/>
    <n v="116"/>
    <n v="7.41"/>
    <n v="13.5"/>
    <x v="0"/>
    <n v="3.65"/>
    <x v="1"/>
    <x v="0"/>
    <x v="2"/>
    <x v="1"/>
    <x v="1"/>
    <x v="1"/>
  </r>
  <r>
    <n v="812"/>
    <s v="SC"/>
    <x v="3"/>
    <x v="0"/>
    <x v="0"/>
    <x v="1"/>
    <n v="0"/>
    <x v="1"/>
    <n v="190.2"/>
    <n v="68"/>
    <n v="32.33"/>
    <n v="262.2"/>
    <n v="64"/>
    <n v="22.29"/>
    <n v="130"/>
    <n v="92"/>
    <n v="5.85"/>
    <n v="8.8000000000000007"/>
    <x v="7"/>
    <n v="2.38"/>
    <x v="0"/>
    <x v="1"/>
    <x v="1"/>
    <x v="0"/>
    <x v="1"/>
    <x v="0"/>
  </r>
  <r>
    <n v="813"/>
    <s v="VT"/>
    <x v="89"/>
    <x v="0"/>
    <x v="0"/>
    <x v="1"/>
    <n v="0"/>
    <x v="1"/>
    <n v="176.4"/>
    <n v="122"/>
    <n v="29.99"/>
    <n v="224.9"/>
    <n v="123"/>
    <n v="19.12"/>
    <n v="219.6"/>
    <n v="50"/>
    <n v="9.8800000000000008"/>
    <n v="11.5"/>
    <x v="6"/>
    <n v="3.11"/>
    <x v="1"/>
    <x v="0"/>
    <x v="1"/>
    <x v="0"/>
    <x v="1"/>
    <x v="3"/>
  </r>
  <r>
    <n v="814"/>
    <s v="TN"/>
    <x v="60"/>
    <x v="0"/>
    <x v="0"/>
    <x v="1"/>
    <n v="0"/>
    <x v="1"/>
    <n v="160.9"/>
    <n v="95"/>
    <n v="27.35"/>
    <n v="251.2"/>
    <n v="65"/>
    <n v="21.35"/>
    <n v="273.39999999999998"/>
    <n v="97"/>
    <n v="12.3"/>
    <n v="5"/>
    <x v="2"/>
    <n v="1.35"/>
    <x v="0"/>
    <x v="3"/>
    <x v="1"/>
    <x v="0"/>
    <x v="1"/>
    <x v="1"/>
  </r>
  <r>
    <n v="815"/>
    <s v="LA"/>
    <x v="10"/>
    <x v="0"/>
    <x v="0"/>
    <x v="1"/>
    <n v="0"/>
    <x v="1"/>
    <n v="228.7"/>
    <n v="90"/>
    <n v="38.880000000000003"/>
    <n v="163"/>
    <n v="99"/>
    <n v="13.86"/>
    <n v="154.1"/>
    <n v="90"/>
    <n v="6.93"/>
    <n v="11.8"/>
    <x v="0"/>
    <n v="3.19"/>
    <x v="1"/>
    <x v="0"/>
    <x v="1"/>
    <x v="0"/>
    <x v="2"/>
    <x v="0"/>
  </r>
  <r>
    <n v="816"/>
    <s v="OH"/>
    <x v="93"/>
    <x v="2"/>
    <x v="0"/>
    <x v="1"/>
    <n v="0"/>
    <x v="1"/>
    <n v="144"/>
    <n v="90"/>
    <n v="24.48"/>
    <n v="181.6"/>
    <n v="100"/>
    <n v="15.44"/>
    <n v="128.1"/>
    <n v="93"/>
    <n v="5.76"/>
    <n v="12.3"/>
    <x v="5"/>
    <n v="3.32"/>
    <x v="1"/>
    <x v="1"/>
    <x v="1"/>
    <x v="0"/>
    <x v="0"/>
    <x v="3"/>
  </r>
  <r>
    <n v="817"/>
    <s v="OR"/>
    <x v="129"/>
    <x v="1"/>
    <x v="0"/>
    <x v="0"/>
    <n v="31"/>
    <x v="2"/>
    <n v="135.9"/>
    <n v="90"/>
    <n v="23.1"/>
    <n v="271"/>
    <n v="84"/>
    <n v="23.04"/>
    <n v="179.1"/>
    <n v="89"/>
    <n v="8.06"/>
    <n v="9.5"/>
    <x v="10"/>
    <n v="2.57"/>
    <x v="0"/>
    <x v="6"/>
    <x v="1"/>
    <x v="0"/>
    <x v="1"/>
    <x v="1"/>
  </r>
  <r>
    <n v="818"/>
    <s v="DE"/>
    <x v="88"/>
    <x v="1"/>
    <x v="0"/>
    <x v="1"/>
    <n v="0"/>
    <x v="1"/>
    <n v="334.3"/>
    <n v="118"/>
    <n v="56.83"/>
    <n v="192.1"/>
    <n v="104"/>
    <n v="16.329999999999998"/>
    <n v="191"/>
    <n v="83"/>
    <n v="8.59"/>
    <n v="10.4"/>
    <x v="1"/>
    <n v="2.81"/>
    <x v="1"/>
    <x v="1"/>
    <x v="2"/>
    <x v="1"/>
    <x v="0"/>
    <x v="0"/>
  </r>
  <r>
    <n v="819"/>
    <s v="KY"/>
    <x v="15"/>
    <x v="0"/>
    <x v="0"/>
    <x v="1"/>
    <n v="0"/>
    <x v="1"/>
    <n v="130.5"/>
    <n v="77"/>
    <n v="22.19"/>
    <n v="131.19999999999999"/>
    <n v="117"/>
    <n v="11.15"/>
    <n v="264.7"/>
    <n v="63"/>
    <n v="11.91"/>
    <n v="13"/>
    <x v="1"/>
    <n v="3.51"/>
    <x v="1"/>
    <x v="1"/>
    <x v="1"/>
    <x v="0"/>
    <x v="2"/>
    <x v="2"/>
  </r>
  <r>
    <n v="820"/>
    <s v="GA"/>
    <x v="3"/>
    <x v="2"/>
    <x v="0"/>
    <x v="0"/>
    <n v="21"/>
    <x v="0"/>
    <n v="134.19999999999999"/>
    <n v="105"/>
    <n v="22.81"/>
    <n v="162.5"/>
    <n v="128"/>
    <n v="13.81"/>
    <n v="186.6"/>
    <n v="90"/>
    <n v="8.4"/>
    <n v="11.8"/>
    <x v="5"/>
    <n v="3.19"/>
    <x v="1"/>
    <x v="2"/>
    <x v="2"/>
    <x v="1"/>
    <x v="2"/>
    <x v="3"/>
  </r>
  <r>
    <n v="821"/>
    <s v="VT"/>
    <x v="82"/>
    <x v="0"/>
    <x v="0"/>
    <x v="1"/>
    <n v="0"/>
    <x v="1"/>
    <n v="278"/>
    <n v="102"/>
    <n v="47.26"/>
    <n v="266.39999999999998"/>
    <n v="114"/>
    <n v="22.64"/>
    <n v="224.1"/>
    <n v="118"/>
    <n v="10.08"/>
    <n v="13.1"/>
    <x v="7"/>
    <n v="3.54"/>
    <x v="1"/>
    <x v="2"/>
    <x v="2"/>
    <x v="1"/>
    <x v="1"/>
    <x v="0"/>
  </r>
  <r>
    <n v="822"/>
    <s v="OR"/>
    <x v="105"/>
    <x v="0"/>
    <x v="0"/>
    <x v="1"/>
    <n v="0"/>
    <x v="1"/>
    <n v="105.4"/>
    <n v="70"/>
    <n v="17.920000000000002"/>
    <n v="214.8"/>
    <n v="122"/>
    <n v="18.260000000000002"/>
    <n v="223.6"/>
    <n v="126"/>
    <n v="10.06"/>
    <n v="7.8"/>
    <x v="2"/>
    <n v="2.11"/>
    <x v="0"/>
    <x v="1"/>
    <x v="1"/>
    <x v="0"/>
    <x v="0"/>
    <x v="2"/>
  </r>
  <r>
    <n v="823"/>
    <s v="TX"/>
    <x v="63"/>
    <x v="1"/>
    <x v="0"/>
    <x v="1"/>
    <n v="0"/>
    <x v="1"/>
    <n v="188.9"/>
    <n v="94"/>
    <n v="32.11"/>
    <n v="203.9"/>
    <n v="104"/>
    <n v="17.329999999999998"/>
    <n v="151.80000000000001"/>
    <n v="124"/>
    <n v="6.83"/>
    <n v="11.6"/>
    <x v="8"/>
    <n v="3.13"/>
    <x v="1"/>
    <x v="3"/>
    <x v="1"/>
    <x v="0"/>
    <x v="0"/>
    <x v="0"/>
  </r>
  <r>
    <n v="824"/>
    <s v="MO"/>
    <x v="18"/>
    <x v="2"/>
    <x v="0"/>
    <x v="0"/>
    <n v="24"/>
    <x v="0"/>
    <n v="111.8"/>
    <n v="85"/>
    <n v="19.010000000000002"/>
    <n v="239.6"/>
    <n v="102"/>
    <n v="20.37"/>
    <n v="268.3"/>
    <n v="81"/>
    <n v="12.07"/>
    <n v="6.9"/>
    <x v="7"/>
    <n v="1.86"/>
    <x v="0"/>
    <x v="0"/>
    <x v="1"/>
    <x v="0"/>
    <x v="1"/>
    <x v="1"/>
  </r>
  <r>
    <n v="825"/>
    <s v="ND"/>
    <x v="55"/>
    <x v="0"/>
    <x v="0"/>
    <x v="0"/>
    <n v="33"/>
    <x v="2"/>
    <n v="159.1"/>
    <n v="106"/>
    <n v="27.05"/>
    <n v="149.80000000000001"/>
    <n v="101"/>
    <n v="12.73"/>
    <n v="213.4"/>
    <n v="108"/>
    <n v="9.6"/>
    <n v="13"/>
    <x v="18"/>
    <n v="3.51"/>
    <x v="1"/>
    <x v="0"/>
    <x v="1"/>
    <x v="0"/>
    <x v="2"/>
    <x v="3"/>
  </r>
  <r>
    <n v="826"/>
    <s v="MN"/>
    <x v="28"/>
    <x v="1"/>
    <x v="0"/>
    <x v="1"/>
    <n v="0"/>
    <x v="1"/>
    <n v="212.4"/>
    <n v="105"/>
    <n v="36.11"/>
    <n v="224.6"/>
    <n v="118"/>
    <n v="19.09"/>
    <n v="221.3"/>
    <n v="105"/>
    <n v="9.9600000000000009"/>
    <n v="9"/>
    <x v="7"/>
    <n v="2.4300000000000002"/>
    <x v="0"/>
    <x v="0"/>
    <x v="1"/>
    <x v="0"/>
    <x v="1"/>
    <x v="0"/>
  </r>
  <r>
    <n v="827"/>
    <s v="NV"/>
    <x v="45"/>
    <x v="0"/>
    <x v="0"/>
    <x v="1"/>
    <n v="0"/>
    <x v="1"/>
    <n v="142.30000000000001"/>
    <n v="112"/>
    <n v="24.19"/>
    <n v="306.3"/>
    <n v="111"/>
    <n v="26.04"/>
    <n v="196.5"/>
    <n v="82"/>
    <n v="8.84"/>
    <n v="9.9"/>
    <x v="6"/>
    <n v="2.67"/>
    <x v="0"/>
    <x v="0"/>
    <x v="1"/>
    <x v="0"/>
    <x v="1"/>
    <x v="1"/>
  </r>
  <r>
    <n v="828"/>
    <s v="NY"/>
    <x v="29"/>
    <x v="0"/>
    <x v="1"/>
    <x v="1"/>
    <n v="0"/>
    <x v="1"/>
    <n v="346.8"/>
    <n v="55"/>
    <n v="58.96"/>
    <n v="249.5"/>
    <n v="79"/>
    <n v="21.21"/>
    <n v="275.39999999999998"/>
    <n v="102"/>
    <n v="12.39"/>
    <n v="13.3"/>
    <x v="4"/>
    <n v="3.59"/>
    <x v="1"/>
    <x v="0"/>
    <x v="2"/>
    <x v="1"/>
    <x v="1"/>
    <x v="0"/>
  </r>
  <r>
    <n v="829"/>
    <s v="FL"/>
    <x v="126"/>
    <x v="0"/>
    <x v="0"/>
    <x v="0"/>
    <n v="15"/>
    <x v="0"/>
    <n v="113.9"/>
    <n v="102"/>
    <n v="19.36"/>
    <n v="145.30000000000001"/>
    <n v="146"/>
    <n v="12.35"/>
    <n v="195.2"/>
    <n v="137"/>
    <n v="8.7799999999999994"/>
    <n v="11.8"/>
    <x v="4"/>
    <n v="3.19"/>
    <x v="1"/>
    <x v="0"/>
    <x v="1"/>
    <x v="0"/>
    <x v="2"/>
    <x v="3"/>
  </r>
  <r>
    <n v="830"/>
    <s v="KS"/>
    <x v="155"/>
    <x v="0"/>
    <x v="1"/>
    <x v="0"/>
    <n v="27"/>
    <x v="2"/>
    <n v="267.89999999999998"/>
    <n v="103"/>
    <n v="45.54"/>
    <n v="263.3"/>
    <n v="74"/>
    <n v="22.38"/>
    <n v="178.1"/>
    <n v="106"/>
    <n v="8.01"/>
    <n v="8.3000000000000007"/>
    <x v="5"/>
    <n v="2.2400000000000002"/>
    <x v="0"/>
    <x v="0"/>
    <x v="2"/>
    <x v="1"/>
    <x v="1"/>
    <x v="0"/>
  </r>
  <r>
    <n v="831"/>
    <s v="NV"/>
    <x v="156"/>
    <x v="2"/>
    <x v="0"/>
    <x v="1"/>
    <n v="0"/>
    <x v="1"/>
    <n v="275.39999999999998"/>
    <n v="150"/>
    <n v="46.82"/>
    <n v="187.5"/>
    <n v="62"/>
    <n v="15.94"/>
    <n v="147.1"/>
    <n v="126"/>
    <n v="6.62"/>
    <n v="13.6"/>
    <x v="0"/>
    <n v="3.67"/>
    <x v="1"/>
    <x v="0"/>
    <x v="1"/>
    <x v="0"/>
    <x v="0"/>
    <x v="0"/>
  </r>
  <r>
    <n v="832"/>
    <s v="MI"/>
    <x v="63"/>
    <x v="0"/>
    <x v="0"/>
    <x v="0"/>
    <n v="35"/>
    <x v="2"/>
    <n v="192.6"/>
    <n v="97"/>
    <n v="32.74"/>
    <n v="135.19999999999999"/>
    <n v="101"/>
    <n v="11.49"/>
    <n v="216.2"/>
    <n v="101"/>
    <n v="9.73"/>
    <n v="7.9"/>
    <x v="5"/>
    <n v="2.13"/>
    <x v="0"/>
    <x v="4"/>
    <x v="1"/>
    <x v="0"/>
    <x v="2"/>
    <x v="0"/>
  </r>
  <r>
    <n v="833"/>
    <s v="MI"/>
    <x v="92"/>
    <x v="1"/>
    <x v="0"/>
    <x v="0"/>
    <n v="26"/>
    <x v="2"/>
    <n v="91.7"/>
    <n v="104"/>
    <n v="15.59"/>
    <n v="150.6"/>
    <n v="119"/>
    <n v="12.8"/>
    <n v="63.3"/>
    <n v="103"/>
    <n v="2.85"/>
    <n v="7.7"/>
    <x v="2"/>
    <n v="2.08"/>
    <x v="0"/>
    <x v="0"/>
    <x v="1"/>
    <x v="0"/>
    <x v="2"/>
    <x v="3"/>
  </r>
  <r>
    <n v="834"/>
    <s v="TN"/>
    <x v="34"/>
    <x v="1"/>
    <x v="0"/>
    <x v="1"/>
    <n v="0"/>
    <x v="1"/>
    <n v="126.3"/>
    <n v="99"/>
    <n v="21.47"/>
    <n v="141.6"/>
    <n v="106"/>
    <n v="12.04"/>
    <n v="255.9"/>
    <n v="96"/>
    <n v="11.52"/>
    <n v="9.6"/>
    <x v="5"/>
    <n v="2.59"/>
    <x v="0"/>
    <x v="1"/>
    <x v="1"/>
    <x v="0"/>
    <x v="2"/>
    <x v="2"/>
  </r>
  <r>
    <n v="835"/>
    <s v="NV"/>
    <x v="41"/>
    <x v="1"/>
    <x v="0"/>
    <x v="1"/>
    <n v="0"/>
    <x v="1"/>
    <n v="190.6"/>
    <n v="108"/>
    <n v="32.4"/>
    <n v="152.30000000000001"/>
    <n v="95"/>
    <n v="12.95"/>
    <n v="144.69999999999999"/>
    <n v="97"/>
    <n v="6.51"/>
    <n v="7.5"/>
    <x v="2"/>
    <n v="2.0299999999999998"/>
    <x v="0"/>
    <x v="0"/>
    <x v="1"/>
    <x v="0"/>
    <x v="2"/>
    <x v="0"/>
  </r>
  <r>
    <n v="836"/>
    <s v="IL"/>
    <x v="179"/>
    <x v="1"/>
    <x v="0"/>
    <x v="1"/>
    <n v="0"/>
    <x v="1"/>
    <n v="116.1"/>
    <n v="101"/>
    <n v="19.739999999999998"/>
    <n v="201.8"/>
    <n v="99"/>
    <n v="17.149999999999999"/>
    <n v="181.9"/>
    <n v="103"/>
    <n v="8.19"/>
    <n v="11.6"/>
    <x v="2"/>
    <n v="3.13"/>
    <x v="1"/>
    <x v="1"/>
    <x v="1"/>
    <x v="0"/>
    <x v="0"/>
    <x v="3"/>
  </r>
  <r>
    <n v="837"/>
    <s v="MS"/>
    <x v="104"/>
    <x v="0"/>
    <x v="0"/>
    <x v="1"/>
    <n v="0"/>
    <x v="1"/>
    <n v="217.3"/>
    <n v="91"/>
    <n v="36.94"/>
    <n v="216.1"/>
    <n v="95"/>
    <n v="18.37"/>
    <n v="148.1"/>
    <n v="76"/>
    <n v="6.66"/>
    <n v="11.3"/>
    <x v="0"/>
    <n v="3.05"/>
    <x v="1"/>
    <x v="4"/>
    <x v="1"/>
    <x v="0"/>
    <x v="0"/>
    <x v="0"/>
  </r>
  <r>
    <n v="838"/>
    <s v="ND"/>
    <x v="60"/>
    <x v="1"/>
    <x v="0"/>
    <x v="1"/>
    <n v="0"/>
    <x v="1"/>
    <n v="179.4"/>
    <n v="80"/>
    <n v="30.5"/>
    <n v="232.5"/>
    <n v="99"/>
    <n v="19.760000000000002"/>
    <n v="175.8"/>
    <n v="105"/>
    <n v="7.91"/>
    <n v="14.7"/>
    <x v="0"/>
    <n v="3.97"/>
    <x v="1"/>
    <x v="1"/>
    <x v="1"/>
    <x v="0"/>
    <x v="1"/>
    <x v="0"/>
  </r>
  <r>
    <n v="839"/>
    <s v="NC"/>
    <x v="134"/>
    <x v="0"/>
    <x v="0"/>
    <x v="1"/>
    <n v="0"/>
    <x v="1"/>
    <n v="207.7"/>
    <n v="109"/>
    <n v="35.31"/>
    <n v="164.8"/>
    <n v="94"/>
    <n v="14.01"/>
    <n v="54.5"/>
    <n v="91"/>
    <n v="2.4500000000000002"/>
    <n v="7.9"/>
    <x v="0"/>
    <n v="2.13"/>
    <x v="0"/>
    <x v="1"/>
    <x v="1"/>
    <x v="0"/>
    <x v="2"/>
    <x v="0"/>
  </r>
  <r>
    <n v="840"/>
    <s v="TN"/>
    <x v="24"/>
    <x v="0"/>
    <x v="0"/>
    <x v="1"/>
    <n v="0"/>
    <x v="1"/>
    <n v="125.3"/>
    <n v="84"/>
    <n v="21.3"/>
    <n v="167.6"/>
    <n v="121"/>
    <n v="14.25"/>
    <n v="260.60000000000002"/>
    <n v="94"/>
    <n v="11.73"/>
    <n v="8.4"/>
    <x v="7"/>
    <n v="2.27"/>
    <x v="0"/>
    <x v="0"/>
    <x v="1"/>
    <x v="0"/>
    <x v="2"/>
    <x v="2"/>
  </r>
  <r>
    <n v="841"/>
    <s v="VT"/>
    <x v="3"/>
    <x v="2"/>
    <x v="0"/>
    <x v="0"/>
    <n v="32"/>
    <x v="2"/>
    <n v="138.1"/>
    <n v="91"/>
    <n v="23.48"/>
    <n v="167.3"/>
    <n v="72"/>
    <n v="14.22"/>
    <n v="238.9"/>
    <n v="115"/>
    <n v="10.75"/>
    <n v="6.8"/>
    <x v="0"/>
    <n v="1.84"/>
    <x v="0"/>
    <x v="4"/>
    <x v="1"/>
    <x v="0"/>
    <x v="2"/>
    <x v="2"/>
  </r>
  <r>
    <n v="842"/>
    <s v="OK"/>
    <x v="116"/>
    <x v="1"/>
    <x v="0"/>
    <x v="0"/>
    <n v="38"/>
    <x v="2"/>
    <n v="169.3"/>
    <n v="88"/>
    <n v="28.78"/>
    <n v="225.9"/>
    <n v="97"/>
    <n v="19.2"/>
    <n v="172"/>
    <n v="86"/>
    <n v="7.74"/>
    <n v="8.1999999999999993"/>
    <x v="0"/>
    <n v="2.21"/>
    <x v="0"/>
    <x v="1"/>
    <x v="1"/>
    <x v="0"/>
    <x v="1"/>
    <x v="3"/>
  </r>
  <r>
    <n v="843"/>
    <s v="DE"/>
    <x v="29"/>
    <x v="0"/>
    <x v="0"/>
    <x v="0"/>
    <n v="27"/>
    <x v="2"/>
    <n v="201.3"/>
    <n v="101"/>
    <n v="34.22"/>
    <n v="143.80000000000001"/>
    <n v="89"/>
    <n v="12.22"/>
    <n v="150.19999999999999"/>
    <n v="127"/>
    <n v="6.76"/>
    <n v="12.3"/>
    <x v="0"/>
    <n v="3.32"/>
    <x v="1"/>
    <x v="0"/>
    <x v="1"/>
    <x v="0"/>
    <x v="2"/>
    <x v="0"/>
  </r>
  <r>
    <n v="844"/>
    <s v="OR"/>
    <x v="112"/>
    <x v="0"/>
    <x v="0"/>
    <x v="1"/>
    <n v="0"/>
    <x v="1"/>
    <n v="190.4"/>
    <n v="92"/>
    <n v="32.369999999999997"/>
    <n v="317.5"/>
    <n v="85"/>
    <n v="26.99"/>
    <n v="133.4"/>
    <n v="113"/>
    <n v="6"/>
    <n v="8.3000000000000007"/>
    <x v="7"/>
    <n v="2.2400000000000002"/>
    <x v="0"/>
    <x v="4"/>
    <x v="1"/>
    <x v="0"/>
    <x v="1"/>
    <x v="0"/>
  </r>
  <r>
    <n v="845"/>
    <s v="NY"/>
    <x v="199"/>
    <x v="2"/>
    <x v="0"/>
    <x v="1"/>
    <n v="0"/>
    <x v="1"/>
    <n v="143.30000000000001"/>
    <n v="91"/>
    <n v="24.36"/>
    <n v="195.5"/>
    <n v="58"/>
    <n v="16.62"/>
    <n v="223.3"/>
    <n v="95"/>
    <n v="10.050000000000001"/>
    <n v="6"/>
    <x v="10"/>
    <n v="1.62"/>
    <x v="0"/>
    <x v="0"/>
    <x v="1"/>
    <x v="0"/>
    <x v="0"/>
    <x v="2"/>
  </r>
  <r>
    <n v="846"/>
    <s v="MO"/>
    <x v="154"/>
    <x v="0"/>
    <x v="0"/>
    <x v="0"/>
    <n v="42"/>
    <x v="2"/>
    <n v="97.4"/>
    <n v="57"/>
    <n v="16.559999999999999"/>
    <n v="203.6"/>
    <n v="98"/>
    <n v="17.309999999999999"/>
    <n v="173.9"/>
    <n v="124"/>
    <n v="7.83"/>
    <n v="11.4"/>
    <x v="5"/>
    <n v="3.08"/>
    <x v="1"/>
    <x v="4"/>
    <x v="1"/>
    <x v="0"/>
    <x v="0"/>
    <x v="3"/>
  </r>
  <r>
    <n v="847"/>
    <s v="FL"/>
    <x v="59"/>
    <x v="0"/>
    <x v="0"/>
    <x v="1"/>
    <n v="0"/>
    <x v="1"/>
    <n v="181.4"/>
    <n v="111"/>
    <n v="30.84"/>
    <n v="167.7"/>
    <n v="92"/>
    <n v="14.25"/>
    <n v="168.5"/>
    <n v="122"/>
    <n v="7.58"/>
    <n v="11.3"/>
    <x v="0"/>
    <n v="3.05"/>
    <x v="1"/>
    <x v="3"/>
    <x v="1"/>
    <x v="0"/>
    <x v="2"/>
    <x v="0"/>
  </r>
  <r>
    <n v="848"/>
    <s v="ND"/>
    <x v="62"/>
    <x v="1"/>
    <x v="0"/>
    <x v="1"/>
    <n v="0"/>
    <x v="1"/>
    <n v="246.4"/>
    <n v="83"/>
    <n v="41.89"/>
    <n v="256.2"/>
    <n v="101"/>
    <n v="21.78"/>
    <n v="169"/>
    <n v="151"/>
    <n v="7.61"/>
    <n v="3.8"/>
    <x v="7"/>
    <n v="1.03"/>
    <x v="0"/>
    <x v="1"/>
    <x v="1"/>
    <x v="0"/>
    <x v="1"/>
    <x v="0"/>
  </r>
  <r>
    <n v="849"/>
    <s v="ND"/>
    <x v="149"/>
    <x v="0"/>
    <x v="0"/>
    <x v="1"/>
    <n v="0"/>
    <x v="1"/>
    <n v="104.9"/>
    <n v="111"/>
    <n v="17.829999999999998"/>
    <n v="198.5"/>
    <n v="120"/>
    <n v="16.87"/>
    <n v="258.2"/>
    <n v="91"/>
    <n v="11.62"/>
    <n v="8"/>
    <x v="2"/>
    <n v="2.16"/>
    <x v="0"/>
    <x v="4"/>
    <x v="1"/>
    <x v="0"/>
    <x v="0"/>
    <x v="2"/>
  </r>
  <r>
    <n v="850"/>
    <s v="NY"/>
    <x v="15"/>
    <x v="0"/>
    <x v="0"/>
    <x v="1"/>
    <n v="0"/>
    <x v="1"/>
    <n v="156.19999999999999"/>
    <n v="93"/>
    <n v="26.55"/>
    <n v="193"/>
    <n v="54"/>
    <n v="16.41"/>
    <n v="222.7"/>
    <n v="94"/>
    <n v="10.02"/>
    <n v="13.1"/>
    <x v="2"/>
    <n v="3.54"/>
    <x v="1"/>
    <x v="0"/>
    <x v="1"/>
    <x v="0"/>
    <x v="0"/>
    <x v="2"/>
  </r>
  <r>
    <n v="851"/>
    <s v="OH"/>
    <x v="120"/>
    <x v="0"/>
    <x v="0"/>
    <x v="1"/>
    <n v="0"/>
    <x v="1"/>
    <n v="114.8"/>
    <n v="125"/>
    <n v="19.52"/>
    <n v="81.900000000000006"/>
    <n v="126"/>
    <n v="6.96"/>
    <n v="304.3"/>
    <n v="101"/>
    <n v="13.69"/>
    <n v="12"/>
    <x v="7"/>
    <n v="3.24"/>
    <x v="1"/>
    <x v="1"/>
    <x v="1"/>
    <x v="0"/>
    <x v="2"/>
    <x v="2"/>
  </r>
  <r>
    <n v="852"/>
    <s v="AL"/>
    <x v="145"/>
    <x v="0"/>
    <x v="0"/>
    <x v="1"/>
    <n v="0"/>
    <x v="1"/>
    <n v="232.5"/>
    <n v="96"/>
    <n v="39.53"/>
    <n v="205.5"/>
    <n v="120"/>
    <n v="17.47"/>
    <n v="213.7"/>
    <n v="91"/>
    <n v="9.6199999999999992"/>
    <n v="11.9"/>
    <x v="5"/>
    <n v="3.21"/>
    <x v="1"/>
    <x v="1"/>
    <x v="1"/>
    <x v="0"/>
    <x v="0"/>
    <x v="0"/>
  </r>
  <r>
    <n v="853"/>
    <s v="SC"/>
    <x v="135"/>
    <x v="0"/>
    <x v="0"/>
    <x v="1"/>
    <n v="0"/>
    <x v="1"/>
    <n v="143.6"/>
    <n v="117"/>
    <n v="24.41"/>
    <n v="152.4"/>
    <n v="108"/>
    <n v="12.95"/>
    <n v="194.4"/>
    <n v="110"/>
    <n v="8.75"/>
    <n v="8.6"/>
    <x v="0"/>
    <n v="2.3199999999999998"/>
    <x v="0"/>
    <x v="0"/>
    <x v="1"/>
    <x v="0"/>
    <x v="2"/>
    <x v="3"/>
  </r>
  <r>
    <n v="854"/>
    <s v="GA"/>
    <x v="98"/>
    <x v="0"/>
    <x v="0"/>
    <x v="1"/>
    <n v="0"/>
    <x v="1"/>
    <n v="176.7"/>
    <n v="132"/>
    <n v="30.04"/>
    <n v="244.1"/>
    <n v="80"/>
    <n v="20.75"/>
    <n v="176.3"/>
    <n v="120"/>
    <n v="7.93"/>
    <n v="9.1"/>
    <x v="7"/>
    <n v="2.46"/>
    <x v="0"/>
    <x v="4"/>
    <x v="1"/>
    <x v="0"/>
    <x v="1"/>
    <x v="0"/>
  </r>
  <r>
    <n v="855"/>
    <s v="WY"/>
    <x v="79"/>
    <x v="0"/>
    <x v="0"/>
    <x v="1"/>
    <n v="0"/>
    <x v="1"/>
    <n v="263.39999999999998"/>
    <n v="148"/>
    <n v="44.78"/>
    <n v="230.3"/>
    <n v="69"/>
    <n v="19.579999999999998"/>
    <n v="170.6"/>
    <n v="101"/>
    <n v="7.68"/>
    <n v="11.4"/>
    <x v="2"/>
    <n v="3.08"/>
    <x v="1"/>
    <x v="0"/>
    <x v="2"/>
    <x v="1"/>
    <x v="1"/>
    <x v="0"/>
  </r>
  <r>
    <n v="856"/>
    <s v="WV"/>
    <x v="86"/>
    <x v="0"/>
    <x v="0"/>
    <x v="1"/>
    <n v="0"/>
    <x v="1"/>
    <n v="146.4"/>
    <n v="74"/>
    <n v="24.89"/>
    <n v="148.5"/>
    <n v="92"/>
    <n v="12.62"/>
    <n v="216.7"/>
    <n v="96"/>
    <n v="9.75"/>
    <n v="11.3"/>
    <x v="0"/>
    <n v="3.05"/>
    <x v="1"/>
    <x v="0"/>
    <x v="1"/>
    <x v="0"/>
    <x v="2"/>
    <x v="3"/>
  </r>
  <r>
    <n v="857"/>
    <s v="HI"/>
    <x v="136"/>
    <x v="0"/>
    <x v="0"/>
    <x v="0"/>
    <n v="33"/>
    <x v="2"/>
    <n v="145"/>
    <n v="72"/>
    <n v="24.65"/>
    <n v="194.5"/>
    <n v="157"/>
    <n v="16.53"/>
    <n v="242.3"/>
    <n v="138"/>
    <n v="10.9"/>
    <n v="14.2"/>
    <x v="0"/>
    <n v="3.83"/>
    <x v="1"/>
    <x v="4"/>
    <x v="1"/>
    <x v="0"/>
    <x v="0"/>
    <x v="2"/>
  </r>
  <r>
    <n v="858"/>
    <s v="WV"/>
    <x v="70"/>
    <x v="2"/>
    <x v="0"/>
    <x v="1"/>
    <n v="0"/>
    <x v="1"/>
    <n v="167.8"/>
    <n v="91"/>
    <n v="28.53"/>
    <n v="167.7"/>
    <n v="69"/>
    <n v="14.25"/>
    <n v="110.3"/>
    <n v="71"/>
    <n v="4.96"/>
    <n v="8.4"/>
    <x v="14"/>
    <n v="2.27"/>
    <x v="0"/>
    <x v="0"/>
    <x v="1"/>
    <x v="0"/>
    <x v="2"/>
    <x v="3"/>
  </r>
  <r>
    <n v="859"/>
    <s v="AR"/>
    <x v="47"/>
    <x v="1"/>
    <x v="0"/>
    <x v="1"/>
    <n v="0"/>
    <x v="1"/>
    <n v="142.5"/>
    <n v="87"/>
    <n v="24.23"/>
    <n v="195.7"/>
    <n v="88"/>
    <n v="16.63"/>
    <n v="122.1"/>
    <n v="117"/>
    <n v="5.49"/>
    <n v="7.8"/>
    <x v="8"/>
    <n v="2.11"/>
    <x v="0"/>
    <x v="4"/>
    <x v="1"/>
    <x v="0"/>
    <x v="0"/>
    <x v="3"/>
  </r>
  <r>
    <n v="860"/>
    <s v="AK"/>
    <x v="27"/>
    <x v="1"/>
    <x v="1"/>
    <x v="1"/>
    <n v="0"/>
    <x v="1"/>
    <n v="133"/>
    <n v="65"/>
    <n v="22.61"/>
    <n v="262.8"/>
    <n v="93"/>
    <n v="22.34"/>
    <n v="214.3"/>
    <n v="128"/>
    <n v="9.64"/>
    <n v="11.2"/>
    <x v="0"/>
    <n v="3.02"/>
    <x v="1"/>
    <x v="0"/>
    <x v="1"/>
    <x v="0"/>
    <x v="1"/>
    <x v="1"/>
  </r>
  <r>
    <n v="861"/>
    <s v="DC"/>
    <x v="67"/>
    <x v="0"/>
    <x v="0"/>
    <x v="0"/>
    <n v="11"/>
    <x v="0"/>
    <n v="252.9"/>
    <n v="129"/>
    <n v="42.99"/>
    <n v="284.3"/>
    <n v="88"/>
    <n v="24.17"/>
    <n v="262.8"/>
    <n v="99"/>
    <n v="11.83"/>
    <n v="12.3"/>
    <x v="6"/>
    <n v="3.32"/>
    <x v="1"/>
    <x v="0"/>
    <x v="1"/>
    <x v="0"/>
    <x v="1"/>
    <x v="0"/>
  </r>
  <r>
    <n v="862"/>
    <s v="AL"/>
    <x v="70"/>
    <x v="0"/>
    <x v="0"/>
    <x v="0"/>
    <n v="28"/>
    <x v="2"/>
    <n v="95"/>
    <n v="94"/>
    <n v="16.149999999999999"/>
    <n v="291.2"/>
    <n v="73"/>
    <n v="24.75"/>
    <n v="159.6"/>
    <n v="114"/>
    <n v="7.18"/>
    <n v="10"/>
    <x v="5"/>
    <n v="2.7"/>
    <x v="0"/>
    <x v="4"/>
    <x v="1"/>
    <x v="0"/>
    <x v="1"/>
    <x v="1"/>
  </r>
  <r>
    <n v="863"/>
    <s v="UT"/>
    <x v="105"/>
    <x v="1"/>
    <x v="1"/>
    <x v="1"/>
    <n v="0"/>
    <x v="1"/>
    <n v="194.2"/>
    <n v="106"/>
    <n v="33.01"/>
    <n v="249.4"/>
    <n v="105"/>
    <n v="21.2"/>
    <n v="254.9"/>
    <n v="129"/>
    <n v="11.47"/>
    <n v="12.9"/>
    <x v="6"/>
    <n v="3.48"/>
    <x v="1"/>
    <x v="0"/>
    <x v="2"/>
    <x v="1"/>
    <x v="1"/>
    <x v="0"/>
  </r>
  <r>
    <n v="864"/>
    <s v="KS"/>
    <x v="34"/>
    <x v="0"/>
    <x v="0"/>
    <x v="1"/>
    <n v="0"/>
    <x v="1"/>
    <n v="222.8"/>
    <n v="114"/>
    <n v="37.880000000000003"/>
    <n v="215.9"/>
    <n v="113"/>
    <n v="18.350000000000001"/>
    <n v="223.5"/>
    <n v="122"/>
    <n v="10.06"/>
    <n v="0"/>
    <x v="11"/>
    <n v="0"/>
    <x v="0"/>
    <x v="0"/>
    <x v="1"/>
    <x v="0"/>
    <x v="0"/>
    <x v="0"/>
  </r>
  <r>
    <n v="865"/>
    <s v="VA"/>
    <x v="53"/>
    <x v="0"/>
    <x v="0"/>
    <x v="0"/>
    <n v="42"/>
    <x v="2"/>
    <n v="216"/>
    <n v="125"/>
    <n v="36.72"/>
    <n v="232.3"/>
    <n v="104"/>
    <n v="19.75"/>
    <n v="215.5"/>
    <n v="100"/>
    <n v="9.6999999999999993"/>
    <n v="9.3000000000000007"/>
    <x v="7"/>
    <n v="2.5099999999999998"/>
    <x v="0"/>
    <x v="4"/>
    <x v="2"/>
    <x v="1"/>
    <x v="1"/>
    <x v="0"/>
  </r>
  <r>
    <n v="866"/>
    <s v="UT"/>
    <x v="10"/>
    <x v="0"/>
    <x v="0"/>
    <x v="1"/>
    <n v="0"/>
    <x v="1"/>
    <n v="146.30000000000001"/>
    <n v="108"/>
    <n v="24.87"/>
    <n v="171.8"/>
    <n v="102"/>
    <n v="14.6"/>
    <n v="167.5"/>
    <n v="66"/>
    <n v="7.54"/>
    <n v="5.3"/>
    <x v="4"/>
    <n v="1.43"/>
    <x v="0"/>
    <x v="0"/>
    <x v="1"/>
    <x v="0"/>
    <x v="2"/>
    <x v="3"/>
  </r>
  <r>
    <n v="867"/>
    <s v="DE"/>
    <x v="21"/>
    <x v="2"/>
    <x v="0"/>
    <x v="1"/>
    <n v="0"/>
    <x v="1"/>
    <n v="94.4"/>
    <n v="80"/>
    <n v="16.05"/>
    <n v="215.1"/>
    <n v="101"/>
    <n v="18.28"/>
    <n v="179.7"/>
    <n v="108"/>
    <n v="8.09"/>
    <n v="13.1"/>
    <x v="4"/>
    <n v="3.54"/>
    <x v="1"/>
    <x v="4"/>
    <x v="1"/>
    <x v="0"/>
    <x v="0"/>
    <x v="3"/>
  </r>
  <r>
    <n v="868"/>
    <s v="VT"/>
    <x v="9"/>
    <x v="1"/>
    <x v="0"/>
    <x v="1"/>
    <n v="0"/>
    <x v="1"/>
    <n v="190.4"/>
    <n v="74"/>
    <n v="32.369999999999997"/>
    <n v="215.6"/>
    <n v="113"/>
    <n v="18.329999999999998"/>
    <n v="161.19999999999999"/>
    <n v="111"/>
    <n v="7.25"/>
    <n v="10"/>
    <x v="6"/>
    <n v="2.7"/>
    <x v="0"/>
    <x v="4"/>
    <x v="1"/>
    <x v="0"/>
    <x v="0"/>
    <x v="0"/>
  </r>
  <r>
    <n v="869"/>
    <s v="MO"/>
    <x v="9"/>
    <x v="2"/>
    <x v="0"/>
    <x v="0"/>
    <n v="32"/>
    <x v="2"/>
    <n v="142.6"/>
    <n v="77"/>
    <n v="24.24"/>
    <n v="208.2"/>
    <n v="126"/>
    <n v="17.7"/>
    <n v="171"/>
    <n v="102"/>
    <n v="7.69"/>
    <n v="12"/>
    <x v="5"/>
    <n v="3.24"/>
    <x v="1"/>
    <x v="3"/>
    <x v="1"/>
    <x v="0"/>
    <x v="0"/>
    <x v="3"/>
  </r>
  <r>
    <n v="870"/>
    <s v="RI"/>
    <x v="10"/>
    <x v="1"/>
    <x v="1"/>
    <x v="1"/>
    <n v="0"/>
    <x v="1"/>
    <n v="134.19999999999999"/>
    <n v="80"/>
    <n v="22.81"/>
    <n v="165"/>
    <n v="71"/>
    <n v="14.03"/>
    <n v="173.1"/>
    <n v="102"/>
    <n v="7.79"/>
    <n v="10.7"/>
    <x v="2"/>
    <n v="2.89"/>
    <x v="1"/>
    <x v="1"/>
    <x v="1"/>
    <x v="0"/>
    <x v="2"/>
    <x v="3"/>
  </r>
  <r>
    <n v="871"/>
    <s v="CA"/>
    <x v="19"/>
    <x v="0"/>
    <x v="0"/>
    <x v="1"/>
    <n v="0"/>
    <x v="1"/>
    <n v="111.9"/>
    <n v="92"/>
    <n v="19.02"/>
    <n v="114"/>
    <n v="143"/>
    <n v="9.69"/>
    <n v="146.80000000000001"/>
    <n v="79"/>
    <n v="6.61"/>
    <n v="14.1"/>
    <x v="0"/>
    <n v="3.81"/>
    <x v="1"/>
    <x v="5"/>
    <x v="2"/>
    <x v="1"/>
    <x v="2"/>
    <x v="3"/>
  </r>
  <r>
    <n v="872"/>
    <s v="RI"/>
    <x v="22"/>
    <x v="0"/>
    <x v="0"/>
    <x v="1"/>
    <n v="0"/>
    <x v="1"/>
    <n v="122.8"/>
    <n v="89"/>
    <n v="20.88"/>
    <n v="211.3"/>
    <n v="104"/>
    <n v="17.96"/>
    <n v="261.39999999999998"/>
    <n v="91"/>
    <n v="11.76"/>
    <n v="10.7"/>
    <x v="5"/>
    <n v="2.89"/>
    <x v="1"/>
    <x v="4"/>
    <x v="1"/>
    <x v="0"/>
    <x v="0"/>
    <x v="2"/>
  </r>
  <r>
    <n v="873"/>
    <s v="CT"/>
    <x v="54"/>
    <x v="1"/>
    <x v="0"/>
    <x v="1"/>
    <n v="0"/>
    <x v="1"/>
    <n v="189.3"/>
    <n v="77"/>
    <n v="32.18"/>
    <n v="220.9"/>
    <n v="105"/>
    <n v="18.78"/>
    <n v="238.7"/>
    <n v="117"/>
    <n v="10.74"/>
    <n v="9.1999999999999993"/>
    <x v="2"/>
    <n v="2.48"/>
    <x v="0"/>
    <x v="2"/>
    <x v="1"/>
    <x v="0"/>
    <x v="0"/>
    <x v="0"/>
  </r>
  <r>
    <n v="874"/>
    <s v="IN"/>
    <x v="105"/>
    <x v="1"/>
    <x v="0"/>
    <x v="0"/>
    <n v="38"/>
    <x v="2"/>
    <n v="240.4"/>
    <n v="112"/>
    <n v="40.869999999999997"/>
    <n v="201.8"/>
    <n v="102"/>
    <n v="17.149999999999999"/>
    <n v="206.1"/>
    <n v="112"/>
    <n v="9.27"/>
    <n v="16.100000000000001"/>
    <x v="1"/>
    <n v="4.3499999999999996"/>
    <x v="1"/>
    <x v="1"/>
    <x v="1"/>
    <x v="0"/>
    <x v="0"/>
    <x v="0"/>
  </r>
  <r>
    <n v="875"/>
    <s v="FL"/>
    <x v="23"/>
    <x v="1"/>
    <x v="1"/>
    <x v="0"/>
    <n v="24"/>
    <x v="0"/>
    <n v="93.5"/>
    <n v="112"/>
    <n v="15.9"/>
    <n v="183.4"/>
    <n v="128"/>
    <n v="15.59"/>
    <n v="240.7"/>
    <n v="133"/>
    <n v="10.83"/>
    <n v="9.9"/>
    <x v="0"/>
    <n v="2.67"/>
    <x v="0"/>
    <x v="1"/>
    <x v="1"/>
    <x v="0"/>
    <x v="0"/>
    <x v="2"/>
  </r>
  <r>
    <n v="876"/>
    <s v="KS"/>
    <x v="49"/>
    <x v="0"/>
    <x v="0"/>
    <x v="1"/>
    <n v="0"/>
    <x v="1"/>
    <n v="158.6"/>
    <n v="104"/>
    <n v="26.96"/>
    <n v="211.2"/>
    <n v="77"/>
    <n v="17.95"/>
    <n v="179.3"/>
    <n v="104"/>
    <n v="8.07"/>
    <n v="10.199999999999999"/>
    <x v="8"/>
    <n v="2.75"/>
    <x v="0"/>
    <x v="3"/>
    <x v="1"/>
    <x v="0"/>
    <x v="0"/>
    <x v="3"/>
  </r>
  <r>
    <n v="877"/>
    <s v="NY"/>
    <x v="41"/>
    <x v="1"/>
    <x v="1"/>
    <x v="1"/>
    <n v="0"/>
    <x v="1"/>
    <n v="243.2"/>
    <n v="109"/>
    <n v="41.34"/>
    <n v="147"/>
    <n v="88"/>
    <n v="12.5"/>
    <n v="94.9"/>
    <n v="99"/>
    <n v="4.2699999999999996"/>
    <n v="7.2"/>
    <x v="7"/>
    <n v="1.94"/>
    <x v="0"/>
    <x v="2"/>
    <x v="1"/>
    <x v="0"/>
    <x v="2"/>
    <x v="0"/>
  </r>
  <r>
    <n v="878"/>
    <s v="TX"/>
    <x v="200"/>
    <x v="2"/>
    <x v="0"/>
    <x v="1"/>
    <n v="0"/>
    <x v="1"/>
    <n v="176.4"/>
    <n v="115"/>
    <n v="29.99"/>
    <n v="158.80000000000001"/>
    <n v="128"/>
    <n v="13.5"/>
    <n v="306.60000000000002"/>
    <n v="107"/>
    <n v="13.8"/>
    <n v="9.3000000000000007"/>
    <x v="0"/>
    <n v="2.5099999999999998"/>
    <x v="0"/>
    <x v="2"/>
    <x v="1"/>
    <x v="0"/>
    <x v="2"/>
    <x v="2"/>
  </r>
  <r>
    <n v="879"/>
    <s v="RI"/>
    <x v="165"/>
    <x v="1"/>
    <x v="0"/>
    <x v="1"/>
    <n v="0"/>
    <x v="1"/>
    <n v="220.9"/>
    <n v="129"/>
    <n v="37.549999999999997"/>
    <n v="242.2"/>
    <n v="108"/>
    <n v="20.59"/>
    <n v="233.3"/>
    <n v="75"/>
    <n v="10.5"/>
    <n v="6.4"/>
    <x v="2"/>
    <n v="1.73"/>
    <x v="0"/>
    <x v="1"/>
    <x v="1"/>
    <x v="0"/>
    <x v="1"/>
    <x v="0"/>
  </r>
  <r>
    <n v="880"/>
    <s v="NV"/>
    <x v="120"/>
    <x v="0"/>
    <x v="0"/>
    <x v="1"/>
    <n v="0"/>
    <x v="1"/>
    <n v="144.4"/>
    <n v="87"/>
    <n v="24.55"/>
    <n v="266.5"/>
    <n v="128"/>
    <n v="22.65"/>
    <n v="217.6"/>
    <n v="59"/>
    <n v="9.7899999999999991"/>
    <n v="7.1"/>
    <x v="10"/>
    <n v="1.92"/>
    <x v="0"/>
    <x v="1"/>
    <x v="1"/>
    <x v="0"/>
    <x v="1"/>
    <x v="1"/>
  </r>
  <r>
    <n v="881"/>
    <s v="UT"/>
    <x v="89"/>
    <x v="1"/>
    <x v="0"/>
    <x v="1"/>
    <n v="0"/>
    <x v="1"/>
    <n v="212.3"/>
    <n v="107"/>
    <n v="36.090000000000003"/>
    <n v="228.4"/>
    <n v="103"/>
    <n v="19.41"/>
    <n v="163.30000000000001"/>
    <n v="116"/>
    <n v="7.35"/>
    <n v="7.7"/>
    <x v="0"/>
    <n v="2.08"/>
    <x v="0"/>
    <x v="1"/>
    <x v="1"/>
    <x v="0"/>
    <x v="1"/>
    <x v="0"/>
  </r>
  <r>
    <n v="882"/>
    <s v="OK"/>
    <x v="138"/>
    <x v="1"/>
    <x v="0"/>
    <x v="1"/>
    <n v="0"/>
    <x v="1"/>
    <n v="147"/>
    <n v="72"/>
    <n v="24.99"/>
    <n v="165.7"/>
    <n v="102"/>
    <n v="14.08"/>
    <n v="243.2"/>
    <n v="107"/>
    <n v="10.94"/>
    <n v="8.4"/>
    <x v="4"/>
    <n v="2.27"/>
    <x v="0"/>
    <x v="0"/>
    <x v="1"/>
    <x v="0"/>
    <x v="2"/>
    <x v="2"/>
  </r>
  <r>
    <n v="883"/>
    <s v="MN"/>
    <x v="174"/>
    <x v="1"/>
    <x v="0"/>
    <x v="0"/>
    <n v="25"/>
    <x v="0"/>
    <n v="96.2"/>
    <n v="112"/>
    <n v="16.350000000000001"/>
    <n v="178.9"/>
    <n v="70"/>
    <n v="15.21"/>
    <n v="182.1"/>
    <n v="84"/>
    <n v="8.19"/>
    <n v="12.9"/>
    <x v="3"/>
    <n v="3.48"/>
    <x v="1"/>
    <x v="4"/>
    <x v="1"/>
    <x v="0"/>
    <x v="0"/>
    <x v="3"/>
  </r>
  <r>
    <n v="884"/>
    <s v="NC"/>
    <x v="18"/>
    <x v="0"/>
    <x v="0"/>
    <x v="1"/>
    <n v="0"/>
    <x v="1"/>
    <n v="263.39999999999998"/>
    <n v="118"/>
    <n v="44.78"/>
    <n v="179.1"/>
    <n v="69"/>
    <n v="15.22"/>
    <n v="214.7"/>
    <n v="112"/>
    <n v="9.66"/>
    <n v="10.3"/>
    <x v="5"/>
    <n v="2.78"/>
    <x v="0"/>
    <x v="1"/>
    <x v="1"/>
    <x v="0"/>
    <x v="0"/>
    <x v="0"/>
  </r>
  <r>
    <n v="885"/>
    <s v="NH"/>
    <x v="64"/>
    <x v="2"/>
    <x v="0"/>
    <x v="1"/>
    <n v="0"/>
    <x v="1"/>
    <n v="162.30000000000001"/>
    <n v="116"/>
    <n v="27.59"/>
    <n v="192.4"/>
    <n v="86"/>
    <n v="16.350000000000001"/>
    <n v="240.6"/>
    <n v="100"/>
    <n v="10.83"/>
    <n v="10.1"/>
    <x v="0"/>
    <n v="2.73"/>
    <x v="0"/>
    <x v="4"/>
    <x v="1"/>
    <x v="0"/>
    <x v="0"/>
    <x v="2"/>
  </r>
  <r>
    <n v="886"/>
    <s v="AK"/>
    <x v="63"/>
    <x v="2"/>
    <x v="0"/>
    <x v="1"/>
    <n v="0"/>
    <x v="1"/>
    <n v="183.6"/>
    <n v="107"/>
    <n v="31.21"/>
    <n v="58.6"/>
    <n v="118"/>
    <n v="4.9800000000000004"/>
    <n v="202.6"/>
    <n v="99"/>
    <n v="9.1199999999999992"/>
    <n v="8.6999999999999993"/>
    <x v="0"/>
    <n v="2.35"/>
    <x v="0"/>
    <x v="0"/>
    <x v="1"/>
    <x v="0"/>
    <x v="2"/>
    <x v="0"/>
  </r>
  <r>
    <n v="887"/>
    <s v="KS"/>
    <x v="70"/>
    <x v="2"/>
    <x v="0"/>
    <x v="1"/>
    <n v="0"/>
    <x v="1"/>
    <n v="201.4"/>
    <n v="101"/>
    <n v="34.24"/>
    <n v="97.6"/>
    <n v="122"/>
    <n v="8.3000000000000007"/>
    <n v="202.5"/>
    <n v="119"/>
    <n v="9.11"/>
    <n v="7"/>
    <x v="0"/>
    <n v="1.89"/>
    <x v="0"/>
    <x v="1"/>
    <x v="1"/>
    <x v="0"/>
    <x v="2"/>
    <x v="0"/>
  </r>
  <r>
    <n v="888"/>
    <s v="WV"/>
    <x v="33"/>
    <x v="0"/>
    <x v="0"/>
    <x v="0"/>
    <n v="38"/>
    <x v="2"/>
    <n v="123"/>
    <n v="158"/>
    <n v="20.91"/>
    <n v="133.9"/>
    <n v="119"/>
    <n v="11.38"/>
    <n v="138.19999999999999"/>
    <n v="103"/>
    <n v="6.22"/>
    <n v="13.3"/>
    <x v="7"/>
    <n v="3.59"/>
    <x v="1"/>
    <x v="0"/>
    <x v="1"/>
    <x v="0"/>
    <x v="2"/>
    <x v="3"/>
  </r>
  <r>
    <n v="889"/>
    <s v="NM"/>
    <x v="4"/>
    <x v="0"/>
    <x v="0"/>
    <x v="1"/>
    <n v="0"/>
    <x v="1"/>
    <n v="239.2"/>
    <n v="72"/>
    <n v="40.659999999999997"/>
    <n v="188.5"/>
    <n v="124"/>
    <n v="16.02"/>
    <n v="105.6"/>
    <n v="116"/>
    <n v="4.75"/>
    <n v="8.8000000000000007"/>
    <x v="0"/>
    <n v="2.38"/>
    <x v="0"/>
    <x v="0"/>
    <x v="1"/>
    <x v="0"/>
    <x v="0"/>
    <x v="0"/>
  </r>
  <r>
    <n v="890"/>
    <s v="OH"/>
    <x v="49"/>
    <x v="1"/>
    <x v="0"/>
    <x v="1"/>
    <n v="0"/>
    <x v="1"/>
    <n v="193"/>
    <n v="97"/>
    <n v="32.81"/>
    <n v="89.8"/>
    <n v="99"/>
    <n v="7.63"/>
    <n v="172.8"/>
    <n v="104"/>
    <n v="7.78"/>
    <n v="15.3"/>
    <x v="0"/>
    <n v="4.13"/>
    <x v="1"/>
    <x v="0"/>
    <x v="1"/>
    <x v="0"/>
    <x v="2"/>
    <x v="0"/>
  </r>
  <r>
    <n v="891"/>
    <s v="RI"/>
    <x v="192"/>
    <x v="0"/>
    <x v="0"/>
    <x v="0"/>
    <n v="26"/>
    <x v="2"/>
    <n v="116.7"/>
    <n v="71"/>
    <n v="19.84"/>
    <n v="145.9"/>
    <n v="88"/>
    <n v="12.4"/>
    <n v="175.1"/>
    <n v="103"/>
    <n v="7.88"/>
    <n v="9.9"/>
    <x v="0"/>
    <n v="2.67"/>
    <x v="0"/>
    <x v="0"/>
    <x v="1"/>
    <x v="0"/>
    <x v="2"/>
    <x v="3"/>
  </r>
  <r>
    <n v="892"/>
    <s v="HI"/>
    <x v="46"/>
    <x v="1"/>
    <x v="0"/>
    <x v="1"/>
    <n v="0"/>
    <x v="1"/>
    <n v="93.8"/>
    <n v="127"/>
    <n v="15.95"/>
    <n v="150"/>
    <n v="104"/>
    <n v="12.75"/>
    <n v="241.1"/>
    <n v="116"/>
    <n v="10.85"/>
    <n v="10.7"/>
    <x v="5"/>
    <n v="2.89"/>
    <x v="1"/>
    <x v="0"/>
    <x v="1"/>
    <x v="0"/>
    <x v="2"/>
    <x v="2"/>
  </r>
  <r>
    <n v="893"/>
    <s v="NY"/>
    <x v="11"/>
    <x v="0"/>
    <x v="0"/>
    <x v="0"/>
    <n v="29"/>
    <x v="2"/>
    <n v="239.5"/>
    <n v="82"/>
    <n v="40.72"/>
    <n v="203.8"/>
    <n v="105"/>
    <n v="17.32"/>
    <n v="167.8"/>
    <n v="70"/>
    <n v="7.55"/>
    <n v="9.9"/>
    <x v="1"/>
    <n v="2.67"/>
    <x v="0"/>
    <x v="1"/>
    <x v="1"/>
    <x v="0"/>
    <x v="0"/>
    <x v="0"/>
  </r>
  <r>
    <n v="894"/>
    <s v="KS"/>
    <x v="124"/>
    <x v="1"/>
    <x v="0"/>
    <x v="0"/>
    <n v="25"/>
    <x v="0"/>
    <n v="216"/>
    <n v="140"/>
    <n v="36.72"/>
    <n v="224.1"/>
    <n v="69"/>
    <n v="19.05"/>
    <n v="267.89999999999998"/>
    <n v="112"/>
    <n v="12.06"/>
    <n v="11.8"/>
    <x v="7"/>
    <n v="3.19"/>
    <x v="1"/>
    <x v="1"/>
    <x v="1"/>
    <x v="0"/>
    <x v="1"/>
    <x v="0"/>
  </r>
  <r>
    <n v="895"/>
    <s v="LA"/>
    <x v="1"/>
    <x v="2"/>
    <x v="0"/>
    <x v="1"/>
    <n v="0"/>
    <x v="1"/>
    <n v="187.4"/>
    <n v="97"/>
    <n v="31.86"/>
    <n v="177.8"/>
    <n v="89"/>
    <n v="15.11"/>
    <n v="233.4"/>
    <n v="97"/>
    <n v="10.5"/>
    <n v="12.2"/>
    <x v="1"/>
    <n v="3.29"/>
    <x v="1"/>
    <x v="0"/>
    <x v="1"/>
    <x v="0"/>
    <x v="0"/>
    <x v="0"/>
  </r>
  <r>
    <n v="896"/>
    <s v="NV"/>
    <x v="148"/>
    <x v="1"/>
    <x v="0"/>
    <x v="1"/>
    <n v="0"/>
    <x v="1"/>
    <n v="160.4"/>
    <n v="108"/>
    <n v="27.27"/>
    <n v="218.1"/>
    <n v="88"/>
    <n v="18.54"/>
    <n v="192.9"/>
    <n v="115"/>
    <n v="8.68"/>
    <n v="12.5"/>
    <x v="7"/>
    <n v="3.38"/>
    <x v="1"/>
    <x v="0"/>
    <x v="1"/>
    <x v="0"/>
    <x v="0"/>
    <x v="3"/>
  </r>
  <r>
    <n v="897"/>
    <s v="PA"/>
    <x v="94"/>
    <x v="2"/>
    <x v="0"/>
    <x v="1"/>
    <n v="0"/>
    <x v="1"/>
    <n v="205.3"/>
    <n v="122"/>
    <n v="34.9"/>
    <n v="240.5"/>
    <n v="155"/>
    <n v="20.440000000000001"/>
    <n v="179.1"/>
    <n v="107"/>
    <n v="8.06"/>
    <n v="5"/>
    <x v="4"/>
    <n v="1.35"/>
    <x v="0"/>
    <x v="0"/>
    <x v="1"/>
    <x v="0"/>
    <x v="1"/>
    <x v="0"/>
  </r>
  <r>
    <n v="898"/>
    <s v="MO"/>
    <x v="30"/>
    <x v="2"/>
    <x v="0"/>
    <x v="0"/>
    <n v="25"/>
    <x v="0"/>
    <n v="219.1"/>
    <n v="88"/>
    <n v="37.25"/>
    <n v="151.5"/>
    <n v="99"/>
    <n v="12.88"/>
    <n v="50.1"/>
    <n v="60"/>
    <n v="2.25"/>
    <n v="14.3"/>
    <x v="1"/>
    <n v="3.86"/>
    <x v="1"/>
    <x v="0"/>
    <x v="1"/>
    <x v="0"/>
    <x v="2"/>
    <x v="0"/>
  </r>
  <r>
    <n v="899"/>
    <s v="ME"/>
    <x v="132"/>
    <x v="0"/>
    <x v="0"/>
    <x v="1"/>
    <n v="0"/>
    <x v="1"/>
    <n v="232.8"/>
    <n v="106"/>
    <n v="39.58"/>
    <n v="175.2"/>
    <n v="97"/>
    <n v="14.89"/>
    <n v="212.2"/>
    <n v="77"/>
    <n v="9.5500000000000007"/>
    <n v="12.5"/>
    <x v="10"/>
    <n v="3.38"/>
    <x v="1"/>
    <x v="4"/>
    <x v="1"/>
    <x v="0"/>
    <x v="2"/>
    <x v="0"/>
  </r>
  <r>
    <n v="900"/>
    <s v="NH"/>
    <x v="155"/>
    <x v="2"/>
    <x v="0"/>
    <x v="1"/>
    <n v="0"/>
    <x v="1"/>
    <n v="162"/>
    <n v="81"/>
    <n v="27.54"/>
    <n v="247.5"/>
    <n v="89"/>
    <n v="21.04"/>
    <n v="155.5"/>
    <n v="99"/>
    <n v="7"/>
    <n v="8.9"/>
    <x v="8"/>
    <n v="2.4"/>
    <x v="0"/>
    <x v="1"/>
    <x v="1"/>
    <x v="0"/>
    <x v="1"/>
    <x v="1"/>
  </r>
  <r>
    <n v="901"/>
    <s v="WY"/>
    <x v="76"/>
    <x v="0"/>
    <x v="0"/>
    <x v="0"/>
    <n v="27"/>
    <x v="2"/>
    <n v="25.9"/>
    <n v="119"/>
    <n v="4.4000000000000004"/>
    <n v="206.5"/>
    <n v="96"/>
    <n v="17.55"/>
    <n v="228.1"/>
    <n v="64"/>
    <n v="10.26"/>
    <n v="6.5"/>
    <x v="10"/>
    <n v="1.76"/>
    <x v="0"/>
    <x v="0"/>
    <x v="1"/>
    <x v="0"/>
    <x v="0"/>
    <x v="2"/>
  </r>
  <r>
    <n v="902"/>
    <s v="ME"/>
    <x v="91"/>
    <x v="2"/>
    <x v="0"/>
    <x v="1"/>
    <n v="0"/>
    <x v="1"/>
    <n v="322.3"/>
    <n v="113"/>
    <n v="54.79"/>
    <n v="222"/>
    <n v="95"/>
    <n v="18.87"/>
    <n v="162.80000000000001"/>
    <n v="123"/>
    <n v="7.33"/>
    <n v="6.7"/>
    <x v="8"/>
    <n v="1.81"/>
    <x v="0"/>
    <x v="1"/>
    <x v="2"/>
    <x v="1"/>
    <x v="0"/>
    <x v="0"/>
  </r>
  <r>
    <n v="903"/>
    <s v="MN"/>
    <x v="165"/>
    <x v="2"/>
    <x v="0"/>
    <x v="1"/>
    <n v="0"/>
    <x v="1"/>
    <n v="209.9"/>
    <n v="112"/>
    <n v="35.68"/>
    <n v="221.3"/>
    <n v="82"/>
    <n v="18.809999999999999"/>
    <n v="210"/>
    <n v="93"/>
    <n v="9.4499999999999993"/>
    <n v="8.1999999999999993"/>
    <x v="0"/>
    <n v="2.21"/>
    <x v="0"/>
    <x v="0"/>
    <x v="1"/>
    <x v="0"/>
    <x v="0"/>
    <x v="0"/>
  </r>
  <r>
    <n v="904"/>
    <s v="OH"/>
    <x v="109"/>
    <x v="0"/>
    <x v="0"/>
    <x v="1"/>
    <n v="0"/>
    <x v="1"/>
    <n v="191.5"/>
    <n v="88"/>
    <n v="32.56"/>
    <n v="175.2"/>
    <n v="78"/>
    <n v="14.89"/>
    <n v="220.3"/>
    <n v="118"/>
    <n v="9.91"/>
    <n v="0"/>
    <x v="11"/>
    <n v="0"/>
    <x v="0"/>
    <x v="1"/>
    <x v="1"/>
    <x v="0"/>
    <x v="2"/>
    <x v="0"/>
  </r>
  <r>
    <n v="905"/>
    <s v="NC"/>
    <x v="29"/>
    <x v="2"/>
    <x v="0"/>
    <x v="0"/>
    <n v="19"/>
    <x v="0"/>
    <n v="291.10000000000002"/>
    <n v="150"/>
    <n v="49.49"/>
    <n v="226.7"/>
    <n v="123"/>
    <n v="19.27"/>
    <n v="219.1"/>
    <n v="67"/>
    <n v="9.86"/>
    <n v="7.5"/>
    <x v="5"/>
    <n v="2.0299999999999998"/>
    <x v="0"/>
    <x v="0"/>
    <x v="1"/>
    <x v="0"/>
    <x v="1"/>
    <x v="0"/>
  </r>
  <r>
    <n v="906"/>
    <s v="SD"/>
    <x v="87"/>
    <x v="0"/>
    <x v="0"/>
    <x v="1"/>
    <n v="0"/>
    <x v="1"/>
    <n v="215.6"/>
    <n v="115"/>
    <n v="36.65"/>
    <n v="216.2"/>
    <n v="85"/>
    <n v="18.38"/>
    <n v="171.3"/>
    <n v="65"/>
    <n v="7.71"/>
    <n v="11.8"/>
    <x v="6"/>
    <n v="3.19"/>
    <x v="1"/>
    <x v="3"/>
    <x v="1"/>
    <x v="0"/>
    <x v="0"/>
    <x v="0"/>
  </r>
  <r>
    <n v="907"/>
    <s v="UT"/>
    <x v="32"/>
    <x v="1"/>
    <x v="1"/>
    <x v="1"/>
    <n v="0"/>
    <x v="1"/>
    <n v="208.8"/>
    <n v="101"/>
    <n v="35.5"/>
    <n v="213.7"/>
    <n v="87"/>
    <n v="18.16"/>
    <n v="175.1"/>
    <n v="86"/>
    <n v="7.88"/>
    <n v="12.4"/>
    <x v="1"/>
    <n v="3.35"/>
    <x v="1"/>
    <x v="3"/>
    <x v="1"/>
    <x v="0"/>
    <x v="0"/>
    <x v="0"/>
  </r>
  <r>
    <n v="908"/>
    <s v="KY"/>
    <x v="71"/>
    <x v="0"/>
    <x v="0"/>
    <x v="1"/>
    <n v="0"/>
    <x v="1"/>
    <n v="255.9"/>
    <n v="97"/>
    <n v="43.5"/>
    <n v="204.1"/>
    <n v="129"/>
    <n v="17.350000000000001"/>
    <n v="171.3"/>
    <n v="84"/>
    <n v="7.71"/>
    <n v="12.3"/>
    <x v="2"/>
    <n v="3.32"/>
    <x v="1"/>
    <x v="3"/>
    <x v="1"/>
    <x v="0"/>
    <x v="0"/>
    <x v="0"/>
  </r>
  <r>
    <n v="909"/>
    <s v="MT"/>
    <x v="128"/>
    <x v="2"/>
    <x v="0"/>
    <x v="1"/>
    <n v="0"/>
    <x v="1"/>
    <n v="252.7"/>
    <n v="97"/>
    <n v="42.96"/>
    <n v="221.1"/>
    <n v="121"/>
    <n v="18.79"/>
    <n v="109.9"/>
    <n v="100"/>
    <n v="4.95"/>
    <n v="12.4"/>
    <x v="7"/>
    <n v="3.35"/>
    <x v="1"/>
    <x v="4"/>
    <x v="1"/>
    <x v="0"/>
    <x v="0"/>
    <x v="0"/>
  </r>
  <r>
    <n v="910"/>
    <s v="NJ"/>
    <x v="58"/>
    <x v="2"/>
    <x v="0"/>
    <x v="1"/>
    <n v="0"/>
    <x v="1"/>
    <n v="132.1"/>
    <n v="72"/>
    <n v="22.46"/>
    <n v="247.5"/>
    <n v="107"/>
    <n v="21.04"/>
    <n v="246.2"/>
    <n v="123"/>
    <n v="11.08"/>
    <n v="6.9"/>
    <x v="1"/>
    <n v="1.86"/>
    <x v="0"/>
    <x v="3"/>
    <x v="1"/>
    <x v="0"/>
    <x v="1"/>
    <x v="1"/>
  </r>
  <r>
    <n v="911"/>
    <s v="FL"/>
    <x v="78"/>
    <x v="2"/>
    <x v="0"/>
    <x v="1"/>
    <n v="0"/>
    <x v="1"/>
    <n v="217"/>
    <n v="115"/>
    <n v="36.89"/>
    <n v="207"/>
    <n v="142"/>
    <n v="17.600000000000001"/>
    <n v="268"/>
    <n v="106"/>
    <n v="12.06"/>
    <n v="8.1999999999999993"/>
    <x v="7"/>
    <n v="2.21"/>
    <x v="0"/>
    <x v="0"/>
    <x v="1"/>
    <x v="0"/>
    <x v="0"/>
    <x v="0"/>
  </r>
  <r>
    <n v="912"/>
    <s v="IN"/>
    <x v="62"/>
    <x v="1"/>
    <x v="0"/>
    <x v="0"/>
    <n v="42"/>
    <x v="2"/>
    <n v="101.9"/>
    <n v="79"/>
    <n v="17.32"/>
    <n v="223.1"/>
    <n v="97"/>
    <n v="18.96"/>
    <n v="241.6"/>
    <n v="77"/>
    <n v="10.87"/>
    <n v="12.9"/>
    <x v="5"/>
    <n v="3.48"/>
    <x v="1"/>
    <x v="1"/>
    <x v="1"/>
    <x v="0"/>
    <x v="0"/>
    <x v="2"/>
  </r>
  <r>
    <n v="913"/>
    <s v="DE"/>
    <x v="89"/>
    <x v="1"/>
    <x v="0"/>
    <x v="1"/>
    <n v="0"/>
    <x v="1"/>
    <n v="211.5"/>
    <n v="100"/>
    <n v="35.96"/>
    <n v="184.6"/>
    <n v="88"/>
    <n v="15.69"/>
    <n v="164.3"/>
    <n v="131"/>
    <n v="7.39"/>
    <n v="13.3"/>
    <x v="7"/>
    <n v="3.59"/>
    <x v="1"/>
    <x v="4"/>
    <x v="1"/>
    <x v="0"/>
    <x v="0"/>
    <x v="0"/>
  </r>
  <r>
    <n v="914"/>
    <s v="ME"/>
    <x v="60"/>
    <x v="1"/>
    <x v="0"/>
    <x v="1"/>
    <n v="0"/>
    <x v="1"/>
    <n v="166.3"/>
    <n v="95"/>
    <n v="28.27"/>
    <n v="239.3"/>
    <n v="87"/>
    <n v="20.34"/>
    <n v="123.2"/>
    <n v="108"/>
    <n v="5.54"/>
    <n v="10"/>
    <x v="0"/>
    <n v="2.7"/>
    <x v="0"/>
    <x v="4"/>
    <x v="1"/>
    <x v="0"/>
    <x v="1"/>
    <x v="1"/>
  </r>
  <r>
    <n v="915"/>
    <s v="SD"/>
    <x v="67"/>
    <x v="2"/>
    <x v="0"/>
    <x v="1"/>
    <n v="0"/>
    <x v="1"/>
    <n v="185.2"/>
    <n v="87"/>
    <n v="31.48"/>
    <n v="170.4"/>
    <n v="96"/>
    <n v="14.48"/>
    <n v="165.1"/>
    <n v="104"/>
    <n v="7.43"/>
    <n v="9.5"/>
    <x v="12"/>
    <n v="2.57"/>
    <x v="0"/>
    <x v="0"/>
    <x v="1"/>
    <x v="0"/>
    <x v="2"/>
    <x v="0"/>
  </r>
  <r>
    <n v="916"/>
    <s v="AK"/>
    <x v="136"/>
    <x v="0"/>
    <x v="0"/>
    <x v="1"/>
    <n v="0"/>
    <x v="1"/>
    <n v="245.2"/>
    <n v="105"/>
    <n v="41.68"/>
    <n v="159"/>
    <n v="109"/>
    <n v="13.52"/>
    <n v="229.9"/>
    <n v="74"/>
    <n v="10.35"/>
    <n v="7.2"/>
    <x v="8"/>
    <n v="1.94"/>
    <x v="0"/>
    <x v="1"/>
    <x v="1"/>
    <x v="0"/>
    <x v="2"/>
    <x v="0"/>
  </r>
  <r>
    <n v="917"/>
    <s v="ID"/>
    <x v="14"/>
    <x v="1"/>
    <x v="0"/>
    <x v="1"/>
    <n v="0"/>
    <x v="1"/>
    <n v="274.39999999999998"/>
    <n v="120"/>
    <n v="46.65"/>
    <n v="198.6"/>
    <n v="82"/>
    <n v="16.88"/>
    <n v="160.80000000000001"/>
    <n v="62"/>
    <n v="7.24"/>
    <n v="6"/>
    <x v="0"/>
    <n v="1.62"/>
    <x v="0"/>
    <x v="0"/>
    <x v="1"/>
    <x v="0"/>
    <x v="0"/>
    <x v="0"/>
  </r>
  <r>
    <n v="918"/>
    <s v="RI"/>
    <x v="3"/>
    <x v="0"/>
    <x v="0"/>
    <x v="1"/>
    <n v="0"/>
    <x v="1"/>
    <n v="98.4"/>
    <n v="78"/>
    <n v="16.73"/>
    <n v="249.6"/>
    <n v="129"/>
    <n v="21.22"/>
    <n v="248.2"/>
    <n v="114"/>
    <n v="11.17"/>
    <n v="14.2"/>
    <x v="7"/>
    <n v="3.83"/>
    <x v="1"/>
    <x v="0"/>
    <x v="1"/>
    <x v="0"/>
    <x v="1"/>
    <x v="1"/>
  </r>
  <r>
    <n v="919"/>
    <s v="KY"/>
    <x v="122"/>
    <x v="0"/>
    <x v="0"/>
    <x v="0"/>
    <n v="29"/>
    <x v="2"/>
    <n v="279.89999999999998"/>
    <n v="121"/>
    <n v="47.58"/>
    <n v="223.1"/>
    <n v="109"/>
    <n v="18.96"/>
    <n v="251.7"/>
    <n v="94"/>
    <n v="11.33"/>
    <n v="13"/>
    <x v="5"/>
    <n v="3.51"/>
    <x v="1"/>
    <x v="0"/>
    <x v="1"/>
    <x v="0"/>
    <x v="0"/>
    <x v="0"/>
  </r>
  <r>
    <n v="920"/>
    <s v="ND"/>
    <x v="56"/>
    <x v="1"/>
    <x v="0"/>
    <x v="1"/>
    <n v="0"/>
    <x v="1"/>
    <n v="187.2"/>
    <n v="127"/>
    <n v="31.82"/>
    <n v="195.6"/>
    <n v="88"/>
    <n v="16.63"/>
    <n v="181.8"/>
    <n v="129"/>
    <n v="8.18"/>
    <n v="5.0999999999999996"/>
    <x v="7"/>
    <n v="1.38"/>
    <x v="0"/>
    <x v="0"/>
    <x v="1"/>
    <x v="0"/>
    <x v="0"/>
    <x v="0"/>
  </r>
  <r>
    <n v="921"/>
    <s v="HI"/>
    <x v="72"/>
    <x v="0"/>
    <x v="0"/>
    <x v="1"/>
    <n v="0"/>
    <x v="1"/>
    <n v="276.2"/>
    <n v="95"/>
    <n v="46.95"/>
    <n v="165.8"/>
    <n v="119"/>
    <n v="14.09"/>
    <n v="151.6"/>
    <n v="79"/>
    <n v="6.82"/>
    <n v="2.2000000000000002"/>
    <x v="7"/>
    <n v="0.59"/>
    <x v="0"/>
    <x v="3"/>
    <x v="1"/>
    <x v="0"/>
    <x v="2"/>
    <x v="0"/>
  </r>
  <r>
    <n v="922"/>
    <s v="WI"/>
    <x v="104"/>
    <x v="0"/>
    <x v="0"/>
    <x v="0"/>
    <n v="35"/>
    <x v="2"/>
    <n v="200.4"/>
    <n v="104"/>
    <n v="34.07"/>
    <n v="272.8"/>
    <n v="89"/>
    <n v="23.19"/>
    <n v="214.5"/>
    <n v="100"/>
    <n v="9.65"/>
    <n v="8.3000000000000007"/>
    <x v="7"/>
    <n v="2.2400000000000002"/>
    <x v="0"/>
    <x v="0"/>
    <x v="1"/>
    <x v="0"/>
    <x v="1"/>
    <x v="0"/>
  </r>
  <r>
    <n v="923"/>
    <s v="WV"/>
    <x v="191"/>
    <x v="1"/>
    <x v="0"/>
    <x v="1"/>
    <n v="0"/>
    <x v="1"/>
    <n v="162.30000000000001"/>
    <n v="96"/>
    <n v="27.59"/>
    <n v="244"/>
    <n v="122"/>
    <n v="20.74"/>
    <n v="180.1"/>
    <n v="89"/>
    <n v="8.1"/>
    <n v="9.1"/>
    <x v="7"/>
    <n v="2.46"/>
    <x v="0"/>
    <x v="4"/>
    <x v="1"/>
    <x v="0"/>
    <x v="1"/>
    <x v="1"/>
  </r>
  <r>
    <n v="924"/>
    <s v="NJ"/>
    <x v="71"/>
    <x v="1"/>
    <x v="0"/>
    <x v="1"/>
    <n v="0"/>
    <x v="1"/>
    <n v="176.9"/>
    <n v="128"/>
    <n v="30.07"/>
    <n v="102.8"/>
    <n v="56"/>
    <n v="8.74"/>
    <n v="213.7"/>
    <n v="84"/>
    <n v="9.6199999999999992"/>
    <n v="10.5"/>
    <x v="5"/>
    <n v="2.84"/>
    <x v="1"/>
    <x v="2"/>
    <x v="2"/>
    <x v="1"/>
    <x v="2"/>
    <x v="0"/>
  </r>
  <r>
    <n v="925"/>
    <s v="KS"/>
    <x v="116"/>
    <x v="0"/>
    <x v="0"/>
    <x v="1"/>
    <n v="0"/>
    <x v="1"/>
    <n v="165.5"/>
    <n v="78"/>
    <n v="28.14"/>
    <n v="205.5"/>
    <n v="89"/>
    <n v="17.47"/>
    <n v="213.6"/>
    <n v="124"/>
    <n v="9.61"/>
    <n v="12.2"/>
    <x v="1"/>
    <n v="3.29"/>
    <x v="1"/>
    <x v="1"/>
    <x v="1"/>
    <x v="0"/>
    <x v="0"/>
    <x v="3"/>
  </r>
  <r>
    <n v="926"/>
    <s v="AL"/>
    <x v="7"/>
    <x v="0"/>
    <x v="0"/>
    <x v="1"/>
    <n v="0"/>
    <x v="1"/>
    <n v="217.8"/>
    <n v="93"/>
    <n v="37.03"/>
    <n v="189.7"/>
    <n v="113"/>
    <n v="16.12"/>
    <n v="182.6"/>
    <n v="91"/>
    <n v="8.2200000000000006"/>
    <n v="10.4"/>
    <x v="2"/>
    <n v="2.81"/>
    <x v="1"/>
    <x v="2"/>
    <x v="1"/>
    <x v="0"/>
    <x v="0"/>
    <x v="0"/>
  </r>
  <r>
    <n v="927"/>
    <s v="NJ"/>
    <x v="16"/>
    <x v="1"/>
    <x v="0"/>
    <x v="0"/>
    <n v="28"/>
    <x v="2"/>
    <n v="201.4"/>
    <n v="100"/>
    <n v="34.24"/>
    <n v="246.5"/>
    <n v="117"/>
    <n v="20.95"/>
    <n v="154.80000000000001"/>
    <n v="131"/>
    <n v="6.97"/>
    <n v="12.9"/>
    <x v="7"/>
    <n v="3.48"/>
    <x v="1"/>
    <x v="4"/>
    <x v="2"/>
    <x v="1"/>
    <x v="1"/>
    <x v="0"/>
  </r>
  <r>
    <n v="928"/>
    <s v="NC"/>
    <x v="33"/>
    <x v="1"/>
    <x v="0"/>
    <x v="1"/>
    <n v="0"/>
    <x v="1"/>
    <n v="190.5"/>
    <n v="115"/>
    <n v="32.39"/>
    <n v="179.6"/>
    <n v="130"/>
    <n v="15.27"/>
    <n v="258.5"/>
    <n v="89"/>
    <n v="11.63"/>
    <n v="10.1"/>
    <x v="2"/>
    <n v="2.73"/>
    <x v="0"/>
    <x v="3"/>
    <x v="1"/>
    <x v="0"/>
    <x v="0"/>
    <x v="0"/>
  </r>
  <r>
    <n v="929"/>
    <s v="DE"/>
    <x v="56"/>
    <x v="0"/>
    <x v="0"/>
    <x v="0"/>
    <n v="29"/>
    <x v="2"/>
    <n v="179.9"/>
    <n v="97"/>
    <n v="30.58"/>
    <n v="189.2"/>
    <n v="89"/>
    <n v="16.079999999999998"/>
    <n v="164.3"/>
    <n v="76"/>
    <n v="7.39"/>
    <n v="12.8"/>
    <x v="10"/>
    <n v="3.46"/>
    <x v="1"/>
    <x v="3"/>
    <x v="1"/>
    <x v="0"/>
    <x v="0"/>
    <x v="0"/>
  </r>
  <r>
    <n v="930"/>
    <s v="WY"/>
    <x v="159"/>
    <x v="1"/>
    <x v="0"/>
    <x v="1"/>
    <n v="0"/>
    <x v="1"/>
    <n v="235.9"/>
    <n v="104"/>
    <n v="40.1"/>
    <n v="80.599999999999994"/>
    <n v="91"/>
    <n v="6.85"/>
    <n v="212.8"/>
    <n v="116"/>
    <n v="9.58"/>
    <n v="5.8"/>
    <x v="5"/>
    <n v="1.57"/>
    <x v="0"/>
    <x v="3"/>
    <x v="1"/>
    <x v="0"/>
    <x v="2"/>
    <x v="0"/>
  </r>
  <r>
    <n v="931"/>
    <s v="ID"/>
    <x v="1"/>
    <x v="0"/>
    <x v="0"/>
    <x v="1"/>
    <n v="0"/>
    <x v="1"/>
    <n v="140.4"/>
    <n v="112"/>
    <n v="23.87"/>
    <n v="187.1"/>
    <n v="60"/>
    <n v="15.9"/>
    <n v="207.9"/>
    <n v="155"/>
    <n v="9.36"/>
    <n v="7.9"/>
    <x v="6"/>
    <n v="2.13"/>
    <x v="0"/>
    <x v="1"/>
    <x v="1"/>
    <x v="0"/>
    <x v="0"/>
    <x v="3"/>
  </r>
  <r>
    <n v="932"/>
    <s v="NY"/>
    <x v="124"/>
    <x v="0"/>
    <x v="0"/>
    <x v="1"/>
    <n v="0"/>
    <x v="1"/>
    <n v="144.6"/>
    <n v="115"/>
    <n v="24.58"/>
    <n v="258.8"/>
    <n v="66"/>
    <n v="22"/>
    <n v="253.2"/>
    <n v="113"/>
    <n v="11.39"/>
    <n v="7.4"/>
    <x v="4"/>
    <n v="2"/>
    <x v="0"/>
    <x v="4"/>
    <x v="1"/>
    <x v="0"/>
    <x v="1"/>
    <x v="1"/>
  </r>
  <r>
    <n v="933"/>
    <s v="MO"/>
    <x v="13"/>
    <x v="1"/>
    <x v="0"/>
    <x v="1"/>
    <n v="0"/>
    <x v="1"/>
    <n v="189"/>
    <n v="100"/>
    <n v="32.130000000000003"/>
    <n v="118.5"/>
    <n v="99"/>
    <n v="10.07"/>
    <n v="248.1"/>
    <n v="87"/>
    <n v="11.16"/>
    <n v="17.100000000000001"/>
    <x v="1"/>
    <n v="4.62"/>
    <x v="1"/>
    <x v="1"/>
    <x v="1"/>
    <x v="0"/>
    <x v="2"/>
    <x v="0"/>
  </r>
  <r>
    <n v="934"/>
    <s v="ID"/>
    <x v="32"/>
    <x v="2"/>
    <x v="0"/>
    <x v="1"/>
    <n v="0"/>
    <x v="1"/>
    <n v="101"/>
    <n v="93"/>
    <n v="17.170000000000002"/>
    <n v="155.6"/>
    <n v="104"/>
    <n v="13.23"/>
    <n v="304.39999999999998"/>
    <n v="93"/>
    <n v="13.7"/>
    <n v="13.3"/>
    <x v="5"/>
    <n v="3.59"/>
    <x v="1"/>
    <x v="1"/>
    <x v="1"/>
    <x v="0"/>
    <x v="2"/>
    <x v="2"/>
  </r>
  <r>
    <n v="935"/>
    <s v="IA"/>
    <x v="150"/>
    <x v="0"/>
    <x v="0"/>
    <x v="1"/>
    <n v="0"/>
    <x v="1"/>
    <n v="206.3"/>
    <n v="98"/>
    <n v="35.07"/>
    <n v="292.8"/>
    <n v="82"/>
    <n v="24.89"/>
    <n v="43.7"/>
    <n v="121"/>
    <n v="1.97"/>
    <n v="10.6"/>
    <x v="7"/>
    <n v="2.86"/>
    <x v="1"/>
    <x v="0"/>
    <x v="1"/>
    <x v="0"/>
    <x v="1"/>
    <x v="0"/>
  </r>
  <r>
    <n v="936"/>
    <s v="TN"/>
    <x v="38"/>
    <x v="2"/>
    <x v="0"/>
    <x v="0"/>
    <n v="15"/>
    <x v="0"/>
    <n v="165.1"/>
    <n v="85"/>
    <n v="28.07"/>
    <n v="267"/>
    <n v="93"/>
    <n v="22.7"/>
    <n v="250.7"/>
    <n v="114"/>
    <n v="11.28"/>
    <n v="10.9"/>
    <x v="7"/>
    <n v="2.94"/>
    <x v="1"/>
    <x v="0"/>
    <x v="1"/>
    <x v="0"/>
    <x v="1"/>
    <x v="1"/>
  </r>
  <r>
    <n v="937"/>
    <s v="OH"/>
    <x v="56"/>
    <x v="2"/>
    <x v="0"/>
    <x v="1"/>
    <n v="0"/>
    <x v="1"/>
    <n v="165"/>
    <n v="129"/>
    <n v="28.05"/>
    <n v="202.6"/>
    <n v="113"/>
    <n v="17.22"/>
    <n v="172.3"/>
    <n v="94"/>
    <n v="7.75"/>
    <n v="12.5"/>
    <x v="10"/>
    <n v="3.38"/>
    <x v="1"/>
    <x v="0"/>
    <x v="2"/>
    <x v="1"/>
    <x v="0"/>
    <x v="3"/>
  </r>
  <r>
    <n v="938"/>
    <s v="IL"/>
    <x v="115"/>
    <x v="0"/>
    <x v="0"/>
    <x v="1"/>
    <n v="0"/>
    <x v="1"/>
    <n v="155.9"/>
    <n v="95"/>
    <n v="26.5"/>
    <n v="256.10000000000002"/>
    <n v="97"/>
    <n v="21.77"/>
    <n v="262.89999999999998"/>
    <n v="103"/>
    <n v="11.83"/>
    <n v="11.7"/>
    <x v="0"/>
    <n v="3.16"/>
    <x v="1"/>
    <x v="3"/>
    <x v="1"/>
    <x v="0"/>
    <x v="1"/>
    <x v="1"/>
  </r>
  <r>
    <n v="939"/>
    <s v="FL"/>
    <x v="35"/>
    <x v="2"/>
    <x v="1"/>
    <x v="1"/>
    <n v="0"/>
    <x v="1"/>
    <n v="199.2"/>
    <n v="122"/>
    <n v="33.86"/>
    <n v="214.7"/>
    <n v="114"/>
    <n v="18.25"/>
    <n v="150.9"/>
    <n v="105"/>
    <n v="6.79"/>
    <n v="11.8"/>
    <x v="10"/>
    <n v="3.19"/>
    <x v="1"/>
    <x v="0"/>
    <x v="1"/>
    <x v="0"/>
    <x v="0"/>
    <x v="0"/>
  </r>
  <r>
    <n v="940"/>
    <s v="MA"/>
    <x v="69"/>
    <x v="0"/>
    <x v="0"/>
    <x v="1"/>
    <n v="0"/>
    <x v="1"/>
    <n v="155.30000000000001"/>
    <n v="116"/>
    <n v="26.4"/>
    <n v="188.2"/>
    <n v="85"/>
    <n v="16"/>
    <n v="247"/>
    <n v="73"/>
    <n v="11.12"/>
    <n v="12.3"/>
    <x v="7"/>
    <n v="3.32"/>
    <x v="1"/>
    <x v="3"/>
    <x v="1"/>
    <x v="0"/>
    <x v="0"/>
    <x v="2"/>
  </r>
  <r>
    <n v="941"/>
    <s v="OK"/>
    <x v="121"/>
    <x v="0"/>
    <x v="0"/>
    <x v="1"/>
    <n v="0"/>
    <x v="1"/>
    <n v="208.3"/>
    <n v="106"/>
    <n v="35.409999999999997"/>
    <n v="236.7"/>
    <n v="123"/>
    <n v="20.12"/>
    <n v="179.1"/>
    <n v="120"/>
    <n v="8.06"/>
    <n v="11.3"/>
    <x v="2"/>
    <n v="3.05"/>
    <x v="1"/>
    <x v="3"/>
    <x v="1"/>
    <x v="0"/>
    <x v="1"/>
    <x v="0"/>
  </r>
  <r>
    <n v="942"/>
    <s v="KY"/>
    <x v="31"/>
    <x v="0"/>
    <x v="0"/>
    <x v="1"/>
    <n v="0"/>
    <x v="1"/>
    <n v="157.1"/>
    <n v="79"/>
    <n v="26.71"/>
    <n v="162.6"/>
    <n v="124"/>
    <n v="13.82"/>
    <n v="150"/>
    <n v="138"/>
    <n v="6.75"/>
    <n v="12.1"/>
    <x v="1"/>
    <n v="3.27"/>
    <x v="1"/>
    <x v="0"/>
    <x v="1"/>
    <x v="0"/>
    <x v="2"/>
    <x v="3"/>
  </r>
  <r>
    <n v="943"/>
    <s v="MI"/>
    <x v="23"/>
    <x v="0"/>
    <x v="0"/>
    <x v="1"/>
    <n v="0"/>
    <x v="1"/>
    <n v="154.4"/>
    <n v="165"/>
    <n v="26.25"/>
    <n v="168.3"/>
    <n v="121"/>
    <n v="14.31"/>
    <n v="239.9"/>
    <n v="81"/>
    <n v="10.8"/>
    <n v="11.7"/>
    <x v="7"/>
    <n v="3.16"/>
    <x v="1"/>
    <x v="5"/>
    <x v="2"/>
    <x v="1"/>
    <x v="2"/>
    <x v="2"/>
  </r>
  <r>
    <n v="944"/>
    <s v="NE"/>
    <x v="126"/>
    <x v="0"/>
    <x v="0"/>
    <x v="1"/>
    <n v="0"/>
    <x v="1"/>
    <n v="189.1"/>
    <n v="105"/>
    <n v="32.15"/>
    <n v="246.1"/>
    <n v="147"/>
    <n v="20.92"/>
    <n v="242"/>
    <n v="106"/>
    <n v="10.89"/>
    <n v="10.4"/>
    <x v="2"/>
    <n v="2.81"/>
    <x v="1"/>
    <x v="0"/>
    <x v="2"/>
    <x v="1"/>
    <x v="1"/>
    <x v="0"/>
  </r>
  <r>
    <n v="945"/>
    <s v="VA"/>
    <x v="61"/>
    <x v="2"/>
    <x v="0"/>
    <x v="0"/>
    <n v="24"/>
    <x v="0"/>
    <n v="131.5"/>
    <n v="98"/>
    <n v="22.36"/>
    <n v="230.2"/>
    <n v="111"/>
    <n v="19.57"/>
    <n v="283.7"/>
    <n v="87"/>
    <n v="12.77"/>
    <n v="10"/>
    <x v="0"/>
    <n v="2.7"/>
    <x v="0"/>
    <x v="4"/>
    <x v="1"/>
    <x v="0"/>
    <x v="1"/>
    <x v="2"/>
  </r>
  <r>
    <n v="946"/>
    <s v="NY"/>
    <x v="160"/>
    <x v="0"/>
    <x v="0"/>
    <x v="1"/>
    <n v="0"/>
    <x v="1"/>
    <n v="166.4"/>
    <n v="85"/>
    <n v="28.29"/>
    <n v="243.2"/>
    <n v="135"/>
    <n v="20.67"/>
    <n v="229.2"/>
    <n v="95"/>
    <n v="10.31"/>
    <n v="9.9"/>
    <x v="2"/>
    <n v="2.67"/>
    <x v="0"/>
    <x v="0"/>
    <x v="1"/>
    <x v="0"/>
    <x v="1"/>
    <x v="1"/>
  </r>
  <r>
    <n v="947"/>
    <s v="VT"/>
    <x v="53"/>
    <x v="2"/>
    <x v="0"/>
    <x v="0"/>
    <n v="19"/>
    <x v="0"/>
    <n v="87.7"/>
    <n v="103"/>
    <n v="14.91"/>
    <n v="223"/>
    <n v="86"/>
    <n v="18.96"/>
    <n v="182.3"/>
    <n v="112"/>
    <n v="8.1999999999999993"/>
    <n v="7.3"/>
    <x v="7"/>
    <n v="1.97"/>
    <x v="0"/>
    <x v="4"/>
    <x v="1"/>
    <x v="0"/>
    <x v="0"/>
    <x v="3"/>
  </r>
  <r>
    <n v="948"/>
    <s v="KS"/>
    <x v="126"/>
    <x v="0"/>
    <x v="0"/>
    <x v="0"/>
    <n v="19"/>
    <x v="0"/>
    <n v="184.1"/>
    <n v="78"/>
    <n v="31.3"/>
    <n v="194.5"/>
    <n v="71"/>
    <n v="16.53"/>
    <n v="225.6"/>
    <n v="101"/>
    <n v="10.15"/>
    <n v="16.899999999999999"/>
    <x v="0"/>
    <n v="4.5599999999999996"/>
    <x v="1"/>
    <x v="1"/>
    <x v="1"/>
    <x v="0"/>
    <x v="0"/>
    <x v="0"/>
  </r>
  <r>
    <n v="949"/>
    <s v="AL"/>
    <x v="39"/>
    <x v="0"/>
    <x v="0"/>
    <x v="1"/>
    <n v="0"/>
    <x v="1"/>
    <n v="103.3"/>
    <n v="103"/>
    <n v="17.559999999999999"/>
    <n v="138.5"/>
    <n v="79"/>
    <n v="11.77"/>
    <n v="164.8"/>
    <n v="98"/>
    <n v="7.42"/>
    <n v="9"/>
    <x v="5"/>
    <n v="2.4300000000000002"/>
    <x v="0"/>
    <x v="4"/>
    <x v="1"/>
    <x v="0"/>
    <x v="2"/>
    <x v="3"/>
  </r>
  <r>
    <n v="950"/>
    <s v="PA"/>
    <x v="145"/>
    <x v="0"/>
    <x v="0"/>
    <x v="1"/>
    <n v="0"/>
    <x v="1"/>
    <n v="35.1"/>
    <n v="62"/>
    <n v="5.97"/>
    <n v="180.8"/>
    <n v="89"/>
    <n v="15.37"/>
    <n v="251.6"/>
    <n v="58"/>
    <n v="11.32"/>
    <n v="12.7"/>
    <x v="5"/>
    <n v="3.43"/>
    <x v="1"/>
    <x v="0"/>
    <x v="1"/>
    <x v="0"/>
    <x v="0"/>
    <x v="2"/>
  </r>
  <r>
    <n v="951"/>
    <s v="WV"/>
    <x v="26"/>
    <x v="0"/>
    <x v="0"/>
    <x v="0"/>
    <n v="37"/>
    <x v="2"/>
    <n v="78.5"/>
    <n v="109"/>
    <n v="13.35"/>
    <n v="210.5"/>
    <n v="101"/>
    <n v="17.89"/>
    <n v="179.7"/>
    <n v="102"/>
    <n v="8.09"/>
    <n v="11.8"/>
    <x v="7"/>
    <n v="3.19"/>
    <x v="1"/>
    <x v="0"/>
    <x v="1"/>
    <x v="0"/>
    <x v="0"/>
    <x v="3"/>
  </r>
  <r>
    <n v="952"/>
    <s v="NV"/>
    <x v="29"/>
    <x v="2"/>
    <x v="0"/>
    <x v="1"/>
    <n v="0"/>
    <x v="1"/>
    <n v="148.1"/>
    <n v="73"/>
    <n v="25.18"/>
    <n v="164.9"/>
    <n v="101"/>
    <n v="14.02"/>
    <n v="216"/>
    <n v="125"/>
    <n v="9.7200000000000006"/>
    <n v="12.3"/>
    <x v="5"/>
    <n v="3.32"/>
    <x v="1"/>
    <x v="5"/>
    <x v="2"/>
    <x v="1"/>
    <x v="2"/>
    <x v="3"/>
  </r>
  <r>
    <n v="953"/>
    <s v="ID"/>
    <x v="65"/>
    <x v="0"/>
    <x v="0"/>
    <x v="0"/>
    <n v="33"/>
    <x v="2"/>
    <n v="251.6"/>
    <n v="87"/>
    <n v="42.77"/>
    <n v="197.6"/>
    <n v="118"/>
    <n v="16.8"/>
    <n v="209.2"/>
    <n v="97"/>
    <n v="9.41"/>
    <n v="12.2"/>
    <x v="0"/>
    <n v="3.29"/>
    <x v="1"/>
    <x v="4"/>
    <x v="1"/>
    <x v="0"/>
    <x v="0"/>
    <x v="0"/>
  </r>
  <r>
    <n v="954"/>
    <s v="WY"/>
    <x v="14"/>
    <x v="0"/>
    <x v="1"/>
    <x v="0"/>
    <n v="26"/>
    <x v="2"/>
    <n v="270.3"/>
    <n v="111"/>
    <n v="45.95"/>
    <n v="215.2"/>
    <n v="90"/>
    <n v="18.29"/>
    <n v="254"/>
    <n v="133"/>
    <n v="11.43"/>
    <n v="14.4"/>
    <x v="10"/>
    <n v="3.89"/>
    <x v="1"/>
    <x v="0"/>
    <x v="2"/>
    <x v="1"/>
    <x v="0"/>
    <x v="0"/>
  </r>
  <r>
    <n v="955"/>
    <s v="TX"/>
    <x v="153"/>
    <x v="1"/>
    <x v="0"/>
    <x v="0"/>
    <n v="34"/>
    <x v="2"/>
    <n v="156.6"/>
    <n v="97"/>
    <n v="26.62"/>
    <n v="224.2"/>
    <n v="97"/>
    <n v="19.059999999999999"/>
    <n v="260.89999999999998"/>
    <n v="135"/>
    <n v="11.74"/>
    <n v="11.3"/>
    <x v="6"/>
    <n v="3.05"/>
    <x v="1"/>
    <x v="0"/>
    <x v="1"/>
    <x v="0"/>
    <x v="1"/>
    <x v="2"/>
  </r>
  <r>
    <n v="956"/>
    <s v="MA"/>
    <x v="146"/>
    <x v="2"/>
    <x v="0"/>
    <x v="1"/>
    <n v="0"/>
    <x v="1"/>
    <n v="139.4"/>
    <n v="81"/>
    <n v="23.7"/>
    <n v="223.7"/>
    <n v="113"/>
    <n v="19.010000000000002"/>
    <n v="173.1"/>
    <n v="77"/>
    <n v="7.79"/>
    <n v="13.6"/>
    <x v="1"/>
    <n v="3.67"/>
    <x v="1"/>
    <x v="0"/>
    <x v="1"/>
    <x v="0"/>
    <x v="1"/>
    <x v="3"/>
  </r>
  <r>
    <n v="957"/>
    <s v="IL"/>
    <x v="25"/>
    <x v="1"/>
    <x v="0"/>
    <x v="1"/>
    <n v="0"/>
    <x v="1"/>
    <n v="220.2"/>
    <n v="108"/>
    <n v="37.43"/>
    <n v="188.4"/>
    <n v="124"/>
    <n v="16.010000000000002"/>
    <n v="172.7"/>
    <n v="113"/>
    <n v="7.77"/>
    <n v="11.7"/>
    <x v="0"/>
    <n v="3.16"/>
    <x v="1"/>
    <x v="4"/>
    <x v="1"/>
    <x v="0"/>
    <x v="0"/>
    <x v="0"/>
  </r>
  <r>
    <n v="958"/>
    <s v="LA"/>
    <x v="101"/>
    <x v="0"/>
    <x v="0"/>
    <x v="0"/>
    <n v="39"/>
    <x v="2"/>
    <n v="214.1"/>
    <n v="108"/>
    <n v="36.4"/>
    <n v="169.2"/>
    <n v="115"/>
    <n v="14.38"/>
    <n v="189.7"/>
    <n v="117"/>
    <n v="8.5399999999999991"/>
    <n v="10.1"/>
    <x v="0"/>
    <n v="2.73"/>
    <x v="0"/>
    <x v="0"/>
    <x v="1"/>
    <x v="0"/>
    <x v="2"/>
    <x v="0"/>
  </r>
  <r>
    <n v="959"/>
    <s v="CO"/>
    <x v="72"/>
    <x v="0"/>
    <x v="0"/>
    <x v="1"/>
    <n v="0"/>
    <x v="1"/>
    <n v="196"/>
    <n v="74"/>
    <n v="33.32"/>
    <n v="213.4"/>
    <n v="96"/>
    <n v="18.14"/>
    <n v="196.8"/>
    <n v="81"/>
    <n v="8.86"/>
    <n v="7.9"/>
    <x v="1"/>
    <n v="2.13"/>
    <x v="0"/>
    <x v="0"/>
    <x v="1"/>
    <x v="0"/>
    <x v="0"/>
    <x v="0"/>
  </r>
  <r>
    <n v="960"/>
    <s v="MI"/>
    <x v="62"/>
    <x v="0"/>
    <x v="0"/>
    <x v="0"/>
    <n v="29"/>
    <x v="2"/>
    <n v="179.4"/>
    <n v="113"/>
    <n v="30.5"/>
    <n v="275.39999999999998"/>
    <n v="100"/>
    <n v="23.41"/>
    <n v="246.1"/>
    <n v="105"/>
    <n v="11.07"/>
    <n v="10"/>
    <x v="2"/>
    <n v="2.7"/>
    <x v="0"/>
    <x v="1"/>
    <x v="1"/>
    <x v="0"/>
    <x v="1"/>
    <x v="0"/>
  </r>
  <r>
    <n v="961"/>
    <s v="NH"/>
    <x v="59"/>
    <x v="2"/>
    <x v="0"/>
    <x v="1"/>
    <n v="0"/>
    <x v="1"/>
    <n v="216.7"/>
    <n v="30"/>
    <n v="36.840000000000003"/>
    <n v="144.30000000000001"/>
    <n v="125"/>
    <n v="12.27"/>
    <n v="135.30000000000001"/>
    <n v="106"/>
    <n v="6.09"/>
    <n v="10.8"/>
    <x v="6"/>
    <n v="2.92"/>
    <x v="1"/>
    <x v="4"/>
    <x v="1"/>
    <x v="0"/>
    <x v="2"/>
    <x v="0"/>
  </r>
  <r>
    <n v="962"/>
    <s v="WA"/>
    <x v="105"/>
    <x v="0"/>
    <x v="0"/>
    <x v="1"/>
    <n v="0"/>
    <x v="1"/>
    <n v="151.6"/>
    <n v="117"/>
    <n v="25.77"/>
    <n v="219.4"/>
    <n v="87"/>
    <n v="18.649999999999999"/>
    <n v="224.7"/>
    <n v="68"/>
    <n v="10.11"/>
    <n v="4"/>
    <x v="2"/>
    <n v="1.08"/>
    <x v="0"/>
    <x v="0"/>
    <x v="1"/>
    <x v="0"/>
    <x v="0"/>
    <x v="2"/>
  </r>
  <r>
    <n v="963"/>
    <s v="MN"/>
    <x v="66"/>
    <x v="2"/>
    <x v="0"/>
    <x v="0"/>
    <n v="32"/>
    <x v="2"/>
    <n v="262.2"/>
    <n v="123"/>
    <n v="44.57"/>
    <n v="165.2"/>
    <n v="82"/>
    <n v="14.04"/>
    <n v="194.3"/>
    <n v="57"/>
    <n v="8.74"/>
    <n v="10.6"/>
    <x v="2"/>
    <n v="2.86"/>
    <x v="1"/>
    <x v="1"/>
    <x v="1"/>
    <x v="0"/>
    <x v="2"/>
    <x v="0"/>
  </r>
  <r>
    <n v="964"/>
    <s v="NY"/>
    <x v="145"/>
    <x v="0"/>
    <x v="0"/>
    <x v="1"/>
    <n v="0"/>
    <x v="1"/>
    <n v="173.6"/>
    <n v="110"/>
    <n v="29.51"/>
    <n v="91.7"/>
    <n v="84"/>
    <n v="7.79"/>
    <n v="211.7"/>
    <n v="103"/>
    <n v="9.5299999999999994"/>
    <n v="9.6999999999999993"/>
    <x v="10"/>
    <n v="2.62"/>
    <x v="0"/>
    <x v="3"/>
    <x v="1"/>
    <x v="0"/>
    <x v="2"/>
    <x v="3"/>
  </r>
  <r>
    <n v="965"/>
    <s v="HI"/>
    <x v="9"/>
    <x v="2"/>
    <x v="0"/>
    <x v="0"/>
    <n v="24"/>
    <x v="0"/>
    <n v="217.2"/>
    <n v="94"/>
    <n v="36.92"/>
    <n v="138.69999999999999"/>
    <n v="52"/>
    <n v="11.79"/>
    <n v="139.30000000000001"/>
    <n v="85"/>
    <n v="6.27"/>
    <n v="11.3"/>
    <x v="7"/>
    <n v="3.05"/>
    <x v="1"/>
    <x v="1"/>
    <x v="1"/>
    <x v="0"/>
    <x v="2"/>
    <x v="0"/>
  </r>
  <r>
    <n v="966"/>
    <s v="CT"/>
    <x v="53"/>
    <x v="2"/>
    <x v="0"/>
    <x v="1"/>
    <n v="0"/>
    <x v="1"/>
    <n v="95.4"/>
    <n v="105"/>
    <n v="16.22"/>
    <n v="207.2"/>
    <n v="101"/>
    <n v="17.61"/>
    <n v="136"/>
    <n v="117"/>
    <n v="6.12"/>
    <n v="5.6"/>
    <x v="2"/>
    <n v="1.51"/>
    <x v="0"/>
    <x v="0"/>
    <x v="1"/>
    <x v="0"/>
    <x v="0"/>
    <x v="3"/>
  </r>
  <r>
    <n v="967"/>
    <s v="CO"/>
    <x v="79"/>
    <x v="2"/>
    <x v="0"/>
    <x v="0"/>
    <n v="26"/>
    <x v="2"/>
    <n v="214.6"/>
    <n v="110"/>
    <n v="36.479999999999997"/>
    <n v="205.2"/>
    <n v="87"/>
    <n v="17.440000000000001"/>
    <n v="134.6"/>
    <n v="140"/>
    <n v="6.06"/>
    <n v="8.1"/>
    <x v="5"/>
    <n v="2.19"/>
    <x v="0"/>
    <x v="0"/>
    <x v="1"/>
    <x v="0"/>
    <x v="0"/>
    <x v="0"/>
  </r>
  <r>
    <n v="968"/>
    <s v="KS"/>
    <x v="160"/>
    <x v="0"/>
    <x v="0"/>
    <x v="1"/>
    <n v="0"/>
    <x v="1"/>
    <n v="131.6"/>
    <n v="120"/>
    <n v="22.37"/>
    <n v="211.3"/>
    <n v="96"/>
    <n v="17.96"/>
    <n v="168.3"/>
    <n v="97"/>
    <n v="7.57"/>
    <n v="11.1"/>
    <x v="7"/>
    <n v="3"/>
    <x v="1"/>
    <x v="2"/>
    <x v="2"/>
    <x v="1"/>
    <x v="0"/>
    <x v="3"/>
  </r>
  <r>
    <n v="969"/>
    <s v="NJ"/>
    <x v="88"/>
    <x v="0"/>
    <x v="0"/>
    <x v="1"/>
    <n v="0"/>
    <x v="1"/>
    <n v="168.4"/>
    <n v="117"/>
    <n v="28.63"/>
    <n v="217.1"/>
    <n v="129"/>
    <n v="18.45"/>
    <n v="81.599999999999994"/>
    <n v="100"/>
    <n v="3.67"/>
    <n v="11.8"/>
    <x v="10"/>
    <n v="3.19"/>
    <x v="1"/>
    <x v="0"/>
    <x v="1"/>
    <x v="0"/>
    <x v="0"/>
    <x v="3"/>
  </r>
  <r>
    <n v="970"/>
    <s v="FL"/>
    <x v="104"/>
    <x v="2"/>
    <x v="0"/>
    <x v="1"/>
    <n v="0"/>
    <x v="1"/>
    <n v="146.4"/>
    <n v="123"/>
    <n v="24.89"/>
    <n v="176.6"/>
    <n v="113"/>
    <n v="15.01"/>
    <n v="212.6"/>
    <n v="102"/>
    <n v="9.57"/>
    <n v="7.8"/>
    <x v="2"/>
    <n v="2.11"/>
    <x v="0"/>
    <x v="0"/>
    <x v="1"/>
    <x v="0"/>
    <x v="0"/>
    <x v="3"/>
  </r>
  <r>
    <n v="971"/>
    <s v="CA"/>
    <x v="128"/>
    <x v="0"/>
    <x v="1"/>
    <x v="1"/>
    <n v="0"/>
    <x v="1"/>
    <n v="183"/>
    <n v="110"/>
    <n v="31.11"/>
    <n v="206.7"/>
    <n v="93"/>
    <n v="17.57"/>
    <n v="203.8"/>
    <n v="119"/>
    <n v="9.17"/>
    <n v="11.1"/>
    <x v="1"/>
    <n v="3"/>
    <x v="1"/>
    <x v="0"/>
    <x v="1"/>
    <x v="0"/>
    <x v="0"/>
    <x v="0"/>
  </r>
  <r>
    <n v="972"/>
    <s v="KS"/>
    <x v="0"/>
    <x v="0"/>
    <x v="0"/>
    <x v="1"/>
    <n v="0"/>
    <x v="1"/>
    <n v="103.3"/>
    <n v="122"/>
    <n v="17.559999999999999"/>
    <n v="245.9"/>
    <n v="123"/>
    <n v="20.9"/>
    <n v="161.1"/>
    <n v="95"/>
    <n v="7.25"/>
    <n v="6.4"/>
    <x v="10"/>
    <n v="1.73"/>
    <x v="0"/>
    <x v="1"/>
    <x v="1"/>
    <x v="0"/>
    <x v="1"/>
    <x v="1"/>
  </r>
  <r>
    <n v="973"/>
    <s v="TX"/>
    <x v="69"/>
    <x v="2"/>
    <x v="0"/>
    <x v="0"/>
    <n v="28"/>
    <x v="2"/>
    <n v="112.2"/>
    <n v="70"/>
    <n v="19.07"/>
    <n v="154.80000000000001"/>
    <n v="106"/>
    <n v="13.16"/>
    <n v="166.7"/>
    <n v="105"/>
    <n v="7.5"/>
    <n v="10.6"/>
    <x v="5"/>
    <n v="2.86"/>
    <x v="1"/>
    <x v="1"/>
    <x v="1"/>
    <x v="0"/>
    <x v="2"/>
    <x v="3"/>
  </r>
  <r>
    <n v="974"/>
    <s v="MN"/>
    <x v="147"/>
    <x v="1"/>
    <x v="1"/>
    <x v="1"/>
    <n v="0"/>
    <x v="1"/>
    <n v="170.7"/>
    <n v="55"/>
    <n v="29.02"/>
    <n v="179.1"/>
    <n v="108"/>
    <n v="15.22"/>
    <n v="281.89999999999998"/>
    <n v="89"/>
    <n v="12.69"/>
    <n v="8.1999999999999993"/>
    <x v="4"/>
    <n v="2.21"/>
    <x v="0"/>
    <x v="3"/>
    <x v="1"/>
    <x v="0"/>
    <x v="0"/>
    <x v="2"/>
  </r>
  <r>
    <n v="975"/>
    <s v="AK"/>
    <x v="43"/>
    <x v="1"/>
    <x v="0"/>
    <x v="1"/>
    <n v="0"/>
    <x v="1"/>
    <n v="172.5"/>
    <n v="78"/>
    <n v="29.33"/>
    <n v="142.6"/>
    <n v="91"/>
    <n v="12.12"/>
    <n v="102"/>
    <n v="63"/>
    <n v="4.59"/>
    <n v="10.9"/>
    <x v="5"/>
    <n v="2.94"/>
    <x v="1"/>
    <x v="1"/>
    <x v="1"/>
    <x v="0"/>
    <x v="2"/>
    <x v="3"/>
  </r>
  <r>
    <n v="976"/>
    <s v="MS"/>
    <x v="44"/>
    <x v="2"/>
    <x v="0"/>
    <x v="0"/>
    <n v="32"/>
    <x v="2"/>
    <n v="187.8"/>
    <n v="117"/>
    <n v="31.93"/>
    <n v="129.80000000000001"/>
    <n v="90"/>
    <n v="11.03"/>
    <n v="132.30000000000001"/>
    <n v="113"/>
    <n v="5.95"/>
    <n v="12"/>
    <x v="0"/>
    <n v="3.24"/>
    <x v="1"/>
    <x v="4"/>
    <x v="1"/>
    <x v="0"/>
    <x v="2"/>
    <x v="0"/>
  </r>
  <r>
    <n v="977"/>
    <s v="VT"/>
    <x v="63"/>
    <x v="0"/>
    <x v="1"/>
    <x v="0"/>
    <n v="26"/>
    <x v="2"/>
    <n v="307.10000000000002"/>
    <n v="94"/>
    <n v="52.21"/>
    <n v="289.39999999999998"/>
    <n v="78"/>
    <n v="24.6"/>
    <n v="174.9"/>
    <n v="109"/>
    <n v="7.87"/>
    <n v="8"/>
    <x v="0"/>
    <n v="2.16"/>
    <x v="0"/>
    <x v="1"/>
    <x v="1"/>
    <x v="0"/>
    <x v="1"/>
    <x v="0"/>
  </r>
  <r>
    <n v="978"/>
    <s v="KS"/>
    <x v="115"/>
    <x v="1"/>
    <x v="0"/>
    <x v="1"/>
    <n v="0"/>
    <x v="1"/>
    <n v="154"/>
    <n v="95"/>
    <n v="26.18"/>
    <n v="205.9"/>
    <n v="106"/>
    <n v="17.5"/>
    <n v="233.7"/>
    <n v="75"/>
    <n v="10.52"/>
    <n v="12.9"/>
    <x v="6"/>
    <n v="3.48"/>
    <x v="1"/>
    <x v="0"/>
    <x v="1"/>
    <x v="0"/>
    <x v="0"/>
    <x v="2"/>
  </r>
  <r>
    <n v="979"/>
    <s v="DE"/>
    <x v="119"/>
    <x v="1"/>
    <x v="1"/>
    <x v="1"/>
    <n v="0"/>
    <x v="1"/>
    <n v="125.6"/>
    <n v="108"/>
    <n v="21.35"/>
    <n v="213"/>
    <n v="90"/>
    <n v="18.11"/>
    <n v="181.7"/>
    <n v="108"/>
    <n v="8.18"/>
    <n v="5.4"/>
    <x v="2"/>
    <n v="1.46"/>
    <x v="0"/>
    <x v="0"/>
    <x v="1"/>
    <x v="0"/>
    <x v="0"/>
    <x v="3"/>
  </r>
  <r>
    <n v="980"/>
    <s v="IN"/>
    <x v="38"/>
    <x v="0"/>
    <x v="0"/>
    <x v="1"/>
    <n v="0"/>
    <x v="1"/>
    <n v="199.3"/>
    <n v="104"/>
    <n v="33.880000000000003"/>
    <n v="224.2"/>
    <n v="92"/>
    <n v="19.059999999999999"/>
    <n v="140.1"/>
    <n v="57"/>
    <n v="6.3"/>
    <n v="15.2"/>
    <x v="5"/>
    <n v="4.0999999999999996"/>
    <x v="1"/>
    <x v="1"/>
    <x v="1"/>
    <x v="0"/>
    <x v="1"/>
    <x v="0"/>
  </r>
  <r>
    <n v="981"/>
    <s v="TX"/>
    <x v="178"/>
    <x v="2"/>
    <x v="0"/>
    <x v="1"/>
    <n v="0"/>
    <x v="1"/>
    <n v="157.9"/>
    <n v="88"/>
    <n v="26.84"/>
    <n v="180.8"/>
    <n v="132"/>
    <n v="15.37"/>
    <n v="132.5"/>
    <n v="102"/>
    <n v="5.96"/>
    <n v="12.8"/>
    <x v="0"/>
    <n v="3.46"/>
    <x v="1"/>
    <x v="0"/>
    <x v="1"/>
    <x v="0"/>
    <x v="0"/>
    <x v="3"/>
  </r>
  <r>
    <n v="982"/>
    <s v="MA"/>
    <x v="139"/>
    <x v="0"/>
    <x v="0"/>
    <x v="1"/>
    <n v="0"/>
    <x v="1"/>
    <n v="203.4"/>
    <n v="81"/>
    <n v="34.58"/>
    <n v="167.7"/>
    <n v="110"/>
    <n v="14.25"/>
    <n v="132"/>
    <n v="124"/>
    <n v="5.94"/>
    <n v="9.1999999999999993"/>
    <x v="2"/>
    <n v="2.48"/>
    <x v="0"/>
    <x v="4"/>
    <x v="1"/>
    <x v="0"/>
    <x v="2"/>
    <x v="0"/>
  </r>
  <r>
    <n v="983"/>
    <s v="CA"/>
    <x v="7"/>
    <x v="2"/>
    <x v="0"/>
    <x v="0"/>
    <n v="39"/>
    <x v="2"/>
    <n v="92.8"/>
    <n v="98"/>
    <n v="15.78"/>
    <n v="271.2"/>
    <n v="115"/>
    <n v="23.05"/>
    <n v="167.1"/>
    <n v="83"/>
    <n v="7.52"/>
    <n v="5.8"/>
    <x v="10"/>
    <n v="1.57"/>
    <x v="0"/>
    <x v="0"/>
    <x v="1"/>
    <x v="0"/>
    <x v="1"/>
    <x v="1"/>
  </r>
  <r>
    <n v="984"/>
    <s v="IA"/>
    <x v="94"/>
    <x v="0"/>
    <x v="0"/>
    <x v="0"/>
    <n v="32"/>
    <x v="2"/>
    <n v="216.8"/>
    <n v="78"/>
    <n v="36.86"/>
    <n v="102.2"/>
    <n v="111"/>
    <n v="8.69"/>
    <n v="174"/>
    <n v="83"/>
    <n v="7.83"/>
    <n v="8.6"/>
    <x v="5"/>
    <n v="2.3199999999999998"/>
    <x v="0"/>
    <x v="1"/>
    <x v="1"/>
    <x v="0"/>
    <x v="2"/>
    <x v="0"/>
  </r>
  <r>
    <n v="985"/>
    <s v="NH"/>
    <x v="86"/>
    <x v="0"/>
    <x v="0"/>
    <x v="1"/>
    <n v="0"/>
    <x v="1"/>
    <n v="193.2"/>
    <n v="89"/>
    <n v="32.840000000000003"/>
    <n v="194.4"/>
    <n v="90"/>
    <n v="16.52"/>
    <n v="186.5"/>
    <n v="104"/>
    <n v="8.39"/>
    <n v="9.6999999999999993"/>
    <x v="5"/>
    <n v="2.62"/>
    <x v="0"/>
    <x v="2"/>
    <x v="1"/>
    <x v="0"/>
    <x v="0"/>
    <x v="0"/>
  </r>
  <r>
    <n v="986"/>
    <s v="GA"/>
    <x v="52"/>
    <x v="0"/>
    <x v="0"/>
    <x v="1"/>
    <n v="0"/>
    <x v="1"/>
    <n v="113.2"/>
    <n v="108"/>
    <n v="19.239999999999998"/>
    <n v="189.3"/>
    <n v="63"/>
    <n v="16.09"/>
    <n v="271.8"/>
    <n v="124"/>
    <n v="12.23"/>
    <n v="14.1"/>
    <x v="7"/>
    <n v="3.81"/>
    <x v="1"/>
    <x v="3"/>
    <x v="1"/>
    <x v="0"/>
    <x v="0"/>
    <x v="2"/>
  </r>
  <r>
    <n v="987"/>
    <s v="WI"/>
    <x v="71"/>
    <x v="0"/>
    <x v="0"/>
    <x v="0"/>
    <n v="36"/>
    <x v="2"/>
    <n v="166.2"/>
    <n v="54"/>
    <n v="28.25"/>
    <n v="238.8"/>
    <n v="109"/>
    <n v="20.3"/>
    <n v="108.8"/>
    <n v="92"/>
    <n v="4.9000000000000004"/>
    <n v="11.2"/>
    <x v="5"/>
    <n v="3.02"/>
    <x v="1"/>
    <x v="3"/>
    <x v="1"/>
    <x v="0"/>
    <x v="1"/>
    <x v="1"/>
  </r>
  <r>
    <n v="988"/>
    <s v="SC"/>
    <x v="7"/>
    <x v="0"/>
    <x v="0"/>
    <x v="1"/>
    <n v="0"/>
    <x v="1"/>
    <n v="207.8"/>
    <n v="92"/>
    <n v="35.33"/>
    <n v="195.7"/>
    <n v="110"/>
    <n v="16.63"/>
    <n v="184.8"/>
    <n v="124"/>
    <n v="8.32"/>
    <n v="13.1"/>
    <x v="7"/>
    <n v="3.54"/>
    <x v="1"/>
    <x v="1"/>
    <x v="1"/>
    <x v="0"/>
    <x v="0"/>
    <x v="0"/>
  </r>
  <r>
    <n v="989"/>
    <s v="MI"/>
    <x v="70"/>
    <x v="1"/>
    <x v="0"/>
    <x v="0"/>
    <n v="35"/>
    <x v="2"/>
    <n v="245.4"/>
    <n v="89"/>
    <n v="41.72"/>
    <n v="148.19999999999999"/>
    <n v="102"/>
    <n v="12.6"/>
    <n v="274"/>
    <n v="136"/>
    <n v="12.33"/>
    <n v="7.5"/>
    <x v="1"/>
    <n v="2.0299999999999998"/>
    <x v="0"/>
    <x v="0"/>
    <x v="1"/>
    <x v="0"/>
    <x v="2"/>
    <x v="0"/>
  </r>
  <r>
    <n v="990"/>
    <s v="MD"/>
    <x v="6"/>
    <x v="2"/>
    <x v="0"/>
    <x v="1"/>
    <n v="0"/>
    <x v="1"/>
    <n v="287.10000000000002"/>
    <n v="108"/>
    <n v="48.81"/>
    <n v="178.4"/>
    <n v="125"/>
    <n v="15.16"/>
    <n v="153.19999999999999"/>
    <n v="98"/>
    <n v="6.89"/>
    <n v="14.4"/>
    <x v="5"/>
    <n v="3.89"/>
    <x v="1"/>
    <x v="3"/>
    <x v="2"/>
    <x v="1"/>
    <x v="0"/>
    <x v="0"/>
  </r>
  <r>
    <n v="991"/>
    <s v="IN"/>
    <x v="51"/>
    <x v="1"/>
    <x v="0"/>
    <x v="0"/>
    <n v="32"/>
    <x v="2"/>
    <n v="192.3"/>
    <n v="82"/>
    <n v="32.69"/>
    <n v="165.3"/>
    <n v="134"/>
    <n v="14.05"/>
    <n v="205"/>
    <n v="74"/>
    <n v="9.23"/>
    <n v="9"/>
    <x v="6"/>
    <n v="2.4300000000000002"/>
    <x v="0"/>
    <x v="4"/>
    <x v="1"/>
    <x v="0"/>
    <x v="2"/>
    <x v="0"/>
  </r>
  <r>
    <n v="992"/>
    <s v="ME"/>
    <x v="90"/>
    <x v="1"/>
    <x v="0"/>
    <x v="1"/>
    <n v="0"/>
    <x v="1"/>
    <n v="194.2"/>
    <n v="122"/>
    <n v="33.01"/>
    <n v="242.1"/>
    <n v="81"/>
    <n v="20.58"/>
    <n v="215.8"/>
    <n v="80"/>
    <n v="9.7100000000000009"/>
    <n v="9.6999999999999993"/>
    <x v="0"/>
    <n v="2.62"/>
    <x v="0"/>
    <x v="4"/>
    <x v="1"/>
    <x v="0"/>
    <x v="1"/>
    <x v="0"/>
  </r>
  <r>
    <n v="993"/>
    <s v="DC"/>
    <x v="75"/>
    <x v="0"/>
    <x v="0"/>
    <x v="1"/>
    <n v="0"/>
    <x v="1"/>
    <n v="211"/>
    <n v="92"/>
    <n v="35.869999999999997"/>
    <n v="217"/>
    <n v="102"/>
    <n v="18.45"/>
    <n v="214.8"/>
    <n v="104"/>
    <n v="9.67"/>
    <n v="9.8000000000000007"/>
    <x v="10"/>
    <n v="2.65"/>
    <x v="0"/>
    <x v="3"/>
    <x v="1"/>
    <x v="0"/>
    <x v="0"/>
    <x v="0"/>
  </r>
  <r>
    <n v="994"/>
    <s v="TN"/>
    <x v="115"/>
    <x v="0"/>
    <x v="0"/>
    <x v="0"/>
    <n v="12"/>
    <x v="0"/>
    <n v="141.9"/>
    <n v="92"/>
    <n v="24.12"/>
    <n v="228.9"/>
    <n v="102"/>
    <n v="19.46"/>
    <n v="195.1"/>
    <n v="101"/>
    <n v="8.7799999999999994"/>
    <n v="8.6999999999999993"/>
    <x v="2"/>
    <n v="2.35"/>
    <x v="0"/>
    <x v="1"/>
    <x v="1"/>
    <x v="0"/>
    <x v="1"/>
    <x v="3"/>
  </r>
  <r>
    <n v="995"/>
    <s v="FL"/>
    <x v="5"/>
    <x v="0"/>
    <x v="0"/>
    <x v="0"/>
    <n v="26"/>
    <x v="2"/>
    <n v="220.5"/>
    <n v="94"/>
    <n v="37.49"/>
    <n v="239.5"/>
    <n v="126"/>
    <n v="20.36"/>
    <n v="254.3"/>
    <n v="109"/>
    <n v="11.44"/>
    <n v="5.9"/>
    <x v="4"/>
    <n v="1.59"/>
    <x v="0"/>
    <x v="4"/>
    <x v="1"/>
    <x v="0"/>
    <x v="1"/>
    <x v="0"/>
  </r>
  <r>
    <n v="996"/>
    <s v="WA"/>
    <x v="201"/>
    <x v="0"/>
    <x v="0"/>
    <x v="1"/>
    <n v="0"/>
    <x v="1"/>
    <n v="157.4"/>
    <n v="122"/>
    <n v="26.76"/>
    <n v="145"/>
    <n v="75"/>
    <n v="12.33"/>
    <n v="281.8"/>
    <n v="92"/>
    <n v="12.68"/>
    <n v="9.3000000000000007"/>
    <x v="5"/>
    <n v="2.5099999999999998"/>
    <x v="0"/>
    <x v="0"/>
    <x v="1"/>
    <x v="0"/>
    <x v="2"/>
    <x v="2"/>
  </r>
  <r>
    <n v="997"/>
    <s v="HI"/>
    <x v="10"/>
    <x v="2"/>
    <x v="0"/>
    <x v="0"/>
    <n v="28"/>
    <x v="2"/>
    <n v="143.5"/>
    <n v="106"/>
    <n v="24.4"/>
    <n v="223.5"/>
    <n v="147"/>
    <n v="19"/>
    <n v="175.4"/>
    <n v="69"/>
    <n v="7.89"/>
    <n v="11.2"/>
    <x v="2"/>
    <n v="3.02"/>
    <x v="1"/>
    <x v="1"/>
    <x v="1"/>
    <x v="0"/>
    <x v="0"/>
    <x v="3"/>
  </r>
  <r>
    <n v="998"/>
    <s v="NE"/>
    <x v="8"/>
    <x v="0"/>
    <x v="0"/>
    <x v="1"/>
    <n v="0"/>
    <x v="1"/>
    <n v="156"/>
    <n v="56"/>
    <n v="26.52"/>
    <n v="56"/>
    <n v="116"/>
    <n v="4.76"/>
    <n v="163.30000000000001"/>
    <n v="104"/>
    <n v="7.35"/>
    <n v="8.9"/>
    <x v="8"/>
    <n v="2.4"/>
    <x v="0"/>
    <x v="1"/>
    <x v="1"/>
    <x v="0"/>
    <x v="2"/>
    <x v="3"/>
  </r>
  <r>
    <n v="999"/>
    <s v="TN"/>
    <x v="27"/>
    <x v="2"/>
    <x v="1"/>
    <x v="1"/>
    <n v="0"/>
    <x v="1"/>
    <n v="160.1"/>
    <n v="63"/>
    <n v="27.22"/>
    <n v="208.4"/>
    <n v="112"/>
    <n v="17.71"/>
    <n v="177.6"/>
    <n v="98"/>
    <n v="7.99"/>
    <n v="9.1999999999999993"/>
    <x v="0"/>
    <n v="2.48"/>
    <x v="0"/>
    <x v="4"/>
    <x v="1"/>
    <x v="0"/>
    <x v="0"/>
    <x v="3"/>
  </r>
  <r>
    <n v="1000"/>
    <s v="MD"/>
    <x v="87"/>
    <x v="0"/>
    <x v="1"/>
    <x v="1"/>
    <n v="0"/>
    <x v="1"/>
    <n v="235.1"/>
    <n v="98"/>
    <n v="39.97"/>
    <n v="251.8"/>
    <n v="79"/>
    <n v="21.4"/>
    <n v="285.89999999999998"/>
    <n v="76"/>
    <n v="12.87"/>
    <n v="7.2"/>
    <x v="5"/>
    <n v="1.94"/>
    <x v="0"/>
    <x v="2"/>
    <x v="2"/>
    <x v="1"/>
    <x v="1"/>
    <x v="0"/>
  </r>
  <r>
    <n v="1001"/>
    <s v="NM"/>
    <x v="9"/>
    <x v="0"/>
    <x v="1"/>
    <x v="0"/>
    <n v="15"/>
    <x v="0"/>
    <n v="160"/>
    <n v="95"/>
    <n v="27.2"/>
    <n v="209.5"/>
    <n v="110"/>
    <n v="17.809999999999999"/>
    <n v="82.3"/>
    <n v="107"/>
    <n v="3.7"/>
    <n v="8.6999999999999993"/>
    <x v="2"/>
    <n v="2.35"/>
    <x v="0"/>
    <x v="5"/>
    <x v="2"/>
    <x v="1"/>
    <x v="0"/>
    <x v="3"/>
  </r>
  <r>
    <n v="1002"/>
    <s v="OR"/>
    <x v="16"/>
    <x v="0"/>
    <x v="0"/>
    <x v="1"/>
    <n v="0"/>
    <x v="1"/>
    <n v="194.8"/>
    <n v="97"/>
    <n v="33.119999999999997"/>
    <n v="235.3"/>
    <n v="118"/>
    <n v="20"/>
    <n v="174.4"/>
    <n v="126"/>
    <n v="7.85"/>
    <n v="11"/>
    <x v="0"/>
    <n v="2.97"/>
    <x v="1"/>
    <x v="0"/>
    <x v="1"/>
    <x v="0"/>
    <x v="1"/>
    <x v="0"/>
  </r>
  <r>
    <n v="1003"/>
    <s v="IN"/>
    <x v="47"/>
    <x v="1"/>
    <x v="0"/>
    <x v="1"/>
    <n v="0"/>
    <x v="1"/>
    <n v="247.8"/>
    <n v="117"/>
    <n v="42.13"/>
    <n v="130"/>
    <n v="95"/>
    <n v="11.05"/>
    <n v="134.30000000000001"/>
    <n v="125"/>
    <n v="6.04"/>
    <n v="6.9"/>
    <x v="5"/>
    <n v="1.86"/>
    <x v="0"/>
    <x v="0"/>
    <x v="1"/>
    <x v="0"/>
    <x v="2"/>
    <x v="0"/>
  </r>
  <r>
    <n v="1004"/>
    <s v="MO"/>
    <x v="56"/>
    <x v="0"/>
    <x v="0"/>
    <x v="1"/>
    <n v="0"/>
    <x v="1"/>
    <n v="221.2"/>
    <n v="80"/>
    <n v="37.6"/>
    <n v="213.6"/>
    <n v="104"/>
    <n v="18.16"/>
    <n v="291.8"/>
    <n v="89"/>
    <n v="13.13"/>
    <n v="11.9"/>
    <x v="0"/>
    <n v="3.21"/>
    <x v="1"/>
    <x v="2"/>
    <x v="1"/>
    <x v="0"/>
    <x v="0"/>
    <x v="0"/>
  </r>
  <r>
    <n v="1005"/>
    <s v="DC"/>
    <x v="141"/>
    <x v="0"/>
    <x v="0"/>
    <x v="0"/>
    <n v="33"/>
    <x v="2"/>
    <n v="231.8"/>
    <n v="78"/>
    <n v="39.409999999999997"/>
    <n v="232.9"/>
    <n v="79"/>
    <n v="19.8"/>
    <n v="206.9"/>
    <n v="121"/>
    <n v="9.31"/>
    <n v="7.6"/>
    <x v="7"/>
    <n v="2.0499999999999998"/>
    <x v="0"/>
    <x v="0"/>
    <x v="1"/>
    <x v="0"/>
    <x v="1"/>
    <x v="0"/>
  </r>
  <r>
    <n v="1006"/>
    <s v="VT"/>
    <x v="47"/>
    <x v="0"/>
    <x v="0"/>
    <x v="0"/>
    <n v="25"/>
    <x v="0"/>
    <n v="215.9"/>
    <n v="90"/>
    <n v="36.700000000000003"/>
    <n v="257.89999999999998"/>
    <n v="92"/>
    <n v="21.92"/>
    <n v="180.2"/>
    <n v="157"/>
    <n v="8.11"/>
    <n v="11.6"/>
    <x v="7"/>
    <n v="3.13"/>
    <x v="1"/>
    <x v="0"/>
    <x v="1"/>
    <x v="0"/>
    <x v="1"/>
    <x v="0"/>
  </r>
  <r>
    <n v="1007"/>
    <s v="OH"/>
    <x v="9"/>
    <x v="0"/>
    <x v="0"/>
    <x v="0"/>
    <n v="35"/>
    <x v="2"/>
    <n v="217.1"/>
    <n v="92"/>
    <n v="36.909999999999997"/>
    <n v="220.8"/>
    <n v="134"/>
    <n v="18.77"/>
    <n v="249.5"/>
    <n v="93"/>
    <n v="11.23"/>
    <n v="8"/>
    <x v="2"/>
    <n v="2.16"/>
    <x v="0"/>
    <x v="4"/>
    <x v="1"/>
    <x v="0"/>
    <x v="0"/>
    <x v="0"/>
  </r>
  <r>
    <n v="1008"/>
    <s v="MO"/>
    <x v="33"/>
    <x v="0"/>
    <x v="0"/>
    <x v="1"/>
    <n v="0"/>
    <x v="1"/>
    <n v="83.5"/>
    <n v="96"/>
    <n v="14.2"/>
    <n v="221.1"/>
    <n v="63"/>
    <n v="18.79"/>
    <n v="349.7"/>
    <n v="75"/>
    <n v="15.74"/>
    <n v="12.6"/>
    <x v="0"/>
    <n v="3.4"/>
    <x v="1"/>
    <x v="1"/>
    <x v="1"/>
    <x v="0"/>
    <x v="0"/>
    <x v="2"/>
  </r>
  <r>
    <n v="1009"/>
    <s v="LA"/>
    <x v="59"/>
    <x v="2"/>
    <x v="0"/>
    <x v="0"/>
    <n v="39"/>
    <x v="2"/>
    <n v="183.3"/>
    <n v="106"/>
    <n v="31.16"/>
    <n v="205.1"/>
    <n v="101"/>
    <n v="17.43"/>
    <n v="263.7"/>
    <n v="90"/>
    <n v="11.87"/>
    <n v="5.0999999999999996"/>
    <x v="10"/>
    <n v="1.38"/>
    <x v="0"/>
    <x v="0"/>
    <x v="1"/>
    <x v="0"/>
    <x v="0"/>
    <x v="0"/>
  </r>
  <r>
    <n v="1010"/>
    <s v="IL"/>
    <x v="64"/>
    <x v="0"/>
    <x v="1"/>
    <x v="1"/>
    <n v="0"/>
    <x v="1"/>
    <n v="236.8"/>
    <n v="141"/>
    <n v="40.26"/>
    <n v="265.3"/>
    <n v="101"/>
    <n v="22.55"/>
    <n v="152.4"/>
    <n v="77"/>
    <n v="6.86"/>
    <n v="9.5"/>
    <x v="5"/>
    <n v="2.57"/>
    <x v="0"/>
    <x v="0"/>
    <x v="2"/>
    <x v="1"/>
    <x v="1"/>
    <x v="0"/>
  </r>
  <r>
    <n v="1011"/>
    <s v="NJ"/>
    <x v="80"/>
    <x v="0"/>
    <x v="0"/>
    <x v="1"/>
    <n v="0"/>
    <x v="1"/>
    <n v="193.8"/>
    <n v="90"/>
    <n v="32.950000000000003"/>
    <n v="195.3"/>
    <n v="121"/>
    <n v="16.600000000000001"/>
    <n v="182.7"/>
    <n v="108"/>
    <n v="8.2200000000000006"/>
    <n v="8.5"/>
    <x v="0"/>
    <n v="2.2999999999999998"/>
    <x v="0"/>
    <x v="0"/>
    <x v="1"/>
    <x v="0"/>
    <x v="0"/>
    <x v="0"/>
  </r>
  <r>
    <n v="1012"/>
    <s v="IA"/>
    <x v="28"/>
    <x v="1"/>
    <x v="0"/>
    <x v="0"/>
    <n v="25"/>
    <x v="0"/>
    <n v="134"/>
    <n v="112"/>
    <n v="22.78"/>
    <n v="206"/>
    <n v="111"/>
    <n v="17.510000000000002"/>
    <n v="180.6"/>
    <n v="118"/>
    <n v="8.1300000000000008"/>
    <n v="9.6999999999999993"/>
    <x v="7"/>
    <n v="2.62"/>
    <x v="0"/>
    <x v="1"/>
    <x v="1"/>
    <x v="0"/>
    <x v="0"/>
    <x v="3"/>
  </r>
  <r>
    <n v="1013"/>
    <s v="WA"/>
    <x v="86"/>
    <x v="1"/>
    <x v="0"/>
    <x v="0"/>
    <n v="25"/>
    <x v="0"/>
    <n v="176.6"/>
    <n v="65"/>
    <n v="30.02"/>
    <n v="172.7"/>
    <n v="96"/>
    <n v="14.68"/>
    <n v="104.5"/>
    <n v="128"/>
    <n v="4.7"/>
    <n v="11.3"/>
    <x v="2"/>
    <n v="3.05"/>
    <x v="1"/>
    <x v="4"/>
    <x v="1"/>
    <x v="0"/>
    <x v="2"/>
    <x v="0"/>
  </r>
  <r>
    <n v="1014"/>
    <s v="NE"/>
    <x v="51"/>
    <x v="0"/>
    <x v="0"/>
    <x v="1"/>
    <n v="0"/>
    <x v="1"/>
    <n v="191.4"/>
    <n v="93"/>
    <n v="32.54"/>
    <n v="205.4"/>
    <n v="119"/>
    <n v="17.46"/>
    <n v="205.7"/>
    <n v="121"/>
    <n v="9.26"/>
    <n v="10.199999999999999"/>
    <x v="0"/>
    <n v="2.75"/>
    <x v="0"/>
    <x v="3"/>
    <x v="1"/>
    <x v="0"/>
    <x v="0"/>
    <x v="0"/>
  </r>
  <r>
    <n v="1015"/>
    <s v="CT"/>
    <x v="65"/>
    <x v="1"/>
    <x v="1"/>
    <x v="0"/>
    <n v="35"/>
    <x v="2"/>
    <n v="174.8"/>
    <n v="127"/>
    <n v="29.72"/>
    <n v="219.6"/>
    <n v="93"/>
    <n v="18.670000000000002"/>
    <n v="255.8"/>
    <n v="90"/>
    <n v="11.51"/>
    <n v="12.8"/>
    <x v="0"/>
    <n v="3.46"/>
    <x v="1"/>
    <x v="1"/>
    <x v="1"/>
    <x v="0"/>
    <x v="0"/>
    <x v="2"/>
  </r>
  <r>
    <n v="1016"/>
    <s v="WV"/>
    <x v="112"/>
    <x v="2"/>
    <x v="0"/>
    <x v="1"/>
    <n v="0"/>
    <x v="1"/>
    <n v="275.2"/>
    <n v="67"/>
    <n v="46.78"/>
    <n v="180.2"/>
    <n v="108"/>
    <n v="15.32"/>
    <n v="159"/>
    <n v="110"/>
    <n v="7.15"/>
    <n v="7.9"/>
    <x v="5"/>
    <n v="2.13"/>
    <x v="0"/>
    <x v="0"/>
    <x v="1"/>
    <x v="0"/>
    <x v="0"/>
    <x v="0"/>
  </r>
  <r>
    <n v="1017"/>
    <s v="ND"/>
    <x v="41"/>
    <x v="2"/>
    <x v="0"/>
    <x v="1"/>
    <n v="0"/>
    <x v="1"/>
    <n v="174"/>
    <n v="85"/>
    <n v="29.58"/>
    <n v="241.1"/>
    <n v="114"/>
    <n v="20.49"/>
    <n v="207.8"/>
    <n v="94"/>
    <n v="9.35"/>
    <n v="7.9"/>
    <x v="6"/>
    <n v="2.13"/>
    <x v="0"/>
    <x v="0"/>
    <x v="1"/>
    <x v="0"/>
    <x v="1"/>
    <x v="1"/>
  </r>
  <r>
    <n v="1018"/>
    <s v="UT"/>
    <x v="174"/>
    <x v="0"/>
    <x v="0"/>
    <x v="1"/>
    <n v="0"/>
    <x v="1"/>
    <n v="165"/>
    <n v="132"/>
    <n v="28.05"/>
    <n v="249.7"/>
    <n v="86"/>
    <n v="21.22"/>
    <n v="170.3"/>
    <n v="128"/>
    <n v="7.66"/>
    <n v="12.6"/>
    <x v="8"/>
    <n v="3.4"/>
    <x v="1"/>
    <x v="0"/>
    <x v="1"/>
    <x v="0"/>
    <x v="1"/>
    <x v="1"/>
  </r>
  <r>
    <n v="1019"/>
    <s v="MS"/>
    <x v="57"/>
    <x v="0"/>
    <x v="0"/>
    <x v="1"/>
    <n v="0"/>
    <x v="1"/>
    <n v="228.7"/>
    <n v="102"/>
    <n v="38.880000000000003"/>
    <n v="168.7"/>
    <n v="99"/>
    <n v="14.34"/>
    <n v="223.5"/>
    <n v="100"/>
    <n v="10.06"/>
    <n v="11.8"/>
    <x v="7"/>
    <n v="3.19"/>
    <x v="1"/>
    <x v="0"/>
    <x v="1"/>
    <x v="0"/>
    <x v="2"/>
    <x v="0"/>
  </r>
  <r>
    <n v="1020"/>
    <s v="MN"/>
    <x v="145"/>
    <x v="0"/>
    <x v="0"/>
    <x v="1"/>
    <n v="0"/>
    <x v="1"/>
    <n v="107.9"/>
    <n v="88"/>
    <n v="18.34"/>
    <n v="235.8"/>
    <n v="109"/>
    <n v="20.04"/>
    <n v="228.6"/>
    <n v="119"/>
    <n v="10.29"/>
    <n v="9.5"/>
    <x v="0"/>
    <n v="2.57"/>
    <x v="0"/>
    <x v="4"/>
    <x v="1"/>
    <x v="0"/>
    <x v="1"/>
    <x v="1"/>
  </r>
  <r>
    <n v="1021"/>
    <s v="NH"/>
    <x v="174"/>
    <x v="1"/>
    <x v="0"/>
    <x v="1"/>
    <n v="0"/>
    <x v="1"/>
    <n v="221.3"/>
    <n v="140"/>
    <n v="37.619999999999997"/>
    <n v="157.80000000000001"/>
    <n v="89"/>
    <n v="13.41"/>
    <n v="192.5"/>
    <n v="89"/>
    <n v="8.66"/>
    <n v="11.3"/>
    <x v="1"/>
    <n v="3.05"/>
    <x v="1"/>
    <x v="0"/>
    <x v="1"/>
    <x v="0"/>
    <x v="2"/>
    <x v="0"/>
  </r>
  <r>
    <n v="1022"/>
    <s v="LA"/>
    <x v="66"/>
    <x v="0"/>
    <x v="0"/>
    <x v="1"/>
    <n v="0"/>
    <x v="1"/>
    <n v="141.1"/>
    <n v="84"/>
    <n v="23.99"/>
    <n v="211.4"/>
    <n v="108"/>
    <n v="17.97"/>
    <n v="103.7"/>
    <n v="127"/>
    <n v="4.67"/>
    <n v="5.9"/>
    <x v="1"/>
    <n v="1.59"/>
    <x v="0"/>
    <x v="3"/>
    <x v="1"/>
    <x v="0"/>
    <x v="0"/>
    <x v="3"/>
  </r>
  <r>
    <n v="1023"/>
    <s v="ME"/>
    <x v="91"/>
    <x v="2"/>
    <x v="0"/>
    <x v="0"/>
    <n v="31"/>
    <x v="2"/>
    <n v="166.4"/>
    <n v="92"/>
    <n v="28.29"/>
    <n v="238.3"/>
    <n v="74"/>
    <n v="20.260000000000002"/>
    <n v="150.69999999999999"/>
    <n v="84"/>
    <n v="6.78"/>
    <n v="10.7"/>
    <x v="7"/>
    <n v="2.89"/>
    <x v="1"/>
    <x v="2"/>
    <x v="1"/>
    <x v="0"/>
    <x v="1"/>
    <x v="1"/>
  </r>
  <r>
    <n v="1024"/>
    <s v="KS"/>
    <x v="21"/>
    <x v="0"/>
    <x v="0"/>
    <x v="0"/>
    <n v="28"/>
    <x v="2"/>
    <n v="249.6"/>
    <n v="87"/>
    <n v="42.43"/>
    <n v="227.2"/>
    <n v="138"/>
    <n v="19.309999999999999"/>
    <n v="239.9"/>
    <n v="92"/>
    <n v="10.8"/>
    <n v="7.6"/>
    <x v="0"/>
    <n v="2.0499999999999998"/>
    <x v="0"/>
    <x v="3"/>
    <x v="1"/>
    <x v="0"/>
    <x v="1"/>
    <x v="0"/>
  </r>
  <r>
    <n v="1025"/>
    <s v="KS"/>
    <x v="37"/>
    <x v="1"/>
    <x v="0"/>
    <x v="1"/>
    <n v="0"/>
    <x v="1"/>
    <n v="178.6"/>
    <n v="83"/>
    <n v="30.36"/>
    <n v="213.1"/>
    <n v="103"/>
    <n v="18.11"/>
    <n v="198"/>
    <n v="119"/>
    <n v="8.91"/>
    <n v="10.9"/>
    <x v="2"/>
    <n v="2.94"/>
    <x v="1"/>
    <x v="0"/>
    <x v="1"/>
    <x v="0"/>
    <x v="0"/>
    <x v="0"/>
  </r>
  <r>
    <n v="1026"/>
    <s v="NV"/>
    <x v="141"/>
    <x v="1"/>
    <x v="0"/>
    <x v="1"/>
    <n v="0"/>
    <x v="1"/>
    <n v="139"/>
    <n v="96"/>
    <n v="23.63"/>
    <n v="224.9"/>
    <n v="64"/>
    <n v="19.12"/>
    <n v="170.8"/>
    <n v="118"/>
    <n v="7.69"/>
    <n v="15.7"/>
    <x v="2"/>
    <n v="4.24"/>
    <x v="1"/>
    <x v="4"/>
    <x v="1"/>
    <x v="0"/>
    <x v="1"/>
    <x v="3"/>
  </r>
  <r>
    <n v="1027"/>
    <s v="MT"/>
    <x v="158"/>
    <x v="0"/>
    <x v="0"/>
    <x v="1"/>
    <n v="0"/>
    <x v="1"/>
    <n v="134.30000000000001"/>
    <n v="98"/>
    <n v="22.83"/>
    <n v="202.3"/>
    <n v="109"/>
    <n v="17.2"/>
    <n v="195.9"/>
    <n v="100"/>
    <n v="8.82"/>
    <n v="12.6"/>
    <x v="2"/>
    <n v="3.4"/>
    <x v="1"/>
    <x v="4"/>
    <x v="1"/>
    <x v="0"/>
    <x v="0"/>
    <x v="3"/>
  </r>
  <r>
    <n v="1028"/>
    <s v="MT"/>
    <x v="58"/>
    <x v="0"/>
    <x v="0"/>
    <x v="1"/>
    <n v="0"/>
    <x v="1"/>
    <n v="215.9"/>
    <n v="93"/>
    <n v="36.700000000000003"/>
    <n v="240.1"/>
    <n v="85"/>
    <n v="20.41"/>
    <n v="156.69999999999999"/>
    <n v="123"/>
    <n v="7.05"/>
    <n v="4.9000000000000004"/>
    <x v="2"/>
    <n v="1.32"/>
    <x v="0"/>
    <x v="3"/>
    <x v="1"/>
    <x v="0"/>
    <x v="1"/>
    <x v="0"/>
  </r>
  <r>
    <n v="1029"/>
    <s v="AK"/>
    <x v="97"/>
    <x v="0"/>
    <x v="0"/>
    <x v="1"/>
    <n v="0"/>
    <x v="1"/>
    <n v="178.4"/>
    <n v="97"/>
    <n v="30.33"/>
    <n v="168.3"/>
    <n v="113"/>
    <n v="14.31"/>
    <n v="120.5"/>
    <n v="93"/>
    <n v="5.42"/>
    <n v="9.3000000000000007"/>
    <x v="4"/>
    <n v="2.5099999999999998"/>
    <x v="0"/>
    <x v="0"/>
    <x v="1"/>
    <x v="0"/>
    <x v="2"/>
    <x v="0"/>
  </r>
  <r>
    <n v="1030"/>
    <s v="UT"/>
    <x v="12"/>
    <x v="0"/>
    <x v="0"/>
    <x v="1"/>
    <n v="0"/>
    <x v="1"/>
    <n v="106.4"/>
    <n v="84"/>
    <n v="18.09"/>
    <n v="140.19999999999999"/>
    <n v="104"/>
    <n v="11.92"/>
    <n v="90.9"/>
    <n v="81"/>
    <n v="4.09"/>
    <n v="11.4"/>
    <x v="0"/>
    <n v="3.08"/>
    <x v="1"/>
    <x v="0"/>
    <x v="1"/>
    <x v="0"/>
    <x v="2"/>
    <x v="3"/>
  </r>
  <r>
    <n v="1031"/>
    <s v="AR"/>
    <x v="78"/>
    <x v="1"/>
    <x v="0"/>
    <x v="1"/>
    <n v="0"/>
    <x v="1"/>
    <n v="170.7"/>
    <n v="101"/>
    <n v="29.02"/>
    <n v="240.2"/>
    <n v="82"/>
    <n v="20.420000000000002"/>
    <n v="119"/>
    <n v="112"/>
    <n v="5.36"/>
    <n v="11.4"/>
    <x v="7"/>
    <n v="3.08"/>
    <x v="1"/>
    <x v="4"/>
    <x v="1"/>
    <x v="0"/>
    <x v="1"/>
    <x v="1"/>
  </r>
  <r>
    <n v="1032"/>
    <s v="LA"/>
    <x v="163"/>
    <x v="1"/>
    <x v="0"/>
    <x v="0"/>
    <n v="33"/>
    <x v="2"/>
    <n v="184.5"/>
    <n v="139"/>
    <n v="31.37"/>
    <n v="183.2"/>
    <n v="78"/>
    <n v="15.57"/>
    <n v="127.4"/>
    <n v="106"/>
    <n v="5.73"/>
    <n v="12.3"/>
    <x v="1"/>
    <n v="3.32"/>
    <x v="1"/>
    <x v="1"/>
    <x v="1"/>
    <x v="0"/>
    <x v="0"/>
    <x v="0"/>
  </r>
  <r>
    <n v="1033"/>
    <s v="KS"/>
    <x v="49"/>
    <x v="1"/>
    <x v="0"/>
    <x v="0"/>
    <n v="37"/>
    <x v="2"/>
    <n v="161.19999999999999"/>
    <n v="109"/>
    <n v="27.4"/>
    <n v="204.2"/>
    <n v="79"/>
    <n v="17.36"/>
    <n v="231.5"/>
    <n v="87"/>
    <n v="10.42"/>
    <n v="8.9"/>
    <x v="7"/>
    <n v="2.4"/>
    <x v="0"/>
    <x v="0"/>
    <x v="1"/>
    <x v="0"/>
    <x v="0"/>
    <x v="2"/>
  </r>
  <r>
    <n v="1034"/>
    <s v="OR"/>
    <x v="132"/>
    <x v="2"/>
    <x v="0"/>
    <x v="1"/>
    <n v="0"/>
    <x v="1"/>
    <n v="84.9"/>
    <n v="77"/>
    <n v="14.43"/>
    <n v="257.5"/>
    <n v="109"/>
    <n v="21.89"/>
    <n v="210.5"/>
    <n v="66"/>
    <n v="9.4700000000000006"/>
    <n v="7.5"/>
    <x v="2"/>
    <n v="2.0299999999999998"/>
    <x v="0"/>
    <x v="4"/>
    <x v="1"/>
    <x v="0"/>
    <x v="1"/>
    <x v="1"/>
  </r>
  <r>
    <n v="1035"/>
    <s v="WI"/>
    <x v="23"/>
    <x v="1"/>
    <x v="0"/>
    <x v="1"/>
    <n v="0"/>
    <x v="1"/>
    <n v="217.9"/>
    <n v="71"/>
    <n v="37.04"/>
    <n v="230.1"/>
    <n v="116"/>
    <n v="19.559999999999999"/>
    <n v="232.1"/>
    <n v="110"/>
    <n v="10.44"/>
    <n v="10.6"/>
    <x v="5"/>
    <n v="2.86"/>
    <x v="1"/>
    <x v="0"/>
    <x v="1"/>
    <x v="0"/>
    <x v="1"/>
    <x v="0"/>
  </r>
  <r>
    <n v="1036"/>
    <s v="KS"/>
    <x v="183"/>
    <x v="1"/>
    <x v="0"/>
    <x v="1"/>
    <n v="0"/>
    <x v="1"/>
    <n v="243"/>
    <n v="91"/>
    <n v="41.31"/>
    <n v="183.9"/>
    <n v="77"/>
    <n v="15.63"/>
    <n v="184.3"/>
    <n v="109"/>
    <n v="8.2899999999999991"/>
    <n v="15.3"/>
    <x v="1"/>
    <n v="4.13"/>
    <x v="1"/>
    <x v="1"/>
    <x v="2"/>
    <x v="1"/>
    <x v="0"/>
    <x v="0"/>
  </r>
  <r>
    <n v="1037"/>
    <s v="IL"/>
    <x v="112"/>
    <x v="1"/>
    <x v="0"/>
    <x v="1"/>
    <n v="0"/>
    <x v="1"/>
    <n v="128.19999999999999"/>
    <n v="71"/>
    <n v="21.79"/>
    <n v="48.1"/>
    <n v="78"/>
    <n v="4.09"/>
    <n v="116.3"/>
    <n v="80"/>
    <n v="5.23"/>
    <n v="8.9"/>
    <x v="0"/>
    <n v="2.4"/>
    <x v="0"/>
    <x v="1"/>
    <x v="1"/>
    <x v="0"/>
    <x v="2"/>
    <x v="3"/>
  </r>
  <r>
    <n v="1038"/>
    <s v="IA"/>
    <x v="33"/>
    <x v="2"/>
    <x v="0"/>
    <x v="1"/>
    <n v="0"/>
    <x v="1"/>
    <n v="126.3"/>
    <n v="115"/>
    <n v="21.47"/>
    <n v="168.8"/>
    <n v="112"/>
    <n v="14.35"/>
    <n v="154.6"/>
    <n v="95"/>
    <n v="6.96"/>
    <n v="9.8000000000000007"/>
    <x v="10"/>
    <n v="2.65"/>
    <x v="0"/>
    <x v="4"/>
    <x v="1"/>
    <x v="0"/>
    <x v="2"/>
    <x v="3"/>
  </r>
  <r>
    <n v="1039"/>
    <s v="AZ"/>
    <x v="123"/>
    <x v="1"/>
    <x v="0"/>
    <x v="1"/>
    <n v="0"/>
    <x v="1"/>
    <n v="178.7"/>
    <n v="56"/>
    <n v="30.38"/>
    <n v="215.7"/>
    <n v="79"/>
    <n v="18.329999999999998"/>
    <n v="152.69999999999999"/>
    <n v="84"/>
    <n v="6.87"/>
    <n v="10.6"/>
    <x v="5"/>
    <n v="2.86"/>
    <x v="1"/>
    <x v="2"/>
    <x v="1"/>
    <x v="0"/>
    <x v="0"/>
    <x v="0"/>
  </r>
  <r>
    <n v="1040"/>
    <s v="NE"/>
    <x v="23"/>
    <x v="1"/>
    <x v="0"/>
    <x v="1"/>
    <n v="0"/>
    <x v="1"/>
    <n v="159"/>
    <n v="109"/>
    <n v="27.03"/>
    <n v="255.1"/>
    <n v="142"/>
    <n v="21.68"/>
    <n v="82.4"/>
    <n v="73"/>
    <n v="3.71"/>
    <n v="10.1"/>
    <x v="7"/>
    <n v="2.73"/>
    <x v="0"/>
    <x v="1"/>
    <x v="1"/>
    <x v="0"/>
    <x v="1"/>
    <x v="1"/>
  </r>
  <r>
    <n v="1041"/>
    <s v="ID"/>
    <x v="125"/>
    <x v="1"/>
    <x v="0"/>
    <x v="1"/>
    <n v="0"/>
    <x v="1"/>
    <n v="150.9"/>
    <n v="79"/>
    <n v="25.65"/>
    <n v="161.80000000000001"/>
    <n v="87"/>
    <n v="13.75"/>
    <n v="167.7"/>
    <n v="115"/>
    <n v="7.55"/>
    <n v="11.7"/>
    <x v="2"/>
    <n v="3.16"/>
    <x v="1"/>
    <x v="3"/>
    <x v="1"/>
    <x v="0"/>
    <x v="2"/>
    <x v="3"/>
  </r>
  <r>
    <n v="1042"/>
    <s v="OH"/>
    <x v="95"/>
    <x v="0"/>
    <x v="1"/>
    <x v="0"/>
    <n v="24"/>
    <x v="0"/>
    <n v="219.9"/>
    <n v="118"/>
    <n v="37.380000000000003"/>
    <n v="208.5"/>
    <n v="116"/>
    <n v="17.72"/>
    <n v="352.5"/>
    <n v="111"/>
    <n v="15.86"/>
    <n v="8.1"/>
    <x v="7"/>
    <n v="2.19"/>
    <x v="0"/>
    <x v="3"/>
    <x v="1"/>
    <x v="0"/>
    <x v="0"/>
    <x v="0"/>
  </r>
  <r>
    <n v="1043"/>
    <s v="TX"/>
    <x v="29"/>
    <x v="0"/>
    <x v="0"/>
    <x v="1"/>
    <n v="0"/>
    <x v="1"/>
    <n v="168"/>
    <n v="116"/>
    <n v="28.56"/>
    <n v="192.4"/>
    <n v="94"/>
    <n v="16.350000000000001"/>
    <n v="166.5"/>
    <n v="98"/>
    <n v="7.49"/>
    <n v="10.1"/>
    <x v="0"/>
    <n v="2.73"/>
    <x v="0"/>
    <x v="4"/>
    <x v="1"/>
    <x v="0"/>
    <x v="0"/>
    <x v="3"/>
  </r>
  <r>
    <n v="1044"/>
    <s v="TN"/>
    <x v="38"/>
    <x v="1"/>
    <x v="0"/>
    <x v="0"/>
    <n v="34"/>
    <x v="2"/>
    <n v="162.1"/>
    <n v="83"/>
    <n v="27.56"/>
    <n v="171.8"/>
    <n v="117"/>
    <n v="14.6"/>
    <n v="259.8"/>
    <n v="76"/>
    <n v="11.69"/>
    <n v="9.6"/>
    <x v="0"/>
    <n v="2.59"/>
    <x v="0"/>
    <x v="2"/>
    <x v="2"/>
    <x v="1"/>
    <x v="2"/>
    <x v="2"/>
  </r>
  <r>
    <n v="1045"/>
    <s v="OK"/>
    <x v="126"/>
    <x v="1"/>
    <x v="0"/>
    <x v="1"/>
    <n v="0"/>
    <x v="1"/>
    <n v="198.8"/>
    <n v="107"/>
    <n v="33.799999999999997"/>
    <n v="195.5"/>
    <n v="91"/>
    <n v="16.62"/>
    <n v="213.3"/>
    <n v="120"/>
    <n v="9.6"/>
    <n v="16.5"/>
    <x v="10"/>
    <n v="4.46"/>
    <x v="1"/>
    <x v="5"/>
    <x v="1"/>
    <x v="0"/>
    <x v="0"/>
    <x v="0"/>
  </r>
  <r>
    <n v="1046"/>
    <s v="ND"/>
    <x v="35"/>
    <x v="1"/>
    <x v="1"/>
    <x v="1"/>
    <n v="0"/>
    <x v="1"/>
    <n v="256.8"/>
    <n v="90"/>
    <n v="43.66"/>
    <n v="230.1"/>
    <n v="104"/>
    <n v="19.559999999999999"/>
    <n v="143.6"/>
    <n v="82"/>
    <n v="6.46"/>
    <n v="9.1"/>
    <x v="3"/>
    <n v="2.46"/>
    <x v="0"/>
    <x v="3"/>
    <x v="1"/>
    <x v="0"/>
    <x v="1"/>
    <x v="0"/>
  </r>
  <r>
    <n v="1047"/>
    <s v="NC"/>
    <x v="92"/>
    <x v="2"/>
    <x v="0"/>
    <x v="0"/>
    <n v="38"/>
    <x v="2"/>
    <n v="196.8"/>
    <n v="92"/>
    <n v="33.46"/>
    <n v="254.2"/>
    <n v="108"/>
    <n v="21.61"/>
    <n v="261.8"/>
    <n v="85"/>
    <n v="11.78"/>
    <n v="7.7"/>
    <x v="5"/>
    <n v="2.08"/>
    <x v="0"/>
    <x v="0"/>
    <x v="1"/>
    <x v="0"/>
    <x v="1"/>
    <x v="0"/>
  </r>
  <r>
    <n v="1048"/>
    <s v="MN"/>
    <x v="145"/>
    <x v="0"/>
    <x v="0"/>
    <x v="1"/>
    <n v="0"/>
    <x v="1"/>
    <n v="140.1"/>
    <n v="120"/>
    <n v="23.82"/>
    <n v="231.4"/>
    <n v="128"/>
    <n v="19.670000000000002"/>
    <n v="188.1"/>
    <n v="127"/>
    <n v="8.4600000000000009"/>
    <n v="11.2"/>
    <x v="2"/>
    <n v="3.02"/>
    <x v="1"/>
    <x v="4"/>
    <x v="1"/>
    <x v="0"/>
    <x v="1"/>
    <x v="3"/>
  </r>
  <r>
    <n v="1049"/>
    <s v="MN"/>
    <x v="96"/>
    <x v="0"/>
    <x v="0"/>
    <x v="1"/>
    <n v="0"/>
    <x v="1"/>
    <n v="194.3"/>
    <n v="83"/>
    <n v="33.03"/>
    <n v="189.9"/>
    <n v="97"/>
    <n v="16.14"/>
    <n v="232.2"/>
    <n v="102"/>
    <n v="10.45"/>
    <n v="9"/>
    <x v="0"/>
    <n v="2.4300000000000002"/>
    <x v="0"/>
    <x v="5"/>
    <x v="1"/>
    <x v="0"/>
    <x v="0"/>
    <x v="0"/>
  </r>
  <r>
    <n v="1050"/>
    <s v="MA"/>
    <x v="98"/>
    <x v="0"/>
    <x v="0"/>
    <x v="1"/>
    <n v="0"/>
    <x v="1"/>
    <n v="117.6"/>
    <n v="66"/>
    <n v="19.989999999999998"/>
    <n v="214"/>
    <n v="108"/>
    <n v="18.190000000000001"/>
    <n v="239.5"/>
    <n v="94"/>
    <n v="10.78"/>
    <n v="8.8000000000000007"/>
    <x v="2"/>
    <n v="2.38"/>
    <x v="0"/>
    <x v="0"/>
    <x v="1"/>
    <x v="0"/>
    <x v="0"/>
    <x v="2"/>
  </r>
  <r>
    <n v="1051"/>
    <s v="PA"/>
    <x v="46"/>
    <x v="0"/>
    <x v="1"/>
    <x v="1"/>
    <n v="0"/>
    <x v="1"/>
    <n v="193.7"/>
    <n v="108"/>
    <n v="32.93"/>
    <n v="186.6"/>
    <n v="98"/>
    <n v="15.86"/>
    <n v="223"/>
    <n v="100"/>
    <n v="10.039999999999999"/>
    <n v="11.6"/>
    <x v="8"/>
    <n v="3.13"/>
    <x v="1"/>
    <x v="1"/>
    <x v="1"/>
    <x v="0"/>
    <x v="0"/>
    <x v="0"/>
  </r>
  <r>
    <n v="1052"/>
    <s v="GA"/>
    <x v="189"/>
    <x v="1"/>
    <x v="0"/>
    <x v="1"/>
    <n v="0"/>
    <x v="1"/>
    <n v="243.1"/>
    <n v="105"/>
    <n v="41.33"/>
    <n v="231.4"/>
    <n v="108"/>
    <n v="19.670000000000002"/>
    <n v="180.9"/>
    <n v="120"/>
    <n v="8.14"/>
    <n v="7.8"/>
    <x v="7"/>
    <n v="2.11"/>
    <x v="0"/>
    <x v="4"/>
    <x v="1"/>
    <x v="0"/>
    <x v="1"/>
    <x v="0"/>
  </r>
  <r>
    <n v="1053"/>
    <s v="NV"/>
    <x v="171"/>
    <x v="0"/>
    <x v="0"/>
    <x v="1"/>
    <n v="0"/>
    <x v="1"/>
    <n v="145.4"/>
    <n v="132"/>
    <n v="24.72"/>
    <n v="129.30000000000001"/>
    <n v="91"/>
    <n v="10.99"/>
    <n v="186.4"/>
    <n v="109"/>
    <n v="8.39"/>
    <n v="5.2"/>
    <x v="7"/>
    <n v="1.4"/>
    <x v="0"/>
    <x v="0"/>
    <x v="1"/>
    <x v="0"/>
    <x v="2"/>
    <x v="3"/>
  </r>
  <r>
    <n v="1054"/>
    <s v="ME"/>
    <x v="104"/>
    <x v="1"/>
    <x v="0"/>
    <x v="1"/>
    <n v="0"/>
    <x v="1"/>
    <n v="229.3"/>
    <n v="93"/>
    <n v="38.979999999999997"/>
    <n v="184.5"/>
    <n v="111"/>
    <n v="15.68"/>
    <n v="168.2"/>
    <n v="91"/>
    <n v="7.57"/>
    <n v="8.8000000000000007"/>
    <x v="0"/>
    <n v="2.38"/>
    <x v="0"/>
    <x v="4"/>
    <x v="1"/>
    <x v="0"/>
    <x v="0"/>
    <x v="0"/>
  </r>
  <r>
    <n v="1055"/>
    <s v="MN"/>
    <x v="2"/>
    <x v="1"/>
    <x v="0"/>
    <x v="0"/>
    <n v="33"/>
    <x v="2"/>
    <n v="186.4"/>
    <n v="84"/>
    <n v="31.69"/>
    <n v="201"/>
    <n v="136"/>
    <n v="17.09"/>
    <n v="286.7"/>
    <n v="103"/>
    <n v="12.9"/>
    <n v="11.1"/>
    <x v="0"/>
    <n v="3"/>
    <x v="1"/>
    <x v="4"/>
    <x v="2"/>
    <x v="1"/>
    <x v="0"/>
    <x v="0"/>
  </r>
  <r>
    <n v="1056"/>
    <s v="NH"/>
    <x v="52"/>
    <x v="0"/>
    <x v="0"/>
    <x v="1"/>
    <n v="0"/>
    <x v="1"/>
    <n v="76.099999999999994"/>
    <n v="121"/>
    <n v="12.94"/>
    <n v="290.3"/>
    <n v="73"/>
    <n v="24.68"/>
    <n v="236.9"/>
    <n v="89"/>
    <n v="10.66"/>
    <n v="10.8"/>
    <x v="0"/>
    <n v="2.92"/>
    <x v="1"/>
    <x v="1"/>
    <x v="1"/>
    <x v="0"/>
    <x v="1"/>
    <x v="1"/>
  </r>
  <r>
    <n v="1057"/>
    <s v="TN"/>
    <x v="56"/>
    <x v="0"/>
    <x v="0"/>
    <x v="1"/>
    <n v="0"/>
    <x v="1"/>
    <n v="162.80000000000001"/>
    <n v="65"/>
    <n v="27.68"/>
    <n v="185"/>
    <n v="109"/>
    <n v="15.73"/>
    <n v="219.5"/>
    <n v="104"/>
    <n v="9.8800000000000008"/>
    <n v="6"/>
    <x v="0"/>
    <n v="1.62"/>
    <x v="0"/>
    <x v="4"/>
    <x v="1"/>
    <x v="0"/>
    <x v="0"/>
    <x v="3"/>
  </r>
  <r>
    <n v="1058"/>
    <s v="UT"/>
    <x v="36"/>
    <x v="0"/>
    <x v="0"/>
    <x v="1"/>
    <n v="0"/>
    <x v="1"/>
    <n v="182.3"/>
    <n v="115"/>
    <n v="30.99"/>
    <n v="199.2"/>
    <n v="97"/>
    <n v="16.93"/>
    <n v="120.2"/>
    <n v="113"/>
    <n v="5.41"/>
    <n v="18"/>
    <x v="2"/>
    <n v="4.8600000000000003"/>
    <x v="1"/>
    <x v="0"/>
    <x v="1"/>
    <x v="0"/>
    <x v="0"/>
    <x v="0"/>
  </r>
  <r>
    <n v="1059"/>
    <s v="RI"/>
    <x v="31"/>
    <x v="1"/>
    <x v="1"/>
    <x v="1"/>
    <n v="0"/>
    <x v="1"/>
    <n v="194.4"/>
    <n v="83"/>
    <n v="33.049999999999997"/>
    <n v="247.8"/>
    <n v="84"/>
    <n v="21.06"/>
    <n v="245.4"/>
    <n v="93"/>
    <n v="11.04"/>
    <n v="11.2"/>
    <x v="10"/>
    <n v="3.02"/>
    <x v="1"/>
    <x v="4"/>
    <x v="1"/>
    <x v="0"/>
    <x v="1"/>
    <x v="0"/>
  </r>
  <r>
    <n v="1060"/>
    <s v="NH"/>
    <x v="13"/>
    <x v="2"/>
    <x v="0"/>
    <x v="0"/>
    <n v="20"/>
    <x v="0"/>
    <n v="189.3"/>
    <n v="95"/>
    <n v="32.18"/>
    <n v="118.6"/>
    <n v="113"/>
    <n v="10.08"/>
    <n v="250.2"/>
    <n v="102"/>
    <n v="11.26"/>
    <n v="12.5"/>
    <x v="7"/>
    <n v="3.38"/>
    <x v="1"/>
    <x v="4"/>
    <x v="1"/>
    <x v="0"/>
    <x v="2"/>
    <x v="0"/>
  </r>
  <r>
    <n v="1061"/>
    <s v="AK"/>
    <x v="79"/>
    <x v="0"/>
    <x v="0"/>
    <x v="0"/>
    <n v="22"/>
    <x v="0"/>
    <n v="160.1"/>
    <n v="107"/>
    <n v="27.22"/>
    <n v="168.7"/>
    <n v="136"/>
    <n v="14.34"/>
    <n v="23.2"/>
    <n v="102"/>
    <n v="1.04"/>
    <n v="9.5"/>
    <x v="7"/>
    <n v="2.57"/>
    <x v="0"/>
    <x v="3"/>
    <x v="1"/>
    <x v="0"/>
    <x v="2"/>
    <x v="3"/>
  </r>
  <r>
    <n v="1062"/>
    <s v="NC"/>
    <x v="191"/>
    <x v="1"/>
    <x v="0"/>
    <x v="1"/>
    <n v="0"/>
    <x v="1"/>
    <n v="145"/>
    <n v="76"/>
    <n v="24.65"/>
    <n v="240.7"/>
    <n v="112"/>
    <n v="20.46"/>
    <n v="197.1"/>
    <n v="134"/>
    <n v="8.8699999999999992"/>
    <n v="7.1"/>
    <x v="7"/>
    <n v="1.92"/>
    <x v="0"/>
    <x v="3"/>
    <x v="1"/>
    <x v="0"/>
    <x v="1"/>
    <x v="1"/>
  </r>
  <r>
    <n v="1063"/>
    <s v="AZ"/>
    <x v="72"/>
    <x v="0"/>
    <x v="0"/>
    <x v="1"/>
    <n v="0"/>
    <x v="1"/>
    <n v="220.7"/>
    <n v="105"/>
    <n v="37.520000000000003"/>
    <n v="119.3"/>
    <n v="127"/>
    <n v="10.14"/>
    <n v="165.1"/>
    <n v="113"/>
    <n v="7.43"/>
    <n v="11.5"/>
    <x v="10"/>
    <n v="3.11"/>
    <x v="1"/>
    <x v="2"/>
    <x v="1"/>
    <x v="0"/>
    <x v="2"/>
    <x v="0"/>
  </r>
  <r>
    <n v="1064"/>
    <s v="MA"/>
    <x v="147"/>
    <x v="2"/>
    <x v="0"/>
    <x v="0"/>
    <n v="31"/>
    <x v="2"/>
    <n v="224.7"/>
    <n v="69"/>
    <n v="38.200000000000003"/>
    <n v="134.5"/>
    <n v="81"/>
    <n v="11.43"/>
    <n v="120.3"/>
    <n v="104"/>
    <n v="5.41"/>
    <n v="7.5"/>
    <x v="2"/>
    <n v="2.0299999999999998"/>
    <x v="0"/>
    <x v="0"/>
    <x v="2"/>
    <x v="1"/>
    <x v="2"/>
    <x v="0"/>
  </r>
  <r>
    <n v="1065"/>
    <s v="TN"/>
    <x v="7"/>
    <x v="2"/>
    <x v="0"/>
    <x v="1"/>
    <n v="0"/>
    <x v="1"/>
    <n v="147"/>
    <n v="79"/>
    <n v="24.99"/>
    <n v="162.30000000000001"/>
    <n v="103"/>
    <n v="13.8"/>
    <n v="162.9"/>
    <n v="80"/>
    <n v="7.33"/>
    <n v="10.5"/>
    <x v="7"/>
    <n v="2.84"/>
    <x v="1"/>
    <x v="0"/>
    <x v="1"/>
    <x v="0"/>
    <x v="2"/>
    <x v="3"/>
  </r>
  <r>
    <n v="1066"/>
    <s v="WY"/>
    <x v="66"/>
    <x v="0"/>
    <x v="0"/>
    <x v="0"/>
    <n v="39"/>
    <x v="2"/>
    <n v="260.8"/>
    <n v="130"/>
    <n v="44.34"/>
    <n v="213.4"/>
    <n v="111"/>
    <n v="18.14"/>
    <n v="195.6"/>
    <n v="97"/>
    <n v="8.8000000000000007"/>
    <n v="10.1"/>
    <x v="2"/>
    <n v="2.73"/>
    <x v="0"/>
    <x v="0"/>
    <x v="1"/>
    <x v="0"/>
    <x v="0"/>
    <x v="0"/>
  </r>
  <r>
    <n v="1067"/>
    <s v="IA"/>
    <x v="85"/>
    <x v="0"/>
    <x v="0"/>
    <x v="1"/>
    <n v="0"/>
    <x v="1"/>
    <n v="155.4"/>
    <n v="127"/>
    <n v="26.42"/>
    <n v="164.1"/>
    <n v="45"/>
    <n v="13.95"/>
    <n v="157.69999999999999"/>
    <n v="128"/>
    <n v="7.1"/>
    <n v="9"/>
    <x v="0"/>
    <n v="2.4300000000000002"/>
    <x v="0"/>
    <x v="1"/>
    <x v="1"/>
    <x v="0"/>
    <x v="2"/>
    <x v="3"/>
  </r>
  <r>
    <n v="1068"/>
    <s v="IN"/>
    <x v="33"/>
    <x v="0"/>
    <x v="0"/>
    <x v="1"/>
    <n v="0"/>
    <x v="1"/>
    <n v="166.2"/>
    <n v="112"/>
    <n v="28.25"/>
    <n v="255.3"/>
    <n v="81"/>
    <n v="21.7"/>
    <n v="228.1"/>
    <n v="97"/>
    <n v="10.26"/>
    <n v="5.4"/>
    <x v="10"/>
    <n v="1.46"/>
    <x v="0"/>
    <x v="0"/>
    <x v="1"/>
    <x v="0"/>
    <x v="1"/>
    <x v="1"/>
  </r>
  <r>
    <n v="1069"/>
    <s v="NJ"/>
    <x v="21"/>
    <x v="0"/>
    <x v="0"/>
    <x v="1"/>
    <n v="0"/>
    <x v="1"/>
    <n v="211.8"/>
    <n v="115"/>
    <n v="36.01"/>
    <n v="260.5"/>
    <n v="102"/>
    <n v="22.14"/>
    <n v="144.19999999999999"/>
    <n v="96"/>
    <n v="6.49"/>
    <n v="10.8"/>
    <x v="10"/>
    <n v="2.92"/>
    <x v="1"/>
    <x v="1"/>
    <x v="1"/>
    <x v="0"/>
    <x v="1"/>
    <x v="0"/>
  </r>
  <r>
    <n v="1070"/>
    <s v="MT"/>
    <x v="12"/>
    <x v="0"/>
    <x v="0"/>
    <x v="1"/>
    <n v="0"/>
    <x v="1"/>
    <n v="162.69999999999999"/>
    <n v="102"/>
    <n v="27.66"/>
    <n v="292"/>
    <n v="105"/>
    <n v="24.82"/>
    <n v="183.3"/>
    <n v="80"/>
    <n v="8.25"/>
    <n v="8.6999999999999993"/>
    <x v="1"/>
    <n v="2.35"/>
    <x v="0"/>
    <x v="1"/>
    <x v="1"/>
    <x v="0"/>
    <x v="1"/>
    <x v="1"/>
  </r>
  <r>
    <n v="1071"/>
    <s v="ND"/>
    <x v="171"/>
    <x v="2"/>
    <x v="1"/>
    <x v="0"/>
    <n v="37"/>
    <x v="2"/>
    <n v="237.1"/>
    <n v="76"/>
    <n v="40.31"/>
    <n v="264.2"/>
    <n v="125"/>
    <n v="22.46"/>
    <n v="271.3"/>
    <n v="120"/>
    <n v="12.21"/>
    <n v="7.9"/>
    <x v="0"/>
    <n v="2.13"/>
    <x v="0"/>
    <x v="0"/>
    <x v="1"/>
    <x v="0"/>
    <x v="1"/>
    <x v="0"/>
  </r>
  <r>
    <n v="1072"/>
    <s v="MI"/>
    <x v="171"/>
    <x v="2"/>
    <x v="0"/>
    <x v="1"/>
    <n v="0"/>
    <x v="1"/>
    <n v="166.2"/>
    <n v="102"/>
    <n v="28.25"/>
    <n v="217.6"/>
    <n v="112"/>
    <n v="18.5"/>
    <n v="220.2"/>
    <n v="68"/>
    <n v="9.91"/>
    <n v="13.2"/>
    <x v="5"/>
    <n v="3.56"/>
    <x v="1"/>
    <x v="2"/>
    <x v="1"/>
    <x v="0"/>
    <x v="0"/>
    <x v="3"/>
  </r>
  <r>
    <n v="1073"/>
    <s v="MT"/>
    <x v="195"/>
    <x v="0"/>
    <x v="0"/>
    <x v="1"/>
    <n v="0"/>
    <x v="1"/>
    <n v="121.7"/>
    <n v="48"/>
    <n v="20.69"/>
    <n v="125.8"/>
    <n v="112"/>
    <n v="10.69"/>
    <n v="261.60000000000002"/>
    <n v="122"/>
    <n v="11.77"/>
    <n v="8.3000000000000007"/>
    <x v="5"/>
    <n v="2.2400000000000002"/>
    <x v="0"/>
    <x v="6"/>
    <x v="2"/>
    <x v="1"/>
    <x v="2"/>
    <x v="2"/>
  </r>
  <r>
    <n v="1074"/>
    <s v="AL"/>
    <x v="71"/>
    <x v="1"/>
    <x v="0"/>
    <x v="1"/>
    <n v="0"/>
    <x v="1"/>
    <n v="176.4"/>
    <n v="62"/>
    <n v="29.99"/>
    <n v="201"/>
    <n v="124"/>
    <n v="17.09"/>
    <n v="150.4"/>
    <n v="138"/>
    <n v="6.77"/>
    <n v="11.2"/>
    <x v="5"/>
    <n v="3.02"/>
    <x v="1"/>
    <x v="1"/>
    <x v="1"/>
    <x v="0"/>
    <x v="0"/>
    <x v="3"/>
  </r>
  <r>
    <n v="1075"/>
    <s v="NV"/>
    <x v="84"/>
    <x v="1"/>
    <x v="0"/>
    <x v="0"/>
    <n v="27"/>
    <x v="2"/>
    <n v="67.400000000000006"/>
    <n v="116"/>
    <n v="11.46"/>
    <n v="244"/>
    <n v="78"/>
    <n v="20.74"/>
    <n v="281.10000000000002"/>
    <n v="93"/>
    <n v="12.65"/>
    <n v="11.4"/>
    <x v="5"/>
    <n v="3.08"/>
    <x v="1"/>
    <x v="4"/>
    <x v="1"/>
    <x v="0"/>
    <x v="1"/>
    <x v="1"/>
  </r>
  <r>
    <n v="1076"/>
    <s v="MI"/>
    <x v="172"/>
    <x v="0"/>
    <x v="0"/>
    <x v="1"/>
    <n v="0"/>
    <x v="1"/>
    <n v="229.7"/>
    <n v="129"/>
    <n v="39.049999999999997"/>
    <n v="336"/>
    <n v="104"/>
    <n v="28.56"/>
    <n v="192.8"/>
    <n v="128"/>
    <n v="8.68"/>
    <n v="9.6"/>
    <x v="6"/>
    <n v="2.59"/>
    <x v="0"/>
    <x v="0"/>
    <x v="2"/>
    <x v="1"/>
    <x v="1"/>
    <x v="0"/>
  </r>
  <r>
    <n v="1077"/>
    <s v="FL"/>
    <x v="11"/>
    <x v="0"/>
    <x v="0"/>
    <x v="0"/>
    <n v="24"/>
    <x v="0"/>
    <n v="176"/>
    <n v="118"/>
    <n v="29.92"/>
    <n v="277.89999999999998"/>
    <n v="116"/>
    <n v="23.62"/>
    <n v="174.7"/>
    <n v="71"/>
    <n v="7.86"/>
    <n v="14.7"/>
    <x v="10"/>
    <n v="3.97"/>
    <x v="1"/>
    <x v="0"/>
    <x v="1"/>
    <x v="0"/>
    <x v="1"/>
    <x v="1"/>
  </r>
  <r>
    <n v="1078"/>
    <s v="NY"/>
    <x v="123"/>
    <x v="2"/>
    <x v="0"/>
    <x v="1"/>
    <n v="0"/>
    <x v="1"/>
    <n v="247.7"/>
    <n v="77"/>
    <n v="42.11"/>
    <n v="269.5"/>
    <n v="108"/>
    <n v="22.91"/>
    <n v="167.3"/>
    <n v="82"/>
    <n v="7.53"/>
    <n v="9.6"/>
    <x v="10"/>
    <n v="2.59"/>
    <x v="0"/>
    <x v="1"/>
    <x v="2"/>
    <x v="1"/>
    <x v="1"/>
    <x v="0"/>
  </r>
  <r>
    <n v="1079"/>
    <s v="KS"/>
    <x v="10"/>
    <x v="1"/>
    <x v="0"/>
    <x v="1"/>
    <n v="0"/>
    <x v="1"/>
    <n v="115.4"/>
    <n v="90"/>
    <n v="19.62"/>
    <n v="262.60000000000002"/>
    <n v="68"/>
    <n v="22.32"/>
    <n v="245.7"/>
    <n v="69"/>
    <n v="11.06"/>
    <n v="13.1"/>
    <x v="2"/>
    <n v="3.54"/>
    <x v="1"/>
    <x v="4"/>
    <x v="1"/>
    <x v="0"/>
    <x v="1"/>
    <x v="1"/>
  </r>
  <r>
    <n v="1080"/>
    <s v="NC"/>
    <x v="189"/>
    <x v="1"/>
    <x v="0"/>
    <x v="1"/>
    <n v="0"/>
    <x v="1"/>
    <n v="112.2"/>
    <n v="95"/>
    <n v="19.07"/>
    <n v="209.6"/>
    <n v="108"/>
    <n v="17.82"/>
    <n v="260.89999999999998"/>
    <n v="78"/>
    <n v="11.74"/>
    <n v="13.9"/>
    <x v="6"/>
    <n v="3.75"/>
    <x v="1"/>
    <x v="1"/>
    <x v="2"/>
    <x v="1"/>
    <x v="0"/>
    <x v="2"/>
  </r>
  <r>
    <n v="1081"/>
    <s v="MN"/>
    <x v="78"/>
    <x v="2"/>
    <x v="0"/>
    <x v="1"/>
    <n v="0"/>
    <x v="1"/>
    <n v="162.6"/>
    <n v="138"/>
    <n v="27.64"/>
    <n v="154"/>
    <n v="109"/>
    <n v="13.09"/>
    <n v="209.7"/>
    <n v="118"/>
    <n v="9.44"/>
    <n v="11.5"/>
    <x v="7"/>
    <n v="3.11"/>
    <x v="1"/>
    <x v="1"/>
    <x v="1"/>
    <x v="0"/>
    <x v="2"/>
    <x v="3"/>
  </r>
  <r>
    <n v="1082"/>
    <s v="RI"/>
    <x v="71"/>
    <x v="0"/>
    <x v="0"/>
    <x v="1"/>
    <n v="0"/>
    <x v="1"/>
    <n v="229.4"/>
    <n v="107"/>
    <n v="39"/>
    <n v="214.1"/>
    <n v="99"/>
    <n v="18.2"/>
    <n v="289.60000000000002"/>
    <n v="95"/>
    <n v="13.03"/>
    <n v="10.4"/>
    <x v="1"/>
    <n v="2.81"/>
    <x v="1"/>
    <x v="2"/>
    <x v="1"/>
    <x v="0"/>
    <x v="0"/>
    <x v="0"/>
  </r>
  <r>
    <n v="1083"/>
    <s v="UT"/>
    <x v="65"/>
    <x v="0"/>
    <x v="0"/>
    <x v="1"/>
    <n v="0"/>
    <x v="1"/>
    <n v="139.6"/>
    <n v="96"/>
    <n v="23.73"/>
    <n v="124.2"/>
    <n v="93"/>
    <n v="10.56"/>
    <n v="95.6"/>
    <n v="75"/>
    <n v="4.3"/>
    <n v="15"/>
    <x v="7"/>
    <n v="4.05"/>
    <x v="1"/>
    <x v="4"/>
    <x v="1"/>
    <x v="0"/>
    <x v="2"/>
    <x v="3"/>
  </r>
  <r>
    <n v="1084"/>
    <s v="OR"/>
    <x v="16"/>
    <x v="0"/>
    <x v="0"/>
    <x v="1"/>
    <n v="0"/>
    <x v="1"/>
    <n v="263.8"/>
    <n v="66"/>
    <n v="44.85"/>
    <n v="251.3"/>
    <n v="116"/>
    <n v="21.36"/>
    <n v="200.1"/>
    <n v="112"/>
    <n v="9"/>
    <n v="8.4"/>
    <x v="5"/>
    <n v="2.27"/>
    <x v="0"/>
    <x v="5"/>
    <x v="2"/>
    <x v="1"/>
    <x v="1"/>
    <x v="0"/>
  </r>
  <r>
    <n v="1085"/>
    <s v="IL"/>
    <x v="31"/>
    <x v="0"/>
    <x v="0"/>
    <x v="0"/>
    <n v="14"/>
    <x v="0"/>
    <n v="114.3"/>
    <n v="132"/>
    <n v="19.43"/>
    <n v="199.8"/>
    <n v="91"/>
    <n v="16.98"/>
    <n v="194.7"/>
    <n v="74"/>
    <n v="8.76"/>
    <n v="7.5"/>
    <x v="8"/>
    <n v="2.0299999999999998"/>
    <x v="0"/>
    <x v="0"/>
    <x v="1"/>
    <x v="0"/>
    <x v="0"/>
    <x v="3"/>
  </r>
  <r>
    <n v="1086"/>
    <s v="OH"/>
    <x v="8"/>
    <x v="2"/>
    <x v="0"/>
    <x v="1"/>
    <n v="0"/>
    <x v="1"/>
    <n v="196.3"/>
    <n v="108"/>
    <n v="33.369999999999997"/>
    <n v="136.80000000000001"/>
    <n v="96"/>
    <n v="11.63"/>
    <n v="154.69999999999999"/>
    <n v="87"/>
    <n v="6.96"/>
    <n v="7.7"/>
    <x v="0"/>
    <n v="2.08"/>
    <x v="0"/>
    <x v="4"/>
    <x v="1"/>
    <x v="0"/>
    <x v="2"/>
    <x v="0"/>
  </r>
  <r>
    <n v="1087"/>
    <s v="MA"/>
    <x v="125"/>
    <x v="1"/>
    <x v="0"/>
    <x v="1"/>
    <n v="0"/>
    <x v="1"/>
    <n v="253.2"/>
    <n v="95"/>
    <n v="43.04"/>
    <n v="188"/>
    <n v="116"/>
    <n v="15.98"/>
    <n v="142"/>
    <n v="133"/>
    <n v="6.39"/>
    <n v="4.4000000000000004"/>
    <x v="7"/>
    <n v="1.19"/>
    <x v="0"/>
    <x v="0"/>
    <x v="1"/>
    <x v="0"/>
    <x v="0"/>
    <x v="0"/>
  </r>
  <r>
    <n v="1088"/>
    <s v="OR"/>
    <x v="88"/>
    <x v="2"/>
    <x v="0"/>
    <x v="1"/>
    <n v="0"/>
    <x v="1"/>
    <n v="98"/>
    <n v="99"/>
    <n v="16.66"/>
    <n v="240.7"/>
    <n v="62"/>
    <n v="20.46"/>
    <n v="254.8"/>
    <n v="123"/>
    <n v="11.47"/>
    <n v="10.5"/>
    <x v="7"/>
    <n v="2.84"/>
    <x v="1"/>
    <x v="1"/>
    <x v="1"/>
    <x v="0"/>
    <x v="1"/>
    <x v="1"/>
  </r>
  <r>
    <n v="1089"/>
    <s v="CA"/>
    <x v="28"/>
    <x v="2"/>
    <x v="0"/>
    <x v="1"/>
    <n v="0"/>
    <x v="1"/>
    <n v="249.4"/>
    <n v="118"/>
    <n v="42.4"/>
    <n v="211.5"/>
    <n v="95"/>
    <n v="17.98"/>
    <n v="169"/>
    <n v="116"/>
    <n v="7.61"/>
    <n v="9.1"/>
    <x v="0"/>
    <n v="2.46"/>
    <x v="0"/>
    <x v="1"/>
    <x v="1"/>
    <x v="0"/>
    <x v="0"/>
    <x v="0"/>
  </r>
  <r>
    <n v="1090"/>
    <s v="WV"/>
    <x v="70"/>
    <x v="0"/>
    <x v="0"/>
    <x v="0"/>
    <n v="30"/>
    <x v="2"/>
    <n v="129.6"/>
    <n v="107"/>
    <n v="22.03"/>
    <n v="233"/>
    <n v="104"/>
    <n v="19.809999999999999"/>
    <n v="297"/>
    <n v="93"/>
    <n v="13.37"/>
    <n v="14.5"/>
    <x v="2"/>
    <n v="3.92"/>
    <x v="1"/>
    <x v="0"/>
    <x v="1"/>
    <x v="0"/>
    <x v="1"/>
    <x v="2"/>
  </r>
  <r>
    <n v="1091"/>
    <s v="VT"/>
    <x v="97"/>
    <x v="0"/>
    <x v="0"/>
    <x v="1"/>
    <n v="0"/>
    <x v="1"/>
    <n v="221.3"/>
    <n v="106"/>
    <n v="37.619999999999997"/>
    <n v="267.60000000000002"/>
    <n v="98"/>
    <n v="22.75"/>
    <n v="111.5"/>
    <n v="80"/>
    <n v="5.0199999999999996"/>
    <n v="9.3000000000000007"/>
    <x v="10"/>
    <n v="2.5099999999999998"/>
    <x v="0"/>
    <x v="1"/>
    <x v="1"/>
    <x v="0"/>
    <x v="1"/>
    <x v="0"/>
  </r>
  <r>
    <n v="1092"/>
    <s v="ID"/>
    <x v="139"/>
    <x v="0"/>
    <x v="0"/>
    <x v="1"/>
    <n v="0"/>
    <x v="1"/>
    <n v="220.7"/>
    <n v="106"/>
    <n v="37.520000000000003"/>
    <n v="177.8"/>
    <n v="118"/>
    <n v="15.11"/>
    <n v="206.1"/>
    <n v="102"/>
    <n v="9.27"/>
    <n v="12.4"/>
    <x v="4"/>
    <n v="3.35"/>
    <x v="1"/>
    <x v="0"/>
    <x v="1"/>
    <x v="0"/>
    <x v="0"/>
    <x v="0"/>
  </r>
  <r>
    <n v="1093"/>
    <s v="OR"/>
    <x v="44"/>
    <x v="2"/>
    <x v="0"/>
    <x v="1"/>
    <n v="0"/>
    <x v="1"/>
    <n v="87.6"/>
    <n v="76"/>
    <n v="14.89"/>
    <n v="262"/>
    <n v="111"/>
    <n v="22.27"/>
    <n v="184.6"/>
    <n v="125"/>
    <n v="8.31"/>
    <n v="9.1999999999999993"/>
    <x v="2"/>
    <n v="2.48"/>
    <x v="0"/>
    <x v="0"/>
    <x v="1"/>
    <x v="0"/>
    <x v="1"/>
    <x v="1"/>
  </r>
  <r>
    <n v="1094"/>
    <s v="GA"/>
    <x v="79"/>
    <x v="2"/>
    <x v="0"/>
    <x v="1"/>
    <n v="0"/>
    <x v="1"/>
    <n v="203.6"/>
    <n v="61"/>
    <n v="34.61"/>
    <n v="161.69999999999999"/>
    <n v="127"/>
    <n v="13.74"/>
    <n v="175.9"/>
    <n v="97"/>
    <n v="7.92"/>
    <n v="8.4"/>
    <x v="0"/>
    <n v="2.27"/>
    <x v="0"/>
    <x v="1"/>
    <x v="1"/>
    <x v="0"/>
    <x v="2"/>
    <x v="0"/>
  </r>
  <r>
    <n v="1095"/>
    <s v="ME"/>
    <x v="138"/>
    <x v="0"/>
    <x v="0"/>
    <x v="1"/>
    <n v="0"/>
    <x v="1"/>
    <n v="213.6"/>
    <n v="110"/>
    <n v="36.31"/>
    <n v="234.9"/>
    <n v="121"/>
    <n v="19.97"/>
    <n v="229.6"/>
    <n v="157"/>
    <n v="10.33"/>
    <n v="8.8000000000000007"/>
    <x v="0"/>
    <n v="2.38"/>
    <x v="0"/>
    <x v="4"/>
    <x v="1"/>
    <x v="0"/>
    <x v="1"/>
    <x v="0"/>
  </r>
  <r>
    <n v="1096"/>
    <s v="HI"/>
    <x v="56"/>
    <x v="0"/>
    <x v="0"/>
    <x v="0"/>
    <n v="31"/>
    <x v="2"/>
    <n v="181.6"/>
    <n v="112"/>
    <n v="30.87"/>
    <n v="220.7"/>
    <n v="100"/>
    <n v="18.760000000000002"/>
    <n v="236.3"/>
    <n v="121"/>
    <n v="10.63"/>
    <n v="12.9"/>
    <x v="7"/>
    <n v="3.48"/>
    <x v="1"/>
    <x v="4"/>
    <x v="1"/>
    <x v="0"/>
    <x v="0"/>
    <x v="0"/>
  </r>
  <r>
    <n v="1097"/>
    <s v="AZ"/>
    <x v="17"/>
    <x v="1"/>
    <x v="0"/>
    <x v="0"/>
    <n v="22"/>
    <x v="0"/>
    <n v="215.4"/>
    <n v="123"/>
    <n v="36.619999999999997"/>
    <n v="328.7"/>
    <n v="98"/>
    <n v="27.94"/>
    <n v="160.5"/>
    <n v="89"/>
    <n v="7.22"/>
    <n v="7.8"/>
    <x v="1"/>
    <n v="2.11"/>
    <x v="0"/>
    <x v="0"/>
    <x v="1"/>
    <x v="0"/>
    <x v="1"/>
    <x v="0"/>
  </r>
  <r>
    <n v="1098"/>
    <s v="IA"/>
    <x v="146"/>
    <x v="1"/>
    <x v="0"/>
    <x v="1"/>
    <n v="0"/>
    <x v="1"/>
    <n v="199.2"/>
    <n v="111"/>
    <n v="33.86"/>
    <n v="175.1"/>
    <n v="83"/>
    <n v="14.88"/>
    <n v="210.6"/>
    <n v="84"/>
    <n v="9.48"/>
    <n v="10.199999999999999"/>
    <x v="5"/>
    <n v="2.75"/>
    <x v="0"/>
    <x v="3"/>
    <x v="1"/>
    <x v="0"/>
    <x v="2"/>
    <x v="0"/>
  </r>
  <r>
    <n v="1099"/>
    <s v="CT"/>
    <x v="93"/>
    <x v="0"/>
    <x v="0"/>
    <x v="1"/>
    <n v="0"/>
    <x v="1"/>
    <n v="115"/>
    <n v="130"/>
    <n v="19.55"/>
    <n v="137.80000000000001"/>
    <n v="83"/>
    <n v="11.71"/>
    <n v="224"/>
    <n v="61"/>
    <n v="10.08"/>
    <n v="7.3"/>
    <x v="7"/>
    <n v="1.97"/>
    <x v="0"/>
    <x v="3"/>
    <x v="1"/>
    <x v="0"/>
    <x v="2"/>
    <x v="2"/>
  </r>
  <r>
    <n v="1100"/>
    <s v="WA"/>
    <x v="194"/>
    <x v="2"/>
    <x v="0"/>
    <x v="1"/>
    <n v="0"/>
    <x v="1"/>
    <n v="270.5"/>
    <n v="69"/>
    <n v="45.99"/>
    <n v="230"/>
    <n v="112"/>
    <n v="19.55"/>
    <n v="136"/>
    <n v="111"/>
    <n v="6.12"/>
    <n v="9.6"/>
    <x v="2"/>
    <n v="2.59"/>
    <x v="0"/>
    <x v="0"/>
    <x v="2"/>
    <x v="1"/>
    <x v="1"/>
    <x v="0"/>
  </r>
  <r>
    <n v="1101"/>
    <s v="VA"/>
    <x v="175"/>
    <x v="0"/>
    <x v="0"/>
    <x v="1"/>
    <n v="0"/>
    <x v="1"/>
    <n v="222.2"/>
    <n v="127"/>
    <n v="37.770000000000003"/>
    <n v="153.1"/>
    <n v="125"/>
    <n v="13.01"/>
    <n v="227.4"/>
    <n v="80"/>
    <n v="10.23"/>
    <n v="12.9"/>
    <x v="7"/>
    <n v="3.48"/>
    <x v="1"/>
    <x v="0"/>
    <x v="1"/>
    <x v="0"/>
    <x v="2"/>
    <x v="0"/>
  </r>
  <r>
    <n v="1102"/>
    <s v="CO"/>
    <x v="87"/>
    <x v="1"/>
    <x v="0"/>
    <x v="1"/>
    <n v="0"/>
    <x v="1"/>
    <n v="61.9"/>
    <n v="78"/>
    <n v="10.52"/>
    <n v="262.60000000000002"/>
    <n v="114"/>
    <n v="22.32"/>
    <n v="212.5"/>
    <n v="110"/>
    <n v="9.56"/>
    <n v="8.8000000000000007"/>
    <x v="5"/>
    <n v="2.38"/>
    <x v="0"/>
    <x v="3"/>
    <x v="1"/>
    <x v="0"/>
    <x v="1"/>
    <x v="1"/>
  </r>
  <r>
    <n v="1103"/>
    <s v="LA"/>
    <x v="119"/>
    <x v="0"/>
    <x v="0"/>
    <x v="1"/>
    <n v="0"/>
    <x v="1"/>
    <n v="141.1"/>
    <n v="92"/>
    <n v="23.99"/>
    <n v="249.1"/>
    <n v="126"/>
    <n v="21.17"/>
    <n v="136"/>
    <n v="73"/>
    <n v="6.12"/>
    <n v="10.8"/>
    <x v="5"/>
    <n v="2.92"/>
    <x v="1"/>
    <x v="4"/>
    <x v="1"/>
    <x v="0"/>
    <x v="1"/>
    <x v="1"/>
  </r>
  <r>
    <n v="1104"/>
    <s v="TX"/>
    <x v="32"/>
    <x v="0"/>
    <x v="0"/>
    <x v="1"/>
    <n v="0"/>
    <x v="1"/>
    <n v="189.2"/>
    <n v="81"/>
    <n v="32.159999999999997"/>
    <n v="184.4"/>
    <n v="117"/>
    <n v="15.67"/>
    <n v="255.8"/>
    <n v="83"/>
    <n v="11.51"/>
    <n v="10.6"/>
    <x v="2"/>
    <n v="2.86"/>
    <x v="1"/>
    <x v="3"/>
    <x v="2"/>
    <x v="1"/>
    <x v="0"/>
    <x v="0"/>
  </r>
  <r>
    <n v="1105"/>
    <s v="SD"/>
    <x v="174"/>
    <x v="1"/>
    <x v="0"/>
    <x v="1"/>
    <n v="0"/>
    <x v="1"/>
    <n v="196"/>
    <n v="135"/>
    <n v="33.32"/>
    <n v="186"/>
    <n v="146"/>
    <n v="15.81"/>
    <n v="153"/>
    <n v="92"/>
    <n v="6.89"/>
    <n v="9.8000000000000007"/>
    <x v="6"/>
    <n v="2.65"/>
    <x v="0"/>
    <x v="3"/>
    <x v="1"/>
    <x v="0"/>
    <x v="0"/>
    <x v="0"/>
  </r>
  <r>
    <n v="1106"/>
    <s v="VA"/>
    <x v="10"/>
    <x v="0"/>
    <x v="0"/>
    <x v="1"/>
    <n v="0"/>
    <x v="1"/>
    <n v="171.6"/>
    <n v="119"/>
    <n v="29.17"/>
    <n v="205"/>
    <n v="107"/>
    <n v="17.43"/>
    <n v="170.6"/>
    <n v="114"/>
    <n v="7.68"/>
    <n v="13.8"/>
    <x v="7"/>
    <n v="3.73"/>
    <x v="1"/>
    <x v="1"/>
    <x v="1"/>
    <x v="0"/>
    <x v="0"/>
    <x v="3"/>
  </r>
  <r>
    <n v="1107"/>
    <s v="NY"/>
    <x v="93"/>
    <x v="0"/>
    <x v="1"/>
    <x v="1"/>
    <n v="0"/>
    <x v="1"/>
    <n v="174"/>
    <n v="123"/>
    <n v="29.58"/>
    <n v="161.30000000000001"/>
    <n v="115"/>
    <n v="13.71"/>
    <n v="260.7"/>
    <n v="98"/>
    <n v="11.73"/>
    <n v="11.4"/>
    <x v="0"/>
    <n v="3.08"/>
    <x v="1"/>
    <x v="4"/>
    <x v="1"/>
    <x v="0"/>
    <x v="2"/>
    <x v="2"/>
  </r>
  <r>
    <n v="1108"/>
    <s v="WA"/>
    <x v="92"/>
    <x v="1"/>
    <x v="0"/>
    <x v="1"/>
    <n v="0"/>
    <x v="1"/>
    <n v="78.599999999999994"/>
    <n v="106"/>
    <n v="13.36"/>
    <n v="187.3"/>
    <n v="110"/>
    <n v="15.92"/>
    <n v="184.2"/>
    <n v="111"/>
    <n v="8.2899999999999991"/>
    <n v="7.4"/>
    <x v="2"/>
    <n v="2"/>
    <x v="0"/>
    <x v="0"/>
    <x v="2"/>
    <x v="1"/>
    <x v="0"/>
    <x v="3"/>
  </r>
  <r>
    <n v="1109"/>
    <s v="WI"/>
    <x v="52"/>
    <x v="0"/>
    <x v="0"/>
    <x v="1"/>
    <n v="0"/>
    <x v="1"/>
    <n v="200.9"/>
    <n v="92"/>
    <n v="34.15"/>
    <n v="164.3"/>
    <n v="91"/>
    <n v="13.97"/>
    <n v="249"/>
    <n v="98"/>
    <n v="11.21"/>
    <n v="8.9"/>
    <x v="10"/>
    <n v="2.4"/>
    <x v="0"/>
    <x v="0"/>
    <x v="1"/>
    <x v="0"/>
    <x v="2"/>
    <x v="0"/>
  </r>
  <r>
    <n v="1110"/>
    <s v="TN"/>
    <x v="18"/>
    <x v="0"/>
    <x v="0"/>
    <x v="1"/>
    <n v="0"/>
    <x v="1"/>
    <n v="141.30000000000001"/>
    <n v="123"/>
    <n v="24.02"/>
    <n v="253.6"/>
    <n v="87"/>
    <n v="21.56"/>
    <n v="215.8"/>
    <n v="96"/>
    <n v="9.7100000000000009"/>
    <n v="6.4"/>
    <x v="5"/>
    <n v="1.73"/>
    <x v="0"/>
    <x v="0"/>
    <x v="1"/>
    <x v="0"/>
    <x v="1"/>
    <x v="1"/>
  </r>
  <r>
    <n v="1111"/>
    <s v="CT"/>
    <x v="47"/>
    <x v="0"/>
    <x v="0"/>
    <x v="1"/>
    <n v="0"/>
    <x v="1"/>
    <n v="235.8"/>
    <n v="130"/>
    <n v="40.090000000000003"/>
    <n v="176"/>
    <n v="69"/>
    <n v="14.96"/>
    <n v="63.6"/>
    <n v="122"/>
    <n v="2.86"/>
    <n v="7.3"/>
    <x v="6"/>
    <n v="1.97"/>
    <x v="0"/>
    <x v="4"/>
    <x v="1"/>
    <x v="0"/>
    <x v="2"/>
    <x v="0"/>
  </r>
  <r>
    <n v="1112"/>
    <s v="WA"/>
    <x v="155"/>
    <x v="1"/>
    <x v="0"/>
    <x v="1"/>
    <n v="0"/>
    <x v="1"/>
    <n v="185.1"/>
    <n v="100"/>
    <n v="31.47"/>
    <n v="165.1"/>
    <n v="88"/>
    <n v="14.03"/>
    <n v="111.6"/>
    <n v="104"/>
    <n v="5.0199999999999996"/>
    <n v="6.3"/>
    <x v="7"/>
    <n v="1.7"/>
    <x v="0"/>
    <x v="3"/>
    <x v="1"/>
    <x v="0"/>
    <x v="2"/>
    <x v="0"/>
  </r>
  <r>
    <n v="1113"/>
    <s v="NH"/>
    <x v="49"/>
    <x v="0"/>
    <x v="0"/>
    <x v="1"/>
    <n v="0"/>
    <x v="1"/>
    <n v="254.3"/>
    <n v="113"/>
    <n v="43.23"/>
    <n v="78.900000000000006"/>
    <n v="104"/>
    <n v="6.71"/>
    <n v="153.19999999999999"/>
    <n v="69"/>
    <n v="6.89"/>
    <n v="11.8"/>
    <x v="5"/>
    <n v="3.19"/>
    <x v="1"/>
    <x v="4"/>
    <x v="1"/>
    <x v="0"/>
    <x v="2"/>
    <x v="0"/>
  </r>
  <r>
    <n v="1114"/>
    <s v="MT"/>
    <x v="175"/>
    <x v="1"/>
    <x v="0"/>
    <x v="1"/>
    <n v="0"/>
    <x v="1"/>
    <n v="183"/>
    <n v="103"/>
    <n v="31.11"/>
    <n v="214.8"/>
    <n v="77"/>
    <n v="18.260000000000002"/>
    <n v="206.4"/>
    <n v="73"/>
    <n v="9.2899999999999991"/>
    <n v="8.6999999999999993"/>
    <x v="1"/>
    <n v="2.35"/>
    <x v="0"/>
    <x v="4"/>
    <x v="1"/>
    <x v="0"/>
    <x v="0"/>
    <x v="0"/>
  </r>
  <r>
    <n v="1115"/>
    <s v="NE"/>
    <x v="119"/>
    <x v="0"/>
    <x v="0"/>
    <x v="0"/>
    <n v="29"/>
    <x v="2"/>
    <n v="163.5"/>
    <n v="80"/>
    <n v="27.8"/>
    <n v="274.8"/>
    <n v="136"/>
    <n v="23.36"/>
    <n v="381.9"/>
    <n v="147"/>
    <n v="17.190000000000001"/>
    <n v="7.5"/>
    <x v="2"/>
    <n v="2.0299999999999998"/>
    <x v="0"/>
    <x v="4"/>
    <x v="1"/>
    <x v="0"/>
    <x v="1"/>
    <x v="1"/>
  </r>
  <r>
    <n v="1116"/>
    <s v="WA"/>
    <x v="42"/>
    <x v="2"/>
    <x v="0"/>
    <x v="1"/>
    <n v="0"/>
    <x v="1"/>
    <n v="207.9"/>
    <n v="98"/>
    <n v="35.340000000000003"/>
    <n v="210.5"/>
    <n v="96"/>
    <n v="17.89"/>
    <n v="109.6"/>
    <n v="114"/>
    <n v="4.93"/>
    <n v="7.7"/>
    <x v="5"/>
    <n v="2.08"/>
    <x v="0"/>
    <x v="4"/>
    <x v="1"/>
    <x v="0"/>
    <x v="0"/>
    <x v="0"/>
  </r>
  <r>
    <n v="1117"/>
    <s v="WI"/>
    <x v="46"/>
    <x v="0"/>
    <x v="0"/>
    <x v="1"/>
    <n v="0"/>
    <x v="1"/>
    <n v="248.6"/>
    <n v="102"/>
    <n v="42.26"/>
    <n v="174.9"/>
    <n v="93"/>
    <n v="14.87"/>
    <n v="207.2"/>
    <n v="86"/>
    <n v="9.32"/>
    <n v="6.1"/>
    <x v="0"/>
    <n v="1.65"/>
    <x v="0"/>
    <x v="3"/>
    <x v="1"/>
    <x v="0"/>
    <x v="2"/>
    <x v="0"/>
  </r>
  <r>
    <n v="1118"/>
    <s v="AR"/>
    <x v="18"/>
    <x v="0"/>
    <x v="0"/>
    <x v="0"/>
    <n v="31"/>
    <x v="2"/>
    <n v="185.4"/>
    <n v="105"/>
    <n v="31.52"/>
    <n v="197.6"/>
    <n v="126"/>
    <n v="16.8"/>
    <n v="147.1"/>
    <n v="110"/>
    <n v="6.62"/>
    <n v="14.5"/>
    <x v="7"/>
    <n v="3.92"/>
    <x v="1"/>
    <x v="4"/>
    <x v="1"/>
    <x v="0"/>
    <x v="0"/>
    <x v="0"/>
  </r>
  <r>
    <n v="1119"/>
    <s v="WI"/>
    <x v="172"/>
    <x v="2"/>
    <x v="0"/>
    <x v="1"/>
    <n v="0"/>
    <x v="1"/>
    <n v="197.8"/>
    <n v="60"/>
    <n v="33.630000000000003"/>
    <n v="221"/>
    <n v="64"/>
    <n v="18.79"/>
    <n v="168.6"/>
    <n v="134"/>
    <n v="7.59"/>
    <n v="8.9"/>
    <x v="2"/>
    <n v="2.4"/>
    <x v="0"/>
    <x v="0"/>
    <x v="1"/>
    <x v="0"/>
    <x v="0"/>
    <x v="0"/>
  </r>
  <r>
    <n v="1120"/>
    <s v="DE"/>
    <x v="202"/>
    <x v="0"/>
    <x v="1"/>
    <x v="1"/>
    <n v="0"/>
    <x v="1"/>
    <n v="132.1"/>
    <n v="42"/>
    <n v="22.46"/>
    <n v="138.9"/>
    <n v="88"/>
    <n v="11.81"/>
    <n v="192.6"/>
    <n v="119"/>
    <n v="8.67"/>
    <n v="9.1"/>
    <x v="6"/>
    <n v="2.46"/>
    <x v="0"/>
    <x v="4"/>
    <x v="2"/>
    <x v="1"/>
    <x v="2"/>
    <x v="3"/>
  </r>
  <r>
    <n v="1121"/>
    <s v="NH"/>
    <x v="71"/>
    <x v="1"/>
    <x v="0"/>
    <x v="1"/>
    <n v="0"/>
    <x v="1"/>
    <n v="197.1"/>
    <n v="117"/>
    <n v="33.51"/>
    <n v="227.8"/>
    <n v="128"/>
    <n v="19.36"/>
    <n v="214"/>
    <n v="101"/>
    <n v="9.6300000000000008"/>
    <n v="9.3000000000000007"/>
    <x v="9"/>
    <n v="2.5099999999999998"/>
    <x v="0"/>
    <x v="1"/>
    <x v="1"/>
    <x v="0"/>
    <x v="1"/>
    <x v="0"/>
  </r>
  <r>
    <n v="1122"/>
    <s v="VA"/>
    <x v="1"/>
    <x v="0"/>
    <x v="0"/>
    <x v="1"/>
    <n v="0"/>
    <x v="1"/>
    <n v="154.6"/>
    <n v="112"/>
    <n v="26.28"/>
    <n v="184.2"/>
    <n v="105"/>
    <n v="15.66"/>
    <n v="217.4"/>
    <n v="102"/>
    <n v="9.7799999999999994"/>
    <n v="12.6"/>
    <x v="2"/>
    <n v="3.4"/>
    <x v="1"/>
    <x v="4"/>
    <x v="1"/>
    <x v="0"/>
    <x v="0"/>
    <x v="3"/>
  </r>
  <r>
    <n v="1123"/>
    <s v="ID"/>
    <x v="176"/>
    <x v="0"/>
    <x v="0"/>
    <x v="1"/>
    <n v="0"/>
    <x v="1"/>
    <n v="96.8"/>
    <n v="92"/>
    <n v="16.46"/>
    <n v="142.6"/>
    <n v="103"/>
    <n v="12.12"/>
    <n v="210.1"/>
    <n v="115"/>
    <n v="9.4499999999999993"/>
    <n v="10.9"/>
    <x v="2"/>
    <n v="2.94"/>
    <x v="1"/>
    <x v="4"/>
    <x v="2"/>
    <x v="1"/>
    <x v="2"/>
    <x v="3"/>
  </r>
  <r>
    <n v="1124"/>
    <s v="TN"/>
    <x v="109"/>
    <x v="1"/>
    <x v="0"/>
    <x v="1"/>
    <n v="0"/>
    <x v="1"/>
    <n v="172"/>
    <n v="145"/>
    <n v="29.24"/>
    <n v="276.39999999999998"/>
    <n v="101"/>
    <n v="23.49"/>
    <n v="193.7"/>
    <n v="100"/>
    <n v="8.7200000000000006"/>
    <n v="10.1"/>
    <x v="4"/>
    <n v="2.73"/>
    <x v="0"/>
    <x v="0"/>
    <x v="1"/>
    <x v="0"/>
    <x v="1"/>
    <x v="1"/>
  </r>
  <r>
    <n v="1125"/>
    <s v="MT"/>
    <x v="106"/>
    <x v="2"/>
    <x v="0"/>
    <x v="0"/>
    <n v="29"/>
    <x v="2"/>
    <n v="151.1"/>
    <n v="121"/>
    <n v="25.69"/>
    <n v="244.7"/>
    <n v="88"/>
    <n v="20.8"/>
    <n v="154.4"/>
    <n v="91"/>
    <n v="6.95"/>
    <n v="13.8"/>
    <x v="5"/>
    <n v="3.73"/>
    <x v="1"/>
    <x v="4"/>
    <x v="1"/>
    <x v="0"/>
    <x v="1"/>
    <x v="1"/>
  </r>
  <r>
    <n v="1126"/>
    <s v="OK"/>
    <x v="46"/>
    <x v="2"/>
    <x v="0"/>
    <x v="1"/>
    <n v="0"/>
    <x v="1"/>
    <n v="209.6"/>
    <n v="107"/>
    <n v="35.630000000000003"/>
    <n v="228.8"/>
    <n v="96"/>
    <n v="19.45"/>
    <n v="172.4"/>
    <n v="85"/>
    <n v="7.76"/>
    <n v="7.6"/>
    <x v="5"/>
    <n v="2.0499999999999998"/>
    <x v="0"/>
    <x v="3"/>
    <x v="1"/>
    <x v="0"/>
    <x v="1"/>
    <x v="0"/>
  </r>
  <r>
    <n v="1127"/>
    <s v="ID"/>
    <x v="66"/>
    <x v="0"/>
    <x v="0"/>
    <x v="0"/>
    <n v="32"/>
    <x v="2"/>
    <n v="247"/>
    <n v="109"/>
    <n v="41.99"/>
    <n v="125.6"/>
    <n v="91"/>
    <n v="10.68"/>
    <n v="226.5"/>
    <n v="90"/>
    <n v="10.19"/>
    <n v="10.5"/>
    <x v="7"/>
    <n v="2.84"/>
    <x v="1"/>
    <x v="3"/>
    <x v="1"/>
    <x v="0"/>
    <x v="2"/>
    <x v="0"/>
  </r>
  <r>
    <n v="1128"/>
    <s v="NV"/>
    <x v="203"/>
    <x v="2"/>
    <x v="0"/>
    <x v="0"/>
    <n v="30"/>
    <x v="2"/>
    <n v="221.4"/>
    <n v="114"/>
    <n v="37.64"/>
    <n v="165.8"/>
    <n v="116"/>
    <n v="14.09"/>
    <n v="247"/>
    <n v="105"/>
    <n v="11.12"/>
    <n v="10.8"/>
    <x v="14"/>
    <n v="2.92"/>
    <x v="1"/>
    <x v="0"/>
    <x v="1"/>
    <x v="0"/>
    <x v="2"/>
    <x v="0"/>
  </r>
  <r>
    <n v="1129"/>
    <s v="KS"/>
    <x v="57"/>
    <x v="2"/>
    <x v="0"/>
    <x v="1"/>
    <n v="0"/>
    <x v="1"/>
    <n v="321.3"/>
    <n v="99"/>
    <n v="54.62"/>
    <n v="167.9"/>
    <n v="93"/>
    <n v="14.27"/>
    <n v="193.6"/>
    <n v="106"/>
    <n v="8.7100000000000009"/>
    <n v="8"/>
    <x v="7"/>
    <n v="2.16"/>
    <x v="0"/>
    <x v="0"/>
    <x v="2"/>
    <x v="1"/>
    <x v="2"/>
    <x v="0"/>
  </r>
  <r>
    <n v="1130"/>
    <s v="WY"/>
    <x v="39"/>
    <x v="0"/>
    <x v="0"/>
    <x v="1"/>
    <n v="0"/>
    <x v="1"/>
    <n v="243.7"/>
    <n v="124"/>
    <n v="41.43"/>
    <n v="60"/>
    <n v="90"/>
    <n v="5.0999999999999996"/>
    <n v="189"/>
    <n v="129"/>
    <n v="8.5"/>
    <n v="11.3"/>
    <x v="5"/>
    <n v="3.05"/>
    <x v="1"/>
    <x v="1"/>
    <x v="1"/>
    <x v="0"/>
    <x v="2"/>
    <x v="0"/>
  </r>
  <r>
    <n v="1131"/>
    <s v="MS"/>
    <x v="49"/>
    <x v="0"/>
    <x v="0"/>
    <x v="1"/>
    <n v="0"/>
    <x v="1"/>
    <n v="251.5"/>
    <n v="85"/>
    <n v="42.76"/>
    <n v="214.2"/>
    <n v="98"/>
    <n v="18.21"/>
    <n v="186.1"/>
    <n v="71"/>
    <n v="8.3699999999999992"/>
    <n v="11.1"/>
    <x v="1"/>
    <n v="3"/>
    <x v="1"/>
    <x v="3"/>
    <x v="1"/>
    <x v="0"/>
    <x v="0"/>
    <x v="0"/>
  </r>
  <r>
    <n v="1132"/>
    <s v="WY"/>
    <x v="20"/>
    <x v="1"/>
    <x v="1"/>
    <x v="1"/>
    <n v="0"/>
    <x v="1"/>
    <n v="236.9"/>
    <n v="107"/>
    <n v="40.270000000000003"/>
    <n v="157.6"/>
    <n v="105"/>
    <n v="13.4"/>
    <n v="241"/>
    <n v="120"/>
    <n v="10.85"/>
    <n v="7.3"/>
    <x v="5"/>
    <n v="1.97"/>
    <x v="0"/>
    <x v="1"/>
    <x v="2"/>
    <x v="1"/>
    <x v="2"/>
    <x v="0"/>
  </r>
  <r>
    <n v="1133"/>
    <s v="TX"/>
    <x v="195"/>
    <x v="0"/>
    <x v="0"/>
    <x v="1"/>
    <n v="0"/>
    <x v="1"/>
    <n v="159.69999999999999"/>
    <n v="79"/>
    <n v="27.15"/>
    <n v="216.7"/>
    <n v="131"/>
    <n v="18.420000000000002"/>
    <n v="206.7"/>
    <n v="116"/>
    <n v="9.3000000000000007"/>
    <n v="9.3000000000000007"/>
    <x v="0"/>
    <n v="2.5099999999999998"/>
    <x v="0"/>
    <x v="4"/>
    <x v="1"/>
    <x v="0"/>
    <x v="0"/>
    <x v="3"/>
  </r>
  <r>
    <n v="1134"/>
    <s v="WA"/>
    <x v="52"/>
    <x v="0"/>
    <x v="1"/>
    <x v="1"/>
    <n v="0"/>
    <x v="1"/>
    <n v="148.19999999999999"/>
    <n v="96"/>
    <n v="25.19"/>
    <n v="220.4"/>
    <n v="111"/>
    <n v="18.73"/>
    <n v="134.19999999999999"/>
    <n v="97"/>
    <n v="6.04"/>
    <n v="9.1999999999999993"/>
    <x v="6"/>
    <n v="2.48"/>
    <x v="0"/>
    <x v="2"/>
    <x v="2"/>
    <x v="1"/>
    <x v="0"/>
    <x v="3"/>
  </r>
  <r>
    <n v="1135"/>
    <s v="HI"/>
    <x v="192"/>
    <x v="2"/>
    <x v="0"/>
    <x v="1"/>
    <n v="0"/>
    <x v="1"/>
    <n v="150.9"/>
    <n v="86"/>
    <n v="25.65"/>
    <n v="268.60000000000002"/>
    <n v="129"/>
    <n v="22.83"/>
    <n v="179.9"/>
    <n v="73"/>
    <n v="8.1"/>
    <n v="14.7"/>
    <x v="6"/>
    <n v="3.97"/>
    <x v="1"/>
    <x v="0"/>
    <x v="1"/>
    <x v="0"/>
    <x v="1"/>
    <x v="1"/>
  </r>
  <r>
    <n v="1136"/>
    <s v="IL"/>
    <x v="48"/>
    <x v="0"/>
    <x v="0"/>
    <x v="0"/>
    <n v="28"/>
    <x v="2"/>
    <n v="210.5"/>
    <n v="101"/>
    <n v="35.79"/>
    <n v="250.5"/>
    <n v="86"/>
    <n v="21.29"/>
    <n v="241.6"/>
    <n v="125"/>
    <n v="10.87"/>
    <n v="11.5"/>
    <x v="5"/>
    <n v="3.11"/>
    <x v="1"/>
    <x v="0"/>
    <x v="1"/>
    <x v="0"/>
    <x v="1"/>
    <x v="0"/>
  </r>
  <r>
    <n v="1137"/>
    <s v="MD"/>
    <x v="36"/>
    <x v="1"/>
    <x v="0"/>
    <x v="1"/>
    <n v="0"/>
    <x v="1"/>
    <n v="254.7"/>
    <n v="80"/>
    <n v="43.3"/>
    <n v="90.2"/>
    <n v="79"/>
    <n v="7.67"/>
    <n v="153.4"/>
    <n v="60"/>
    <n v="6.9"/>
    <n v="10.6"/>
    <x v="8"/>
    <n v="2.86"/>
    <x v="1"/>
    <x v="1"/>
    <x v="1"/>
    <x v="0"/>
    <x v="2"/>
    <x v="0"/>
  </r>
  <r>
    <n v="1138"/>
    <s v="MA"/>
    <x v="71"/>
    <x v="0"/>
    <x v="0"/>
    <x v="1"/>
    <n v="0"/>
    <x v="1"/>
    <n v="284.39999999999998"/>
    <n v="89"/>
    <n v="48.35"/>
    <n v="157"/>
    <n v="113"/>
    <n v="13.35"/>
    <n v="242.8"/>
    <n v="91"/>
    <n v="10.93"/>
    <n v="8.4"/>
    <x v="8"/>
    <n v="2.27"/>
    <x v="0"/>
    <x v="1"/>
    <x v="2"/>
    <x v="1"/>
    <x v="2"/>
    <x v="0"/>
  </r>
  <r>
    <n v="1139"/>
    <s v="SD"/>
    <x v="56"/>
    <x v="0"/>
    <x v="0"/>
    <x v="1"/>
    <n v="0"/>
    <x v="1"/>
    <n v="0"/>
    <n v="0"/>
    <n v="0"/>
    <n v="159.6"/>
    <n v="130"/>
    <n v="13.57"/>
    <n v="167.1"/>
    <n v="88"/>
    <n v="7.52"/>
    <n v="6.8"/>
    <x v="6"/>
    <n v="1.84"/>
    <x v="0"/>
    <x v="2"/>
    <x v="2"/>
    <x v="1"/>
    <x v="2"/>
    <x v="3"/>
  </r>
  <r>
    <n v="1140"/>
    <s v="PA"/>
    <x v="14"/>
    <x v="2"/>
    <x v="1"/>
    <x v="1"/>
    <n v="0"/>
    <x v="1"/>
    <n v="133.69999999999999"/>
    <n v="45"/>
    <n v="22.73"/>
    <n v="187.8"/>
    <n v="107"/>
    <n v="15.96"/>
    <n v="181.9"/>
    <n v="89"/>
    <n v="8.19"/>
    <n v="10.7"/>
    <x v="5"/>
    <n v="2.89"/>
    <x v="1"/>
    <x v="0"/>
    <x v="2"/>
    <x v="1"/>
    <x v="0"/>
    <x v="3"/>
  </r>
  <r>
    <n v="1141"/>
    <s v="NC"/>
    <x v="71"/>
    <x v="2"/>
    <x v="0"/>
    <x v="1"/>
    <n v="0"/>
    <x v="1"/>
    <n v="224.9"/>
    <n v="117"/>
    <n v="38.229999999999997"/>
    <n v="191.9"/>
    <n v="127"/>
    <n v="16.309999999999999"/>
    <n v="229.9"/>
    <n v="97"/>
    <n v="10.35"/>
    <n v="10.3"/>
    <x v="0"/>
    <n v="2.78"/>
    <x v="0"/>
    <x v="1"/>
    <x v="1"/>
    <x v="0"/>
    <x v="0"/>
    <x v="0"/>
  </r>
  <r>
    <n v="1142"/>
    <s v="VT"/>
    <x v="60"/>
    <x v="2"/>
    <x v="0"/>
    <x v="1"/>
    <n v="0"/>
    <x v="1"/>
    <n v="151.80000000000001"/>
    <n v="98"/>
    <n v="25.81"/>
    <n v="209.9"/>
    <n v="92"/>
    <n v="17.84"/>
    <n v="266.89999999999998"/>
    <n v="86"/>
    <n v="12.01"/>
    <n v="11.9"/>
    <x v="2"/>
    <n v="3.21"/>
    <x v="1"/>
    <x v="0"/>
    <x v="1"/>
    <x v="0"/>
    <x v="0"/>
    <x v="2"/>
  </r>
  <r>
    <n v="1143"/>
    <s v="KY"/>
    <x v="39"/>
    <x v="1"/>
    <x v="0"/>
    <x v="0"/>
    <n v="22"/>
    <x v="0"/>
    <n v="141.4"/>
    <n v="107"/>
    <n v="24.04"/>
    <n v="163"/>
    <n v="105"/>
    <n v="13.86"/>
    <n v="220"/>
    <n v="99"/>
    <n v="9.9"/>
    <n v="5.6"/>
    <x v="0"/>
    <n v="1.51"/>
    <x v="0"/>
    <x v="4"/>
    <x v="1"/>
    <x v="0"/>
    <x v="2"/>
    <x v="3"/>
  </r>
  <r>
    <n v="1144"/>
    <s v="WA"/>
    <x v="13"/>
    <x v="2"/>
    <x v="0"/>
    <x v="1"/>
    <n v="0"/>
    <x v="1"/>
    <n v="285.7"/>
    <n v="124"/>
    <n v="48.57"/>
    <n v="230.9"/>
    <n v="106"/>
    <n v="19.63"/>
    <n v="230.7"/>
    <n v="140"/>
    <n v="10.38"/>
    <n v="14.8"/>
    <x v="10"/>
    <n v="4"/>
    <x v="1"/>
    <x v="1"/>
    <x v="2"/>
    <x v="1"/>
    <x v="1"/>
    <x v="0"/>
  </r>
  <r>
    <n v="1145"/>
    <s v="LA"/>
    <x v="86"/>
    <x v="0"/>
    <x v="0"/>
    <x v="1"/>
    <n v="0"/>
    <x v="1"/>
    <n v="58.4"/>
    <n v="121"/>
    <n v="9.93"/>
    <n v="262.2"/>
    <n v="64"/>
    <n v="22.29"/>
    <n v="159"/>
    <n v="115"/>
    <n v="7.15"/>
    <n v="11.9"/>
    <x v="2"/>
    <n v="3.21"/>
    <x v="1"/>
    <x v="0"/>
    <x v="1"/>
    <x v="0"/>
    <x v="1"/>
    <x v="1"/>
  </r>
  <r>
    <n v="1146"/>
    <s v="WA"/>
    <x v="35"/>
    <x v="0"/>
    <x v="0"/>
    <x v="0"/>
    <n v="16"/>
    <x v="0"/>
    <n v="90.4"/>
    <n v="105"/>
    <n v="15.37"/>
    <n v="201.3"/>
    <n v="109"/>
    <n v="17.11"/>
    <n v="227.1"/>
    <n v="115"/>
    <n v="10.220000000000001"/>
    <n v="13.1"/>
    <x v="7"/>
    <n v="3.54"/>
    <x v="1"/>
    <x v="1"/>
    <x v="1"/>
    <x v="0"/>
    <x v="0"/>
    <x v="2"/>
  </r>
  <r>
    <n v="1147"/>
    <s v="ME"/>
    <x v="75"/>
    <x v="2"/>
    <x v="0"/>
    <x v="1"/>
    <n v="0"/>
    <x v="1"/>
    <n v="114.4"/>
    <n v="91"/>
    <n v="19.45"/>
    <n v="216.6"/>
    <n v="123"/>
    <n v="18.41"/>
    <n v="250.6"/>
    <n v="102"/>
    <n v="11.28"/>
    <n v="11"/>
    <x v="0"/>
    <n v="2.97"/>
    <x v="1"/>
    <x v="1"/>
    <x v="1"/>
    <x v="0"/>
    <x v="0"/>
    <x v="2"/>
  </r>
  <r>
    <n v="1148"/>
    <s v="WI"/>
    <x v="62"/>
    <x v="2"/>
    <x v="0"/>
    <x v="1"/>
    <n v="0"/>
    <x v="1"/>
    <n v="147.69999999999999"/>
    <n v="103"/>
    <n v="25.11"/>
    <n v="222.7"/>
    <n v="78"/>
    <n v="18.93"/>
    <n v="163.5"/>
    <n v="102"/>
    <n v="7.36"/>
    <n v="12.8"/>
    <x v="0"/>
    <n v="3.46"/>
    <x v="1"/>
    <x v="4"/>
    <x v="1"/>
    <x v="0"/>
    <x v="0"/>
    <x v="3"/>
  </r>
  <r>
    <n v="1149"/>
    <s v="TX"/>
    <x v="63"/>
    <x v="2"/>
    <x v="0"/>
    <x v="0"/>
    <n v="31"/>
    <x v="2"/>
    <n v="302.7"/>
    <n v="93"/>
    <n v="51.46"/>
    <n v="240.5"/>
    <n v="119"/>
    <n v="20.440000000000001"/>
    <n v="193.9"/>
    <n v="103"/>
    <n v="8.73"/>
    <n v="13.6"/>
    <x v="13"/>
    <n v="3.67"/>
    <x v="1"/>
    <x v="3"/>
    <x v="1"/>
    <x v="0"/>
    <x v="1"/>
    <x v="0"/>
  </r>
  <r>
    <n v="1150"/>
    <s v="AZ"/>
    <x v="20"/>
    <x v="2"/>
    <x v="0"/>
    <x v="1"/>
    <n v="0"/>
    <x v="1"/>
    <n v="169.7"/>
    <n v="84"/>
    <n v="28.85"/>
    <n v="165.9"/>
    <n v="86"/>
    <n v="14.1"/>
    <n v="191.9"/>
    <n v="83"/>
    <n v="8.64"/>
    <n v="12.8"/>
    <x v="1"/>
    <n v="3.46"/>
    <x v="1"/>
    <x v="3"/>
    <x v="1"/>
    <x v="0"/>
    <x v="2"/>
    <x v="3"/>
  </r>
  <r>
    <n v="1151"/>
    <s v="ND"/>
    <x v="172"/>
    <x v="1"/>
    <x v="0"/>
    <x v="1"/>
    <n v="0"/>
    <x v="1"/>
    <n v="227.2"/>
    <n v="89"/>
    <n v="38.619999999999997"/>
    <n v="194.4"/>
    <n v="106"/>
    <n v="16.52"/>
    <n v="243.4"/>
    <n v="126"/>
    <n v="10.95"/>
    <n v="14.9"/>
    <x v="5"/>
    <n v="4.0199999999999996"/>
    <x v="1"/>
    <x v="1"/>
    <x v="1"/>
    <x v="0"/>
    <x v="0"/>
    <x v="0"/>
  </r>
  <r>
    <n v="1152"/>
    <s v="VT"/>
    <x v="36"/>
    <x v="0"/>
    <x v="0"/>
    <x v="1"/>
    <n v="0"/>
    <x v="1"/>
    <n v="217.8"/>
    <n v="91"/>
    <n v="37.03"/>
    <n v="220.6"/>
    <n v="97"/>
    <n v="18.75"/>
    <n v="277.3"/>
    <n v="89"/>
    <n v="12.48"/>
    <n v="10.3"/>
    <x v="1"/>
    <n v="2.78"/>
    <x v="0"/>
    <x v="0"/>
    <x v="2"/>
    <x v="1"/>
    <x v="0"/>
    <x v="0"/>
  </r>
  <r>
    <n v="1153"/>
    <s v="HI"/>
    <x v="181"/>
    <x v="0"/>
    <x v="0"/>
    <x v="1"/>
    <n v="0"/>
    <x v="1"/>
    <n v="124.2"/>
    <n v="102"/>
    <n v="21.11"/>
    <n v="123.9"/>
    <n v="115"/>
    <n v="10.53"/>
    <n v="135.69999999999999"/>
    <n v="100"/>
    <n v="6.11"/>
    <n v="13.1"/>
    <x v="8"/>
    <n v="3.54"/>
    <x v="1"/>
    <x v="4"/>
    <x v="1"/>
    <x v="0"/>
    <x v="2"/>
    <x v="3"/>
  </r>
  <r>
    <n v="1154"/>
    <s v="WY"/>
    <x v="29"/>
    <x v="0"/>
    <x v="0"/>
    <x v="1"/>
    <n v="0"/>
    <x v="1"/>
    <n v="206.2"/>
    <n v="76"/>
    <n v="35.049999999999997"/>
    <n v="232.4"/>
    <n v="76"/>
    <n v="19.75"/>
    <n v="251.6"/>
    <n v="96"/>
    <n v="11.32"/>
    <n v="13.6"/>
    <x v="5"/>
    <n v="3.67"/>
    <x v="1"/>
    <x v="0"/>
    <x v="1"/>
    <x v="0"/>
    <x v="1"/>
    <x v="0"/>
  </r>
  <r>
    <n v="1155"/>
    <s v="WV"/>
    <x v="82"/>
    <x v="1"/>
    <x v="0"/>
    <x v="1"/>
    <n v="0"/>
    <x v="1"/>
    <n v="132.9"/>
    <n v="122"/>
    <n v="22.59"/>
    <n v="67"/>
    <n v="62"/>
    <n v="5.7"/>
    <n v="160.4"/>
    <n v="121"/>
    <n v="7.22"/>
    <n v="9.9"/>
    <x v="5"/>
    <n v="2.67"/>
    <x v="0"/>
    <x v="3"/>
    <x v="1"/>
    <x v="0"/>
    <x v="2"/>
    <x v="3"/>
  </r>
  <r>
    <n v="1156"/>
    <s v="OK"/>
    <x v="124"/>
    <x v="0"/>
    <x v="0"/>
    <x v="0"/>
    <n v="31"/>
    <x v="2"/>
    <n v="104.9"/>
    <n v="115"/>
    <n v="17.829999999999998"/>
    <n v="237.6"/>
    <n v="125"/>
    <n v="20.2"/>
    <n v="263.39999999999998"/>
    <n v="104"/>
    <n v="11.85"/>
    <n v="7.7"/>
    <x v="1"/>
    <n v="2.08"/>
    <x v="0"/>
    <x v="3"/>
    <x v="1"/>
    <x v="0"/>
    <x v="1"/>
    <x v="1"/>
  </r>
  <r>
    <n v="1157"/>
    <s v="CT"/>
    <x v="136"/>
    <x v="0"/>
    <x v="0"/>
    <x v="1"/>
    <n v="0"/>
    <x v="1"/>
    <n v="245"/>
    <n v="97"/>
    <n v="41.65"/>
    <n v="250.7"/>
    <n v="75"/>
    <n v="21.31"/>
    <n v="270.2"/>
    <n v="124"/>
    <n v="12.16"/>
    <n v="13.7"/>
    <x v="8"/>
    <n v="3.7"/>
    <x v="1"/>
    <x v="0"/>
    <x v="2"/>
    <x v="1"/>
    <x v="1"/>
    <x v="0"/>
  </r>
  <r>
    <n v="1158"/>
    <s v="UT"/>
    <x v="163"/>
    <x v="2"/>
    <x v="0"/>
    <x v="1"/>
    <n v="0"/>
    <x v="1"/>
    <n v="184.5"/>
    <n v="118"/>
    <n v="31.37"/>
    <n v="224"/>
    <n v="95"/>
    <n v="19.04"/>
    <n v="180.5"/>
    <n v="82"/>
    <n v="8.1199999999999992"/>
    <n v="11.6"/>
    <x v="0"/>
    <n v="3.13"/>
    <x v="1"/>
    <x v="0"/>
    <x v="1"/>
    <x v="0"/>
    <x v="1"/>
    <x v="0"/>
  </r>
  <r>
    <n v="1159"/>
    <s v="NY"/>
    <x v="119"/>
    <x v="0"/>
    <x v="0"/>
    <x v="1"/>
    <n v="0"/>
    <x v="1"/>
    <n v="89.5"/>
    <n v="66"/>
    <n v="15.22"/>
    <n v="179.3"/>
    <n v="104"/>
    <n v="15.24"/>
    <n v="225.1"/>
    <n v="116"/>
    <n v="10.130000000000001"/>
    <n v="12.3"/>
    <x v="6"/>
    <n v="3.32"/>
    <x v="1"/>
    <x v="3"/>
    <x v="1"/>
    <x v="0"/>
    <x v="0"/>
    <x v="2"/>
  </r>
  <r>
    <n v="1160"/>
    <s v="VA"/>
    <x v="41"/>
    <x v="0"/>
    <x v="1"/>
    <x v="1"/>
    <n v="0"/>
    <x v="1"/>
    <n v="235.6"/>
    <n v="131"/>
    <n v="40.049999999999997"/>
    <n v="194.8"/>
    <n v="107"/>
    <n v="16.559999999999999"/>
    <n v="170.6"/>
    <n v="93"/>
    <n v="7.68"/>
    <n v="8.6"/>
    <x v="7"/>
    <n v="2.3199999999999998"/>
    <x v="0"/>
    <x v="0"/>
    <x v="1"/>
    <x v="0"/>
    <x v="0"/>
    <x v="0"/>
  </r>
  <r>
    <n v="1161"/>
    <s v="VT"/>
    <x v="88"/>
    <x v="2"/>
    <x v="0"/>
    <x v="1"/>
    <n v="0"/>
    <x v="1"/>
    <n v="186"/>
    <n v="127"/>
    <n v="31.62"/>
    <n v="262.3"/>
    <n v="96"/>
    <n v="22.3"/>
    <n v="98.9"/>
    <n v="63"/>
    <n v="4.45"/>
    <n v="11.5"/>
    <x v="1"/>
    <n v="3.11"/>
    <x v="1"/>
    <x v="2"/>
    <x v="1"/>
    <x v="0"/>
    <x v="1"/>
    <x v="0"/>
  </r>
  <r>
    <n v="1162"/>
    <s v="SD"/>
    <x v="33"/>
    <x v="0"/>
    <x v="0"/>
    <x v="1"/>
    <n v="0"/>
    <x v="1"/>
    <n v="223.9"/>
    <n v="75"/>
    <n v="38.06"/>
    <n v="155.69999999999999"/>
    <n v="109"/>
    <n v="13.23"/>
    <n v="150.19999999999999"/>
    <n v="143"/>
    <n v="6.76"/>
    <n v="7.3"/>
    <x v="4"/>
    <n v="1.97"/>
    <x v="0"/>
    <x v="0"/>
    <x v="1"/>
    <x v="0"/>
    <x v="2"/>
    <x v="0"/>
  </r>
  <r>
    <n v="1163"/>
    <s v="PA"/>
    <x v="40"/>
    <x v="1"/>
    <x v="0"/>
    <x v="1"/>
    <n v="0"/>
    <x v="1"/>
    <n v="179.5"/>
    <n v="125"/>
    <n v="30.52"/>
    <n v="162.30000000000001"/>
    <n v="139"/>
    <n v="13.8"/>
    <n v="264.5"/>
    <n v="133"/>
    <n v="11.9"/>
    <n v="6.6"/>
    <x v="5"/>
    <n v="1.78"/>
    <x v="0"/>
    <x v="0"/>
    <x v="1"/>
    <x v="0"/>
    <x v="2"/>
    <x v="0"/>
  </r>
  <r>
    <n v="1164"/>
    <s v="ND"/>
    <x v="192"/>
    <x v="0"/>
    <x v="0"/>
    <x v="1"/>
    <n v="0"/>
    <x v="1"/>
    <n v="169.4"/>
    <n v="102"/>
    <n v="28.8"/>
    <n v="253.5"/>
    <n v="113"/>
    <n v="21.55"/>
    <n v="197.1"/>
    <n v="93"/>
    <n v="8.8699999999999992"/>
    <n v="8.9"/>
    <x v="2"/>
    <n v="2.4"/>
    <x v="0"/>
    <x v="0"/>
    <x v="1"/>
    <x v="0"/>
    <x v="1"/>
    <x v="1"/>
  </r>
  <r>
    <n v="1165"/>
    <s v="CT"/>
    <x v="91"/>
    <x v="2"/>
    <x v="0"/>
    <x v="1"/>
    <n v="0"/>
    <x v="1"/>
    <n v="118.1"/>
    <n v="90"/>
    <n v="20.079999999999998"/>
    <n v="144.30000000000001"/>
    <n v="77"/>
    <n v="12.27"/>
    <n v="225.1"/>
    <n v="86"/>
    <n v="10.130000000000001"/>
    <n v="8.1999999999999993"/>
    <x v="1"/>
    <n v="2.21"/>
    <x v="0"/>
    <x v="0"/>
    <x v="1"/>
    <x v="0"/>
    <x v="2"/>
    <x v="2"/>
  </r>
  <r>
    <n v="1166"/>
    <s v="SC"/>
    <x v="38"/>
    <x v="0"/>
    <x v="0"/>
    <x v="1"/>
    <n v="0"/>
    <x v="1"/>
    <n v="112"/>
    <n v="105"/>
    <n v="19.04"/>
    <n v="193.7"/>
    <n v="110"/>
    <n v="16.46"/>
    <n v="208.9"/>
    <n v="93"/>
    <n v="9.4"/>
    <n v="4.0999999999999996"/>
    <x v="7"/>
    <n v="1.1100000000000001"/>
    <x v="0"/>
    <x v="2"/>
    <x v="2"/>
    <x v="1"/>
    <x v="0"/>
    <x v="3"/>
  </r>
  <r>
    <n v="1167"/>
    <s v="MI"/>
    <x v="20"/>
    <x v="2"/>
    <x v="0"/>
    <x v="0"/>
    <n v="32"/>
    <x v="2"/>
    <n v="168.4"/>
    <n v="129"/>
    <n v="28.63"/>
    <n v="225.9"/>
    <n v="97"/>
    <n v="19.2"/>
    <n v="191.8"/>
    <n v="95"/>
    <n v="8.6300000000000008"/>
    <n v="8.5"/>
    <x v="10"/>
    <n v="2.2999999999999998"/>
    <x v="0"/>
    <x v="1"/>
    <x v="1"/>
    <x v="0"/>
    <x v="1"/>
    <x v="3"/>
  </r>
  <r>
    <n v="1168"/>
    <s v="VT"/>
    <x v="55"/>
    <x v="0"/>
    <x v="0"/>
    <x v="0"/>
    <n v="42"/>
    <x v="2"/>
    <n v="214.3"/>
    <n v="112"/>
    <n v="36.43"/>
    <n v="188.2"/>
    <n v="107"/>
    <n v="16"/>
    <n v="333.5"/>
    <n v="117"/>
    <n v="15.01"/>
    <n v="11.3"/>
    <x v="3"/>
    <n v="3.05"/>
    <x v="1"/>
    <x v="1"/>
    <x v="1"/>
    <x v="0"/>
    <x v="0"/>
    <x v="0"/>
  </r>
  <r>
    <n v="1169"/>
    <s v="OH"/>
    <x v="74"/>
    <x v="0"/>
    <x v="0"/>
    <x v="1"/>
    <n v="0"/>
    <x v="1"/>
    <n v="245.7"/>
    <n v="139"/>
    <n v="41.77"/>
    <n v="241.9"/>
    <n v="113"/>
    <n v="20.56"/>
    <n v="285.3"/>
    <n v="117"/>
    <n v="12.84"/>
    <n v="4.2"/>
    <x v="2"/>
    <n v="1.1299999999999999"/>
    <x v="0"/>
    <x v="2"/>
    <x v="2"/>
    <x v="1"/>
    <x v="1"/>
    <x v="0"/>
  </r>
  <r>
    <n v="1170"/>
    <s v="IL"/>
    <x v="189"/>
    <x v="0"/>
    <x v="1"/>
    <x v="0"/>
    <n v="43"/>
    <x v="2"/>
    <n v="142.80000000000001"/>
    <n v="96"/>
    <n v="24.28"/>
    <n v="272.3"/>
    <n v="100"/>
    <n v="23.15"/>
    <n v="193.4"/>
    <n v="105"/>
    <n v="8.6999999999999993"/>
    <n v="8.9"/>
    <x v="7"/>
    <n v="2.4"/>
    <x v="0"/>
    <x v="0"/>
    <x v="1"/>
    <x v="0"/>
    <x v="1"/>
    <x v="1"/>
  </r>
  <r>
    <n v="1171"/>
    <s v="MO"/>
    <x v="37"/>
    <x v="0"/>
    <x v="0"/>
    <x v="1"/>
    <n v="0"/>
    <x v="1"/>
    <n v="202.4"/>
    <n v="115"/>
    <n v="34.409999999999997"/>
    <n v="230.7"/>
    <n v="115"/>
    <n v="19.61"/>
    <n v="202"/>
    <n v="127"/>
    <n v="9.09"/>
    <n v="10.199999999999999"/>
    <x v="5"/>
    <n v="2.75"/>
    <x v="0"/>
    <x v="3"/>
    <x v="1"/>
    <x v="0"/>
    <x v="1"/>
    <x v="0"/>
  </r>
  <r>
    <n v="1172"/>
    <s v="WI"/>
    <x v="81"/>
    <x v="0"/>
    <x v="0"/>
    <x v="1"/>
    <n v="0"/>
    <x v="1"/>
    <n v="116.8"/>
    <n v="119"/>
    <n v="19.86"/>
    <n v="123.1"/>
    <n v="123"/>
    <n v="10.46"/>
    <n v="217.5"/>
    <n v="101"/>
    <n v="9.7899999999999991"/>
    <n v="12"/>
    <x v="5"/>
    <n v="3.24"/>
    <x v="1"/>
    <x v="0"/>
    <x v="1"/>
    <x v="0"/>
    <x v="2"/>
    <x v="3"/>
  </r>
  <r>
    <n v="1173"/>
    <s v="NJ"/>
    <x v="92"/>
    <x v="1"/>
    <x v="0"/>
    <x v="1"/>
    <n v="0"/>
    <x v="1"/>
    <n v="155.69999999999999"/>
    <n v="110"/>
    <n v="26.47"/>
    <n v="260.3"/>
    <n v="103"/>
    <n v="22.13"/>
    <n v="192.2"/>
    <n v="98"/>
    <n v="8.65"/>
    <n v="11"/>
    <x v="6"/>
    <n v="2.97"/>
    <x v="1"/>
    <x v="0"/>
    <x v="1"/>
    <x v="0"/>
    <x v="1"/>
    <x v="1"/>
  </r>
  <r>
    <n v="1174"/>
    <s v="VT"/>
    <x v="7"/>
    <x v="0"/>
    <x v="0"/>
    <x v="0"/>
    <n v="21"/>
    <x v="0"/>
    <n v="138.1"/>
    <n v="113"/>
    <n v="23.48"/>
    <n v="260.10000000000002"/>
    <n v="83"/>
    <n v="22.11"/>
    <n v="135.4"/>
    <n v="118"/>
    <n v="6.09"/>
    <n v="8.1999999999999993"/>
    <x v="5"/>
    <n v="2.21"/>
    <x v="0"/>
    <x v="4"/>
    <x v="1"/>
    <x v="0"/>
    <x v="1"/>
    <x v="1"/>
  </r>
  <r>
    <n v="1175"/>
    <s v="CT"/>
    <x v="17"/>
    <x v="2"/>
    <x v="0"/>
    <x v="1"/>
    <n v="0"/>
    <x v="1"/>
    <n v="51.9"/>
    <n v="108"/>
    <n v="8.82"/>
    <n v="162"/>
    <n v="83"/>
    <n v="13.77"/>
    <n v="223.5"/>
    <n v="115"/>
    <n v="10.06"/>
    <n v="10.1"/>
    <x v="0"/>
    <n v="2.73"/>
    <x v="0"/>
    <x v="3"/>
    <x v="1"/>
    <x v="0"/>
    <x v="2"/>
    <x v="2"/>
  </r>
  <r>
    <n v="1176"/>
    <s v="SD"/>
    <x v="152"/>
    <x v="0"/>
    <x v="0"/>
    <x v="0"/>
    <n v="35"/>
    <x v="2"/>
    <n v="171.5"/>
    <n v="98"/>
    <n v="29.16"/>
    <n v="153.1"/>
    <n v="127"/>
    <n v="13.01"/>
    <n v="165.6"/>
    <n v="125"/>
    <n v="7.45"/>
    <n v="7.1"/>
    <x v="0"/>
    <n v="1.92"/>
    <x v="0"/>
    <x v="1"/>
    <x v="1"/>
    <x v="0"/>
    <x v="2"/>
    <x v="3"/>
  </r>
  <r>
    <n v="1177"/>
    <s v="OH"/>
    <x v="41"/>
    <x v="1"/>
    <x v="0"/>
    <x v="1"/>
    <n v="0"/>
    <x v="1"/>
    <n v="194.1"/>
    <n v="62"/>
    <n v="33"/>
    <n v="227.2"/>
    <n v="54"/>
    <n v="19.309999999999999"/>
    <n v="190.4"/>
    <n v="115"/>
    <n v="8.57"/>
    <n v="15.3"/>
    <x v="7"/>
    <n v="4.13"/>
    <x v="1"/>
    <x v="0"/>
    <x v="1"/>
    <x v="0"/>
    <x v="1"/>
    <x v="0"/>
  </r>
  <r>
    <n v="1178"/>
    <s v="NY"/>
    <x v="147"/>
    <x v="1"/>
    <x v="0"/>
    <x v="1"/>
    <n v="0"/>
    <x v="1"/>
    <n v="115.7"/>
    <n v="105"/>
    <n v="19.670000000000002"/>
    <n v="127.8"/>
    <n v="113"/>
    <n v="10.86"/>
    <n v="107.5"/>
    <n v="91"/>
    <n v="4.84"/>
    <n v="9.3000000000000007"/>
    <x v="1"/>
    <n v="2.5099999999999998"/>
    <x v="0"/>
    <x v="0"/>
    <x v="1"/>
    <x v="0"/>
    <x v="2"/>
    <x v="3"/>
  </r>
  <r>
    <n v="1179"/>
    <s v="OK"/>
    <x v="46"/>
    <x v="0"/>
    <x v="0"/>
    <x v="1"/>
    <n v="0"/>
    <x v="1"/>
    <n v="269.7"/>
    <n v="85"/>
    <n v="45.85"/>
    <n v="207.6"/>
    <n v="86"/>
    <n v="17.649999999999999"/>
    <n v="214.2"/>
    <n v="107"/>
    <n v="9.64"/>
    <n v="4.5"/>
    <x v="17"/>
    <n v="1.22"/>
    <x v="0"/>
    <x v="3"/>
    <x v="2"/>
    <x v="1"/>
    <x v="0"/>
    <x v="0"/>
  </r>
  <r>
    <n v="1180"/>
    <s v="NC"/>
    <x v="142"/>
    <x v="0"/>
    <x v="0"/>
    <x v="1"/>
    <n v="0"/>
    <x v="1"/>
    <n v="246.4"/>
    <n v="107"/>
    <n v="41.89"/>
    <n v="228.1"/>
    <n v="124"/>
    <n v="19.39"/>
    <n v="166.4"/>
    <n v="95"/>
    <n v="7.49"/>
    <n v="9.1"/>
    <x v="8"/>
    <n v="2.46"/>
    <x v="0"/>
    <x v="1"/>
    <x v="1"/>
    <x v="0"/>
    <x v="1"/>
    <x v="0"/>
  </r>
  <r>
    <n v="1181"/>
    <s v="HI"/>
    <x v="62"/>
    <x v="1"/>
    <x v="0"/>
    <x v="1"/>
    <n v="0"/>
    <x v="1"/>
    <n v="227.4"/>
    <n v="121"/>
    <n v="38.659999999999997"/>
    <n v="268.5"/>
    <n v="89"/>
    <n v="22.82"/>
    <n v="143.30000000000001"/>
    <n v="82"/>
    <n v="6.45"/>
    <n v="13"/>
    <x v="7"/>
    <n v="3.51"/>
    <x v="1"/>
    <x v="0"/>
    <x v="1"/>
    <x v="0"/>
    <x v="1"/>
    <x v="0"/>
  </r>
  <r>
    <n v="1182"/>
    <s v="UT"/>
    <x v="18"/>
    <x v="0"/>
    <x v="0"/>
    <x v="1"/>
    <n v="0"/>
    <x v="1"/>
    <n v="189.8"/>
    <n v="110"/>
    <n v="32.270000000000003"/>
    <n v="115.5"/>
    <n v="83"/>
    <n v="9.82"/>
    <n v="191.3"/>
    <n v="103"/>
    <n v="8.61"/>
    <n v="12.2"/>
    <x v="7"/>
    <n v="3.29"/>
    <x v="1"/>
    <x v="1"/>
    <x v="1"/>
    <x v="0"/>
    <x v="2"/>
    <x v="0"/>
  </r>
  <r>
    <n v="1183"/>
    <s v="MD"/>
    <x v="24"/>
    <x v="0"/>
    <x v="1"/>
    <x v="0"/>
    <n v="27"/>
    <x v="2"/>
    <n v="188.9"/>
    <n v="124"/>
    <n v="32.11"/>
    <n v="160.9"/>
    <n v="102"/>
    <n v="13.68"/>
    <n v="197.7"/>
    <n v="100"/>
    <n v="8.9"/>
    <n v="11.5"/>
    <x v="2"/>
    <n v="3.11"/>
    <x v="1"/>
    <x v="2"/>
    <x v="1"/>
    <x v="0"/>
    <x v="2"/>
    <x v="0"/>
  </r>
  <r>
    <n v="1184"/>
    <s v="VT"/>
    <x v="46"/>
    <x v="1"/>
    <x v="0"/>
    <x v="1"/>
    <n v="0"/>
    <x v="1"/>
    <n v="0"/>
    <n v="0"/>
    <n v="0"/>
    <n v="192.1"/>
    <n v="119"/>
    <n v="16.329999999999998"/>
    <n v="168.8"/>
    <n v="95"/>
    <n v="7.6"/>
    <n v="7.2"/>
    <x v="7"/>
    <n v="1.94"/>
    <x v="0"/>
    <x v="0"/>
    <x v="1"/>
    <x v="0"/>
    <x v="0"/>
    <x v="3"/>
  </r>
  <r>
    <n v="1185"/>
    <s v="TX"/>
    <x v="56"/>
    <x v="2"/>
    <x v="0"/>
    <x v="0"/>
    <n v="19"/>
    <x v="0"/>
    <n v="110.5"/>
    <n v="87"/>
    <n v="18.79"/>
    <n v="227.8"/>
    <n v="97"/>
    <n v="19.36"/>
    <n v="243.6"/>
    <n v="84"/>
    <n v="10.96"/>
    <n v="11"/>
    <x v="7"/>
    <n v="2.97"/>
    <x v="1"/>
    <x v="0"/>
    <x v="1"/>
    <x v="0"/>
    <x v="1"/>
    <x v="2"/>
  </r>
  <r>
    <n v="1186"/>
    <s v="AZ"/>
    <x v="15"/>
    <x v="2"/>
    <x v="0"/>
    <x v="1"/>
    <n v="0"/>
    <x v="1"/>
    <n v="167.6"/>
    <n v="116"/>
    <n v="28.49"/>
    <n v="219.2"/>
    <n v="112"/>
    <n v="18.63"/>
    <n v="215.9"/>
    <n v="94"/>
    <n v="9.7200000000000006"/>
    <n v="11.7"/>
    <x v="5"/>
    <n v="3.16"/>
    <x v="1"/>
    <x v="2"/>
    <x v="1"/>
    <x v="0"/>
    <x v="0"/>
    <x v="3"/>
  </r>
  <r>
    <n v="1187"/>
    <s v="VA"/>
    <x v="136"/>
    <x v="0"/>
    <x v="0"/>
    <x v="1"/>
    <n v="0"/>
    <x v="1"/>
    <n v="132"/>
    <n v="90"/>
    <n v="22.44"/>
    <n v="197.5"/>
    <n v="75"/>
    <n v="16.79"/>
    <n v="175.8"/>
    <n v="114"/>
    <n v="7.91"/>
    <n v="0"/>
    <x v="11"/>
    <n v="0"/>
    <x v="0"/>
    <x v="3"/>
    <x v="1"/>
    <x v="0"/>
    <x v="0"/>
    <x v="3"/>
  </r>
  <r>
    <n v="1188"/>
    <s v="NE"/>
    <x v="34"/>
    <x v="0"/>
    <x v="0"/>
    <x v="1"/>
    <n v="0"/>
    <x v="1"/>
    <n v="213.4"/>
    <n v="86"/>
    <n v="36.28"/>
    <n v="204.7"/>
    <n v="77"/>
    <n v="17.399999999999999"/>
    <n v="256.60000000000002"/>
    <n v="101"/>
    <n v="11.55"/>
    <n v="5.7"/>
    <x v="7"/>
    <n v="1.54"/>
    <x v="0"/>
    <x v="0"/>
    <x v="1"/>
    <x v="0"/>
    <x v="0"/>
    <x v="0"/>
  </r>
  <r>
    <n v="1189"/>
    <s v="KY"/>
    <x v="57"/>
    <x v="1"/>
    <x v="0"/>
    <x v="1"/>
    <n v="0"/>
    <x v="1"/>
    <n v="175.4"/>
    <n v="120"/>
    <n v="29.82"/>
    <n v="98.3"/>
    <n v="71"/>
    <n v="8.36"/>
    <n v="201.9"/>
    <n v="93"/>
    <n v="9.09"/>
    <n v="10.6"/>
    <x v="6"/>
    <n v="2.86"/>
    <x v="1"/>
    <x v="1"/>
    <x v="1"/>
    <x v="0"/>
    <x v="2"/>
    <x v="3"/>
  </r>
  <r>
    <n v="1190"/>
    <s v="NV"/>
    <x v="10"/>
    <x v="1"/>
    <x v="0"/>
    <x v="0"/>
    <n v="39"/>
    <x v="2"/>
    <n v="82.6"/>
    <n v="113"/>
    <n v="14.04"/>
    <n v="224.4"/>
    <n v="63"/>
    <n v="19.07"/>
    <n v="163.6"/>
    <n v="88"/>
    <n v="7.36"/>
    <n v="9.5"/>
    <x v="6"/>
    <n v="2.57"/>
    <x v="0"/>
    <x v="3"/>
    <x v="1"/>
    <x v="0"/>
    <x v="1"/>
    <x v="3"/>
  </r>
  <r>
    <n v="1191"/>
    <s v="MT"/>
    <x v="99"/>
    <x v="1"/>
    <x v="0"/>
    <x v="1"/>
    <n v="0"/>
    <x v="1"/>
    <n v="143.19999999999999"/>
    <n v="80"/>
    <n v="24.34"/>
    <n v="88.1"/>
    <n v="94"/>
    <n v="7.49"/>
    <n v="233.2"/>
    <n v="135"/>
    <n v="10.49"/>
    <n v="8.8000000000000007"/>
    <x v="10"/>
    <n v="2.38"/>
    <x v="0"/>
    <x v="2"/>
    <x v="2"/>
    <x v="1"/>
    <x v="2"/>
    <x v="2"/>
  </r>
  <r>
    <n v="1192"/>
    <s v="MO"/>
    <x v="33"/>
    <x v="0"/>
    <x v="0"/>
    <x v="1"/>
    <n v="0"/>
    <x v="1"/>
    <n v="125.5"/>
    <n v="139"/>
    <n v="21.34"/>
    <n v="269.8"/>
    <n v="93"/>
    <n v="22.93"/>
    <n v="235.8"/>
    <n v="110"/>
    <n v="10.61"/>
    <n v="8.9"/>
    <x v="8"/>
    <n v="2.4"/>
    <x v="0"/>
    <x v="0"/>
    <x v="1"/>
    <x v="0"/>
    <x v="1"/>
    <x v="1"/>
  </r>
  <r>
    <n v="1193"/>
    <s v="MS"/>
    <x v="36"/>
    <x v="0"/>
    <x v="0"/>
    <x v="0"/>
    <n v="31"/>
    <x v="2"/>
    <n v="82.3"/>
    <n v="105"/>
    <n v="13.99"/>
    <n v="256.10000000000002"/>
    <n v="91"/>
    <n v="21.77"/>
    <n v="229.6"/>
    <n v="98"/>
    <n v="10.33"/>
    <n v="11.8"/>
    <x v="5"/>
    <n v="3.19"/>
    <x v="1"/>
    <x v="6"/>
    <x v="2"/>
    <x v="1"/>
    <x v="1"/>
    <x v="1"/>
  </r>
  <r>
    <n v="1194"/>
    <s v="NM"/>
    <x v="204"/>
    <x v="2"/>
    <x v="0"/>
    <x v="1"/>
    <n v="0"/>
    <x v="1"/>
    <n v="165.6"/>
    <n v="104"/>
    <n v="28.15"/>
    <n v="195.9"/>
    <n v="115"/>
    <n v="16.649999999999999"/>
    <n v="118.3"/>
    <n v="77"/>
    <n v="5.32"/>
    <n v="11.8"/>
    <x v="0"/>
    <n v="3.19"/>
    <x v="1"/>
    <x v="0"/>
    <x v="1"/>
    <x v="0"/>
    <x v="0"/>
    <x v="3"/>
  </r>
  <r>
    <n v="1195"/>
    <s v="NH"/>
    <x v="77"/>
    <x v="2"/>
    <x v="0"/>
    <x v="1"/>
    <n v="0"/>
    <x v="1"/>
    <n v="162.1"/>
    <n v="91"/>
    <n v="27.56"/>
    <n v="212.1"/>
    <n v="94"/>
    <n v="18.03"/>
    <n v="260.39999999999998"/>
    <n v="78"/>
    <n v="11.72"/>
    <n v="12.2"/>
    <x v="2"/>
    <n v="3.29"/>
    <x v="1"/>
    <x v="0"/>
    <x v="1"/>
    <x v="0"/>
    <x v="0"/>
    <x v="2"/>
  </r>
  <r>
    <n v="1196"/>
    <s v="NC"/>
    <x v="18"/>
    <x v="1"/>
    <x v="0"/>
    <x v="1"/>
    <n v="0"/>
    <x v="1"/>
    <n v="166.6"/>
    <n v="84"/>
    <n v="28.32"/>
    <n v="192.4"/>
    <n v="91"/>
    <n v="16.350000000000001"/>
    <n v="167.9"/>
    <n v="115"/>
    <n v="7.56"/>
    <n v="7.7"/>
    <x v="1"/>
    <n v="2.08"/>
    <x v="0"/>
    <x v="0"/>
    <x v="1"/>
    <x v="0"/>
    <x v="0"/>
    <x v="3"/>
  </r>
  <r>
    <n v="1197"/>
    <s v="MT"/>
    <x v="21"/>
    <x v="0"/>
    <x v="0"/>
    <x v="0"/>
    <n v="24"/>
    <x v="0"/>
    <n v="135.9"/>
    <n v="60"/>
    <n v="23.1"/>
    <n v="233.2"/>
    <n v="78"/>
    <n v="19.82"/>
    <n v="210.6"/>
    <n v="121"/>
    <n v="9.48"/>
    <n v="9.4"/>
    <x v="7"/>
    <n v="2.54"/>
    <x v="0"/>
    <x v="0"/>
    <x v="1"/>
    <x v="0"/>
    <x v="1"/>
    <x v="3"/>
  </r>
  <r>
    <n v="1198"/>
    <s v="SD"/>
    <x v="66"/>
    <x v="2"/>
    <x v="0"/>
    <x v="0"/>
    <n v="20"/>
    <x v="0"/>
    <n v="165.7"/>
    <n v="78"/>
    <n v="28.17"/>
    <n v="215.6"/>
    <n v="94"/>
    <n v="18.329999999999998"/>
    <n v="243.3"/>
    <n v="91"/>
    <n v="10.95"/>
    <n v="9.8000000000000007"/>
    <x v="1"/>
    <n v="2.65"/>
    <x v="0"/>
    <x v="1"/>
    <x v="1"/>
    <x v="0"/>
    <x v="0"/>
    <x v="2"/>
  </r>
  <r>
    <n v="1199"/>
    <s v="VA"/>
    <x v="149"/>
    <x v="0"/>
    <x v="0"/>
    <x v="1"/>
    <n v="0"/>
    <x v="1"/>
    <n v="176.1"/>
    <n v="90"/>
    <n v="29.94"/>
    <n v="174.9"/>
    <n v="106"/>
    <n v="14.87"/>
    <n v="234.7"/>
    <n v="134"/>
    <n v="10.56"/>
    <n v="9.6999999999999993"/>
    <x v="7"/>
    <n v="2.62"/>
    <x v="0"/>
    <x v="0"/>
    <x v="1"/>
    <x v="0"/>
    <x v="2"/>
    <x v="2"/>
  </r>
  <r>
    <n v="1200"/>
    <s v="LA"/>
    <x v="53"/>
    <x v="1"/>
    <x v="0"/>
    <x v="1"/>
    <n v="0"/>
    <x v="1"/>
    <n v="142.30000000000001"/>
    <n v="89"/>
    <n v="24.19"/>
    <n v="204.5"/>
    <n v="95"/>
    <n v="17.38"/>
    <n v="203.1"/>
    <n v="114"/>
    <n v="9.14"/>
    <n v="9.1"/>
    <x v="6"/>
    <n v="2.46"/>
    <x v="0"/>
    <x v="1"/>
    <x v="1"/>
    <x v="0"/>
    <x v="0"/>
    <x v="3"/>
  </r>
  <r>
    <n v="1201"/>
    <s v="AK"/>
    <x v="17"/>
    <x v="2"/>
    <x v="0"/>
    <x v="1"/>
    <n v="0"/>
    <x v="1"/>
    <n v="83.2"/>
    <n v="74"/>
    <n v="14.14"/>
    <n v="190.6"/>
    <n v="104"/>
    <n v="16.2"/>
    <n v="150.5"/>
    <n v="79"/>
    <n v="6.77"/>
    <n v="10.7"/>
    <x v="10"/>
    <n v="2.89"/>
    <x v="1"/>
    <x v="0"/>
    <x v="1"/>
    <x v="0"/>
    <x v="0"/>
    <x v="3"/>
  </r>
  <r>
    <n v="1202"/>
    <s v="OH"/>
    <x v="201"/>
    <x v="0"/>
    <x v="1"/>
    <x v="0"/>
    <n v="37"/>
    <x v="2"/>
    <n v="235"/>
    <n v="101"/>
    <n v="39.950000000000003"/>
    <n v="183.3"/>
    <n v="79"/>
    <n v="15.58"/>
    <n v="139.80000000000001"/>
    <n v="106"/>
    <n v="6.29"/>
    <n v="5.7"/>
    <x v="10"/>
    <n v="1.54"/>
    <x v="0"/>
    <x v="4"/>
    <x v="1"/>
    <x v="0"/>
    <x v="0"/>
    <x v="0"/>
  </r>
  <r>
    <n v="1203"/>
    <s v="NM"/>
    <x v="74"/>
    <x v="0"/>
    <x v="0"/>
    <x v="1"/>
    <n v="0"/>
    <x v="1"/>
    <n v="105.7"/>
    <n v="95"/>
    <n v="17.97"/>
    <n v="141.80000000000001"/>
    <n v="100"/>
    <n v="12.05"/>
    <n v="180.5"/>
    <n v="105"/>
    <n v="8.1199999999999992"/>
    <n v="6.6"/>
    <x v="14"/>
    <n v="1.78"/>
    <x v="0"/>
    <x v="4"/>
    <x v="1"/>
    <x v="0"/>
    <x v="2"/>
    <x v="3"/>
  </r>
  <r>
    <n v="1204"/>
    <s v="MI"/>
    <x v="171"/>
    <x v="0"/>
    <x v="1"/>
    <x v="1"/>
    <n v="0"/>
    <x v="1"/>
    <n v="149.4"/>
    <n v="68"/>
    <n v="25.4"/>
    <n v="171.9"/>
    <n v="98"/>
    <n v="14.61"/>
    <n v="214.5"/>
    <n v="97"/>
    <n v="9.65"/>
    <n v="17.899999999999999"/>
    <x v="0"/>
    <n v="4.83"/>
    <x v="1"/>
    <x v="3"/>
    <x v="2"/>
    <x v="1"/>
    <x v="2"/>
    <x v="3"/>
  </r>
  <r>
    <n v="1205"/>
    <s v="MN"/>
    <x v="50"/>
    <x v="0"/>
    <x v="0"/>
    <x v="0"/>
    <n v="20"/>
    <x v="0"/>
    <n v="264.7"/>
    <n v="81"/>
    <n v="45"/>
    <n v="216.5"/>
    <n v="110"/>
    <n v="18.399999999999999"/>
    <n v="210.7"/>
    <n v="102"/>
    <n v="9.48"/>
    <n v="10.4"/>
    <x v="10"/>
    <n v="2.81"/>
    <x v="1"/>
    <x v="1"/>
    <x v="1"/>
    <x v="0"/>
    <x v="0"/>
    <x v="0"/>
  </r>
  <r>
    <n v="1206"/>
    <s v="WY"/>
    <x v="31"/>
    <x v="1"/>
    <x v="0"/>
    <x v="0"/>
    <n v="31"/>
    <x v="2"/>
    <n v="160.30000000000001"/>
    <n v="45"/>
    <n v="27.25"/>
    <n v="221.5"/>
    <n v="70"/>
    <n v="18.829999999999998"/>
    <n v="261.60000000000002"/>
    <n v="109"/>
    <n v="11.77"/>
    <n v="5.6"/>
    <x v="6"/>
    <n v="1.51"/>
    <x v="0"/>
    <x v="0"/>
    <x v="1"/>
    <x v="0"/>
    <x v="0"/>
    <x v="2"/>
  </r>
  <r>
    <n v="1207"/>
    <s v="WY"/>
    <x v="25"/>
    <x v="0"/>
    <x v="1"/>
    <x v="0"/>
    <n v="28"/>
    <x v="2"/>
    <n v="95.9"/>
    <n v="117"/>
    <n v="16.3"/>
    <n v="159.5"/>
    <n v="131"/>
    <n v="13.56"/>
    <n v="152.80000000000001"/>
    <n v="132"/>
    <n v="6.88"/>
    <n v="10.4"/>
    <x v="0"/>
    <n v="2.81"/>
    <x v="1"/>
    <x v="0"/>
    <x v="1"/>
    <x v="0"/>
    <x v="2"/>
    <x v="3"/>
  </r>
  <r>
    <n v="1208"/>
    <s v="WA"/>
    <x v="64"/>
    <x v="2"/>
    <x v="0"/>
    <x v="1"/>
    <n v="0"/>
    <x v="1"/>
    <n v="140.69999999999999"/>
    <n v="77"/>
    <n v="23.92"/>
    <n v="195.2"/>
    <n v="114"/>
    <n v="16.59"/>
    <n v="252.9"/>
    <n v="107"/>
    <n v="11.38"/>
    <n v="11.7"/>
    <x v="2"/>
    <n v="3.16"/>
    <x v="1"/>
    <x v="1"/>
    <x v="1"/>
    <x v="0"/>
    <x v="0"/>
    <x v="2"/>
  </r>
  <r>
    <n v="1209"/>
    <s v="NM"/>
    <x v="13"/>
    <x v="1"/>
    <x v="0"/>
    <x v="1"/>
    <n v="0"/>
    <x v="1"/>
    <n v="119.7"/>
    <n v="148"/>
    <n v="20.350000000000001"/>
    <n v="231.8"/>
    <n v="96"/>
    <n v="19.7"/>
    <n v="222.3"/>
    <n v="113"/>
    <n v="10"/>
    <n v="4.5999999999999996"/>
    <x v="5"/>
    <n v="1.24"/>
    <x v="0"/>
    <x v="4"/>
    <x v="1"/>
    <x v="0"/>
    <x v="1"/>
    <x v="3"/>
  </r>
  <r>
    <n v="1210"/>
    <s v="VA"/>
    <x v="33"/>
    <x v="0"/>
    <x v="0"/>
    <x v="0"/>
    <n v="30"/>
    <x v="2"/>
    <n v="99.9"/>
    <n v="84"/>
    <n v="16.98"/>
    <n v="263.5"/>
    <n v="125"/>
    <n v="22.4"/>
    <n v="254.7"/>
    <n v="90"/>
    <n v="11.46"/>
    <n v="9.8000000000000007"/>
    <x v="10"/>
    <n v="2.65"/>
    <x v="0"/>
    <x v="4"/>
    <x v="1"/>
    <x v="0"/>
    <x v="1"/>
    <x v="1"/>
  </r>
  <r>
    <n v="1211"/>
    <s v="RI"/>
    <x v="68"/>
    <x v="0"/>
    <x v="0"/>
    <x v="1"/>
    <n v="0"/>
    <x v="1"/>
    <n v="250.9"/>
    <n v="108"/>
    <n v="42.65"/>
    <n v="171.4"/>
    <n v="100"/>
    <n v="14.57"/>
    <n v="148.6"/>
    <n v="85"/>
    <n v="6.69"/>
    <n v="9.6"/>
    <x v="1"/>
    <n v="2.59"/>
    <x v="0"/>
    <x v="4"/>
    <x v="1"/>
    <x v="0"/>
    <x v="2"/>
    <x v="0"/>
  </r>
  <r>
    <n v="1212"/>
    <s v="AL"/>
    <x v="40"/>
    <x v="0"/>
    <x v="1"/>
    <x v="1"/>
    <n v="0"/>
    <x v="1"/>
    <n v="200.6"/>
    <n v="117"/>
    <n v="34.1"/>
    <n v="289.5"/>
    <n v="120"/>
    <n v="24.61"/>
    <n v="98.3"/>
    <n v="95"/>
    <n v="4.42"/>
    <n v="11.2"/>
    <x v="2"/>
    <n v="3.02"/>
    <x v="1"/>
    <x v="4"/>
    <x v="1"/>
    <x v="0"/>
    <x v="1"/>
    <x v="0"/>
  </r>
  <r>
    <n v="1213"/>
    <s v="WV"/>
    <x v="61"/>
    <x v="1"/>
    <x v="0"/>
    <x v="0"/>
    <n v="38"/>
    <x v="2"/>
    <n v="209.8"/>
    <n v="130"/>
    <n v="35.67"/>
    <n v="196.6"/>
    <n v="84"/>
    <n v="16.71"/>
    <n v="233"/>
    <n v="79"/>
    <n v="10.49"/>
    <n v="7"/>
    <x v="10"/>
    <n v="1.89"/>
    <x v="0"/>
    <x v="0"/>
    <x v="1"/>
    <x v="0"/>
    <x v="0"/>
    <x v="0"/>
  </r>
  <r>
    <n v="1214"/>
    <s v="WV"/>
    <x v="112"/>
    <x v="0"/>
    <x v="0"/>
    <x v="0"/>
    <n v="34"/>
    <x v="2"/>
    <n v="198"/>
    <n v="70"/>
    <n v="33.659999999999997"/>
    <n v="273.7"/>
    <n v="121"/>
    <n v="23.26"/>
    <n v="217.9"/>
    <n v="71"/>
    <n v="9.81"/>
    <n v="7.6"/>
    <x v="7"/>
    <n v="2.0499999999999998"/>
    <x v="0"/>
    <x v="0"/>
    <x v="1"/>
    <x v="0"/>
    <x v="1"/>
    <x v="0"/>
  </r>
  <r>
    <n v="1215"/>
    <s v="NJ"/>
    <x v="25"/>
    <x v="1"/>
    <x v="0"/>
    <x v="1"/>
    <n v="0"/>
    <x v="1"/>
    <n v="239.8"/>
    <n v="107"/>
    <n v="40.770000000000003"/>
    <n v="128.9"/>
    <n v="121"/>
    <n v="10.96"/>
    <n v="249.9"/>
    <n v="110"/>
    <n v="11.25"/>
    <n v="11.3"/>
    <x v="2"/>
    <n v="3.05"/>
    <x v="1"/>
    <x v="0"/>
    <x v="1"/>
    <x v="0"/>
    <x v="2"/>
    <x v="0"/>
  </r>
  <r>
    <n v="1216"/>
    <s v="MI"/>
    <x v="138"/>
    <x v="1"/>
    <x v="0"/>
    <x v="1"/>
    <n v="0"/>
    <x v="1"/>
    <n v="220.9"/>
    <n v="107"/>
    <n v="37.549999999999997"/>
    <n v="192.2"/>
    <n v="97"/>
    <n v="16.34"/>
    <n v="161"/>
    <n v="74"/>
    <n v="7.25"/>
    <n v="12.2"/>
    <x v="5"/>
    <n v="3.29"/>
    <x v="1"/>
    <x v="0"/>
    <x v="1"/>
    <x v="0"/>
    <x v="0"/>
    <x v="0"/>
  </r>
  <r>
    <n v="1217"/>
    <s v="MI"/>
    <x v="26"/>
    <x v="1"/>
    <x v="0"/>
    <x v="0"/>
    <n v="26"/>
    <x v="2"/>
    <n v="226.4"/>
    <n v="117"/>
    <n v="38.49"/>
    <n v="234.7"/>
    <n v="97"/>
    <n v="19.95"/>
    <n v="133.6"/>
    <n v="82"/>
    <n v="6.01"/>
    <n v="10.8"/>
    <x v="10"/>
    <n v="2.92"/>
    <x v="1"/>
    <x v="0"/>
    <x v="1"/>
    <x v="0"/>
    <x v="1"/>
    <x v="0"/>
  </r>
  <r>
    <n v="1218"/>
    <s v="ND"/>
    <x v="128"/>
    <x v="1"/>
    <x v="0"/>
    <x v="1"/>
    <n v="0"/>
    <x v="1"/>
    <n v="203.2"/>
    <n v="99"/>
    <n v="34.54"/>
    <n v="235.8"/>
    <n v="131"/>
    <n v="20.04"/>
    <n v="224.9"/>
    <n v="112"/>
    <n v="10.119999999999999"/>
    <n v="15.1"/>
    <x v="1"/>
    <n v="4.08"/>
    <x v="1"/>
    <x v="4"/>
    <x v="1"/>
    <x v="0"/>
    <x v="1"/>
    <x v="0"/>
  </r>
  <r>
    <n v="1219"/>
    <s v="VT"/>
    <x v="145"/>
    <x v="0"/>
    <x v="0"/>
    <x v="1"/>
    <n v="0"/>
    <x v="1"/>
    <n v="136.69999999999999"/>
    <n v="115"/>
    <n v="23.24"/>
    <n v="243.1"/>
    <n v="137"/>
    <n v="20.66"/>
    <n v="188.9"/>
    <n v="110"/>
    <n v="8.5"/>
    <n v="8.6"/>
    <x v="7"/>
    <n v="2.3199999999999998"/>
    <x v="0"/>
    <x v="1"/>
    <x v="1"/>
    <x v="0"/>
    <x v="1"/>
    <x v="1"/>
  </r>
  <r>
    <n v="1220"/>
    <s v="WA"/>
    <x v="35"/>
    <x v="2"/>
    <x v="0"/>
    <x v="1"/>
    <n v="0"/>
    <x v="1"/>
    <n v="152.6"/>
    <n v="97"/>
    <n v="25.94"/>
    <n v="208.9"/>
    <n v="85"/>
    <n v="17.760000000000002"/>
    <n v="119.1"/>
    <n v="99"/>
    <n v="5.36"/>
    <n v="5"/>
    <x v="3"/>
    <n v="1.35"/>
    <x v="0"/>
    <x v="0"/>
    <x v="1"/>
    <x v="0"/>
    <x v="0"/>
    <x v="3"/>
  </r>
  <r>
    <n v="1221"/>
    <s v="NC"/>
    <x v="6"/>
    <x v="2"/>
    <x v="0"/>
    <x v="0"/>
    <n v="47"/>
    <x v="2"/>
    <n v="274.89999999999998"/>
    <n v="102"/>
    <n v="46.73"/>
    <n v="186.6"/>
    <n v="118"/>
    <n v="15.86"/>
    <n v="245"/>
    <n v="123"/>
    <n v="11.03"/>
    <n v="8.8000000000000007"/>
    <x v="5"/>
    <n v="2.38"/>
    <x v="0"/>
    <x v="0"/>
    <x v="1"/>
    <x v="0"/>
    <x v="0"/>
    <x v="0"/>
  </r>
  <r>
    <n v="1222"/>
    <s v="WV"/>
    <x v="138"/>
    <x v="0"/>
    <x v="0"/>
    <x v="1"/>
    <n v="0"/>
    <x v="1"/>
    <n v="222.3"/>
    <n v="99"/>
    <n v="37.79"/>
    <n v="146.19999999999999"/>
    <n v="82"/>
    <n v="12.43"/>
    <n v="275.60000000000002"/>
    <n v="82"/>
    <n v="12.4"/>
    <n v="8.9"/>
    <x v="7"/>
    <n v="2.4"/>
    <x v="0"/>
    <x v="3"/>
    <x v="1"/>
    <x v="0"/>
    <x v="2"/>
    <x v="0"/>
  </r>
  <r>
    <n v="1223"/>
    <s v="ID"/>
    <x v="13"/>
    <x v="1"/>
    <x v="0"/>
    <x v="0"/>
    <n v="8"/>
    <x v="1"/>
    <n v="222.5"/>
    <n v="104"/>
    <n v="37.83"/>
    <n v="171.5"/>
    <n v="94"/>
    <n v="14.58"/>
    <n v="377.5"/>
    <n v="114"/>
    <n v="16.989999999999998"/>
    <n v="9.6999999999999993"/>
    <x v="5"/>
    <n v="2.62"/>
    <x v="0"/>
    <x v="0"/>
    <x v="1"/>
    <x v="0"/>
    <x v="2"/>
    <x v="0"/>
  </r>
  <r>
    <n v="1224"/>
    <s v="LA"/>
    <x v="71"/>
    <x v="0"/>
    <x v="0"/>
    <x v="0"/>
    <n v="28"/>
    <x v="2"/>
    <n v="128.80000000000001"/>
    <n v="104"/>
    <n v="21.9"/>
    <n v="157.30000000000001"/>
    <n v="52"/>
    <n v="13.37"/>
    <n v="147.4"/>
    <n v="76"/>
    <n v="6.63"/>
    <n v="10.3"/>
    <x v="5"/>
    <n v="2.78"/>
    <x v="0"/>
    <x v="4"/>
    <x v="1"/>
    <x v="0"/>
    <x v="2"/>
    <x v="3"/>
  </r>
  <r>
    <n v="1225"/>
    <s v="GA"/>
    <x v="140"/>
    <x v="0"/>
    <x v="0"/>
    <x v="1"/>
    <n v="0"/>
    <x v="1"/>
    <n v="174.3"/>
    <n v="105"/>
    <n v="29.63"/>
    <n v="171.3"/>
    <n v="107"/>
    <n v="14.56"/>
    <n v="220.8"/>
    <n v="131"/>
    <n v="9.94"/>
    <n v="8.3000000000000007"/>
    <x v="5"/>
    <n v="2.2400000000000002"/>
    <x v="0"/>
    <x v="1"/>
    <x v="1"/>
    <x v="0"/>
    <x v="2"/>
    <x v="3"/>
  </r>
  <r>
    <n v="1226"/>
    <s v="FL"/>
    <x v="155"/>
    <x v="0"/>
    <x v="0"/>
    <x v="1"/>
    <n v="0"/>
    <x v="1"/>
    <n v="242.5"/>
    <n v="110"/>
    <n v="41.23"/>
    <n v="162.30000000000001"/>
    <n v="140"/>
    <n v="13.8"/>
    <n v="184.1"/>
    <n v="86"/>
    <n v="8.2799999999999994"/>
    <n v="7.8"/>
    <x v="0"/>
    <n v="2.11"/>
    <x v="0"/>
    <x v="2"/>
    <x v="1"/>
    <x v="0"/>
    <x v="2"/>
    <x v="0"/>
  </r>
  <r>
    <n v="1227"/>
    <s v="CO"/>
    <x v="166"/>
    <x v="0"/>
    <x v="0"/>
    <x v="1"/>
    <n v="0"/>
    <x v="1"/>
    <n v="221.6"/>
    <n v="101"/>
    <n v="37.67"/>
    <n v="285.2"/>
    <n v="50"/>
    <n v="24.24"/>
    <n v="167.4"/>
    <n v="83"/>
    <n v="7.53"/>
    <n v="12.7"/>
    <x v="1"/>
    <n v="3.43"/>
    <x v="1"/>
    <x v="2"/>
    <x v="1"/>
    <x v="0"/>
    <x v="1"/>
    <x v="0"/>
  </r>
  <r>
    <n v="1228"/>
    <s v="NV"/>
    <x v="3"/>
    <x v="2"/>
    <x v="0"/>
    <x v="1"/>
    <n v="0"/>
    <x v="1"/>
    <n v="114.3"/>
    <n v="100"/>
    <n v="19.43"/>
    <n v="221.1"/>
    <n v="103"/>
    <n v="18.79"/>
    <n v="126.3"/>
    <n v="88"/>
    <n v="5.68"/>
    <n v="10.9"/>
    <x v="4"/>
    <n v="2.94"/>
    <x v="1"/>
    <x v="1"/>
    <x v="1"/>
    <x v="0"/>
    <x v="0"/>
    <x v="3"/>
  </r>
  <r>
    <n v="1229"/>
    <s v="VA"/>
    <x v="45"/>
    <x v="1"/>
    <x v="0"/>
    <x v="1"/>
    <n v="0"/>
    <x v="1"/>
    <n v="144.9"/>
    <n v="136"/>
    <n v="24.63"/>
    <n v="151.30000000000001"/>
    <n v="115"/>
    <n v="12.86"/>
    <n v="252.4"/>
    <n v="73"/>
    <n v="11.36"/>
    <n v="12.3"/>
    <x v="0"/>
    <n v="3.32"/>
    <x v="1"/>
    <x v="4"/>
    <x v="1"/>
    <x v="0"/>
    <x v="2"/>
    <x v="2"/>
  </r>
  <r>
    <n v="1230"/>
    <s v="UT"/>
    <x v="62"/>
    <x v="0"/>
    <x v="0"/>
    <x v="0"/>
    <n v="40"/>
    <x v="2"/>
    <n v="236.5"/>
    <n v="111"/>
    <n v="40.21"/>
    <n v="117"/>
    <n v="110"/>
    <n v="9.9499999999999993"/>
    <n v="221.1"/>
    <n v="115"/>
    <n v="9.9499999999999993"/>
    <n v="8.1"/>
    <x v="0"/>
    <n v="2.19"/>
    <x v="0"/>
    <x v="4"/>
    <x v="1"/>
    <x v="0"/>
    <x v="2"/>
    <x v="0"/>
  </r>
  <r>
    <n v="1231"/>
    <s v="UT"/>
    <x v="77"/>
    <x v="2"/>
    <x v="0"/>
    <x v="0"/>
    <n v="44"/>
    <x v="2"/>
    <n v="174"/>
    <n v="80"/>
    <n v="29.58"/>
    <n v="209.4"/>
    <n v="113"/>
    <n v="17.8"/>
    <n v="224.1"/>
    <n v="87"/>
    <n v="10.08"/>
    <n v="14.1"/>
    <x v="10"/>
    <n v="3.81"/>
    <x v="1"/>
    <x v="4"/>
    <x v="2"/>
    <x v="1"/>
    <x v="0"/>
    <x v="2"/>
  </r>
  <r>
    <n v="1232"/>
    <s v="MO"/>
    <x v="21"/>
    <x v="2"/>
    <x v="0"/>
    <x v="1"/>
    <n v="0"/>
    <x v="1"/>
    <n v="109.5"/>
    <n v="95"/>
    <n v="18.62"/>
    <n v="332.1"/>
    <n v="48"/>
    <n v="28.23"/>
    <n v="258.60000000000002"/>
    <n v="108"/>
    <n v="11.64"/>
    <n v="6.6"/>
    <x v="10"/>
    <n v="1.78"/>
    <x v="0"/>
    <x v="0"/>
    <x v="1"/>
    <x v="0"/>
    <x v="1"/>
    <x v="1"/>
  </r>
  <r>
    <n v="1233"/>
    <s v="HI"/>
    <x v="1"/>
    <x v="0"/>
    <x v="0"/>
    <x v="1"/>
    <n v="0"/>
    <x v="1"/>
    <n v="133.4"/>
    <n v="113"/>
    <n v="22.68"/>
    <n v="121"/>
    <n v="92"/>
    <n v="10.29"/>
    <n v="254.7"/>
    <n v="129"/>
    <n v="11.46"/>
    <n v="5.9"/>
    <x v="7"/>
    <n v="1.59"/>
    <x v="0"/>
    <x v="0"/>
    <x v="1"/>
    <x v="0"/>
    <x v="2"/>
    <x v="2"/>
  </r>
  <r>
    <n v="1234"/>
    <s v="MD"/>
    <x v="99"/>
    <x v="2"/>
    <x v="0"/>
    <x v="1"/>
    <n v="0"/>
    <x v="1"/>
    <n v="137.1"/>
    <n v="94"/>
    <n v="23.31"/>
    <n v="209.8"/>
    <n v="83"/>
    <n v="17.829999999999998"/>
    <n v="238.4"/>
    <n v="114"/>
    <n v="10.73"/>
    <n v="8.6"/>
    <x v="7"/>
    <n v="2.3199999999999998"/>
    <x v="0"/>
    <x v="0"/>
    <x v="1"/>
    <x v="0"/>
    <x v="0"/>
    <x v="2"/>
  </r>
  <r>
    <n v="1235"/>
    <s v="VA"/>
    <x v="66"/>
    <x v="0"/>
    <x v="0"/>
    <x v="1"/>
    <n v="0"/>
    <x v="1"/>
    <n v="197"/>
    <n v="88"/>
    <n v="33.49"/>
    <n v="190.4"/>
    <n v="68"/>
    <n v="16.18"/>
    <n v="211.9"/>
    <n v="104"/>
    <n v="9.5399999999999991"/>
    <n v="16.100000000000001"/>
    <x v="8"/>
    <n v="4.3499999999999996"/>
    <x v="1"/>
    <x v="1"/>
    <x v="1"/>
    <x v="0"/>
    <x v="0"/>
    <x v="0"/>
  </r>
  <r>
    <n v="1236"/>
    <s v="MT"/>
    <x v="91"/>
    <x v="0"/>
    <x v="0"/>
    <x v="1"/>
    <n v="0"/>
    <x v="1"/>
    <n v="198.1"/>
    <n v="160"/>
    <n v="33.68"/>
    <n v="156.69999999999999"/>
    <n v="87"/>
    <n v="13.32"/>
    <n v="182.1"/>
    <n v="76"/>
    <n v="8.19"/>
    <n v="9.3000000000000007"/>
    <x v="0"/>
    <n v="2.5099999999999998"/>
    <x v="0"/>
    <x v="3"/>
    <x v="1"/>
    <x v="0"/>
    <x v="2"/>
    <x v="0"/>
  </r>
  <r>
    <n v="1237"/>
    <s v="SC"/>
    <x v="131"/>
    <x v="2"/>
    <x v="0"/>
    <x v="1"/>
    <n v="0"/>
    <x v="1"/>
    <n v="39.5"/>
    <n v="78"/>
    <n v="6.72"/>
    <n v="264.3"/>
    <n v="106"/>
    <n v="22.47"/>
    <n v="185.8"/>
    <n v="90"/>
    <n v="8.36"/>
    <n v="10"/>
    <x v="1"/>
    <n v="2.7"/>
    <x v="0"/>
    <x v="1"/>
    <x v="1"/>
    <x v="0"/>
    <x v="1"/>
    <x v="1"/>
  </r>
  <r>
    <n v="1238"/>
    <s v="CO"/>
    <x v="50"/>
    <x v="2"/>
    <x v="0"/>
    <x v="1"/>
    <n v="0"/>
    <x v="1"/>
    <n v="199.5"/>
    <n v="107"/>
    <n v="33.92"/>
    <n v="207.5"/>
    <n v="110"/>
    <n v="17.64"/>
    <n v="83.9"/>
    <n v="123"/>
    <n v="3.78"/>
    <n v="8.1"/>
    <x v="7"/>
    <n v="2.19"/>
    <x v="0"/>
    <x v="4"/>
    <x v="1"/>
    <x v="0"/>
    <x v="0"/>
    <x v="0"/>
  </r>
  <r>
    <n v="1239"/>
    <s v="ID"/>
    <x v="10"/>
    <x v="0"/>
    <x v="0"/>
    <x v="1"/>
    <n v="0"/>
    <x v="1"/>
    <n v="156.80000000000001"/>
    <n v="93"/>
    <n v="26.66"/>
    <n v="215.8"/>
    <n v="68"/>
    <n v="18.34"/>
    <n v="223.3"/>
    <n v="77"/>
    <n v="10.050000000000001"/>
    <n v="7.6"/>
    <x v="1"/>
    <n v="2.0499999999999998"/>
    <x v="0"/>
    <x v="0"/>
    <x v="1"/>
    <x v="0"/>
    <x v="0"/>
    <x v="2"/>
  </r>
  <r>
    <n v="1240"/>
    <s v="UT"/>
    <x v="205"/>
    <x v="0"/>
    <x v="0"/>
    <x v="1"/>
    <n v="0"/>
    <x v="1"/>
    <n v="63.2"/>
    <n v="108"/>
    <n v="10.74"/>
    <n v="220.2"/>
    <n v="88"/>
    <n v="18.72"/>
    <n v="184"/>
    <n v="99"/>
    <n v="8.2799999999999994"/>
    <n v="5.0999999999999996"/>
    <x v="0"/>
    <n v="1.38"/>
    <x v="0"/>
    <x v="1"/>
    <x v="1"/>
    <x v="0"/>
    <x v="0"/>
    <x v="3"/>
  </r>
  <r>
    <n v="1241"/>
    <s v="RI"/>
    <x v="75"/>
    <x v="0"/>
    <x v="0"/>
    <x v="0"/>
    <n v="27"/>
    <x v="2"/>
    <n v="218.7"/>
    <n v="79"/>
    <n v="37.18"/>
    <n v="163.4"/>
    <n v="78"/>
    <n v="13.89"/>
    <n v="173.8"/>
    <n v="116"/>
    <n v="7.82"/>
    <n v="15"/>
    <x v="6"/>
    <n v="4.05"/>
    <x v="1"/>
    <x v="1"/>
    <x v="1"/>
    <x v="0"/>
    <x v="2"/>
    <x v="0"/>
  </r>
  <r>
    <n v="1242"/>
    <s v="FL"/>
    <x v="135"/>
    <x v="0"/>
    <x v="0"/>
    <x v="0"/>
    <n v="41"/>
    <x v="2"/>
    <n v="207.3"/>
    <n v="95"/>
    <n v="35.24"/>
    <n v="137.30000000000001"/>
    <n v="120"/>
    <n v="11.67"/>
    <n v="115.7"/>
    <n v="74"/>
    <n v="5.21"/>
    <n v="5.9"/>
    <x v="0"/>
    <n v="1.59"/>
    <x v="0"/>
    <x v="0"/>
    <x v="1"/>
    <x v="0"/>
    <x v="2"/>
    <x v="0"/>
  </r>
  <r>
    <n v="1243"/>
    <s v="MD"/>
    <x v="79"/>
    <x v="0"/>
    <x v="1"/>
    <x v="1"/>
    <n v="0"/>
    <x v="1"/>
    <n v="273.3"/>
    <n v="66"/>
    <n v="46.46"/>
    <n v="263.60000000000002"/>
    <n v="121"/>
    <n v="22.41"/>
    <n v="165.2"/>
    <n v="84"/>
    <n v="7.43"/>
    <n v="12"/>
    <x v="10"/>
    <n v="3.24"/>
    <x v="1"/>
    <x v="0"/>
    <x v="2"/>
    <x v="1"/>
    <x v="1"/>
    <x v="0"/>
  </r>
  <r>
    <n v="1244"/>
    <s v="IL"/>
    <x v="33"/>
    <x v="0"/>
    <x v="1"/>
    <x v="1"/>
    <n v="0"/>
    <x v="1"/>
    <n v="266.10000000000002"/>
    <n v="120"/>
    <n v="45.24"/>
    <n v="182"/>
    <n v="92"/>
    <n v="15.47"/>
    <n v="206.5"/>
    <n v="103"/>
    <n v="9.2899999999999991"/>
    <n v="10.3"/>
    <x v="7"/>
    <n v="2.78"/>
    <x v="0"/>
    <x v="0"/>
    <x v="1"/>
    <x v="0"/>
    <x v="0"/>
    <x v="0"/>
  </r>
  <r>
    <n v="1245"/>
    <s v="PA"/>
    <x v="24"/>
    <x v="2"/>
    <x v="0"/>
    <x v="1"/>
    <n v="0"/>
    <x v="1"/>
    <n v="112.8"/>
    <n v="89"/>
    <n v="19.18"/>
    <n v="156.69999999999999"/>
    <n v="65"/>
    <n v="13.32"/>
    <n v="249.6"/>
    <n v="85"/>
    <n v="11.23"/>
    <n v="16.3"/>
    <x v="1"/>
    <n v="4.4000000000000004"/>
    <x v="1"/>
    <x v="1"/>
    <x v="1"/>
    <x v="0"/>
    <x v="2"/>
    <x v="2"/>
  </r>
  <r>
    <n v="1246"/>
    <s v="AZ"/>
    <x v="34"/>
    <x v="0"/>
    <x v="0"/>
    <x v="1"/>
    <n v="0"/>
    <x v="1"/>
    <n v="104.7"/>
    <n v="112"/>
    <n v="17.8"/>
    <n v="82.2"/>
    <n v="104"/>
    <n v="6.99"/>
    <n v="169.4"/>
    <n v="110"/>
    <n v="7.62"/>
    <n v="15.8"/>
    <x v="10"/>
    <n v="4.2699999999999996"/>
    <x v="1"/>
    <x v="3"/>
    <x v="1"/>
    <x v="0"/>
    <x v="2"/>
    <x v="3"/>
  </r>
  <r>
    <n v="1247"/>
    <s v="NH"/>
    <x v="42"/>
    <x v="1"/>
    <x v="0"/>
    <x v="0"/>
    <n v="35"/>
    <x v="2"/>
    <n v="193.8"/>
    <n v="62"/>
    <n v="32.950000000000003"/>
    <n v="197.6"/>
    <n v="97"/>
    <n v="16.8"/>
    <n v="218.8"/>
    <n v="95"/>
    <n v="9.85"/>
    <n v="5.9"/>
    <x v="7"/>
    <n v="1.59"/>
    <x v="0"/>
    <x v="1"/>
    <x v="1"/>
    <x v="0"/>
    <x v="0"/>
    <x v="0"/>
  </r>
  <r>
    <n v="1248"/>
    <s v="RI"/>
    <x v="19"/>
    <x v="0"/>
    <x v="0"/>
    <x v="1"/>
    <n v="0"/>
    <x v="1"/>
    <n v="168.6"/>
    <n v="102"/>
    <n v="28.66"/>
    <n v="298"/>
    <n v="117"/>
    <n v="25.33"/>
    <n v="194.7"/>
    <n v="110"/>
    <n v="8.76"/>
    <n v="9.8000000000000007"/>
    <x v="2"/>
    <n v="2.65"/>
    <x v="0"/>
    <x v="0"/>
    <x v="1"/>
    <x v="0"/>
    <x v="1"/>
    <x v="1"/>
  </r>
  <r>
    <n v="1249"/>
    <s v="HI"/>
    <x v="1"/>
    <x v="0"/>
    <x v="0"/>
    <x v="1"/>
    <n v="0"/>
    <x v="1"/>
    <n v="253.2"/>
    <n v="122"/>
    <n v="43.04"/>
    <n v="201"/>
    <n v="78"/>
    <n v="17.09"/>
    <n v="195.3"/>
    <n v="108"/>
    <n v="8.7899999999999991"/>
    <n v="9.6999999999999993"/>
    <x v="10"/>
    <n v="2.62"/>
    <x v="0"/>
    <x v="4"/>
    <x v="1"/>
    <x v="0"/>
    <x v="0"/>
    <x v="0"/>
  </r>
  <r>
    <n v="1250"/>
    <s v="NJ"/>
    <x v="44"/>
    <x v="0"/>
    <x v="0"/>
    <x v="0"/>
    <n v="16"/>
    <x v="0"/>
    <n v="174.7"/>
    <n v="92"/>
    <n v="29.7"/>
    <n v="232.1"/>
    <n v="105"/>
    <n v="19.73"/>
    <n v="305.39999999999998"/>
    <n v="98"/>
    <n v="13.74"/>
    <n v="8.9"/>
    <x v="5"/>
    <n v="2.4"/>
    <x v="0"/>
    <x v="0"/>
    <x v="1"/>
    <x v="0"/>
    <x v="1"/>
    <x v="2"/>
  </r>
  <r>
    <n v="1251"/>
    <s v="MD"/>
    <x v="88"/>
    <x v="0"/>
    <x v="0"/>
    <x v="0"/>
    <n v="34"/>
    <x v="2"/>
    <n v="204.5"/>
    <n v="79"/>
    <n v="34.770000000000003"/>
    <n v="132.80000000000001"/>
    <n v="113"/>
    <n v="11.29"/>
    <n v="190.1"/>
    <n v="117"/>
    <n v="8.5500000000000007"/>
    <n v="14.8"/>
    <x v="4"/>
    <n v="4"/>
    <x v="1"/>
    <x v="4"/>
    <x v="1"/>
    <x v="0"/>
    <x v="2"/>
    <x v="0"/>
  </r>
  <r>
    <n v="1252"/>
    <s v="OR"/>
    <x v="177"/>
    <x v="2"/>
    <x v="0"/>
    <x v="1"/>
    <n v="0"/>
    <x v="1"/>
    <n v="226.5"/>
    <n v="93"/>
    <n v="38.51"/>
    <n v="152.1"/>
    <n v="122"/>
    <n v="12.93"/>
    <n v="164.4"/>
    <n v="98"/>
    <n v="7.4"/>
    <n v="9.4"/>
    <x v="7"/>
    <n v="2.54"/>
    <x v="0"/>
    <x v="3"/>
    <x v="1"/>
    <x v="0"/>
    <x v="2"/>
    <x v="0"/>
  </r>
  <r>
    <n v="1253"/>
    <s v="NV"/>
    <x v="31"/>
    <x v="1"/>
    <x v="1"/>
    <x v="1"/>
    <n v="0"/>
    <x v="1"/>
    <n v="234.1"/>
    <n v="91"/>
    <n v="39.799999999999997"/>
    <n v="163.1"/>
    <n v="105"/>
    <n v="13.86"/>
    <n v="282.5"/>
    <n v="100"/>
    <n v="12.71"/>
    <n v="10"/>
    <x v="0"/>
    <n v="2.7"/>
    <x v="0"/>
    <x v="0"/>
    <x v="1"/>
    <x v="0"/>
    <x v="2"/>
    <x v="0"/>
  </r>
  <r>
    <n v="1254"/>
    <s v="AR"/>
    <x v="31"/>
    <x v="0"/>
    <x v="1"/>
    <x v="1"/>
    <n v="0"/>
    <x v="1"/>
    <n v="133.30000000000001"/>
    <n v="106"/>
    <n v="22.66"/>
    <n v="182.9"/>
    <n v="89"/>
    <n v="15.55"/>
    <n v="241.1"/>
    <n v="123"/>
    <n v="10.85"/>
    <n v="12.9"/>
    <x v="5"/>
    <n v="3.48"/>
    <x v="1"/>
    <x v="3"/>
    <x v="2"/>
    <x v="1"/>
    <x v="0"/>
    <x v="2"/>
  </r>
  <r>
    <n v="1255"/>
    <s v="MT"/>
    <x v="96"/>
    <x v="0"/>
    <x v="0"/>
    <x v="1"/>
    <n v="0"/>
    <x v="1"/>
    <n v="133.9"/>
    <n v="87"/>
    <n v="22.76"/>
    <n v="166.4"/>
    <n v="110"/>
    <n v="14.14"/>
    <n v="193.5"/>
    <n v="139"/>
    <n v="8.7100000000000009"/>
    <n v="15.4"/>
    <x v="0"/>
    <n v="4.16"/>
    <x v="1"/>
    <x v="0"/>
    <x v="1"/>
    <x v="0"/>
    <x v="2"/>
    <x v="3"/>
  </r>
  <r>
    <n v="1256"/>
    <s v="CT"/>
    <x v="18"/>
    <x v="1"/>
    <x v="0"/>
    <x v="1"/>
    <n v="0"/>
    <x v="1"/>
    <n v="160.19999999999999"/>
    <n v="104"/>
    <n v="27.23"/>
    <n v="138.9"/>
    <n v="70"/>
    <n v="11.81"/>
    <n v="312.5"/>
    <n v="97"/>
    <n v="14.06"/>
    <n v="9.6999999999999993"/>
    <x v="5"/>
    <n v="2.62"/>
    <x v="0"/>
    <x v="1"/>
    <x v="1"/>
    <x v="0"/>
    <x v="2"/>
    <x v="2"/>
  </r>
  <r>
    <n v="1257"/>
    <s v="UT"/>
    <x v="104"/>
    <x v="0"/>
    <x v="0"/>
    <x v="0"/>
    <n v="44"/>
    <x v="2"/>
    <n v="230.6"/>
    <n v="94"/>
    <n v="39.200000000000003"/>
    <n v="224.1"/>
    <n v="103"/>
    <n v="19.05"/>
    <n v="244"/>
    <n v="76"/>
    <n v="10.98"/>
    <n v="11.1"/>
    <x v="5"/>
    <n v="3"/>
    <x v="1"/>
    <x v="1"/>
    <x v="1"/>
    <x v="0"/>
    <x v="1"/>
    <x v="0"/>
  </r>
  <r>
    <n v="1258"/>
    <s v="NV"/>
    <x v="105"/>
    <x v="0"/>
    <x v="0"/>
    <x v="1"/>
    <n v="0"/>
    <x v="1"/>
    <n v="72.8"/>
    <n v="120"/>
    <n v="12.38"/>
    <n v="267.10000000000002"/>
    <n v="120"/>
    <n v="22.7"/>
    <n v="222.5"/>
    <n v="91"/>
    <n v="10.01"/>
    <n v="11.8"/>
    <x v="5"/>
    <n v="3.19"/>
    <x v="1"/>
    <x v="4"/>
    <x v="1"/>
    <x v="0"/>
    <x v="1"/>
    <x v="1"/>
  </r>
  <r>
    <n v="1259"/>
    <s v="TN"/>
    <x v="118"/>
    <x v="0"/>
    <x v="0"/>
    <x v="1"/>
    <n v="0"/>
    <x v="1"/>
    <n v="196.1"/>
    <n v="107"/>
    <n v="33.340000000000003"/>
    <n v="296.5"/>
    <n v="82"/>
    <n v="25.2"/>
    <n v="211.5"/>
    <n v="91"/>
    <n v="9.52"/>
    <n v="7"/>
    <x v="5"/>
    <n v="1.89"/>
    <x v="0"/>
    <x v="0"/>
    <x v="1"/>
    <x v="0"/>
    <x v="1"/>
    <x v="0"/>
  </r>
  <r>
    <n v="1260"/>
    <s v="DE"/>
    <x v="119"/>
    <x v="2"/>
    <x v="0"/>
    <x v="1"/>
    <n v="0"/>
    <x v="1"/>
    <n v="197.1"/>
    <n v="110"/>
    <n v="33.51"/>
    <n v="165.9"/>
    <n v="115"/>
    <n v="14.1"/>
    <n v="227.3"/>
    <n v="106"/>
    <n v="10.23"/>
    <n v="12.8"/>
    <x v="0"/>
    <n v="3.46"/>
    <x v="1"/>
    <x v="0"/>
    <x v="1"/>
    <x v="0"/>
    <x v="2"/>
    <x v="0"/>
  </r>
  <r>
    <n v="1261"/>
    <s v="NY"/>
    <x v="29"/>
    <x v="2"/>
    <x v="0"/>
    <x v="1"/>
    <n v="0"/>
    <x v="1"/>
    <n v="219.6"/>
    <n v="126"/>
    <n v="37.33"/>
    <n v="303.3"/>
    <n v="100"/>
    <n v="25.78"/>
    <n v="154.5"/>
    <n v="65"/>
    <n v="6.95"/>
    <n v="9.6999999999999993"/>
    <x v="2"/>
    <n v="2.62"/>
    <x v="0"/>
    <x v="0"/>
    <x v="1"/>
    <x v="0"/>
    <x v="1"/>
    <x v="0"/>
  </r>
  <r>
    <n v="1262"/>
    <s v="IA"/>
    <x v="88"/>
    <x v="0"/>
    <x v="0"/>
    <x v="1"/>
    <n v="0"/>
    <x v="1"/>
    <n v="216"/>
    <n v="85"/>
    <n v="36.72"/>
    <n v="186.9"/>
    <n v="114"/>
    <n v="15.89"/>
    <n v="210.7"/>
    <n v="109"/>
    <n v="9.48"/>
    <n v="4.9000000000000004"/>
    <x v="3"/>
    <n v="1.32"/>
    <x v="0"/>
    <x v="4"/>
    <x v="1"/>
    <x v="0"/>
    <x v="0"/>
    <x v="0"/>
  </r>
  <r>
    <n v="1263"/>
    <s v="VT"/>
    <x v="0"/>
    <x v="1"/>
    <x v="0"/>
    <x v="0"/>
    <n v="32"/>
    <x v="2"/>
    <n v="222.9"/>
    <n v="136"/>
    <n v="37.89"/>
    <n v="262"/>
    <n v="80"/>
    <n v="22.27"/>
    <n v="191.4"/>
    <n v="101"/>
    <n v="8.61"/>
    <n v="10.8"/>
    <x v="7"/>
    <n v="2.92"/>
    <x v="1"/>
    <x v="1"/>
    <x v="1"/>
    <x v="0"/>
    <x v="1"/>
    <x v="0"/>
  </r>
  <r>
    <n v="1264"/>
    <s v="LA"/>
    <x v="171"/>
    <x v="0"/>
    <x v="0"/>
    <x v="0"/>
    <n v="36"/>
    <x v="2"/>
    <n v="115.9"/>
    <n v="120"/>
    <n v="19.7"/>
    <n v="236.6"/>
    <n v="95"/>
    <n v="20.11"/>
    <n v="255"/>
    <n v="90"/>
    <n v="11.48"/>
    <n v="11.7"/>
    <x v="1"/>
    <n v="3.16"/>
    <x v="1"/>
    <x v="3"/>
    <x v="1"/>
    <x v="0"/>
    <x v="1"/>
    <x v="1"/>
  </r>
  <r>
    <n v="1265"/>
    <s v="MT"/>
    <x v="109"/>
    <x v="1"/>
    <x v="0"/>
    <x v="1"/>
    <n v="0"/>
    <x v="1"/>
    <n v="189.8"/>
    <n v="101"/>
    <n v="32.270000000000003"/>
    <n v="147.69999999999999"/>
    <n v="80"/>
    <n v="12.55"/>
    <n v="172.7"/>
    <n v="121"/>
    <n v="7.77"/>
    <n v="10.6"/>
    <x v="2"/>
    <n v="2.86"/>
    <x v="1"/>
    <x v="0"/>
    <x v="1"/>
    <x v="0"/>
    <x v="2"/>
    <x v="0"/>
  </r>
  <r>
    <n v="1266"/>
    <s v="WV"/>
    <x v="33"/>
    <x v="0"/>
    <x v="0"/>
    <x v="1"/>
    <n v="0"/>
    <x v="1"/>
    <n v="136.4"/>
    <n v="104"/>
    <n v="23.19"/>
    <n v="202.5"/>
    <n v="110"/>
    <n v="17.21"/>
    <n v="230.7"/>
    <n v="86"/>
    <n v="10.38"/>
    <n v="11.5"/>
    <x v="6"/>
    <n v="3.11"/>
    <x v="1"/>
    <x v="3"/>
    <x v="1"/>
    <x v="0"/>
    <x v="0"/>
    <x v="2"/>
  </r>
  <r>
    <n v="1267"/>
    <s v="ID"/>
    <x v="40"/>
    <x v="2"/>
    <x v="0"/>
    <x v="1"/>
    <n v="0"/>
    <x v="1"/>
    <n v="170.5"/>
    <n v="86"/>
    <n v="28.99"/>
    <n v="277.5"/>
    <n v="88"/>
    <n v="23.59"/>
    <n v="162.5"/>
    <n v="117"/>
    <n v="7.31"/>
    <n v="12.2"/>
    <x v="1"/>
    <n v="3.29"/>
    <x v="1"/>
    <x v="0"/>
    <x v="1"/>
    <x v="0"/>
    <x v="1"/>
    <x v="1"/>
  </r>
  <r>
    <n v="1268"/>
    <s v="AZ"/>
    <x v="7"/>
    <x v="1"/>
    <x v="0"/>
    <x v="1"/>
    <n v="0"/>
    <x v="1"/>
    <n v="272.39999999999998"/>
    <n v="88"/>
    <n v="46.31"/>
    <n v="107.9"/>
    <n v="125"/>
    <n v="9.17"/>
    <n v="185.5"/>
    <n v="81"/>
    <n v="8.35"/>
    <n v="12.7"/>
    <x v="5"/>
    <n v="3.43"/>
    <x v="1"/>
    <x v="1"/>
    <x v="1"/>
    <x v="0"/>
    <x v="2"/>
    <x v="0"/>
  </r>
  <r>
    <n v="1269"/>
    <s v="SC"/>
    <x v="29"/>
    <x v="1"/>
    <x v="0"/>
    <x v="0"/>
    <n v="40"/>
    <x v="2"/>
    <n v="210"/>
    <n v="116"/>
    <n v="35.700000000000003"/>
    <n v="232.7"/>
    <n v="89"/>
    <n v="19.78"/>
    <n v="168.8"/>
    <n v="94"/>
    <n v="7.6"/>
    <n v="5.9"/>
    <x v="7"/>
    <n v="1.59"/>
    <x v="0"/>
    <x v="9"/>
    <x v="1"/>
    <x v="0"/>
    <x v="1"/>
    <x v="0"/>
  </r>
  <r>
    <n v="1270"/>
    <s v="OH"/>
    <x v="74"/>
    <x v="1"/>
    <x v="0"/>
    <x v="1"/>
    <n v="0"/>
    <x v="1"/>
    <n v="153.9"/>
    <n v="117"/>
    <n v="26.16"/>
    <n v="220.1"/>
    <n v="122"/>
    <n v="18.71"/>
    <n v="280.5"/>
    <n v="147"/>
    <n v="12.62"/>
    <n v="8.5"/>
    <x v="0"/>
    <n v="2.2999999999999998"/>
    <x v="0"/>
    <x v="4"/>
    <x v="1"/>
    <x v="0"/>
    <x v="0"/>
    <x v="2"/>
  </r>
  <r>
    <n v="1271"/>
    <s v="MD"/>
    <x v="35"/>
    <x v="0"/>
    <x v="0"/>
    <x v="1"/>
    <n v="0"/>
    <x v="1"/>
    <n v="252.4"/>
    <n v="74"/>
    <n v="42.91"/>
    <n v="167.9"/>
    <n v="81"/>
    <n v="14.27"/>
    <n v="248.3"/>
    <n v="110"/>
    <n v="11.17"/>
    <n v="10.7"/>
    <x v="0"/>
    <n v="2.89"/>
    <x v="1"/>
    <x v="4"/>
    <x v="1"/>
    <x v="0"/>
    <x v="2"/>
    <x v="0"/>
  </r>
  <r>
    <n v="1272"/>
    <s v="MN"/>
    <x v="104"/>
    <x v="2"/>
    <x v="0"/>
    <x v="1"/>
    <n v="0"/>
    <x v="1"/>
    <n v="197.9"/>
    <n v="84"/>
    <n v="33.64"/>
    <n v="168.1"/>
    <n v="113"/>
    <n v="14.29"/>
    <n v="239.8"/>
    <n v="145"/>
    <n v="10.79"/>
    <n v="12"/>
    <x v="1"/>
    <n v="3.24"/>
    <x v="1"/>
    <x v="0"/>
    <x v="1"/>
    <x v="0"/>
    <x v="2"/>
    <x v="0"/>
  </r>
  <r>
    <n v="1273"/>
    <s v="NE"/>
    <x v="3"/>
    <x v="2"/>
    <x v="0"/>
    <x v="1"/>
    <n v="0"/>
    <x v="1"/>
    <n v="152.4"/>
    <n v="74"/>
    <n v="25.91"/>
    <n v="274.60000000000002"/>
    <n v="88"/>
    <n v="23.34"/>
    <n v="252.2"/>
    <n v="120"/>
    <n v="11.35"/>
    <n v="6.6"/>
    <x v="2"/>
    <n v="1.78"/>
    <x v="0"/>
    <x v="3"/>
    <x v="1"/>
    <x v="0"/>
    <x v="1"/>
    <x v="1"/>
  </r>
  <r>
    <n v="1274"/>
    <s v="MN"/>
    <x v="5"/>
    <x v="1"/>
    <x v="0"/>
    <x v="0"/>
    <n v="40"/>
    <x v="2"/>
    <n v="237.4"/>
    <n v="105"/>
    <n v="40.36"/>
    <n v="175.9"/>
    <n v="93"/>
    <n v="14.95"/>
    <n v="210.3"/>
    <n v="110"/>
    <n v="9.4600000000000009"/>
    <n v="9.1999999999999993"/>
    <x v="0"/>
    <n v="2.48"/>
    <x v="0"/>
    <x v="3"/>
    <x v="1"/>
    <x v="0"/>
    <x v="2"/>
    <x v="0"/>
  </r>
  <r>
    <n v="1275"/>
    <s v="NY"/>
    <x v="28"/>
    <x v="2"/>
    <x v="0"/>
    <x v="1"/>
    <n v="0"/>
    <x v="1"/>
    <n v="265.60000000000002"/>
    <n v="82"/>
    <n v="45.15"/>
    <n v="180.7"/>
    <n v="75"/>
    <n v="15.36"/>
    <n v="211.1"/>
    <n v="113"/>
    <n v="9.5"/>
    <n v="8.6"/>
    <x v="5"/>
    <n v="2.3199999999999998"/>
    <x v="0"/>
    <x v="0"/>
    <x v="1"/>
    <x v="0"/>
    <x v="0"/>
    <x v="0"/>
  </r>
  <r>
    <n v="1276"/>
    <s v="HI"/>
    <x v="34"/>
    <x v="0"/>
    <x v="0"/>
    <x v="1"/>
    <n v="0"/>
    <x v="1"/>
    <n v="197.3"/>
    <n v="91"/>
    <n v="33.54"/>
    <n v="305.8"/>
    <n v="81"/>
    <n v="25.99"/>
    <n v="171"/>
    <n v="105"/>
    <n v="7.69"/>
    <n v="6.7"/>
    <x v="1"/>
    <n v="1.81"/>
    <x v="0"/>
    <x v="0"/>
    <x v="1"/>
    <x v="0"/>
    <x v="1"/>
    <x v="0"/>
  </r>
  <r>
    <n v="1277"/>
    <s v="MO"/>
    <x v="148"/>
    <x v="2"/>
    <x v="0"/>
    <x v="0"/>
    <n v="14"/>
    <x v="0"/>
    <n v="199.1"/>
    <n v="100"/>
    <n v="33.85"/>
    <n v="221.8"/>
    <n v="103"/>
    <n v="18.850000000000001"/>
    <n v="65.7"/>
    <n v="91"/>
    <n v="2.96"/>
    <n v="4.2"/>
    <x v="6"/>
    <n v="1.1299999999999999"/>
    <x v="0"/>
    <x v="0"/>
    <x v="1"/>
    <x v="0"/>
    <x v="0"/>
    <x v="0"/>
  </r>
  <r>
    <n v="1278"/>
    <s v="NV"/>
    <x v="50"/>
    <x v="0"/>
    <x v="0"/>
    <x v="1"/>
    <n v="0"/>
    <x v="1"/>
    <n v="233.7"/>
    <n v="114"/>
    <n v="39.729999999999997"/>
    <n v="207.9"/>
    <n v="109"/>
    <n v="17.670000000000002"/>
    <n v="212.7"/>
    <n v="101"/>
    <n v="9.57"/>
    <n v="12"/>
    <x v="5"/>
    <n v="3.24"/>
    <x v="1"/>
    <x v="4"/>
    <x v="1"/>
    <x v="0"/>
    <x v="0"/>
    <x v="0"/>
  </r>
  <r>
    <n v="1279"/>
    <s v="MA"/>
    <x v="172"/>
    <x v="0"/>
    <x v="0"/>
    <x v="1"/>
    <n v="0"/>
    <x v="1"/>
    <n v="183.1"/>
    <n v="99"/>
    <n v="31.13"/>
    <n v="160.1"/>
    <n v="107"/>
    <n v="13.61"/>
    <n v="311.8"/>
    <n v="121"/>
    <n v="14.03"/>
    <n v="7"/>
    <x v="0"/>
    <n v="1.89"/>
    <x v="0"/>
    <x v="0"/>
    <x v="1"/>
    <x v="0"/>
    <x v="2"/>
    <x v="0"/>
  </r>
  <r>
    <n v="1280"/>
    <s v="FL"/>
    <x v="115"/>
    <x v="0"/>
    <x v="0"/>
    <x v="1"/>
    <n v="0"/>
    <x v="1"/>
    <n v="207.1"/>
    <n v="70"/>
    <n v="35.21"/>
    <n v="200.1"/>
    <n v="115"/>
    <n v="17.010000000000002"/>
    <n v="194.2"/>
    <n v="100"/>
    <n v="8.74"/>
    <n v="12.4"/>
    <x v="5"/>
    <n v="3.35"/>
    <x v="1"/>
    <x v="0"/>
    <x v="1"/>
    <x v="0"/>
    <x v="0"/>
    <x v="0"/>
  </r>
  <r>
    <n v="1281"/>
    <s v="WA"/>
    <x v="15"/>
    <x v="0"/>
    <x v="0"/>
    <x v="1"/>
    <n v="0"/>
    <x v="1"/>
    <n v="139.69999999999999"/>
    <n v="78"/>
    <n v="23.75"/>
    <n v="202.6"/>
    <n v="119"/>
    <n v="17.22"/>
    <n v="203.6"/>
    <n v="102"/>
    <n v="9.16"/>
    <n v="11.3"/>
    <x v="2"/>
    <n v="3.05"/>
    <x v="1"/>
    <x v="4"/>
    <x v="1"/>
    <x v="0"/>
    <x v="0"/>
    <x v="3"/>
  </r>
  <r>
    <n v="1282"/>
    <s v="CT"/>
    <x v="94"/>
    <x v="2"/>
    <x v="0"/>
    <x v="1"/>
    <n v="0"/>
    <x v="1"/>
    <n v="177.2"/>
    <n v="91"/>
    <n v="30.12"/>
    <n v="228.7"/>
    <n v="105"/>
    <n v="19.440000000000001"/>
    <n v="194.3"/>
    <n v="113"/>
    <n v="8.74"/>
    <n v="8.9"/>
    <x v="0"/>
    <n v="2.4"/>
    <x v="0"/>
    <x v="4"/>
    <x v="1"/>
    <x v="0"/>
    <x v="1"/>
    <x v="0"/>
  </r>
  <r>
    <n v="1283"/>
    <s v="KY"/>
    <x v="38"/>
    <x v="0"/>
    <x v="0"/>
    <x v="0"/>
    <n v="35"/>
    <x v="2"/>
    <n v="169.8"/>
    <n v="136"/>
    <n v="28.87"/>
    <n v="173.7"/>
    <n v="101"/>
    <n v="14.76"/>
    <n v="214.6"/>
    <n v="105"/>
    <n v="9.66"/>
    <n v="9.5"/>
    <x v="10"/>
    <n v="2.57"/>
    <x v="0"/>
    <x v="4"/>
    <x v="1"/>
    <x v="0"/>
    <x v="2"/>
    <x v="3"/>
  </r>
  <r>
    <n v="1284"/>
    <s v="NM"/>
    <x v="18"/>
    <x v="0"/>
    <x v="0"/>
    <x v="1"/>
    <n v="0"/>
    <x v="1"/>
    <n v="173.5"/>
    <n v="83"/>
    <n v="29.5"/>
    <n v="244.3"/>
    <n v="65"/>
    <n v="20.77"/>
    <n v="221.6"/>
    <n v="66"/>
    <n v="9.9700000000000006"/>
    <n v="9.6999999999999993"/>
    <x v="5"/>
    <n v="2.62"/>
    <x v="0"/>
    <x v="3"/>
    <x v="1"/>
    <x v="0"/>
    <x v="1"/>
    <x v="1"/>
  </r>
  <r>
    <n v="1285"/>
    <s v="ND"/>
    <x v="2"/>
    <x v="1"/>
    <x v="0"/>
    <x v="1"/>
    <n v="0"/>
    <x v="1"/>
    <n v="159.9"/>
    <n v="100"/>
    <n v="27.18"/>
    <n v="172.2"/>
    <n v="99"/>
    <n v="14.64"/>
    <n v="263.2"/>
    <n v="109"/>
    <n v="11.84"/>
    <n v="5.6"/>
    <x v="7"/>
    <n v="1.51"/>
    <x v="0"/>
    <x v="0"/>
    <x v="1"/>
    <x v="0"/>
    <x v="2"/>
    <x v="2"/>
  </r>
  <r>
    <n v="1286"/>
    <s v="NV"/>
    <x v="163"/>
    <x v="0"/>
    <x v="0"/>
    <x v="1"/>
    <n v="0"/>
    <x v="1"/>
    <n v="115.1"/>
    <n v="89"/>
    <n v="19.57"/>
    <n v="196.8"/>
    <n v="111"/>
    <n v="16.73"/>
    <n v="212.4"/>
    <n v="98"/>
    <n v="9.56"/>
    <n v="11.4"/>
    <x v="0"/>
    <n v="3.08"/>
    <x v="1"/>
    <x v="4"/>
    <x v="1"/>
    <x v="0"/>
    <x v="0"/>
    <x v="3"/>
  </r>
  <r>
    <n v="1287"/>
    <s v="ID"/>
    <x v="85"/>
    <x v="0"/>
    <x v="0"/>
    <x v="1"/>
    <n v="0"/>
    <x v="1"/>
    <n v="92.2"/>
    <n v="108"/>
    <n v="15.67"/>
    <n v="211.2"/>
    <n v="120"/>
    <n v="17.95"/>
    <n v="129.1"/>
    <n v="73"/>
    <n v="5.81"/>
    <n v="13.1"/>
    <x v="1"/>
    <n v="3.54"/>
    <x v="1"/>
    <x v="0"/>
    <x v="1"/>
    <x v="0"/>
    <x v="0"/>
    <x v="3"/>
  </r>
  <r>
    <n v="1288"/>
    <s v="IA"/>
    <x v="37"/>
    <x v="1"/>
    <x v="0"/>
    <x v="1"/>
    <n v="0"/>
    <x v="1"/>
    <n v="117.1"/>
    <n v="94"/>
    <n v="19.91"/>
    <n v="235.4"/>
    <n v="117"/>
    <n v="20.010000000000002"/>
    <n v="221.3"/>
    <n v="108"/>
    <n v="9.9600000000000009"/>
    <n v="9"/>
    <x v="5"/>
    <n v="2.4300000000000002"/>
    <x v="0"/>
    <x v="1"/>
    <x v="1"/>
    <x v="0"/>
    <x v="1"/>
    <x v="1"/>
  </r>
  <r>
    <n v="1289"/>
    <s v="OH"/>
    <x v="111"/>
    <x v="0"/>
    <x v="0"/>
    <x v="1"/>
    <n v="0"/>
    <x v="1"/>
    <n v="223.3"/>
    <n v="99"/>
    <n v="37.96"/>
    <n v="167.1"/>
    <n v="128"/>
    <n v="14.2"/>
    <n v="203"/>
    <n v="84"/>
    <n v="9.14"/>
    <n v="4.5"/>
    <x v="7"/>
    <n v="1.22"/>
    <x v="0"/>
    <x v="1"/>
    <x v="2"/>
    <x v="1"/>
    <x v="2"/>
    <x v="0"/>
  </r>
  <r>
    <n v="1290"/>
    <s v="NJ"/>
    <x v="206"/>
    <x v="1"/>
    <x v="0"/>
    <x v="1"/>
    <n v="0"/>
    <x v="1"/>
    <n v="154.80000000000001"/>
    <n v="111"/>
    <n v="26.32"/>
    <n v="171.5"/>
    <n v="102"/>
    <n v="14.58"/>
    <n v="227.3"/>
    <n v="86"/>
    <n v="10.23"/>
    <n v="10.6"/>
    <x v="5"/>
    <n v="2.86"/>
    <x v="1"/>
    <x v="3"/>
    <x v="1"/>
    <x v="0"/>
    <x v="2"/>
    <x v="2"/>
  </r>
  <r>
    <n v="1291"/>
    <s v="IA"/>
    <x v="171"/>
    <x v="1"/>
    <x v="0"/>
    <x v="1"/>
    <n v="0"/>
    <x v="1"/>
    <n v="261.39999999999998"/>
    <n v="141"/>
    <n v="44.44"/>
    <n v="215.7"/>
    <n v="102"/>
    <n v="18.329999999999998"/>
    <n v="271.8"/>
    <n v="96"/>
    <n v="12.23"/>
    <n v="8"/>
    <x v="1"/>
    <n v="2.16"/>
    <x v="0"/>
    <x v="0"/>
    <x v="2"/>
    <x v="1"/>
    <x v="0"/>
    <x v="0"/>
  </r>
  <r>
    <n v="1292"/>
    <s v="DE"/>
    <x v="96"/>
    <x v="1"/>
    <x v="1"/>
    <x v="1"/>
    <n v="0"/>
    <x v="1"/>
    <n v="46.5"/>
    <n v="104"/>
    <n v="7.91"/>
    <n v="186"/>
    <n v="114"/>
    <n v="15.81"/>
    <n v="167.5"/>
    <n v="95"/>
    <n v="7.54"/>
    <n v="9.6"/>
    <x v="7"/>
    <n v="2.59"/>
    <x v="0"/>
    <x v="2"/>
    <x v="2"/>
    <x v="1"/>
    <x v="0"/>
    <x v="3"/>
  </r>
  <r>
    <n v="1293"/>
    <s v="CA"/>
    <x v="18"/>
    <x v="0"/>
    <x v="0"/>
    <x v="0"/>
    <n v="18"/>
    <x v="0"/>
    <n v="149.9"/>
    <n v="84"/>
    <n v="25.48"/>
    <n v="170.9"/>
    <n v="84"/>
    <n v="14.53"/>
    <n v="171.5"/>
    <n v="112"/>
    <n v="7.72"/>
    <n v="11.5"/>
    <x v="10"/>
    <n v="3.11"/>
    <x v="1"/>
    <x v="1"/>
    <x v="2"/>
    <x v="1"/>
    <x v="2"/>
    <x v="3"/>
  </r>
  <r>
    <n v="1294"/>
    <s v="WY"/>
    <x v="25"/>
    <x v="1"/>
    <x v="1"/>
    <x v="1"/>
    <n v="0"/>
    <x v="1"/>
    <n v="242.2"/>
    <n v="102"/>
    <n v="41.17"/>
    <n v="226.1"/>
    <n v="80"/>
    <n v="19.22"/>
    <n v="252"/>
    <n v="96"/>
    <n v="11.34"/>
    <n v="13.9"/>
    <x v="2"/>
    <n v="3.75"/>
    <x v="1"/>
    <x v="4"/>
    <x v="2"/>
    <x v="1"/>
    <x v="1"/>
    <x v="0"/>
  </r>
  <r>
    <n v="1295"/>
    <s v="ME"/>
    <x v="53"/>
    <x v="0"/>
    <x v="0"/>
    <x v="1"/>
    <n v="0"/>
    <x v="1"/>
    <n v="222.4"/>
    <n v="102"/>
    <n v="37.81"/>
    <n v="185.8"/>
    <n v="89"/>
    <n v="15.79"/>
    <n v="237.7"/>
    <n v="81"/>
    <n v="10.7"/>
    <n v="12"/>
    <x v="8"/>
    <n v="3.24"/>
    <x v="1"/>
    <x v="4"/>
    <x v="1"/>
    <x v="0"/>
    <x v="0"/>
    <x v="0"/>
  </r>
  <r>
    <n v="1296"/>
    <s v="AR"/>
    <x v="66"/>
    <x v="0"/>
    <x v="0"/>
    <x v="1"/>
    <n v="0"/>
    <x v="1"/>
    <n v="69.400000000000006"/>
    <n v="79"/>
    <n v="11.8"/>
    <n v="190.8"/>
    <n v="109"/>
    <n v="16.22"/>
    <n v="219.9"/>
    <n v="102"/>
    <n v="9.9"/>
    <n v="8.9"/>
    <x v="2"/>
    <n v="2.4"/>
    <x v="0"/>
    <x v="1"/>
    <x v="1"/>
    <x v="0"/>
    <x v="0"/>
    <x v="3"/>
  </r>
  <r>
    <n v="1297"/>
    <s v="WV"/>
    <x v="58"/>
    <x v="0"/>
    <x v="0"/>
    <x v="1"/>
    <n v="0"/>
    <x v="1"/>
    <n v="61.2"/>
    <n v="111"/>
    <n v="10.4"/>
    <n v="92.3"/>
    <n v="88"/>
    <n v="7.85"/>
    <n v="197.4"/>
    <n v="114"/>
    <n v="8.8800000000000008"/>
    <n v="13.7"/>
    <x v="0"/>
    <n v="3.7"/>
    <x v="1"/>
    <x v="5"/>
    <x v="2"/>
    <x v="1"/>
    <x v="2"/>
    <x v="3"/>
  </r>
  <r>
    <n v="1298"/>
    <s v="PA"/>
    <x v="0"/>
    <x v="2"/>
    <x v="1"/>
    <x v="1"/>
    <n v="0"/>
    <x v="1"/>
    <n v="245.2"/>
    <n v="112"/>
    <n v="41.68"/>
    <n v="101.5"/>
    <n v="101"/>
    <n v="8.6300000000000008"/>
    <n v="152.30000000000001"/>
    <n v="116"/>
    <n v="6.85"/>
    <n v="10.7"/>
    <x v="2"/>
    <n v="2.89"/>
    <x v="1"/>
    <x v="1"/>
    <x v="1"/>
    <x v="0"/>
    <x v="2"/>
    <x v="0"/>
  </r>
  <r>
    <n v="1299"/>
    <s v="DC"/>
    <x v="171"/>
    <x v="1"/>
    <x v="1"/>
    <x v="1"/>
    <n v="0"/>
    <x v="1"/>
    <n v="227.4"/>
    <n v="105"/>
    <n v="38.659999999999997"/>
    <n v="211.5"/>
    <n v="120"/>
    <n v="17.98"/>
    <n v="258.2"/>
    <n v="113"/>
    <n v="11.62"/>
    <n v="11.9"/>
    <x v="0"/>
    <n v="3.21"/>
    <x v="1"/>
    <x v="1"/>
    <x v="1"/>
    <x v="0"/>
    <x v="0"/>
    <x v="0"/>
  </r>
  <r>
    <n v="1300"/>
    <s v="AR"/>
    <x v="122"/>
    <x v="1"/>
    <x v="0"/>
    <x v="1"/>
    <n v="0"/>
    <x v="1"/>
    <n v="192.8"/>
    <n v="68"/>
    <n v="32.78"/>
    <n v="158"/>
    <n v="86"/>
    <n v="13.43"/>
    <n v="235.5"/>
    <n v="105"/>
    <n v="10.6"/>
    <n v="12.7"/>
    <x v="1"/>
    <n v="3.43"/>
    <x v="1"/>
    <x v="0"/>
    <x v="1"/>
    <x v="0"/>
    <x v="2"/>
    <x v="0"/>
  </r>
  <r>
    <n v="1301"/>
    <s v="MS"/>
    <x v="24"/>
    <x v="2"/>
    <x v="0"/>
    <x v="1"/>
    <n v="0"/>
    <x v="1"/>
    <n v="162.6"/>
    <n v="98"/>
    <n v="27.64"/>
    <n v="206.2"/>
    <n v="109"/>
    <n v="17.53"/>
    <n v="141.6"/>
    <n v="66"/>
    <n v="6.37"/>
    <n v="8.1999999999999993"/>
    <x v="5"/>
    <n v="2.21"/>
    <x v="0"/>
    <x v="0"/>
    <x v="1"/>
    <x v="0"/>
    <x v="0"/>
    <x v="3"/>
  </r>
  <r>
    <n v="1302"/>
    <s v="MD"/>
    <x v="120"/>
    <x v="0"/>
    <x v="0"/>
    <x v="1"/>
    <n v="0"/>
    <x v="1"/>
    <n v="271.10000000000002"/>
    <n v="80"/>
    <n v="46.09"/>
    <n v="172"/>
    <n v="133"/>
    <n v="14.62"/>
    <n v="169.2"/>
    <n v="105"/>
    <n v="7.61"/>
    <n v="10.3"/>
    <x v="2"/>
    <n v="2.78"/>
    <x v="0"/>
    <x v="0"/>
    <x v="1"/>
    <x v="0"/>
    <x v="2"/>
    <x v="0"/>
  </r>
  <r>
    <n v="1303"/>
    <s v="CT"/>
    <x v="31"/>
    <x v="2"/>
    <x v="0"/>
    <x v="1"/>
    <n v="0"/>
    <x v="1"/>
    <n v="103.4"/>
    <n v="94"/>
    <n v="17.579999999999998"/>
    <n v="189.3"/>
    <n v="125"/>
    <n v="16.09"/>
    <n v="227.2"/>
    <n v="125"/>
    <n v="10.220000000000001"/>
    <n v="14.4"/>
    <x v="0"/>
    <n v="3.89"/>
    <x v="1"/>
    <x v="0"/>
    <x v="1"/>
    <x v="0"/>
    <x v="0"/>
    <x v="2"/>
  </r>
  <r>
    <n v="1304"/>
    <s v="SC"/>
    <x v="14"/>
    <x v="2"/>
    <x v="0"/>
    <x v="1"/>
    <n v="0"/>
    <x v="1"/>
    <n v="52.2"/>
    <n v="106"/>
    <n v="8.8699999999999992"/>
    <n v="220.1"/>
    <n v="113"/>
    <n v="18.71"/>
    <n v="112.3"/>
    <n v="95"/>
    <n v="5.05"/>
    <n v="11.4"/>
    <x v="5"/>
    <n v="3.08"/>
    <x v="1"/>
    <x v="4"/>
    <x v="1"/>
    <x v="0"/>
    <x v="0"/>
    <x v="3"/>
  </r>
  <r>
    <n v="1305"/>
    <s v="MI"/>
    <x v="207"/>
    <x v="0"/>
    <x v="0"/>
    <x v="1"/>
    <n v="0"/>
    <x v="1"/>
    <n v="165.4"/>
    <n v="106"/>
    <n v="28.12"/>
    <n v="273.7"/>
    <n v="109"/>
    <n v="23.26"/>
    <n v="210"/>
    <n v="93"/>
    <n v="9.4499999999999993"/>
    <n v="8.6999999999999993"/>
    <x v="0"/>
    <n v="2.35"/>
    <x v="0"/>
    <x v="1"/>
    <x v="2"/>
    <x v="1"/>
    <x v="1"/>
    <x v="1"/>
  </r>
  <r>
    <n v="1306"/>
    <s v="SD"/>
    <x v="22"/>
    <x v="2"/>
    <x v="0"/>
    <x v="1"/>
    <n v="0"/>
    <x v="1"/>
    <n v="147.5"/>
    <n v="110"/>
    <n v="25.08"/>
    <n v="191.7"/>
    <n v="97"/>
    <n v="16.29"/>
    <n v="135"/>
    <n v="68"/>
    <n v="6.08"/>
    <n v="16.399999999999999"/>
    <x v="0"/>
    <n v="4.43"/>
    <x v="1"/>
    <x v="4"/>
    <x v="1"/>
    <x v="0"/>
    <x v="0"/>
    <x v="3"/>
  </r>
  <r>
    <n v="1307"/>
    <s v="CO"/>
    <x v="33"/>
    <x v="0"/>
    <x v="0"/>
    <x v="1"/>
    <n v="0"/>
    <x v="1"/>
    <n v="217.8"/>
    <n v="93"/>
    <n v="37.03"/>
    <n v="214.7"/>
    <n v="95"/>
    <n v="18.25"/>
    <n v="228.7"/>
    <n v="70"/>
    <n v="10.29"/>
    <n v="11.3"/>
    <x v="10"/>
    <n v="3.05"/>
    <x v="1"/>
    <x v="1"/>
    <x v="1"/>
    <x v="0"/>
    <x v="0"/>
    <x v="0"/>
  </r>
  <r>
    <n v="1308"/>
    <s v="ID"/>
    <x v="164"/>
    <x v="0"/>
    <x v="0"/>
    <x v="1"/>
    <n v="0"/>
    <x v="1"/>
    <n v="235.7"/>
    <n v="79"/>
    <n v="40.07"/>
    <n v="136.9"/>
    <n v="85"/>
    <n v="11.64"/>
    <n v="220.9"/>
    <n v="97"/>
    <n v="9.94"/>
    <n v="13.3"/>
    <x v="3"/>
    <n v="3.59"/>
    <x v="1"/>
    <x v="0"/>
    <x v="1"/>
    <x v="0"/>
    <x v="2"/>
    <x v="0"/>
  </r>
  <r>
    <n v="1309"/>
    <s v="AZ"/>
    <x v="145"/>
    <x v="1"/>
    <x v="0"/>
    <x v="0"/>
    <n v="22"/>
    <x v="0"/>
    <n v="204.5"/>
    <n v="92"/>
    <n v="34.770000000000003"/>
    <n v="139.6"/>
    <n v="121"/>
    <n v="11.87"/>
    <n v="205"/>
    <n v="103"/>
    <n v="9.23"/>
    <n v="8.6"/>
    <x v="2"/>
    <n v="2.3199999999999998"/>
    <x v="0"/>
    <x v="4"/>
    <x v="1"/>
    <x v="0"/>
    <x v="2"/>
    <x v="0"/>
  </r>
  <r>
    <n v="1310"/>
    <s v="FL"/>
    <x v="14"/>
    <x v="2"/>
    <x v="0"/>
    <x v="1"/>
    <n v="0"/>
    <x v="1"/>
    <n v="178.4"/>
    <n v="143"/>
    <n v="30.33"/>
    <n v="247"/>
    <n v="123"/>
    <n v="21"/>
    <n v="259.89999999999998"/>
    <n v="105"/>
    <n v="11.7"/>
    <n v="9.6"/>
    <x v="5"/>
    <n v="2.59"/>
    <x v="0"/>
    <x v="1"/>
    <x v="1"/>
    <x v="0"/>
    <x v="1"/>
    <x v="0"/>
  </r>
  <r>
    <n v="1311"/>
    <s v="MN"/>
    <x v="116"/>
    <x v="0"/>
    <x v="0"/>
    <x v="0"/>
    <n v="32"/>
    <x v="2"/>
    <n v="130.1"/>
    <n v="68"/>
    <n v="22.12"/>
    <n v="247.2"/>
    <n v="77"/>
    <n v="21.01"/>
    <n v="289.39999999999998"/>
    <n v="87"/>
    <n v="13.02"/>
    <n v="13.5"/>
    <x v="2"/>
    <n v="3.65"/>
    <x v="1"/>
    <x v="4"/>
    <x v="1"/>
    <x v="0"/>
    <x v="1"/>
    <x v="1"/>
  </r>
  <r>
    <n v="1312"/>
    <s v="DE"/>
    <x v="138"/>
    <x v="0"/>
    <x v="0"/>
    <x v="0"/>
    <n v="34"/>
    <x v="2"/>
    <n v="103.7"/>
    <n v="100"/>
    <n v="17.63"/>
    <n v="236.3"/>
    <n v="78"/>
    <n v="20.09"/>
    <n v="256.60000000000002"/>
    <n v="102"/>
    <n v="11.55"/>
    <n v="14.8"/>
    <x v="7"/>
    <n v="4"/>
    <x v="1"/>
    <x v="4"/>
    <x v="1"/>
    <x v="0"/>
    <x v="1"/>
    <x v="1"/>
  </r>
  <r>
    <n v="1313"/>
    <s v="MI"/>
    <x v="16"/>
    <x v="0"/>
    <x v="0"/>
    <x v="1"/>
    <n v="0"/>
    <x v="1"/>
    <n v="239.9"/>
    <n v="91"/>
    <n v="40.78"/>
    <n v="177.1"/>
    <n v="104"/>
    <n v="15.05"/>
    <n v="217.2"/>
    <n v="118"/>
    <n v="9.77"/>
    <n v="5.9"/>
    <x v="0"/>
    <n v="1.59"/>
    <x v="0"/>
    <x v="4"/>
    <x v="1"/>
    <x v="0"/>
    <x v="0"/>
    <x v="0"/>
  </r>
  <r>
    <n v="1314"/>
    <s v="MS"/>
    <x v="34"/>
    <x v="2"/>
    <x v="0"/>
    <x v="1"/>
    <n v="0"/>
    <x v="1"/>
    <n v="148.4"/>
    <n v="110"/>
    <n v="25.23"/>
    <n v="267.10000000000002"/>
    <n v="90"/>
    <n v="22.7"/>
    <n v="151.5"/>
    <n v="101"/>
    <n v="6.82"/>
    <n v="8.9"/>
    <x v="7"/>
    <n v="2.4"/>
    <x v="0"/>
    <x v="1"/>
    <x v="1"/>
    <x v="0"/>
    <x v="1"/>
    <x v="1"/>
  </r>
  <r>
    <n v="1315"/>
    <s v="MA"/>
    <x v="91"/>
    <x v="2"/>
    <x v="0"/>
    <x v="1"/>
    <n v="0"/>
    <x v="1"/>
    <n v="148.6"/>
    <n v="106"/>
    <n v="25.26"/>
    <n v="210.8"/>
    <n v="65"/>
    <n v="17.920000000000002"/>
    <n v="203.7"/>
    <n v="86"/>
    <n v="9.17"/>
    <n v="10"/>
    <x v="5"/>
    <n v="2.7"/>
    <x v="0"/>
    <x v="4"/>
    <x v="1"/>
    <x v="0"/>
    <x v="0"/>
    <x v="3"/>
  </r>
  <r>
    <n v="1316"/>
    <s v="CA"/>
    <x v="50"/>
    <x v="0"/>
    <x v="0"/>
    <x v="1"/>
    <n v="0"/>
    <x v="1"/>
    <n v="191.1"/>
    <n v="69"/>
    <n v="32.49"/>
    <n v="129.19999999999999"/>
    <n v="113"/>
    <n v="10.98"/>
    <n v="207.5"/>
    <n v="117"/>
    <n v="9.34"/>
    <n v="12.9"/>
    <x v="6"/>
    <n v="3.48"/>
    <x v="1"/>
    <x v="1"/>
    <x v="1"/>
    <x v="0"/>
    <x v="2"/>
    <x v="0"/>
  </r>
  <r>
    <n v="1317"/>
    <s v="MN"/>
    <x v="105"/>
    <x v="0"/>
    <x v="0"/>
    <x v="0"/>
    <n v="39"/>
    <x v="2"/>
    <n v="218.5"/>
    <n v="76"/>
    <n v="37.15"/>
    <n v="112.7"/>
    <n v="94"/>
    <n v="9.58"/>
    <n v="205.1"/>
    <n v="121"/>
    <n v="9.23"/>
    <n v="7.3"/>
    <x v="7"/>
    <n v="1.97"/>
    <x v="0"/>
    <x v="0"/>
    <x v="1"/>
    <x v="0"/>
    <x v="2"/>
    <x v="0"/>
  </r>
  <r>
    <n v="1318"/>
    <s v="VT"/>
    <x v="93"/>
    <x v="1"/>
    <x v="0"/>
    <x v="1"/>
    <n v="0"/>
    <x v="1"/>
    <n v="97.5"/>
    <n v="95"/>
    <n v="16.579999999999998"/>
    <n v="195.8"/>
    <n v="82"/>
    <n v="16.64"/>
    <n v="288.8"/>
    <n v="78"/>
    <n v="13"/>
    <n v="0"/>
    <x v="11"/>
    <n v="0"/>
    <x v="0"/>
    <x v="0"/>
    <x v="1"/>
    <x v="0"/>
    <x v="0"/>
    <x v="2"/>
  </r>
  <r>
    <n v="1319"/>
    <s v="CT"/>
    <x v="75"/>
    <x v="0"/>
    <x v="0"/>
    <x v="1"/>
    <n v="0"/>
    <x v="1"/>
    <n v="128.69999999999999"/>
    <n v="126"/>
    <n v="21.88"/>
    <n v="117.6"/>
    <n v="94"/>
    <n v="10"/>
    <n v="198.4"/>
    <n v="132"/>
    <n v="8.93"/>
    <n v="10.8"/>
    <x v="2"/>
    <n v="2.92"/>
    <x v="1"/>
    <x v="1"/>
    <x v="1"/>
    <x v="0"/>
    <x v="2"/>
    <x v="3"/>
  </r>
  <r>
    <n v="1320"/>
    <s v="WV"/>
    <x v="91"/>
    <x v="0"/>
    <x v="0"/>
    <x v="0"/>
    <n v="38"/>
    <x v="2"/>
    <n v="236.6"/>
    <n v="69"/>
    <n v="40.22"/>
    <n v="197.5"/>
    <n v="68"/>
    <n v="16.79"/>
    <n v="209.5"/>
    <n v="102"/>
    <n v="9.43"/>
    <n v="9.5"/>
    <x v="3"/>
    <n v="2.57"/>
    <x v="0"/>
    <x v="4"/>
    <x v="1"/>
    <x v="0"/>
    <x v="0"/>
    <x v="0"/>
  </r>
  <r>
    <n v="1321"/>
    <s v="WV"/>
    <x v="41"/>
    <x v="0"/>
    <x v="0"/>
    <x v="1"/>
    <n v="0"/>
    <x v="1"/>
    <n v="85.9"/>
    <n v="113"/>
    <n v="14.6"/>
    <n v="226.7"/>
    <n v="91"/>
    <n v="19.27"/>
    <n v="279.60000000000002"/>
    <n v="110"/>
    <n v="12.58"/>
    <n v="15.6"/>
    <x v="19"/>
    <n v="4.21"/>
    <x v="1"/>
    <x v="1"/>
    <x v="1"/>
    <x v="0"/>
    <x v="1"/>
    <x v="2"/>
  </r>
  <r>
    <n v="1322"/>
    <s v="NE"/>
    <x v="62"/>
    <x v="0"/>
    <x v="0"/>
    <x v="0"/>
    <n v="27"/>
    <x v="2"/>
    <n v="141.19999999999999"/>
    <n v="96"/>
    <n v="24"/>
    <n v="167.7"/>
    <n v="94"/>
    <n v="14.25"/>
    <n v="274.39999999999998"/>
    <n v="101"/>
    <n v="12.35"/>
    <n v="11.4"/>
    <x v="5"/>
    <n v="3.08"/>
    <x v="1"/>
    <x v="0"/>
    <x v="1"/>
    <x v="0"/>
    <x v="2"/>
    <x v="2"/>
  </r>
  <r>
    <n v="1323"/>
    <s v="NC"/>
    <x v="36"/>
    <x v="0"/>
    <x v="0"/>
    <x v="0"/>
    <n v="31"/>
    <x v="2"/>
    <n v="194.4"/>
    <n v="104"/>
    <n v="33.049999999999997"/>
    <n v="176"/>
    <n v="84"/>
    <n v="14.96"/>
    <n v="230.1"/>
    <n v="110"/>
    <n v="10.35"/>
    <n v="11.5"/>
    <x v="0"/>
    <n v="3.11"/>
    <x v="1"/>
    <x v="1"/>
    <x v="1"/>
    <x v="0"/>
    <x v="2"/>
    <x v="0"/>
  </r>
  <r>
    <n v="1324"/>
    <s v="NE"/>
    <x v="19"/>
    <x v="0"/>
    <x v="0"/>
    <x v="1"/>
    <n v="0"/>
    <x v="1"/>
    <n v="167.6"/>
    <n v="100"/>
    <n v="28.49"/>
    <n v="154.5"/>
    <n v="90"/>
    <n v="13.13"/>
    <n v="281.39999999999998"/>
    <n v="107"/>
    <n v="12.66"/>
    <n v="17.3"/>
    <x v="0"/>
    <n v="4.67"/>
    <x v="1"/>
    <x v="4"/>
    <x v="1"/>
    <x v="0"/>
    <x v="2"/>
    <x v="2"/>
  </r>
  <r>
    <n v="1325"/>
    <s v="IL"/>
    <x v="179"/>
    <x v="2"/>
    <x v="0"/>
    <x v="1"/>
    <n v="0"/>
    <x v="1"/>
    <n v="234.5"/>
    <n v="134"/>
    <n v="39.869999999999997"/>
    <n v="164.2"/>
    <n v="94"/>
    <n v="13.96"/>
    <n v="191.4"/>
    <n v="72"/>
    <n v="8.61"/>
    <n v="6.1"/>
    <x v="7"/>
    <n v="1.65"/>
    <x v="0"/>
    <x v="0"/>
    <x v="1"/>
    <x v="0"/>
    <x v="2"/>
    <x v="0"/>
  </r>
  <r>
    <n v="1326"/>
    <s v="MA"/>
    <x v="122"/>
    <x v="1"/>
    <x v="0"/>
    <x v="1"/>
    <n v="0"/>
    <x v="1"/>
    <n v="154.19999999999999"/>
    <n v="78"/>
    <n v="26.21"/>
    <n v="196.7"/>
    <n v="85"/>
    <n v="16.72"/>
    <n v="253.5"/>
    <n v="97"/>
    <n v="11.41"/>
    <n v="10.1"/>
    <x v="4"/>
    <n v="2.73"/>
    <x v="0"/>
    <x v="0"/>
    <x v="1"/>
    <x v="0"/>
    <x v="0"/>
    <x v="2"/>
  </r>
  <r>
    <n v="1327"/>
    <s v="AZ"/>
    <x v="25"/>
    <x v="0"/>
    <x v="0"/>
    <x v="0"/>
    <n v="14"/>
    <x v="0"/>
    <n v="143.19999999999999"/>
    <n v="99"/>
    <n v="24.34"/>
    <n v="169.9"/>
    <n v="91"/>
    <n v="14.44"/>
    <n v="221.6"/>
    <n v="77"/>
    <n v="9.9700000000000006"/>
    <n v="11.6"/>
    <x v="6"/>
    <n v="3.13"/>
    <x v="1"/>
    <x v="0"/>
    <x v="1"/>
    <x v="0"/>
    <x v="2"/>
    <x v="3"/>
  </r>
  <r>
    <n v="1328"/>
    <s v="SD"/>
    <x v="145"/>
    <x v="0"/>
    <x v="1"/>
    <x v="0"/>
    <n v="40"/>
    <x v="2"/>
    <n v="216.4"/>
    <n v="80"/>
    <n v="36.79"/>
    <n v="249.7"/>
    <n v="90"/>
    <n v="21.22"/>
    <n v="185.9"/>
    <n v="99"/>
    <n v="8.3699999999999992"/>
    <n v="12.7"/>
    <x v="7"/>
    <n v="3.43"/>
    <x v="1"/>
    <x v="0"/>
    <x v="1"/>
    <x v="0"/>
    <x v="1"/>
    <x v="0"/>
  </r>
  <r>
    <n v="1329"/>
    <s v="MT"/>
    <x v="157"/>
    <x v="1"/>
    <x v="0"/>
    <x v="0"/>
    <n v="35"/>
    <x v="2"/>
    <n v="161.9"/>
    <n v="85"/>
    <n v="27.52"/>
    <n v="151.19999999999999"/>
    <n v="82"/>
    <n v="12.85"/>
    <n v="191"/>
    <n v="131"/>
    <n v="8.59"/>
    <n v="8.5"/>
    <x v="5"/>
    <n v="2.2999999999999998"/>
    <x v="0"/>
    <x v="0"/>
    <x v="1"/>
    <x v="0"/>
    <x v="2"/>
    <x v="3"/>
  </r>
  <r>
    <n v="1330"/>
    <s v="VT"/>
    <x v="41"/>
    <x v="2"/>
    <x v="0"/>
    <x v="1"/>
    <n v="0"/>
    <x v="1"/>
    <n v="118.7"/>
    <n v="90"/>
    <n v="20.18"/>
    <n v="205.1"/>
    <n v="57"/>
    <n v="17.43"/>
    <n v="172.2"/>
    <n v="100"/>
    <n v="7.75"/>
    <n v="10.4"/>
    <x v="1"/>
    <n v="2.81"/>
    <x v="1"/>
    <x v="3"/>
    <x v="1"/>
    <x v="0"/>
    <x v="0"/>
    <x v="3"/>
  </r>
  <r>
    <n v="1331"/>
    <s v="UT"/>
    <x v="47"/>
    <x v="2"/>
    <x v="0"/>
    <x v="1"/>
    <n v="0"/>
    <x v="1"/>
    <n v="179.1"/>
    <n v="123"/>
    <n v="30.45"/>
    <n v="196.6"/>
    <n v="132"/>
    <n v="16.71"/>
    <n v="186.7"/>
    <n v="116"/>
    <n v="8.4"/>
    <n v="10.199999999999999"/>
    <x v="3"/>
    <n v="2.75"/>
    <x v="0"/>
    <x v="0"/>
    <x v="1"/>
    <x v="0"/>
    <x v="0"/>
    <x v="0"/>
  </r>
  <r>
    <n v="1332"/>
    <s v="HI"/>
    <x v="14"/>
    <x v="0"/>
    <x v="0"/>
    <x v="1"/>
    <n v="0"/>
    <x v="1"/>
    <n v="147.9"/>
    <n v="97"/>
    <n v="25.14"/>
    <n v="209.3"/>
    <n v="99"/>
    <n v="17.79"/>
    <n v="162.1"/>
    <n v="80"/>
    <n v="7.29"/>
    <n v="8.8000000000000007"/>
    <x v="2"/>
    <n v="2.38"/>
    <x v="0"/>
    <x v="4"/>
    <x v="1"/>
    <x v="0"/>
    <x v="0"/>
    <x v="3"/>
  </r>
  <r>
    <n v="1333"/>
    <s v="DC"/>
    <x v="67"/>
    <x v="0"/>
    <x v="0"/>
    <x v="0"/>
    <n v="38"/>
    <x v="2"/>
    <n v="209.2"/>
    <n v="110"/>
    <n v="35.56"/>
    <n v="116.6"/>
    <n v="73"/>
    <n v="9.91"/>
    <n v="109.6"/>
    <n v="105"/>
    <n v="4.93"/>
    <n v="16.5"/>
    <x v="7"/>
    <n v="4.46"/>
    <x v="1"/>
    <x v="4"/>
    <x v="1"/>
    <x v="0"/>
    <x v="2"/>
    <x v="0"/>
  </r>
  <r>
    <n v="1334"/>
    <s v="WI"/>
    <x v="97"/>
    <x v="0"/>
    <x v="0"/>
    <x v="0"/>
    <n v="29"/>
    <x v="2"/>
    <n v="244.3"/>
    <n v="140"/>
    <n v="41.53"/>
    <n v="322.3"/>
    <n v="89"/>
    <n v="27.4"/>
    <n v="166.8"/>
    <n v="83"/>
    <n v="7.51"/>
    <n v="10.6"/>
    <x v="1"/>
    <n v="2.86"/>
    <x v="1"/>
    <x v="1"/>
    <x v="1"/>
    <x v="0"/>
    <x v="1"/>
    <x v="0"/>
  </r>
  <r>
    <n v="1335"/>
    <s v="UT"/>
    <x v="23"/>
    <x v="0"/>
    <x v="0"/>
    <x v="0"/>
    <n v="34"/>
    <x v="2"/>
    <n v="175.3"/>
    <n v="96"/>
    <n v="29.8"/>
    <n v="262.3"/>
    <n v="122"/>
    <n v="22.3"/>
    <n v="143.9"/>
    <n v="76"/>
    <n v="6.48"/>
    <n v="5.6"/>
    <x v="9"/>
    <n v="1.51"/>
    <x v="0"/>
    <x v="0"/>
    <x v="1"/>
    <x v="0"/>
    <x v="1"/>
    <x v="1"/>
  </r>
  <r>
    <n v="1336"/>
    <s v="WA"/>
    <x v="33"/>
    <x v="1"/>
    <x v="0"/>
    <x v="1"/>
    <n v="0"/>
    <x v="1"/>
    <n v="150.5"/>
    <n v="92"/>
    <n v="25.59"/>
    <n v="120.3"/>
    <n v="95"/>
    <n v="10.23"/>
    <n v="271.2"/>
    <n v="96"/>
    <n v="12.2"/>
    <n v="9"/>
    <x v="5"/>
    <n v="2.4300000000000002"/>
    <x v="0"/>
    <x v="0"/>
    <x v="1"/>
    <x v="0"/>
    <x v="2"/>
    <x v="2"/>
  </r>
  <r>
    <n v="1337"/>
    <s v="MT"/>
    <x v="41"/>
    <x v="1"/>
    <x v="0"/>
    <x v="1"/>
    <n v="0"/>
    <x v="1"/>
    <n v="163.5"/>
    <n v="136"/>
    <n v="27.8"/>
    <n v="143.69999999999999"/>
    <n v="111"/>
    <n v="12.21"/>
    <n v="253.4"/>
    <n v="82"/>
    <n v="11.4"/>
    <n v="12.6"/>
    <x v="2"/>
    <n v="3.4"/>
    <x v="1"/>
    <x v="0"/>
    <x v="1"/>
    <x v="0"/>
    <x v="2"/>
    <x v="2"/>
  </r>
  <r>
    <n v="1338"/>
    <s v="NJ"/>
    <x v="89"/>
    <x v="0"/>
    <x v="0"/>
    <x v="1"/>
    <n v="0"/>
    <x v="1"/>
    <n v="236.9"/>
    <n v="93"/>
    <n v="40.270000000000003"/>
    <n v="197.7"/>
    <n v="113"/>
    <n v="16.8"/>
    <n v="309.10000000000002"/>
    <n v="78"/>
    <n v="13.91"/>
    <n v="11.4"/>
    <x v="10"/>
    <n v="3.08"/>
    <x v="1"/>
    <x v="4"/>
    <x v="2"/>
    <x v="1"/>
    <x v="0"/>
    <x v="0"/>
  </r>
  <r>
    <n v="1339"/>
    <s v="CT"/>
    <x v="119"/>
    <x v="0"/>
    <x v="0"/>
    <x v="1"/>
    <n v="0"/>
    <x v="1"/>
    <n v="82.3"/>
    <n v="77"/>
    <n v="13.99"/>
    <n v="167.2"/>
    <n v="80"/>
    <n v="14.21"/>
    <n v="194.7"/>
    <n v="70"/>
    <n v="8.76"/>
    <n v="7.2"/>
    <x v="7"/>
    <n v="1.94"/>
    <x v="0"/>
    <x v="0"/>
    <x v="1"/>
    <x v="0"/>
    <x v="2"/>
    <x v="3"/>
  </r>
  <r>
    <n v="1340"/>
    <s v="VA"/>
    <x v="0"/>
    <x v="0"/>
    <x v="0"/>
    <x v="1"/>
    <n v="0"/>
    <x v="1"/>
    <n v="216"/>
    <n v="111"/>
    <n v="36.72"/>
    <n v="153.69999999999999"/>
    <n v="115"/>
    <n v="13.06"/>
    <n v="227"/>
    <n v="74"/>
    <n v="10.220000000000001"/>
    <n v="12.7"/>
    <x v="7"/>
    <n v="3.43"/>
    <x v="1"/>
    <x v="0"/>
    <x v="1"/>
    <x v="0"/>
    <x v="2"/>
    <x v="0"/>
  </r>
  <r>
    <n v="1341"/>
    <s v="NC"/>
    <x v="136"/>
    <x v="0"/>
    <x v="1"/>
    <x v="1"/>
    <n v="0"/>
    <x v="1"/>
    <n v="180"/>
    <n v="119"/>
    <n v="30.6"/>
    <n v="198.8"/>
    <n v="126"/>
    <n v="16.899999999999999"/>
    <n v="217.1"/>
    <n v="70"/>
    <n v="9.77"/>
    <n v="12.4"/>
    <x v="0"/>
    <n v="3.35"/>
    <x v="1"/>
    <x v="0"/>
    <x v="1"/>
    <x v="0"/>
    <x v="0"/>
    <x v="0"/>
  </r>
  <r>
    <n v="1342"/>
    <s v="AK"/>
    <x v="79"/>
    <x v="0"/>
    <x v="0"/>
    <x v="1"/>
    <n v="0"/>
    <x v="1"/>
    <n v="143.69999999999999"/>
    <n v="55"/>
    <n v="24.43"/>
    <n v="173.1"/>
    <n v="108"/>
    <n v="14.71"/>
    <n v="239.1"/>
    <n v="95"/>
    <n v="10.76"/>
    <n v="5.8"/>
    <x v="1"/>
    <n v="1.57"/>
    <x v="0"/>
    <x v="0"/>
    <x v="1"/>
    <x v="0"/>
    <x v="2"/>
    <x v="2"/>
  </r>
  <r>
    <n v="1343"/>
    <s v="IL"/>
    <x v="52"/>
    <x v="0"/>
    <x v="0"/>
    <x v="0"/>
    <n v="29"/>
    <x v="2"/>
    <n v="185.6"/>
    <n v="106"/>
    <n v="31.55"/>
    <n v="219.7"/>
    <n v="113"/>
    <n v="18.670000000000002"/>
    <n v="152.1"/>
    <n v="120"/>
    <n v="6.84"/>
    <n v="11.1"/>
    <x v="2"/>
    <n v="3"/>
    <x v="1"/>
    <x v="4"/>
    <x v="1"/>
    <x v="0"/>
    <x v="0"/>
    <x v="0"/>
  </r>
  <r>
    <n v="1344"/>
    <s v="CT"/>
    <x v="191"/>
    <x v="2"/>
    <x v="0"/>
    <x v="1"/>
    <n v="0"/>
    <x v="1"/>
    <n v="137.6"/>
    <n v="108"/>
    <n v="23.39"/>
    <n v="162"/>
    <n v="80"/>
    <n v="13.77"/>
    <n v="187.7"/>
    <n v="126"/>
    <n v="8.4499999999999993"/>
    <n v="5.8"/>
    <x v="3"/>
    <n v="1.57"/>
    <x v="0"/>
    <x v="3"/>
    <x v="1"/>
    <x v="0"/>
    <x v="2"/>
    <x v="3"/>
  </r>
  <r>
    <n v="1345"/>
    <s v="KS"/>
    <x v="62"/>
    <x v="0"/>
    <x v="1"/>
    <x v="1"/>
    <n v="0"/>
    <x v="1"/>
    <n v="273.89999999999998"/>
    <n v="119"/>
    <n v="46.56"/>
    <n v="278.60000000000002"/>
    <n v="103"/>
    <n v="23.68"/>
    <n v="255.3"/>
    <n v="90"/>
    <n v="11.49"/>
    <n v="10.9"/>
    <x v="10"/>
    <n v="2.94"/>
    <x v="1"/>
    <x v="0"/>
    <x v="2"/>
    <x v="1"/>
    <x v="1"/>
    <x v="0"/>
  </r>
  <r>
    <n v="1346"/>
    <s v="MA"/>
    <x v="120"/>
    <x v="0"/>
    <x v="0"/>
    <x v="0"/>
    <n v="31"/>
    <x v="2"/>
    <n v="125.3"/>
    <n v="92"/>
    <n v="21.3"/>
    <n v="141.19999999999999"/>
    <n v="108"/>
    <n v="12"/>
    <n v="168.2"/>
    <n v="68"/>
    <n v="7.57"/>
    <n v="6.3"/>
    <x v="5"/>
    <n v="1.7"/>
    <x v="0"/>
    <x v="3"/>
    <x v="1"/>
    <x v="0"/>
    <x v="2"/>
    <x v="3"/>
  </r>
  <r>
    <n v="1347"/>
    <s v="AR"/>
    <x v="82"/>
    <x v="1"/>
    <x v="0"/>
    <x v="0"/>
    <n v="49"/>
    <x v="2"/>
    <n v="214.9"/>
    <n v="86"/>
    <n v="36.53"/>
    <n v="198.2"/>
    <n v="89"/>
    <n v="16.850000000000001"/>
    <n v="170.8"/>
    <n v="139"/>
    <n v="7.69"/>
    <n v="8.1999999999999993"/>
    <x v="2"/>
    <n v="2.21"/>
    <x v="0"/>
    <x v="1"/>
    <x v="1"/>
    <x v="0"/>
    <x v="0"/>
    <x v="0"/>
  </r>
  <r>
    <n v="1348"/>
    <s v="MS"/>
    <x v="59"/>
    <x v="2"/>
    <x v="0"/>
    <x v="1"/>
    <n v="0"/>
    <x v="1"/>
    <n v="163"/>
    <n v="93"/>
    <n v="27.71"/>
    <n v="203.9"/>
    <n v="102"/>
    <n v="17.329999999999998"/>
    <n v="159"/>
    <n v="109"/>
    <n v="7.15"/>
    <n v="15.1"/>
    <x v="7"/>
    <n v="4.08"/>
    <x v="1"/>
    <x v="4"/>
    <x v="1"/>
    <x v="0"/>
    <x v="0"/>
    <x v="3"/>
  </r>
  <r>
    <n v="1349"/>
    <s v="ND"/>
    <x v="32"/>
    <x v="0"/>
    <x v="0"/>
    <x v="0"/>
    <n v="29"/>
    <x v="2"/>
    <n v="163.80000000000001"/>
    <n v="77"/>
    <n v="27.85"/>
    <n v="134.9"/>
    <n v="112"/>
    <n v="11.47"/>
    <n v="79.3"/>
    <n v="95"/>
    <n v="3.57"/>
    <n v="8.8000000000000007"/>
    <x v="5"/>
    <n v="2.38"/>
    <x v="0"/>
    <x v="4"/>
    <x v="1"/>
    <x v="0"/>
    <x v="2"/>
    <x v="3"/>
  </r>
  <r>
    <n v="1350"/>
    <s v="IN"/>
    <x v="10"/>
    <x v="1"/>
    <x v="0"/>
    <x v="1"/>
    <n v="0"/>
    <x v="1"/>
    <n v="189.5"/>
    <n v="113"/>
    <n v="32.22"/>
    <n v="204.9"/>
    <n v="100"/>
    <n v="17.420000000000002"/>
    <n v="221.7"/>
    <n v="93"/>
    <n v="9.98"/>
    <n v="13.4"/>
    <x v="0"/>
    <n v="3.62"/>
    <x v="1"/>
    <x v="0"/>
    <x v="1"/>
    <x v="0"/>
    <x v="0"/>
    <x v="0"/>
  </r>
  <r>
    <n v="1351"/>
    <s v="MI"/>
    <x v="136"/>
    <x v="0"/>
    <x v="0"/>
    <x v="0"/>
    <n v="26"/>
    <x v="2"/>
    <n v="155.19999999999999"/>
    <n v="110"/>
    <n v="26.38"/>
    <n v="230.9"/>
    <n v="133"/>
    <n v="19.63"/>
    <n v="261.60000000000002"/>
    <n v="100"/>
    <n v="11.77"/>
    <n v="4.5"/>
    <x v="7"/>
    <n v="1.22"/>
    <x v="0"/>
    <x v="1"/>
    <x v="1"/>
    <x v="0"/>
    <x v="1"/>
    <x v="2"/>
  </r>
  <r>
    <n v="1352"/>
    <s v="VT"/>
    <x v="42"/>
    <x v="0"/>
    <x v="1"/>
    <x v="0"/>
    <n v="44"/>
    <x v="2"/>
    <n v="254.1"/>
    <n v="127"/>
    <n v="43.2"/>
    <n v="180.2"/>
    <n v="108"/>
    <n v="15.32"/>
    <n v="196.2"/>
    <n v="129"/>
    <n v="8.83"/>
    <n v="8.6999999999999993"/>
    <x v="7"/>
    <n v="2.35"/>
    <x v="0"/>
    <x v="3"/>
    <x v="1"/>
    <x v="0"/>
    <x v="0"/>
    <x v="0"/>
  </r>
  <r>
    <n v="1353"/>
    <s v="WV"/>
    <x v="81"/>
    <x v="1"/>
    <x v="0"/>
    <x v="0"/>
    <n v="33"/>
    <x v="2"/>
    <n v="112"/>
    <n v="90"/>
    <n v="19.04"/>
    <n v="208"/>
    <n v="112"/>
    <n v="17.68"/>
    <n v="150.30000000000001"/>
    <n v="83"/>
    <n v="6.76"/>
    <n v="11.3"/>
    <x v="7"/>
    <n v="3.05"/>
    <x v="1"/>
    <x v="4"/>
    <x v="1"/>
    <x v="0"/>
    <x v="0"/>
    <x v="3"/>
  </r>
  <r>
    <n v="1354"/>
    <s v="ME"/>
    <x v="62"/>
    <x v="2"/>
    <x v="0"/>
    <x v="1"/>
    <n v="0"/>
    <x v="1"/>
    <n v="115.5"/>
    <n v="73"/>
    <n v="19.64"/>
    <n v="267.3"/>
    <n v="83"/>
    <n v="22.72"/>
    <n v="114.2"/>
    <n v="90"/>
    <n v="5.14"/>
    <n v="13.3"/>
    <x v="2"/>
    <n v="3.59"/>
    <x v="1"/>
    <x v="3"/>
    <x v="1"/>
    <x v="0"/>
    <x v="1"/>
    <x v="1"/>
  </r>
  <r>
    <n v="1355"/>
    <s v="IA"/>
    <x v="36"/>
    <x v="0"/>
    <x v="0"/>
    <x v="1"/>
    <n v="0"/>
    <x v="1"/>
    <n v="137.1"/>
    <n v="102"/>
    <n v="23.31"/>
    <n v="210.8"/>
    <n v="114"/>
    <n v="17.920000000000002"/>
    <n v="191.4"/>
    <n v="120"/>
    <n v="8.61"/>
    <n v="11.1"/>
    <x v="7"/>
    <n v="3"/>
    <x v="1"/>
    <x v="0"/>
    <x v="1"/>
    <x v="0"/>
    <x v="0"/>
    <x v="3"/>
  </r>
  <r>
    <n v="1356"/>
    <s v="CT"/>
    <x v="66"/>
    <x v="0"/>
    <x v="0"/>
    <x v="1"/>
    <n v="0"/>
    <x v="1"/>
    <n v="198.4"/>
    <n v="113"/>
    <n v="33.729999999999997"/>
    <n v="235.9"/>
    <n v="144"/>
    <n v="20.05"/>
    <n v="325.60000000000002"/>
    <n v="99"/>
    <n v="14.65"/>
    <n v="10.1"/>
    <x v="0"/>
    <n v="2.73"/>
    <x v="0"/>
    <x v="1"/>
    <x v="1"/>
    <x v="0"/>
    <x v="1"/>
    <x v="0"/>
  </r>
  <r>
    <n v="1357"/>
    <s v="NM"/>
    <x v="129"/>
    <x v="0"/>
    <x v="0"/>
    <x v="0"/>
    <n v="19"/>
    <x v="0"/>
    <n v="132.69999999999999"/>
    <n v="94"/>
    <n v="22.56"/>
    <n v="204.6"/>
    <n v="101"/>
    <n v="17.39"/>
    <n v="154.69999999999999"/>
    <n v="78"/>
    <n v="6.96"/>
    <n v="12.9"/>
    <x v="10"/>
    <n v="3.48"/>
    <x v="1"/>
    <x v="3"/>
    <x v="1"/>
    <x v="0"/>
    <x v="0"/>
    <x v="3"/>
  </r>
  <r>
    <n v="1358"/>
    <s v="OR"/>
    <x v="123"/>
    <x v="2"/>
    <x v="0"/>
    <x v="0"/>
    <n v="25"/>
    <x v="0"/>
    <n v="219.6"/>
    <n v="99"/>
    <n v="37.33"/>
    <n v="210.4"/>
    <n v="99"/>
    <n v="17.88"/>
    <n v="242.7"/>
    <n v="88"/>
    <n v="10.92"/>
    <n v="13.8"/>
    <x v="8"/>
    <n v="3.73"/>
    <x v="1"/>
    <x v="4"/>
    <x v="1"/>
    <x v="0"/>
    <x v="0"/>
    <x v="0"/>
  </r>
  <r>
    <n v="1359"/>
    <s v="VT"/>
    <x v="122"/>
    <x v="0"/>
    <x v="0"/>
    <x v="1"/>
    <n v="0"/>
    <x v="1"/>
    <n v="169.6"/>
    <n v="96"/>
    <n v="28.83"/>
    <n v="234.7"/>
    <n v="112"/>
    <n v="19.95"/>
    <n v="285.39999999999998"/>
    <n v="83"/>
    <n v="12.84"/>
    <n v="11.2"/>
    <x v="7"/>
    <n v="3.02"/>
    <x v="1"/>
    <x v="1"/>
    <x v="1"/>
    <x v="0"/>
    <x v="1"/>
    <x v="2"/>
  </r>
  <r>
    <n v="1360"/>
    <s v="RI"/>
    <x v="15"/>
    <x v="2"/>
    <x v="1"/>
    <x v="1"/>
    <n v="0"/>
    <x v="1"/>
    <n v="160.4"/>
    <n v="73"/>
    <n v="27.27"/>
    <n v="293.89999999999998"/>
    <n v="103"/>
    <n v="24.98"/>
    <n v="306.60000000000002"/>
    <n v="90"/>
    <n v="13.8"/>
    <n v="12.6"/>
    <x v="2"/>
    <n v="3.4"/>
    <x v="1"/>
    <x v="2"/>
    <x v="1"/>
    <x v="0"/>
    <x v="1"/>
    <x v="1"/>
  </r>
  <r>
    <n v="1361"/>
    <s v="AL"/>
    <x v="66"/>
    <x v="0"/>
    <x v="0"/>
    <x v="1"/>
    <n v="0"/>
    <x v="1"/>
    <n v="194.6"/>
    <n v="114"/>
    <n v="33.08"/>
    <n v="232.8"/>
    <n v="106"/>
    <n v="19.79"/>
    <n v="173.4"/>
    <n v="92"/>
    <n v="7.8"/>
    <n v="3.8"/>
    <x v="5"/>
    <n v="1.03"/>
    <x v="0"/>
    <x v="3"/>
    <x v="1"/>
    <x v="0"/>
    <x v="1"/>
    <x v="0"/>
  </r>
  <r>
    <n v="1362"/>
    <s v="CT"/>
    <x v="12"/>
    <x v="2"/>
    <x v="0"/>
    <x v="1"/>
    <n v="0"/>
    <x v="1"/>
    <n v="157.1"/>
    <n v="95"/>
    <n v="26.71"/>
    <n v="213.1"/>
    <n v="36"/>
    <n v="18.11"/>
    <n v="280.39999999999998"/>
    <n v="77"/>
    <n v="12.62"/>
    <n v="7.6"/>
    <x v="0"/>
    <n v="2.0499999999999998"/>
    <x v="0"/>
    <x v="4"/>
    <x v="1"/>
    <x v="0"/>
    <x v="0"/>
    <x v="2"/>
  </r>
  <r>
    <n v="1363"/>
    <s v="TN"/>
    <x v="70"/>
    <x v="0"/>
    <x v="0"/>
    <x v="1"/>
    <n v="0"/>
    <x v="1"/>
    <n v="179.8"/>
    <n v="125"/>
    <n v="30.57"/>
    <n v="173.2"/>
    <n v="86"/>
    <n v="14.72"/>
    <n v="272.8"/>
    <n v="97"/>
    <n v="12.28"/>
    <n v="10.9"/>
    <x v="7"/>
    <n v="2.94"/>
    <x v="1"/>
    <x v="1"/>
    <x v="1"/>
    <x v="0"/>
    <x v="2"/>
    <x v="0"/>
  </r>
  <r>
    <n v="1364"/>
    <s v="ID"/>
    <x v="15"/>
    <x v="0"/>
    <x v="1"/>
    <x v="1"/>
    <n v="0"/>
    <x v="1"/>
    <n v="148.19999999999999"/>
    <n v="108"/>
    <n v="25.19"/>
    <n v="161.80000000000001"/>
    <n v="113"/>
    <n v="13.75"/>
    <n v="259.3"/>
    <n v="103"/>
    <n v="11.67"/>
    <n v="11"/>
    <x v="7"/>
    <n v="2.97"/>
    <x v="1"/>
    <x v="1"/>
    <x v="1"/>
    <x v="0"/>
    <x v="2"/>
    <x v="2"/>
  </r>
  <r>
    <n v="1365"/>
    <s v="TX"/>
    <x v="39"/>
    <x v="0"/>
    <x v="0"/>
    <x v="0"/>
    <n v="39"/>
    <x v="2"/>
    <n v="183.2"/>
    <n v="103"/>
    <n v="31.14"/>
    <n v="209.4"/>
    <n v="111"/>
    <n v="17.8"/>
    <n v="172.4"/>
    <n v="109"/>
    <n v="7.76"/>
    <n v="11.9"/>
    <x v="1"/>
    <n v="3.21"/>
    <x v="1"/>
    <x v="0"/>
    <x v="1"/>
    <x v="0"/>
    <x v="0"/>
    <x v="0"/>
  </r>
  <r>
    <n v="1366"/>
    <s v="NH"/>
    <x v="8"/>
    <x v="0"/>
    <x v="0"/>
    <x v="1"/>
    <n v="0"/>
    <x v="1"/>
    <n v="119.2"/>
    <n v="88"/>
    <n v="20.260000000000002"/>
    <n v="168.3"/>
    <n v="110"/>
    <n v="14.31"/>
    <n v="204.7"/>
    <n v="119"/>
    <n v="9.2100000000000009"/>
    <n v="12.2"/>
    <x v="1"/>
    <n v="3.29"/>
    <x v="1"/>
    <x v="2"/>
    <x v="2"/>
    <x v="1"/>
    <x v="2"/>
    <x v="3"/>
  </r>
  <r>
    <n v="1367"/>
    <s v="ND"/>
    <x v="51"/>
    <x v="2"/>
    <x v="0"/>
    <x v="0"/>
    <n v="35"/>
    <x v="2"/>
    <n v="224"/>
    <n v="102"/>
    <n v="38.08"/>
    <n v="192"/>
    <n v="99"/>
    <n v="16.32"/>
    <n v="163.1"/>
    <n v="100"/>
    <n v="7.34"/>
    <n v="9.6"/>
    <x v="5"/>
    <n v="2.59"/>
    <x v="0"/>
    <x v="1"/>
    <x v="1"/>
    <x v="0"/>
    <x v="0"/>
    <x v="0"/>
  </r>
  <r>
    <n v="1368"/>
    <s v="KS"/>
    <x v="124"/>
    <x v="0"/>
    <x v="0"/>
    <x v="1"/>
    <n v="0"/>
    <x v="1"/>
    <n v="184.8"/>
    <n v="83"/>
    <n v="31.42"/>
    <n v="248.6"/>
    <n v="101"/>
    <n v="21.13"/>
    <n v="133.1"/>
    <n v="113"/>
    <n v="5.99"/>
    <n v="9.6"/>
    <x v="8"/>
    <n v="2.59"/>
    <x v="0"/>
    <x v="0"/>
    <x v="1"/>
    <x v="0"/>
    <x v="1"/>
    <x v="0"/>
  </r>
  <r>
    <n v="1369"/>
    <s v="ME"/>
    <x v="115"/>
    <x v="2"/>
    <x v="0"/>
    <x v="1"/>
    <n v="0"/>
    <x v="1"/>
    <n v="176.3"/>
    <n v="140"/>
    <n v="29.97"/>
    <n v="201"/>
    <n v="104"/>
    <n v="17.09"/>
    <n v="161.9"/>
    <n v="123"/>
    <n v="7.29"/>
    <n v="11.3"/>
    <x v="2"/>
    <n v="3.05"/>
    <x v="1"/>
    <x v="0"/>
    <x v="1"/>
    <x v="0"/>
    <x v="0"/>
    <x v="3"/>
  </r>
  <r>
    <n v="1370"/>
    <s v="RI"/>
    <x v="36"/>
    <x v="0"/>
    <x v="0"/>
    <x v="1"/>
    <n v="0"/>
    <x v="1"/>
    <n v="241.7"/>
    <n v="115"/>
    <n v="41.09"/>
    <n v="168.5"/>
    <n v="133"/>
    <n v="14.32"/>
    <n v="169.8"/>
    <n v="122"/>
    <n v="7.64"/>
    <n v="11.1"/>
    <x v="5"/>
    <n v="3"/>
    <x v="1"/>
    <x v="4"/>
    <x v="1"/>
    <x v="0"/>
    <x v="2"/>
    <x v="0"/>
  </r>
  <r>
    <n v="1371"/>
    <s v="WI"/>
    <x v="47"/>
    <x v="1"/>
    <x v="0"/>
    <x v="0"/>
    <n v="38"/>
    <x v="2"/>
    <n v="224.7"/>
    <n v="121"/>
    <n v="38.200000000000003"/>
    <n v="294"/>
    <n v="131"/>
    <n v="24.99"/>
    <n v="290"/>
    <n v="61"/>
    <n v="13.05"/>
    <n v="9.8000000000000007"/>
    <x v="1"/>
    <n v="2.65"/>
    <x v="0"/>
    <x v="1"/>
    <x v="1"/>
    <x v="0"/>
    <x v="1"/>
    <x v="0"/>
  </r>
  <r>
    <n v="1372"/>
    <s v="NC"/>
    <x v="8"/>
    <x v="1"/>
    <x v="0"/>
    <x v="1"/>
    <n v="0"/>
    <x v="1"/>
    <n v="207.3"/>
    <n v="115"/>
    <n v="35.24"/>
    <n v="198.4"/>
    <n v="82"/>
    <n v="16.86"/>
    <n v="114.1"/>
    <n v="83"/>
    <n v="5.13"/>
    <n v="8.6"/>
    <x v="7"/>
    <n v="2.3199999999999998"/>
    <x v="0"/>
    <x v="0"/>
    <x v="1"/>
    <x v="0"/>
    <x v="0"/>
    <x v="0"/>
  </r>
  <r>
    <n v="1373"/>
    <s v="OH"/>
    <x v="201"/>
    <x v="2"/>
    <x v="0"/>
    <x v="1"/>
    <n v="0"/>
    <x v="1"/>
    <n v="196.8"/>
    <n v="81"/>
    <n v="33.46"/>
    <n v="168"/>
    <n v="110"/>
    <n v="14.28"/>
    <n v="132.6"/>
    <n v="98"/>
    <n v="5.97"/>
    <n v="12.7"/>
    <x v="10"/>
    <n v="3.43"/>
    <x v="1"/>
    <x v="4"/>
    <x v="1"/>
    <x v="0"/>
    <x v="2"/>
    <x v="0"/>
  </r>
  <r>
    <n v="1374"/>
    <s v="WY"/>
    <x v="21"/>
    <x v="1"/>
    <x v="0"/>
    <x v="1"/>
    <n v="0"/>
    <x v="1"/>
    <n v="110.9"/>
    <n v="74"/>
    <n v="18.850000000000001"/>
    <n v="115.6"/>
    <n v="90"/>
    <n v="9.83"/>
    <n v="190.5"/>
    <n v="114"/>
    <n v="8.57"/>
    <n v="15.8"/>
    <x v="4"/>
    <n v="4.2699999999999996"/>
    <x v="1"/>
    <x v="0"/>
    <x v="1"/>
    <x v="0"/>
    <x v="2"/>
    <x v="3"/>
  </r>
  <r>
    <n v="1375"/>
    <s v="NJ"/>
    <x v="80"/>
    <x v="1"/>
    <x v="0"/>
    <x v="1"/>
    <n v="0"/>
    <x v="1"/>
    <n v="122.5"/>
    <n v="145"/>
    <n v="20.83"/>
    <n v="273.3"/>
    <n v="103"/>
    <n v="23.23"/>
    <n v="197.8"/>
    <n v="71"/>
    <n v="8.9"/>
    <n v="8"/>
    <x v="0"/>
    <n v="2.16"/>
    <x v="0"/>
    <x v="4"/>
    <x v="1"/>
    <x v="0"/>
    <x v="1"/>
    <x v="1"/>
  </r>
  <r>
    <n v="1376"/>
    <s v="WI"/>
    <x v="77"/>
    <x v="1"/>
    <x v="0"/>
    <x v="1"/>
    <n v="0"/>
    <x v="1"/>
    <n v="187"/>
    <n v="65"/>
    <n v="31.79"/>
    <n v="141.4"/>
    <n v="128"/>
    <n v="12.02"/>
    <n v="238.2"/>
    <n v="108"/>
    <n v="10.72"/>
    <n v="10"/>
    <x v="8"/>
    <n v="2.7"/>
    <x v="0"/>
    <x v="4"/>
    <x v="1"/>
    <x v="0"/>
    <x v="2"/>
    <x v="0"/>
  </r>
  <r>
    <n v="1377"/>
    <s v="KY"/>
    <x v="19"/>
    <x v="0"/>
    <x v="0"/>
    <x v="1"/>
    <n v="0"/>
    <x v="1"/>
    <n v="170.5"/>
    <n v="113"/>
    <n v="28.99"/>
    <n v="193.2"/>
    <n v="129"/>
    <n v="16.420000000000002"/>
    <n v="188"/>
    <n v="91"/>
    <n v="8.4600000000000009"/>
    <n v="11.2"/>
    <x v="1"/>
    <n v="3.02"/>
    <x v="1"/>
    <x v="1"/>
    <x v="1"/>
    <x v="0"/>
    <x v="0"/>
    <x v="3"/>
  </r>
  <r>
    <n v="1378"/>
    <s v="NY"/>
    <x v="10"/>
    <x v="0"/>
    <x v="0"/>
    <x v="1"/>
    <n v="0"/>
    <x v="1"/>
    <n v="204.8"/>
    <n v="101"/>
    <n v="34.82"/>
    <n v="161"/>
    <n v="80"/>
    <n v="13.69"/>
    <n v="285.7"/>
    <n v="89"/>
    <n v="12.86"/>
    <n v="9.5"/>
    <x v="0"/>
    <n v="2.57"/>
    <x v="0"/>
    <x v="1"/>
    <x v="1"/>
    <x v="0"/>
    <x v="2"/>
    <x v="0"/>
  </r>
  <r>
    <n v="1379"/>
    <s v="AZ"/>
    <x v="44"/>
    <x v="1"/>
    <x v="0"/>
    <x v="1"/>
    <n v="0"/>
    <x v="1"/>
    <n v="154"/>
    <n v="133"/>
    <n v="26.18"/>
    <n v="198.9"/>
    <n v="121"/>
    <n v="16.91"/>
    <n v="151.9"/>
    <n v="100"/>
    <n v="6.84"/>
    <n v="9.5"/>
    <x v="0"/>
    <n v="2.57"/>
    <x v="0"/>
    <x v="2"/>
    <x v="2"/>
    <x v="1"/>
    <x v="0"/>
    <x v="3"/>
  </r>
  <r>
    <n v="1380"/>
    <s v="CO"/>
    <x v="12"/>
    <x v="0"/>
    <x v="0"/>
    <x v="1"/>
    <n v="0"/>
    <x v="1"/>
    <n v="225.2"/>
    <n v="93"/>
    <n v="38.28"/>
    <n v="215.1"/>
    <n v="120"/>
    <n v="18.28"/>
    <n v="241.8"/>
    <n v="95"/>
    <n v="10.88"/>
    <n v="9.1"/>
    <x v="5"/>
    <n v="2.46"/>
    <x v="0"/>
    <x v="4"/>
    <x v="1"/>
    <x v="0"/>
    <x v="0"/>
    <x v="0"/>
  </r>
  <r>
    <n v="1381"/>
    <s v="MD"/>
    <x v="104"/>
    <x v="2"/>
    <x v="0"/>
    <x v="1"/>
    <n v="0"/>
    <x v="1"/>
    <n v="159.4"/>
    <n v="79"/>
    <n v="27.1"/>
    <n v="179.5"/>
    <n v="88"/>
    <n v="15.26"/>
    <n v="167.8"/>
    <n v="71"/>
    <n v="7.55"/>
    <n v="9.6999999999999993"/>
    <x v="5"/>
    <n v="2.62"/>
    <x v="0"/>
    <x v="6"/>
    <x v="2"/>
    <x v="1"/>
    <x v="0"/>
    <x v="3"/>
  </r>
  <r>
    <n v="1382"/>
    <s v="AR"/>
    <x v="11"/>
    <x v="1"/>
    <x v="0"/>
    <x v="1"/>
    <n v="0"/>
    <x v="1"/>
    <n v="172.7"/>
    <n v="95"/>
    <n v="29.36"/>
    <n v="139.1"/>
    <n v="90"/>
    <n v="11.82"/>
    <n v="174.3"/>
    <n v="99"/>
    <n v="7.84"/>
    <n v="11.7"/>
    <x v="6"/>
    <n v="3.16"/>
    <x v="1"/>
    <x v="4"/>
    <x v="1"/>
    <x v="0"/>
    <x v="2"/>
    <x v="3"/>
  </r>
  <r>
    <n v="1383"/>
    <s v="TN"/>
    <x v="11"/>
    <x v="0"/>
    <x v="0"/>
    <x v="1"/>
    <n v="0"/>
    <x v="1"/>
    <n v="222.8"/>
    <n v="99"/>
    <n v="37.880000000000003"/>
    <n v="175.8"/>
    <n v="85"/>
    <n v="14.94"/>
    <n v="202"/>
    <n v="111"/>
    <n v="9.09"/>
    <n v="11"/>
    <x v="0"/>
    <n v="2.97"/>
    <x v="1"/>
    <x v="3"/>
    <x v="1"/>
    <x v="0"/>
    <x v="2"/>
    <x v="0"/>
  </r>
  <r>
    <n v="1384"/>
    <s v="DE"/>
    <x v="81"/>
    <x v="0"/>
    <x v="1"/>
    <x v="1"/>
    <n v="0"/>
    <x v="1"/>
    <n v="214.1"/>
    <n v="77"/>
    <n v="36.4"/>
    <n v="240.5"/>
    <n v="94"/>
    <n v="20.440000000000001"/>
    <n v="188.9"/>
    <n v="75"/>
    <n v="8.5"/>
    <n v="10.1"/>
    <x v="0"/>
    <n v="2.73"/>
    <x v="0"/>
    <x v="0"/>
    <x v="1"/>
    <x v="0"/>
    <x v="1"/>
    <x v="0"/>
  </r>
  <r>
    <n v="1385"/>
    <s v="WI"/>
    <x v="31"/>
    <x v="2"/>
    <x v="0"/>
    <x v="1"/>
    <n v="0"/>
    <x v="1"/>
    <n v="134"/>
    <n v="104"/>
    <n v="22.78"/>
    <n v="174.5"/>
    <n v="94"/>
    <n v="14.83"/>
    <n v="311.10000000000002"/>
    <n v="79"/>
    <n v="14"/>
    <n v="7.3"/>
    <x v="0"/>
    <n v="1.97"/>
    <x v="0"/>
    <x v="3"/>
    <x v="1"/>
    <x v="0"/>
    <x v="2"/>
    <x v="2"/>
  </r>
  <r>
    <n v="1386"/>
    <s v="WV"/>
    <x v="49"/>
    <x v="1"/>
    <x v="0"/>
    <x v="1"/>
    <n v="0"/>
    <x v="1"/>
    <n v="184.8"/>
    <n v="74"/>
    <n v="31.42"/>
    <n v="175.1"/>
    <n v="84"/>
    <n v="14.88"/>
    <n v="158.19999999999999"/>
    <n v="95"/>
    <n v="7.12"/>
    <n v="10.5"/>
    <x v="1"/>
    <n v="2.84"/>
    <x v="1"/>
    <x v="0"/>
    <x v="1"/>
    <x v="0"/>
    <x v="2"/>
    <x v="0"/>
  </r>
  <r>
    <n v="1387"/>
    <s v="CT"/>
    <x v="66"/>
    <x v="0"/>
    <x v="0"/>
    <x v="0"/>
    <n v="36"/>
    <x v="2"/>
    <n v="283.10000000000002"/>
    <n v="112"/>
    <n v="48.13"/>
    <n v="286.2"/>
    <n v="86"/>
    <n v="24.33"/>
    <n v="261.7"/>
    <n v="129"/>
    <n v="11.78"/>
    <n v="11.3"/>
    <x v="0"/>
    <n v="3.05"/>
    <x v="1"/>
    <x v="3"/>
    <x v="1"/>
    <x v="0"/>
    <x v="1"/>
    <x v="0"/>
  </r>
  <r>
    <n v="1388"/>
    <s v="MN"/>
    <x v="43"/>
    <x v="1"/>
    <x v="0"/>
    <x v="1"/>
    <n v="0"/>
    <x v="1"/>
    <n v="291.8"/>
    <n v="143"/>
    <n v="49.61"/>
    <n v="214.3"/>
    <n v="134"/>
    <n v="18.22"/>
    <n v="151.19999999999999"/>
    <n v="119"/>
    <n v="6.8"/>
    <n v="9.9"/>
    <x v="5"/>
    <n v="2.67"/>
    <x v="0"/>
    <x v="1"/>
    <x v="2"/>
    <x v="1"/>
    <x v="0"/>
    <x v="0"/>
  </r>
  <r>
    <n v="1389"/>
    <s v="MO"/>
    <x v="155"/>
    <x v="2"/>
    <x v="0"/>
    <x v="1"/>
    <n v="0"/>
    <x v="1"/>
    <n v="222.7"/>
    <n v="94"/>
    <n v="37.86"/>
    <n v="105.8"/>
    <n v="98"/>
    <n v="8.99"/>
    <n v="214.8"/>
    <n v="78"/>
    <n v="9.67"/>
    <n v="13.5"/>
    <x v="7"/>
    <n v="3.65"/>
    <x v="1"/>
    <x v="0"/>
    <x v="1"/>
    <x v="0"/>
    <x v="2"/>
    <x v="0"/>
  </r>
  <r>
    <n v="1390"/>
    <s v="VA"/>
    <x v="120"/>
    <x v="1"/>
    <x v="0"/>
    <x v="1"/>
    <n v="0"/>
    <x v="1"/>
    <n v="174.5"/>
    <n v="79"/>
    <n v="29.67"/>
    <n v="236.8"/>
    <n v="136"/>
    <n v="20.13"/>
    <n v="270.39999999999998"/>
    <n v="110"/>
    <n v="12.17"/>
    <n v="8.5"/>
    <x v="2"/>
    <n v="2.2999999999999998"/>
    <x v="0"/>
    <x v="1"/>
    <x v="1"/>
    <x v="0"/>
    <x v="1"/>
    <x v="1"/>
  </r>
  <r>
    <n v="1391"/>
    <s v="NH"/>
    <x v="115"/>
    <x v="2"/>
    <x v="0"/>
    <x v="1"/>
    <n v="0"/>
    <x v="1"/>
    <n v="68.400000000000006"/>
    <n v="86"/>
    <n v="11.63"/>
    <n v="193.3"/>
    <n v="110"/>
    <n v="16.43"/>
    <n v="171.5"/>
    <n v="139"/>
    <n v="7.72"/>
    <n v="10.4"/>
    <x v="7"/>
    <n v="2.81"/>
    <x v="1"/>
    <x v="1"/>
    <x v="1"/>
    <x v="0"/>
    <x v="0"/>
    <x v="3"/>
  </r>
  <r>
    <n v="1392"/>
    <s v="OK"/>
    <x v="23"/>
    <x v="2"/>
    <x v="0"/>
    <x v="0"/>
    <n v="31"/>
    <x v="2"/>
    <n v="273"/>
    <n v="78"/>
    <n v="46.41"/>
    <n v="215.5"/>
    <n v="98"/>
    <n v="18.32"/>
    <n v="104.7"/>
    <n v="114"/>
    <n v="4.71"/>
    <n v="9.6"/>
    <x v="5"/>
    <n v="2.59"/>
    <x v="0"/>
    <x v="0"/>
    <x v="1"/>
    <x v="0"/>
    <x v="0"/>
    <x v="0"/>
  </r>
  <r>
    <n v="1393"/>
    <s v="CT"/>
    <x v="29"/>
    <x v="0"/>
    <x v="1"/>
    <x v="1"/>
    <n v="0"/>
    <x v="1"/>
    <n v="225.3"/>
    <n v="134"/>
    <n v="38.299999999999997"/>
    <n v="108.2"/>
    <n v="87"/>
    <n v="9.1999999999999993"/>
    <n v="139.6"/>
    <n v="132"/>
    <n v="6.28"/>
    <n v="17.3"/>
    <x v="4"/>
    <n v="4.67"/>
    <x v="1"/>
    <x v="0"/>
    <x v="2"/>
    <x v="1"/>
    <x v="2"/>
    <x v="0"/>
  </r>
  <r>
    <n v="1394"/>
    <s v="TN"/>
    <x v="68"/>
    <x v="0"/>
    <x v="0"/>
    <x v="0"/>
    <n v="23"/>
    <x v="0"/>
    <n v="283.2"/>
    <n v="130"/>
    <n v="48.14"/>
    <n v="162.6"/>
    <n v="74"/>
    <n v="13.82"/>
    <n v="177.7"/>
    <n v="104"/>
    <n v="8"/>
    <n v="7.2"/>
    <x v="1"/>
    <n v="1.94"/>
    <x v="0"/>
    <x v="0"/>
    <x v="1"/>
    <x v="0"/>
    <x v="2"/>
    <x v="0"/>
  </r>
  <r>
    <n v="1395"/>
    <s v="MD"/>
    <x v="3"/>
    <x v="1"/>
    <x v="1"/>
    <x v="1"/>
    <n v="0"/>
    <x v="1"/>
    <n v="131.4"/>
    <n v="78"/>
    <n v="22.34"/>
    <n v="219.7"/>
    <n v="106"/>
    <n v="18.670000000000002"/>
    <n v="155.69999999999999"/>
    <n v="103"/>
    <n v="7.01"/>
    <n v="11.1"/>
    <x v="5"/>
    <n v="3"/>
    <x v="1"/>
    <x v="0"/>
    <x v="2"/>
    <x v="1"/>
    <x v="0"/>
    <x v="3"/>
  </r>
  <r>
    <n v="1396"/>
    <s v="WI"/>
    <x v="55"/>
    <x v="1"/>
    <x v="0"/>
    <x v="0"/>
    <n v="12"/>
    <x v="0"/>
    <n v="89.7"/>
    <n v="87"/>
    <n v="15.25"/>
    <n v="138.6"/>
    <n v="73"/>
    <n v="11.78"/>
    <n v="165.8"/>
    <n v="114"/>
    <n v="7.46"/>
    <n v="10.7"/>
    <x v="5"/>
    <n v="2.89"/>
    <x v="1"/>
    <x v="0"/>
    <x v="1"/>
    <x v="0"/>
    <x v="2"/>
    <x v="3"/>
  </r>
  <r>
    <n v="1397"/>
    <s v="SD"/>
    <x v="96"/>
    <x v="1"/>
    <x v="0"/>
    <x v="1"/>
    <n v="0"/>
    <x v="1"/>
    <n v="127.1"/>
    <n v="102"/>
    <n v="21.61"/>
    <n v="247.7"/>
    <n v="106"/>
    <n v="21.05"/>
    <n v="207.7"/>
    <n v="75"/>
    <n v="9.35"/>
    <n v="5"/>
    <x v="0"/>
    <n v="1.35"/>
    <x v="0"/>
    <x v="3"/>
    <x v="1"/>
    <x v="0"/>
    <x v="1"/>
    <x v="1"/>
  </r>
  <r>
    <n v="1398"/>
    <s v="ND"/>
    <x v="46"/>
    <x v="0"/>
    <x v="0"/>
    <x v="0"/>
    <n v="28"/>
    <x v="2"/>
    <n v="105.9"/>
    <n v="132"/>
    <n v="18"/>
    <n v="231.7"/>
    <n v="107"/>
    <n v="19.690000000000001"/>
    <n v="281.3"/>
    <n v="120"/>
    <n v="12.66"/>
    <n v="10.7"/>
    <x v="2"/>
    <n v="2.89"/>
    <x v="1"/>
    <x v="0"/>
    <x v="1"/>
    <x v="0"/>
    <x v="1"/>
    <x v="2"/>
  </r>
  <r>
    <n v="1399"/>
    <s v="VA"/>
    <x v="35"/>
    <x v="2"/>
    <x v="0"/>
    <x v="1"/>
    <n v="0"/>
    <x v="1"/>
    <n v="142.30000000000001"/>
    <n v="79"/>
    <n v="24.19"/>
    <n v="158"/>
    <n v="113"/>
    <n v="13.43"/>
    <n v="177.5"/>
    <n v="75"/>
    <n v="7.99"/>
    <n v="6"/>
    <x v="9"/>
    <n v="1.62"/>
    <x v="0"/>
    <x v="4"/>
    <x v="1"/>
    <x v="0"/>
    <x v="2"/>
    <x v="3"/>
  </r>
  <r>
    <n v="1400"/>
    <s v="MA"/>
    <x v="98"/>
    <x v="2"/>
    <x v="0"/>
    <x v="0"/>
    <n v="36"/>
    <x v="2"/>
    <n v="201.9"/>
    <n v="93"/>
    <n v="34.32"/>
    <n v="156.30000000000001"/>
    <n v="75"/>
    <n v="13.29"/>
    <n v="131.30000000000001"/>
    <n v="92"/>
    <n v="5.91"/>
    <n v="13.7"/>
    <x v="2"/>
    <n v="3.7"/>
    <x v="1"/>
    <x v="1"/>
    <x v="1"/>
    <x v="0"/>
    <x v="2"/>
    <x v="0"/>
  </r>
  <r>
    <n v="1401"/>
    <s v="SD"/>
    <x v="0"/>
    <x v="0"/>
    <x v="0"/>
    <x v="1"/>
    <n v="0"/>
    <x v="1"/>
    <n v="247.3"/>
    <n v="91"/>
    <n v="42.04"/>
    <n v="182.7"/>
    <n v="60"/>
    <n v="15.53"/>
    <n v="143.19999999999999"/>
    <n v="112"/>
    <n v="6.44"/>
    <n v="14.7"/>
    <x v="5"/>
    <n v="3.97"/>
    <x v="1"/>
    <x v="3"/>
    <x v="1"/>
    <x v="0"/>
    <x v="0"/>
    <x v="0"/>
  </r>
  <r>
    <n v="1402"/>
    <s v="AL"/>
    <x v="28"/>
    <x v="2"/>
    <x v="0"/>
    <x v="0"/>
    <n v="38"/>
    <x v="2"/>
    <n v="242.2"/>
    <n v="96"/>
    <n v="41.17"/>
    <n v="159.69999999999999"/>
    <n v="144"/>
    <n v="13.57"/>
    <n v="210"/>
    <n v="108"/>
    <n v="9.4499999999999993"/>
    <n v="8.9"/>
    <x v="6"/>
    <n v="2.4"/>
    <x v="0"/>
    <x v="0"/>
    <x v="1"/>
    <x v="0"/>
    <x v="2"/>
    <x v="0"/>
  </r>
  <r>
    <n v="1403"/>
    <s v="AL"/>
    <x v="206"/>
    <x v="0"/>
    <x v="1"/>
    <x v="1"/>
    <n v="0"/>
    <x v="1"/>
    <n v="127.3"/>
    <n v="80"/>
    <n v="21.64"/>
    <n v="222.3"/>
    <n v="115"/>
    <n v="18.899999999999999"/>
    <n v="173.9"/>
    <n v="95"/>
    <n v="7.83"/>
    <n v="13.7"/>
    <x v="2"/>
    <n v="3.7"/>
    <x v="1"/>
    <x v="5"/>
    <x v="2"/>
    <x v="1"/>
    <x v="0"/>
    <x v="3"/>
  </r>
  <r>
    <n v="1404"/>
    <s v="WV"/>
    <x v="208"/>
    <x v="2"/>
    <x v="0"/>
    <x v="1"/>
    <n v="0"/>
    <x v="1"/>
    <n v="162"/>
    <n v="104"/>
    <n v="27.54"/>
    <n v="241.2"/>
    <n v="120"/>
    <n v="20.5"/>
    <n v="210.4"/>
    <n v="83"/>
    <n v="9.4700000000000006"/>
    <n v="10.9"/>
    <x v="10"/>
    <n v="2.94"/>
    <x v="1"/>
    <x v="0"/>
    <x v="1"/>
    <x v="0"/>
    <x v="1"/>
    <x v="1"/>
  </r>
  <r>
    <n v="1405"/>
    <s v="SC"/>
    <x v="53"/>
    <x v="0"/>
    <x v="0"/>
    <x v="0"/>
    <n v="33"/>
    <x v="2"/>
    <n v="179.1"/>
    <n v="93"/>
    <n v="30.45"/>
    <n v="238.3"/>
    <n v="102"/>
    <n v="20.260000000000002"/>
    <n v="165.7"/>
    <n v="96"/>
    <n v="7.46"/>
    <n v="10.6"/>
    <x v="6"/>
    <n v="2.86"/>
    <x v="1"/>
    <x v="4"/>
    <x v="1"/>
    <x v="0"/>
    <x v="1"/>
    <x v="0"/>
  </r>
  <r>
    <n v="1406"/>
    <s v="UT"/>
    <x v="64"/>
    <x v="0"/>
    <x v="0"/>
    <x v="1"/>
    <n v="0"/>
    <x v="1"/>
    <n v="193.1"/>
    <n v="85"/>
    <n v="32.83"/>
    <n v="172.1"/>
    <n v="105"/>
    <n v="14.63"/>
    <n v="129.6"/>
    <n v="119"/>
    <n v="5.83"/>
    <n v="10.199999999999999"/>
    <x v="6"/>
    <n v="2.75"/>
    <x v="0"/>
    <x v="1"/>
    <x v="1"/>
    <x v="0"/>
    <x v="2"/>
    <x v="0"/>
  </r>
  <r>
    <n v="1407"/>
    <s v="NY"/>
    <x v="56"/>
    <x v="2"/>
    <x v="0"/>
    <x v="1"/>
    <n v="0"/>
    <x v="1"/>
    <n v="171.7"/>
    <n v="99"/>
    <n v="29.19"/>
    <n v="174.8"/>
    <n v="87"/>
    <n v="14.86"/>
    <n v="189.6"/>
    <n v="130"/>
    <n v="8.5299999999999994"/>
    <n v="7.8"/>
    <x v="1"/>
    <n v="2.11"/>
    <x v="0"/>
    <x v="0"/>
    <x v="1"/>
    <x v="0"/>
    <x v="2"/>
    <x v="3"/>
  </r>
  <r>
    <n v="1408"/>
    <s v="NH"/>
    <x v="125"/>
    <x v="0"/>
    <x v="0"/>
    <x v="0"/>
    <n v="24"/>
    <x v="0"/>
    <n v="121.7"/>
    <n v="87"/>
    <n v="20.69"/>
    <n v="184"/>
    <n v="76"/>
    <n v="15.64"/>
    <n v="266.60000000000002"/>
    <n v="98"/>
    <n v="12"/>
    <n v="12.7"/>
    <x v="0"/>
    <n v="3.43"/>
    <x v="1"/>
    <x v="0"/>
    <x v="1"/>
    <x v="0"/>
    <x v="0"/>
    <x v="2"/>
  </r>
  <r>
    <n v="1409"/>
    <s v="VA"/>
    <x v="55"/>
    <x v="0"/>
    <x v="0"/>
    <x v="1"/>
    <n v="0"/>
    <x v="1"/>
    <n v="130.19999999999999"/>
    <n v="105"/>
    <n v="22.13"/>
    <n v="278"/>
    <n v="60"/>
    <n v="23.63"/>
    <n v="305.39999999999998"/>
    <n v="74"/>
    <n v="13.74"/>
    <n v="14"/>
    <x v="1"/>
    <n v="3.78"/>
    <x v="1"/>
    <x v="4"/>
    <x v="1"/>
    <x v="0"/>
    <x v="1"/>
    <x v="1"/>
  </r>
  <r>
    <n v="1410"/>
    <s v="VT"/>
    <x v="66"/>
    <x v="1"/>
    <x v="0"/>
    <x v="1"/>
    <n v="0"/>
    <x v="1"/>
    <n v="203.4"/>
    <n v="96"/>
    <n v="34.58"/>
    <n v="168.6"/>
    <n v="61"/>
    <n v="14.33"/>
    <n v="173"/>
    <n v="105"/>
    <n v="7.79"/>
    <n v="13.7"/>
    <x v="0"/>
    <n v="3.7"/>
    <x v="1"/>
    <x v="4"/>
    <x v="1"/>
    <x v="0"/>
    <x v="2"/>
    <x v="0"/>
  </r>
  <r>
    <n v="1411"/>
    <s v="WY"/>
    <x v="110"/>
    <x v="0"/>
    <x v="0"/>
    <x v="1"/>
    <n v="0"/>
    <x v="1"/>
    <n v="174.7"/>
    <n v="83"/>
    <n v="29.7"/>
    <n v="280.8"/>
    <n v="122"/>
    <n v="23.87"/>
    <n v="171.7"/>
    <n v="80"/>
    <n v="7.73"/>
    <n v="10.5"/>
    <x v="8"/>
    <n v="2.84"/>
    <x v="1"/>
    <x v="5"/>
    <x v="1"/>
    <x v="0"/>
    <x v="1"/>
    <x v="1"/>
  </r>
  <r>
    <n v="1412"/>
    <s v="NV"/>
    <x v="79"/>
    <x v="1"/>
    <x v="1"/>
    <x v="1"/>
    <n v="0"/>
    <x v="1"/>
    <n v="241"/>
    <n v="120"/>
    <n v="40.97"/>
    <n v="231.8"/>
    <n v="96"/>
    <n v="19.7"/>
    <n v="220.2"/>
    <n v="67"/>
    <n v="9.91"/>
    <n v="9.9"/>
    <x v="6"/>
    <n v="2.67"/>
    <x v="0"/>
    <x v="0"/>
    <x v="2"/>
    <x v="1"/>
    <x v="1"/>
    <x v="0"/>
  </r>
  <r>
    <n v="1413"/>
    <s v="WV"/>
    <x v="3"/>
    <x v="0"/>
    <x v="0"/>
    <x v="1"/>
    <n v="0"/>
    <x v="1"/>
    <n v="141.69999999999999"/>
    <n v="95"/>
    <n v="24.09"/>
    <n v="221"/>
    <n v="100"/>
    <n v="18.79"/>
    <n v="227.1"/>
    <n v="71"/>
    <n v="10.220000000000001"/>
    <n v="10.199999999999999"/>
    <x v="0"/>
    <n v="2.75"/>
    <x v="0"/>
    <x v="1"/>
    <x v="1"/>
    <x v="0"/>
    <x v="0"/>
    <x v="2"/>
  </r>
  <r>
    <n v="1414"/>
    <s v="WA"/>
    <x v="26"/>
    <x v="2"/>
    <x v="0"/>
    <x v="1"/>
    <n v="0"/>
    <x v="1"/>
    <n v="134.80000000000001"/>
    <n v="96"/>
    <n v="22.92"/>
    <n v="167.2"/>
    <n v="78"/>
    <n v="14.21"/>
    <n v="161.5"/>
    <n v="123"/>
    <n v="7.27"/>
    <n v="7.7"/>
    <x v="2"/>
    <n v="2.08"/>
    <x v="0"/>
    <x v="4"/>
    <x v="1"/>
    <x v="0"/>
    <x v="2"/>
    <x v="3"/>
  </r>
  <r>
    <n v="1415"/>
    <s v="KS"/>
    <x v="75"/>
    <x v="0"/>
    <x v="0"/>
    <x v="1"/>
    <n v="0"/>
    <x v="1"/>
    <n v="163.1"/>
    <n v="119"/>
    <n v="27.73"/>
    <n v="249.4"/>
    <n v="51"/>
    <n v="21.2"/>
    <n v="168.2"/>
    <n v="77"/>
    <n v="7.57"/>
    <n v="9"/>
    <x v="3"/>
    <n v="2.4300000000000002"/>
    <x v="0"/>
    <x v="0"/>
    <x v="1"/>
    <x v="0"/>
    <x v="1"/>
    <x v="1"/>
  </r>
  <r>
    <n v="1416"/>
    <s v="OK"/>
    <x v="32"/>
    <x v="1"/>
    <x v="0"/>
    <x v="1"/>
    <n v="0"/>
    <x v="1"/>
    <n v="329.8"/>
    <n v="73"/>
    <n v="56.07"/>
    <n v="208.3"/>
    <n v="120"/>
    <n v="17.71"/>
    <n v="267.10000000000002"/>
    <n v="102"/>
    <n v="12.02"/>
    <n v="10.6"/>
    <x v="1"/>
    <n v="2.86"/>
    <x v="1"/>
    <x v="1"/>
    <x v="2"/>
    <x v="1"/>
    <x v="0"/>
    <x v="0"/>
  </r>
  <r>
    <n v="1417"/>
    <s v="CO"/>
    <x v="155"/>
    <x v="1"/>
    <x v="0"/>
    <x v="1"/>
    <n v="0"/>
    <x v="1"/>
    <n v="131.9"/>
    <n v="93"/>
    <n v="22.42"/>
    <n v="272.7"/>
    <n v="106"/>
    <n v="23.18"/>
    <n v="192.8"/>
    <n v="105"/>
    <n v="8.68"/>
    <n v="7.1"/>
    <x v="7"/>
    <n v="1.92"/>
    <x v="0"/>
    <x v="0"/>
    <x v="1"/>
    <x v="0"/>
    <x v="1"/>
    <x v="1"/>
  </r>
  <r>
    <n v="1418"/>
    <s v="AK"/>
    <x v="40"/>
    <x v="2"/>
    <x v="0"/>
    <x v="0"/>
    <n v="29"/>
    <x v="2"/>
    <n v="150"/>
    <n v="91"/>
    <n v="25.5"/>
    <n v="159.4"/>
    <n v="75"/>
    <n v="13.55"/>
    <n v="228.1"/>
    <n v="55"/>
    <n v="10.26"/>
    <n v="8.5"/>
    <x v="0"/>
    <n v="2.2999999999999998"/>
    <x v="0"/>
    <x v="0"/>
    <x v="1"/>
    <x v="0"/>
    <x v="2"/>
    <x v="2"/>
  </r>
  <r>
    <n v="1419"/>
    <s v="TN"/>
    <x v="69"/>
    <x v="0"/>
    <x v="0"/>
    <x v="0"/>
    <n v="30"/>
    <x v="2"/>
    <n v="196.6"/>
    <n v="93"/>
    <n v="33.42"/>
    <n v="241.4"/>
    <n v="140"/>
    <n v="20.52"/>
    <n v="226"/>
    <n v="118"/>
    <n v="10.17"/>
    <n v="12.9"/>
    <x v="7"/>
    <n v="3.48"/>
    <x v="1"/>
    <x v="4"/>
    <x v="1"/>
    <x v="0"/>
    <x v="1"/>
    <x v="0"/>
  </r>
  <r>
    <n v="1420"/>
    <s v="KY"/>
    <x v="136"/>
    <x v="1"/>
    <x v="0"/>
    <x v="1"/>
    <n v="0"/>
    <x v="1"/>
    <n v="99.7"/>
    <n v="107"/>
    <n v="16.95"/>
    <n v="145.1"/>
    <n v="96"/>
    <n v="12.33"/>
    <n v="149.4"/>
    <n v="99"/>
    <n v="6.72"/>
    <n v="14.1"/>
    <x v="7"/>
    <n v="3.81"/>
    <x v="1"/>
    <x v="4"/>
    <x v="1"/>
    <x v="0"/>
    <x v="2"/>
    <x v="3"/>
  </r>
  <r>
    <n v="1421"/>
    <s v="PA"/>
    <x v="90"/>
    <x v="0"/>
    <x v="0"/>
    <x v="1"/>
    <n v="0"/>
    <x v="1"/>
    <n v="143.6"/>
    <n v="88"/>
    <n v="24.41"/>
    <n v="141.80000000000001"/>
    <n v="86"/>
    <n v="12.05"/>
    <n v="194"/>
    <n v="83"/>
    <n v="8.73"/>
    <n v="10.8"/>
    <x v="2"/>
    <n v="2.92"/>
    <x v="1"/>
    <x v="3"/>
    <x v="1"/>
    <x v="0"/>
    <x v="2"/>
    <x v="3"/>
  </r>
  <r>
    <n v="1422"/>
    <s v="CT"/>
    <x v="123"/>
    <x v="2"/>
    <x v="0"/>
    <x v="0"/>
    <n v="40"/>
    <x v="2"/>
    <n v="231.9"/>
    <n v="56"/>
    <n v="39.42"/>
    <n v="211.8"/>
    <n v="91"/>
    <n v="18"/>
    <n v="268.5"/>
    <n v="74"/>
    <n v="12.08"/>
    <n v="12.3"/>
    <x v="0"/>
    <n v="3.32"/>
    <x v="1"/>
    <x v="4"/>
    <x v="1"/>
    <x v="0"/>
    <x v="0"/>
    <x v="0"/>
  </r>
  <r>
    <n v="1423"/>
    <s v="MN"/>
    <x v="56"/>
    <x v="0"/>
    <x v="0"/>
    <x v="1"/>
    <n v="0"/>
    <x v="1"/>
    <n v="72.8"/>
    <n v="107"/>
    <n v="12.38"/>
    <n v="186.4"/>
    <n v="103"/>
    <n v="15.84"/>
    <n v="175.3"/>
    <n v="110"/>
    <n v="7.89"/>
    <n v="10.5"/>
    <x v="7"/>
    <n v="2.84"/>
    <x v="1"/>
    <x v="3"/>
    <x v="1"/>
    <x v="0"/>
    <x v="0"/>
    <x v="3"/>
  </r>
  <r>
    <n v="1424"/>
    <s v="PA"/>
    <x v="4"/>
    <x v="0"/>
    <x v="0"/>
    <x v="0"/>
    <n v="15"/>
    <x v="0"/>
    <n v="221.8"/>
    <n v="143"/>
    <n v="37.71"/>
    <n v="210.6"/>
    <n v="115"/>
    <n v="17.899999999999999"/>
    <n v="221.8"/>
    <n v="109"/>
    <n v="9.98"/>
    <n v="12.4"/>
    <x v="4"/>
    <n v="3.35"/>
    <x v="1"/>
    <x v="0"/>
    <x v="1"/>
    <x v="0"/>
    <x v="0"/>
    <x v="0"/>
  </r>
  <r>
    <n v="1425"/>
    <s v="OR"/>
    <x v="66"/>
    <x v="0"/>
    <x v="0"/>
    <x v="1"/>
    <n v="0"/>
    <x v="1"/>
    <n v="269"/>
    <n v="120"/>
    <n v="45.73"/>
    <n v="233.7"/>
    <n v="120"/>
    <n v="19.86"/>
    <n v="179.3"/>
    <n v="61"/>
    <n v="8.07"/>
    <n v="7.3"/>
    <x v="7"/>
    <n v="1.97"/>
    <x v="0"/>
    <x v="4"/>
    <x v="2"/>
    <x v="1"/>
    <x v="1"/>
    <x v="0"/>
  </r>
  <r>
    <n v="1426"/>
    <s v="PA"/>
    <x v="138"/>
    <x v="0"/>
    <x v="0"/>
    <x v="1"/>
    <n v="0"/>
    <x v="1"/>
    <n v="268.3"/>
    <n v="114"/>
    <n v="45.61"/>
    <n v="185.5"/>
    <n v="111"/>
    <n v="15.77"/>
    <n v="264.60000000000002"/>
    <n v="88"/>
    <n v="11.91"/>
    <n v="6.3"/>
    <x v="10"/>
    <n v="1.7"/>
    <x v="0"/>
    <x v="0"/>
    <x v="2"/>
    <x v="1"/>
    <x v="0"/>
    <x v="0"/>
  </r>
  <r>
    <n v="1427"/>
    <s v="OK"/>
    <x v="75"/>
    <x v="0"/>
    <x v="0"/>
    <x v="0"/>
    <n v="27"/>
    <x v="2"/>
    <n v="198.7"/>
    <n v="127"/>
    <n v="33.78"/>
    <n v="249"/>
    <n v="105"/>
    <n v="21.17"/>
    <n v="173.2"/>
    <n v="124"/>
    <n v="7.79"/>
    <n v="12.5"/>
    <x v="2"/>
    <n v="3.38"/>
    <x v="1"/>
    <x v="0"/>
    <x v="1"/>
    <x v="0"/>
    <x v="1"/>
    <x v="0"/>
  </r>
  <r>
    <n v="1428"/>
    <s v="VT"/>
    <x v="53"/>
    <x v="0"/>
    <x v="0"/>
    <x v="1"/>
    <n v="0"/>
    <x v="1"/>
    <n v="115.5"/>
    <n v="75"/>
    <n v="19.64"/>
    <n v="218.1"/>
    <n v="111"/>
    <n v="18.54"/>
    <n v="254.9"/>
    <n v="98"/>
    <n v="11.47"/>
    <n v="11.5"/>
    <x v="10"/>
    <n v="3.11"/>
    <x v="1"/>
    <x v="7"/>
    <x v="2"/>
    <x v="1"/>
    <x v="0"/>
    <x v="2"/>
  </r>
  <r>
    <n v="1429"/>
    <s v="PA"/>
    <x v="17"/>
    <x v="1"/>
    <x v="0"/>
    <x v="1"/>
    <n v="0"/>
    <x v="1"/>
    <n v="215.6"/>
    <n v="113"/>
    <n v="36.65"/>
    <n v="200.6"/>
    <n v="81"/>
    <n v="17.05"/>
    <n v="153.80000000000001"/>
    <n v="107"/>
    <n v="6.92"/>
    <n v="12.4"/>
    <x v="1"/>
    <n v="3.35"/>
    <x v="1"/>
    <x v="0"/>
    <x v="1"/>
    <x v="0"/>
    <x v="0"/>
    <x v="0"/>
  </r>
  <r>
    <n v="1430"/>
    <s v="NM"/>
    <x v="98"/>
    <x v="2"/>
    <x v="0"/>
    <x v="1"/>
    <n v="0"/>
    <x v="1"/>
    <n v="169.9"/>
    <n v="107"/>
    <n v="28.88"/>
    <n v="209.4"/>
    <n v="121"/>
    <n v="17.8"/>
    <n v="206.1"/>
    <n v="79"/>
    <n v="9.27"/>
    <n v="11.5"/>
    <x v="5"/>
    <n v="3.11"/>
    <x v="1"/>
    <x v="0"/>
    <x v="1"/>
    <x v="0"/>
    <x v="0"/>
    <x v="3"/>
  </r>
  <r>
    <n v="1431"/>
    <s v="FL"/>
    <x v="77"/>
    <x v="1"/>
    <x v="0"/>
    <x v="1"/>
    <n v="0"/>
    <x v="1"/>
    <n v="201.7"/>
    <n v="85"/>
    <n v="34.29"/>
    <n v="169.4"/>
    <n v="116"/>
    <n v="14.4"/>
    <n v="286.3"/>
    <n v="80"/>
    <n v="12.88"/>
    <n v="6"/>
    <x v="7"/>
    <n v="1.62"/>
    <x v="0"/>
    <x v="1"/>
    <x v="1"/>
    <x v="0"/>
    <x v="2"/>
    <x v="0"/>
  </r>
  <r>
    <n v="1432"/>
    <s v="TX"/>
    <x v="77"/>
    <x v="2"/>
    <x v="0"/>
    <x v="1"/>
    <n v="0"/>
    <x v="1"/>
    <n v="221.1"/>
    <n v="133"/>
    <n v="37.590000000000003"/>
    <n v="160.19999999999999"/>
    <n v="140"/>
    <n v="13.62"/>
    <n v="161.80000000000001"/>
    <n v="84"/>
    <n v="7.28"/>
    <n v="8.4"/>
    <x v="0"/>
    <n v="2.27"/>
    <x v="0"/>
    <x v="2"/>
    <x v="1"/>
    <x v="0"/>
    <x v="2"/>
    <x v="0"/>
  </r>
  <r>
    <n v="1433"/>
    <s v="VT"/>
    <x v="3"/>
    <x v="1"/>
    <x v="0"/>
    <x v="0"/>
    <n v="32"/>
    <x v="2"/>
    <n v="218.7"/>
    <n v="117"/>
    <n v="37.18"/>
    <n v="115"/>
    <n v="61"/>
    <n v="9.7799999999999994"/>
    <n v="192.7"/>
    <n v="85"/>
    <n v="8.67"/>
    <n v="9.4"/>
    <x v="2"/>
    <n v="2.54"/>
    <x v="0"/>
    <x v="4"/>
    <x v="1"/>
    <x v="0"/>
    <x v="2"/>
    <x v="0"/>
  </r>
  <r>
    <n v="1434"/>
    <s v="MA"/>
    <x v="144"/>
    <x v="0"/>
    <x v="0"/>
    <x v="1"/>
    <n v="0"/>
    <x v="1"/>
    <n v="293.7"/>
    <n v="89"/>
    <n v="49.93"/>
    <n v="272.5"/>
    <n v="71"/>
    <n v="23.16"/>
    <n v="178.2"/>
    <n v="76"/>
    <n v="8.02"/>
    <n v="11"/>
    <x v="3"/>
    <n v="2.97"/>
    <x v="1"/>
    <x v="4"/>
    <x v="2"/>
    <x v="1"/>
    <x v="1"/>
    <x v="0"/>
  </r>
  <r>
    <n v="1435"/>
    <s v="DE"/>
    <x v="40"/>
    <x v="0"/>
    <x v="0"/>
    <x v="0"/>
    <n v="26"/>
    <x v="2"/>
    <n v="175.8"/>
    <n v="96"/>
    <n v="29.89"/>
    <n v="206.6"/>
    <n v="84"/>
    <n v="17.559999999999999"/>
    <n v="178"/>
    <n v="105"/>
    <n v="8.01"/>
    <n v="11.1"/>
    <x v="5"/>
    <n v="3"/>
    <x v="1"/>
    <x v="4"/>
    <x v="1"/>
    <x v="0"/>
    <x v="0"/>
    <x v="3"/>
  </r>
  <r>
    <n v="1436"/>
    <s v="FL"/>
    <x v="65"/>
    <x v="1"/>
    <x v="0"/>
    <x v="1"/>
    <n v="0"/>
    <x v="1"/>
    <n v="278.5"/>
    <n v="95"/>
    <n v="47.35"/>
    <n v="240.7"/>
    <n v="90"/>
    <n v="20.46"/>
    <n v="120"/>
    <n v="90"/>
    <n v="5.4"/>
    <n v="11.6"/>
    <x v="2"/>
    <n v="3.13"/>
    <x v="1"/>
    <x v="0"/>
    <x v="2"/>
    <x v="1"/>
    <x v="1"/>
    <x v="0"/>
  </r>
  <r>
    <n v="1437"/>
    <s v="ID"/>
    <x v="183"/>
    <x v="2"/>
    <x v="0"/>
    <x v="0"/>
    <n v="29"/>
    <x v="2"/>
    <n v="236.3"/>
    <n v="105"/>
    <n v="40.17"/>
    <n v="190.8"/>
    <n v="114"/>
    <n v="16.22"/>
    <n v="129"/>
    <n v="105"/>
    <n v="5.81"/>
    <n v="7.2"/>
    <x v="5"/>
    <n v="1.94"/>
    <x v="0"/>
    <x v="3"/>
    <x v="1"/>
    <x v="0"/>
    <x v="0"/>
    <x v="0"/>
  </r>
  <r>
    <n v="1438"/>
    <s v="MD"/>
    <x v="81"/>
    <x v="0"/>
    <x v="0"/>
    <x v="1"/>
    <n v="0"/>
    <x v="1"/>
    <n v="273.8"/>
    <n v="113"/>
    <n v="46.55"/>
    <n v="119.6"/>
    <n v="156"/>
    <n v="10.17"/>
    <n v="267.60000000000002"/>
    <n v="117"/>
    <n v="12.04"/>
    <n v="11.7"/>
    <x v="0"/>
    <n v="3.16"/>
    <x v="1"/>
    <x v="0"/>
    <x v="1"/>
    <x v="0"/>
    <x v="2"/>
    <x v="0"/>
  </r>
  <r>
    <n v="1439"/>
    <s v="WV"/>
    <x v="63"/>
    <x v="2"/>
    <x v="0"/>
    <x v="1"/>
    <n v="0"/>
    <x v="1"/>
    <n v="131.1"/>
    <n v="129"/>
    <n v="22.29"/>
    <n v="160.5"/>
    <n v="94"/>
    <n v="13.64"/>
    <n v="206.9"/>
    <n v="88"/>
    <n v="9.31"/>
    <n v="5.6"/>
    <x v="4"/>
    <n v="1.51"/>
    <x v="0"/>
    <x v="5"/>
    <x v="2"/>
    <x v="1"/>
    <x v="2"/>
    <x v="3"/>
  </r>
  <r>
    <n v="1440"/>
    <s v="ID"/>
    <x v="28"/>
    <x v="0"/>
    <x v="0"/>
    <x v="0"/>
    <n v="23"/>
    <x v="0"/>
    <n v="167.4"/>
    <n v="83"/>
    <n v="28.46"/>
    <n v="258.60000000000002"/>
    <n v="129"/>
    <n v="21.98"/>
    <n v="116.4"/>
    <n v="110"/>
    <n v="5.24"/>
    <n v="11.2"/>
    <x v="0"/>
    <n v="3.02"/>
    <x v="1"/>
    <x v="2"/>
    <x v="1"/>
    <x v="0"/>
    <x v="1"/>
    <x v="1"/>
  </r>
  <r>
    <n v="1441"/>
    <s v="NV"/>
    <x v="40"/>
    <x v="2"/>
    <x v="0"/>
    <x v="1"/>
    <n v="0"/>
    <x v="1"/>
    <n v="197.7"/>
    <n v="68"/>
    <n v="33.61"/>
    <n v="250.5"/>
    <n v="53"/>
    <n v="21.29"/>
    <n v="181.2"/>
    <n v="67"/>
    <n v="8.15"/>
    <n v="10.5"/>
    <x v="0"/>
    <n v="2.84"/>
    <x v="1"/>
    <x v="3"/>
    <x v="1"/>
    <x v="0"/>
    <x v="1"/>
    <x v="0"/>
  </r>
  <r>
    <n v="1442"/>
    <s v="OH"/>
    <x v="27"/>
    <x v="0"/>
    <x v="0"/>
    <x v="1"/>
    <n v="0"/>
    <x v="1"/>
    <n v="169.5"/>
    <n v="93"/>
    <n v="28.82"/>
    <n v="230.9"/>
    <n v="71"/>
    <n v="19.63"/>
    <n v="269.8"/>
    <n v="115"/>
    <n v="12.14"/>
    <n v="9"/>
    <x v="10"/>
    <n v="2.4300000000000002"/>
    <x v="0"/>
    <x v="4"/>
    <x v="1"/>
    <x v="0"/>
    <x v="1"/>
    <x v="2"/>
  </r>
  <r>
    <n v="1443"/>
    <s v="ID"/>
    <x v="96"/>
    <x v="0"/>
    <x v="1"/>
    <x v="0"/>
    <n v="17"/>
    <x v="0"/>
    <n v="225.2"/>
    <n v="116"/>
    <n v="38.28"/>
    <n v="173.4"/>
    <n v="88"/>
    <n v="14.74"/>
    <n v="145.80000000000001"/>
    <n v="99"/>
    <n v="6.56"/>
    <n v="11.7"/>
    <x v="7"/>
    <n v="3.16"/>
    <x v="1"/>
    <x v="1"/>
    <x v="1"/>
    <x v="0"/>
    <x v="2"/>
    <x v="0"/>
  </r>
  <r>
    <n v="1444"/>
    <s v="MO"/>
    <x v="79"/>
    <x v="1"/>
    <x v="0"/>
    <x v="1"/>
    <n v="0"/>
    <x v="1"/>
    <n v="129.69999999999999"/>
    <n v="84"/>
    <n v="22.05"/>
    <n v="177.5"/>
    <n v="80"/>
    <n v="15.09"/>
    <n v="228.9"/>
    <n v="87"/>
    <n v="10.3"/>
    <n v="7.5"/>
    <x v="0"/>
    <n v="2.0299999999999998"/>
    <x v="0"/>
    <x v="5"/>
    <x v="2"/>
    <x v="1"/>
    <x v="0"/>
    <x v="2"/>
  </r>
  <r>
    <n v="1445"/>
    <s v="NE"/>
    <x v="53"/>
    <x v="0"/>
    <x v="0"/>
    <x v="1"/>
    <n v="0"/>
    <x v="1"/>
    <n v="200"/>
    <n v="66"/>
    <n v="34"/>
    <n v="107.9"/>
    <n v="104"/>
    <n v="9.17"/>
    <n v="233.7"/>
    <n v="82"/>
    <n v="10.52"/>
    <n v="11.4"/>
    <x v="5"/>
    <n v="3.08"/>
    <x v="1"/>
    <x v="3"/>
    <x v="1"/>
    <x v="0"/>
    <x v="2"/>
    <x v="0"/>
  </r>
  <r>
    <n v="1446"/>
    <s v="NC"/>
    <x v="26"/>
    <x v="1"/>
    <x v="0"/>
    <x v="0"/>
    <n v="36"/>
    <x v="2"/>
    <n v="95.9"/>
    <n v="87"/>
    <n v="16.3"/>
    <n v="261.60000000000002"/>
    <n v="105"/>
    <n v="22.24"/>
    <n v="228.6"/>
    <n v="109"/>
    <n v="10.29"/>
    <n v="13.3"/>
    <x v="7"/>
    <n v="3.59"/>
    <x v="1"/>
    <x v="1"/>
    <x v="1"/>
    <x v="0"/>
    <x v="1"/>
    <x v="1"/>
  </r>
  <r>
    <n v="1447"/>
    <s v="ME"/>
    <x v="37"/>
    <x v="1"/>
    <x v="0"/>
    <x v="0"/>
    <n v="25"/>
    <x v="0"/>
    <n v="152.80000000000001"/>
    <n v="110"/>
    <n v="25.98"/>
    <n v="242.8"/>
    <n v="67"/>
    <n v="20.64"/>
    <n v="147.4"/>
    <n v="74"/>
    <n v="6.63"/>
    <n v="9.1"/>
    <x v="5"/>
    <n v="2.46"/>
    <x v="0"/>
    <x v="0"/>
    <x v="1"/>
    <x v="0"/>
    <x v="1"/>
    <x v="1"/>
  </r>
  <r>
    <n v="1448"/>
    <s v="AZ"/>
    <x v="78"/>
    <x v="0"/>
    <x v="1"/>
    <x v="1"/>
    <n v="0"/>
    <x v="1"/>
    <n v="268.39999999999998"/>
    <n v="85"/>
    <n v="45.63"/>
    <n v="150.6"/>
    <n v="131"/>
    <n v="12.8"/>
    <n v="297.89999999999998"/>
    <n v="84"/>
    <n v="13.41"/>
    <n v="9.6999999999999993"/>
    <x v="8"/>
    <n v="2.62"/>
    <x v="0"/>
    <x v="4"/>
    <x v="2"/>
    <x v="1"/>
    <x v="2"/>
    <x v="0"/>
  </r>
  <r>
    <n v="1449"/>
    <s v="AZ"/>
    <x v="47"/>
    <x v="0"/>
    <x v="0"/>
    <x v="1"/>
    <n v="0"/>
    <x v="1"/>
    <n v="188.5"/>
    <n v="152"/>
    <n v="32.049999999999997"/>
    <n v="148.30000000000001"/>
    <n v="115"/>
    <n v="12.61"/>
    <n v="179.8"/>
    <n v="88"/>
    <n v="8.09"/>
    <n v="15.2"/>
    <x v="2"/>
    <n v="4.0999999999999996"/>
    <x v="1"/>
    <x v="4"/>
    <x v="1"/>
    <x v="0"/>
    <x v="2"/>
    <x v="0"/>
  </r>
  <r>
    <n v="1450"/>
    <s v="HI"/>
    <x v="15"/>
    <x v="2"/>
    <x v="0"/>
    <x v="1"/>
    <n v="0"/>
    <x v="1"/>
    <n v="170.6"/>
    <n v="97"/>
    <n v="29"/>
    <n v="162.1"/>
    <n v="111"/>
    <n v="13.78"/>
    <n v="210.7"/>
    <n v="131"/>
    <n v="9.48"/>
    <n v="6.1"/>
    <x v="6"/>
    <n v="1.65"/>
    <x v="0"/>
    <x v="0"/>
    <x v="1"/>
    <x v="0"/>
    <x v="2"/>
    <x v="3"/>
  </r>
  <r>
    <n v="1451"/>
    <s v="NJ"/>
    <x v="14"/>
    <x v="0"/>
    <x v="0"/>
    <x v="1"/>
    <n v="0"/>
    <x v="1"/>
    <n v="191.4"/>
    <n v="124"/>
    <n v="32.54"/>
    <n v="200.7"/>
    <n v="116"/>
    <n v="17.059999999999999"/>
    <n v="230.1"/>
    <n v="76"/>
    <n v="10.35"/>
    <n v="8.1999999999999993"/>
    <x v="0"/>
    <n v="2.21"/>
    <x v="0"/>
    <x v="0"/>
    <x v="1"/>
    <x v="0"/>
    <x v="0"/>
    <x v="0"/>
  </r>
  <r>
    <n v="1452"/>
    <s v="SC"/>
    <x v="47"/>
    <x v="1"/>
    <x v="0"/>
    <x v="1"/>
    <n v="0"/>
    <x v="1"/>
    <n v="115.9"/>
    <n v="87"/>
    <n v="19.7"/>
    <n v="111.3"/>
    <n v="56"/>
    <n v="9.4600000000000009"/>
    <n v="170.2"/>
    <n v="77"/>
    <n v="7.66"/>
    <n v="7.1"/>
    <x v="7"/>
    <n v="1.92"/>
    <x v="0"/>
    <x v="0"/>
    <x v="1"/>
    <x v="0"/>
    <x v="2"/>
    <x v="3"/>
  </r>
  <r>
    <n v="1453"/>
    <s v="MN"/>
    <x v="53"/>
    <x v="2"/>
    <x v="0"/>
    <x v="1"/>
    <n v="0"/>
    <x v="1"/>
    <n v="128.80000000000001"/>
    <n v="86"/>
    <n v="21.9"/>
    <n v="203.9"/>
    <n v="105"/>
    <n v="17.329999999999998"/>
    <n v="282.60000000000002"/>
    <n v="131"/>
    <n v="12.72"/>
    <n v="14.1"/>
    <x v="7"/>
    <n v="3.81"/>
    <x v="1"/>
    <x v="4"/>
    <x v="1"/>
    <x v="0"/>
    <x v="0"/>
    <x v="2"/>
  </r>
  <r>
    <n v="1454"/>
    <s v="WV"/>
    <x v="63"/>
    <x v="1"/>
    <x v="0"/>
    <x v="1"/>
    <n v="0"/>
    <x v="1"/>
    <n v="131.69999999999999"/>
    <n v="108"/>
    <n v="22.39"/>
    <n v="216.5"/>
    <n v="103"/>
    <n v="18.399999999999999"/>
    <n v="196.1"/>
    <n v="126"/>
    <n v="8.82"/>
    <n v="11"/>
    <x v="2"/>
    <n v="2.97"/>
    <x v="1"/>
    <x v="0"/>
    <x v="1"/>
    <x v="0"/>
    <x v="0"/>
    <x v="3"/>
  </r>
  <r>
    <n v="1455"/>
    <s v="MS"/>
    <x v="62"/>
    <x v="0"/>
    <x v="0"/>
    <x v="1"/>
    <n v="0"/>
    <x v="1"/>
    <n v="101.4"/>
    <n v="48"/>
    <n v="17.239999999999998"/>
    <n v="159.1"/>
    <n v="119"/>
    <n v="13.52"/>
    <n v="259.2"/>
    <n v="53"/>
    <n v="11.66"/>
    <n v="12.2"/>
    <x v="5"/>
    <n v="3.29"/>
    <x v="1"/>
    <x v="0"/>
    <x v="1"/>
    <x v="0"/>
    <x v="2"/>
    <x v="2"/>
  </r>
  <r>
    <n v="1456"/>
    <s v="NM"/>
    <x v="105"/>
    <x v="2"/>
    <x v="0"/>
    <x v="1"/>
    <n v="0"/>
    <x v="1"/>
    <n v="107.5"/>
    <n v="121"/>
    <n v="18.28"/>
    <n v="256.39999999999998"/>
    <n v="46"/>
    <n v="21.79"/>
    <n v="247.2"/>
    <n v="131"/>
    <n v="11.12"/>
    <n v="12.6"/>
    <x v="0"/>
    <n v="3.4"/>
    <x v="1"/>
    <x v="4"/>
    <x v="1"/>
    <x v="0"/>
    <x v="1"/>
    <x v="1"/>
  </r>
  <r>
    <n v="1457"/>
    <s v="HI"/>
    <x v="20"/>
    <x v="0"/>
    <x v="0"/>
    <x v="0"/>
    <n v="43"/>
    <x v="2"/>
    <n v="121.1"/>
    <n v="105"/>
    <n v="20.59"/>
    <n v="260.2"/>
    <n v="115"/>
    <n v="22.12"/>
    <n v="222.4"/>
    <n v="100"/>
    <n v="10.01"/>
    <n v="8.3000000000000007"/>
    <x v="2"/>
    <n v="2.2400000000000002"/>
    <x v="0"/>
    <x v="3"/>
    <x v="1"/>
    <x v="0"/>
    <x v="1"/>
    <x v="1"/>
  </r>
  <r>
    <n v="1458"/>
    <s v="WA"/>
    <x v="115"/>
    <x v="1"/>
    <x v="0"/>
    <x v="1"/>
    <n v="0"/>
    <x v="1"/>
    <n v="124.3"/>
    <n v="70"/>
    <n v="21.13"/>
    <n v="270.7"/>
    <n v="99"/>
    <n v="23.01"/>
    <n v="239.5"/>
    <n v="83"/>
    <n v="10.78"/>
    <n v="3.5"/>
    <x v="1"/>
    <n v="0.95"/>
    <x v="0"/>
    <x v="1"/>
    <x v="1"/>
    <x v="0"/>
    <x v="1"/>
    <x v="1"/>
  </r>
  <r>
    <n v="1459"/>
    <s v="WI"/>
    <x v="28"/>
    <x v="0"/>
    <x v="0"/>
    <x v="1"/>
    <n v="0"/>
    <x v="1"/>
    <n v="157.69999999999999"/>
    <n v="101"/>
    <n v="26.81"/>
    <n v="298.60000000000002"/>
    <n v="100"/>
    <n v="25.38"/>
    <n v="216.9"/>
    <n v="99"/>
    <n v="9.76"/>
    <n v="13.8"/>
    <x v="0"/>
    <n v="3.73"/>
    <x v="1"/>
    <x v="0"/>
    <x v="1"/>
    <x v="0"/>
    <x v="1"/>
    <x v="1"/>
  </r>
  <r>
    <n v="1460"/>
    <s v="CO"/>
    <x v="9"/>
    <x v="2"/>
    <x v="0"/>
    <x v="1"/>
    <n v="0"/>
    <x v="1"/>
    <n v="124.3"/>
    <n v="68"/>
    <n v="21.13"/>
    <n v="207.1"/>
    <n v="88"/>
    <n v="17.600000000000001"/>
    <n v="157.4"/>
    <n v="93"/>
    <n v="7.08"/>
    <n v="14.8"/>
    <x v="6"/>
    <n v="4"/>
    <x v="1"/>
    <x v="1"/>
    <x v="1"/>
    <x v="0"/>
    <x v="0"/>
    <x v="3"/>
  </r>
  <r>
    <n v="1461"/>
    <s v="NV"/>
    <x v="136"/>
    <x v="0"/>
    <x v="0"/>
    <x v="1"/>
    <n v="0"/>
    <x v="1"/>
    <n v="286.39999999999998"/>
    <n v="125"/>
    <n v="48.69"/>
    <n v="205.7"/>
    <n v="74"/>
    <n v="17.48"/>
    <n v="191.4"/>
    <n v="141"/>
    <n v="8.61"/>
    <n v="6.9"/>
    <x v="1"/>
    <n v="1.86"/>
    <x v="0"/>
    <x v="0"/>
    <x v="2"/>
    <x v="1"/>
    <x v="0"/>
    <x v="0"/>
  </r>
  <r>
    <n v="1462"/>
    <s v="RI"/>
    <x v="94"/>
    <x v="0"/>
    <x v="0"/>
    <x v="1"/>
    <n v="0"/>
    <x v="1"/>
    <n v="141.69999999999999"/>
    <n v="95"/>
    <n v="24.09"/>
    <n v="205.6"/>
    <n v="101"/>
    <n v="17.48"/>
    <n v="218.5"/>
    <n v="60"/>
    <n v="9.83"/>
    <n v="8.8000000000000007"/>
    <x v="1"/>
    <n v="2.38"/>
    <x v="0"/>
    <x v="1"/>
    <x v="1"/>
    <x v="0"/>
    <x v="0"/>
    <x v="3"/>
  </r>
  <r>
    <n v="1463"/>
    <s v="VA"/>
    <x v="25"/>
    <x v="2"/>
    <x v="0"/>
    <x v="0"/>
    <n v="25"/>
    <x v="0"/>
    <n v="173"/>
    <n v="91"/>
    <n v="29.41"/>
    <n v="245.8"/>
    <n v="64"/>
    <n v="20.89"/>
    <n v="300"/>
    <n v="99"/>
    <n v="13.5"/>
    <n v="4.8"/>
    <x v="0"/>
    <n v="1.3"/>
    <x v="0"/>
    <x v="1"/>
    <x v="1"/>
    <x v="0"/>
    <x v="1"/>
    <x v="1"/>
  </r>
  <r>
    <n v="1464"/>
    <s v="NJ"/>
    <x v="91"/>
    <x v="0"/>
    <x v="0"/>
    <x v="1"/>
    <n v="0"/>
    <x v="1"/>
    <n v="268.7"/>
    <n v="120"/>
    <n v="45.68"/>
    <n v="301"/>
    <n v="147"/>
    <n v="25.59"/>
    <n v="167"/>
    <n v="140"/>
    <n v="7.52"/>
    <n v="5.8"/>
    <x v="6"/>
    <n v="1.57"/>
    <x v="0"/>
    <x v="4"/>
    <x v="2"/>
    <x v="1"/>
    <x v="1"/>
    <x v="0"/>
  </r>
  <r>
    <n v="1465"/>
    <s v="ND"/>
    <x v="80"/>
    <x v="0"/>
    <x v="0"/>
    <x v="0"/>
    <n v="31"/>
    <x v="2"/>
    <n v="218.5"/>
    <n v="130"/>
    <n v="37.15"/>
    <n v="134.19999999999999"/>
    <n v="103"/>
    <n v="11.41"/>
    <n v="118.9"/>
    <n v="105"/>
    <n v="5.35"/>
    <n v="9.4"/>
    <x v="1"/>
    <n v="2.54"/>
    <x v="0"/>
    <x v="1"/>
    <x v="1"/>
    <x v="0"/>
    <x v="2"/>
    <x v="0"/>
  </r>
  <r>
    <n v="1466"/>
    <s v="MN"/>
    <x v="89"/>
    <x v="0"/>
    <x v="0"/>
    <x v="1"/>
    <n v="0"/>
    <x v="1"/>
    <n v="255.3"/>
    <n v="114"/>
    <n v="43.4"/>
    <n v="194.6"/>
    <n v="83"/>
    <n v="16.54"/>
    <n v="276.60000000000002"/>
    <n v="78"/>
    <n v="12.45"/>
    <n v="3.7"/>
    <x v="2"/>
    <n v="1"/>
    <x v="0"/>
    <x v="3"/>
    <x v="1"/>
    <x v="0"/>
    <x v="0"/>
    <x v="0"/>
  </r>
  <r>
    <n v="1467"/>
    <s v="HI"/>
    <x v="138"/>
    <x v="0"/>
    <x v="0"/>
    <x v="1"/>
    <n v="0"/>
    <x v="1"/>
    <n v="41.9"/>
    <n v="124"/>
    <n v="7.12"/>
    <n v="211"/>
    <n v="95"/>
    <n v="17.940000000000001"/>
    <n v="237.9"/>
    <n v="55"/>
    <n v="10.71"/>
    <n v="11.4"/>
    <x v="2"/>
    <n v="3.08"/>
    <x v="1"/>
    <x v="0"/>
    <x v="1"/>
    <x v="0"/>
    <x v="0"/>
    <x v="2"/>
  </r>
  <r>
    <n v="1468"/>
    <s v="ND"/>
    <x v="181"/>
    <x v="0"/>
    <x v="0"/>
    <x v="1"/>
    <n v="0"/>
    <x v="1"/>
    <n v="260.8"/>
    <n v="87"/>
    <n v="44.34"/>
    <n v="258.10000000000002"/>
    <n v="78"/>
    <n v="21.94"/>
    <n v="131.30000000000001"/>
    <n v="123"/>
    <n v="5.91"/>
    <n v="5.8"/>
    <x v="5"/>
    <n v="1.57"/>
    <x v="0"/>
    <x v="0"/>
    <x v="1"/>
    <x v="0"/>
    <x v="1"/>
    <x v="0"/>
  </r>
  <r>
    <n v="1469"/>
    <s v="WI"/>
    <x v="97"/>
    <x v="2"/>
    <x v="0"/>
    <x v="0"/>
    <n v="26"/>
    <x v="2"/>
    <n v="239.4"/>
    <n v="94"/>
    <n v="40.700000000000003"/>
    <n v="259.39999999999998"/>
    <n v="88"/>
    <n v="22.05"/>
    <n v="238"/>
    <n v="132"/>
    <n v="10.71"/>
    <n v="7.7"/>
    <x v="0"/>
    <n v="2.08"/>
    <x v="0"/>
    <x v="1"/>
    <x v="1"/>
    <x v="0"/>
    <x v="1"/>
    <x v="0"/>
  </r>
  <r>
    <n v="1470"/>
    <s v="MN"/>
    <x v="11"/>
    <x v="1"/>
    <x v="0"/>
    <x v="1"/>
    <n v="0"/>
    <x v="1"/>
    <n v="226.7"/>
    <n v="94"/>
    <n v="38.54"/>
    <n v="168.4"/>
    <n v="129"/>
    <n v="14.31"/>
    <n v="188.7"/>
    <n v="117"/>
    <n v="8.49"/>
    <n v="10.199999999999999"/>
    <x v="6"/>
    <n v="2.75"/>
    <x v="0"/>
    <x v="1"/>
    <x v="1"/>
    <x v="0"/>
    <x v="2"/>
    <x v="0"/>
  </r>
  <r>
    <n v="1471"/>
    <s v="KS"/>
    <x v="97"/>
    <x v="1"/>
    <x v="0"/>
    <x v="1"/>
    <n v="0"/>
    <x v="1"/>
    <n v="158"/>
    <n v="110"/>
    <n v="26.86"/>
    <n v="197"/>
    <n v="103"/>
    <n v="16.75"/>
    <n v="154.9"/>
    <n v="132"/>
    <n v="6.97"/>
    <n v="10"/>
    <x v="2"/>
    <n v="2.7"/>
    <x v="0"/>
    <x v="0"/>
    <x v="1"/>
    <x v="0"/>
    <x v="0"/>
    <x v="3"/>
  </r>
  <r>
    <n v="1472"/>
    <s v="ME"/>
    <x v="161"/>
    <x v="1"/>
    <x v="0"/>
    <x v="1"/>
    <n v="0"/>
    <x v="1"/>
    <n v="113.1"/>
    <n v="74"/>
    <n v="19.23"/>
    <n v="168.8"/>
    <n v="95"/>
    <n v="14.35"/>
    <n v="262.89999999999998"/>
    <n v="126"/>
    <n v="11.83"/>
    <n v="6.9"/>
    <x v="5"/>
    <n v="1.86"/>
    <x v="0"/>
    <x v="0"/>
    <x v="2"/>
    <x v="1"/>
    <x v="2"/>
    <x v="2"/>
  </r>
  <r>
    <n v="1473"/>
    <s v="WY"/>
    <x v="207"/>
    <x v="0"/>
    <x v="0"/>
    <x v="1"/>
    <n v="0"/>
    <x v="1"/>
    <n v="182.7"/>
    <n v="142"/>
    <n v="31.06"/>
    <n v="246.5"/>
    <n v="63"/>
    <n v="20.95"/>
    <n v="218"/>
    <n v="103"/>
    <n v="9.81"/>
    <n v="8.8000000000000007"/>
    <x v="5"/>
    <n v="2.38"/>
    <x v="0"/>
    <x v="0"/>
    <x v="1"/>
    <x v="0"/>
    <x v="1"/>
    <x v="0"/>
  </r>
  <r>
    <n v="1474"/>
    <s v="NY"/>
    <x v="199"/>
    <x v="0"/>
    <x v="1"/>
    <x v="1"/>
    <n v="0"/>
    <x v="1"/>
    <n v="161.30000000000001"/>
    <n v="83"/>
    <n v="27.42"/>
    <n v="124.4"/>
    <n v="83"/>
    <n v="10.57"/>
    <n v="262"/>
    <n v="98"/>
    <n v="11.79"/>
    <n v="14.1"/>
    <x v="0"/>
    <n v="3.81"/>
    <x v="1"/>
    <x v="1"/>
    <x v="2"/>
    <x v="1"/>
    <x v="2"/>
    <x v="2"/>
  </r>
  <r>
    <n v="1475"/>
    <s v="VT"/>
    <x v="82"/>
    <x v="0"/>
    <x v="0"/>
    <x v="1"/>
    <n v="0"/>
    <x v="1"/>
    <n v="142.5"/>
    <n v="92"/>
    <n v="24.23"/>
    <n v="208.3"/>
    <n v="102"/>
    <n v="17.71"/>
    <n v="228.9"/>
    <n v="120"/>
    <n v="10.3"/>
    <n v="7.5"/>
    <x v="5"/>
    <n v="2.0299999999999998"/>
    <x v="0"/>
    <x v="4"/>
    <x v="1"/>
    <x v="0"/>
    <x v="0"/>
    <x v="2"/>
  </r>
  <r>
    <n v="1476"/>
    <s v="NC"/>
    <x v="81"/>
    <x v="0"/>
    <x v="1"/>
    <x v="1"/>
    <n v="0"/>
    <x v="1"/>
    <n v="190.5"/>
    <n v="108"/>
    <n v="32.39"/>
    <n v="259.7"/>
    <n v="108"/>
    <n v="22.07"/>
    <n v="141.5"/>
    <n v="111"/>
    <n v="6.37"/>
    <n v="9.6999999999999993"/>
    <x v="5"/>
    <n v="2.62"/>
    <x v="0"/>
    <x v="4"/>
    <x v="2"/>
    <x v="1"/>
    <x v="1"/>
    <x v="0"/>
  </r>
  <r>
    <n v="1477"/>
    <s v="MO"/>
    <x v="91"/>
    <x v="2"/>
    <x v="1"/>
    <x v="0"/>
    <n v="15"/>
    <x v="0"/>
    <n v="159.30000000000001"/>
    <n v="110"/>
    <n v="27.08"/>
    <n v="170.6"/>
    <n v="120"/>
    <n v="14.5"/>
    <n v="141.19999999999999"/>
    <n v="82"/>
    <n v="6.35"/>
    <n v="11.9"/>
    <x v="2"/>
    <n v="3.21"/>
    <x v="1"/>
    <x v="0"/>
    <x v="1"/>
    <x v="0"/>
    <x v="2"/>
    <x v="3"/>
  </r>
  <r>
    <n v="1478"/>
    <s v="NC"/>
    <x v="1"/>
    <x v="2"/>
    <x v="1"/>
    <x v="0"/>
    <n v="39"/>
    <x v="2"/>
    <n v="153.80000000000001"/>
    <n v="106"/>
    <n v="26.15"/>
    <n v="123.3"/>
    <n v="111"/>
    <n v="10.48"/>
    <n v="117.8"/>
    <n v="103"/>
    <n v="5.3"/>
    <n v="9.1999999999999993"/>
    <x v="1"/>
    <n v="2.48"/>
    <x v="0"/>
    <x v="0"/>
    <x v="1"/>
    <x v="0"/>
    <x v="2"/>
    <x v="3"/>
  </r>
  <r>
    <n v="1479"/>
    <s v="NJ"/>
    <x v="85"/>
    <x v="2"/>
    <x v="1"/>
    <x v="1"/>
    <n v="0"/>
    <x v="1"/>
    <n v="180.7"/>
    <n v="127"/>
    <n v="30.72"/>
    <n v="174.6"/>
    <n v="94"/>
    <n v="14.84"/>
    <n v="165.3"/>
    <n v="114"/>
    <n v="7.44"/>
    <n v="12"/>
    <x v="1"/>
    <n v="3.24"/>
    <x v="1"/>
    <x v="4"/>
    <x v="1"/>
    <x v="0"/>
    <x v="2"/>
    <x v="0"/>
  </r>
  <r>
    <n v="1480"/>
    <s v="OH"/>
    <x v="94"/>
    <x v="2"/>
    <x v="0"/>
    <x v="1"/>
    <n v="0"/>
    <x v="1"/>
    <n v="202.7"/>
    <n v="105"/>
    <n v="34.46"/>
    <n v="224.9"/>
    <n v="90"/>
    <n v="19.12"/>
    <n v="253.9"/>
    <n v="108"/>
    <n v="11.43"/>
    <n v="12.1"/>
    <x v="10"/>
    <n v="3.27"/>
    <x v="1"/>
    <x v="1"/>
    <x v="1"/>
    <x v="0"/>
    <x v="1"/>
    <x v="0"/>
  </r>
  <r>
    <n v="1481"/>
    <s v="TX"/>
    <x v="44"/>
    <x v="0"/>
    <x v="0"/>
    <x v="0"/>
    <n v="35"/>
    <x v="2"/>
    <n v="190.8"/>
    <n v="100"/>
    <n v="32.44"/>
    <n v="261.3"/>
    <n v="93"/>
    <n v="22.21"/>
    <n v="209.5"/>
    <n v="108"/>
    <n v="9.43"/>
    <n v="8.9"/>
    <x v="1"/>
    <n v="2.4"/>
    <x v="0"/>
    <x v="1"/>
    <x v="1"/>
    <x v="0"/>
    <x v="1"/>
    <x v="0"/>
  </r>
  <r>
    <n v="1482"/>
    <s v="TN"/>
    <x v="25"/>
    <x v="0"/>
    <x v="0"/>
    <x v="0"/>
    <n v="28"/>
    <x v="2"/>
    <n v="235.6"/>
    <n v="124"/>
    <n v="40.049999999999997"/>
    <n v="236.8"/>
    <n v="113"/>
    <n v="20.13"/>
    <n v="241.2"/>
    <n v="127"/>
    <n v="10.85"/>
    <n v="7.7"/>
    <x v="5"/>
    <n v="2.08"/>
    <x v="0"/>
    <x v="0"/>
    <x v="1"/>
    <x v="0"/>
    <x v="1"/>
    <x v="0"/>
  </r>
  <r>
    <n v="1483"/>
    <s v="HI"/>
    <x v="27"/>
    <x v="1"/>
    <x v="0"/>
    <x v="1"/>
    <n v="0"/>
    <x v="1"/>
    <n v="189.3"/>
    <n v="77"/>
    <n v="32.18"/>
    <n v="155.9"/>
    <n v="128"/>
    <n v="13.25"/>
    <n v="186"/>
    <n v="83"/>
    <n v="8.3699999999999992"/>
    <n v="7.4"/>
    <x v="0"/>
    <n v="2"/>
    <x v="0"/>
    <x v="1"/>
    <x v="1"/>
    <x v="0"/>
    <x v="2"/>
    <x v="0"/>
  </r>
  <r>
    <n v="1484"/>
    <s v="WY"/>
    <x v="3"/>
    <x v="2"/>
    <x v="0"/>
    <x v="0"/>
    <n v="42"/>
    <x v="2"/>
    <n v="166.9"/>
    <n v="101"/>
    <n v="28.37"/>
    <n v="273.2"/>
    <n v="84"/>
    <n v="23.22"/>
    <n v="171"/>
    <n v="106"/>
    <n v="7.69"/>
    <n v="11.5"/>
    <x v="6"/>
    <n v="3.11"/>
    <x v="1"/>
    <x v="0"/>
    <x v="1"/>
    <x v="0"/>
    <x v="1"/>
    <x v="1"/>
  </r>
  <r>
    <n v="1485"/>
    <s v="CT"/>
    <x v="45"/>
    <x v="0"/>
    <x v="0"/>
    <x v="1"/>
    <n v="0"/>
    <x v="1"/>
    <n v="245.2"/>
    <n v="87"/>
    <n v="41.68"/>
    <n v="254.1"/>
    <n v="83"/>
    <n v="21.6"/>
    <n v="239.4"/>
    <n v="91"/>
    <n v="10.77"/>
    <n v="7.5"/>
    <x v="7"/>
    <n v="2.0299999999999998"/>
    <x v="0"/>
    <x v="1"/>
    <x v="2"/>
    <x v="1"/>
    <x v="1"/>
    <x v="0"/>
  </r>
  <r>
    <n v="1486"/>
    <s v="NM"/>
    <x v="71"/>
    <x v="0"/>
    <x v="0"/>
    <x v="1"/>
    <n v="0"/>
    <x v="1"/>
    <n v="132.6"/>
    <n v="125"/>
    <n v="22.54"/>
    <n v="221.1"/>
    <n v="67"/>
    <n v="18.79"/>
    <n v="127.9"/>
    <n v="101"/>
    <n v="5.76"/>
    <n v="12.7"/>
    <x v="5"/>
    <n v="3.43"/>
    <x v="1"/>
    <x v="2"/>
    <x v="2"/>
    <x v="1"/>
    <x v="0"/>
    <x v="3"/>
  </r>
  <r>
    <n v="1487"/>
    <s v="NJ"/>
    <x v="99"/>
    <x v="0"/>
    <x v="0"/>
    <x v="1"/>
    <n v="0"/>
    <x v="1"/>
    <n v="182.3"/>
    <n v="64"/>
    <n v="30.99"/>
    <n v="139.80000000000001"/>
    <n v="121"/>
    <n v="11.88"/>
    <n v="171.6"/>
    <n v="96"/>
    <n v="7.72"/>
    <n v="11.6"/>
    <x v="10"/>
    <n v="3.13"/>
    <x v="1"/>
    <x v="4"/>
    <x v="1"/>
    <x v="0"/>
    <x v="2"/>
    <x v="0"/>
  </r>
  <r>
    <n v="1488"/>
    <s v="AL"/>
    <x v="136"/>
    <x v="1"/>
    <x v="0"/>
    <x v="0"/>
    <n v="14"/>
    <x v="0"/>
    <n v="192.3"/>
    <n v="86"/>
    <n v="32.69"/>
    <n v="88.7"/>
    <n v="90"/>
    <n v="7.54"/>
    <n v="229.4"/>
    <n v="120"/>
    <n v="10.32"/>
    <n v="10.5"/>
    <x v="0"/>
    <n v="2.84"/>
    <x v="1"/>
    <x v="4"/>
    <x v="1"/>
    <x v="0"/>
    <x v="2"/>
    <x v="0"/>
  </r>
  <r>
    <n v="1489"/>
    <s v="MN"/>
    <x v="136"/>
    <x v="1"/>
    <x v="1"/>
    <x v="1"/>
    <n v="0"/>
    <x v="1"/>
    <n v="122"/>
    <n v="110"/>
    <n v="20.74"/>
    <n v="220.2"/>
    <n v="100"/>
    <n v="18.72"/>
    <n v="179.7"/>
    <n v="124"/>
    <n v="8.09"/>
    <n v="10.8"/>
    <x v="5"/>
    <n v="2.92"/>
    <x v="1"/>
    <x v="4"/>
    <x v="2"/>
    <x v="1"/>
    <x v="0"/>
    <x v="3"/>
  </r>
  <r>
    <n v="1490"/>
    <s v="NC"/>
    <x v="109"/>
    <x v="2"/>
    <x v="0"/>
    <x v="1"/>
    <n v="0"/>
    <x v="1"/>
    <n v="193"/>
    <n v="101"/>
    <n v="32.81"/>
    <n v="250"/>
    <n v="81"/>
    <n v="21.25"/>
    <n v="133.30000000000001"/>
    <n v="79"/>
    <n v="6"/>
    <n v="9.6"/>
    <x v="5"/>
    <n v="2.59"/>
    <x v="0"/>
    <x v="4"/>
    <x v="1"/>
    <x v="0"/>
    <x v="1"/>
    <x v="0"/>
  </r>
  <r>
    <n v="1491"/>
    <s v="ND"/>
    <x v="1"/>
    <x v="0"/>
    <x v="0"/>
    <x v="0"/>
    <n v="39"/>
    <x v="2"/>
    <n v="91.5"/>
    <n v="125"/>
    <n v="15.56"/>
    <n v="219.9"/>
    <n v="113"/>
    <n v="18.690000000000001"/>
    <n v="229"/>
    <n v="99"/>
    <n v="10.31"/>
    <n v="12.7"/>
    <x v="8"/>
    <n v="3.43"/>
    <x v="1"/>
    <x v="4"/>
    <x v="1"/>
    <x v="0"/>
    <x v="0"/>
    <x v="2"/>
  </r>
  <r>
    <n v="1492"/>
    <s v="NY"/>
    <x v="129"/>
    <x v="0"/>
    <x v="0"/>
    <x v="1"/>
    <n v="0"/>
    <x v="1"/>
    <n v="244.7"/>
    <n v="81"/>
    <n v="41.6"/>
    <n v="168"/>
    <n v="117"/>
    <n v="14.28"/>
    <n v="281.5"/>
    <n v="87"/>
    <n v="12.67"/>
    <n v="6.6"/>
    <x v="6"/>
    <n v="1.78"/>
    <x v="0"/>
    <x v="0"/>
    <x v="1"/>
    <x v="0"/>
    <x v="2"/>
    <x v="0"/>
  </r>
  <r>
    <n v="1493"/>
    <s v="WI"/>
    <x v="5"/>
    <x v="2"/>
    <x v="0"/>
    <x v="0"/>
    <n v="24"/>
    <x v="0"/>
    <n v="239.8"/>
    <n v="103"/>
    <n v="40.770000000000003"/>
    <n v="285.89999999999998"/>
    <n v="65"/>
    <n v="24.3"/>
    <n v="256.7"/>
    <n v="106"/>
    <n v="11.55"/>
    <n v="9.5"/>
    <x v="7"/>
    <n v="2.57"/>
    <x v="0"/>
    <x v="1"/>
    <x v="1"/>
    <x v="0"/>
    <x v="1"/>
    <x v="0"/>
  </r>
  <r>
    <n v="1494"/>
    <s v="WY"/>
    <x v="2"/>
    <x v="0"/>
    <x v="0"/>
    <x v="1"/>
    <n v="0"/>
    <x v="1"/>
    <n v="172.4"/>
    <n v="132"/>
    <n v="29.31"/>
    <n v="230.5"/>
    <n v="100"/>
    <n v="19.59"/>
    <n v="228.2"/>
    <n v="109"/>
    <n v="10.27"/>
    <n v="11"/>
    <x v="2"/>
    <n v="2.97"/>
    <x v="1"/>
    <x v="1"/>
    <x v="1"/>
    <x v="0"/>
    <x v="1"/>
    <x v="2"/>
  </r>
  <r>
    <n v="1495"/>
    <s v="OR"/>
    <x v="8"/>
    <x v="0"/>
    <x v="0"/>
    <x v="1"/>
    <n v="0"/>
    <x v="1"/>
    <n v="242.5"/>
    <n v="83"/>
    <n v="41.23"/>
    <n v="245.4"/>
    <n v="97"/>
    <n v="20.86"/>
    <n v="219.6"/>
    <n v="80"/>
    <n v="9.8800000000000008"/>
    <n v="10"/>
    <x v="0"/>
    <n v="2.7"/>
    <x v="0"/>
    <x v="3"/>
    <x v="2"/>
    <x v="1"/>
    <x v="1"/>
    <x v="0"/>
  </r>
  <r>
    <n v="1496"/>
    <s v="CO"/>
    <x v="81"/>
    <x v="1"/>
    <x v="0"/>
    <x v="0"/>
    <n v="39"/>
    <x v="2"/>
    <n v="117.6"/>
    <n v="82"/>
    <n v="19.989999999999998"/>
    <n v="159.19999999999999"/>
    <n v="60"/>
    <n v="13.53"/>
    <n v="236.4"/>
    <n v="113"/>
    <n v="10.64"/>
    <n v="11.3"/>
    <x v="3"/>
    <n v="3.05"/>
    <x v="1"/>
    <x v="4"/>
    <x v="1"/>
    <x v="0"/>
    <x v="2"/>
    <x v="2"/>
  </r>
  <r>
    <n v="1497"/>
    <s v="LA"/>
    <x v="19"/>
    <x v="1"/>
    <x v="0"/>
    <x v="1"/>
    <n v="0"/>
    <x v="1"/>
    <n v="174.5"/>
    <n v="127"/>
    <n v="29.67"/>
    <n v="259.3"/>
    <n v="71"/>
    <n v="22.04"/>
    <n v="170.5"/>
    <n v="120"/>
    <n v="7.67"/>
    <n v="11.3"/>
    <x v="10"/>
    <n v="3.05"/>
    <x v="1"/>
    <x v="0"/>
    <x v="1"/>
    <x v="0"/>
    <x v="1"/>
    <x v="1"/>
  </r>
  <r>
    <n v="1498"/>
    <s v="AL"/>
    <x v="11"/>
    <x v="1"/>
    <x v="0"/>
    <x v="1"/>
    <n v="0"/>
    <x v="1"/>
    <n v="157.30000000000001"/>
    <n v="83"/>
    <n v="26.74"/>
    <n v="220.9"/>
    <n v="85"/>
    <n v="18.78"/>
    <n v="218.9"/>
    <n v="129"/>
    <n v="9.85"/>
    <n v="12"/>
    <x v="10"/>
    <n v="3.24"/>
    <x v="1"/>
    <x v="0"/>
    <x v="1"/>
    <x v="0"/>
    <x v="0"/>
    <x v="3"/>
  </r>
  <r>
    <n v="1499"/>
    <s v="TX"/>
    <x v="209"/>
    <x v="0"/>
    <x v="0"/>
    <x v="0"/>
    <n v="21"/>
    <x v="0"/>
    <n v="192"/>
    <n v="97"/>
    <n v="32.64"/>
    <n v="239.1"/>
    <n v="81"/>
    <n v="20.32"/>
    <n v="116.1"/>
    <n v="125"/>
    <n v="5.22"/>
    <n v="15.1"/>
    <x v="0"/>
    <n v="4.08"/>
    <x v="1"/>
    <x v="0"/>
    <x v="1"/>
    <x v="0"/>
    <x v="1"/>
    <x v="0"/>
  </r>
  <r>
    <n v="1500"/>
    <s v="PA"/>
    <x v="87"/>
    <x v="1"/>
    <x v="0"/>
    <x v="1"/>
    <n v="0"/>
    <x v="1"/>
    <n v="218.2"/>
    <n v="76"/>
    <n v="37.090000000000003"/>
    <n v="169.3"/>
    <n v="60"/>
    <n v="14.39"/>
    <n v="141.1"/>
    <n v="99"/>
    <n v="6.35"/>
    <n v="8"/>
    <x v="6"/>
    <n v="2.16"/>
    <x v="0"/>
    <x v="0"/>
    <x v="1"/>
    <x v="0"/>
    <x v="2"/>
    <x v="0"/>
  </r>
  <r>
    <n v="1501"/>
    <s v="IL"/>
    <x v="89"/>
    <x v="0"/>
    <x v="0"/>
    <x v="0"/>
    <n v="29"/>
    <x v="2"/>
    <n v="144.6"/>
    <n v="97"/>
    <n v="24.58"/>
    <n v="140"/>
    <n v="102"/>
    <n v="11.9"/>
    <n v="165.4"/>
    <n v="148"/>
    <n v="7.44"/>
    <n v="10.9"/>
    <x v="0"/>
    <n v="2.94"/>
    <x v="1"/>
    <x v="0"/>
    <x v="1"/>
    <x v="0"/>
    <x v="2"/>
    <x v="3"/>
  </r>
  <r>
    <n v="1502"/>
    <s v="DE"/>
    <x v="172"/>
    <x v="0"/>
    <x v="1"/>
    <x v="1"/>
    <n v="0"/>
    <x v="1"/>
    <n v="153.6"/>
    <n v="108"/>
    <n v="26.11"/>
    <n v="232.9"/>
    <n v="85"/>
    <n v="19.8"/>
    <n v="214.2"/>
    <n v="92"/>
    <n v="9.64"/>
    <n v="14.1"/>
    <x v="7"/>
    <n v="3.81"/>
    <x v="1"/>
    <x v="1"/>
    <x v="2"/>
    <x v="1"/>
    <x v="1"/>
    <x v="3"/>
  </r>
  <r>
    <n v="1503"/>
    <s v="MO"/>
    <x v="92"/>
    <x v="1"/>
    <x v="0"/>
    <x v="0"/>
    <n v="29"/>
    <x v="2"/>
    <n v="135.80000000000001"/>
    <n v="104"/>
    <n v="23.09"/>
    <n v="222.5"/>
    <n v="101"/>
    <n v="18.91"/>
    <n v="235.6"/>
    <n v="92"/>
    <n v="10.6"/>
    <n v="7.9"/>
    <x v="1"/>
    <n v="2.13"/>
    <x v="0"/>
    <x v="4"/>
    <x v="1"/>
    <x v="0"/>
    <x v="0"/>
    <x v="2"/>
  </r>
  <r>
    <n v="1504"/>
    <s v="AR"/>
    <x v="104"/>
    <x v="1"/>
    <x v="0"/>
    <x v="1"/>
    <n v="0"/>
    <x v="1"/>
    <n v="160.69999999999999"/>
    <n v="69"/>
    <n v="27.32"/>
    <n v="146.80000000000001"/>
    <n v="106"/>
    <n v="12.48"/>
    <n v="287.8"/>
    <n v="144"/>
    <n v="12.95"/>
    <n v="8.1999999999999993"/>
    <x v="2"/>
    <n v="2.21"/>
    <x v="0"/>
    <x v="1"/>
    <x v="1"/>
    <x v="0"/>
    <x v="2"/>
    <x v="2"/>
  </r>
  <r>
    <n v="1505"/>
    <s v="OH"/>
    <x v="27"/>
    <x v="2"/>
    <x v="0"/>
    <x v="0"/>
    <n v="31"/>
    <x v="2"/>
    <n v="202.5"/>
    <n v="91"/>
    <n v="34.43"/>
    <n v="241.4"/>
    <n v="108"/>
    <n v="20.52"/>
    <n v="169.6"/>
    <n v="77"/>
    <n v="7.63"/>
    <n v="7.8"/>
    <x v="5"/>
    <n v="2.11"/>
    <x v="0"/>
    <x v="0"/>
    <x v="1"/>
    <x v="0"/>
    <x v="1"/>
    <x v="0"/>
  </r>
  <r>
    <n v="1506"/>
    <s v="WI"/>
    <x v="82"/>
    <x v="1"/>
    <x v="0"/>
    <x v="0"/>
    <n v="34"/>
    <x v="2"/>
    <n v="152.19999999999999"/>
    <n v="119"/>
    <n v="25.87"/>
    <n v="227.1"/>
    <n v="91"/>
    <n v="19.3"/>
    <n v="195.7"/>
    <n v="103"/>
    <n v="8.81"/>
    <n v="12.3"/>
    <x v="2"/>
    <n v="3.32"/>
    <x v="1"/>
    <x v="0"/>
    <x v="1"/>
    <x v="0"/>
    <x v="1"/>
    <x v="3"/>
  </r>
  <r>
    <n v="1507"/>
    <s v="GA"/>
    <x v="77"/>
    <x v="1"/>
    <x v="0"/>
    <x v="1"/>
    <n v="0"/>
    <x v="1"/>
    <n v="227.4"/>
    <n v="90"/>
    <n v="38.659999999999997"/>
    <n v="73.2"/>
    <n v="135"/>
    <n v="6.22"/>
    <n v="114.3"/>
    <n v="99"/>
    <n v="5.14"/>
    <n v="4.7"/>
    <x v="10"/>
    <n v="1.27"/>
    <x v="0"/>
    <x v="1"/>
    <x v="1"/>
    <x v="0"/>
    <x v="2"/>
    <x v="0"/>
  </r>
  <r>
    <n v="1508"/>
    <s v="KY"/>
    <x v="99"/>
    <x v="2"/>
    <x v="0"/>
    <x v="1"/>
    <n v="0"/>
    <x v="1"/>
    <n v="191.6"/>
    <n v="115"/>
    <n v="32.57"/>
    <n v="205.6"/>
    <n v="108"/>
    <n v="17.48"/>
    <n v="210.2"/>
    <n v="123"/>
    <n v="9.4600000000000009"/>
    <n v="9.1999999999999993"/>
    <x v="0"/>
    <n v="2.48"/>
    <x v="0"/>
    <x v="4"/>
    <x v="1"/>
    <x v="0"/>
    <x v="0"/>
    <x v="0"/>
  </r>
  <r>
    <n v="1509"/>
    <s v="OH"/>
    <x v="7"/>
    <x v="1"/>
    <x v="0"/>
    <x v="1"/>
    <n v="0"/>
    <x v="1"/>
    <n v="138.9"/>
    <n v="111"/>
    <n v="23.61"/>
    <n v="211.6"/>
    <n v="102"/>
    <n v="17.989999999999998"/>
    <n v="179.5"/>
    <n v="91"/>
    <n v="8.08"/>
    <n v="10.8"/>
    <x v="0"/>
    <n v="2.92"/>
    <x v="1"/>
    <x v="0"/>
    <x v="1"/>
    <x v="0"/>
    <x v="0"/>
    <x v="3"/>
  </r>
  <r>
    <n v="1510"/>
    <s v="TN"/>
    <x v="115"/>
    <x v="2"/>
    <x v="0"/>
    <x v="1"/>
    <n v="0"/>
    <x v="1"/>
    <n v="127"/>
    <n v="102"/>
    <n v="21.59"/>
    <n v="206.9"/>
    <n v="107"/>
    <n v="17.59"/>
    <n v="231.7"/>
    <n v="99"/>
    <n v="10.43"/>
    <n v="6.1"/>
    <x v="1"/>
    <n v="1.65"/>
    <x v="0"/>
    <x v="1"/>
    <x v="1"/>
    <x v="0"/>
    <x v="0"/>
    <x v="2"/>
  </r>
  <r>
    <n v="1511"/>
    <s v="SD"/>
    <x v="20"/>
    <x v="0"/>
    <x v="0"/>
    <x v="1"/>
    <n v="0"/>
    <x v="1"/>
    <n v="168.6"/>
    <n v="87"/>
    <n v="28.66"/>
    <n v="259.2"/>
    <n v="105"/>
    <n v="22.03"/>
    <n v="279.8"/>
    <n v="123"/>
    <n v="12.59"/>
    <n v="7.3"/>
    <x v="7"/>
    <n v="1.97"/>
    <x v="0"/>
    <x v="0"/>
    <x v="1"/>
    <x v="0"/>
    <x v="1"/>
    <x v="1"/>
  </r>
  <r>
    <n v="1512"/>
    <s v="NY"/>
    <x v="81"/>
    <x v="0"/>
    <x v="0"/>
    <x v="1"/>
    <n v="0"/>
    <x v="1"/>
    <n v="286.60000000000002"/>
    <n v="73"/>
    <n v="48.72"/>
    <n v="223.2"/>
    <n v="108"/>
    <n v="18.97"/>
    <n v="203.7"/>
    <n v="107"/>
    <n v="9.17"/>
    <n v="11.5"/>
    <x v="2"/>
    <n v="3.11"/>
    <x v="1"/>
    <x v="0"/>
    <x v="2"/>
    <x v="1"/>
    <x v="0"/>
    <x v="0"/>
  </r>
  <r>
    <n v="1513"/>
    <s v="GA"/>
    <x v="140"/>
    <x v="0"/>
    <x v="0"/>
    <x v="0"/>
    <n v="29"/>
    <x v="2"/>
    <n v="164.6"/>
    <n v="121"/>
    <n v="27.98"/>
    <n v="262.8"/>
    <n v="108"/>
    <n v="22.34"/>
    <n v="123.8"/>
    <n v="131"/>
    <n v="5.57"/>
    <n v="15.2"/>
    <x v="7"/>
    <n v="4.0999999999999996"/>
    <x v="1"/>
    <x v="0"/>
    <x v="1"/>
    <x v="0"/>
    <x v="1"/>
    <x v="1"/>
  </r>
  <r>
    <n v="1514"/>
    <s v="TX"/>
    <x v="138"/>
    <x v="0"/>
    <x v="0"/>
    <x v="1"/>
    <n v="0"/>
    <x v="1"/>
    <n v="144"/>
    <n v="90"/>
    <n v="24.48"/>
    <n v="135.80000000000001"/>
    <n v="91"/>
    <n v="11.54"/>
    <n v="212.4"/>
    <n v="129"/>
    <n v="9.56"/>
    <n v="13"/>
    <x v="7"/>
    <n v="3.51"/>
    <x v="1"/>
    <x v="0"/>
    <x v="1"/>
    <x v="0"/>
    <x v="2"/>
    <x v="3"/>
  </r>
  <r>
    <n v="1515"/>
    <s v="WV"/>
    <x v="28"/>
    <x v="0"/>
    <x v="0"/>
    <x v="0"/>
    <n v="47"/>
    <x v="2"/>
    <n v="141.6"/>
    <n v="95"/>
    <n v="24.07"/>
    <n v="207.9"/>
    <n v="130"/>
    <n v="17.670000000000002"/>
    <n v="203.6"/>
    <n v="95"/>
    <n v="9.16"/>
    <n v="10.199999999999999"/>
    <x v="9"/>
    <n v="2.75"/>
    <x v="0"/>
    <x v="1"/>
    <x v="1"/>
    <x v="0"/>
    <x v="0"/>
    <x v="3"/>
  </r>
  <r>
    <n v="1516"/>
    <s v="ND"/>
    <x v="98"/>
    <x v="1"/>
    <x v="0"/>
    <x v="1"/>
    <n v="0"/>
    <x v="1"/>
    <n v="163.19999999999999"/>
    <n v="80"/>
    <n v="27.74"/>
    <n v="167.6"/>
    <n v="90"/>
    <n v="14.25"/>
    <n v="87.5"/>
    <n v="90"/>
    <n v="3.94"/>
    <n v="6.2"/>
    <x v="3"/>
    <n v="1.67"/>
    <x v="0"/>
    <x v="0"/>
    <x v="1"/>
    <x v="0"/>
    <x v="2"/>
    <x v="3"/>
  </r>
  <r>
    <n v="1517"/>
    <s v="SD"/>
    <x v="3"/>
    <x v="0"/>
    <x v="0"/>
    <x v="1"/>
    <n v="0"/>
    <x v="1"/>
    <n v="176.1"/>
    <n v="103"/>
    <n v="29.94"/>
    <n v="199.7"/>
    <n v="130"/>
    <n v="16.97"/>
    <n v="263.89999999999998"/>
    <n v="96"/>
    <n v="11.88"/>
    <n v="8.5"/>
    <x v="1"/>
    <n v="2.2999999999999998"/>
    <x v="0"/>
    <x v="4"/>
    <x v="1"/>
    <x v="0"/>
    <x v="0"/>
    <x v="2"/>
  </r>
  <r>
    <n v="1518"/>
    <s v="AK"/>
    <x v="46"/>
    <x v="1"/>
    <x v="0"/>
    <x v="1"/>
    <n v="0"/>
    <x v="1"/>
    <n v="174.9"/>
    <n v="105"/>
    <n v="29.73"/>
    <n v="262"/>
    <n v="75"/>
    <n v="22.27"/>
    <n v="210"/>
    <n v="93"/>
    <n v="9.4499999999999993"/>
    <n v="8.5"/>
    <x v="2"/>
    <n v="2.2999999999999998"/>
    <x v="0"/>
    <x v="0"/>
    <x v="1"/>
    <x v="0"/>
    <x v="1"/>
    <x v="1"/>
  </r>
  <r>
    <n v="1519"/>
    <s v="CT"/>
    <x v="99"/>
    <x v="0"/>
    <x v="1"/>
    <x v="1"/>
    <n v="0"/>
    <x v="1"/>
    <n v="187.3"/>
    <n v="118"/>
    <n v="31.84"/>
    <n v="160.69999999999999"/>
    <n v="111"/>
    <n v="13.66"/>
    <n v="263.8"/>
    <n v="112"/>
    <n v="11.87"/>
    <n v="9.6"/>
    <x v="5"/>
    <n v="2.59"/>
    <x v="0"/>
    <x v="1"/>
    <x v="2"/>
    <x v="1"/>
    <x v="2"/>
    <x v="0"/>
  </r>
  <r>
    <n v="1520"/>
    <s v="CO"/>
    <x v="82"/>
    <x v="0"/>
    <x v="0"/>
    <x v="1"/>
    <n v="0"/>
    <x v="1"/>
    <n v="211.8"/>
    <n v="84"/>
    <n v="36.01"/>
    <n v="230.9"/>
    <n v="137"/>
    <n v="19.63"/>
    <n v="217.1"/>
    <n v="99"/>
    <n v="9.77"/>
    <n v="10.7"/>
    <x v="4"/>
    <n v="2.89"/>
    <x v="1"/>
    <x v="3"/>
    <x v="1"/>
    <x v="0"/>
    <x v="1"/>
    <x v="0"/>
  </r>
  <r>
    <n v="1521"/>
    <s v="MD"/>
    <x v="31"/>
    <x v="0"/>
    <x v="0"/>
    <x v="1"/>
    <n v="0"/>
    <x v="1"/>
    <n v="241.9"/>
    <n v="102"/>
    <n v="41.12"/>
    <n v="126.9"/>
    <n v="117"/>
    <n v="10.79"/>
    <n v="185.6"/>
    <n v="92"/>
    <n v="8.35"/>
    <n v="11.7"/>
    <x v="1"/>
    <n v="3.16"/>
    <x v="1"/>
    <x v="1"/>
    <x v="1"/>
    <x v="0"/>
    <x v="2"/>
    <x v="0"/>
  </r>
  <r>
    <n v="1522"/>
    <s v="ND"/>
    <x v="155"/>
    <x v="2"/>
    <x v="0"/>
    <x v="1"/>
    <n v="0"/>
    <x v="1"/>
    <n v="196.1"/>
    <n v="103"/>
    <n v="33.340000000000003"/>
    <n v="199.7"/>
    <n v="123"/>
    <n v="16.97"/>
    <n v="135.9"/>
    <n v="71"/>
    <n v="6.12"/>
    <n v="12.9"/>
    <x v="6"/>
    <n v="3.48"/>
    <x v="1"/>
    <x v="3"/>
    <x v="1"/>
    <x v="0"/>
    <x v="0"/>
    <x v="0"/>
  </r>
  <r>
    <n v="1523"/>
    <s v="NH"/>
    <x v="26"/>
    <x v="0"/>
    <x v="0"/>
    <x v="1"/>
    <n v="0"/>
    <x v="1"/>
    <n v="231.3"/>
    <n v="100"/>
    <n v="39.32"/>
    <n v="210.4"/>
    <n v="84"/>
    <n v="17.88"/>
    <n v="217.4"/>
    <n v="106"/>
    <n v="9.7799999999999994"/>
    <n v="12.4"/>
    <x v="5"/>
    <n v="3.35"/>
    <x v="1"/>
    <x v="3"/>
    <x v="1"/>
    <x v="0"/>
    <x v="0"/>
    <x v="0"/>
  </r>
  <r>
    <n v="1524"/>
    <s v="MN"/>
    <x v="124"/>
    <x v="2"/>
    <x v="0"/>
    <x v="1"/>
    <n v="0"/>
    <x v="1"/>
    <n v="161.6"/>
    <n v="104"/>
    <n v="27.47"/>
    <n v="196.3"/>
    <n v="119"/>
    <n v="16.690000000000001"/>
    <n v="294.8"/>
    <n v="111"/>
    <n v="13.27"/>
    <n v="13.8"/>
    <x v="5"/>
    <n v="3.73"/>
    <x v="1"/>
    <x v="0"/>
    <x v="1"/>
    <x v="0"/>
    <x v="0"/>
    <x v="2"/>
  </r>
  <r>
    <n v="1525"/>
    <s v="KY"/>
    <x v="49"/>
    <x v="0"/>
    <x v="0"/>
    <x v="1"/>
    <n v="0"/>
    <x v="1"/>
    <n v="194"/>
    <n v="103"/>
    <n v="32.979999999999997"/>
    <n v="241"/>
    <n v="116"/>
    <n v="20.49"/>
    <n v="227.5"/>
    <n v="153"/>
    <n v="10.24"/>
    <n v="11.9"/>
    <x v="2"/>
    <n v="3.21"/>
    <x v="1"/>
    <x v="1"/>
    <x v="1"/>
    <x v="0"/>
    <x v="1"/>
    <x v="0"/>
  </r>
  <r>
    <n v="1526"/>
    <s v="NH"/>
    <x v="136"/>
    <x v="1"/>
    <x v="0"/>
    <x v="1"/>
    <n v="0"/>
    <x v="1"/>
    <n v="109.7"/>
    <n v="148"/>
    <n v="18.649999999999999"/>
    <n v="223.8"/>
    <n v="87"/>
    <n v="19.02"/>
    <n v="240.3"/>
    <n v="96"/>
    <n v="10.81"/>
    <n v="15.4"/>
    <x v="8"/>
    <n v="4.16"/>
    <x v="1"/>
    <x v="3"/>
    <x v="1"/>
    <x v="0"/>
    <x v="1"/>
    <x v="2"/>
  </r>
  <r>
    <n v="1527"/>
    <s v="CO"/>
    <x v="151"/>
    <x v="2"/>
    <x v="1"/>
    <x v="1"/>
    <n v="0"/>
    <x v="1"/>
    <n v="277"/>
    <n v="119"/>
    <n v="47.09"/>
    <n v="238.3"/>
    <n v="106"/>
    <n v="20.260000000000002"/>
    <n v="94.4"/>
    <n v="96"/>
    <n v="4.25"/>
    <n v="8.3000000000000007"/>
    <x v="0"/>
    <n v="2.2400000000000002"/>
    <x v="0"/>
    <x v="0"/>
    <x v="1"/>
    <x v="0"/>
    <x v="1"/>
    <x v="0"/>
  </r>
  <r>
    <n v="1528"/>
    <s v="KY"/>
    <x v="119"/>
    <x v="2"/>
    <x v="0"/>
    <x v="1"/>
    <n v="0"/>
    <x v="1"/>
    <n v="192.1"/>
    <n v="83"/>
    <n v="32.659999999999997"/>
    <n v="163.6"/>
    <n v="88"/>
    <n v="13.91"/>
    <n v="169.7"/>
    <n v="138"/>
    <n v="7.64"/>
    <n v="6.1"/>
    <x v="0"/>
    <n v="1.65"/>
    <x v="0"/>
    <x v="1"/>
    <x v="1"/>
    <x v="0"/>
    <x v="2"/>
    <x v="0"/>
  </r>
  <r>
    <n v="1529"/>
    <s v="KY"/>
    <x v="7"/>
    <x v="0"/>
    <x v="0"/>
    <x v="1"/>
    <n v="0"/>
    <x v="1"/>
    <n v="198.4"/>
    <n v="147"/>
    <n v="33.729999999999997"/>
    <n v="216.9"/>
    <n v="121"/>
    <n v="18.440000000000001"/>
    <n v="112.8"/>
    <n v="125"/>
    <n v="5.08"/>
    <n v="13.1"/>
    <x v="7"/>
    <n v="3.54"/>
    <x v="1"/>
    <x v="1"/>
    <x v="1"/>
    <x v="0"/>
    <x v="0"/>
    <x v="0"/>
  </r>
  <r>
    <n v="1530"/>
    <s v="IN"/>
    <x v="46"/>
    <x v="0"/>
    <x v="0"/>
    <x v="0"/>
    <n v="42"/>
    <x v="2"/>
    <n v="209.2"/>
    <n v="82"/>
    <n v="35.56"/>
    <n v="159.69999999999999"/>
    <n v="74"/>
    <n v="13.57"/>
    <n v="181.6"/>
    <n v="100"/>
    <n v="8.17"/>
    <n v="9.5"/>
    <x v="0"/>
    <n v="2.57"/>
    <x v="0"/>
    <x v="1"/>
    <x v="1"/>
    <x v="0"/>
    <x v="2"/>
    <x v="0"/>
  </r>
  <r>
    <n v="1531"/>
    <s v="OR"/>
    <x v="76"/>
    <x v="0"/>
    <x v="0"/>
    <x v="1"/>
    <n v="0"/>
    <x v="1"/>
    <n v="184.8"/>
    <n v="98"/>
    <n v="31.42"/>
    <n v="216.4"/>
    <n v="125"/>
    <n v="18.39"/>
    <n v="141.1"/>
    <n v="116"/>
    <n v="6.35"/>
    <n v="18.399999999999999"/>
    <x v="0"/>
    <n v="4.97"/>
    <x v="1"/>
    <x v="4"/>
    <x v="1"/>
    <x v="0"/>
    <x v="0"/>
    <x v="0"/>
  </r>
  <r>
    <n v="1532"/>
    <s v="SD"/>
    <x v="104"/>
    <x v="2"/>
    <x v="0"/>
    <x v="1"/>
    <n v="0"/>
    <x v="1"/>
    <n v="167.8"/>
    <n v="119"/>
    <n v="28.53"/>
    <n v="142"/>
    <n v="123"/>
    <n v="12.07"/>
    <n v="190.7"/>
    <n v="128"/>
    <n v="8.58"/>
    <n v="7.3"/>
    <x v="7"/>
    <n v="1.97"/>
    <x v="0"/>
    <x v="4"/>
    <x v="1"/>
    <x v="0"/>
    <x v="2"/>
    <x v="3"/>
  </r>
  <r>
    <n v="1533"/>
    <s v="DE"/>
    <x v="64"/>
    <x v="2"/>
    <x v="0"/>
    <x v="1"/>
    <n v="0"/>
    <x v="1"/>
    <n v="139.19999999999999"/>
    <n v="140"/>
    <n v="23.66"/>
    <n v="191.4"/>
    <n v="113"/>
    <n v="16.27"/>
    <n v="286.5"/>
    <n v="125"/>
    <n v="12.89"/>
    <n v="11.8"/>
    <x v="0"/>
    <n v="3.19"/>
    <x v="1"/>
    <x v="3"/>
    <x v="1"/>
    <x v="0"/>
    <x v="0"/>
    <x v="2"/>
  </r>
  <r>
    <n v="1534"/>
    <s v="NE"/>
    <x v="125"/>
    <x v="1"/>
    <x v="0"/>
    <x v="1"/>
    <n v="0"/>
    <x v="1"/>
    <n v="121.6"/>
    <n v="84"/>
    <n v="20.67"/>
    <n v="165.3"/>
    <n v="115"/>
    <n v="14.05"/>
    <n v="243.9"/>
    <n v="95"/>
    <n v="10.98"/>
    <n v="8.9"/>
    <x v="5"/>
    <n v="2.4"/>
    <x v="0"/>
    <x v="0"/>
    <x v="1"/>
    <x v="0"/>
    <x v="2"/>
    <x v="2"/>
  </r>
  <r>
    <n v="1535"/>
    <s v="OH"/>
    <x v="75"/>
    <x v="2"/>
    <x v="0"/>
    <x v="0"/>
    <n v="39"/>
    <x v="2"/>
    <n v="270.39999999999998"/>
    <n v="99"/>
    <n v="45.97"/>
    <n v="245.1"/>
    <n v="110"/>
    <n v="20.83"/>
    <n v="108.9"/>
    <n v="113"/>
    <n v="4.9000000000000004"/>
    <n v="15.4"/>
    <x v="10"/>
    <n v="4.16"/>
    <x v="1"/>
    <x v="0"/>
    <x v="1"/>
    <x v="0"/>
    <x v="1"/>
    <x v="0"/>
  </r>
  <r>
    <n v="1536"/>
    <s v="OH"/>
    <x v="25"/>
    <x v="2"/>
    <x v="0"/>
    <x v="1"/>
    <n v="0"/>
    <x v="1"/>
    <n v="139.6"/>
    <n v="94"/>
    <n v="23.73"/>
    <n v="240.9"/>
    <n v="112"/>
    <n v="20.48"/>
    <n v="127.1"/>
    <n v="88"/>
    <n v="5.72"/>
    <n v="8.8000000000000007"/>
    <x v="7"/>
    <n v="2.38"/>
    <x v="0"/>
    <x v="4"/>
    <x v="1"/>
    <x v="0"/>
    <x v="1"/>
    <x v="1"/>
  </r>
  <r>
    <n v="1537"/>
    <s v="AR"/>
    <x v="104"/>
    <x v="0"/>
    <x v="0"/>
    <x v="0"/>
    <n v="23"/>
    <x v="0"/>
    <n v="253"/>
    <n v="78"/>
    <n v="43.01"/>
    <n v="138.9"/>
    <n v="121"/>
    <n v="11.81"/>
    <n v="277.8"/>
    <n v="104"/>
    <n v="12.5"/>
    <n v="11.8"/>
    <x v="0"/>
    <n v="3.19"/>
    <x v="1"/>
    <x v="4"/>
    <x v="1"/>
    <x v="0"/>
    <x v="2"/>
    <x v="0"/>
  </r>
  <r>
    <n v="1538"/>
    <s v="KS"/>
    <x v="96"/>
    <x v="1"/>
    <x v="0"/>
    <x v="0"/>
    <n v="26"/>
    <x v="2"/>
    <n v="183.9"/>
    <n v="83"/>
    <n v="31.26"/>
    <n v="240.7"/>
    <n v="93"/>
    <n v="20.46"/>
    <n v="185.7"/>
    <n v="125"/>
    <n v="8.36"/>
    <n v="15"/>
    <x v="0"/>
    <n v="4.05"/>
    <x v="1"/>
    <x v="0"/>
    <x v="1"/>
    <x v="0"/>
    <x v="1"/>
    <x v="0"/>
  </r>
  <r>
    <n v="1539"/>
    <s v="TX"/>
    <x v="97"/>
    <x v="0"/>
    <x v="0"/>
    <x v="1"/>
    <n v="0"/>
    <x v="1"/>
    <n v="203.3"/>
    <n v="108"/>
    <n v="34.56"/>
    <n v="259.89999999999998"/>
    <n v="66"/>
    <n v="22.09"/>
    <n v="115.9"/>
    <n v="103"/>
    <n v="5.22"/>
    <n v="7.8"/>
    <x v="5"/>
    <n v="2.11"/>
    <x v="0"/>
    <x v="3"/>
    <x v="1"/>
    <x v="0"/>
    <x v="1"/>
    <x v="0"/>
  </r>
  <r>
    <n v="1540"/>
    <s v="WI"/>
    <x v="120"/>
    <x v="2"/>
    <x v="0"/>
    <x v="1"/>
    <n v="0"/>
    <x v="1"/>
    <n v="200.6"/>
    <n v="106"/>
    <n v="34.1"/>
    <n v="152.5"/>
    <n v="127"/>
    <n v="12.96"/>
    <n v="199.4"/>
    <n v="128"/>
    <n v="8.9700000000000006"/>
    <n v="7.7"/>
    <x v="5"/>
    <n v="2.08"/>
    <x v="0"/>
    <x v="3"/>
    <x v="1"/>
    <x v="0"/>
    <x v="2"/>
    <x v="0"/>
  </r>
  <r>
    <n v="1541"/>
    <s v="OR"/>
    <x v="66"/>
    <x v="0"/>
    <x v="0"/>
    <x v="1"/>
    <n v="0"/>
    <x v="1"/>
    <n v="167.6"/>
    <n v="96"/>
    <n v="28.49"/>
    <n v="176"/>
    <n v="89"/>
    <n v="14.96"/>
    <n v="250.9"/>
    <n v="113"/>
    <n v="11.29"/>
    <n v="13.4"/>
    <x v="1"/>
    <n v="3.62"/>
    <x v="1"/>
    <x v="4"/>
    <x v="1"/>
    <x v="0"/>
    <x v="2"/>
    <x v="2"/>
  </r>
  <r>
    <n v="1542"/>
    <s v="VA"/>
    <x v="120"/>
    <x v="2"/>
    <x v="0"/>
    <x v="1"/>
    <n v="0"/>
    <x v="1"/>
    <n v="156.5"/>
    <n v="67"/>
    <n v="26.61"/>
    <n v="204.3"/>
    <n v="103"/>
    <n v="17.37"/>
    <n v="141.9"/>
    <n v="72"/>
    <n v="6.39"/>
    <n v="9.9"/>
    <x v="5"/>
    <n v="2.67"/>
    <x v="0"/>
    <x v="4"/>
    <x v="1"/>
    <x v="0"/>
    <x v="0"/>
    <x v="3"/>
  </r>
  <r>
    <n v="1543"/>
    <s v="AR"/>
    <x v="119"/>
    <x v="0"/>
    <x v="0"/>
    <x v="0"/>
    <n v="25"/>
    <x v="0"/>
    <n v="215.1"/>
    <n v="140"/>
    <n v="36.57"/>
    <n v="197.4"/>
    <n v="69"/>
    <n v="16.78"/>
    <n v="162.1"/>
    <n v="117"/>
    <n v="7.29"/>
    <n v="10.6"/>
    <x v="3"/>
    <n v="2.86"/>
    <x v="1"/>
    <x v="0"/>
    <x v="1"/>
    <x v="0"/>
    <x v="0"/>
    <x v="0"/>
  </r>
  <r>
    <n v="1544"/>
    <s v="CT"/>
    <x v="63"/>
    <x v="2"/>
    <x v="0"/>
    <x v="1"/>
    <n v="0"/>
    <x v="1"/>
    <n v="301.7"/>
    <n v="82"/>
    <n v="51.29"/>
    <n v="167.1"/>
    <n v="118"/>
    <n v="14.2"/>
    <n v="72.2"/>
    <n v="89"/>
    <n v="3.25"/>
    <n v="10.5"/>
    <x v="1"/>
    <n v="2.84"/>
    <x v="1"/>
    <x v="0"/>
    <x v="1"/>
    <x v="0"/>
    <x v="2"/>
    <x v="0"/>
  </r>
  <r>
    <n v="1545"/>
    <s v="OH"/>
    <x v="3"/>
    <x v="0"/>
    <x v="0"/>
    <x v="0"/>
    <n v="42"/>
    <x v="2"/>
    <n v="152.30000000000001"/>
    <n v="90"/>
    <n v="25.89"/>
    <n v="267.5"/>
    <n v="102"/>
    <n v="22.74"/>
    <n v="266.89999999999998"/>
    <n v="130"/>
    <n v="12.01"/>
    <n v="11.3"/>
    <x v="2"/>
    <n v="3.05"/>
    <x v="1"/>
    <x v="7"/>
    <x v="1"/>
    <x v="0"/>
    <x v="1"/>
    <x v="1"/>
  </r>
  <r>
    <n v="1546"/>
    <s v="WY"/>
    <x v="11"/>
    <x v="1"/>
    <x v="0"/>
    <x v="1"/>
    <n v="0"/>
    <x v="1"/>
    <n v="195.4"/>
    <n v="116"/>
    <n v="33.22"/>
    <n v="212.1"/>
    <n v="101"/>
    <n v="18.03"/>
    <n v="138.4"/>
    <n v="134"/>
    <n v="6.23"/>
    <n v="15.1"/>
    <x v="9"/>
    <n v="4.08"/>
    <x v="1"/>
    <x v="0"/>
    <x v="1"/>
    <x v="0"/>
    <x v="0"/>
    <x v="0"/>
  </r>
  <r>
    <n v="1547"/>
    <s v="IL"/>
    <x v="34"/>
    <x v="2"/>
    <x v="0"/>
    <x v="1"/>
    <n v="0"/>
    <x v="1"/>
    <n v="208.7"/>
    <n v="97"/>
    <n v="35.479999999999997"/>
    <n v="275.5"/>
    <n v="83"/>
    <n v="23.42"/>
    <n v="182.5"/>
    <n v="122"/>
    <n v="8.2100000000000009"/>
    <n v="8"/>
    <x v="0"/>
    <n v="2.16"/>
    <x v="0"/>
    <x v="4"/>
    <x v="1"/>
    <x v="0"/>
    <x v="1"/>
    <x v="0"/>
  </r>
  <r>
    <n v="1548"/>
    <s v="DC"/>
    <x v="17"/>
    <x v="0"/>
    <x v="0"/>
    <x v="0"/>
    <n v="37"/>
    <x v="2"/>
    <n v="185.4"/>
    <n v="87"/>
    <n v="31.52"/>
    <n v="178.5"/>
    <n v="128"/>
    <n v="15.17"/>
    <n v="218.3"/>
    <n v="107"/>
    <n v="9.82"/>
    <n v="8"/>
    <x v="0"/>
    <n v="2.16"/>
    <x v="0"/>
    <x v="2"/>
    <x v="1"/>
    <x v="0"/>
    <x v="0"/>
    <x v="0"/>
  </r>
  <r>
    <n v="1549"/>
    <s v="MA"/>
    <x v="19"/>
    <x v="0"/>
    <x v="0"/>
    <x v="0"/>
    <n v="17"/>
    <x v="0"/>
    <n v="183.2"/>
    <n v="95"/>
    <n v="31.14"/>
    <n v="252.8"/>
    <n v="125"/>
    <n v="21.49"/>
    <n v="156.69999999999999"/>
    <n v="95"/>
    <n v="7.05"/>
    <n v="9.6999999999999993"/>
    <x v="0"/>
    <n v="2.62"/>
    <x v="0"/>
    <x v="1"/>
    <x v="1"/>
    <x v="0"/>
    <x v="1"/>
    <x v="0"/>
  </r>
  <r>
    <n v="1550"/>
    <s v="NH"/>
    <x v="124"/>
    <x v="1"/>
    <x v="1"/>
    <x v="1"/>
    <n v="0"/>
    <x v="1"/>
    <n v="54.2"/>
    <n v="100"/>
    <n v="9.2100000000000009"/>
    <n v="303.2"/>
    <n v="84"/>
    <n v="25.77"/>
    <n v="171.8"/>
    <n v="84"/>
    <n v="7.73"/>
    <n v="8.6"/>
    <x v="5"/>
    <n v="2.3199999999999998"/>
    <x v="0"/>
    <x v="0"/>
    <x v="2"/>
    <x v="1"/>
    <x v="1"/>
    <x v="1"/>
  </r>
  <r>
    <n v="1551"/>
    <s v="IA"/>
    <x v="118"/>
    <x v="2"/>
    <x v="0"/>
    <x v="0"/>
    <n v="26"/>
    <x v="2"/>
    <n v="208"/>
    <n v="115"/>
    <n v="35.36"/>
    <n v="185"/>
    <n v="113"/>
    <n v="15.73"/>
    <n v="177.7"/>
    <n v="144"/>
    <n v="8"/>
    <n v="8.1"/>
    <x v="4"/>
    <n v="2.19"/>
    <x v="0"/>
    <x v="0"/>
    <x v="1"/>
    <x v="0"/>
    <x v="0"/>
    <x v="0"/>
  </r>
  <r>
    <n v="1552"/>
    <s v="AL"/>
    <x v="34"/>
    <x v="0"/>
    <x v="0"/>
    <x v="1"/>
    <n v="0"/>
    <x v="1"/>
    <n v="230.3"/>
    <n v="110"/>
    <n v="39.15"/>
    <n v="77.900000000000006"/>
    <n v="87"/>
    <n v="6.62"/>
    <n v="247.1"/>
    <n v="105"/>
    <n v="11.12"/>
    <n v="13.2"/>
    <x v="7"/>
    <n v="3.56"/>
    <x v="1"/>
    <x v="0"/>
    <x v="1"/>
    <x v="0"/>
    <x v="2"/>
    <x v="0"/>
  </r>
  <r>
    <n v="1553"/>
    <s v="OR"/>
    <x v="10"/>
    <x v="1"/>
    <x v="0"/>
    <x v="0"/>
    <n v="22"/>
    <x v="0"/>
    <n v="240.8"/>
    <n v="102"/>
    <n v="40.94"/>
    <n v="75.900000000000006"/>
    <n v="106"/>
    <n v="6.45"/>
    <n v="224.6"/>
    <n v="115"/>
    <n v="10.11"/>
    <n v="7.1"/>
    <x v="0"/>
    <n v="1.92"/>
    <x v="0"/>
    <x v="4"/>
    <x v="1"/>
    <x v="0"/>
    <x v="2"/>
    <x v="0"/>
  </r>
  <r>
    <n v="1554"/>
    <s v="WV"/>
    <x v="116"/>
    <x v="1"/>
    <x v="0"/>
    <x v="0"/>
    <n v="21"/>
    <x v="0"/>
    <n v="195.7"/>
    <n v="119"/>
    <n v="33.270000000000003"/>
    <n v="106.2"/>
    <n v="95"/>
    <n v="9.0299999999999994"/>
    <n v="157.4"/>
    <n v="94"/>
    <n v="7.08"/>
    <n v="5.3"/>
    <x v="0"/>
    <n v="1.43"/>
    <x v="0"/>
    <x v="4"/>
    <x v="1"/>
    <x v="0"/>
    <x v="2"/>
    <x v="0"/>
  </r>
  <r>
    <n v="1555"/>
    <s v="WA"/>
    <x v="20"/>
    <x v="2"/>
    <x v="0"/>
    <x v="1"/>
    <n v="0"/>
    <x v="1"/>
    <n v="276.10000000000002"/>
    <n v="82"/>
    <n v="46.94"/>
    <n v="201.1"/>
    <n v="106"/>
    <n v="17.09"/>
    <n v="231.3"/>
    <n v="73"/>
    <n v="10.41"/>
    <n v="8.9"/>
    <x v="7"/>
    <n v="2.4"/>
    <x v="0"/>
    <x v="1"/>
    <x v="2"/>
    <x v="1"/>
    <x v="0"/>
    <x v="0"/>
  </r>
  <r>
    <n v="1556"/>
    <s v="NV"/>
    <x v="62"/>
    <x v="2"/>
    <x v="0"/>
    <x v="1"/>
    <n v="0"/>
    <x v="1"/>
    <n v="166.1"/>
    <n v="93"/>
    <n v="28.24"/>
    <n v="175.9"/>
    <n v="106"/>
    <n v="14.95"/>
    <n v="243.5"/>
    <n v="55"/>
    <n v="10.96"/>
    <n v="16.2"/>
    <x v="0"/>
    <n v="4.37"/>
    <x v="1"/>
    <x v="4"/>
    <x v="1"/>
    <x v="0"/>
    <x v="2"/>
    <x v="2"/>
  </r>
  <r>
    <n v="1557"/>
    <s v="SC"/>
    <x v="45"/>
    <x v="1"/>
    <x v="0"/>
    <x v="0"/>
    <n v="28"/>
    <x v="2"/>
    <n v="135.9"/>
    <n v="117"/>
    <n v="23.1"/>
    <n v="244.5"/>
    <n v="102"/>
    <n v="20.78"/>
    <n v="207.5"/>
    <n v="74"/>
    <n v="9.34"/>
    <n v="11.5"/>
    <x v="0"/>
    <n v="3.11"/>
    <x v="1"/>
    <x v="2"/>
    <x v="2"/>
    <x v="1"/>
    <x v="1"/>
    <x v="1"/>
  </r>
  <r>
    <n v="1558"/>
    <s v="NC"/>
    <x v="91"/>
    <x v="0"/>
    <x v="1"/>
    <x v="1"/>
    <n v="0"/>
    <x v="1"/>
    <n v="189.1"/>
    <n v="122"/>
    <n v="32.15"/>
    <n v="223.2"/>
    <n v="92"/>
    <n v="18.97"/>
    <n v="269"/>
    <n v="116"/>
    <n v="12.11"/>
    <n v="13.9"/>
    <x v="0"/>
    <n v="3.75"/>
    <x v="1"/>
    <x v="4"/>
    <x v="2"/>
    <x v="1"/>
    <x v="0"/>
    <x v="0"/>
  </r>
  <r>
    <n v="1559"/>
    <s v="NH"/>
    <x v="97"/>
    <x v="1"/>
    <x v="0"/>
    <x v="0"/>
    <n v="43"/>
    <x v="2"/>
    <n v="177.9"/>
    <n v="117"/>
    <n v="30.24"/>
    <n v="175.1"/>
    <n v="70"/>
    <n v="14.88"/>
    <n v="161.30000000000001"/>
    <n v="117"/>
    <n v="7.26"/>
    <n v="11.5"/>
    <x v="7"/>
    <n v="3.11"/>
    <x v="1"/>
    <x v="0"/>
    <x v="1"/>
    <x v="0"/>
    <x v="2"/>
    <x v="0"/>
  </r>
  <r>
    <n v="1560"/>
    <s v="WY"/>
    <x v="81"/>
    <x v="2"/>
    <x v="0"/>
    <x v="0"/>
    <n v="39"/>
    <x v="2"/>
    <n v="143.9"/>
    <n v="73"/>
    <n v="24.46"/>
    <n v="210.3"/>
    <n v="117"/>
    <n v="17.88"/>
    <n v="129.19999999999999"/>
    <n v="117"/>
    <n v="5.81"/>
    <n v="12.5"/>
    <x v="8"/>
    <n v="3.38"/>
    <x v="1"/>
    <x v="4"/>
    <x v="1"/>
    <x v="0"/>
    <x v="0"/>
    <x v="3"/>
  </r>
  <r>
    <n v="1561"/>
    <s v="FL"/>
    <x v="67"/>
    <x v="1"/>
    <x v="1"/>
    <x v="1"/>
    <n v="0"/>
    <x v="1"/>
    <n v="148.19999999999999"/>
    <n v="138"/>
    <n v="25.19"/>
    <n v="159.6"/>
    <n v="123"/>
    <n v="13.57"/>
    <n v="197.4"/>
    <n v="62"/>
    <n v="8.8800000000000008"/>
    <n v="8.6"/>
    <x v="0"/>
    <n v="2.3199999999999998"/>
    <x v="0"/>
    <x v="4"/>
    <x v="1"/>
    <x v="0"/>
    <x v="2"/>
    <x v="3"/>
  </r>
  <r>
    <n v="1562"/>
    <s v="PA"/>
    <x v="9"/>
    <x v="2"/>
    <x v="0"/>
    <x v="1"/>
    <n v="0"/>
    <x v="1"/>
    <n v="287.10000000000002"/>
    <n v="115"/>
    <n v="48.81"/>
    <n v="159.30000000000001"/>
    <n v="99"/>
    <n v="13.54"/>
    <n v="216.8"/>
    <n v="86"/>
    <n v="9.76"/>
    <n v="13.9"/>
    <x v="6"/>
    <n v="3.75"/>
    <x v="1"/>
    <x v="4"/>
    <x v="2"/>
    <x v="1"/>
    <x v="2"/>
    <x v="0"/>
  </r>
  <r>
    <n v="1563"/>
    <s v="NC"/>
    <x v="163"/>
    <x v="2"/>
    <x v="0"/>
    <x v="0"/>
    <n v="26"/>
    <x v="2"/>
    <n v="179.7"/>
    <n v="144"/>
    <n v="30.55"/>
    <n v="218.1"/>
    <n v="129"/>
    <n v="18.54"/>
    <n v="212.3"/>
    <n v="105"/>
    <n v="9.5500000000000007"/>
    <n v="9.3000000000000007"/>
    <x v="8"/>
    <n v="2.5099999999999998"/>
    <x v="0"/>
    <x v="0"/>
    <x v="2"/>
    <x v="1"/>
    <x v="0"/>
    <x v="0"/>
  </r>
  <r>
    <n v="1564"/>
    <s v="MO"/>
    <x v="89"/>
    <x v="1"/>
    <x v="0"/>
    <x v="1"/>
    <n v="0"/>
    <x v="1"/>
    <n v="165.8"/>
    <n v="96"/>
    <n v="28.19"/>
    <n v="190"/>
    <n v="141"/>
    <n v="16.149999999999999"/>
    <n v="144"/>
    <n v="116"/>
    <n v="6.48"/>
    <n v="10.9"/>
    <x v="0"/>
    <n v="2.94"/>
    <x v="1"/>
    <x v="5"/>
    <x v="2"/>
    <x v="1"/>
    <x v="0"/>
    <x v="3"/>
  </r>
  <r>
    <n v="1565"/>
    <s v="KS"/>
    <x v="46"/>
    <x v="1"/>
    <x v="0"/>
    <x v="0"/>
    <n v="25"/>
    <x v="0"/>
    <n v="144.1"/>
    <n v="144"/>
    <n v="24.5"/>
    <n v="167.6"/>
    <n v="105"/>
    <n v="14.25"/>
    <n v="240"/>
    <n v="107"/>
    <n v="10.8"/>
    <n v="14.5"/>
    <x v="0"/>
    <n v="3.92"/>
    <x v="1"/>
    <x v="0"/>
    <x v="1"/>
    <x v="0"/>
    <x v="2"/>
    <x v="2"/>
  </r>
  <r>
    <n v="1566"/>
    <s v="KY"/>
    <x v="6"/>
    <x v="0"/>
    <x v="0"/>
    <x v="1"/>
    <n v="0"/>
    <x v="1"/>
    <n v="172.5"/>
    <n v="85"/>
    <n v="29.33"/>
    <n v="253.1"/>
    <n v="71"/>
    <n v="21.51"/>
    <n v="221.6"/>
    <n v="113"/>
    <n v="9.9700000000000006"/>
    <n v="5.9"/>
    <x v="1"/>
    <n v="1.59"/>
    <x v="0"/>
    <x v="1"/>
    <x v="1"/>
    <x v="0"/>
    <x v="1"/>
    <x v="1"/>
  </r>
  <r>
    <n v="1567"/>
    <s v="WI"/>
    <x v="70"/>
    <x v="1"/>
    <x v="0"/>
    <x v="1"/>
    <n v="0"/>
    <x v="1"/>
    <n v="109.1"/>
    <n v="134"/>
    <n v="18.55"/>
    <n v="142.30000000000001"/>
    <n v="76"/>
    <n v="12.1"/>
    <n v="91.2"/>
    <n v="86"/>
    <n v="4.0999999999999996"/>
    <n v="10.9"/>
    <x v="2"/>
    <n v="2.94"/>
    <x v="1"/>
    <x v="4"/>
    <x v="1"/>
    <x v="0"/>
    <x v="2"/>
    <x v="3"/>
  </r>
  <r>
    <n v="1568"/>
    <s v="CO"/>
    <x v="33"/>
    <x v="2"/>
    <x v="0"/>
    <x v="1"/>
    <n v="0"/>
    <x v="1"/>
    <n v="171.8"/>
    <n v="106"/>
    <n v="29.21"/>
    <n v="301.7"/>
    <n v="44"/>
    <n v="25.64"/>
    <n v="139.4"/>
    <n v="108"/>
    <n v="6.27"/>
    <n v="9.6999999999999993"/>
    <x v="2"/>
    <n v="2.62"/>
    <x v="0"/>
    <x v="0"/>
    <x v="1"/>
    <x v="0"/>
    <x v="1"/>
    <x v="1"/>
  </r>
  <r>
    <n v="1569"/>
    <s v="NM"/>
    <x v="31"/>
    <x v="0"/>
    <x v="0"/>
    <x v="1"/>
    <n v="0"/>
    <x v="1"/>
    <n v="222.3"/>
    <n v="101"/>
    <n v="37.79"/>
    <n v="286"/>
    <n v="111"/>
    <n v="24.31"/>
    <n v="249.4"/>
    <n v="117"/>
    <n v="11.22"/>
    <n v="12.1"/>
    <x v="7"/>
    <n v="3.27"/>
    <x v="1"/>
    <x v="0"/>
    <x v="2"/>
    <x v="1"/>
    <x v="1"/>
    <x v="0"/>
  </r>
  <r>
    <n v="1570"/>
    <s v="IL"/>
    <x v="104"/>
    <x v="1"/>
    <x v="0"/>
    <x v="1"/>
    <n v="0"/>
    <x v="1"/>
    <n v="164.6"/>
    <n v="110"/>
    <n v="27.98"/>
    <n v="270.60000000000002"/>
    <n v="103"/>
    <n v="23"/>
    <n v="230.4"/>
    <n v="109"/>
    <n v="10.37"/>
    <n v="8"/>
    <x v="0"/>
    <n v="2.16"/>
    <x v="0"/>
    <x v="1"/>
    <x v="1"/>
    <x v="0"/>
    <x v="1"/>
    <x v="1"/>
  </r>
  <r>
    <n v="1571"/>
    <s v="WA"/>
    <x v="82"/>
    <x v="2"/>
    <x v="0"/>
    <x v="1"/>
    <n v="0"/>
    <x v="1"/>
    <n v="211.7"/>
    <n v="107"/>
    <n v="35.99"/>
    <n v="271.7"/>
    <n v="77"/>
    <n v="23.09"/>
    <n v="203.3"/>
    <n v="108"/>
    <n v="9.15"/>
    <n v="7.4"/>
    <x v="10"/>
    <n v="2"/>
    <x v="0"/>
    <x v="1"/>
    <x v="1"/>
    <x v="0"/>
    <x v="1"/>
    <x v="0"/>
  </r>
  <r>
    <n v="1572"/>
    <s v="MA"/>
    <x v="9"/>
    <x v="2"/>
    <x v="1"/>
    <x v="0"/>
    <n v="16"/>
    <x v="0"/>
    <n v="147.19999999999999"/>
    <n v="103"/>
    <n v="25.02"/>
    <n v="160.1"/>
    <n v="96"/>
    <n v="13.61"/>
    <n v="184"/>
    <n v="120"/>
    <n v="8.2799999999999994"/>
    <n v="7.7"/>
    <x v="5"/>
    <n v="2.08"/>
    <x v="0"/>
    <x v="1"/>
    <x v="2"/>
    <x v="1"/>
    <x v="2"/>
    <x v="3"/>
  </r>
  <r>
    <n v="1573"/>
    <s v="OH"/>
    <x v="77"/>
    <x v="2"/>
    <x v="1"/>
    <x v="1"/>
    <n v="0"/>
    <x v="1"/>
    <n v="254.7"/>
    <n v="103"/>
    <n v="43.3"/>
    <n v="252.2"/>
    <n v="80"/>
    <n v="21.44"/>
    <n v="178.1"/>
    <n v="103"/>
    <n v="8.01"/>
    <n v="8"/>
    <x v="0"/>
    <n v="2.16"/>
    <x v="0"/>
    <x v="1"/>
    <x v="2"/>
    <x v="1"/>
    <x v="1"/>
    <x v="0"/>
  </r>
  <r>
    <n v="1574"/>
    <s v="TN"/>
    <x v="41"/>
    <x v="2"/>
    <x v="1"/>
    <x v="1"/>
    <n v="0"/>
    <x v="1"/>
    <n v="170.1"/>
    <n v="113"/>
    <n v="28.92"/>
    <n v="271.8"/>
    <n v="94"/>
    <n v="23.1"/>
    <n v="110.7"/>
    <n v="78"/>
    <n v="4.9800000000000004"/>
    <n v="8.6999999999999993"/>
    <x v="7"/>
    <n v="2.35"/>
    <x v="0"/>
    <x v="0"/>
    <x v="1"/>
    <x v="0"/>
    <x v="1"/>
    <x v="1"/>
  </r>
  <r>
    <n v="1575"/>
    <s v="MA"/>
    <x v="90"/>
    <x v="1"/>
    <x v="0"/>
    <x v="1"/>
    <n v="0"/>
    <x v="1"/>
    <n v="195.1"/>
    <n v="91"/>
    <n v="33.17"/>
    <n v="261.5"/>
    <n v="57"/>
    <n v="22.23"/>
    <n v="203.8"/>
    <n v="90"/>
    <n v="9.17"/>
    <n v="11.4"/>
    <x v="2"/>
    <n v="3.08"/>
    <x v="1"/>
    <x v="1"/>
    <x v="1"/>
    <x v="0"/>
    <x v="1"/>
    <x v="0"/>
  </r>
  <r>
    <n v="1576"/>
    <s v="MI"/>
    <x v="27"/>
    <x v="2"/>
    <x v="0"/>
    <x v="1"/>
    <n v="0"/>
    <x v="1"/>
    <n v="149.30000000000001"/>
    <n v="83"/>
    <n v="25.38"/>
    <n v="187.1"/>
    <n v="130"/>
    <n v="15.9"/>
    <n v="149.80000000000001"/>
    <n v="100"/>
    <n v="6.74"/>
    <n v="7.9"/>
    <x v="7"/>
    <n v="2.13"/>
    <x v="0"/>
    <x v="7"/>
    <x v="2"/>
    <x v="1"/>
    <x v="0"/>
    <x v="3"/>
  </r>
  <r>
    <n v="1577"/>
    <s v="TX"/>
    <x v="9"/>
    <x v="1"/>
    <x v="0"/>
    <x v="1"/>
    <n v="0"/>
    <x v="1"/>
    <n v="81.900000000000006"/>
    <n v="75"/>
    <n v="13.92"/>
    <n v="253.8"/>
    <n v="114"/>
    <n v="21.57"/>
    <n v="213.1"/>
    <n v="125"/>
    <n v="9.59"/>
    <n v="8.9"/>
    <x v="6"/>
    <n v="2.4"/>
    <x v="0"/>
    <x v="4"/>
    <x v="2"/>
    <x v="1"/>
    <x v="1"/>
    <x v="1"/>
  </r>
  <r>
    <n v="1578"/>
    <s v="NH"/>
    <x v="5"/>
    <x v="2"/>
    <x v="1"/>
    <x v="0"/>
    <n v="25"/>
    <x v="0"/>
    <n v="191.1"/>
    <n v="109"/>
    <n v="32.49"/>
    <n v="149.6"/>
    <n v="120"/>
    <n v="12.72"/>
    <n v="227.8"/>
    <n v="60"/>
    <n v="10.25"/>
    <n v="9.8000000000000007"/>
    <x v="0"/>
    <n v="2.65"/>
    <x v="0"/>
    <x v="1"/>
    <x v="1"/>
    <x v="0"/>
    <x v="2"/>
    <x v="0"/>
  </r>
  <r>
    <n v="1579"/>
    <s v="MS"/>
    <x v="46"/>
    <x v="2"/>
    <x v="0"/>
    <x v="1"/>
    <n v="0"/>
    <x v="1"/>
    <n v="239"/>
    <n v="156"/>
    <n v="40.630000000000003"/>
    <n v="273"/>
    <n v="106"/>
    <n v="23.21"/>
    <n v="278.2"/>
    <n v="93"/>
    <n v="12.52"/>
    <n v="13.5"/>
    <x v="8"/>
    <n v="3.65"/>
    <x v="1"/>
    <x v="0"/>
    <x v="2"/>
    <x v="1"/>
    <x v="1"/>
    <x v="0"/>
  </r>
  <r>
    <n v="1580"/>
    <s v="AZ"/>
    <x v="133"/>
    <x v="0"/>
    <x v="0"/>
    <x v="1"/>
    <n v="0"/>
    <x v="1"/>
    <n v="179.3"/>
    <n v="97"/>
    <n v="30.48"/>
    <n v="252.7"/>
    <n v="126"/>
    <n v="21.48"/>
    <n v="227.5"/>
    <n v="114"/>
    <n v="10.24"/>
    <n v="8"/>
    <x v="2"/>
    <n v="2.16"/>
    <x v="0"/>
    <x v="1"/>
    <x v="1"/>
    <x v="0"/>
    <x v="1"/>
    <x v="0"/>
  </r>
  <r>
    <n v="1581"/>
    <s v="IN"/>
    <x v="90"/>
    <x v="2"/>
    <x v="0"/>
    <x v="1"/>
    <n v="0"/>
    <x v="1"/>
    <n v="185.3"/>
    <n v="91"/>
    <n v="31.5"/>
    <n v="219.1"/>
    <n v="88"/>
    <n v="18.62"/>
    <n v="243.6"/>
    <n v="107"/>
    <n v="10.96"/>
    <n v="5.5"/>
    <x v="2"/>
    <n v="1.49"/>
    <x v="0"/>
    <x v="1"/>
    <x v="1"/>
    <x v="0"/>
    <x v="0"/>
    <x v="0"/>
  </r>
  <r>
    <n v="1582"/>
    <s v="NY"/>
    <x v="162"/>
    <x v="1"/>
    <x v="1"/>
    <x v="1"/>
    <n v="0"/>
    <x v="1"/>
    <n v="141.4"/>
    <n v="80"/>
    <n v="24.04"/>
    <n v="123.9"/>
    <n v="76"/>
    <n v="10.53"/>
    <n v="323.5"/>
    <n v="88"/>
    <n v="14.56"/>
    <n v="8.1"/>
    <x v="0"/>
    <n v="2.19"/>
    <x v="0"/>
    <x v="4"/>
    <x v="1"/>
    <x v="0"/>
    <x v="2"/>
    <x v="2"/>
  </r>
  <r>
    <n v="1583"/>
    <s v="WI"/>
    <x v="31"/>
    <x v="1"/>
    <x v="0"/>
    <x v="0"/>
    <n v="25"/>
    <x v="0"/>
    <n v="248.6"/>
    <n v="91"/>
    <n v="42.26"/>
    <n v="119.3"/>
    <n v="115"/>
    <n v="10.14"/>
    <n v="194.3"/>
    <n v="83"/>
    <n v="8.74"/>
    <n v="12"/>
    <x v="6"/>
    <n v="3.24"/>
    <x v="1"/>
    <x v="0"/>
    <x v="1"/>
    <x v="0"/>
    <x v="2"/>
    <x v="0"/>
  </r>
  <r>
    <n v="1584"/>
    <s v="WV"/>
    <x v="70"/>
    <x v="1"/>
    <x v="0"/>
    <x v="1"/>
    <n v="0"/>
    <x v="1"/>
    <n v="152.5"/>
    <n v="131"/>
    <n v="25.93"/>
    <n v="252.4"/>
    <n v="107"/>
    <n v="21.45"/>
    <n v="185.4"/>
    <n v="104"/>
    <n v="8.34"/>
    <n v="4.9000000000000004"/>
    <x v="0"/>
    <n v="1.32"/>
    <x v="0"/>
    <x v="4"/>
    <x v="1"/>
    <x v="0"/>
    <x v="1"/>
    <x v="1"/>
  </r>
  <r>
    <n v="1585"/>
    <s v="NY"/>
    <x v="53"/>
    <x v="0"/>
    <x v="0"/>
    <x v="1"/>
    <n v="0"/>
    <x v="1"/>
    <n v="145.6"/>
    <n v="102"/>
    <n v="24.75"/>
    <n v="230.9"/>
    <n v="87"/>
    <n v="19.63"/>
    <n v="181.5"/>
    <n v="86"/>
    <n v="8.17"/>
    <n v="11.4"/>
    <x v="10"/>
    <n v="3.08"/>
    <x v="1"/>
    <x v="0"/>
    <x v="1"/>
    <x v="0"/>
    <x v="1"/>
    <x v="3"/>
  </r>
  <r>
    <n v="1586"/>
    <s v="OK"/>
    <x v="146"/>
    <x v="0"/>
    <x v="0"/>
    <x v="1"/>
    <n v="0"/>
    <x v="1"/>
    <n v="164.2"/>
    <n v="116"/>
    <n v="27.91"/>
    <n v="196.2"/>
    <n v="153"/>
    <n v="16.68"/>
    <n v="236.1"/>
    <n v="119"/>
    <n v="10.62"/>
    <n v="8.1"/>
    <x v="6"/>
    <n v="2.19"/>
    <x v="0"/>
    <x v="0"/>
    <x v="1"/>
    <x v="0"/>
    <x v="0"/>
    <x v="2"/>
  </r>
  <r>
    <n v="1587"/>
    <s v="NC"/>
    <x v="13"/>
    <x v="2"/>
    <x v="1"/>
    <x v="1"/>
    <n v="0"/>
    <x v="1"/>
    <n v="221"/>
    <n v="115"/>
    <n v="37.57"/>
    <n v="165.4"/>
    <n v="97"/>
    <n v="14.06"/>
    <n v="235.4"/>
    <n v="117"/>
    <n v="10.59"/>
    <n v="9.6999999999999993"/>
    <x v="7"/>
    <n v="2.62"/>
    <x v="0"/>
    <x v="0"/>
    <x v="1"/>
    <x v="0"/>
    <x v="2"/>
    <x v="0"/>
  </r>
  <r>
    <n v="1588"/>
    <s v="CT"/>
    <x v="125"/>
    <x v="0"/>
    <x v="0"/>
    <x v="1"/>
    <n v="0"/>
    <x v="1"/>
    <n v="162.30000000000001"/>
    <n v="99"/>
    <n v="27.59"/>
    <n v="149.1"/>
    <n v="78"/>
    <n v="12.67"/>
    <n v="255.5"/>
    <n v="115"/>
    <n v="11.5"/>
    <n v="14.8"/>
    <x v="6"/>
    <n v="4"/>
    <x v="1"/>
    <x v="2"/>
    <x v="2"/>
    <x v="1"/>
    <x v="2"/>
    <x v="2"/>
  </r>
  <r>
    <n v="1589"/>
    <s v="NE"/>
    <x v="79"/>
    <x v="0"/>
    <x v="0"/>
    <x v="1"/>
    <n v="0"/>
    <x v="1"/>
    <n v="272.7"/>
    <n v="97"/>
    <n v="46.36"/>
    <n v="236.4"/>
    <n v="95"/>
    <n v="20.09"/>
    <n v="235.5"/>
    <n v="105"/>
    <n v="10.6"/>
    <n v="7.7"/>
    <x v="5"/>
    <n v="2.08"/>
    <x v="0"/>
    <x v="1"/>
    <x v="2"/>
    <x v="1"/>
    <x v="1"/>
    <x v="0"/>
  </r>
  <r>
    <n v="1590"/>
    <s v="HI"/>
    <x v="98"/>
    <x v="2"/>
    <x v="1"/>
    <x v="0"/>
    <n v="33"/>
    <x v="2"/>
    <n v="200.3"/>
    <n v="75"/>
    <n v="34.049999999999997"/>
    <n v="226.6"/>
    <n v="67"/>
    <n v="19.260000000000002"/>
    <n v="198.8"/>
    <n v="91"/>
    <n v="8.9499999999999993"/>
    <n v="12.9"/>
    <x v="0"/>
    <n v="3.48"/>
    <x v="1"/>
    <x v="4"/>
    <x v="1"/>
    <x v="0"/>
    <x v="1"/>
    <x v="0"/>
  </r>
  <r>
    <n v="1591"/>
    <s v="SC"/>
    <x v="24"/>
    <x v="1"/>
    <x v="0"/>
    <x v="0"/>
    <n v="28"/>
    <x v="2"/>
    <n v="157.1"/>
    <n v="77"/>
    <n v="26.71"/>
    <n v="172.4"/>
    <n v="97"/>
    <n v="14.65"/>
    <n v="184.5"/>
    <n v="94"/>
    <n v="8.3000000000000007"/>
    <n v="11.1"/>
    <x v="4"/>
    <n v="3"/>
    <x v="1"/>
    <x v="0"/>
    <x v="1"/>
    <x v="0"/>
    <x v="2"/>
    <x v="3"/>
  </r>
  <r>
    <n v="1592"/>
    <s v="AK"/>
    <x v="172"/>
    <x v="1"/>
    <x v="1"/>
    <x v="0"/>
    <n v="12"/>
    <x v="0"/>
    <n v="135.80000000000001"/>
    <n v="60"/>
    <n v="23.09"/>
    <n v="200.6"/>
    <n v="134"/>
    <n v="17.05"/>
    <n v="192.4"/>
    <n v="98"/>
    <n v="8.66"/>
    <n v="12.3"/>
    <x v="10"/>
    <n v="3.32"/>
    <x v="1"/>
    <x v="4"/>
    <x v="1"/>
    <x v="0"/>
    <x v="0"/>
    <x v="3"/>
  </r>
  <r>
    <n v="1593"/>
    <s v="SD"/>
    <x v="83"/>
    <x v="2"/>
    <x v="0"/>
    <x v="1"/>
    <n v="0"/>
    <x v="1"/>
    <n v="236.7"/>
    <n v="110"/>
    <n v="40.24"/>
    <n v="231.9"/>
    <n v="92"/>
    <n v="19.71"/>
    <n v="164.7"/>
    <n v="85"/>
    <n v="7.41"/>
    <n v="12.7"/>
    <x v="1"/>
    <n v="3.43"/>
    <x v="1"/>
    <x v="0"/>
    <x v="1"/>
    <x v="0"/>
    <x v="1"/>
    <x v="0"/>
  </r>
  <r>
    <n v="1594"/>
    <s v="ID"/>
    <x v="188"/>
    <x v="1"/>
    <x v="0"/>
    <x v="1"/>
    <n v="0"/>
    <x v="1"/>
    <n v="111.4"/>
    <n v="133"/>
    <n v="18.940000000000001"/>
    <n v="175"/>
    <n v="66"/>
    <n v="14.88"/>
    <n v="217.2"/>
    <n v="106"/>
    <n v="9.77"/>
    <n v="5.5"/>
    <x v="1"/>
    <n v="1.49"/>
    <x v="0"/>
    <x v="3"/>
    <x v="1"/>
    <x v="0"/>
    <x v="2"/>
    <x v="3"/>
  </r>
  <r>
    <n v="1595"/>
    <s v="OK"/>
    <x v="62"/>
    <x v="1"/>
    <x v="1"/>
    <x v="0"/>
    <n v="28"/>
    <x v="2"/>
    <n v="156.1"/>
    <n v="89"/>
    <n v="26.54"/>
    <n v="107.1"/>
    <n v="114"/>
    <n v="9.1"/>
    <n v="167.7"/>
    <n v="95"/>
    <n v="7.55"/>
    <n v="14.7"/>
    <x v="0"/>
    <n v="3.97"/>
    <x v="1"/>
    <x v="1"/>
    <x v="2"/>
    <x v="1"/>
    <x v="2"/>
    <x v="3"/>
  </r>
  <r>
    <n v="1596"/>
    <s v="WA"/>
    <x v="124"/>
    <x v="2"/>
    <x v="0"/>
    <x v="1"/>
    <n v="0"/>
    <x v="1"/>
    <n v="191.1"/>
    <n v="93"/>
    <n v="32.49"/>
    <n v="282.8"/>
    <n v="56"/>
    <n v="24.04"/>
    <n v="84.8"/>
    <n v="118"/>
    <n v="3.82"/>
    <n v="12"/>
    <x v="7"/>
    <n v="3.24"/>
    <x v="1"/>
    <x v="4"/>
    <x v="1"/>
    <x v="0"/>
    <x v="1"/>
    <x v="0"/>
  </r>
  <r>
    <n v="1597"/>
    <s v="SD"/>
    <x v="23"/>
    <x v="0"/>
    <x v="0"/>
    <x v="1"/>
    <n v="0"/>
    <x v="1"/>
    <n v="153"/>
    <n v="123"/>
    <n v="26.01"/>
    <n v="141.1"/>
    <n v="127"/>
    <n v="11.99"/>
    <n v="171.5"/>
    <n v="76"/>
    <n v="7.72"/>
    <n v="10.3"/>
    <x v="17"/>
    <n v="2.78"/>
    <x v="0"/>
    <x v="0"/>
    <x v="2"/>
    <x v="1"/>
    <x v="2"/>
    <x v="3"/>
  </r>
  <r>
    <n v="1598"/>
    <s v="OH"/>
    <x v="16"/>
    <x v="0"/>
    <x v="0"/>
    <x v="1"/>
    <n v="0"/>
    <x v="1"/>
    <n v="218.8"/>
    <n v="123"/>
    <n v="37.200000000000003"/>
    <n v="242.8"/>
    <n v="64"/>
    <n v="20.64"/>
    <n v="85.8"/>
    <n v="80"/>
    <n v="3.86"/>
    <n v="10.3"/>
    <x v="0"/>
    <n v="2.78"/>
    <x v="0"/>
    <x v="2"/>
    <x v="1"/>
    <x v="0"/>
    <x v="1"/>
    <x v="0"/>
  </r>
  <r>
    <n v="1599"/>
    <s v="VA"/>
    <x v="27"/>
    <x v="0"/>
    <x v="0"/>
    <x v="1"/>
    <n v="0"/>
    <x v="1"/>
    <n v="205.4"/>
    <n v="101"/>
    <n v="34.92"/>
    <n v="134.9"/>
    <n v="77"/>
    <n v="11.47"/>
    <n v="310.5"/>
    <n v="83"/>
    <n v="13.97"/>
    <n v="10.3"/>
    <x v="5"/>
    <n v="2.78"/>
    <x v="0"/>
    <x v="3"/>
    <x v="1"/>
    <x v="0"/>
    <x v="2"/>
    <x v="0"/>
  </r>
  <r>
    <n v="1600"/>
    <s v="WI"/>
    <x v="95"/>
    <x v="0"/>
    <x v="1"/>
    <x v="1"/>
    <n v="0"/>
    <x v="1"/>
    <n v="225.2"/>
    <n v="111"/>
    <n v="38.28"/>
    <n v="184.9"/>
    <n v="98"/>
    <n v="15.72"/>
    <n v="143.19999999999999"/>
    <n v="146"/>
    <n v="6.44"/>
    <n v="9.9"/>
    <x v="6"/>
    <n v="2.67"/>
    <x v="0"/>
    <x v="1"/>
    <x v="2"/>
    <x v="1"/>
    <x v="0"/>
    <x v="0"/>
  </r>
  <r>
    <n v="1601"/>
    <s v="IN"/>
    <x v="11"/>
    <x v="1"/>
    <x v="0"/>
    <x v="1"/>
    <n v="0"/>
    <x v="1"/>
    <n v="249.9"/>
    <n v="127"/>
    <n v="42.48"/>
    <n v="254.5"/>
    <n v="118"/>
    <n v="21.63"/>
    <n v="273.2"/>
    <n v="98"/>
    <n v="12.29"/>
    <n v="8.9"/>
    <x v="1"/>
    <n v="2.4"/>
    <x v="0"/>
    <x v="4"/>
    <x v="2"/>
    <x v="1"/>
    <x v="1"/>
    <x v="0"/>
  </r>
  <r>
    <n v="1602"/>
    <s v="NM"/>
    <x v="11"/>
    <x v="2"/>
    <x v="0"/>
    <x v="1"/>
    <n v="0"/>
    <x v="1"/>
    <n v="131.6"/>
    <n v="89"/>
    <n v="22.37"/>
    <n v="137"/>
    <n v="109"/>
    <n v="11.65"/>
    <n v="256.3"/>
    <n v="107"/>
    <n v="11.53"/>
    <n v="10.199999999999999"/>
    <x v="2"/>
    <n v="2.75"/>
    <x v="0"/>
    <x v="3"/>
    <x v="1"/>
    <x v="0"/>
    <x v="2"/>
    <x v="2"/>
  </r>
  <r>
    <n v="1603"/>
    <s v="HI"/>
    <x v="33"/>
    <x v="2"/>
    <x v="0"/>
    <x v="0"/>
    <n v="21"/>
    <x v="0"/>
    <n v="197.9"/>
    <n v="99"/>
    <n v="33.64"/>
    <n v="165.6"/>
    <n v="100"/>
    <n v="14.08"/>
    <n v="208"/>
    <n v="120"/>
    <n v="9.36"/>
    <n v="10.1"/>
    <x v="4"/>
    <n v="2.73"/>
    <x v="0"/>
    <x v="1"/>
    <x v="1"/>
    <x v="0"/>
    <x v="2"/>
    <x v="0"/>
  </r>
  <r>
    <n v="1604"/>
    <s v="KY"/>
    <x v="21"/>
    <x v="0"/>
    <x v="0"/>
    <x v="1"/>
    <n v="0"/>
    <x v="1"/>
    <n v="166.5"/>
    <n v="129"/>
    <n v="28.31"/>
    <n v="210.2"/>
    <n v="107"/>
    <n v="17.87"/>
    <n v="257.2"/>
    <n v="93"/>
    <n v="11.57"/>
    <n v="9.9"/>
    <x v="2"/>
    <n v="2.67"/>
    <x v="0"/>
    <x v="0"/>
    <x v="1"/>
    <x v="0"/>
    <x v="0"/>
    <x v="2"/>
  </r>
  <r>
    <n v="1605"/>
    <s v="OH"/>
    <x v="33"/>
    <x v="0"/>
    <x v="0"/>
    <x v="0"/>
    <n v="29"/>
    <x v="2"/>
    <n v="225.4"/>
    <n v="79"/>
    <n v="38.32"/>
    <n v="187.1"/>
    <n v="112"/>
    <n v="15.9"/>
    <n v="281.10000000000002"/>
    <n v="112"/>
    <n v="12.65"/>
    <n v="12.9"/>
    <x v="0"/>
    <n v="3.48"/>
    <x v="1"/>
    <x v="0"/>
    <x v="1"/>
    <x v="0"/>
    <x v="0"/>
    <x v="0"/>
  </r>
  <r>
    <n v="1606"/>
    <s v="VT"/>
    <x v="126"/>
    <x v="0"/>
    <x v="0"/>
    <x v="1"/>
    <n v="0"/>
    <x v="1"/>
    <n v="275.8"/>
    <n v="103"/>
    <n v="46.89"/>
    <n v="189.5"/>
    <n v="108"/>
    <n v="16.11"/>
    <n v="223.9"/>
    <n v="93"/>
    <n v="10.08"/>
    <n v="7.4"/>
    <x v="2"/>
    <n v="2"/>
    <x v="0"/>
    <x v="4"/>
    <x v="2"/>
    <x v="1"/>
    <x v="0"/>
    <x v="0"/>
  </r>
  <r>
    <n v="1607"/>
    <s v="AZ"/>
    <x v="94"/>
    <x v="0"/>
    <x v="0"/>
    <x v="0"/>
    <n v="40"/>
    <x v="2"/>
    <n v="142.9"/>
    <n v="105"/>
    <n v="24.29"/>
    <n v="88.6"/>
    <n v="61"/>
    <n v="7.53"/>
    <n v="290"/>
    <n v="96"/>
    <n v="13.05"/>
    <n v="10.8"/>
    <x v="1"/>
    <n v="2.92"/>
    <x v="1"/>
    <x v="0"/>
    <x v="1"/>
    <x v="0"/>
    <x v="2"/>
    <x v="2"/>
  </r>
  <r>
    <n v="1608"/>
    <s v="VT"/>
    <x v="58"/>
    <x v="1"/>
    <x v="0"/>
    <x v="1"/>
    <n v="0"/>
    <x v="1"/>
    <n v="207.2"/>
    <n v="113"/>
    <n v="35.22"/>
    <n v="256"/>
    <n v="80"/>
    <n v="21.76"/>
    <n v="211"/>
    <n v="87"/>
    <n v="9.49"/>
    <n v="9.9"/>
    <x v="6"/>
    <n v="2.67"/>
    <x v="0"/>
    <x v="0"/>
    <x v="1"/>
    <x v="0"/>
    <x v="1"/>
    <x v="0"/>
  </r>
  <r>
    <n v="1609"/>
    <s v="MO"/>
    <x v="98"/>
    <x v="2"/>
    <x v="0"/>
    <x v="1"/>
    <n v="0"/>
    <x v="1"/>
    <n v="206.2"/>
    <n v="100"/>
    <n v="35.049999999999997"/>
    <n v="211.2"/>
    <n v="118"/>
    <n v="17.95"/>
    <n v="196.2"/>
    <n v="122"/>
    <n v="8.83"/>
    <n v="10.199999999999999"/>
    <x v="1"/>
    <n v="2.75"/>
    <x v="0"/>
    <x v="0"/>
    <x v="1"/>
    <x v="0"/>
    <x v="0"/>
    <x v="0"/>
  </r>
  <r>
    <n v="1610"/>
    <s v="AL"/>
    <x v="89"/>
    <x v="0"/>
    <x v="0"/>
    <x v="1"/>
    <n v="0"/>
    <x v="1"/>
    <n v="210.3"/>
    <n v="66"/>
    <n v="35.75"/>
    <n v="195.8"/>
    <n v="76"/>
    <n v="16.64"/>
    <n v="221.6"/>
    <n v="82"/>
    <n v="9.9700000000000006"/>
    <n v="11.2"/>
    <x v="10"/>
    <n v="3.02"/>
    <x v="1"/>
    <x v="0"/>
    <x v="1"/>
    <x v="0"/>
    <x v="0"/>
    <x v="0"/>
  </r>
  <r>
    <n v="1611"/>
    <s v="NJ"/>
    <x v="3"/>
    <x v="1"/>
    <x v="1"/>
    <x v="0"/>
    <n v="38"/>
    <x v="2"/>
    <n v="225.7"/>
    <n v="117"/>
    <n v="38.369999999999997"/>
    <n v="119.6"/>
    <n v="122"/>
    <n v="10.17"/>
    <n v="193.2"/>
    <n v="125"/>
    <n v="8.69"/>
    <n v="14"/>
    <x v="10"/>
    <n v="3.78"/>
    <x v="1"/>
    <x v="0"/>
    <x v="2"/>
    <x v="1"/>
    <x v="2"/>
    <x v="0"/>
  </r>
  <r>
    <n v="1612"/>
    <s v="WA"/>
    <x v="4"/>
    <x v="2"/>
    <x v="0"/>
    <x v="0"/>
    <n v="33"/>
    <x v="2"/>
    <n v="167.8"/>
    <n v="91"/>
    <n v="28.53"/>
    <n v="205.3"/>
    <n v="91"/>
    <n v="17.45"/>
    <n v="130"/>
    <n v="132"/>
    <n v="5.85"/>
    <n v="14.5"/>
    <x v="7"/>
    <n v="3.92"/>
    <x v="1"/>
    <x v="2"/>
    <x v="2"/>
    <x v="1"/>
    <x v="0"/>
    <x v="3"/>
  </r>
  <r>
    <n v="1613"/>
    <s v="NY"/>
    <x v="73"/>
    <x v="0"/>
    <x v="0"/>
    <x v="1"/>
    <n v="0"/>
    <x v="1"/>
    <n v="197.7"/>
    <n v="118"/>
    <n v="33.61"/>
    <n v="152.19999999999999"/>
    <n v="96"/>
    <n v="12.94"/>
    <n v="221"/>
    <n v="93"/>
    <n v="9.9499999999999993"/>
    <n v="7"/>
    <x v="0"/>
    <n v="1.89"/>
    <x v="0"/>
    <x v="4"/>
    <x v="1"/>
    <x v="0"/>
    <x v="2"/>
    <x v="0"/>
  </r>
  <r>
    <n v="1614"/>
    <s v="DC"/>
    <x v="23"/>
    <x v="0"/>
    <x v="0"/>
    <x v="0"/>
    <n v="39"/>
    <x v="2"/>
    <n v="169.8"/>
    <n v="105"/>
    <n v="28.87"/>
    <n v="65.2"/>
    <n v="116"/>
    <n v="5.54"/>
    <n v="144.4"/>
    <n v="92"/>
    <n v="6.5"/>
    <n v="10.9"/>
    <x v="7"/>
    <n v="2.94"/>
    <x v="1"/>
    <x v="0"/>
    <x v="1"/>
    <x v="0"/>
    <x v="2"/>
    <x v="3"/>
  </r>
  <r>
    <n v="1615"/>
    <s v="NE"/>
    <x v="87"/>
    <x v="2"/>
    <x v="0"/>
    <x v="0"/>
    <n v="28"/>
    <x v="2"/>
    <n v="190.6"/>
    <n v="104"/>
    <n v="32.4"/>
    <n v="237.3"/>
    <n v="105"/>
    <n v="20.170000000000002"/>
    <n v="211.6"/>
    <n v="116"/>
    <n v="9.52"/>
    <n v="9.8000000000000007"/>
    <x v="6"/>
    <n v="2.65"/>
    <x v="0"/>
    <x v="4"/>
    <x v="1"/>
    <x v="0"/>
    <x v="1"/>
    <x v="0"/>
  </r>
  <r>
    <n v="1616"/>
    <s v="MA"/>
    <x v="87"/>
    <x v="2"/>
    <x v="0"/>
    <x v="0"/>
    <n v="45"/>
    <x v="2"/>
    <n v="80.3"/>
    <n v="140"/>
    <n v="13.65"/>
    <n v="153.30000000000001"/>
    <n v="101"/>
    <n v="13.03"/>
    <n v="309.2"/>
    <n v="123"/>
    <n v="13.91"/>
    <n v="12.8"/>
    <x v="0"/>
    <n v="3.46"/>
    <x v="1"/>
    <x v="4"/>
    <x v="1"/>
    <x v="0"/>
    <x v="2"/>
    <x v="2"/>
  </r>
  <r>
    <n v="1617"/>
    <s v="VT"/>
    <x v="205"/>
    <x v="0"/>
    <x v="0"/>
    <x v="0"/>
    <n v="36"/>
    <x v="2"/>
    <n v="231.7"/>
    <n v="110"/>
    <n v="39.39"/>
    <n v="225.1"/>
    <n v="88"/>
    <n v="19.13"/>
    <n v="201.7"/>
    <n v="89"/>
    <n v="9.08"/>
    <n v="12.1"/>
    <x v="5"/>
    <n v="3.27"/>
    <x v="1"/>
    <x v="1"/>
    <x v="1"/>
    <x v="0"/>
    <x v="1"/>
    <x v="0"/>
  </r>
  <r>
    <n v="1618"/>
    <s v="NM"/>
    <x v="149"/>
    <x v="0"/>
    <x v="0"/>
    <x v="1"/>
    <n v="0"/>
    <x v="1"/>
    <n v="69.099999999999994"/>
    <n v="114"/>
    <n v="11.75"/>
    <n v="230.3"/>
    <n v="109"/>
    <n v="19.579999999999998"/>
    <n v="256.7"/>
    <n v="96"/>
    <n v="11.55"/>
    <n v="6.5"/>
    <x v="7"/>
    <n v="1.76"/>
    <x v="0"/>
    <x v="1"/>
    <x v="1"/>
    <x v="0"/>
    <x v="1"/>
    <x v="2"/>
  </r>
  <r>
    <n v="1619"/>
    <s v="CO"/>
    <x v="1"/>
    <x v="2"/>
    <x v="0"/>
    <x v="1"/>
    <n v="0"/>
    <x v="1"/>
    <n v="188.8"/>
    <n v="60"/>
    <n v="32.1"/>
    <n v="217.4"/>
    <n v="64"/>
    <n v="18.48"/>
    <n v="220.1"/>
    <n v="100"/>
    <n v="9.9"/>
    <n v="8.1999999999999993"/>
    <x v="10"/>
    <n v="2.21"/>
    <x v="0"/>
    <x v="2"/>
    <x v="1"/>
    <x v="0"/>
    <x v="0"/>
    <x v="0"/>
  </r>
  <r>
    <n v="1620"/>
    <s v="NH"/>
    <x v="18"/>
    <x v="2"/>
    <x v="0"/>
    <x v="1"/>
    <n v="0"/>
    <x v="1"/>
    <n v="150.6"/>
    <n v="125"/>
    <n v="25.6"/>
    <n v="169.1"/>
    <n v="126"/>
    <n v="14.37"/>
    <n v="221.2"/>
    <n v="104"/>
    <n v="9.9499999999999993"/>
    <n v="10.4"/>
    <x v="8"/>
    <n v="2.81"/>
    <x v="1"/>
    <x v="9"/>
    <x v="2"/>
    <x v="1"/>
    <x v="2"/>
    <x v="3"/>
  </r>
  <r>
    <n v="1621"/>
    <s v="UT"/>
    <x v="73"/>
    <x v="2"/>
    <x v="0"/>
    <x v="0"/>
    <n v="25"/>
    <x v="0"/>
    <n v="163.69999999999999"/>
    <n v="78"/>
    <n v="27.83"/>
    <n v="113.2"/>
    <n v="112"/>
    <n v="9.6199999999999992"/>
    <n v="134.1"/>
    <n v="118"/>
    <n v="6.03"/>
    <n v="9.9"/>
    <x v="0"/>
    <n v="2.67"/>
    <x v="0"/>
    <x v="3"/>
    <x v="1"/>
    <x v="0"/>
    <x v="2"/>
    <x v="3"/>
  </r>
  <r>
    <n v="1622"/>
    <s v="WV"/>
    <x v="6"/>
    <x v="0"/>
    <x v="0"/>
    <x v="1"/>
    <n v="0"/>
    <x v="1"/>
    <n v="211.7"/>
    <n v="100"/>
    <n v="35.99"/>
    <n v="198.7"/>
    <n v="101"/>
    <n v="16.89"/>
    <n v="301.7"/>
    <n v="136"/>
    <n v="13.58"/>
    <n v="6.5"/>
    <x v="4"/>
    <n v="1.76"/>
    <x v="0"/>
    <x v="0"/>
    <x v="1"/>
    <x v="0"/>
    <x v="0"/>
    <x v="0"/>
  </r>
  <r>
    <n v="1623"/>
    <s v="NJ"/>
    <x v="7"/>
    <x v="0"/>
    <x v="0"/>
    <x v="1"/>
    <n v="0"/>
    <x v="1"/>
    <n v="175.5"/>
    <n v="103"/>
    <n v="29.84"/>
    <n v="132.30000000000001"/>
    <n v="120"/>
    <n v="11.25"/>
    <n v="242.9"/>
    <n v="96"/>
    <n v="10.93"/>
    <n v="11.8"/>
    <x v="0"/>
    <n v="3.19"/>
    <x v="1"/>
    <x v="0"/>
    <x v="1"/>
    <x v="0"/>
    <x v="2"/>
    <x v="2"/>
  </r>
  <r>
    <n v="1624"/>
    <s v="NM"/>
    <x v="58"/>
    <x v="1"/>
    <x v="0"/>
    <x v="1"/>
    <n v="0"/>
    <x v="1"/>
    <n v="150.1"/>
    <n v="120"/>
    <n v="25.52"/>
    <n v="200.1"/>
    <n v="85"/>
    <n v="17.010000000000002"/>
    <n v="266.7"/>
    <n v="105"/>
    <n v="12"/>
    <n v="11"/>
    <x v="0"/>
    <n v="2.97"/>
    <x v="1"/>
    <x v="4"/>
    <x v="1"/>
    <x v="0"/>
    <x v="0"/>
    <x v="2"/>
  </r>
  <r>
    <n v="1625"/>
    <s v="ND"/>
    <x v="132"/>
    <x v="2"/>
    <x v="0"/>
    <x v="1"/>
    <n v="0"/>
    <x v="1"/>
    <n v="189.5"/>
    <n v="99"/>
    <n v="32.22"/>
    <n v="176.3"/>
    <n v="117"/>
    <n v="14.99"/>
    <n v="225.9"/>
    <n v="112"/>
    <n v="10.17"/>
    <n v="14.2"/>
    <x v="5"/>
    <n v="3.83"/>
    <x v="1"/>
    <x v="0"/>
    <x v="1"/>
    <x v="0"/>
    <x v="2"/>
    <x v="0"/>
  </r>
  <r>
    <n v="1626"/>
    <s v="WA"/>
    <x v="47"/>
    <x v="2"/>
    <x v="0"/>
    <x v="1"/>
    <n v="0"/>
    <x v="1"/>
    <n v="70.8"/>
    <n v="94"/>
    <n v="12.04"/>
    <n v="215.6"/>
    <n v="102"/>
    <n v="18.329999999999998"/>
    <n v="230.8"/>
    <n v="125"/>
    <n v="10.39"/>
    <n v="9.5"/>
    <x v="6"/>
    <n v="2.57"/>
    <x v="0"/>
    <x v="6"/>
    <x v="2"/>
    <x v="1"/>
    <x v="0"/>
    <x v="2"/>
  </r>
  <r>
    <n v="1627"/>
    <s v="DE"/>
    <x v="35"/>
    <x v="0"/>
    <x v="0"/>
    <x v="1"/>
    <n v="0"/>
    <x v="1"/>
    <n v="101.7"/>
    <n v="105"/>
    <n v="17.29"/>
    <n v="202.8"/>
    <n v="99"/>
    <n v="17.239999999999998"/>
    <n v="136.19999999999999"/>
    <n v="119"/>
    <n v="6.13"/>
    <n v="9.4"/>
    <x v="1"/>
    <n v="2.54"/>
    <x v="0"/>
    <x v="3"/>
    <x v="1"/>
    <x v="0"/>
    <x v="0"/>
    <x v="3"/>
  </r>
  <r>
    <n v="1628"/>
    <s v="GA"/>
    <x v="39"/>
    <x v="0"/>
    <x v="0"/>
    <x v="1"/>
    <n v="0"/>
    <x v="1"/>
    <n v="258.39999999999998"/>
    <n v="132"/>
    <n v="43.93"/>
    <n v="126.8"/>
    <n v="119"/>
    <n v="10.78"/>
    <n v="182.4"/>
    <n v="87"/>
    <n v="8.2100000000000009"/>
    <n v="9.6999999999999993"/>
    <x v="8"/>
    <n v="2.62"/>
    <x v="0"/>
    <x v="2"/>
    <x v="1"/>
    <x v="0"/>
    <x v="2"/>
    <x v="0"/>
  </r>
  <r>
    <n v="1629"/>
    <s v="HI"/>
    <x v="94"/>
    <x v="2"/>
    <x v="0"/>
    <x v="1"/>
    <n v="0"/>
    <x v="1"/>
    <n v="242.4"/>
    <n v="126"/>
    <n v="41.21"/>
    <n v="152.9"/>
    <n v="115"/>
    <n v="13"/>
    <n v="318.3"/>
    <n v="115"/>
    <n v="14.32"/>
    <n v="11.8"/>
    <x v="1"/>
    <n v="3.19"/>
    <x v="1"/>
    <x v="0"/>
    <x v="1"/>
    <x v="0"/>
    <x v="2"/>
    <x v="0"/>
  </r>
  <r>
    <n v="1630"/>
    <s v="ME"/>
    <x v="130"/>
    <x v="2"/>
    <x v="0"/>
    <x v="1"/>
    <n v="0"/>
    <x v="1"/>
    <n v="154.1"/>
    <n v="104"/>
    <n v="26.2"/>
    <n v="204.2"/>
    <n v="112"/>
    <n v="17.36"/>
    <n v="196.2"/>
    <n v="92"/>
    <n v="8.83"/>
    <n v="9.8000000000000007"/>
    <x v="7"/>
    <n v="2.65"/>
    <x v="0"/>
    <x v="4"/>
    <x v="1"/>
    <x v="0"/>
    <x v="0"/>
    <x v="3"/>
  </r>
  <r>
    <n v="1631"/>
    <s v="OK"/>
    <x v="155"/>
    <x v="1"/>
    <x v="0"/>
    <x v="1"/>
    <n v="0"/>
    <x v="1"/>
    <n v="188"/>
    <n v="127"/>
    <n v="31.96"/>
    <n v="90.5"/>
    <n v="118"/>
    <n v="7.69"/>
    <n v="150.30000000000001"/>
    <n v="64"/>
    <n v="6.76"/>
    <n v="15.3"/>
    <x v="0"/>
    <n v="4.13"/>
    <x v="1"/>
    <x v="3"/>
    <x v="1"/>
    <x v="0"/>
    <x v="2"/>
    <x v="0"/>
  </r>
  <r>
    <n v="1632"/>
    <s v="TN"/>
    <x v="120"/>
    <x v="1"/>
    <x v="0"/>
    <x v="1"/>
    <n v="0"/>
    <x v="1"/>
    <n v="103.1"/>
    <n v="70"/>
    <n v="17.53"/>
    <n v="275"/>
    <n v="129"/>
    <n v="23.38"/>
    <n v="141.1"/>
    <n v="92"/>
    <n v="6.35"/>
    <n v="11.2"/>
    <x v="2"/>
    <n v="3.02"/>
    <x v="1"/>
    <x v="0"/>
    <x v="1"/>
    <x v="0"/>
    <x v="1"/>
    <x v="1"/>
  </r>
  <r>
    <n v="1633"/>
    <s v="WY"/>
    <x v="34"/>
    <x v="0"/>
    <x v="0"/>
    <x v="1"/>
    <n v="0"/>
    <x v="1"/>
    <n v="175.4"/>
    <n v="130"/>
    <n v="29.82"/>
    <n v="159.5"/>
    <n v="130"/>
    <n v="13.56"/>
    <n v="260.60000000000002"/>
    <n v="96"/>
    <n v="11.73"/>
    <n v="11.6"/>
    <x v="7"/>
    <n v="3.13"/>
    <x v="1"/>
    <x v="1"/>
    <x v="1"/>
    <x v="0"/>
    <x v="2"/>
    <x v="2"/>
  </r>
  <r>
    <n v="1634"/>
    <s v="NY"/>
    <x v="5"/>
    <x v="0"/>
    <x v="0"/>
    <x v="1"/>
    <n v="0"/>
    <x v="1"/>
    <n v="145.4"/>
    <n v="93"/>
    <n v="24.72"/>
    <n v="209.1"/>
    <n v="98"/>
    <n v="17.77"/>
    <n v="214"/>
    <n v="96"/>
    <n v="9.6300000000000008"/>
    <n v="10.9"/>
    <x v="6"/>
    <n v="2.94"/>
    <x v="1"/>
    <x v="0"/>
    <x v="1"/>
    <x v="0"/>
    <x v="0"/>
    <x v="3"/>
  </r>
  <r>
    <n v="1635"/>
    <s v="DE"/>
    <x v="171"/>
    <x v="1"/>
    <x v="1"/>
    <x v="1"/>
    <n v="0"/>
    <x v="1"/>
    <n v="250.6"/>
    <n v="85"/>
    <n v="42.6"/>
    <n v="187.9"/>
    <n v="50"/>
    <n v="15.97"/>
    <n v="120.3"/>
    <n v="131"/>
    <n v="5.41"/>
    <n v="7.8"/>
    <x v="2"/>
    <n v="2.11"/>
    <x v="0"/>
    <x v="0"/>
    <x v="1"/>
    <x v="0"/>
    <x v="0"/>
    <x v="0"/>
  </r>
  <r>
    <n v="1636"/>
    <s v="RI"/>
    <x v="114"/>
    <x v="0"/>
    <x v="0"/>
    <x v="1"/>
    <n v="0"/>
    <x v="1"/>
    <n v="161.5"/>
    <n v="123"/>
    <n v="27.46"/>
    <n v="214.2"/>
    <n v="81"/>
    <n v="18.21"/>
    <n v="315"/>
    <n v="106"/>
    <n v="14.18"/>
    <n v="8.6"/>
    <x v="2"/>
    <n v="2.3199999999999998"/>
    <x v="0"/>
    <x v="0"/>
    <x v="1"/>
    <x v="0"/>
    <x v="0"/>
    <x v="2"/>
  </r>
  <r>
    <n v="1637"/>
    <s v="PA"/>
    <x v="9"/>
    <x v="2"/>
    <x v="0"/>
    <x v="1"/>
    <n v="0"/>
    <x v="1"/>
    <n v="260.10000000000002"/>
    <n v="101"/>
    <n v="44.22"/>
    <n v="256.5"/>
    <n v="68"/>
    <n v="21.8"/>
    <n v="229.1"/>
    <n v="89"/>
    <n v="10.31"/>
    <n v="10"/>
    <x v="5"/>
    <n v="2.7"/>
    <x v="0"/>
    <x v="0"/>
    <x v="2"/>
    <x v="1"/>
    <x v="1"/>
    <x v="0"/>
  </r>
  <r>
    <n v="1638"/>
    <s v="HI"/>
    <x v="62"/>
    <x v="0"/>
    <x v="0"/>
    <x v="1"/>
    <n v="0"/>
    <x v="1"/>
    <n v="281.3"/>
    <n v="124"/>
    <n v="47.82"/>
    <n v="301.5"/>
    <n v="96"/>
    <n v="25.63"/>
    <n v="202.8"/>
    <n v="109"/>
    <n v="9.1300000000000008"/>
    <n v="8.6999999999999993"/>
    <x v="0"/>
    <n v="2.35"/>
    <x v="0"/>
    <x v="1"/>
    <x v="2"/>
    <x v="1"/>
    <x v="1"/>
    <x v="0"/>
  </r>
  <r>
    <n v="1639"/>
    <s v="MD"/>
    <x v="38"/>
    <x v="0"/>
    <x v="1"/>
    <x v="0"/>
    <n v="42"/>
    <x v="2"/>
    <n v="130.1"/>
    <n v="90"/>
    <n v="22.12"/>
    <n v="167"/>
    <n v="128"/>
    <n v="14.2"/>
    <n v="244.7"/>
    <n v="80"/>
    <n v="11.01"/>
    <n v="13.6"/>
    <x v="2"/>
    <n v="3.67"/>
    <x v="1"/>
    <x v="3"/>
    <x v="2"/>
    <x v="1"/>
    <x v="2"/>
    <x v="2"/>
  </r>
  <r>
    <n v="1640"/>
    <s v="VA"/>
    <x v="52"/>
    <x v="0"/>
    <x v="0"/>
    <x v="1"/>
    <n v="0"/>
    <x v="1"/>
    <n v="102"/>
    <n v="118"/>
    <n v="17.34"/>
    <n v="113.3"/>
    <n v="134"/>
    <n v="9.6300000000000008"/>
    <n v="188.6"/>
    <n v="105"/>
    <n v="8.49"/>
    <n v="11.4"/>
    <x v="0"/>
    <n v="3.08"/>
    <x v="1"/>
    <x v="4"/>
    <x v="1"/>
    <x v="0"/>
    <x v="2"/>
    <x v="3"/>
  </r>
  <r>
    <n v="1641"/>
    <s v="IN"/>
    <x v="47"/>
    <x v="0"/>
    <x v="0"/>
    <x v="0"/>
    <n v="33"/>
    <x v="2"/>
    <n v="218.7"/>
    <n v="104"/>
    <n v="37.18"/>
    <n v="155"/>
    <n v="144"/>
    <n v="13.18"/>
    <n v="99"/>
    <n v="117"/>
    <n v="4.46"/>
    <n v="12.1"/>
    <x v="7"/>
    <n v="3.27"/>
    <x v="1"/>
    <x v="0"/>
    <x v="1"/>
    <x v="0"/>
    <x v="2"/>
    <x v="0"/>
  </r>
  <r>
    <n v="1642"/>
    <s v="OR"/>
    <x v="59"/>
    <x v="2"/>
    <x v="0"/>
    <x v="0"/>
    <n v="30"/>
    <x v="2"/>
    <n v="128.5"/>
    <n v="86"/>
    <n v="21.85"/>
    <n v="188.4"/>
    <n v="91"/>
    <n v="16.010000000000002"/>
    <n v="254.4"/>
    <n v="85"/>
    <n v="11.45"/>
    <n v="6.8"/>
    <x v="1"/>
    <n v="1.84"/>
    <x v="0"/>
    <x v="0"/>
    <x v="1"/>
    <x v="0"/>
    <x v="0"/>
    <x v="2"/>
  </r>
  <r>
    <n v="1643"/>
    <s v="AZ"/>
    <x v="58"/>
    <x v="1"/>
    <x v="0"/>
    <x v="1"/>
    <n v="0"/>
    <x v="1"/>
    <n v="128.69999999999999"/>
    <n v="100"/>
    <n v="21.88"/>
    <n v="227.1"/>
    <n v="67"/>
    <n v="19.3"/>
    <n v="178.1"/>
    <n v="135"/>
    <n v="8.01"/>
    <n v="9.1999999999999993"/>
    <x v="7"/>
    <n v="2.48"/>
    <x v="0"/>
    <x v="4"/>
    <x v="2"/>
    <x v="1"/>
    <x v="1"/>
    <x v="3"/>
  </r>
  <r>
    <n v="1644"/>
    <s v="WI"/>
    <x v="75"/>
    <x v="0"/>
    <x v="0"/>
    <x v="1"/>
    <n v="0"/>
    <x v="1"/>
    <n v="172.2"/>
    <n v="92"/>
    <n v="29.27"/>
    <n v="162.6"/>
    <n v="76"/>
    <n v="13.82"/>
    <n v="250.3"/>
    <n v="101"/>
    <n v="11.26"/>
    <n v="8.6999999999999993"/>
    <x v="7"/>
    <n v="2.35"/>
    <x v="0"/>
    <x v="0"/>
    <x v="1"/>
    <x v="0"/>
    <x v="2"/>
    <x v="2"/>
  </r>
  <r>
    <n v="1645"/>
    <s v="MO"/>
    <x v="85"/>
    <x v="0"/>
    <x v="0"/>
    <x v="1"/>
    <n v="0"/>
    <x v="1"/>
    <n v="184.5"/>
    <n v="98"/>
    <n v="31.37"/>
    <n v="200.5"/>
    <n v="93"/>
    <n v="17.04"/>
    <n v="279.2"/>
    <n v="91"/>
    <n v="12.56"/>
    <n v="8.8000000000000007"/>
    <x v="0"/>
    <n v="2.38"/>
    <x v="0"/>
    <x v="4"/>
    <x v="1"/>
    <x v="0"/>
    <x v="0"/>
    <x v="0"/>
  </r>
  <r>
    <n v="1646"/>
    <s v="NV"/>
    <x v="99"/>
    <x v="1"/>
    <x v="0"/>
    <x v="1"/>
    <n v="0"/>
    <x v="1"/>
    <n v="168.6"/>
    <n v="99"/>
    <n v="28.66"/>
    <n v="175.6"/>
    <n v="107"/>
    <n v="14.93"/>
    <n v="243.3"/>
    <n v="92"/>
    <n v="10.95"/>
    <n v="10.9"/>
    <x v="10"/>
    <n v="2.94"/>
    <x v="1"/>
    <x v="1"/>
    <x v="1"/>
    <x v="0"/>
    <x v="2"/>
    <x v="2"/>
  </r>
  <r>
    <n v="1647"/>
    <s v="HI"/>
    <x v="21"/>
    <x v="0"/>
    <x v="0"/>
    <x v="0"/>
    <n v="30"/>
    <x v="2"/>
    <n v="174"/>
    <n v="118"/>
    <n v="29.58"/>
    <n v="205.3"/>
    <n v="81"/>
    <n v="17.45"/>
    <n v="218.2"/>
    <n v="90"/>
    <n v="9.82"/>
    <n v="6.7"/>
    <x v="0"/>
    <n v="1.81"/>
    <x v="0"/>
    <x v="0"/>
    <x v="1"/>
    <x v="0"/>
    <x v="0"/>
    <x v="3"/>
  </r>
  <r>
    <n v="1648"/>
    <s v="WA"/>
    <x v="31"/>
    <x v="0"/>
    <x v="0"/>
    <x v="1"/>
    <n v="0"/>
    <x v="1"/>
    <n v="230.4"/>
    <n v="65"/>
    <n v="39.17"/>
    <n v="257.39999999999998"/>
    <n v="80"/>
    <n v="21.88"/>
    <n v="107.3"/>
    <n v="88"/>
    <n v="4.83"/>
    <n v="8.5"/>
    <x v="0"/>
    <n v="2.2999999999999998"/>
    <x v="0"/>
    <x v="0"/>
    <x v="1"/>
    <x v="0"/>
    <x v="1"/>
    <x v="0"/>
  </r>
  <r>
    <n v="1649"/>
    <s v="IL"/>
    <x v="112"/>
    <x v="2"/>
    <x v="0"/>
    <x v="1"/>
    <n v="0"/>
    <x v="1"/>
    <n v="198.2"/>
    <n v="73"/>
    <n v="33.69"/>
    <n v="202.8"/>
    <n v="115"/>
    <n v="17.239999999999998"/>
    <n v="146.4"/>
    <n v="73"/>
    <n v="6.59"/>
    <n v="5.0999999999999996"/>
    <x v="2"/>
    <n v="1.38"/>
    <x v="0"/>
    <x v="0"/>
    <x v="1"/>
    <x v="0"/>
    <x v="0"/>
    <x v="0"/>
  </r>
  <r>
    <n v="1650"/>
    <s v="IL"/>
    <x v="79"/>
    <x v="1"/>
    <x v="0"/>
    <x v="1"/>
    <n v="0"/>
    <x v="1"/>
    <n v="186.1"/>
    <n v="96"/>
    <n v="31.64"/>
    <n v="211.6"/>
    <n v="100"/>
    <n v="17.989999999999998"/>
    <n v="230.6"/>
    <n v="100"/>
    <n v="10.38"/>
    <n v="8"/>
    <x v="7"/>
    <n v="2.16"/>
    <x v="0"/>
    <x v="1"/>
    <x v="1"/>
    <x v="0"/>
    <x v="0"/>
    <x v="0"/>
  </r>
  <r>
    <n v="1651"/>
    <s v="LA"/>
    <x v="0"/>
    <x v="0"/>
    <x v="0"/>
    <x v="1"/>
    <n v="0"/>
    <x v="1"/>
    <n v="148.5"/>
    <n v="105"/>
    <n v="25.25"/>
    <n v="243"/>
    <n v="106"/>
    <n v="20.66"/>
    <n v="255.2"/>
    <n v="114"/>
    <n v="11.48"/>
    <n v="6.8"/>
    <x v="5"/>
    <n v="1.84"/>
    <x v="0"/>
    <x v="0"/>
    <x v="1"/>
    <x v="0"/>
    <x v="1"/>
    <x v="1"/>
  </r>
  <r>
    <n v="1652"/>
    <s v="WI"/>
    <x v="36"/>
    <x v="0"/>
    <x v="0"/>
    <x v="1"/>
    <n v="0"/>
    <x v="1"/>
    <n v="157.1"/>
    <n v="109"/>
    <n v="26.71"/>
    <n v="268.8"/>
    <n v="83"/>
    <n v="22.85"/>
    <n v="181.5"/>
    <n v="91"/>
    <n v="8.17"/>
    <n v="10"/>
    <x v="8"/>
    <n v="2.7"/>
    <x v="0"/>
    <x v="1"/>
    <x v="1"/>
    <x v="0"/>
    <x v="1"/>
    <x v="1"/>
  </r>
  <r>
    <n v="1653"/>
    <s v="TX"/>
    <x v="116"/>
    <x v="0"/>
    <x v="0"/>
    <x v="1"/>
    <n v="0"/>
    <x v="1"/>
    <n v="155"/>
    <n v="110"/>
    <n v="26.35"/>
    <n v="133.4"/>
    <n v="104"/>
    <n v="11.34"/>
    <n v="176.1"/>
    <n v="84"/>
    <n v="7.92"/>
    <n v="7"/>
    <x v="7"/>
    <n v="1.89"/>
    <x v="0"/>
    <x v="2"/>
    <x v="2"/>
    <x v="1"/>
    <x v="2"/>
    <x v="3"/>
  </r>
  <r>
    <n v="1654"/>
    <s v="MI"/>
    <x v="57"/>
    <x v="0"/>
    <x v="1"/>
    <x v="0"/>
    <n v="26"/>
    <x v="2"/>
    <n v="129.30000000000001"/>
    <n v="123"/>
    <n v="21.98"/>
    <n v="176.5"/>
    <n v="114"/>
    <n v="15"/>
    <n v="154.5"/>
    <n v="102"/>
    <n v="6.95"/>
    <n v="9.6"/>
    <x v="10"/>
    <n v="2.59"/>
    <x v="0"/>
    <x v="0"/>
    <x v="1"/>
    <x v="0"/>
    <x v="2"/>
    <x v="3"/>
  </r>
  <r>
    <n v="1655"/>
    <s v="WA"/>
    <x v="93"/>
    <x v="2"/>
    <x v="0"/>
    <x v="1"/>
    <n v="0"/>
    <x v="1"/>
    <n v="208.8"/>
    <n v="120"/>
    <n v="35.5"/>
    <n v="225.3"/>
    <n v="100"/>
    <n v="19.149999999999999"/>
    <n v="221.6"/>
    <n v="130"/>
    <n v="9.9700000000000006"/>
    <n v="11.1"/>
    <x v="2"/>
    <n v="3"/>
    <x v="1"/>
    <x v="1"/>
    <x v="1"/>
    <x v="0"/>
    <x v="1"/>
    <x v="0"/>
  </r>
  <r>
    <n v="1656"/>
    <s v="ND"/>
    <x v="39"/>
    <x v="1"/>
    <x v="0"/>
    <x v="1"/>
    <n v="0"/>
    <x v="1"/>
    <n v="238"/>
    <n v="82"/>
    <n v="40.46"/>
    <n v="278.5"/>
    <n v="94"/>
    <n v="23.67"/>
    <n v="193.1"/>
    <n v="134"/>
    <n v="8.69"/>
    <n v="11.8"/>
    <x v="3"/>
    <n v="3.19"/>
    <x v="1"/>
    <x v="1"/>
    <x v="2"/>
    <x v="1"/>
    <x v="1"/>
    <x v="0"/>
  </r>
  <r>
    <n v="1657"/>
    <s v="NE"/>
    <x v="174"/>
    <x v="0"/>
    <x v="0"/>
    <x v="1"/>
    <n v="0"/>
    <x v="1"/>
    <n v="211.1"/>
    <n v="103"/>
    <n v="35.89"/>
    <n v="206.9"/>
    <n v="108"/>
    <n v="17.59"/>
    <n v="193.9"/>
    <n v="70"/>
    <n v="8.73"/>
    <n v="5.6"/>
    <x v="7"/>
    <n v="1.51"/>
    <x v="0"/>
    <x v="1"/>
    <x v="1"/>
    <x v="0"/>
    <x v="0"/>
    <x v="0"/>
  </r>
  <r>
    <n v="1658"/>
    <s v="MS"/>
    <x v="31"/>
    <x v="1"/>
    <x v="0"/>
    <x v="0"/>
    <n v="30"/>
    <x v="2"/>
    <n v="198.9"/>
    <n v="87"/>
    <n v="33.81"/>
    <n v="207"/>
    <n v="90"/>
    <n v="17.600000000000001"/>
    <n v="159.80000000000001"/>
    <n v="76"/>
    <n v="7.19"/>
    <n v="12.6"/>
    <x v="7"/>
    <n v="3.4"/>
    <x v="1"/>
    <x v="3"/>
    <x v="1"/>
    <x v="0"/>
    <x v="0"/>
    <x v="0"/>
  </r>
  <r>
    <n v="1659"/>
    <s v="KY"/>
    <x v="95"/>
    <x v="2"/>
    <x v="0"/>
    <x v="1"/>
    <n v="0"/>
    <x v="1"/>
    <n v="212.8"/>
    <n v="79"/>
    <n v="36.18"/>
    <n v="204.1"/>
    <n v="91"/>
    <n v="17.350000000000001"/>
    <n v="156.19999999999999"/>
    <n v="113"/>
    <n v="7.03"/>
    <n v="10.199999999999999"/>
    <x v="5"/>
    <n v="2.75"/>
    <x v="0"/>
    <x v="0"/>
    <x v="1"/>
    <x v="0"/>
    <x v="0"/>
    <x v="0"/>
  </r>
  <r>
    <n v="1660"/>
    <s v="RI"/>
    <x v="104"/>
    <x v="1"/>
    <x v="0"/>
    <x v="1"/>
    <n v="0"/>
    <x v="1"/>
    <n v="137.4"/>
    <n v="126"/>
    <n v="23.36"/>
    <n v="120"/>
    <n v="94"/>
    <n v="10.199999999999999"/>
    <n v="130.30000000000001"/>
    <n v="64"/>
    <n v="5.86"/>
    <n v="12.4"/>
    <x v="5"/>
    <n v="3.35"/>
    <x v="1"/>
    <x v="3"/>
    <x v="1"/>
    <x v="0"/>
    <x v="2"/>
    <x v="3"/>
  </r>
  <r>
    <n v="1661"/>
    <s v="NY"/>
    <x v="128"/>
    <x v="1"/>
    <x v="0"/>
    <x v="0"/>
    <n v="31"/>
    <x v="2"/>
    <n v="191.8"/>
    <n v="75"/>
    <n v="32.61"/>
    <n v="267.8"/>
    <n v="135"/>
    <n v="22.76"/>
    <n v="200.5"/>
    <n v="62"/>
    <n v="9.02"/>
    <n v="12.8"/>
    <x v="0"/>
    <n v="3.46"/>
    <x v="1"/>
    <x v="4"/>
    <x v="1"/>
    <x v="0"/>
    <x v="1"/>
    <x v="0"/>
  </r>
  <r>
    <n v="1662"/>
    <s v="TX"/>
    <x v="102"/>
    <x v="1"/>
    <x v="0"/>
    <x v="1"/>
    <n v="0"/>
    <x v="1"/>
    <n v="149"/>
    <n v="92"/>
    <n v="25.33"/>
    <n v="49.2"/>
    <n v="78"/>
    <n v="4.18"/>
    <n v="163.30000000000001"/>
    <n v="93"/>
    <n v="7.35"/>
    <n v="13.9"/>
    <x v="9"/>
    <n v="3.75"/>
    <x v="1"/>
    <x v="1"/>
    <x v="1"/>
    <x v="0"/>
    <x v="2"/>
    <x v="3"/>
  </r>
  <r>
    <n v="1663"/>
    <s v="DE"/>
    <x v="82"/>
    <x v="2"/>
    <x v="0"/>
    <x v="1"/>
    <n v="0"/>
    <x v="1"/>
    <n v="117.1"/>
    <n v="118"/>
    <n v="19.91"/>
    <n v="249.6"/>
    <n v="90"/>
    <n v="21.22"/>
    <n v="162.19999999999999"/>
    <n v="84"/>
    <n v="7.3"/>
    <n v="11.1"/>
    <x v="7"/>
    <n v="3"/>
    <x v="1"/>
    <x v="3"/>
    <x v="1"/>
    <x v="0"/>
    <x v="1"/>
    <x v="1"/>
  </r>
  <r>
    <n v="1664"/>
    <s v="RI"/>
    <x v="21"/>
    <x v="0"/>
    <x v="0"/>
    <x v="1"/>
    <n v="0"/>
    <x v="1"/>
    <n v="112.8"/>
    <n v="133"/>
    <n v="19.18"/>
    <n v="199.4"/>
    <n v="116"/>
    <n v="16.95"/>
    <n v="142.69999999999999"/>
    <n v="105"/>
    <n v="6.42"/>
    <n v="10.1"/>
    <x v="2"/>
    <n v="2.73"/>
    <x v="0"/>
    <x v="1"/>
    <x v="1"/>
    <x v="0"/>
    <x v="0"/>
    <x v="3"/>
  </r>
  <r>
    <n v="1665"/>
    <s v="MS"/>
    <x v="165"/>
    <x v="1"/>
    <x v="0"/>
    <x v="1"/>
    <n v="0"/>
    <x v="1"/>
    <n v="175.9"/>
    <n v="105"/>
    <n v="29.9"/>
    <n v="188.3"/>
    <n v="88"/>
    <n v="16.010000000000002"/>
    <n v="188.3"/>
    <n v="98"/>
    <n v="8.4700000000000006"/>
    <n v="11"/>
    <x v="1"/>
    <n v="2.97"/>
    <x v="1"/>
    <x v="0"/>
    <x v="1"/>
    <x v="0"/>
    <x v="0"/>
    <x v="3"/>
  </r>
  <r>
    <n v="1666"/>
    <s v="NY"/>
    <x v="174"/>
    <x v="1"/>
    <x v="0"/>
    <x v="1"/>
    <n v="0"/>
    <x v="1"/>
    <n v="236.6"/>
    <n v="109"/>
    <n v="40.22"/>
    <n v="169.9"/>
    <n v="107"/>
    <n v="14.44"/>
    <n v="212.3"/>
    <n v="118"/>
    <n v="9.5500000000000007"/>
    <n v="11.1"/>
    <x v="5"/>
    <n v="3"/>
    <x v="1"/>
    <x v="0"/>
    <x v="2"/>
    <x v="1"/>
    <x v="2"/>
    <x v="0"/>
  </r>
  <r>
    <n v="1667"/>
    <s v="NE"/>
    <x v="45"/>
    <x v="0"/>
    <x v="0"/>
    <x v="1"/>
    <n v="0"/>
    <x v="1"/>
    <n v="169.4"/>
    <n v="102"/>
    <n v="28.8"/>
    <n v="184.9"/>
    <n v="144"/>
    <n v="15.72"/>
    <n v="234.3"/>
    <n v="89"/>
    <n v="10.54"/>
    <n v="2"/>
    <x v="10"/>
    <n v="0.54"/>
    <x v="0"/>
    <x v="0"/>
    <x v="1"/>
    <x v="0"/>
    <x v="0"/>
    <x v="2"/>
  </r>
  <r>
    <n v="1668"/>
    <s v="WI"/>
    <x v="24"/>
    <x v="0"/>
    <x v="0"/>
    <x v="1"/>
    <n v="0"/>
    <x v="1"/>
    <n v="129.6"/>
    <n v="79"/>
    <n v="22.03"/>
    <n v="246.2"/>
    <n v="99"/>
    <n v="20.93"/>
    <n v="172.1"/>
    <n v="124"/>
    <n v="7.74"/>
    <n v="9.4"/>
    <x v="3"/>
    <n v="2.54"/>
    <x v="0"/>
    <x v="3"/>
    <x v="1"/>
    <x v="0"/>
    <x v="1"/>
    <x v="1"/>
  </r>
  <r>
    <n v="1669"/>
    <s v="SD"/>
    <x v="116"/>
    <x v="1"/>
    <x v="0"/>
    <x v="0"/>
    <n v="20"/>
    <x v="0"/>
    <n v="133.30000000000001"/>
    <n v="63"/>
    <n v="22.66"/>
    <n v="184.1"/>
    <n v="123"/>
    <n v="15.65"/>
    <n v="272.89999999999998"/>
    <n v="107"/>
    <n v="12.28"/>
    <n v="13.5"/>
    <x v="5"/>
    <n v="3.65"/>
    <x v="1"/>
    <x v="0"/>
    <x v="1"/>
    <x v="0"/>
    <x v="0"/>
    <x v="2"/>
  </r>
  <r>
    <n v="1670"/>
    <s v="VA"/>
    <x v="18"/>
    <x v="1"/>
    <x v="0"/>
    <x v="1"/>
    <n v="0"/>
    <x v="1"/>
    <n v="167.8"/>
    <n v="121"/>
    <n v="28.53"/>
    <n v="212.9"/>
    <n v="123"/>
    <n v="18.100000000000001"/>
    <n v="208.2"/>
    <n v="73"/>
    <n v="9.3699999999999992"/>
    <n v="13"/>
    <x v="0"/>
    <n v="3.51"/>
    <x v="1"/>
    <x v="5"/>
    <x v="1"/>
    <x v="0"/>
    <x v="0"/>
    <x v="3"/>
  </r>
  <r>
    <n v="1671"/>
    <s v="KS"/>
    <x v="12"/>
    <x v="0"/>
    <x v="0"/>
    <x v="0"/>
    <n v="32"/>
    <x v="2"/>
    <n v="174.6"/>
    <n v="107"/>
    <n v="29.68"/>
    <n v="310.60000000000002"/>
    <n v="115"/>
    <n v="26.4"/>
    <n v="234.7"/>
    <n v="92"/>
    <n v="10.56"/>
    <n v="9"/>
    <x v="7"/>
    <n v="2.4300000000000002"/>
    <x v="0"/>
    <x v="0"/>
    <x v="1"/>
    <x v="0"/>
    <x v="1"/>
    <x v="1"/>
  </r>
  <r>
    <n v="1672"/>
    <s v="ND"/>
    <x v="49"/>
    <x v="0"/>
    <x v="0"/>
    <x v="1"/>
    <n v="0"/>
    <x v="1"/>
    <n v="150.30000000000001"/>
    <n v="101"/>
    <n v="25.55"/>
    <n v="255.9"/>
    <n v="112"/>
    <n v="21.75"/>
    <n v="136.69999999999999"/>
    <n v="62"/>
    <n v="6.15"/>
    <n v="12.5"/>
    <x v="7"/>
    <n v="3.38"/>
    <x v="1"/>
    <x v="4"/>
    <x v="1"/>
    <x v="0"/>
    <x v="1"/>
    <x v="1"/>
  </r>
  <r>
    <n v="1673"/>
    <s v="CO"/>
    <x v="89"/>
    <x v="1"/>
    <x v="0"/>
    <x v="0"/>
    <n v="21"/>
    <x v="0"/>
    <n v="283.2"/>
    <n v="110"/>
    <n v="48.14"/>
    <n v="239.7"/>
    <n v="108"/>
    <n v="20.37"/>
    <n v="149.5"/>
    <n v="80"/>
    <n v="6.73"/>
    <n v="6.3"/>
    <x v="6"/>
    <n v="1.7"/>
    <x v="0"/>
    <x v="5"/>
    <x v="1"/>
    <x v="0"/>
    <x v="1"/>
    <x v="0"/>
  </r>
  <r>
    <n v="1674"/>
    <s v="KY"/>
    <x v="58"/>
    <x v="2"/>
    <x v="0"/>
    <x v="0"/>
    <n v="20"/>
    <x v="0"/>
    <n v="157.80000000000001"/>
    <n v="83"/>
    <n v="26.83"/>
    <n v="161.5"/>
    <n v="56"/>
    <n v="13.73"/>
    <n v="271.5"/>
    <n v="100"/>
    <n v="12.22"/>
    <n v="8.6999999999999993"/>
    <x v="5"/>
    <n v="2.35"/>
    <x v="0"/>
    <x v="5"/>
    <x v="2"/>
    <x v="1"/>
    <x v="2"/>
    <x v="2"/>
  </r>
  <r>
    <n v="1675"/>
    <s v="WA"/>
    <x v="39"/>
    <x v="2"/>
    <x v="0"/>
    <x v="1"/>
    <n v="0"/>
    <x v="1"/>
    <n v="141.19999999999999"/>
    <n v="132"/>
    <n v="24"/>
    <n v="149.1"/>
    <n v="90"/>
    <n v="12.67"/>
    <n v="171.4"/>
    <n v="72"/>
    <n v="7.71"/>
    <n v="7"/>
    <x v="5"/>
    <n v="1.89"/>
    <x v="0"/>
    <x v="4"/>
    <x v="1"/>
    <x v="0"/>
    <x v="2"/>
    <x v="3"/>
  </r>
  <r>
    <n v="1676"/>
    <s v="SC"/>
    <x v="113"/>
    <x v="0"/>
    <x v="1"/>
    <x v="1"/>
    <n v="0"/>
    <x v="1"/>
    <n v="237.8"/>
    <n v="92"/>
    <n v="40.43"/>
    <n v="208.9"/>
    <n v="119"/>
    <n v="17.760000000000002"/>
    <n v="167.8"/>
    <n v="86"/>
    <n v="7.55"/>
    <n v="15.6"/>
    <x v="1"/>
    <n v="4.21"/>
    <x v="1"/>
    <x v="4"/>
    <x v="2"/>
    <x v="1"/>
    <x v="0"/>
    <x v="0"/>
  </r>
  <r>
    <n v="1677"/>
    <s v="RI"/>
    <x v="14"/>
    <x v="1"/>
    <x v="1"/>
    <x v="1"/>
    <n v="0"/>
    <x v="1"/>
    <n v="204"/>
    <n v="84"/>
    <n v="34.68"/>
    <n v="168.5"/>
    <n v="61"/>
    <n v="14.32"/>
    <n v="164"/>
    <n v="102"/>
    <n v="7.38"/>
    <n v="13.3"/>
    <x v="0"/>
    <n v="3.59"/>
    <x v="1"/>
    <x v="3"/>
    <x v="2"/>
    <x v="1"/>
    <x v="2"/>
    <x v="0"/>
  </r>
  <r>
    <n v="1678"/>
    <s v="ID"/>
    <x v="128"/>
    <x v="1"/>
    <x v="0"/>
    <x v="1"/>
    <n v="0"/>
    <x v="1"/>
    <n v="221.1"/>
    <n v="106"/>
    <n v="37.590000000000003"/>
    <n v="178.6"/>
    <n v="48"/>
    <n v="15.18"/>
    <n v="202.7"/>
    <n v="90"/>
    <n v="9.1199999999999992"/>
    <n v="7.4"/>
    <x v="0"/>
    <n v="2"/>
    <x v="0"/>
    <x v="0"/>
    <x v="1"/>
    <x v="0"/>
    <x v="0"/>
    <x v="0"/>
  </r>
  <r>
    <n v="1679"/>
    <s v="ME"/>
    <x v="44"/>
    <x v="1"/>
    <x v="0"/>
    <x v="1"/>
    <n v="0"/>
    <x v="1"/>
    <n v="118"/>
    <n v="133"/>
    <n v="20.059999999999999"/>
    <n v="248.1"/>
    <n v="99"/>
    <n v="21.09"/>
    <n v="214.4"/>
    <n v="122"/>
    <n v="9.65"/>
    <n v="5.3"/>
    <x v="2"/>
    <n v="1.43"/>
    <x v="0"/>
    <x v="0"/>
    <x v="1"/>
    <x v="0"/>
    <x v="1"/>
    <x v="1"/>
  </r>
  <r>
    <n v="1680"/>
    <s v="SD"/>
    <x v="99"/>
    <x v="0"/>
    <x v="0"/>
    <x v="1"/>
    <n v="0"/>
    <x v="1"/>
    <n v="163.80000000000001"/>
    <n v="73"/>
    <n v="27.85"/>
    <n v="255.6"/>
    <n v="85"/>
    <n v="21.73"/>
    <n v="192.9"/>
    <n v="95"/>
    <n v="8.68"/>
    <n v="15.7"/>
    <x v="7"/>
    <n v="4.24"/>
    <x v="1"/>
    <x v="1"/>
    <x v="1"/>
    <x v="0"/>
    <x v="1"/>
    <x v="1"/>
  </r>
  <r>
    <n v="1681"/>
    <s v="SC"/>
    <x v="109"/>
    <x v="1"/>
    <x v="0"/>
    <x v="0"/>
    <n v="4"/>
    <x v="1"/>
    <n v="141.30000000000001"/>
    <n v="96"/>
    <n v="24.02"/>
    <n v="230.4"/>
    <n v="88"/>
    <n v="19.579999999999998"/>
    <n v="223.7"/>
    <n v="85"/>
    <n v="10.07"/>
    <n v="9.4"/>
    <x v="0"/>
    <n v="2.54"/>
    <x v="0"/>
    <x v="3"/>
    <x v="1"/>
    <x v="0"/>
    <x v="1"/>
    <x v="2"/>
  </r>
  <r>
    <n v="1682"/>
    <s v="TN"/>
    <x v="19"/>
    <x v="0"/>
    <x v="0"/>
    <x v="1"/>
    <n v="0"/>
    <x v="1"/>
    <n v="272.5"/>
    <n v="119"/>
    <n v="46.33"/>
    <n v="226.1"/>
    <n v="94"/>
    <n v="19.22"/>
    <n v="159.1"/>
    <n v="94"/>
    <n v="7.16"/>
    <n v="16.399999999999999"/>
    <x v="2"/>
    <n v="4.43"/>
    <x v="1"/>
    <x v="3"/>
    <x v="2"/>
    <x v="1"/>
    <x v="1"/>
    <x v="0"/>
  </r>
  <r>
    <n v="1683"/>
    <s v="MT"/>
    <x v="46"/>
    <x v="2"/>
    <x v="0"/>
    <x v="0"/>
    <n v="16"/>
    <x v="0"/>
    <n v="118.9"/>
    <n v="112"/>
    <n v="20.21"/>
    <n v="228.3"/>
    <n v="97"/>
    <n v="19.41"/>
    <n v="180.1"/>
    <n v="111"/>
    <n v="8.1"/>
    <n v="8.1999999999999993"/>
    <x v="2"/>
    <n v="2.21"/>
    <x v="0"/>
    <x v="4"/>
    <x v="1"/>
    <x v="0"/>
    <x v="1"/>
    <x v="3"/>
  </r>
  <r>
    <n v="1684"/>
    <s v="WI"/>
    <x v="34"/>
    <x v="0"/>
    <x v="0"/>
    <x v="1"/>
    <n v="0"/>
    <x v="1"/>
    <n v="7.9"/>
    <n v="100"/>
    <n v="1.34"/>
    <n v="136.4"/>
    <n v="83"/>
    <n v="11.59"/>
    <n v="156.6"/>
    <n v="89"/>
    <n v="7.05"/>
    <n v="12.1"/>
    <x v="6"/>
    <n v="3.27"/>
    <x v="1"/>
    <x v="1"/>
    <x v="1"/>
    <x v="0"/>
    <x v="2"/>
    <x v="3"/>
  </r>
  <r>
    <n v="1685"/>
    <s v="AK"/>
    <x v="60"/>
    <x v="2"/>
    <x v="0"/>
    <x v="1"/>
    <n v="0"/>
    <x v="1"/>
    <n v="159.5"/>
    <n v="96"/>
    <n v="27.12"/>
    <n v="167.2"/>
    <n v="123"/>
    <n v="14.21"/>
    <n v="138.6"/>
    <n v="106"/>
    <n v="6.24"/>
    <n v="10.199999999999999"/>
    <x v="7"/>
    <n v="2.75"/>
    <x v="0"/>
    <x v="1"/>
    <x v="1"/>
    <x v="0"/>
    <x v="2"/>
    <x v="3"/>
  </r>
  <r>
    <n v="1686"/>
    <s v="AZ"/>
    <x v="60"/>
    <x v="2"/>
    <x v="0"/>
    <x v="1"/>
    <n v="0"/>
    <x v="1"/>
    <n v="150.19999999999999"/>
    <n v="70"/>
    <n v="25.53"/>
    <n v="185.7"/>
    <n v="98"/>
    <n v="15.78"/>
    <n v="212.5"/>
    <n v="128"/>
    <n v="9.56"/>
    <n v="12.1"/>
    <x v="5"/>
    <n v="3.27"/>
    <x v="1"/>
    <x v="0"/>
    <x v="1"/>
    <x v="0"/>
    <x v="0"/>
    <x v="3"/>
  </r>
  <r>
    <n v="1687"/>
    <s v="MT"/>
    <x v="49"/>
    <x v="0"/>
    <x v="0"/>
    <x v="0"/>
    <n v="30"/>
    <x v="2"/>
    <n v="144.5"/>
    <n v="35"/>
    <n v="24.57"/>
    <n v="262.3"/>
    <n v="101"/>
    <n v="22.3"/>
    <n v="226.5"/>
    <n v="82"/>
    <n v="10.19"/>
    <n v="12"/>
    <x v="10"/>
    <n v="3.24"/>
    <x v="1"/>
    <x v="4"/>
    <x v="1"/>
    <x v="0"/>
    <x v="1"/>
    <x v="1"/>
  </r>
  <r>
    <n v="1688"/>
    <s v="MA"/>
    <x v="171"/>
    <x v="1"/>
    <x v="0"/>
    <x v="1"/>
    <n v="0"/>
    <x v="1"/>
    <n v="220.8"/>
    <n v="77"/>
    <n v="37.54"/>
    <n v="148.5"/>
    <n v="87"/>
    <n v="12.62"/>
    <n v="183.9"/>
    <n v="100"/>
    <n v="8.2799999999999994"/>
    <n v="7.6"/>
    <x v="0"/>
    <n v="2.0499999999999998"/>
    <x v="0"/>
    <x v="4"/>
    <x v="1"/>
    <x v="0"/>
    <x v="2"/>
    <x v="0"/>
  </r>
  <r>
    <n v="1689"/>
    <s v="IN"/>
    <x v="33"/>
    <x v="1"/>
    <x v="0"/>
    <x v="1"/>
    <n v="0"/>
    <x v="1"/>
    <n v="216.3"/>
    <n v="96"/>
    <n v="36.770000000000003"/>
    <n v="266.3"/>
    <n v="77"/>
    <n v="22.64"/>
    <n v="214"/>
    <n v="110"/>
    <n v="9.6300000000000008"/>
    <n v="4.5"/>
    <x v="0"/>
    <n v="1.22"/>
    <x v="0"/>
    <x v="1"/>
    <x v="1"/>
    <x v="0"/>
    <x v="1"/>
    <x v="0"/>
  </r>
  <r>
    <n v="1690"/>
    <s v="MD"/>
    <x v="55"/>
    <x v="1"/>
    <x v="0"/>
    <x v="1"/>
    <n v="0"/>
    <x v="1"/>
    <n v="169.5"/>
    <n v="96"/>
    <n v="28.82"/>
    <n v="157.6"/>
    <n v="94"/>
    <n v="13.4"/>
    <n v="98.2"/>
    <n v="70"/>
    <n v="4.42"/>
    <n v="10.6"/>
    <x v="10"/>
    <n v="2.86"/>
    <x v="1"/>
    <x v="1"/>
    <x v="1"/>
    <x v="0"/>
    <x v="2"/>
    <x v="3"/>
  </r>
  <r>
    <n v="1691"/>
    <s v="NV"/>
    <x v="1"/>
    <x v="1"/>
    <x v="0"/>
    <x v="0"/>
    <n v="35"/>
    <x v="2"/>
    <n v="256.3"/>
    <n v="119"/>
    <n v="43.57"/>
    <n v="258.10000000000002"/>
    <n v="91"/>
    <n v="21.94"/>
    <n v="215.5"/>
    <n v="130"/>
    <n v="9.6999999999999993"/>
    <n v="11.7"/>
    <x v="6"/>
    <n v="3.16"/>
    <x v="1"/>
    <x v="0"/>
    <x v="1"/>
    <x v="0"/>
    <x v="1"/>
    <x v="0"/>
  </r>
  <r>
    <n v="1692"/>
    <s v="CO"/>
    <x v="119"/>
    <x v="0"/>
    <x v="0"/>
    <x v="1"/>
    <n v="0"/>
    <x v="1"/>
    <n v="179.7"/>
    <n v="128"/>
    <n v="30.55"/>
    <n v="299.8"/>
    <n v="92"/>
    <n v="25.48"/>
    <n v="185.3"/>
    <n v="120"/>
    <n v="8.34"/>
    <n v="7.6"/>
    <x v="0"/>
    <n v="2.0499999999999998"/>
    <x v="0"/>
    <x v="0"/>
    <x v="1"/>
    <x v="0"/>
    <x v="1"/>
    <x v="0"/>
  </r>
  <r>
    <n v="1693"/>
    <s v="KS"/>
    <x v="3"/>
    <x v="0"/>
    <x v="0"/>
    <x v="1"/>
    <n v="0"/>
    <x v="1"/>
    <n v="266"/>
    <n v="120"/>
    <n v="45.22"/>
    <n v="130.1"/>
    <n v="84"/>
    <n v="11.06"/>
    <n v="165.8"/>
    <n v="63"/>
    <n v="7.46"/>
    <n v="13.1"/>
    <x v="1"/>
    <n v="3.54"/>
    <x v="1"/>
    <x v="3"/>
    <x v="1"/>
    <x v="0"/>
    <x v="2"/>
    <x v="0"/>
  </r>
  <r>
    <n v="1694"/>
    <s v="AR"/>
    <x v="89"/>
    <x v="0"/>
    <x v="0"/>
    <x v="1"/>
    <n v="0"/>
    <x v="1"/>
    <n v="96.7"/>
    <n v="97"/>
    <n v="16.440000000000001"/>
    <n v="193.8"/>
    <n v="95"/>
    <n v="16.47"/>
    <n v="171.7"/>
    <n v="88"/>
    <n v="7.73"/>
    <n v="9.6999999999999993"/>
    <x v="0"/>
    <n v="2.62"/>
    <x v="0"/>
    <x v="4"/>
    <x v="1"/>
    <x v="0"/>
    <x v="0"/>
    <x v="3"/>
  </r>
  <r>
    <n v="1695"/>
    <s v="WY"/>
    <x v="140"/>
    <x v="2"/>
    <x v="0"/>
    <x v="1"/>
    <n v="0"/>
    <x v="1"/>
    <n v="82.7"/>
    <n v="116"/>
    <n v="14.06"/>
    <n v="194.6"/>
    <n v="95"/>
    <n v="16.54"/>
    <n v="159"/>
    <n v="54"/>
    <n v="7.15"/>
    <n v="10.9"/>
    <x v="4"/>
    <n v="2.94"/>
    <x v="1"/>
    <x v="1"/>
    <x v="1"/>
    <x v="0"/>
    <x v="0"/>
    <x v="3"/>
  </r>
  <r>
    <n v="1696"/>
    <s v="PA"/>
    <x v="195"/>
    <x v="0"/>
    <x v="0"/>
    <x v="1"/>
    <n v="0"/>
    <x v="1"/>
    <n v="168.2"/>
    <n v="87"/>
    <n v="28.59"/>
    <n v="161.69999999999999"/>
    <n v="92"/>
    <n v="13.74"/>
    <n v="192.4"/>
    <n v="112"/>
    <n v="8.66"/>
    <n v="10.1"/>
    <x v="0"/>
    <n v="2.73"/>
    <x v="0"/>
    <x v="3"/>
    <x v="1"/>
    <x v="0"/>
    <x v="2"/>
    <x v="3"/>
  </r>
  <r>
    <n v="1697"/>
    <s v="TX"/>
    <x v="36"/>
    <x v="2"/>
    <x v="0"/>
    <x v="1"/>
    <n v="0"/>
    <x v="1"/>
    <n v="286.39999999999998"/>
    <n v="109"/>
    <n v="48.69"/>
    <n v="178.2"/>
    <n v="67"/>
    <n v="15.15"/>
    <n v="214.2"/>
    <n v="152"/>
    <n v="9.64"/>
    <n v="10.7"/>
    <x v="13"/>
    <n v="2.89"/>
    <x v="1"/>
    <x v="0"/>
    <x v="2"/>
    <x v="1"/>
    <x v="0"/>
    <x v="0"/>
  </r>
  <r>
    <n v="1698"/>
    <s v="NY"/>
    <x v="151"/>
    <x v="2"/>
    <x v="0"/>
    <x v="1"/>
    <n v="0"/>
    <x v="1"/>
    <n v="174.3"/>
    <n v="95"/>
    <n v="29.63"/>
    <n v="186.6"/>
    <n v="128"/>
    <n v="15.86"/>
    <n v="258.2"/>
    <n v="105"/>
    <n v="11.62"/>
    <n v="12.9"/>
    <x v="2"/>
    <n v="3.48"/>
    <x v="1"/>
    <x v="3"/>
    <x v="1"/>
    <x v="0"/>
    <x v="0"/>
    <x v="2"/>
  </r>
  <r>
    <n v="1699"/>
    <s v="OR"/>
    <x v="157"/>
    <x v="0"/>
    <x v="1"/>
    <x v="1"/>
    <n v="0"/>
    <x v="1"/>
    <n v="190.6"/>
    <n v="100"/>
    <n v="32.4"/>
    <n v="161.69999999999999"/>
    <n v="104"/>
    <n v="13.74"/>
    <n v="189.9"/>
    <n v="136"/>
    <n v="8.5500000000000007"/>
    <n v="13"/>
    <x v="1"/>
    <n v="3.51"/>
    <x v="1"/>
    <x v="0"/>
    <x v="1"/>
    <x v="0"/>
    <x v="2"/>
    <x v="0"/>
  </r>
  <r>
    <n v="1700"/>
    <s v="NY"/>
    <x v="9"/>
    <x v="0"/>
    <x v="0"/>
    <x v="1"/>
    <n v="0"/>
    <x v="1"/>
    <n v="133.4"/>
    <n v="102"/>
    <n v="22.68"/>
    <n v="204.6"/>
    <n v="71"/>
    <n v="17.39"/>
    <n v="196.9"/>
    <n v="103"/>
    <n v="8.86"/>
    <n v="11.1"/>
    <x v="10"/>
    <n v="3"/>
    <x v="1"/>
    <x v="0"/>
    <x v="1"/>
    <x v="0"/>
    <x v="0"/>
    <x v="3"/>
  </r>
  <r>
    <n v="1701"/>
    <s v="AR"/>
    <x v="23"/>
    <x v="1"/>
    <x v="0"/>
    <x v="0"/>
    <n v="27"/>
    <x v="2"/>
    <n v="204.6"/>
    <n v="96"/>
    <n v="34.78"/>
    <n v="136"/>
    <n v="93"/>
    <n v="11.56"/>
    <n v="210.5"/>
    <n v="82"/>
    <n v="9.4700000000000006"/>
    <n v="6.6"/>
    <x v="5"/>
    <n v="1.78"/>
    <x v="0"/>
    <x v="3"/>
    <x v="1"/>
    <x v="0"/>
    <x v="2"/>
    <x v="0"/>
  </r>
  <r>
    <n v="1702"/>
    <s v="MI"/>
    <x v="120"/>
    <x v="1"/>
    <x v="0"/>
    <x v="1"/>
    <n v="0"/>
    <x v="1"/>
    <n v="242.2"/>
    <n v="88"/>
    <n v="41.17"/>
    <n v="233.2"/>
    <n v="89"/>
    <n v="19.82"/>
    <n v="188.5"/>
    <n v="121"/>
    <n v="8.48"/>
    <n v="6.2"/>
    <x v="1"/>
    <n v="1.67"/>
    <x v="0"/>
    <x v="3"/>
    <x v="1"/>
    <x v="0"/>
    <x v="1"/>
    <x v="0"/>
  </r>
  <r>
    <n v="1703"/>
    <s v="OK"/>
    <x v="33"/>
    <x v="0"/>
    <x v="0"/>
    <x v="0"/>
    <n v="33"/>
    <x v="2"/>
    <n v="253.1"/>
    <n v="112"/>
    <n v="43.03"/>
    <n v="210.1"/>
    <n v="94"/>
    <n v="17.86"/>
    <n v="95"/>
    <n v="98"/>
    <n v="4.2699999999999996"/>
    <n v="11.9"/>
    <x v="7"/>
    <n v="3.21"/>
    <x v="1"/>
    <x v="3"/>
    <x v="1"/>
    <x v="0"/>
    <x v="0"/>
    <x v="0"/>
  </r>
  <r>
    <n v="1704"/>
    <s v="TX"/>
    <x v="32"/>
    <x v="0"/>
    <x v="0"/>
    <x v="1"/>
    <n v="0"/>
    <x v="1"/>
    <n v="130"/>
    <n v="110"/>
    <n v="22.1"/>
    <n v="185.3"/>
    <n v="88"/>
    <n v="15.75"/>
    <n v="178.7"/>
    <n v="105"/>
    <n v="8.0399999999999991"/>
    <n v="8.3000000000000007"/>
    <x v="7"/>
    <n v="2.2400000000000002"/>
    <x v="0"/>
    <x v="1"/>
    <x v="1"/>
    <x v="0"/>
    <x v="0"/>
    <x v="3"/>
  </r>
  <r>
    <n v="1705"/>
    <s v="NC"/>
    <x v="119"/>
    <x v="2"/>
    <x v="0"/>
    <x v="1"/>
    <n v="0"/>
    <x v="1"/>
    <n v="105.9"/>
    <n v="151"/>
    <n v="18"/>
    <n v="189.6"/>
    <n v="142"/>
    <n v="16.12"/>
    <n v="170.9"/>
    <n v="67"/>
    <n v="7.69"/>
    <n v="12.7"/>
    <x v="10"/>
    <n v="3.43"/>
    <x v="1"/>
    <x v="1"/>
    <x v="1"/>
    <x v="0"/>
    <x v="0"/>
    <x v="3"/>
  </r>
  <r>
    <n v="1706"/>
    <s v="IL"/>
    <x v="94"/>
    <x v="2"/>
    <x v="0"/>
    <x v="1"/>
    <n v="0"/>
    <x v="1"/>
    <n v="183.8"/>
    <n v="111"/>
    <n v="31.25"/>
    <n v="123.5"/>
    <n v="92"/>
    <n v="10.5"/>
    <n v="160.69999999999999"/>
    <n v="105"/>
    <n v="7.23"/>
    <n v="6.1"/>
    <x v="5"/>
    <n v="1.65"/>
    <x v="0"/>
    <x v="0"/>
    <x v="1"/>
    <x v="0"/>
    <x v="2"/>
    <x v="0"/>
  </r>
  <r>
    <n v="1707"/>
    <s v="OR"/>
    <x v="28"/>
    <x v="0"/>
    <x v="0"/>
    <x v="1"/>
    <n v="0"/>
    <x v="1"/>
    <n v="196.5"/>
    <n v="82"/>
    <n v="33.409999999999997"/>
    <n v="190"/>
    <n v="89"/>
    <n v="16.149999999999999"/>
    <n v="163.19999999999999"/>
    <n v="99"/>
    <n v="7.34"/>
    <n v="10.8"/>
    <x v="5"/>
    <n v="2.92"/>
    <x v="1"/>
    <x v="4"/>
    <x v="1"/>
    <x v="0"/>
    <x v="0"/>
    <x v="0"/>
  </r>
  <r>
    <n v="1708"/>
    <s v="SD"/>
    <x v="10"/>
    <x v="1"/>
    <x v="0"/>
    <x v="1"/>
    <n v="0"/>
    <x v="1"/>
    <n v="184.5"/>
    <n v="81"/>
    <n v="31.37"/>
    <n v="172"/>
    <n v="103"/>
    <n v="14.62"/>
    <n v="183.4"/>
    <n v="96"/>
    <n v="8.25"/>
    <n v="13.7"/>
    <x v="0"/>
    <n v="3.7"/>
    <x v="1"/>
    <x v="3"/>
    <x v="1"/>
    <x v="0"/>
    <x v="2"/>
    <x v="0"/>
  </r>
  <r>
    <n v="1709"/>
    <s v="NE"/>
    <x v="29"/>
    <x v="2"/>
    <x v="0"/>
    <x v="1"/>
    <n v="0"/>
    <x v="1"/>
    <n v="261.89999999999998"/>
    <n v="113"/>
    <n v="44.52"/>
    <n v="148.1"/>
    <n v="99"/>
    <n v="12.59"/>
    <n v="145.19999999999999"/>
    <n v="74"/>
    <n v="6.53"/>
    <n v="13.8"/>
    <x v="7"/>
    <n v="3.73"/>
    <x v="1"/>
    <x v="1"/>
    <x v="1"/>
    <x v="0"/>
    <x v="2"/>
    <x v="0"/>
  </r>
  <r>
    <n v="1710"/>
    <s v="RI"/>
    <x v="91"/>
    <x v="1"/>
    <x v="0"/>
    <x v="1"/>
    <n v="0"/>
    <x v="1"/>
    <n v="202.4"/>
    <n v="118"/>
    <n v="34.409999999999997"/>
    <n v="260.2"/>
    <n v="67"/>
    <n v="22.12"/>
    <n v="177.4"/>
    <n v="112"/>
    <n v="7.98"/>
    <n v="9.1999999999999993"/>
    <x v="2"/>
    <n v="2.48"/>
    <x v="0"/>
    <x v="3"/>
    <x v="1"/>
    <x v="0"/>
    <x v="1"/>
    <x v="0"/>
  </r>
  <r>
    <n v="1711"/>
    <s v="ID"/>
    <x v="80"/>
    <x v="0"/>
    <x v="0"/>
    <x v="0"/>
    <n v="22"/>
    <x v="0"/>
    <n v="167.7"/>
    <n v="104"/>
    <n v="28.51"/>
    <n v="246.8"/>
    <n v="91"/>
    <n v="20.98"/>
    <n v="203.9"/>
    <n v="117"/>
    <n v="9.18"/>
    <n v="7.5"/>
    <x v="9"/>
    <n v="2.0299999999999998"/>
    <x v="0"/>
    <x v="0"/>
    <x v="1"/>
    <x v="0"/>
    <x v="1"/>
    <x v="1"/>
  </r>
  <r>
    <n v="1712"/>
    <s v="NY"/>
    <x v="15"/>
    <x v="0"/>
    <x v="0"/>
    <x v="0"/>
    <n v="26"/>
    <x v="2"/>
    <n v="189.1"/>
    <n v="112"/>
    <n v="32.15"/>
    <n v="178.2"/>
    <n v="97"/>
    <n v="15.15"/>
    <n v="199.3"/>
    <n v="104"/>
    <n v="8.9700000000000006"/>
    <n v="11.1"/>
    <x v="7"/>
    <n v="3"/>
    <x v="1"/>
    <x v="0"/>
    <x v="1"/>
    <x v="0"/>
    <x v="0"/>
    <x v="0"/>
  </r>
  <r>
    <n v="1713"/>
    <s v="OK"/>
    <x v="10"/>
    <x v="0"/>
    <x v="0"/>
    <x v="1"/>
    <n v="0"/>
    <x v="1"/>
    <n v="205.2"/>
    <n v="106"/>
    <n v="34.880000000000003"/>
    <n v="99.5"/>
    <n v="122"/>
    <n v="8.4600000000000009"/>
    <n v="189.5"/>
    <n v="75"/>
    <n v="8.5299999999999994"/>
    <n v="13.4"/>
    <x v="0"/>
    <n v="3.62"/>
    <x v="1"/>
    <x v="0"/>
    <x v="1"/>
    <x v="0"/>
    <x v="2"/>
    <x v="0"/>
  </r>
  <r>
    <n v="1714"/>
    <s v="SC"/>
    <x v="126"/>
    <x v="0"/>
    <x v="0"/>
    <x v="0"/>
    <n v="23"/>
    <x v="0"/>
    <n v="153.6"/>
    <n v="93"/>
    <n v="26.11"/>
    <n v="216.9"/>
    <n v="88"/>
    <n v="18.440000000000001"/>
    <n v="161.30000000000001"/>
    <n v="91"/>
    <n v="7.26"/>
    <n v="12.6"/>
    <x v="0"/>
    <n v="3.4"/>
    <x v="1"/>
    <x v="4"/>
    <x v="1"/>
    <x v="0"/>
    <x v="0"/>
    <x v="3"/>
  </r>
  <r>
    <n v="1715"/>
    <s v="IN"/>
    <x v="9"/>
    <x v="1"/>
    <x v="0"/>
    <x v="1"/>
    <n v="0"/>
    <x v="1"/>
    <n v="154.5"/>
    <n v="129"/>
    <n v="26.27"/>
    <n v="193.6"/>
    <n v="87"/>
    <n v="16.46"/>
    <n v="180.9"/>
    <n v="145"/>
    <n v="8.14"/>
    <n v="13.4"/>
    <x v="0"/>
    <n v="3.62"/>
    <x v="1"/>
    <x v="4"/>
    <x v="1"/>
    <x v="0"/>
    <x v="0"/>
    <x v="3"/>
  </r>
  <r>
    <n v="1716"/>
    <s v="NV"/>
    <x v="90"/>
    <x v="0"/>
    <x v="0"/>
    <x v="1"/>
    <n v="0"/>
    <x v="1"/>
    <n v="153.69999999999999"/>
    <n v="109"/>
    <n v="26.13"/>
    <n v="194"/>
    <n v="105"/>
    <n v="16.489999999999998"/>
    <n v="256.10000000000002"/>
    <n v="114"/>
    <n v="11.52"/>
    <n v="14.1"/>
    <x v="1"/>
    <n v="3.81"/>
    <x v="1"/>
    <x v="0"/>
    <x v="1"/>
    <x v="0"/>
    <x v="0"/>
    <x v="2"/>
  </r>
  <r>
    <n v="1717"/>
    <s v="IL"/>
    <x v="10"/>
    <x v="2"/>
    <x v="1"/>
    <x v="0"/>
    <n v="36"/>
    <x v="2"/>
    <n v="171.2"/>
    <n v="138"/>
    <n v="29.1"/>
    <n v="185.8"/>
    <n v="102"/>
    <n v="15.79"/>
    <n v="227.6"/>
    <n v="97"/>
    <n v="10.24"/>
    <n v="10.8"/>
    <x v="0"/>
    <n v="2.92"/>
    <x v="1"/>
    <x v="0"/>
    <x v="1"/>
    <x v="0"/>
    <x v="0"/>
    <x v="2"/>
  </r>
  <r>
    <n v="1718"/>
    <s v="SD"/>
    <x v="3"/>
    <x v="1"/>
    <x v="0"/>
    <x v="1"/>
    <n v="0"/>
    <x v="1"/>
    <n v="328.1"/>
    <n v="106"/>
    <n v="55.78"/>
    <n v="151.69999999999999"/>
    <n v="89"/>
    <n v="12.89"/>
    <n v="303.5"/>
    <n v="114"/>
    <n v="13.66"/>
    <n v="8.6999999999999993"/>
    <x v="0"/>
    <n v="2.35"/>
    <x v="0"/>
    <x v="0"/>
    <x v="2"/>
    <x v="1"/>
    <x v="2"/>
    <x v="0"/>
  </r>
  <r>
    <n v="1719"/>
    <s v="OK"/>
    <x v="51"/>
    <x v="0"/>
    <x v="1"/>
    <x v="1"/>
    <n v="0"/>
    <x v="1"/>
    <n v="145.9"/>
    <n v="69"/>
    <n v="24.8"/>
    <n v="208.2"/>
    <n v="141"/>
    <n v="17.7"/>
    <n v="180.9"/>
    <n v="106"/>
    <n v="8.14"/>
    <n v="14.4"/>
    <x v="3"/>
    <n v="3.89"/>
    <x v="1"/>
    <x v="1"/>
    <x v="2"/>
    <x v="1"/>
    <x v="0"/>
    <x v="3"/>
  </r>
  <r>
    <n v="1720"/>
    <s v="KS"/>
    <x v="122"/>
    <x v="0"/>
    <x v="0"/>
    <x v="0"/>
    <n v="37"/>
    <x v="2"/>
    <n v="201.2"/>
    <n v="76"/>
    <n v="34.200000000000003"/>
    <n v="280.10000000000002"/>
    <n v="122"/>
    <n v="23.81"/>
    <n v="154.19999999999999"/>
    <n v="110"/>
    <n v="6.94"/>
    <n v="11.8"/>
    <x v="6"/>
    <n v="3.19"/>
    <x v="1"/>
    <x v="0"/>
    <x v="1"/>
    <x v="0"/>
    <x v="1"/>
    <x v="0"/>
  </r>
  <r>
    <n v="1721"/>
    <s v="IA"/>
    <x v="115"/>
    <x v="1"/>
    <x v="0"/>
    <x v="1"/>
    <n v="0"/>
    <x v="1"/>
    <n v="139.1"/>
    <n v="72"/>
    <n v="23.65"/>
    <n v="246"/>
    <n v="112"/>
    <n v="20.91"/>
    <n v="207.2"/>
    <n v="121"/>
    <n v="9.32"/>
    <n v="11.4"/>
    <x v="4"/>
    <n v="3.08"/>
    <x v="1"/>
    <x v="5"/>
    <x v="1"/>
    <x v="0"/>
    <x v="1"/>
    <x v="1"/>
  </r>
  <r>
    <n v="1722"/>
    <s v="NJ"/>
    <x v="159"/>
    <x v="0"/>
    <x v="0"/>
    <x v="1"/>
    <n v="0"/>
    <x v="1"/>
    <n v="118.9"/>
    <n v="128"/>
    <n v="20.21"/>
    <n v="278.3"/>
    <n v="65"/>
    <n v="23.66"/>
    <n v="194.8"/>
    <n v="61"/>
    <n v="8.77"/>
    <n v="13.2"/>
    <x v="3"/>
    <n v="3.56"/>
    <x v="1"/>
    <x v="4"/>
    <x v="1"/>
    <x v="0"/>
    <x v="1"/>
    <x v="1"/>
  </r>
  <r>
    <n v="1723"/>
    <s v="NJ"/>
    <x v="163"/>
    <x v="2"/>
    <x v="0"/>
    <x v="1"/>
    <n v="0"/>
    <x v="1"/>
    <n v="217.6"/>
    <n v="87"/>
    <n v="36.99"/>
    <n v="279"/>
    <n v="71"/>
    <n v="23.72"/>
    <n v="250.7"/>
    <n v="65"/>
    <n v="11.28"/>
    <n v="10.4"/>
    <x v="7"/>
    <n v="2.81"/>
    <x v="1"/>
    <x v="4"/>
    <x v="2"/>
    <x v="1"/>
    <x v="1"/>
    <x v="0"/>
  </r>
  <r>
    <n v="1724"/>
    <s v="MT"/>
    <x v="128"/>
    <x v="0"/>
    <x v="0"/>
    <x v="1"/>
    <n v="0"/>
    <x v="1"/>
    <n v="145"/>
    <n v="133"/>
    <n v="24.65"/>
    <n v="209.1"/>
    <n v="92"/>
    <n v="17.77"/>
    <n v="328.5"/>
    <n v="112"/>
    <n v="14.78"/>
    <n v="14.6"/>
    <x v="5"/>
    <n v="3.94"/>
    <x v="1"/>
    <x v="0"/>
    <x v="1"/>
    <x v="0"/>
    <x v="0"/>
    <x v="2"/>
  </r>
  <r>
    <n v="1725"/>
    <s v="IA"/>
    <x v="171"/>
    <x v="1"/>
    <x v="0"/>
    <x v="1"/>
    <n v="0"/>
    <x v="1"/>
    <n v="203.5"/>
    <n v="89"/>
    <n v="34.6"/>
    <n v="289.60000000000002"/>
    <n v="69"/>
    <n v="24.62"/>
    <n v="212.9"/>
    <n v="71"/>
    <n v="9.58"/>
    <n v="8.6999999999999993"/>
    <x v="0"/>
    <n v="2.35"/>
    <x v="0"/>
    <x v="3"/>
    <x v="1"/>
    <x v="0"/>
    <x v="1"/>
    <x v="0"/>
  </r>
  <r>
    <n v="1726"/>
    <s v="WA"/>
    <x v="98"/>
    <x v="0"/>
    <x v="0"/>
    <x v="1"/>
    <n v="0"/>
    <x v="1"/>
    <n v="240.1"/>
    <n v="115"/>
    <n v="40.82"/>
    <n v="180.4"/>
    <n v="91"/>
    <n v="15.33"/>
    <n v="133.4"/>
    <n v="122"/>
    <n v="6"/>
    <n v="8"/>
    <x v="1"/>
    <n v="2.16"/>
    <x v="0"/>
    <x v="3"/>
    <x v="1"/>
    <x v="0"/>
    <x v="0"/>
    <x v="0"/>
  </r>
  <r>
    <n v="1727"/>
    <s v="NE"/>
    <x v="33"/>
    <x v="2"/>
    <x v="0"/>
    <x v="1"/>
    <n v="0"/>
    <x v="1"/>
    <n v="83.8"/>
    <n v="121"/>
    <n v="14.25"/>
    <n v="240.2"/>
    <n v="96"/>
    <n v="20.420000000000002"/>
    <n v="158.6"/>
    <n v="108"/>
    <n v="7.14"/>
    <n v="6.7"/>
    <x v="8"/>
    <n v="1.81"/>
    <x v="0"/>
    <x v="0"/>
    <x v="1"/>
    <x v="0"/>
    <x v="1"/>
    <x v="1"/>
  </r>
  <r>
    <n v="1728"/>
    <s v="TX"/>
    <x v="35"/>
    <x v="2"/>
    <x v="0"/>
    <x v="1"/>
    <n v="0"/>
    <x v="1"/>
    <n v="269.8"/>
    <n v="106"/>
    <n v="45.87"/>
    <n v="228.8"/>
    <n v="101"/>
    <n v="19.45"/>
    <n v="257.5"/>
    <n v="106"/>
    <n v="11.59"/>
    <n v="10.1"/>
    <x v="8"/>
    <n v="2.73"/>
    <x v="0"/>
    <x v="0"/>
    <x v="2"/>
    <x v="1"/>
    <x v="1"/>
    <x v="0"/>
  </r>
  <r>
    <n v="1729"/>
    <s v="MS"/>
    <x v="42"/>
    <x v="0"/>
    <x v="0"/>
    <x v="0"/>
    <n v="21"/>
    <x v="0"/>
    <n v="126.3"/>
    <n v="84"/>
    <n v="21.47"/>
    <n v="209.6"/>
    <n v="102"/>
    <n v="17.82"/>
    <n v="192.5"/>
    <n v="129"/>
    <n v="8.66"/>
    <n v="10.6"/>
    <x v="5"/>
    <n v="2.86"/>
    <x v="1"/>
    <x v="0"/>
    <x v="1"/>
    <x v="0"/>
    <x v="0"/>
    <x v="3"/>
  </r>
  <r>
    <n v="1730"/>
    <s v="IA"/>
    <x v="62"/>
    <x v="1"/>
    <x v="0"/>
    <x v="0"/>
    <n v="15"/>
    <x v="0"/>
    <n v="88.1"/>
    <n v="125"/>
    <n v="14.98"/>
    <n v="175.9"/>
    <n v="142"/>
    <n v="14.95"/>
    <n v="269.89999999999998"/>
    <n v="85"/>
    <n v="12.15"/>
    <n v="9.6999999999999993"/>
    <x v="6"/>
    <n v="2.62"/>
    <x v="0"/>
    <x v="4"/>
    <x v="1"/>
    <x v="0"/>
    <x v="2"/>
    <x v="2"/>
  </r>
  <r>
    <n v="1731"/>
    <s v="MT"/>
    <x v="172"/>
    <x v="0"/>
    <x v="0"/>
    <x v="0"/>
    <n v="26"/>
    <x v="2"/>
    <n v="236.8"/>
    <n v="61"/>
    <n v="40.26"/>
    <n v="263.39999999999998"/>
    <n v="97"/>
    <n v="22.39"/>
    <n v="181.1"/>
    <n v="91"/>
    <n v="8.15"/>
    <n v="11.2"/>
    <x v="8"/>
    <n v="3.02"/>
    <x v="1"/>
    <x v="0"/>
    <x v="1"/>
    <x v="0"/>
    <x v="1"/>
    <x v="0"/>
  </r>
  <r>
    <n v="1732"/>
    <s v="GA"/>
    <x v="29"/>
    <x v="2"/>
    <x v="0"/>
    <x v="1"/>
    <n v="0"/>
    <x v="1"/>
    <n v="124.1"/>
    <n v="117"/>
    <n v="21.1"/>
    <n v="192.8"/>
    <n v="108"/>
    <n v="16.39"/>
    <n v="162.9"/>
    <n v="84"/>
    <n v="7.33"/>
    <n v="6.4"/>
    <x v="2"/>
    <n v="1.73"/>
    <x v="0"/>
    <x v="3"/>
    <x v="1"/>
    <x v="0"/>
    <x v="0"/>
    <x v="3"/>
  </r>
  <r>
    <n v="1733"/>
    <s v="MT"/>
    <x v="91"/>
    <x v="1"/>
    <x v="1"/>
    <x v="0"/>
    <n v="30"/>
    <x v="2"/>
    <n v="184.2"/>
    <n v="132"/>
    <n v="31.31"/>
    <n v="167.5"/>
    <n v="109"/>
    <n v="14.24"/>
    <n v="212.8"/>
    <n v="114"/>
    <n v="9.58"/>
    <n v="10"/>
    <x v="3"/>
    <n v="2.7"/>
    <x v="0"/>
    <x v="1"/>
    <x v="1"/>
    <x v="0"/>
    <x v="2"/>
    <x v="0"/>
  </r>
  <r>
    <n v="1734"/>
    <s v="ND"/>
    <x v="125"/>
    <x v="0"/>
    <x v="0"/>
    <x v="1"/>
    <n v="0"/>
    <x v="1"/>
    <n v="222.7"/>
    <n v="133"/>
    <n v="37.86"/>
    <n v="277"/>
    <n v="89"/>
    <n v="23.55"/>
    <n v="101.8"/>
    <n v="94"/>
    <n v="4.58"/>
    <n v="13.6"/>
    <x v="7"/>
    <n v="3.67"/>
    <x v="1"/>
    <x v="2"/>
    <x v="1"/>
    <x v="0"/>
    <x v="1"/>
    <x v="0"/>
  </r>
  <r>
    <n v="1735"/>
    <s v="VT"/>
    <x v="97"/>
    <x v="0"/>
    <x v="0"/>
    <x v="1"/>
    <n v="0"/>
    <x v="1"/>
    <n v="149.19999999999999"/>
    <n v="98"/>
    <n v="25.36"/>
    <n v="193.6"/>
    <n v="88"/>
    <n v="16.46"/>
    <n v="248.9"/>
    <n v="119"/>
    <n v="11.2"/>
    <n v="11.1"/>
    <x v="2"/>
    <n v="3"/>
    <x v="1"/>
    <x v="0"/>
    <x v="1"/>
    <x v="0"/>
    <x v="0"/>
    <x v="2"/>
  </r>
  <r>
    <n v="1736"/>
    <s v="SD"/>
    <x v="18"/>
    <x v="1"/>
    <x v="0"/>
    <x v="1"/>
    <n v="0"/>
    <x v="1"/>
    <n v="206.5"/>
    <n v="125"/>
    <n v="35.11"/>
    <n v="180.2"/>
    <n v="113"/>
    <n v="15.32"/>
    <n v="220.6"/>
    <n v="95"/>
    <n v="9.93"/>
    <n v="12.2"/>
    <x v="7"/>
    <n v="3.29"/>
    <x v="1"/>
    <x v="3"/>
    <x v="1"/>
    <x v="0"/>
    <x v="0"/>
    <x v="0"/>
  </r>
  <r>
    <n v="1737"/>
    <s v="OH"/>
    <x v="30"/>
    <x v="1"/>
    <x v="0"/>
    <x v="0"/>
    <n v="27"/>
    <x v="2"/>
    <n v="159.69999999999999"/>
    <n v="102"/>
    <n v="27.15"/>
    <n v="168.8"/>
    <n v="113"/>
    <n v="14.35"/>
    <n v="244.1"/>
    <n v="127"/>
    <n v="10.98"/>
    <n v="9.6"/>
    <x v="4"/>
    <n v="2.59"/>
    <x v="0"/>
    <x v="3"/>
    <x v="1"/>
    <x v="0"/>
    <x v="2"/>
    <x v="2"/>
  </r>
  <r>
    <n v="1738"/>
    <s v="OH"/>
    <x v="104"/>
    <x v="0"/>
    <x v="0"/>
    <x v="0"/>
    <n v="27"/>
    <x v="2"/>
    <n v="204.7"/>
    <n v="118"/>
    <n v="34.799999999999997"/>
    <n v="209.4"/>
    <n v="91"/>
    <n v="17.8"/>
    <n v="212.9"/>
    <n v="67"/>
    <n v="9.58"/>
    <n v="7"/>
    <x v="5"/>
    <n v="1.89"/>
    <x v="0"/>
    <x v="4"/>
    <x v="1"/>
    <x v="0"/>
    <x v="0"/>
    <x v="0"/>
  </r>
  <r>
    <n v="1739"/>
    <s v="MT"/>
    <x v="42"/>
    <x v="2"/>
    <x v="0"/>
    <x v="1"/>
    <n v="0"/>
    <x v="1"/>
    <n v="213.2"/>
    <n v="79"/>
    <n v="36.24"/>
    <n v="120.7"/>
    <n v="116"/>
    <n v="10.26"/>
    <n v="244.4"/>
    <n v="102"/>
    <n v="11"/>
    <n v="7.5"/>
    <x v="7"/>
    <n v="2.0299999999999998"/>
    <x v="0"/>
    <x v="0"/>
    <x v="1"/>
    <x v="0"/>
    <x v="2"/>
    <x v="0"/>
  </r>
  <r>
    <n v="1740"/>
    <s v="IL"/>
    <x v="13"/>
    <x v="0"/>
    <x v="1"/>
    <x v="1"/>
    <n v="0"/>
    <x v="1"/>
    <n v="269.60000000000002"/>
    <n v="121"/>
    <n v="45.83"/>
    <n v="171.7"/>
    <n v="91"/>
    <n v="14.59"/>
    <n v="219"/>
    <n v="98"/>
    <n v="9.86"/>
    <n v="8.1999999999999993"/>
    <x v="1"/>
    <n v="2.21"/>
    <x v="0"/>
    <x v="0"/>
    <x v="1"/>
    <x v="0"/>
    <x v="2"/>
    <x v="0"/>
  </r>
  <r>
    <n v="1741"/>
    <s v="NV"/>
    <x v="210"/>
    <x v="0"/>
    <x v="0"/>
    <x v="1"/>
    <n v="0"/>
    <x v="1"/>
    <n v="116.7"/>
    <n v="92"/>
    <n v="19.84"/>
    <n v="213.8"/>
    <n v="112"/>
    <n v="18.170000000000002"/>
    <n v="214.3"/>
    <n v="112"/>
    <n v="9.64"/>
    <n v="9.6999999999999993"/>
    <x v="1"/>
    <n v="2.62"/>
    <x v="0"/>
    <x v="4"/>
    <x v="1"/>
    <x v="0"/>
    <x v="0"/>
    <x v="3"/>
  </r>
  <r>
    <n v="1742"/>
    <s v="NH"/>
    <x v="52"/>
    <x v="2"/>
    <x v="0"/>
    <x v="1"/>
    <n v="0"/>
    <x v="1"/>
    <n v="140.19999999999999"/>
    <n v="97"/>
    <n v="23.83"/>
    <n v="213.9"/>
    <n v="102"/>
    <n v="18.18"/>
    <n v="120"/>
    <n v="126"/>
    <n v="5.4"/>
    <n v="7.1"/>
    <x v="5"/>
    <n v="1.92"/>
    <x v="0"/>
    <x v="0"/>
    <x v="1"/>
    <x v="0"/>
    <x v="0"/>
    <x v="3"/>
  </r>
  <r>
    <n v="1743"/>
    <s v="VT"/>
    <x v="46"/>
    <x v="0"/>
    <x v="0"/>
    <x v="1"/>
    <n v="0"/>
    <x v="1"/>
    <n v="136.19999999999999"/>
    <n v="92"/>
    <n v="23.15"/>
    <n v="220.9"/>
    <n v="110"/>
    <n v="18.78"/>
    <n v="196.9"/>
    <n v="116"/>
    <n v="8.86"/>
    <n v="13.3"/>
    <x v="10"/>
    <n v="3.59"/>
    <x v="1"/>
    <x v="3"/>
    <x v="1"/>
    <x v="0"/>
    <x v="0"/>
    <x v="3"/>
  </r>
  <r>
    <n v="1744"/>
    <s v="NY"/>
    <x v="101"/>
    <x v="0"/>
    <x v="0"/>
    <x v="0"/>
    <n v="16"/>
    <x v="0"/>
    <n v="88.5"/>
    <n v="87"/>
    <n v="15.05"/>
    <n v="178.8"/>
    <n v="108"/>
    <n v="15.2"/>
    <n v="228.7"/>
    <n v="96"/>
    <n v="10.29"/>
    <n v="11.5"/>
    <x v="0"/>
    <n v="3.11"/>
    <x v="1"/>
    <x v="4"/>
    <x v="1"/>
    <x v="0"/>
    <x v="0"/>
    <x v="2"/>
  </r>
  <r>
    <n v="1745"/>
    <s v="CT"/>
    <x v="20"/>
    <x v="0"/>
    <x v="0"/>
    <x v="1"/>
    <n v="0"/>
    <x v="1"/>
    <n v="215.3"/>
    <n v="58"/>
    <n v="36.6"/>
    <n v="242.4"/>
    <n v="91"/>
    <n v="20.6"/>
    <n v="279.8"/>
    <n v="105"/>
    <n v="12.59"/>
    <n v="12.1"/>
    <x v="4"/>
    <n v="3.27"/>
    <x v="1"/>
    <x v="1"/>
    <x v="1"/>
    <x v="0"/>
    <x v="1"/>
    <x v="0"/>
  </r>
  <r>
    <n v="1746"/>
    <s v="KS"/>
    <x v="41"/>
    <x v="2"/>
    <x v="0"/>
    <x v="1"/>
    <n v="0"/>
    <x v="1"/>
    <n v="269.2"/>
    <n v="104"/>
    <n v="45.76"/>
    <n v="193.8"/>
    <n v="144"/>
    <n v="16.47"/>
    <n v="257.60000000000002"/>
    <n v="61"/>
    <n v="11.59"/>
    <n v="8.9"/>
    <x v="5"/>
    <n v="2.4"/>
    <x v="0"/>
    <x v="3"/>
    <x v="2"/>
    <x v="1"/>
    <x v="0"/>
    <x v="0"/>
  </r>
  <r>
    <n v="1747"/>
    <s v="MI"/>
    <x v="25"/>
    <x v="1"/>
    <x v="0"/>
    <x v="0"/>
    <n v="25"/>
    <x v="0"/>
    <n v="203.8"/>
    <n v="118"/>
    <n v="34.65"/>
    <n v="267.10000000000002"/>
    <n v="48"/>
    <n v="22.7"/>
    <n v="225.1"/>
    <n v="105"/>
    <n v="10.130000000000001"/>
    <n v="7.3"/>
    <x v="2"/>
    <n v="1.97"/>
    <x v="0"/>
    <x v="1"/>
    <x v="1"/>
    <x v="0"/>
    <x v="1"/>
    <x v="0"/>
  </r>
  <r>
    <n v="1748"/>
    <s v="SD"/>
    <x v="99"/>
    <x v="1"/>
    <x v="0"/>
    <x v="0"/>
    <n v="34"/>
    <x v="2"/>
    <n v="268.39999999999998"/>
    <n v="112"/>
    <n v="45.63"/>
    <n v="222.2"/>
    <n v="108"/>
    <n v="18.89"/>
    <n v="117.6"/>
    <n v="102"/>
    <n v="5.29"/>
    <n v="10.3"/>
    <x v="0"/>
    <n v="2.78"/>
    <x v="0"/>
    <x v="1"/>
    <x v="1"/>
    <x v="0"/>
    <x v="0"/>
    <x v="0"/>
  </r>
  <r>
    <n v="1749"/>
    <s v="MD"/>
    <x v="52"/>
    <x v="0"/>
    <x v="0"/>
    <x v="1"/>
    <n v="0"/>
    <x v="1"/>
    <n v="114.4"/>
    <n v="122"/>
    <n v="19.45"/>
    <n v="127.7"/>
    <n v="154"/>
    <n v="10.85"/>
    <n v="253.1"/>
    <n v="109"/>
    <n v="11.39"/>
    <n v="10.1"/>
    <x v="2"/>
    <n v="2.73"/>
    <x v="0"/>
    <x v="4"/>
    <x v="1"/>
    <x v="0"/>
    <x v="2"/>
    <x v="2"/>
  </r>
  <r>
    <n v="1750"/>
    <s v="VA"/>
    <x v="70"/>
    <x v="0"/>
    <x v="0"/>
    <x v="1"/>
    <n v="0"/>
    <x v="1"/>
    <n v="138.9"/>
    <n v="65"/>
    <n v="23.61"/>
    <n v="208.9"/>
    <n v="109"/>
    <n v="17.760000000000002"/>
    <n v="232.4"/>
    <n v="82"/>
    <n v="10.46"/>
    <n v="9.1999999999999993"/>
    <x v="0"/>
    <n v="2.48"/>
    <x v="0"/>
    <x v="4"/>
    <x v="1"/>
    <x v="0"/>
    <x v="0"/>
    <x v="2"/>
  </r>
  <r>
    <n v="1751"/>
    <s v="NJ"/>
    <x v="58"/>
    <x v="0"/>
    <x v="0"/>
    <x v="1"/>
    <n v="0"/>
    <x v="1"/>
    <n v="186"/>
    <n v="55"/>
    <n v="31.62"/>
    <n v="237.4"/>
    <n v="105"/>
    <n v="20.18"/>
    <n v="148.1"/>
    <n v="83"/>
    <n v="6.66"/>
    <n v="12.2"/>
    <x v="1"/>
    <n v="3.29"/>
    <x v="1"/>
    <x v="0"/>
    <x v="1"/>
    <x v="0"/>
    <x v="1"/>
    <x v="0"/>
  </r>
  <r>
    <n v="1752"/>
    <s v="TN"/>
    <x v="42"/>
    <x v="1"/>
    <x v="0"/>
    <x v="0"/>
    <n v="26"/>
    <x v="2"/>
    <n v="170.4"/>
    <n v="91"/>
    <n v="28.97"/>
    <n v="254.5"/>
    <n v="90"/>
    <n v="21.63"/>
    <n v="219.6"/>
    <n v="122"/>
    <n v="9.8800000000000008"/>
    <n v="15.1"/>
    <x v="2"/>
    <n v="4.08"/>
    <x v="1"/>
    <x v="1"/>
    <x v="1"/>
    <x v="0"/>
    <x v="1"/>
    <x v="1"/>
  </r>
  <r>
    <n v="1753"/>
    <s v="DC"/>
    <x v="3"/>
    <x v="2"/>
    <x v="0"/>
    <x v="1"/>
    <n v="0"/>
    <x v="1"/>
    <n v="164.5"/>
    <n v="95"/>
    <n v="27.97"/>
    <n v="230.9"/>
    <n v="87"/>
    <n v="19.63"/>
    <n v="149.9"/>
    <n v="91"/>
    <n v="6.75"/>
    <n v="9.9"/>
    <x v="0"/>
    <n v="2.67"/>
    <x v="0"/>
    <x v="2"/>
    <x v="1"/>
    <x v="0"/>
    <x v="1"/>
    <x v="3"/>
  </r>
  <r>
    <n v="1754"/>
    <s v="DC"/>
    <x v="42"/>
    <x v="2"/>
    <x v="0"/>
    <x v="1"/>
    <n v="0"/>
    <x v="1"/>
    <n v="168.6"/>
    <n v="121"/>
    <n v="28.66"/>
    <n v="168.6"/>
    <n v="94"/>
    <n v="14.33"/>
    <n v="95.3"/>
    <n v="59"/>
    <n v="4.29"/>
    <n v="12.3"/>
    <x v="7"/>
    <n v="3.32"/>
    <x v="1"/>
    <x v="0"/>
    <x v="1"/>
    <x v="0"/>
    <x v="2"/>
    <x v="3"/>
  </r>
  <r>
    <n v="1755"/>
    <s v="OR"/>
    <x v="76"/>
    <x v="2"/>
    <x v="0"/>
    <x v="1"/>
    <n v="0"/>
    <x v="1"/>
    <n v="261.2"/>
    <n v="119"/>
    <n v="44.4"/>
    <n v="250.8"/>
    <n v="105"/>
    <n v="21.32"/>
    <n v="176"/>
    <n v="112"/>
    <n v="7.92"/>
    <n v="9.8000000000000007"/>
    <x v="5"/>
    <n v="2.65"/>
    <x v="0"/>
    <x v="1"/>
    <x v="2"/>
    <x v="1"/>
    <x v="1"/>
    <x v="0"/>
  </r>
  <r>
    <n v="1756"/>
    <s v="RI"/>
    <x v="22"/>
    <x v="0"/>
    <x v="0"/>
    <x v="1"/>
    <n v="0"/>
    <x v="1"/>
    <n v="190.5"/>
    <n v="91"/>
    <n v="32.39"/>
    <n v="178.4"/>
    <n v="75"/>
    <n v="15.16"/>
    <n v="162.4"/>
    <n v="113"/>
    <n v="7.31"/>
    <n v="13.1"/>
    <x v="2"/>
    <n v="3.54"/>
    <x v="1"/>
    <x v="0"/>
    <x v="1"/>
    <x v="0"/>
    <x v="0"/>
    <x v="0"/>
  </r>
  <r>
    <n v="1757"/>
    <s v="AK"/>
    <x v="98"/>
    <x v="1"/>
    <x v="0"/>
    <x v="1"/>
    <n v="0"/>
    <x v="1"/>
    <n v="181.1"/>
    <n v="121"/>
    <n v="30.79"/>
    <n v="314.39999999999998"/>
    <n v="109"/>
    <n v="26.72"/>
    <n v="246.7"/>
    <n v="81"/>
    <n v="11.1"/>
    <n v="4.2"/>
    <x v="4"/>
    <n v="1.1299999999999999"/>
    <x v="0"/>
    <x v="4"/>
    <x v="1"/>
    <x v="0"/>
    <x v="1"/>
    <x v="0"/>
  </r>
  <r>
    <n v="1758"/>
    <s v="WI"/>
    <x v="163"/>
    <x v="2"/>
    <x v="0"/>
    <x v="1"/>
    <n v="0"/>
    <x v="1"/>
    <n v="177.1"/>
    <n v="131"/>
    <n v="30.11"/>
    <n v="114.7"/>
    <n v="122"/>
    <n v="9.75"/>
    <n v="153.6"/>
    <n v="88"/>
    <n v="6.91"/>
    <n v="6.5"/>
    <x v="1"/>
    <n v="1.76"/>
    <x v="0"/>
    <x v="3"/>
    <x v="1"/>
    <x v="0"/>
    <x v="2"/>
    <x v="0"/>
  </r>
  <r>
    <n v="1759"/>
    <s v="IN"/>
    <x v="24"/>
    <x v="0"/>
    <x v="0"/>
    <x v="1"/>
    <n v="0"/>
    <x v="1"/>
    <n v="160.5"/>
    <n v="114"/>
    <n v="27.29"/>
    <n v="240.5"/>
    <n v="103"/>
    <n v="20.440000000000001"/>
    <n v="233.5"/>
    <n v="121"/>
    <n v="10.51"/>
    <n v="11.3"/>
    <x v="7"/>
    <n v="3.05"/>
    <x v="1"/>
    <x v="0"/>
    <x v="1"/>
    <x v="0"/>
    <x v="1"/>
    <x v="1"/>
  </r>
  <r>
    <n v="1760"/>
    <s v="MI"/>
    <x v="23"/>
    <x v="2"/>
    <x v="0"/>
    <x v="1"/>
    <n v="0"/>
    <x v="1"/>
    <n v="134.69999999999999"/>
    <n v="116"/>
    <n v="22.9"/>
    <n v="295.3"/>
    <n v="98"/>
    <n v="25.1"/>
    <n v="195.5"/>
    <n v="121"/>
    <n v="8.8000000000000007"/>
    <n v="6.6"/>
    <x v="2"/>
    <n v="1.78"/>
    <x v="0"/>
    <x v="4"/>
    <x v="1"/>
    <x v="0"/>
    <x v="1"/>
    <x v="1"/>
  </r>
  <r>
    <n v="1761"/>
    <s v="ID"/>
    <x v="36"/>
    <x v="1"/>
    <x v="0"/>
    <x v="0"/>
    <n v="28"/>
    <x v="2"/>
    <n v="198.2"/>
    <n v="107"/>
    <n v="33.69"/>
    <n v="139.1"/>
    <n v="123"/>
    <n v="11.82"/>
    <n v="199.1"/>
    <n v="139"/>
    <n v="8.9600000000000009"/>
    <n v="8.8000000000000007"/>
    <x v="6"/>
    <n v="2.38"/>
    <x v="0"/>
    <x v="4"/>
    <x v="1"/>
    <x v="0"/>
    <x v="2"/>
    <x v="0"/>
  </r>
  <r>
    <n v="1762"/>
    <s v="NH"/>
    <x v="66"/>
    <x v="2"/>
    <x v="1"/>
    <x v="1"/>
    <n v="0"/>
    <x v="1"/>
    <n v="228.9"/>
    <n v="134"/>
    <n v="38.909999999999997"/>
    <n v="255.7"/>
    <n v="71"/>
    <n v="21.73"/>
    <n v="208"/>
    <n v="120"/>
    <n v="9.36"/>
    <n v="10.1"/>
    <x v="5"/>
    <n v="2.73"/>
    <x v="0"/>
    <x v="2"/>
    <x v="2"/>
    <x v="1"/>
    <x v="1"/>
    <x v="0"/>
  </r>
  <r>
    <n v="1763"/>
    <s v="MN"/>
    <x v="131"/>
    <x v="2"/>
    <x v="0"/>
    <x v="1"/>
    <n v="0"/>
    <x v="1"/>
    <n v="241.7"/>
    <n v="137"/>
    <n v="41.09"/>
    <n v="135.80000000000001"/>
    <n v="100"/>
    <n v="11.54"/>
    <n v="277.60000000000002"/>
    <n v="123"/>
    <n v="12.49"/>
    <n v="13.1"/>
    <x v="0"/>
    <n v="3.54"/>
    <x v="1"/>
    <x v="1"/>
    <x v="1"/>
    <x v="0"/>
    <x v="2"/>
    <x v="0"/>
  </r>
  <r>
    <n v="1764"/>
    <s v="AZ"/>
    <x v="47"/>
    <x v="0"/>
    <x v="0"/>
    <x v="1"/>
    <n v="0"/>
    <x v="1"/>
    <n v="131.1"/>
    <n v="108"/>
    <n v="22.29"/>
    <n v="176.2"/>
    <n v="81"/>
    <n v="14.98"/>
    <n v="89.7"/>
    <n v="81"/>
    <n v="4.04"/>
    <n v="4.3"/>
    <x v="7"/>
    <n v="1.1599999999999999"/>
    <x v="0"/>
    <x v="0"/>
    <x v="1"/>
    <x v="0"/>
    <x v="2"/>
    <x v="3"/>
  </r>
  <r>
    <n v="1765"/>
    <s v="MN"/>
    <x v="145"/>
    <x v="0"/>
    <x v="0"/>
    <x v="1"/>
    <n v="0"/>
    <x v="1"/>
    <n v="234.1"/>
    <n v="101"/>
    <n v="39.799999999999997"/>
    <n v="200.2"/>
    <n v="121"/>
    <n v="17.02"/>
    <n v="237.4"/>
    <n v="89"/>
    <n v="10.68"/>
    <n v="13.1"/>
    <x v="4"/>
    <n v="3.54"/>
    <x v="1"/>
    <x v="4"/>
    <x v="1"/>
    <x v="0"/>
    <x v="0"/>
    <x v="0"/>
  </r>
  <r>
    <n v="1766"/>
    <s v="MO"/>
    <x v="78"/>
    <x v="0"/>
    <x v="0"/>
    <x v="1"/>
    <n v="0"/>
    <x v="1"/>
    <n v="200.1"/>
    <n v="72"/>
    <n v="34.020000000000003"/>
    <n v="300.89999999999998"/>
    <n v="120"/>
    <n v="25.58"/>
    <n v="236"/>
    <n v="68"/>
    <n v="10.62"/>
    <n v="11.9"/>
    <x v="2"/>
    <n v="3.21"/>
    <x v="1"/>
    <x v="1"/>
    <x v="1"/>
    <x v="0"/>
    <x v="1"/>
    <x v="0"/>
  </r>
  <r>
    <n v="1767"/>
    <s v="AL"/>
    <x v="32"/>
    <x v="2"/>
    <x v="0"/>
    <x v="1"/>
    <n v="0"/>
    <x v="1"/>
    <n v="154"/>
    <n v="107"/>
    <n v="26.18"/>
    <n v="94.4"/>
    <n v="114"/>
    <n v="8.02"/>
    <n v="287.60000000000002"/>
    <n v="95"/>
    <n v="12.94"/>
    <n v="10.1"/>
    <x v="10"/>
    <n v="2.73"/>
    <x v="0"/>
    <x v="0"/>
    <x v="1"/>
    <x v="0"/>
    <x v="2"/>
    <x v="2"/>
  </r>
  <r>
    <n v="1768"/>
    <s v="PA"/>
    <x v="74"/>
    <x v="0"/>
    <x v="0"/>
    <x v="0"/>
    <n v="23"/>
    <x v="0"/>
    <n v="224.2"/>
    <n v="106"/>
    <n v="38.11"/>
    <n v="189.6"/>
    <n v="100"/>
    <n v="16.12"/>
    <n v="222.8"/>
    <n v="75"/>
    <n v="10.029999999999999"/>
    <n v="9.8000000000000007"/>
    <x v="7"/>
    <n v="2.65"/>
    <x v="0"/>
    <x v="1"/>
    <x v="1"/>
    <x v="0"/>
    <x v="0"/>
    <x v="0"/>
  </r>
  <r>
    <n v="1769"/>
    <s v="AK"/>
    <x v="116"/>
    <x v="1"/>
    <x v="0"/>
    <x v="1"/>
    <n v="0"/>
    <x v="1"/>
    <n v="148.30000000000001"/>
    <n v="83"/>
    <n v="25.21"/>
    <n v="181.6"/>
    <n v="79"/>
    <n v="15.44"/>
    <n v="155.6"/>
    <n v="104"/>
    <n v="7"/>
    <n v="8.3000000000000007"/>
    <x v="1"/>
    <n v="2.2400000000000002"/>
    <x v="0"/>
    <x v="3"/>
    <x v="1"/>
    <x v="0"/>
    <x v="0"/>
    <x v="3"/>
  </r>
  <r>
    <n v="1770"/>
    <s v="MS"/>
    <x v="35"/>
    <x v="0"/>
    <x v="0"/>
    <x v="0"/>
    <n v="24"/>
    <x v="0"/>
    <n v="174.6"/>
    <n v="76"/>
    <n v="29.68"/>
    <n v="176.6"/>
    <n v="114"/>
    <n v="15.01"/>
    <n v="214.4"/>
    <n v="91"/>
    <n v="9.65"/>
    <n v="8.8000000000000007"/>
    <x v="2"/>
    <n v="2.38"/>
    <x v="0"/>
    <x v="4"/>
    <x v="1"/>
    <x v="0"/>
    <x v="0"/>
    <x v="3"/>
  </r>
  <r>
    <n v="1771"/>
    <s v="IA"/>
    <x v="22"/>
    <x v="0"/>
    <x v="0"/>
    <x v="1"/>
    <n v="0"/>
    <x v="1"/>
    <n v="138.5"/>
    <n v="110"/>
    <n v="23.55"/>
    <n v="153.19999999999999"/>
    <n v="86"/>
    <n v="13.02"/>
    <n v="215.6"/>
    <n v="103"/>
    <n v="9.6999999999999993"/>
    <n v="11.1"/>
    <x v="10"/>
    <n v="3"/>
    <x v="1"/>
    <x v="0"/>
    <x v="1"/>
    <x v="0"/>
    <x v="2"/>
    <x v="3"/>
  </r>
  <r>
    <n v="1772"/>
    <s v="WY"/>
    <x v="27"/>
    <x v="2"/>
    <x v="0"/>
    <x v="1"/>
    <n v="0"/>
    <x v="1"/>
    <n v="109"/>
    <n v="69"/>
    <n v="18.53"/>
    <n v="265.8"/>
    <n v="98"/>
    <n v="22.59"/>
    <n v="228.3"/>
    <n v="80"/>
    <n v="10.27"/>
    <n v="12.6"/>
    <x v="5"/>
    <n v="3.4"/>
    <x v="1"/>
    <x v="0"/>
    <x v="1"/>
    <x v="0"/>
    <x v="1"/>
    <x v="1"/>
  </r>
  <r>
    <n v="1773"/>
    <s v="NE"/>
    <x v="62"/>
    <x v="2"/>
    <x v="0"/>
    <x v="1"/>
    <n v="0"/>
    <x v="1"/>
    <n v="162.30000000000001"/>
    <n v="99"/>
    <n v="27.59"/>
    <n v="212.5"/>
    <n v="95"/>
    <n v="18.059999999999999"/>
    <n v="214.7"/>
    <n v="114"/>
    <n v="9.66"/>
    <n v="11.1"/>
    <x v="8"/>
    <n v="3"/>
    <x v="1"/>
    <x v="2"/>
    <x v="1"/>
    <x v="0"/>
    <x v="0"/>
    <x v="3"/>
  </r>
  <r>
    <n v="1774"/>
    <s v="ND"/>
    <x v="112"/>
    <x v="0"/>
    <x v="0"/>
    <x v="1"/>
    <n v="0"/>
    <x v="1"/>
    <n v="210.8"/>
    <n v="84"/>
    <n v="35.840000000000003"/>
    <n v="189.6"/>
    <n v="98"/>
    <n v="16.12"/>
    <n v="157.6"/>
    <n v="99"/>
    <n v="7.09"/>
    <n v="16.399999999999999"/>
    <x v="0"/>
    <n v="4.43"/>
    <x v="1"/>
    <x v="4"/>
    <x v="1"/>
    <x v="0"/>
    <x v="0"/>
    <x v="0"/>
  </r>
  <r>
    <n v="1775"/>
    <s v="CT"/>
    <x v="92"/>
    <x v="0"/>
    <x v="0"/>
    <x v="1"/>
    <n v="0"/>
    <x v="1"/>
    <n v="142.4"/>
    <n v="107"/>
    <n v="24.21"/>
    <n v="318.7"/>
    <n v="78"/>
    <n v="27.09"/>
    <n v="224.1"/>
    <n v="108"/>
    <n v="10.08"/>
    <n v="11.1"/>
    <x v="10"/>
    <n v="3"/>
    <x v="1"/>
    <x v="0"/>
    <x v="1"/>
    <x v="0"/>
    <x v="1"/>
    <x v="1"/>
  </r>
  <r>
    <n v="1776"/>
    <s v="CT"/>
    <x v="157"/>
    <x v="1"/>
    <x v="0"/>
    <x v="1"/>
    <n v="0"/>
    <x v="1"/>
    <n v="182.5"/>
    <n v="65"/>
    <n v="31.03"/>
    <n v="232.1"/>
    <n v="96"/>
    <n v="19.73"/>
    <n v="149.19999999999999"/>
    <n v="82"/>
    <n v="6.71"/>
    <n v="7.5"/>
    <x v="5"/>
    <n v="2.0299999999999998"/>
    <x v="0"/>
    <x v="4"/>
    <x v="1"/>
    <x v="0"/>
    <x v="1"/>
    <x v="0"/>
  </r>
  <r>
    <n v="1777"/>
    <s v="ND"/>
    <x v="11"/>
    <x v="2"/>
    <x v="0"/>
    <x v="1"/>
    <n v="0"/>
    <x v="1"/>
    <n v="219.6"/>
    <n v="97"/>
    <n v="37.33"/>
    <n v="141.1"/>
    <n v="144"/>
    <n v="11.99"/>
    <n v="205.7"/>
    <n v="101"/>
    <n v="9.26"/>
    <n v="10.8"/>
    <x v="7"/>
    <n v="2.92"/>
    <x v="1"/>
    <x v="4"/>
    <x v="1"/>
    <x v="0"/>
    <x v="2"/>
    <x v="0"/>
  </r>
  <r>
    <n v="1778"/>
    <s v="WA"/>
    <x v="14"/>
    <x v="2"/>
    <x v="0"/>
    <x v="1"/>
    <n v="0"/>
    <x v="1"/>
    <n v="193.6"/>
    <n v="66"/>
    <n v="32.909999999999997"/>
    <n v="238.2"/>
    <n v="82"/>
    <n v="20.25"/>
    <n v="176.4"/>
    <n v="107"/>
    <n v="7.94"/>
    <n v="12.9"/>
    <x v="0"/>
    <n v="3.48"/>
    <x v="1"/>
    <x v="1"/>
    <x v="1"/>
    <x v="0"/>
    <x v="1"/>
    <x v="0"/>
  </r>
  <r>
    <n v="1779"/>
    <s v="KS"/>
    <x v="41"/>
    <x v="1"/>
    <x v="0"/>
    <x v="0"/>
    <n v="28"/>
    <x v="2"/>
    <n v="233.2"/>
    <n v="88"/>
    <n v="39.64"/>
    <n v="113.3"/>
    <n v="102"/>
    <n v="9.6300000000000008"/>
    <n v="118"/>
    <n v="71"/>
    <n v="5.31"/>
    <n v="16.100000000000001"/>
    <x v="7"/>
    <n v="4.3499999999999996"/>
    <x v="1"/>
    <x v="1"/>
    <x v="1"/>
    <x v="0"/>
    <x v="2"/>
    <x v="0"/>
  </r>
  <r>
    <n v="1780"/>
    <s v="CO"/>
    <x v="74"/>
    <x v="1"/>
    <x v="0"/>
    <x v="1"/>
    <n v="0"/>
    <x v="1"/>
    <n v="158.80000000000001"/>
    <n v="53"/>
    <n v="27"/>
    <n v="188.5"/>
    <n v="132"/>
    <n v="16.02"/>
    <n v="189.3"/>
    <n v="87"/>
    <n v="8.52"/>
    <n v="9.8000000000000007"/>
    <x v="7"/>
    <n v="2.65"/>
    <x v="0"/>
    <x v="4"/>
    <x v="1"/>
    <x v="0"/>
    <x v="0"/>
    <x v="3"/>
  </r>
  <r>
    <n v="1781"/>
    <s v="MO"/>
    <x v="89"/>
    <x v="0"/>
    <x v="0"/>
    <x v="1"/>
    <n v="0"/>
    <x v="1"/>
    <n v="126.1"/>
    <n v="112"/>
    <n v="21.44"/>
    <n v="274.7"/>
    <n v="126"/>
    <n v="23.35"/>
    <n v="184.4"/>
    <n v="95"/>
    <n v="8.3000000000000007"/>
    <n v="9.8000000000000007"/>
    <x v="7"/>
    <n v="2.65"/>
    <x v="0"/>
    <x v="0"/>
    <x v="1"/>
    <x v="0"/>
    <x v="1"/>
    <x v="1"/>
  </r>
  <r>
    <n v="1782"/>
    <s v="MA"/>
    <x v="39"/>
    <x v="1"/>
    <x v="0"/>
    <x v="1"/>
    <n v="0"/>
    <x v="1"/>
    <n v="290.39999999999998"/>
    <n v="108"/>
    <n v="49.37"/>
    <n v="253.9"/>
    <n v="92"/>
    <n v="21.58"/>
    <n v="263.3"/>
    <n v="126"/>
    <n v="11.85"/>
    <n v="10.1"/>
    <x v="2"/>
    <n v="2.73"/>
    <x v="0"/>
    <x v="3"/>
    <x v="2"/>
    <x v="1"/>
    <x v="1"/>
    <x v="0"/>
  </r>
  <r>
    <n v="1783"/>
    <s v="NY"/>
    <x v="19"/>
    <x v="2"/>
    <x v="0"/>
    <x v="0"/>
    <n v="30"/>
    <x v="2"/>
    <n v="60.6"/>
    <n v="113"/>
    <n v="10.3"/>
    <n v="165.9"/>
    <n v="96"/>
    <n v="14.1"/>
    <n v="132.80000000000001"/>
    <n v="99"/>
    <n v="5.98"/>
    <n v="13.3"/>
    <x v="10"/>
    <n v="3.59"/>
    <x v="1"/>
    <x v="1"/>
    <x v="1"/>
    <x v="0"/>
    <x v="2"/>
    <x v="3"/>
  </r>
  <r>
    <n v="1784"/>
    <s v="AK"/>
    <x v="155"/>
    <x v="0"/>
    <x v="0"/>
    <x v="1"/>
    <n v="0"/>
    <x v="1"/>
    <n v="148.4"/>
    <n v="95"/>
    <n v="25.23"/>
    <n v="193.8"/>
    <n v="98"/>
    <n v="16.47"/>
    <n v="206"/>
    <n v="106"/>
    <n v="9.27"/>
    <n v="6.9"/>
    <x v="1"/>
    <n v="1.86"/>
    <x v="0"/>
    <x v="1"/>
    <x v="1"/>
    <x v="0"/>
    <x v="0"/>
    <x v="3"/>
  </r>
  <r>
    <n v="1785"/>
    <s v="WI"/>
    <x v="71"/>
    <x v="0"/>
    <x v="0"/>
    <x v="1"/>
    <n v="0"/>
    <x v="1"/>
    <n v="246.5"/>
    <n v="108"/>
    <n v="41.91"/>
    <n v="216.3"/>
    <n v="89"/>
    <n v="18.39"/>
    <n v="179.6"/>
    <n v="99"/>
    <n v="8.08"/>
    <n v="12.7"/>
    <x v="0"/>
    <n v="3.43"/>
    <x v="1"/>
    <x v="4"/>
    <x v="1"/>
    <x v="0"/>
    <x v="0"/>
    <x v="0"/>
  </r>
  <r>
    <n v="1786"/>
    <s v="NH"/>
    <x v="12"/>
    <x v="2"/>
    <x v="0"/>
    <x v="1"/>
    <n v="0"/>
    <x v="1"/>
    <n v="298.10000000000002"/>
    <n v="112"/>
    <n v="50.68"/>
    <n v="201.3"/>
    <n v="100"/>
    <n v="17.11"/>
    <n v="214.7"/>
    <n v="88"/>
    <n v="9.66"/>
    <n v="9.6999999999999993"/>
    <x v="7"/>
    <n v="2.62"/>
    <x v="0"/>
    <x v="4"/>
    <x v="2"/>
    <x v="1"/>
    <x v="0"/>
    <x v="0"/>
  </r>
  <r>
    <n v="1787"/>
    <s v="TN"/>
    <x v="62"/>
    <x v="1"/>
    <x v="0"/>
    <x v="1"/>
    <n v="0"/>
    <x v="1"/>
    <n v="119.3"/>
    <n v="82"/>
    <n v="20.28"/>
    <n v="185.1"/>
    <n v="111"/>
    <n v="15.73"/>
    <n v="157"/>
    <n v="74"/>
    <n v="7.07"/>
    <n v="10.9"/>
    <x v="7"/>
    <n v="2.94"/>
    <x v="1"/>
    <x v="4"/>
    <x v="1"/>
    <x v="0"/>
    <x v="0"/>
    <x v="3"/>
  </r>
  <r>
    <n v="1788"/>
    <s v="NY"/>
    <x v="147"/>
    <x v="2"/>
    <x v="0"/>
    <x v="1"/>
    <n v="0"/>
    <x v="1"/>
    <n v="242.5"/>
    <n v="82"/>
    <n v="41.23"/>
    <n v="232.9"/>
    <n v="97"/>
    <n v="19.8"/>
    <n v="154"/>
    <n v="86"/>
    <n v="6.93"/>
    <n v="9.6"/>
    <x v="10"/>
    <n v="2.59"/>
    <x v="0"/>
    <x v="1"/>
    <x v="1"/>
    <x v="0"/>
    <x v="1"/>
    <x v="0"/>
  </r>
  <r>
    <n v="1789"/>
    <s v="GA"/>
    <x v="0"/>
    <x v="2"/>
    <x v="1"/>
    <x v="0"/>
    <n v="18"/>
    <x v="0"/>
    <n v="222.1"/>
    <n v="89"/>
    <n v="37.76"/>
    <n v="160.6"/>
    <n v="109"/>
    <n v="13.65"/>
    <n v="218.8"/>
    <n v="102"/>
    <n v="9.85"/>
    <n v="13.6"/>
    <x v="5"/>
    <n v="3.67"/>
    <x v="1"/>
    <x v="1"/>
    <x v="2"/>
    <x v="1"/>
    <x v="2"/>
    <x v="0"/>
  </r>
  <r>
    <n v="1790"/>
    <s v="MN"/>
    <x v="75"/>
    <x v="2"/>
    <x v="0"/>
    <x v="1"/>
    <n v="0"/>
    <x v="1"/>
    <n v="236.2"/>
    <n v="135"/>
    <n v="40.15"/>
    <n v="273.89999999999998"/>
    <n v="88"/>
    <n v="23.28"/>
    <n v="227"/>
    <n v="77"/>
    <n v="10.220000000000001"/>
    <n v="10.1"/>
    <x v="1"/>
    <n v="2.73"/>
    <x v="0"/>
    <x v="4"/>
    <x v="2"/>
    <x v="1"/>
    <x v="1"/>
    <x v="0"/>
  </r>
  <r>
    <n v="1791"/>
    <s v="MI"/>
    <x v="145"/>
    <x v="1"/>
    <x v="0"/>
    <x v="1"/>
    <n v="0"/>
    <x v="1"/>
    <n v="144.19999999999999"/>
    <n v="87"/>
    <n v="24.51"/>
    <n v="212.2"/>
    <n v="74"/>
    <n v="18.04"/>
    <n v="169.3"/>
    <n v="87"/>
    <n v="7.62"/>
    <n v="9.5"/>
    <x v="7"/>
    <n v="2.57"/>
    <x v="0"/>
    <x v="1"/>
    <x v="1"/>
    <x v="0"/>
    <x v="0"/>
    <x v="3"/>
  </r>
  <r>
    <n v="1792"/>
    <s v="ID"/>
    <x v="109"/>
    <x v="2"/>
    <x v="0"/>
    <x v="0"/>
    <n v="19"/>
    <x v="0"/>
    <n v="154.6"/>
    <n v="100"/>
    <n v="26.28"/>
    <n v="241.6"/>
    <n v="109"/>
    <n v="20.54"/>
    <n v="160"/>
    <n v="112"/>
    <n v="7.2"/>
    <n v="12.6"/>
    <x v="6"/>
    <n v="3.4"/>
    <x v="1"/>
    <x v="3"/>
    <x v="1"/>
    <x v="0"/>
    <x v="1"/>
    <x v="1"/>
  </r>
  <r>
    <n v="1793"/>
    <s v="CT"/>
    <x v="120"/>
    <x v="0"/>
    <x v="0"/>
    <x v="0"/>
    <n v="25"/>
    <x v="0"/>
    <n v="137.4"/>
    <n v="100"/>
    <n v="23.36"/>
    <n v="176.7"/>
    <n v="83"/>
    <n v="15.02"/>
    <n v="188.2"/>
    <n v="93"/>
    <n v="8.4700000000000006"/>
    <n v="10.199999999999999"/>
    <x v="1"/>
    <n v="2.75"/>
    <x v="0"/>
    <x v="4"/>
    <x v="1"/>
    <x v="0"/>
    <x v="0"/>
    <x v="3"/>
  </r>
  <r>
    <n v="1794"/>
    <s v="NC"/>
    <x v="57"/>
    <x v="0"/>
    <x v="0"/>
    <x v="1"/>
    <n v="0"/>
    <x v="1"/>
    <n v="103.7"/>
    <n v="93"/>
    <n v="17.63"/>
    <n v="127"/>
    <n v="107"/>
    <n v="10.8"/>
    <n v="329.3"/>
    <n v="66"/>
    <n v="14.82"/>
    <n v="14.4"/>
    <x v="6"/>
    <n v="3.89"/>
    <x v="1"/>
    <x v="1"/>
    <x v="1"/>
    <x v="0"/>
    <x v="2"/>
    <x v="2"/>
  </r>
  <r>
    <n v="1795"/>
    <s v="LA"/>
    <x v="54"/>
    <x v="0"/>
    <x v="0"/>
    <x v="1"/>
    <n v="0"/>
    <x v="1"/>
    <n v="136.6"/>
    <n v="112"/>
    <n v="23.22"/>
    <n v="209.4"/>
    <n v="81"/>
    <n v="17.8"/>
    <n v="161.1"/>
    <n v="78"/>
    <n v="7.25"/>
    <n v="12.2"/>
    <x v="5"/>
    <n v="3.29"/>
    <x v="1"/>
    <x v="2"/>
    <x v="2"/>
    <x v="1"/>
    <x v="0"/>
    <x v="3"/>
  </r>
  <r>
    <n v="1796"/>
    <s v="NJ"/>
    <x v="128"/>
    <x v="2"/>
    <x v="0"/>
    <x v="1"/>
    <n v="0"/>
    <x v="1"/>
    <n v="289.8"/>
    <n v="101"/>
    <n v="49.27"/>
    <n v="255.6"/>
    <n v="115"/>
    <n v="21.73"/>
    <n v="242.8"/>
    <n v="76"/>
    <n v="10.93"/>
    <n v="11.7"/>
    <x v="7"/>
    <n v="3.16"/>
    <x v="1"/>
    <x v="4"/>
    <x v="2"/>
    <x v="1"/>
    <x v="1"/>
    <x v="0"/>
  </r>
  <r>
    <n v="1797"/>
    <s v="TX"/>
    <x v="75"/>
    <x v="2"/>
    <x v="0"/>
    <x v="1"/>
    <n v="0"/>
    <x v="1"/>
    <n v="260.89999999999998"/>
    <n v="85"/>
    <n v="44.35"/>
    <n v="168.5"/>
    <n v="103"/>
    <n v="14.32"/>
    <n v="178.3"/>
    <n v="91"/>
    <n v="8.02"/>
    <n v="13.3"/>
    <x v="2"/>
    <n v="3.59"/>
    <x v="1"/>
    <x v="3"/>
    <x v="1"/>
    <x v="0"/>
    <x v="2"/>
    <x v="0"/>
  </r>
  <r>
    <n v="1798"/>
    <s v="MD"/>
    <x v="201"/>
    <x v="1"/>
    <x v="0"/>
    <x v="1"/>
    <n v="0"/>
    <x v="1"/>
    <n v="195.6"/>
    <n v="71"/>
    <n v="33.25"/>
    <n v="126.4"/>
    <n v="74"/>
    <n v="10.74"/>
    <n v="148.6"/>
    <n v="87"/>
    <n v="6.69"/>
    <n v="14.2"/>
    <x v="7"/>
    <n v="3.83"/>
    <x v="1"/>
    <x v="0"/>
    <x v="1"/>
    <x v="0"/>
    <x v="2"/>
    <x v="0"/>
  </r>
  <r>
    <n v="1799"/>
    <s v="WY"/>
    <x v="71"/>
    <x v="0"/>
    <x v="0"/>
    <x v="1"/>
    <n v="0"/>
    <x v="1"/>
    <n v="222.2"/>
    <n v="96"/>
    <n v="37.770000000000003"/>
    <n v="162.5"/>
    <n v="111"/>
    <n v="13.81"/>
    <n v="184.9"/>
    <n v="120"/>
    <n v="8.32"/>
    <n v="11.9"/>
    <x v="10"/>
    <n v="3.21"/>
    <x v="1"/>
    <x v="2"/>
    <x v="1"/>
    <x v="0"/>
    <x v="2"/>
    <x v="0"/>
  </r>
  <r>
    <n v="1800"/>
    <s v="TX"/>
    <x v="50"/>
    <x v="1"/>
    <x v="1"/>
    <x v="1"/>
    <n v="0"/>
    <x v="1"/>
    <n v="172.9"/>
    <n v="119"/>
    <n v="29.39"/>
    <n v="183"/>
    <n v="86"/>
    <n v="15.56"/>
    <n v="226.4"/>
    <n v="100"/>
    <n v="10.19"/>
    <n v="9.8000000000000007"/>
    <x v="6"/>
    <n v="2.65"/>
    <x v="0"/>
    <x v="1"/>
    <x v="2"/>
    <x v="1"/>
    <x v="0"/>
    <x v="2"/>
  </r>
  <r>
    <n v="1801"/>
    <s v="CA"/>
    <x v="71"/>
    <x v="2"/>
    <x v="0"/>
    <x v="1"/>
    <n v="0"/>
    <x v="1"/>
    <n v="249.8"/>
    <n v="109"/>
    <n v="42.47"/>
    <n v="242.4"/>
    <n v="106"/>
    <n v="20.6"/>
    <n v="231.8"/>
    <n v="78"/>
    <n v="10.43"/>
    <n v="11.6"/>
    <x v="7"/>
    <n v="3.13"/>
    <x v="1"/>
    <x v="1"/>
    <x v="2"/>
    <x v="1"/>
    <x v="1"/>
    <x v="0"/>
  </r>
  <r>
    <n v="1802"/>
    <s v="UT"/>
    <x v="171"/>
    <x v="1"/>
    <x v="0"/>
    <x v="1"/>
    <n v="0"/>
    <x v="1"/>
    <n v="154.5"/>
    <n v="84"/>
    <n v="26.27"/>
    <n v="216.2"/>
    <n v="91"/>
    <n v="18.38"/>
    <n v="229.8"/>
    <n v="82"/>
    <n v="10.34"/>
    <n v="13.7"/>
    <x v="0"/>
    <n v="3.7"/>
    <x v="1"/>
    <x v="0"/>
    <x v="1"/>
    <x v="0"/>
    <x v="0"/>
    <x v="2"/>
  </r>
  <r>
    <n v="1803"/>
    <s v="WA"/>
    <x v="146"/>
    <x v="1"/>
    <x v="0"/>
    <x v="1"/>
    <n v="0"/>
    <x v="1"/>
    <n v="90.4"/>
    <n v="108"/>
    <n v="15.37"/>
    <n v="276.2"/>
    <n v="77"/>
    <n v="23.48"/>
    <n v="146.5"/>
    <n v="111"/>
    <n v="6.59"/>
    <n v="12.7"/>
    <x v="5"/>
    <n v="3.43"/>
    <x v="1"/>
    <x v="0"/>
    <x v="1"/>
    <x v="0"/>
    <x v="1"/>
    <x v="1"/>
  </r>
  <r>
    <n v="1804"/>
    <s v="MS"/>
    <x v="90"/>
    <x v="1"/>
    <x v="0"/>
    <x v="0"/>
    <n v="27"/>
    <x v="2"/>
    <n v="268.8"/>
    <n v="78"/>
    <n v="45.7"/>
    <n v="246.6"/>
    <n v="89"/>
    <n v="20.96"/>
    <n v="271.89999999999998"/>
    <n v="102"/>
    <n v="12.24"/>
    <n v="16.399999999999999"/>
    <x v="0"/>
    <n v="4.43"/>
    <x v="1"/>
    <x v="1"/>
    <x v="1"/>
    <x v="0"/>
    <x v="1"/>
    <x v="0"/>
  </r>
  <r>
    <n v="1805"/>
    <s v="OH"/>
    <x v="99"/>
    <x v="2"/>
    <x v="0"/>
    <x v="1"/>
    <n v="0"/>
    <x v="1"/>
    <n v="106.1"/>
    <n v="95"/>
    <n v="18.04"/>
    <n v="157.6"/>
    <n v="113"/>
    <n v="13.4"/>
    <n v="192.5"/>
    <n v="69"/>
    <n v="8.66"/>
    <n v="8.1"/>
    <x v="0"/>
    <n v="2.19"/>
    <x v="0"/>
    <x v="0"/>
    <x v="1"/>
    <x v="0"/>
    <x v="2"/>
    <x v="3"/>
  </r>
  <r>
    <n v="1806"/>
    <s v="KS"/>
    <x v="133"/>
    <x v="0"/>
    <x v="0"/>
    <x v="1"/>
    <n v="0"/>
    <x v="1"/>
    <n v="27"/>
    <n v="117"/>
    <n v="4.59"/>
    <n v="160.9"/>
    <n v="97"/>
    <n v="13.68"/>
    <n v="279.5"/>
    <n v="96"/>
    <n v="12.58"/>
    <n v="10.7"/>
    <x v="0"/>
    <n v="2.89"/>
    <x v="1"/>
    <x v="3"/>
    <x v="1"/>
    <x v="0"/>
    <x v="2"/>
    <x v="2"/>
  </r>
  <r>
    <n v="1807"/>
    <s v="IN"/>
    <x v="41"/>
    <x v="1"/>
    <x v="0"/>
    <x v="1"/>
    <n v="0"/>
    <x v="1"/>
    <n v="245"/>
    <n v="112"/>
    <n v="41.65"/>
    <n v="180.4"/>
    <n v="91"/>
    <n v="15.33"/>
    <n v="262.89999999999998"/>
    <n v="105"/>
    <n v="11.83"/>
    <n v="9.6999999999999993"/>
    <x v="1"/>
    <n v="2.62"/>
    <x v="0"/>
    <x v="0"/>
    <x v="1"/>
    <x v="0"/>
    <x v="0"/>
    <x v="0"/>
  </r>
  <r>
    <n v="1808"/>
    <s v="VT"/>
    <x v="146"/>
    <x v="2"/>
    <x v="0"/>
    <x v="1"/>
    <n v="0"/>
    <x v="1"/>
    <n v="196.7"/>
    <n v="85"/>
    <n v="33.44"/>
    <n v="205.9"/>
    <n v="74"/>
    <n v="17.5"/>
    <n v="216.6"/>
    <n v="112"/>
    <n v="9.75"/>
    <n v="11.2"/>
    <x v="2"/>
    <n v="3.02"/>
    <x v="1"/>
    <x v="3"/>
    <x v="1"/>
    <x v="0"/>
    <x v="0"/>
    <x v="0"/>
  </r>
  <r>
    <n v="1809"/>
    <s v="MT"/>
    <x v="36"/>
    <x v="2"/>
    <x v="0"/>
    <x v="0"/>
    <n v="26"/>
    <x v="2"/>
    <n v="131.19999999999999"/>
    <n v="98"/>
    <n v="22.3"/>
    <n v="106.5"/>
    <n v="97"/>
    <n v="9.0500000000000007"/>
    <n v="221.7"/>
    <n v="96"/>
    <n v="9.98"/>
    <n v="10.199999999999999"/>
    <x v="1"/>
    <n v="2.75"/>
    <x v="0"/>
    <x v="4"/>
    <x v="1"/>
    <x v="0"/>
    <x v="2"/>
    <x v="3"/>
  </r>
  <r>
    <n v="1810"/>
    <s v="CT"/>
    <x v="27"/>
    <x v="2"/>
    <x v="0"/>
    <x v="0"/>
    <n v="23"/>
    <x v="0"/>
    <n v="149.6"/>
    <n v="96"/>
    <n v="25.43"/>
    <n v="239.8"/>
    <n v="124"/>
    <n v="20.38"/>
    <n v="293.5"/>
    <n v="135"/>
    <n v="13.21"/>
    <n v="7.4"/>
    <x v="7"/>
    <n v="2"/>
    <x v="0"/>
    <x v="4"/>
    <x v="1"/>
    <x v="0"/>
    <x v="1"/>
    <x v="1"/>
  </r>
  <r>
    <n v="1811"/>
    <s v="NM"/>
    <x v="3"/>
    <x v="0"/>
    <x v="0"/>
    <x v="1"/>
    <n v="0"/>
    <x v="1"/>
    <n v="239.8"/>
    <n v="70"/>
    <n v="40.770000000000003"/>
    <n v="251.8"/>
    <n v="99"/>
    <n v="21.4"/>
    <n v="168.6"/>
    <n v="112"/>
    <n v="7.59"/>
    <n v="10.9"/>
    <x v="3"/>
    <n v="2.94"/>
    <x v="1"/>
    <x v="0"/>
    <x v="1"/>
    <x v="0"/>
    <x v="1"/>
    <x v="0"/>
  </r>
  <r>
    <n v="1812"/>
    <s v="OH"/>
    <x v="116"/>
    <x v="2"/>
    <x v="0"/>
    <x v="0"/>
    <n v="31"/>
    <x v="2"/>
    <n v="142.1"/>
    <n v="77"/>
    <n v="24.16"/>
    <n v="193"/>
    <n v="97"/>
    <n v="16.41"/>
    <n v="253.4"/>
    <n v="88"/>
    <n v="11.4"/>
    <n v="11"/>
    <x v="7"/>
    <n v="2.97"/>
    <x v="1"/>
    <x v="0"/>
    <x v="1"/>
    <x v="0"/>
    <x v="0"/>
    <x v="2"/>
  </r>
  <r>
    <n v="1813"/>
    <s v="MN"/>
    <x v="88"/>
    <x v="1"/>
    <x v="0"/>
    <x v="0"/>
    <n v="31"/>
    <x v="2"/>
    <n v="193"/>
    <n v="99"/>
    <n v="32.81"/>
    <n v="224.8"/>
    <n v="87"/>
    <n v="19.11"/>
    <n v="197.6"/>
    <n v="91"/>
    <n v="8.89"/>
    <n v="10.3"/>
    <x v="8"/>
    <n v="2.78"/>
    <x v="0"/>
    <x v="4"/>
    <x v="1"/>
    <x v="0"/>
    <x v="1"/>
    <x v="0"/>
  </r>
  <r>
    <n v="1814"/>
    <s v="CT"/>
    <x v="41"/>
    <x v="0"/>
    <x v="0"/>
    <x v="1"/>
    <n v="0"/>
    <x v="1"/>
    <n v="206.1"/>
    <n v="49"/>
    <n v="35.04"/>
    <n v="224.6"/>
    <n v="115"/>
    <n v="19.09"/>
    <n v="256.7"/>
    <n v="74"/>
    <n v="11.55"/>
    <n v="13"/>
    <x v="6"/>
    <n v="3.51"/>
    <x v="1"/>
    <x v="0"/>
    <x v="1"/>
    <x v="0"/>
    <x v="1"/>
    <x v="0"/>
  </r>
  <r>
    <n v="1815"/>
    <s v="AL"/>
    <x v="47"/>
    <x v="0"/>
    <x v="0"/>
    <x v="1"/>
    <n v="0"/>
    <x v="1"/>
    <n v="160.30000000000001"/>
    <n v="138"/>
    <n v="27.25"/>
    <n v="221.3"/>
    <n v="92"/>
    <n v="18.809999999999999"/>
    <n v="150.4"/>
    <n v="120"/>
    <n v="6.77"/>
    <n v="11.2"/>
    <x v="5"/>
    <n v="3.02"/>
    <x v="1"/>
    <x v="1"/>
    <x v="1"/>
    <x v="0"/>
    <x v="0"/>
    <x v="3"/>
  </r>
  <r>
    <n v="1816"/>
    <s v="WV"/>
    <x v="133"/>
    <x v="0"/>
    <x v="0"/>
    <x v="1"/>
    <n v="0"/>
    <x v="1"/>
    <n v="199.9"/>
    <n v="108"/>
    <n v="33.979999999999997"/>
    <n v="288.39999999999998"/>
    <n v="80"/>
    <n v="24.51"/>
    <n v="180.6"/>
    <n v="103"/>
    <n v="8.1300000000000008"/>
    <n v="11.3"/>
    <x v="10"/>
    <n v="3.05"/>
    <x v="1"/>
    <x v="0"/>
    <x v="1"/>
    <x v="0"/>
    <x v="1"/>
    <x v="0"/>
  </r>
  <r>
    <n v="1817"/>
    <s v="NH"/>
    <x v="115"/>
    <x v="0"/>
    <x v="0"/>
    <x v="1"/>
    <n v="0"/>
    <x v="1"/>
    <n v="213.1"/>
    <n v="105"/>
    <n v="36.229999999999997"/>
    <n v="206.2"/>
    <n v="108"/>
    <n v="17.53"/>
    <n v="163.4"/>
    <n v="93"/>
    <n v="7.35"/>
    <n v="8.9"/>
    <x v="0"/>
    <n v="2.4"/>
    <x v="0"/>
    <x v="1"/>
    <x v="1"/>
    <x v="0"/>
    <x v="0"/>
    <x v="0"/>
  </r>
  <r>
    <n v="1818"/>
    <s v="WY"/>
    <x v="49"/>
    <x v="0"/>
    <x v="0"/>
    <x v="1"/>
    <n v="0"/>
    <x v="1"/>
    <n v="178.3"/>
    <n v="102"/>
    <n v="30.31"/>
    <n v="235"/>
    <n v="120"/>
    <n v="19.98"/>
    <n v="239.7"/>
    <n v="119"/>
    <n v="10.79"/>
    <n v="10.9"/>
    <x v="6"/>
    <n v="2.94"/>
    <x v="1"/>
    <x v="3"/>
    <x v="1"/>
    <x v="0"/>
    <x v="1"/>
    <x v="0"/>
  </r>
  <r>
    <n v="1819"/>
    <s v="VA"/>
    <x v="28"/>
    <x v="1"/>
    <x v="1"/>
    <x v="1"/>
    <n v="0"/>
    <x v="1"/>
    <n v="252.3"/>
    <n v="120"/>
    <n v="42.89"/>
    <n v="207"/>
    <n v="112"/>
    <n v="17.600000000000001"/>
    <n v="284.60000000000002"/>
    <n v="95"/>
    <n v="12.81"/>
    <n v="12"/>
    <x v="2"/>
    <n v="3.24"/>
    <x v="1"/>
    <x v="3"/>
    <x v="2"/>
    <x v="1"/>
    <x v="0"/>
    <x v="0"/>
  </r>
  <r>
    <n v="1820"/>
    <s v="VT"/>
    <x v="112"/>
    <x v="0"/>
    <x v="0"/>
    <x v="1"/>
    <n v="0"/>
    <x v="1"/>
    <n v="197.7"/>
    <n v="64"/>
    <n v="33.61"/>
    <n v="136.69999999999999"/>
    <n v="126"/>
    <n v="11.62"/>
    <n v="244.4"/>
    <n v="81"/>
    <n v="11"/>
    <n v="13.2"/>
    <x v="2"/>
    <n v="3.56"/>
    <x v="1"/>
    <x v="2"/>
    <x v="1"/>
    <x v="0"/>
    <x v="2"/>
    <x v="0"/>
  </r>
  <r>
    <n v="1821"/>
    <s v="OH"/>
    <x v="56"/>
    <x v="1"/>
    <x v="0"/>
    <x v="0"/>
    <n v="29"/>
    <x v="2"/>
    <n v="111.1"/>
    <n v="105"/>
    <n v="18.89"/>
    <n v="217.9"/>
    <n v="101"/>
    <n v="18.52"/>
    <n v="248.1"/>
    <n v="108"/>
    <n v="11.16"/>
    <n v="6.6"/>
    <x v="0"/>
    <n v="1.78"/>
    <x v="0"/>
    <x v="4"/>
    <x v="1"/>
    <x v="0"/>
    <x v="0"/>
    <x v="2"/>
  </r>
  <r>
    <n v="1822"/>
    <s v="MT"/>
    <x v="47"/>
    <x v="0"/>
    <x v="0"/>
    <x v="1"/>
    <n v="0"/>
    <x v="1"/>
    <n v="96.5"/>
    <n v="86"/>
    <n v="16.41"/>
    <n v="210.2"/>
    <n v="133"/>
    <n v="17.87"/>
    <n v="146.4"/>
    <n v="106"/>
    <n v="6.59"/>
    <n v="12.5"/>
    <x v="0"/>
    <n v="3.38"/>
    <x v="1"/>
    <x v="0"/>
    <x v="2"/>
    <x v="1"/>
    <x v="0"/>
    <x v="3"/>
  </r>
  <r>
    <n v="1823"/>
    <s v="VA"/>
    <x v="30"/>
    <x v="0"/>
    <x v="0"/>
    <x v="1"/>
    <n v="0"/>
    <x v="1"/>
    <n v="123.3"/>
    <n v="78"/>
    <n v="20.96"/>
    <n v="170"/>
    <n v="85"/>
    <n v="14.45"/>
    <n v="165.9"/>
    <n v="78"/>
    <n v="7.47"/>
    <n v="12.7"/>
    <x v="5"/>
    <n v="3.43"/>
    <x v="1"/>
    <x v="0"/>
    <x v="1"/>
    <x v="0"/>
    <x v="2"/>
    <x v="3"/>
  </r>
  <r>
    <n v="1824"/>
    <s v="NM"/>
    <x v="62"/>
    <x v="0"/>
    <x v="0"/>
    <x v="1"/>
    <n v="0"/>
    <x v="1"/>
    <n v="193.7"/>
    <n v="108"/>
    <n v="32.93"/>
    <n v="183.2"/>
    <n v="124"/>
    <n v="15.57"/>
    <n v="293.7"/>
    <n v="72"/>
    <n v="13.22"/>
    <n v="10.8"/>
    <x v="2"/>
    <n v="2.92"/>
    <x v="1"/>
    <x v="0"/>
    <x v="1"/>
    <x v="0"/>
    <x v="0"/>
    <x v="0"/>
  </r>
  <r>
    <n v="1825"/>
    <s v="AR"/>
    <x v="119"/>
    <x v="2"/>
    <x v="1"/>
    <x v="1"/>
    <n v="0"/>
    <x v="1"/>
    <n v="206.9"/>
    <n v="134"/>
    <n v="35.17"/>
    <n v="167.7"/>
    <n v="105"/>
    <n v="14.25"/>
    <n v="155.69999999999999"/>
    <n v="86"/>
    <n v="7.01"/>
    <n v="10.9"/>
    <x v="7"/>
    <n v="2.94"/>
    <x v="1"/>
    <x v="1"/>
    <x v="1"/>
    <x v="0"/>
    <x v="2"/>
    <x v="0"/>
  </r>
  <r>
    <n v="1826"/>
    <s v="NE"/>
    <x v="57"/>
    <x v="0"/>
    <x v="0"/>
    <x v="1"/>
    <n v="0"/>
    <x v="1"/>
    <n v="249.8"/>
    <n v="96"/>
    <n v="42.47"/>
    <n v="261.89999999999998"/>
    <n v="92"/>
    <n v="22.26"/>
    <n v="166.8"/>
    <n v="108"/>
    <n v="7.51"/>
    <n v="12.7"/>
    <x v="7"/>
    <n v="3.43"/>
    <x v="1"/>
    <x v="3"/>
    <x v="2"/>
    <x v="1"/>
    <x v="1"/>
    <x v="0"/>
  </r>
  <r>
    <n v="1827"/>
    <s v="WY"/>
    <x v="40"/>
    <x v="2"/>
    <x v="0"/>
    <x v="1"/>
    <n v="0"/>
    <x v="1"/>
    <n v="144"/>
    <n v="102"/>
    <n v="24.48"/>
    <n v="224.7"/>
    <n v="73"/>
    <n v="19.100000000000001"/>
    <n v="227.7"/>
    <n v="91"/>
    <n v="10.25"/>
    <n v="10"/>
    <x v="10"/>
    <n v="2.7"/>
    <x v="0"/>
    <x v="0"/>
    <x v="1"/>
    <x v="0"/>
    <x v="1"/>
    <x v="2"/>
  </r>
  <r>
    <n v="1828"/>
    <s v="IA"/>
    <x v="97"/>
    <x v="0"/>
    <x v="0"/>
    <x v="0"/>
    <n v="33"/>
    <x v="2"/>
    <n v="299.5"/>
    <n v="83"/>
    <n v="50.92"/>
    <n v="163.4"/>
    <n v="84"/>
    <n v="13.89"/>
    <n v="146.69999999999999"/>
    <n v="88"/>
    <n v="6.6"/>
    <n v="11.6"/>
    <x v="2"/>
    <n v="3.13"/>
    <x v="1"/>
    <x v="1"/>
    <x v="1"/>
    <x v="0"/>
    <x v="2"/>
    <x v="0"/>
  </r>
  <r>
    <n v="1829"/>
    <s v="SC"/>
    <x v="117"/>
    <x v="0"/>
    <x v="0"/>
    <x v="1"/>
    <n v="0"/>
    <x v="1"/>
    <n v="226"/>
    <n v="127"/>
    <n v="38.42"/>
    <n v="304.60000000000002"/>
    <n v="83"/>
    <n v="25.89"/>
    <n v="181.2"/>
    <n v="132"/>
    <n v="8.15"/>
    <n v="12.6"/>
    <x v="7"/>
    <n v="3.4"/>
    <x v="1"/>
    <x v="4"/>
    <x v="2"/>
    <x v="1"/>
    <x v="1"/>
    <x v="0"/>
  </r>
  <r>
    <n v="1830"/>
    <s v="NC"/>
    <x v="7"/>
    <x v="0"/>
    <x v="0"/>
    <x v="1"/>
    <n v="0"/>
    <x v="1"/>
    <n v="137.6"/>
    <n v="106"/>
    <n v="23.39"/>
    <n v="143.5"/>
    <n v="94"/>
    <n v="12.2"/>
    <n v="273.7"/>
    <n v="110"/>
    <n v="12.32"/>
    <n v="9.6"/>
    <x v="1"/>
    <n v="2.59"/>
    <x v="0"/>
    <x v="4"/>
    <x v="1"/>
    <x v="0"/>
    <x v="2"/>
    <x v="2"/>
  </r>
  <r>
    <n v="1831"/>
    <s v="HI"/>
    <x v="59"/>
    <x v="0"/>
    <x v="1"/>
    <x v="0"/>
    <n v="26"/>
    <x v="2"/>
    <n v="211.7"/>
    <n v="121"/>
    <n v="35.99"/>
    <n v="139.19999999999999"/>
    <n v="123"/>
    <n v="11.83"/>
    <n v="146.69999999999999"/>
    <n v="89"/>
    <n v="6.6"/>
    <n v="11.1"/>
    <x v="0"/>
    <n v="3"/>
    <x v="1"/>
    <x v="0"/>
    <x v="1"/>
    <x v="0"/>
    <x v="2"/>
    <x v="0"/>
  </r>
  <r>
    <n v="1832"/>
    <s v="UT"/>
    <x v="119"/>
    <x v="0"/>
    <x v="0"/>
    <x v="1"/>
    <n v="0"/>
    <x v="1"/>
    <n v="89.7"/>
    <n v="80"/>
    <n v="15.25"/>
    <n v="179.8"/>
    <n v="81"/>
    <n v="15.28"/>
    <n v="145.69999999999999"/>
    <n v="120"/>
    <n v="6.56"/>
    <n v="9.5"/>
    <x v="7"/>
    <n v="2.57"/>
    <x v="0"/>
    <x v="4"/>
    <x v="1"/>
    <x v="0"/>
    <x v="0"/>
    <x v="3"/>
  </r>
  <r>
    <n v="1833"/>
    <s v="WY"/>
    <x v="57"/>
    <x v="2"/>
    <x v="1"/>
    <x v="1"/>
    <n v="0"/>
    <x v="1"/>
    <n v="197.6"/>
    <n v="126"/>
    <n v="33.590000000000003"/>
    <n v="246.5"/>
    <n v="112"/>
    <n v="20.95"/>
    <n v="285.3"/>
    <n v="104"/>
    <n v="12.84"/>
    <n v="12.5"/>
    <x v="8"/>
    <n v="3.38"/>
    <x v="1"/>
    <x v="4"/>
    <x v="1"/>
    <x v="0"/>
    <x v="1"/>
    <x v="0"/>
  </r>
  <r>
    <n v="1834"/>
    <s v="AL"/>
    <x v="6"/>
    <x v="2"/>
    <x v="0"/>
    <x v="1"/>
    <n v="0"/>
    <x v="1"/>
    <n v="270"/>
    <n v="102"/>
    <n v="45.9"/>
    <n v="256.60000000000002"/>
    <n v="111"/>
    <n v="21.81"/>
    <n v="168.5"/>
    <n v="104"/>
    <n v="7.58"/>
    <n v="12"/>
    <x v="2"/>
    <n v="3.24"/>
    <x v="1"/>
    <x v="4"/>
    <x v="2"/>
    <x v="1"/>
    <x v="1"/>
    <x v="0"/>
  </r>
  <r>
    <n v="1835"/>
    <s v="VA"/>
    <x v="22"/>
    <x v="0"/>
    <x v="0"/>
    <x v="1"/>
    <n v="0"/>
    <x v="1"/>
    <n v="224.7"/>
    <n v="116"/>
    <n v="38.200000000000003"/>
    <n v="192"/>
    <n v="79"/>
    <n v="16.32"/>
    <n v="212.2"/>
    <n v="98"/>
    <n v="9.5500000000000007"/>
    <n v="11.3"/>
    <x v="9"/>
    <n v="3.05"/>
    <x v="1"/>
    <x v="3"/>
    <x v="1"/>
    <x v="0"/>
    <x v="0"/>
    <x v="0"/>
  </r>
  <r>
    <n v="1836"/>
    <s v="WI"/>
    <x v="111"/>
    <x v="1"/>
    <x v="0"/>
    <x v="1"/>
    <n v="0"/>
    <x v="1"/>
    <n v="194.3"/>
    <n v="99"/>
    <n v="33.03"/>
    <n v="123.6"/>
    <n v="133"/>
    <n v="10.51"/>
    <n v="229.5"/>
    <n v="99"/>
    <n v="10.33"/>
    <n v="10.199999999999999"/>
    <x v="5"/>
    <n v="2.75"/>
    <x v="0"/>
    <x v="4"/>
    <x v="1"/>
    <x v="0"/>
    <x v="2"/>
    <x v="0"/>
  </r>
  <r>
    <n v="1837"/>
    <s v="FL"/>
    <x v="139"/>
    <x v="1"/>
    <x v="1"/>
    <x v="1"/>
    <n v="0"/>
    <x v="1"/>
    <n v="47.7"/>
    <n v="89"/>
    <n v="8.11"/>
    <n v="264.39999999999998"/>
    <n v="95"/>
    <n v="22.47"/>
    <n v="235.2"/>
    <n v="97"/>
    <n v="10.58"/>
    <n v="13.2"/>
    <x v="0"/>
    <n v="3.56"/>
    <x v="1"/>
    <x v="1"/>
    <x v="2"/>
    <x v="1"/>
    <x v="1"/>
    <x v="1"/>
  </r>
  <r>
    <n v="1838"/>
    <s v="KS"/>
    <x v="98"/>
    <x v="0"/>
    <x v="0"/>
    <x v="1"/>
    <n v="0"/>
    <x v="1"/>
    <n v="190.1"/>
    <n v="105"/>
    <n v="32.32"/>
    <n v="182.2"/>
    <n v="116"/>
    <n v="15.49"/>
    <n v="279.8"/>
    <n v="105"/>
    <n v="12.59"/>
    <n v="13"/>
    <x v="5"/>
    <n v="3.51"/>
    <x v="1"/>
    <x v="0"/>
    <x v="1"/>
    <x v="0"/>
    <x v="0"/>
    <x v="0"/>
  </r>
  <r>
    <n v="1839"/>
    <s v="NV"/>
    <x v="41"/>
    <x v="2"/>
    <x v="1"/>
    <x v="1"/>
    <n v="0"/>
    <x v="1"/>
    <n v="89.5"/>
    <n v="94"/>
    <n v="15.22"/>
    <n v="339.9"/>
    <n v="106"/>
    <n v="28.89"/>
    <n v="172.9"/>
    <n v="76"/>
    <n v="7.78"/>
    <n v="7.9"/>
    <x v="6"/>
    <n v="2.13"/>
    <x v="0"/>
    <x v="0"/>
    <x v="2"/>
    <x v="1"/>
    <x v="1"/>
    <x v="1"/>
  </r>
  <r>
    <n v="1840"/>
    <s v="NY"/>
    <x v="53"/>
    <x v="0"/>
    <x v="0"/>
    <x v="1"/>
    <n v="0"/>
    <x v="1"/>
    <n v="182.6"/>
    <n v="83"/>
    <n v="31.04"/>
    <n v="154.5"/>
    <n v="111"/>
    <n v="13.13"/>
    <n v="196"/>
    <n v="57"/>
    <n v="8.82"/>
    <n v="12.1"/>
    <x v="2"/>
    <n v="3.27"/>
    <x v="1"/>
    <x v="1"/>
    <x v="1"/>
    <x v="0"/>
    <x v="2"/>
    <x v="0"/>
  </r>
  <r>
    <n v="1841"/>
    <s v="VA"/>
    <x v="35"/>
    <x v="0"/>
    <x v="0"/>
    <x v="0"/>
    <n v="35"/>
    <x v="2"/>
    <n v="205.5"/>
    <n v="86"/>
    <n v="34.94"/>
    <n v="298.5"/>
    <n v="119"/>
    <n v="25.37"/>
    <n v="214.2"/>
    <n v="104"/>
    <n v="9.64"/>
    <n v="6.9"/>
    <x v="7"/>
    <n v="1.86"/>
    <x v="0"/>
    <x v="0"/>
    <x v="1"/>
    <x v="0"/>
    <x v="1"/>
    <x v="0"/>
  </r>
  <r>
    <n v="1842"/>
    <s v="KS"/>
    <x v="9"/>
    <x v="0"/>
    <x v="0"/>
    <x v="1"/>
    <n v="0"/>
    <x v="1"/>
    <n v="231.5"/>
    <n v="82"/>
    <n v="39.36"/>
    <n v="266.89999999999998"/>
    <n v="97"/>
    <n v="22.69"/>
    <n v="211"/>
    <n v="118"/>
    <n v="9.49"/>
    <n v="7.4"/>
    <x v="3"/>
    <n v="2"/>
    <x v="0"/>
    <x v="0"/>
    <x v="1"/>
    <x v="0"/>
    <x v="1"/>
    <x v="0"/>
  </r>
  <r>
    <n v="1843"/>
    <s v="NC"/>
    <x v="136"/>
    <x v="1"/>
    <x v="1"/>
    <x v="1"/>
    <n v="0"/>
    <x v="1"/>
    <n v="251.3"/>
    <n v="69"/>
    <n v="42.72"/>
    <n v="252.5"/>
    <n v="96"/>
    <n v="21.46"/>
    <n v="118.3"/>
    <n v="112"/>
    <n v="5.32"/>
    <n v="9.9"/>
    <x v="6"/>
    <n v="2.67"/>
    <x v="0"/>
    <x v="3"/>
    <x v="2"/>
    <x v="1"/>
    <x v="1"/>
    <x v="0"/>
  </r>
  <r>
    <n v="1844"/>
    <s v="MO"/>
    <x v="140"/>
    <x v="0"/>
    <x v="0"/>
    <x v="1"/>
    <n v="0"/>
    <x v="1"/>
    <n v="171.2"/>
    <n v="103"/>
    <n v="29.1"/>
    <n v="243.5"/>
    <n v="121"/>
    <n v="20.7"/>
    <n v="178.2"/>
    <n v="92"/>
    <n v="8.02"/>
    <n v="13"/>
    <x v="0"/>
    <n v="3.51"/>
    <x v="1"/>
    <x v="4"/>
    <x v="1"/>
    <x v="0"/>
    <x v="1"/>
    <x v="1"/>
  </r>
  <r>
    <n v="1845"/>
    <s v="CA"/>
    <x v="97"/>
    <x v="1"/>
    <x v="0"/>
    <x v="1"/>
    <n v="0"/>
    <x v="1"/>
    <n v="134.80000000000001"/>
    <n v="94"/>
    <n v="22.92"/>
    <n v="204.1"/>
    <n v="106"/>
    <n v="17.350000000000001"/>
    <n v="238.4"/>
    <n v="109"/>
    <n v="10.73"/>
    <n v="6.7"/>
    <x v="8"/>
    <n v="1.81"/>
    <x v="0"/>
    <x v="0"/>
    <x v="1"/>
    <x v="0"/>
    <x v="0"/>
    <x v="2"/>
  </r>
  <r>
    <n v="1846"/>
    <s v="WV"/>
    <x v="43"/>
    <x v="0"/>
    <x v="0"/>
    <x v="1"/>
    <n v="0"/>
    <x v="1"/>
    <n v="191.4"/>
    <n v="114"/>
    <n v="32.54"/>
    <n v="168.5"/>
    <n v="138"/>
    <n v="14.32"/>
    <n v="109.3"/>
    <n v="99"/>
    <n v="4.92"/>
    <n v="10.3"/>
    <x v="0"/>
    <n v="2.78"/>
    <x v="0"/>
    <x v="0"/>
    <x v="1"/>
    <x v="0"/>
    <x v="2"/>
    <x v="0"/>
  </r>
  <r>
    <n v="1847"/>
    <s v="IL"/>
    <x v="151"/>
    <x v="0"/>
    <x v="0"/>
    <x v="1"/>
    <n v="0"/>
    <x v="1"/>
    <n v="174.5"/>
    <n v="65"/>
    <n v="29.67"/>
    <n v="197.4"/>
    <n v="116"/>
    <n v="16.78"/>
    <n v="238.5"/>
    <n v="86"/>
    <n v="10.73"/>
    <n v="10.6"/>
    <x v="5"/>
    <n v="2.86"/>
    <x v="1"/>
    <x v="1"/>
    <x v="1"/>
    <x v="0"/>
    <x v="0"/>
    <x v="2"/>
  </r>
  <r>
    <n v="1848"/>
    <s v="NY"/>
    <x v="34"/>
    <x v="0"/>
    <x v="0"/>
    <x v="1"/>
    <n v="0"/>
    <x v="1"/>
    <n v="177.4"/>
    <n v="125"/>
    <n v="30.16"/>
    <n v="226.2"/>
    <n v="104"/>
    <n v="19.23"/>
    <n v="254.1"/>
    <n v="72"/>
    <n v="11.43"/>
    <n v="10.9"/>
    <x v="7"/>
    <n v="2.94"/>
    <x v="1"/>
    <x v="1"/>
    <x v="1"/>
    <x v="0"/>
    <x v="1"/>
    <x v="0"/>
  </r>
  <r>
    <n v="1849"/>
    <s v="NV"/>
    <x v="135"/>
    <x v="1"/>
    <x v="0"/>
    <x v="1"/>
    <n v="0"/>
    <x v="1"/>
    <n v="182.1"/>
    <n v="89"/>
    <n v="30.96"/>
    <n v="211.5"/>
    <n v="104"/>
    <n v="17.98"/>
    <n v="207.4"/>
    <n v="124"/>
    <n v="9.33"/>
    <n v="6.8"/>
    <x v="6"/>
    <n v="1.84"/>
    <x v="0"/>
    <x v="0"/>
    <x v="1"/>
    <x v="0"/>
    <x v="0"/>
    <x v="0"/>
  </r>
  <r>
    <n v="1850"/>
    <s v="AL"/>
    <x v="98"/>
    <x v="2"/>
    <x v="0"/>
    <x v="1"/>
    <n v="0"/>
    <x v="1"/>
    <n v="222.4"/>
    <n v="85"/>
    <n v="37.81"/>
    <n v="165.4"/>
    <n v="76"/>
    <n v="14.06"/>
    <n v="208.4"/>
    <n v="97"/>
    <n v="9.3800000000000008"/>
    <n v="11.2"/>
    <x v="7"/>
    <n v="3.02"/>
    <x v="1"/>
    <x v="1"/>
    <x v="1"/>
    <x v="0"/>
    <x v="2"/>
    <x v="0"/>
  </r>
  <r>
    <n v="1851"/>
    <s v="UT"/>
    <x v="3"/>
    <x v="0"/>
    <x v="0"/>
    <x v="1"/>
    <n v="0"/>
    <x v="1"/>
    <n v="164.9"/>
    <n v="68"/>
    <n v="28.03"/>
    <n v="210.4"/>
    <n v="86"/>
    <n v="17.88"/>
    <n v="229.4"/>
    <n v="104"/>
    <n v="10.32"/>
    <n v="7.8"/>
    <x v="7"/>
    <n v="2.11"/>
    <x v="0"/>
    <x v="4"/>
    <x v="1"/>
    <x v="0"/>
    <x v="0"/>
    <x v="2"/>
  </r>
  <r>
    <n v="1852"/>
    <s v="OH"/>
    <x v="78"/>
    <x v="0"/>
    <x v="0"/>
    <x v="1"/>
    <n v="0"/>
    <x v="1"/>
    <n v="193.6"/>
    <n v="58"/>
    <n v="32.909999999999997"/>
    <n v="148.69999999999999"/>
    <n v="115"/>
    <n v="12.64"/>
    <n v="282.5"/>
    <n v="105"/>
    <n v="12.71"/>
    <n v="13.1"/>
    <x v="6"/>
    <n v="3.54"/>
    <x v="1"/>
    <x v="4"/>
    <x v="1"/>
    <x v="0"/>
    <x v="2"/>
    <x v="0"/>
  </r>
  <r>
    <n v="1853"/>
    <s v="WY"/>
    <x v="91"/>
    <x v="1"/>
    <x v="0"/>
    <x v="1"/>
    <n v="0"/>
    <x v="1"/>
    <n v="101.1"/>
    <n v="121"/>
    <n v="17.190000000000001"/>
    <n v="263.2"/>
    <n v="110"/>
    <n v="22.37"/>
    <n v="137.69999999999999"/>
    <n v="74"/>
    <n v="6.2"/>
    <n v="7.3"/>
    <x v="2"/>
    <n v="1.97"/>
    <x v="0"/>
    <x v="1"/>
    <x v="1"/>
    <x v="0"/>
    <x v="1"/>
    <x v="1"/>
  </r>
  <r>
    <n v="1854"/>
    <s v="NM"/>
    <x v="81"/>
    <x v="0"/>
    <x v="0"/>
    <x v="0"/>
    <n v="24"/>
    <x v="0"/>
    <n v="92.3"/>
    <n v="88"/>
    <n v="15.69"/>
    <n v="193.1"/>
    <n v="98"/>
    <n v="16.41"/>
    <n v="99.3"/>
    <n v="119"/>
    <n v="4.47"/>
    <n v="11.6"/>
    <x v="0"/>
    <n v="3.13"/>
    <x v="1"/>
    <x v="4"/>
    <x v="1"/>
    <x v="0"/>
    <x v="0"/>
    <x v="3"/>
  </r>
  <r>
    <n v="1855"/>
    <s v="AL"/>
    <x v="42"/>
    <x v="0"/>
    <x v="0"/>
    <x v="1"/>
    <n v="0"/>
    <x v="1"/>
    <n v="168.9"/>
    <n v="128"/>
    <n v="28.71"/>
    <n v="123.9"/>
    <n v="99"/>
    <n v="10.53"/>
    <n v="266.3"/>
    <n v="105"/>
    <n v="11.98"/>
    <n v="2.9"/>
    <x v="10"/>
    <n v="0.78"/>
    <x v="0"/>
    <x v="4"/>
    <x v="1"/>
    <x v="0"/>
    <x v="2"/>
    <x v="2"/>
  </r>
  <r>
    <n v="1856"/>
    <s v="DC"/>
    <x v="72"/>
    <x v="1"/>
    <x v="0"/>
    <x v="0"/>
    <n v="29"/>
    <x v="2"/>
    <n v="219.2"/>
    <n v="102"/>
    <n v="37.26"/>
    <n v="206"/>
    <n v="109"/>
    <n v="17.510000000000002"/>
    <n v="192.4"/>
    <n v="117"/>
    <n v="8.66"/>
    <n v="15"/>
    <x v="2"/>
    <n v="4.05"/>
    <x v="1"/>
    <x v="0"/>
    <x v="1"/>
    <x v="0"/>
    <x v="0"/>
    <x v="0"/>
  </r>
  <r>
    <n v="1857"/>
    <s v="AR"/>
    <x v="96"/>
    <x v="1"/>
    <x v="0"/>
    <x v="1"/>
    <n v="0"/>
    <x v="1"/>
    <n v="146.5"/>
    <n v="101"/>
    <n v="24.91"/>
    <n v="284.5"/>
    <n v="142"/>
    <n v="24.18"/>
    <n v="176"/>
    <n v="98"/>
    <n v="7.92"/>
    <n v="14"/>
    <x v="1"/>
    <n v="3.78"/>
    <x v="1"/>
    <x v="3"/>
    <x v="1"/>
    <x v="0"/>
    <x v="1"/>
    <x v="1"/>
  </r>
  <r>
    <n v="1858"/>
    <s v="ID"/>
    <x v="28"/>
    <x v="0"/>
    <x v="0"/>
    <x v="0"/>
    <n v="31"/>
    <x v="2"/>
    <n v="172.3"/>
    <n v="116"/>
    <n v="29.29"/>
    <n v="266.2"/>
    <n v="91"/>
    <n v="22.63"/>
    <n v="228.2"/>
    <n v="90"/>
    <n v="10.27"/>
    <n v="11.8"/>
    <x v="2"/>
    <n v="3.19"/>
    <x v="1"/>
    <x v="0"/>
    <x v="1"/>
    <x v="0"/>
    <x v="1"/>
    <x v="1"/>
  </r>
  <r>
    <n v="1859"/>
    <s v="TX"/>
    <x v="57"/>
    <x v="0"/>
    <x v="0"/>
    <x v="1"/>
    <n v="0"/>
    <x v="1"/>
    <n v="190.9"/>
    <n v="143"/>
    <n v="32.450000000000003"/>
    <n v="149.69999999999999"/>
    <n v="72"/>
    <n v="12.72"/>
    <n v="191.4"/>
    <n v="87"/>
    <n v="8.61"/>
    <n v="13"/>
    <x v="0"/>
    <n v="3.51"/>
    <x v="1"/>
    <x v="0"/>
    <x v="1"/>
    <x v="0"/>
    <x v="2"/>
    <x v="0"/>
  </r>
  <r>
    <n v="1860"/>
    <s v="NM"/>
    <x v="135"/>
    <x v="0"/>
    <x v="0"/>
    <x v="1"/>
    <n v="0"/>
    <x v="1"/>
    <n v="232.1"/>
    <n v="74"/>
    <n v="39.46"/>
    <n v="327.10000000000002"/>
    <n v="88"/>
    <n v="27.8"/>
    <n v="226.5"/>
    <n v="119"/>
    <n v="10.19"/>
    <n v="10.9"/>
    <x v="5"/>
    <n v="2.94"/>
    <x v="1"/>
    <x v="3"/>
    <x v="2"/>
    <x v="1"/>
    <x v="1"/>
    <x v="0"/>
  </r>
  <r>
    <n v="1861"/>
    <s v="WA"/>
    <x v="160"/>
    <x v="0"/>
    <x v="0"/>
    <x v="1"/>
    <n v="0"/>
    <x v="1"/>
    <n v="169.2"/>
    <n v="124"/>
    <n v="28.76"/>
    <n v="173.3"/>
    <n v="108"/>
    <n v="14.73"/>
    <n v="216.5"/>
    <n v="64"/>
    <n v="9.74"/>
    <n v="12.4"/>
    <x v="7"/>
    <n v="3.35"/>
    <x v="1"/>
    <x v="2"/>
    <x v="2"/>
    <x v="1"/>
    <x v="2"/>
    <x v="3"/>
  </r>
  <r>
    <n v="1862"/>
    <s v="UT"/>
    <x v="23"/>
    <x v="1"/>
    <x v="0"/>
    <x v="1"/>
    <n v="0"/>
    <x v="1"/>
    <n v="123.8"/>
    <n v="107"/>
    <n v="21.05"/>
    <n v="319"/>
    <n v="125"/>
    <n v="27.12"/>
    <n v="237.6"/>
    <n v="78"/>
    <n v="10.69"/>
    <n v="7.3"/>
    <x v="7"/>
    <n v="1.97"/>
    <x v="0"/>
    <x v="4"/>
    <x v="1"/>
    <x v="0"/>
    <x v="1"/>
    <x v="1"/>
  </r>
  <r>
    <n v="1863"/>
    <s v="RI"/>
    <x v="25"/>
    <x v="1"/>
    <x v="0"/>
    <x v="1"/>
    <n v="0"/>
    <x v="1"/>
    <n v="96"/>
    <n v="117"/>
    <n v="16.32"/>
    <n v="177"/>
    <n v="68"/>
    <n v="15.05"/>
    <n v="162.19999999999999"/>
    <n v="127"/>
    <n v="7.3"/>
    <n v="9.6999999999999993"/>
    <x v="7"/>
    <n v="2.62"/>
    <x v="0"/>
    <x v="3"/>
    <x v="1"/>
    <x v="0"/>
    <x v="0"/>
    <x v="3"/>
  </r>
  <r>
    <n v="1864"/>
    <s v="NC"/>
    <x v="87"/>
    <x v="2"/>
    <x v="0"/>
    <x v="0"/>
    <n v="27"/>
    <x v="2"/>
    <n v="93.4"/>
    <n v="106"/>
    <n v="15.88"/>
    <n v="252"/>
    <n v="92"/>
    <n v="21.42"/>
    <n v="189"/>
    <n v="104"/>
    <n v="8.5"/>
    <n v="10.9"/>
    <x v="6"/>
    <n v="2.94"/>
    <x v="1"/>
    <x v="0"/>
    <x v="1"/>
    <x v="0"/>
    <x v="1"/>
    <x v="1"/>
  </r>
  <r>
    <n v="1865"/>
    <s v="RI"/>
    <x v="58"/>
    <x v="0"/>
    <x v="0"/>
    <x v="1"/>
    <n v="0"/>
    <x v="1"/>
    <n v="90.6"/>
    <n v="130"/>
    <n v="15.4"/>
    <n v="170.6"/>
    <n v="100"/>
    <n v="14.5"/>
    <n v="137.4"/>
    <n v="74"/>
    <n v="6.18"/>
    <n v="5.4"/>
    <x v="4"/>
    <n v="1.46"/>
    <x v="0"/>
    <x v="0"/>
    <x v="1"/>
    <x v="0"/>
    <x v="2"/>
    <x v="3"/>
  </r>
  <r>
    <n v="1866"/>
    <s v="NY"/>
    <x v="64"/>
    <x v="1"/>
    <x v="0"/>
    <x v="1"/>
    <n v="0"/>
    <x v="1"/>
    <n v="152.9"/>
    <n v="81"/>
    <n v="25.99"/>
    <n v="256.60000000000002"/>
    <n v="82"/>
    <n v="21.81"/>
    <n v="173.6"/>
    <n v="112"/>
    <n v="7.81"/>
    <n v="5.3"/>
    <x v="1"/>
    <n v="1.43"/>
    <x v="0"/>
    <x v="4"/>
    <x v="1"/>
    <x v="0"/>
    <x v="1"/>
    <x v="1"/>
  </r>
  <r>
    <n v="1867"/>
    <s v="DE"/>
    <x v="35"/>
    <x v="2"/>
    <x v="1"/>
    <x v="0"/>
    <n v="29"/>
    <x v="2"/>
    <n v="85.2"/>
    <n v="98"/>
    <n v="14.48"/>
    <n v="230.4"/>
    <n v="85"/>
    <n v="19.579999999999998"/>
    <n v="243.6"/>
    <n v="104"/>
    <n v="10.96"/>
    <n v="9"/>
    <x v="0"/>
    <n v="2.4300000000000002"/>
    <x v="0"/>
    <x v="4"/>
    <x v="1"/>
    <x v="0"/>
    <x v="1"/>
    <x v="2"/>
  </r>
  <r>
    <n v="1868"/>
    <s v="MS"/>
    <x v="11"/>
    <x v="0"/>
    <x v="0"/>
    <x v="0"/>
    <n v="34"/>
    <x v="2"/>
    <n v="160"/>
    <n v="72"/>
    <n v="27.2"/>
    <n v="184.5"/>
    <n v="119"/>
    <n v="15.68"/>
    <n v="208.3"/>
    <n v="101"/>
    <n v="9.3699999999999992"/>
    <n v="6.1"/>
    <x v="3"/>
    <n v="1.65"/>
    <x v="0"/>
    <x v="0"/>
    <x v="1"/>
    <x v="0"/>
    <x v="0"/>
    <x v="3"/>
  </r>
  <r>
    <n v="1869"/>
    <s v="OH"/>
    <x v="98"/>
    <x v="0"/>
    <x v="0"/>
    <x v="0"/>
    <n v="10"/>
    <x v="1"/>
    <n v="182.9"/>
    <n v="54"/>
    <n v="31.09"/>
    <n v="292.39999999999998"/>
    <n v="68"/>
    <n v="24.85"/>
    <n v="142.30000000000001"/>
    <n v="116"/>
    <n v="6.4"/>
    <n v="11.5"/>
    <x v="7"/>
    <n v="3.11"/>
    <x v="1"/>
    <x v="1"/>
    <x v="1"/>
    <x v="0"/>
    <x v="1"/>
    <x v="0"/>
  </r>
  <r>
    <n v="1870"/>
    <s v="WA"/>
    <x v="155"/>
    <x v="0"/>
    <x v="0"/>
    <x v="1"/>
    <n v="0"/>
    <x v="1"/>
    <n v="241.2"/>
    <n v="105"/>
    <n v="41"/>
    <n v="174.3"/>
    <n v="85"/>
    <n v="14.82"/>
    <n v="245.3"/>
    <n v="59"/>
    <n v="11.04"/>
    <n v="8.5"/>
    <x v="7"/>
    <n v="2.2999999999999998"/>
    <x v="0"/>
    <x v="4"/>
    <x v="1"/>
    <x v="0"/>
    <x v="2"/>
    <x v="0"/>
  </r>
  <r>
    <n v="1871"/>
    <s v="WV"/>
    <x v="42"/>
    <x v="1"/>
    <x v="0"/>
    <x v="1"/>
    <n v="0"/>
    <x v="1"/>
    <n v="177.2"/>
    <n v="142"/>
    <n v="30.12"/>
    <n v="123.5"/>
    <n v="88"/>
    <n v="10.5"/>
    <n v="213.2"/>
    <n v="51"/>
    <n v="9.59"/>
    <n v="8.4"/>
    <x v="1"/>
    <n v="2.27"/>
    <x v="0"/>
    <x v="0"/>
    <x v="1"/>
    <x v="0"/>
    <x v="2"/>
    <x v="0"/>
  </r>
  <r>
    <n v="1872"/>
    <s v="NY"/>
    <x v="104"/>
    <x v="1"/>
    <x v="0"/>
    <x v="1"/>
    <n v="0"/>
    <x v="1"/>
    <n v="89.5"/>
    <n v="128"/>
    <n v="15.22"/>
    <n v="180.8"/>
    <n v="137"/>
    <n v="15.37"/>
    <n v="193.1"/>
    <n v="94"/>
    <n v="8.69"/>
    <n v="14"/>
    <x v="0"/>
    <n v="3.78"/>
    <x v="1"/>
    <x v="4"/>
    <x v="1"/>
    <x v="0"/>
    <x v="0"/>
    <x v="3"/>
  </r>
  <r>
    <n v="1873"/>
    <s v="NE"/>
    <x v="19"/>
    <x v="0"/>
    <x v="1"/>
    <x v="0"/>
    <n v="16"/>
    <x v="0"/>
    <n v="200.3"/>
    <n v="72"/>
    <n v="34.049999999999997"/>
    <n v="197.8"/>
    <n v="91"/>
    <n v="16.809999999999999"/>
    <n v="151.1"/>
    <n v="92"/>
    <n v="6.8"/>
    <n v="10.4"/>
    <x v="0"/>
    <n v="2.81"/>
    <x v="1"/>
    <x v="0"/>
    <x v="1"/>
    <x v="0"/>
    <x v="0"/>
    <x v="0"/>
  </r>
  <r>
    <n v="1874"/>
    <s v="PA"/>
    <x v="20"/>
    <x v="1"/>
    <x v="1"/>
    <x v="1"/>
    <n v="0"/>
    <x v="1"/>
    <n v="145"/>
    <n v="103"/>
    <n v="24.65"/>
    <n v="294.3"/>
    <n v="93"/>
    <n v="25.02"/>
    <n v="239.8"/>
    <n v="120"/>
    <n v="10.79"/>
    <n v="11"/>
    <x v="5"/>
    <n v="2.97"/>
    <x v="1"/>
    <x v="2"/>
    <x v="2"/>
    <x v="1"/>
    <x v="1"/>
    <x v="1"/>
  </r>
  <r>
    <n v="1875"/>
    <s v="MS"/>
    <x v="133"/>
    <x v="1"/>
    <x v="0"/>
    <x v="1"/>
    <n v="0"/>
    <x v="1"/>
    <n v="159.5"/>
    <n v="99"/>
    <n v="27.12"/>
    <n v="119.7"/>
    <n v="149"/>
    <n v="10.17"/>
    <n v="173.9"/>
    <n v="126"/>
    <n v="7.83"/>
    <n v="6.8"/>
    <x v="0"/>
    <n v="1.84"/>
    <x v="0"/>
    <x v="4"/>
    <x v="1"/>
    <x v="0"/>
    <x v="2"/>
    <x v="3"/>
  </r>
  <r>
    <n v="1876"/>
    <s v="IN"/>
    <x v="155"/>
    <x v="0"/>
    <x v="0"/>
    <x v="1"/>
    <n v="0"/>
    <x v="1"/>
    <n v="151.80000000000001"/>
    <n v="106"/>
    <n v="25.81"/>
    <n v="138"/>
    <n v="126"/>
    <n v="11.73"/>
    <n v="233.5"/>
    <n v="112"/>
    <n v="10.51"/>
    <n v="11.2"/>
    <x v="8"/>
    <n v="3.02"/>
    <x v="1"/>
    <x v="3"/>
    <x v="1"/>
    <x v="0"/>
    <x v="2"/>
    <x v="2"/>
  </r>
  <r>
    <n v="1877"/>
    <s v="VA"/>
    <x v="70"/>
    <x v="2"/>
    <x v="0"/>
    <x v="1"/>
    <n v="0"/>
    <x v="1"/>
    <n v="176.2"/>
    <n v="120"/>
    <n v="29.95"/>
    <n v="236"/>
    <n v="138"/>
    <n v="20.059999999999999"/>
    <n v="152.5"/>
    <n v="104"/>
    <n v="6.86"/>
    <n v="10.6"/>
    <x v="7"/>
    <n v="2.86"/>
    <x v="1"/>
    <x v="0"/>
    <x v="1"/>
    <x v="0"/>
    <x v="1"/>
    <x v="1"/>
  </r>
  <r>
    <n v="1878"/>
    <s v="MN"/>
    <x v="139"/>
    <x v="2"/>
    <x v="0"/>
    <x v="1"/>
    <n v="0"/>
    <x v="1"/>
    <n v="152.1"/>
    <n v="95"/>
    <n v="25.86"/>
    <n v="121"/>
    <n v="105"/>
    <n v="10.29"/>
    <n v="198"/>
    <n v="126"/>
    <n v="8.91"/>
    <n v="9.8000000000000007"/>
    <x v="2"/>
    <n v="2.65"/>
    <x v="0"/>
    <x v="1"/>
    <x v="1"/>
    <x v="0"/>
    <x v="2"/>
    <x v="3"/>
  </r>
  <r>
    <n v="1879"/>
    <s v="DE"/>
    <x v="88"/>
    <x v="2"/>
    <x v="0"/>
    <x v="1"/>
    <n v="0"/>
    <x v="1"/>
    <n v="161.30000000000001"/>
    <n v="122"/>
    <n v="27.42"/>
    <n v="220.6"/>
    <n v="95"/>
    <n v="18.75"/>
    <n v="224.7"/>
    <n v="104"/>
    <n v="10.11"/>
    <n v="9.6"/>
    <x v="0"/>
    <n v="2.59"/>
    <x v="0"/>
    <x v="0"/>
    <x v="1"/>
    <x v="0"/>
    <x v="0"/>
    <x v="2"/>
  </r>
  <r>
    <n v="1880"/>
    <s v="OR"/>
    <x v="18"/>
    <x v="1"/>
    <x v="1"/>
    <x v="1"/>
    <n v="0"/>
    <x v="1"/>
    <n v="171.7"/>
    <n v="78"/>
    <n v="29.19"/>
    <n v="144.5"/>
    <n v="86"/>
    <n v="12.28"/>
    <n v="157.9"/>
    <n v="106"/>
    <n v="7.11"/>
    <n v="6.8"/>
    <x v="0"/>
    <n v="1.84"/>
    <x v="0"/>
    <x v="3"/>
    <x v="1"/>
    <x v="0"/>
    <x v="2"/>
    <x v="3"/>
  </r>
  <r>
    <n v="1881"/>
    <s v="UT"/>
    <x v="39"/>
    <x v="0"/>
    <x v="0"/>
    <x v="1"/>
    <n v="0"/>
    <x v="1"/>
    <n v="278.89999999999998"/>
    <n v="110"/>
    <n v="47.41"/>
    <n v="190.2"/>
    <n v="67"/>
    <n v="16.170000000000002"/>
    <n v="255.2"/>
    <n v="84"/>
    <n v="11.48"/>
    <n v="11.7"/>
    <x v="10"/>
    <n v="3.16"/>
    <x v="1"/>
    <x v="1"/>
    <x v="2"/>
    <x v="1"/>
    <x v="0"/>
    <x v="0"/>
  </r>
  <r>
    <n v="1882"/>
    <s v="CT"/>
    <x v="19"/>
    <x v="0"/>
    <x v="0"/>
    <x v="0"/>
    <n v="27"/>
    <x v="2"/>
    <n v="213"/>
    <n v="121"/>
    <n v="36.21"/>
    <n v="226.2"/>
    <n v="101"/>
    <n v="19.23"/>
    <n v="189.8"/>
    <n v="99"/>
    <n v="8.5399999999999991"/>
    <n v="11.1"/>
    <x v="0"/>
    <n v="3"/>
    <x v="1"/>
    <x v="2"/>
    <x v="1"/>
    <x v="0"/>
    <x v="1"/>
    <x v="0"/>
  </r>
  <r>
    <n v="1883"/>
    <s v="TX"/>
    <x v="56"/>
    <x v="0"/>
    <x v="0"/>
    <x v="1"/>
    <n v="0"/>
    <x v="1"/>
    <n v="217.2"/>
    <n v="121"/>
    <n v="36.92"/>
    <n v="303.39999999999998"/>
    <n v="73"/>
    <n v="25.79"/>
    <n v="197.1"/>
    <n v="71"/>
    <n v="8.8699999999999992"/>
    <n v="12.4"/>
    <x v="5"/>
    <n v="3.35"/>
    <x v="1"/>
    <x v="1"/>
    <x v="2"/>
    <x v="1"/>
    <x v="1"/>
    <x v="0"/>
  </r>
  <r>
    <n v="1884"/>
    <s v="CT"/>
    <x v="52"/>
    <x v="0"/>
    <x v="0"/>
    <x v="1"/>
    <n v="0"/>
    <x v="1"/>
    <n v="175.9"/>
    <n v="111"/>
    <n v="29.9"/>
    <n v="285.2"/>
    <n v="115"/>
    <n v="24.24"/>
    <n v="150.80000000000001"/>
    <n v="122"/>
    <n v="6.79"/>
    <n v="13"/>
    <x v="10"/>
    <n v="3.51"/>
    <x v="1"/>
    <x v="0"/>
    <x v="1"/>
    <x v="0"/>
    <x v="1"/>
    <x v="1"/>
  </r>
  <r>
    <n v="1885"/>
    <s v="AR"/>
    <x v="189"/>
    <x v="0"/>
    <x v="0"/>
    <x v="1"/>
    <n v="0"/>
    <x v="1"/>
    <n v="238.9"/>
    <n v="107"/>
    <n v="40.61"/>
    <n v="187.2"/>
    <n v="88"/>
    <n v="15.91"/>
    <n v="181.1"/>
    <n v="84"/>
    <n v="8.15"/>
    <n v="11.8"/>
    <x v="0"/>
    <n v="3.19"/>
    <x v="1"/>
    <x v="4"/>
    <x v="1"/>
    <x v="0"/>
    <x v="0"/>
    <x v="0"/>
  </r>
  <r>
    <n v="1886"/>
    <s v="MI"/>
    <x v="104"/>
    <x v="2"/>
    <x v="0"/>
    <x v="1"/>
    <n v="0"/>
    <x v="1"/>
    <n v="133.30000000000001"/>
    <n v="94"/>
    <n v="22.66"/>
    <n v="247.8"/>
    <n v="126"/>
    <n v="21.06"/>
    <n v="219"/>
    <n v="78"/>
    <n v="9.86"/>
    <n v="11.3"/>
    <x v="2"/>
    <n v="3.05"/>
    <x v="1"/>
    <x v="5"/>
    <x v="2"/>
    <x v="1"/>
    <x v="1"/>
    <x v="1"/>
  </r>
  <r>
    <n v="1887"/>
    <s v="DE"/>
    <x v="10"/>
    <x v="0"/>
    <x v="0"/>
    <x v="1"/>
    <n v="0"/>
    <x v="1"/>
    <n v="177.2"/>
    <n v="72"/>
    <n v="30.12"/>
    <n v="248.9"/>
    <n v="105"/>
    <n v="21.16"/>
    <n v="200.8"/>
    <n v="87"/>
    <n v="9.0399999999999991"/>
    <n v="8.6"/>
    <x v="10"/>
    <n v="2.3199999999999998"/>
    <x v="0"/>
    <x v="3"/>
    <x v="1"/>
    <x v="0"/>
    <x v="1"/>
    <x v="0"/>
  </r>
  <r>
    <n v="1888"/>
    <s v="FL"/>
    <x v="97"/>
    <x v="0"/>
    <x v="0"/>
    <x v="1"/>
    <n v="0"/>
    <x v="1"/>
    <n v="184.5"/>
    <n v="103"/>
    <n v="31.37"/>
    <n v="209"/>
    <n v="86"/>
    <n v="17.77"/>
    <n v="169.7"/>
    <n v="70"/>
    <n v="7.64"/>
    <n v="10.199999999999999"/>
    <x v="1"/>
    <n v="2.75"/>
    <x v="0"/>
    <x v="4"/>
    <x v="1"/>
    <x v="0"/>
    <x v="0"/>
    <x v="0"/>
  </r>
  <r>
    <n v="1889"/>
    <s v="AK"/>
    <x v="20"/>
    <x v="0"/>
    <x v="0"/>
    <x v="0"/>
    <n v="24"/>
    <x v="0"/>
    <n v="176.1"/>
    <n v="109"/>
    <n v="29.94"/>
    <n v="159.4"/>
    <n v="81"/>
    <n v="13.55"/>
    <n v="269.10000000000002"/>
    <n v="94"/>
    <n v="12.11"/>
    <n v="12.1"/>
    <x v="4"/>
    <n v="3.27"/>
    <x v="1"/>
    <x v="1"/>
    <x v="1"/>
    <x v="0"/>
    <x v="2"/>
    <x v="2"/>
  </r>
  <r>
    <n v="1890"/>
    <s v="ID"/>
    <x v="94"/>
    <x v="0"/>
    <x v="0"/>
    <x v="1"/>
    <n v="0"/>
    <x v="1"/>
    <n v="204.7"/>
    <n v="108"/>
    <n v="34.799999999999997"/>
    <n v="143.1"/>
    <n v="105"/>
    <n v="12.16"/>
    <n v="165.8"/>
    <n v="84"/>
    <n v="7.46"/>
    <n v="11"/>
    <x v="7"/>
    <n v="2.97"/>
    <x v="1"/>
    <x v="6"/>
    <x v="1"/>
    <x v="0"/>
    <x v="2"/>
    <x v="0"/>
  </r>
  <r>
    <n v="1891"/>
    <s v="OH"/>
    <x v="11"/>
    <x v="1"/>
    <x v="0"/>
    <x v="1"/>
    <n v="0"/>
    <x v="1"/>
    <n v="143.6"/>
    <n v="80"/>
    <n v="24.41"/>
    <n v="134.30000000000001"/>
    <n v="65"/>
    <n v="11.42"/>
    <n v="215.6"/>
    <n v="84"/>
    <n v="9.6999999999999993"/>
    <n v="15.5"/>
    <x v="2"/>
    <n v="4.1900000000000004"/>
    <x v="1"/>
    <x v="4"/>
    <x v="1"/>
    <x v="0"/>
    <x v="2"/>
    <x v="3"/>
  </r>
  <r>
    <n v="1892"/>
    <s v="NH"/>
    <x v="3"/>
    <x v="2"/>
    <x v="0"/>
    <x v="1"/>
    <n v="0"/>
    <x v="1"/>
    <n v="179.3"/>
    <n v="93"/>
    <n v="30.48"/>
    <n v="188.8"/>
    <n v="65"/>
    <n v="16.05"/>
    <n v="253.2"/>
    <n v="88"/>
    <n v="11.39"/>
    <n v="12.1"/>
    <x v="2"/>
    <n v="3.27"/>
    <x v="1"/>
    <x v="0"/>
    <x v="1"/>
    <x v="0"/>
    <x v="0"/>
    <x v="0"/>
  </r>
  <r>
    <n v="1893"/>
    <s v="MA"/>
    <x v="97"/>
    <x v="0"/>
    <x v="0"/>
    <x v="1"/>
    <n v="0"/>
    <x v="1"/>
    <n v="137.30000000000001"/>
    <n v="100"/>
    <n v="23.34"/>
    <n v="212.2"/>
    <n v="129"/>
    <n v="18.04"/>
    <n v="152.69999999999999"/>
    <n v="92"/>
    <n v="6.87"/>
    <n v="10.5"/>
    <x v="5"/>
    <n v="2.84"/>
    <x v="1"/>
    <x v="0"/>
    <x v="1"/>
    <x v="0"/>
    <x v="0"/>
    <x v="3"/>
  </r>
  <r>
    <n v="1894"/>
    <s v="SC"/>
    <x v="135"/>
    <x v="2"/>
    <x v="0"/>
    <x v="1"/>
    <n v="0"/>
    <x v="1"/>
    <n v="237.8"/>
    <n v="92"/>
    <n v="40.43"/>
    <n v="223.5"/>
    <n v="155"/>
    <n v="19"/>
    <n v="217.4"/>
    <n v="90"/>
    <n v="9.7799999999999994"/>
    <n v="10.199999999999999"/>
    <x v="1"/>
    <n v="2.75"/>
    <x v="0"/>
    <x v="4"/>
    <x v="1"/>
    <x v="0"/>
    <x v="0"/>
    <x v="0"/>
  </r>
  <r>
    <n v="1895"/>
    <s v="OR"/>
    <x v="91"/>
    <x v="1"/>
    <x v="0"/>
    <x v="1"/>
    <n v="0"/>
    <x v="1"/>
    <n v="203.7"/>
    <n v="92"/>
    <n v="34.630000000000003"/>
    <n v="216.4"/>
    <n v="97"/>
    <n v="18.39"/>
    <n v="154.19999999999999"/>
    <n v="66"/>
    <n v="6.94"/>
    <n v="7.6"/>
    <x v="2"/>
    <n v="2.0499999999999998"/>
    <x v="0"/>
    <x v="4"/>
    <x v="1"/>
    <x v="0"/>
    <x v="0"/>
    <x v="0"/>
  </r>
  <r>
    <n v="1896"/>
    <s v="OH"/>
    <x v="26"/>
    <x v="0"/>
    <x v="0"/>
    <x v="0"/>
    <n v="25"/>
    <x v="0"/>
    <n v="191.3"/>
    <n v="95"/>
    <n v="32.520000000000003"/>
    <n v="250.7"/>
    <n v="136"/>
    <n v="21.31"/>
    <n v="249.4"/>
    <n v="86"/>
    <n v="11.22"/>
    <n v="17.600000000000001"/>
    <x v="2"/>
    <n v="4.75"/>
    <x v="1"/>
    <x v="4"/>
    <x v="1"/>
    <x v="0"/>
    <x v="1"/>
    <x v="0"/>
  </r>
  <r>
    <n v="1897"/>
    <s v="NC"/>
    <x v="78"/>
    <x v="1"/>
    <x v="1"/>
    <x v="1"/>
    <n v="0"/>
    <x v="1"/>
    <n v="209.1"/>
    <n v="141"/>
    <n v="35.549999999999997"/>
    <n v="205"/>
    <n v="93"/>
    <n v="17.43"/>
    <n v="119.4"/>
    <n v="111"/>
    <n v="5.37"/>
    <n v="7.8"/>
    <x v="0"/>
    <n v="2.11"/>
    <x v="0"/>
    <x v="4"/>
    <x v="1"/>
    <x v="0"/>
    <x v="0"/>
    <x v="0"/>
  </r>
  <r>
    <n v="1898"/>
    <s v="KY"/>
    <x v="44"/>
    <x v="1"/>
    <x v="0"/>
    <x v="0"/>
    <n v="33"/>
    <x v="2"/>
    <n v="88.8"/>
    <n v="104"/>
    <n v="15.1"/>
    <n v="109.6"/>
    <n v="94"/>
    <n v="9.32"/>
    <n v="172.7"/>
    <n v="107"/>
    <n v="7.77"/>
    <n v="7.1"/>
    <x v="4"/>
    <n v="1.92"/>
    <x v="0"/>
    <x v="3"/>
    <x v="1"/>
    <x v="0"/>
    <x v="2"/>
    <x v="3"/>
  </r>
  <r>
    <n v="1899"/>
    <s v="ID"/>
    <x v="15"/>
    <x v="1"/>
    <x v="0"/>
    <x v="1"/>
    <n v="0"/>
    <x v="1"/>
    <n v="97.2"/>
    <n v="88"/>
    <n v="16.52"/>
    <n v="155.6"/>
    <n v="85"/>
    <n v="13.23"/>
    <n v="261.60000000000002"/>
    <n v="105"/>
    <n v="11.77"/>
    <n v="12.4"/>
    <x v="2"/>
    <n v="3.35"/>
    <x v="1"/>
    <x v="1"/>
    <x v="1"/>
    <x v="0"/>
    <x v="2"/>
    <x v="2"/>
  </r>
  <r>
    <n v="1900"/>
    <s v="WA"/>
    <x v="119"/>
    <x v="1"/>
    <x v="0"/>
    <x v="1"/>
    <n v="0"/>
    <x v="1"/>
    <n v="137.9"/>
    <n v="96"/>
    <n v="23.44"/>
    <n v="192.6"/>
    <n v="63"/>
    <n v="16.37"/>
    <n v="255.7"/>
    <n v="125"/>
    <n v="11.51"/>
    <n v="11"/>
    <x v="2"/>
    <n v="2.97"/>
    <x v="1"/>
    <x v="0"/>
    <x v="1"/>
    <x v="0"/>
    <x v="0"/>
    <x v="2"/>
  </r>
  <r>
    <n v="1901"/>
    <s v="WV"/>
    <x v="25"/>
    <x v="1"/>
    <x v="0"/>
    <x v="1"/>
    <n v="0"/>
    <x v="1"/>
    <n v="224.3"/>
    <n v="112"/>
    <n v="38.130000000000003"/>
    <n v="185.7"/>
    <n v="103"/>
    <n v="15.78"/>
    <n v="159.4"/>
    <n v="83"/>
    <n v="7.17"/>
    <n v="10"/>
    <x v="6"/>
    <n v="2.7"/>
    <x v="0"/>
    <x v="4"/>
    <x v="1"/>
    <x v="0"/>
    <x v="0"/>
    <x v="0"/>
  </r>
  <r>
    <n v="1902"/>
    <s v="RI"/>
    <x v="124"/>
    <x v="2"/>
    <x v="0"/>
    <x v="0"/>
    <n v="13"/>
    <x v="0"/>
    <n v="207.6"/>
    <n v="65"/>
    <n v="35.29"/>
    <n v="152.69999999999999"/>
    <n v="77"/>
    <n v="12.98"/>
    <n v="232.8"/>
    <n v="95"/>
    <n v="10.48"/>
    <n v="9.6999999999999993"/>
    <x v="0"/>
    <n v="2.62"/>
    <x v="0"/>
    <x v="0"/>
    <x v="1"/>
    <x v="0"/>
    <x v="2"/>
    <x v="0"/>
  </r>
  <r>
    <n v="1903"/>
    <s v="KS"/>
    <x v="0"/>
    <x v="1"/>
    <x v="0"/>
    <x v="1"/>
    <n v="0"/>
    <x v="1"/>
    <n v="268.10000000000002"/>
    <n v="95"/>
    <n v="45.58"/>
    <n v="120.5"/>
    <n v="126"/>
    <n v="10.24"/>
    <n v="220.8"/>
    <n v="121"/>
    <n v="9.94"/>
    <n v="14.4"/>
    <x v="1"/>
    <n v="3.89"/>
    <x v="1"/>
    <x v="4"/>
    <x v="1"/>
    <x v="0"/>
    <x v="2"/>
    <x v="0"/>
  </r>
  <r>
    <n v="1904"/>
    <s v="NV"/>
    <x v="87"/>
    <x v="0"/>
    <x v="0"/>
    <x v="1"/>
    <n v="0"/>
    <x v="1"/>
    <n v="166.7"/>
    <n v="61"/>
    <n v="28.34"/>
    <n v="179.3"/>
    <n v="88"/>
    <n v="15.24"/>
    <n v="242.7"/>
    <n v="131"/>
    <n v="10.92"/>
    <n v="6.8"/>
    <x v="10"/>
    <n v="1.84"/>
    <x v="0"/>
    <x v="2"/>
    <x v="2"/>
    <x v="1"/>
    <x v="0"/>
    <x v="2"/>
  </r>
  <r>
    <n v="1905"/>
    <s v="NE"/>
    <x v="73"/>
    <x v="2"/>
    <x v="0"/>
    <x v="1"/>
    <n v="0"/>
    <x v="1"/>
    <n v="267.10000000000002"/>
    <n v="104"/>
    <n v="45.41"/>
    <n v="180.4"/>
    <n v="131"/>
    <n v="15.33"/>
    <n v="230.6"/>
    <n v="106"/>
    <n v="10.38"/>
    <n v="17.3"/>
    <x v="7"/>
    <n v="4.67"/>
    <x v="1"/>
    <x v="0"/>
    <x v="2"/>
    <x v="1"/>
    <x v="0"/>
    <x v="0"/>
  </r>
  <r>
    <n v="1906"/>
    <s v="FL"/>
    <x v="148"/>
    <x v="0"/>
    <x v="0"/>
    <x v="1"/>
    <n v="0"/>
    <x v="1"/>
    <n v="181.8"/>
    <n v="108"/>
    <n v="30.91"/>
    <n v="198.6"/>
    <n v="148"/>
    <n v="16.88"/>
    <n v="206.6"/>
    <n v="96"/>
    <n v="9.3000000000000007"/>
    <n v="9.3000000000000007"/>
    <x v="0"/>
    <n v="2.5099999999999998"/>
    <x v="0"/>
    <x v="4"/>
    <x v="1"/>
    <x v="0"/>
    <x v="0"/>
    <x v="0"/>
  </r>
  <r>
    <n v="1907"/>
    <s v="WY"/>
    <x v="64"/>
    <x v="0"/>
    <x v="0"/>
    <x v="1"/>
    <n v="0"/>
    <x v="1"/>
    <n v="147.1"/>
    <n v="80"/>
    <n v="25.01"/>
    <n v="199.7"/>
    <n v="100"/>
    <n v="16.97"/>
    <n v="160.69999999999999"/>
    <n v="106"/>
    <n v="7.23"/>
    <n v="13.7"/>
    <x v="10"/>
    <n v="3.7"/>
    <x v="1"/>
    <x v="1"/>
    <x v="1"/>
    <x v="0"/>
    <x v="0"/>
    <x v="3"/>
  </r>
  <r>
    <n v="1908"/>
    <s v="WA"/>
    <x v="125"/>
    <x v="0"/>
    <x v="0"/>
    <x v="0"/>
    <n v="29"/>
    <x v="2"/>
    <n v="37.700000000000003"/>
    <n v="115"/>
    <n v="6.41"/>
    <n v="144.1"/>
    <n v="111"/>
    <n v="12.25"/>
    <n v="226.6"/>
    <n v="101"/>
    <n v="10.199999999999999"/>
    <n v="4.9000000000000004"/>
    <x v="0"/>
    <n v="1.32"/>
    <x v="0"/>
    <x v="0"/>
    <x v="1"/>
    <x v="0"/>
    <x v="2"/>
    <x v="2"/>
  </r>
  <r>
    <n v="1909"/>
    <s v="CO"/>
    <x v="166"/>
    <x v="0"/>
    <x v="0"/>
    <x v="1"/>
    <n v="0"/>
    <x v="1"/>
    <n v="185"/>
    <n v="88"/>
    <n v="31.45"/>
    <n v="224.9"/>
    <n v="98"/>
    <n v="19.12"/>
    <n v="212.4"/>
    <n v="105"/>
    <n v="9.56"/>
    <n v="11.4"/>
    <x v="0"/>
    <n v="3.08"/>
    <x v="1"/>
    <x v="4"/>
    <x v="1"/>
    <x v="0"/>
    <x v="1"/>
    <x v="0"/>
  </r>
  <r>
    <n v="1910"/>
    <s v="WI"/>
    <x v="34"/>
    <x v="0"/>
    <x v="0"/>
    <x v="1"/>
    <n v="0"/>
    <x v="1"/>
    <n v="156.4"/>
    <n v="108"/>
    <n v="26.59"/>
    <n v="171"/>
    <n v="116"/>
    <n v="14.54"/>
    <n v="196.1"/>
    <n v="96"/>
    <n v="8.82"/>
    <n v="8.6"/>
    <x v="7"/>
    <n v="2.3199999999999998"/>
    <x v="0"/>
    <x v="4"/>
    <x v="1"/>
    <x v="0"/>
    <x v="2"/>
    <x v="3"/>
  </r>
  <r>
    <n v="1911"/>
    <s v="RI"/>
    <x v="74"/>
    <x v="0"/>
    <x v="0"/>
    <x v="0"/>
    <n v="29"/>
    <x v="2"/>
    <n v="215.5"/>
    <n v="129"/>
    <n v="36.64"/>
    <n v="161.9"/>
    <n v="77"/>
    <n v="13.76"/>
    <n v="128.30000000000001"/>
    <n v="91"/>
    <n v="5.77"/>
    <n v="8.8000000000000007"/>
    <x v="2"/>
    <n v="2.38"/>
    <x v="0"/>
    <x v="4"/>
    <x v="1"/>
    <x v="0"/>
    <x v="2"/>
    <x v="0"/>
  </r>
  <r>
    <n v="1912"/>
    <s v="MT"/>
    <x v="9"/>
    <x v="1"/>
    <x v="0"/>
    <x v="1"/>
    <n v="0"/>
    <x v="1"/>
    <n v="134.9"/>
    <n v="70"/>
    <n v="22.93"/>
    <n v="211.5"/>
    <n v="74"/>
    <n v="17.98"/>
    <n v="188.5"/>
    <n v="105"/>
    <n v="8.48"/>
    <n v="11.3"/>
    <x v="1"/>
    <n v="3.05"/>
    <x v="1"/>
    <x v="0"/>
    <x v="1"/>
    <x v="0"/>
    <x v="0"/>
    <x v="3"/>
  </r>
  <r>
    <n v="1913"/>
    <s v="CO"/>
    <x v="91"/>
    <x v="0"/>
    <x v="0"/>
    <x v="1"/>
    <n v="0"/>
    <x v="1"/>
    <n v="194.8"/>
    <n v="116"/>
    <n v="33.119999999999997"/>
    <n v="209.9"/>
    <n v="93"/>
    <n v="17.84"/>
    <n v="194.1"/>
    <n v="100"/>
    <n v="8.73"/>
    <n v="12.8"/>
    <x v="0"/>
    <n v="3.46"/>
    <x v="1"/>
    <x v="1"/>
    <x v="1"/>
    <x v="0"/>
    <x v="0"/>
    <x v="0"/>
  </r>
  <r>
    <n v="1914"/>
    <s v="CT"/>
    <x v="150"/>
    <x v="2"/>
    <x v="0"/>
    <x v="0"/>
    <n v="20"/>
    <x v="0"/>
    <n v="239.1"/>
    <n v="105"/>
    <n v="40.65"/>
    <n v="209.1"/>
    <n v="111"/>
    <n v="17.77"/>
    <n v="268.2"/>
    <n v="130"/>
    <n v="12.07"/>
    <n v="13.3"/>
    <x v="0"/>
    <n v="3.59"/>
    <x v="1"/>
    <x v="5"/>
    <x v="1"/>
    <x v="0"/>
    <x v="0"/>
    <x v="0"/>
  </r>
  <r>
    <n v="1915"/>
    <s v="FL"/>
    <x v="58"/>
    <x v="1"/>
    <x v="0"/>
    <x v="1"/>
    <n v="0"/>
    <x v="1"/>
    <n v="92.6"/>
    <n v="85"/>
    <n v="15.74"/>
    <n v="177.6"/>
    <n v="92"/>
    <n v="15.1"/>
    <n v="159.80000000000001"/>
    <n v="72"/>
    <n v="7.19"/>
    <n v="14.4"/>
    <x v="7"/>
    <n v="3.89"/>
    <x v="1"/>
    <x v="3"/>
    <x v="1"/>
    <x v="0"/>
    <x v="0"/>
    <x v="3"/>
  </r>
  <r>
    <n v="1916"/>
    <s v="VT"/>
    <x v="22"/>
    <x v="1"/>
    <x v="0"/>
    <x v="1"/>
    <n v="0"/>
    <x v="1"/>
    <n v="209.4"/>
    <n v="133"/>
    <n v="35.6"/>
    <n v="211.5"/>
    <n v="121"/>
    <n v="17.98"/>
    <n v="291.2"/>
    <n v="123"/>
    <n v="13.1"/>
    <n v="7.2"/>
    <x v="7"/>
    <n v="1.94"/>
    <x v="0"/>
    <x v="0"/>
    <x v="1"/>
    <x v="0"/>
    <x v="0"/>
    <x v="0"/>
  </r>
  <r>
    <n v="1917"/>
    <s v="OH"/>
    <x v="91"/>
    <x v="0"/>
    <x v="0"/>
    <x v="1"/>
    <n v="0"/>
    <x v="1"/>
    <n v="197.6"/>
    <n v="83"/>
    <n v="33.590000000000003"/>
    <n v="164.5"/>
    <n v="86"/>
    <n v="13.98"/>
    <n v="94"/>
    <n v="98"/>
    <n v="4.2300000000000004"/>
    <n v="6.4"/>
    <x v="1"/>
    <n v="1.73"/>
    <x v="0"/>
    <x v="0"/>
    <x v="1"/>
    <x v="0"/>
    <x v="2"/>
    <x v="0"/>
  </r>
  <r>
    <n v="1918"/>
    <s v="RI"/>
    <x v="82"/>
    <x v="0"/>
    <x v="1"/>
    <x v="1"/>
    <n v="0"/>
    <x v="1"/>
    <n v="62.9"/>
    <n v="112"/>
    <n v="10.69"/>
    <n v="202.9"/>
    <n v="111"/>
    <n v="17.25"/>
    <n v="259"/>
    <n v="58"/>
    <n v="11.66"/>
    <n v="8.9"/>
    <x v="8"/>
    <n v="2.4"/>
    <x v="0"/>
    <x v="0"/>
    <x v="1"/>
    <x v="0"/>
    <x v="0"/>
    <x v="2"/>
  </r>
  <r>
    <n v="1919"/>
    <s v="FL"/>
    <x v="20"/>
    <x v="0"/>
    <x v="0"/>
    <x v="0"/>
    <n v="28"/>
    <x v="2"/>
    <n v="202.3"/>
    <n v="97"/>
    <n v="34.39"/>
    <n v="69.2"/>
    <n v="84"/>
    <n v="5.88"/>
    <n v="257.60000000000002"/>
    <n v="64"/>
    <n v="11.59"/>
    <n v="6.7"/>
    <x v="0"/>
    <n v="1.81"/>
    <x v="0"/>
    <x v="0"/>
    <x v="1"/>
    <x v="0"/>
    <x v="2"/>
    <x v="0"/>
  </r>
  <r>
    <n v="1920"/>
    <s v="MD"/>
    <x v="139"/>
    <x v="0"/>
    <x v="0"/>
    <x v="1"/>
    <n v="0"/>
    <x v="1"/>
    <n v="136.1"/>
    <n v="116"/>
    <n v="23.14"/>
    <n v="181.4"/>
    <n v="93"/>
    <n v="15.42"/>
    <n v="131.4"/>
    <n v="108"/>
    <n v="5.91"/>
    <n v="11.3"/>
    <x v="7"/>
    <n v="3.05"/>
    <x v="1"/>
    <x v="1"/>
    <x v="1"/>
    <x v="0"/>
    <x v="0"/>
    <x v="3"/>
  </r>
  <r>
    <n v="1921"/>
    <s v="WY"/>
    <x v="41"/>
    <x v="2"/>
    <x v="0"/>
    <x v="1"/>
    <n v="0"/>
    <x v="1"/>
    <n v="207"/>
    <n v="109"/>
    <n v="35.19"/>
    <n v="167.4"/>
    <n v="80"/>
    <n v="14.23"/>
    <n v="238.2"/>
    <n v="117"/>
    <n v="10.72"/>
    <n v="2.6"/>
    <x v="1"/>
    <n v="0.7"/>
    <x v="0"/>
    <x v="0"/>
    <x v="1"/>
    <x v="0"/>
    <x v="2"/>
    <x v="0"/>
  </r>
  <r>
    <n v="1922"/>
    <s v="FL"/>
    <x v="89"/>
    <x v="2"/>
    <x v="0"/>
    <x v="0"/>
    <n v="33"/>
    <x v="2"/>
    <n v="207.9"/>
    <n v="95"/>
    <n v="35.340000000000003"/>
    <n v="233.5"/>
    <n v="88"/>
    <n v="19.850000000000001"/>
    <n v="221.3"/>
    <n v="92"/>
    <n v="9.9600000000000009"/>
    <n v="13.5"/>
    <x v="0"/>
    <n v="3.65"/>
    <x v="1"/>
    <x v="0"/>
    <x v="1"/>
    <x v="0"/>
    <x v="1"/>
    <x v="0"/>
  </r>
  <r>
    <n v="1923"/>
    <s v="TN"/>
    <x v="91"/>
    <x v="0"/>
    <x v="1"/>
    <x v="1"/>
    <n v="0"/>
    <x v="1"/>
    <n v="276.5"/>
    <n v="122"/>
    <n v="47.01"/>
    <n v="195.6"/>
    <n v="79"/>
    <n v="16.63"/>
    <n v="210.3"/>
    <n v="78"/>
    <n v="9.4600000000000009"/>
    <n v="7.2"/>
    <x v="0"/>
    <n v="1.94"/>
    <x v="0"/>
    <x v="0"/>
    <x v="2"/>
    <x v="1"/>
    <x v="0"/>
    <x v="0"/>
  </r>
  <r>
    <n v="1924"/>
    <s v="NC"/>
    <x v="108"/>
    <x v="0"/>
    <x v="0"/>
    <x v="0"/>
    <n v="31"/>
    <x v="2"/>
    <n v="313.8"/>
    <n v="87"/>
    <n v="53.35"/>
    <n v="147.69999999999999"/>
    <n v="103"/>
    <n v="12.55"/>
    <n v="192.7"/>
    <n v="97"/>
    <n v="8.67"/>
    <n v="10.1"/>
    <x v="10"/>
    <n v="2.73"/>
    <x v="0"/>
    <x v="3"/>
    <x v="1"/>
    <x v="0"/>
    <x v="2"/>
    <x v="0"/>
  </r>
  <r>
    <n v="1925"/>
    <s v="IN"/>
    <x v="87"/>
    <x v="0"/>
    <x v="1"/>
    <x v="0"/>
    <n v="25"/>
    <x v="0"/>
    <n v="288.5"/>
    <n v="114"/>
    <n v="49.05"/>
    <n v="203.4"/>
    <n v="74"/>
    <n v="17.29"/>
    <n v="228.4"/>
    <n v="117"/>
    <n v="10.28"/>
    <n v="13"/>
    <x v="2"/>
    <n v="3.51"/>
    <x v="1"/>
    <x v="0"/>
    <x v="1"/>
    <x v="0"/>
    <x v="0"/>
    <x v="0"/>
  </r>
  <r>
    <n v="1926"/>
    <s v="IA"/>
    <x v="47"/>
    <x v="2"/>
    <x v="0"/>
    <x v="1"/>
    <n v="0"/>
    <x v="1"/>
    <n v="210.9"/>
    <n v="85"/>
    <n v="35.85"/>
    <n v="329.3"/>
    <n v="69"/>
    <n v="27.99"/>
    <n v="127.1"/>
    <n v="78"/>
    <n v="5.72"/>
    <n v="9.4"/>
    <x v="2"/>
    <n v="2.54"/>
    <x v="0"/>
    <x v="2"/>
    <x v="1"/>
    <x v="0"/>
    <x v="1"/>
    <x v="0"/>
  </r>
  <r>
    <n v="1927"/>
    <s v="WV"/>
    <x v="51"/>
    <x v="2"/>
    <x v="0"/>
    <x v="0"/>
    <n v="35"/>
    <x v="2"/>
    <n v="64.900000000000006"/>
    <n v="76"/>
    <n v="11.03"/>
    <n v="184.1"/>
    <n v="91"/>
    <n v="15.65"/>
    <n v="151.6"/>
    <n v="75"/>
    <n v="6.82"/>
    <n v="14.6"/>
    <x v="6"/>
    <n v="3.94"/>
    <x v="1"/>
    <x v="0"/>
    <x v="1"/>
    <x v="0"/>
    <x v="0"/>
    <x v="3"/>
  </r>
  <r>
    <n v="1928"/>
    <s v="UT"/>
    <x v="178"/>
    <x v="1"/>
    <x v="0"/>
    <x v="0"/>
    <n v="26"/>
    <x v="2"/>
    <n v="243.5"/>
    <n v="137"/>
    <n v="41.4"/>
    <n v="236.8"/>
    <n v="108"/>
    <n v="20.13"/>
    <n v="173.3"/>
    <n v="149"/>
    <n v="7.8"/>
    <n v="9"/>
    <x v="4"/>
    <n v="2.4300000000000002"/>
    <x v="0"/>
    <x v="0"/>
    <x v="1"/>
    <x v="0"/>
    <x v="1"/>
    <x v="0"/>
  </r>
  <r>
    <n v="1929"/>
    <s v="GA"/>
    <x v="190"/>
    <x v="2"/>
    <x v="0"/>
    <x v="1"/>
    <n v="0"/>
    <x v="1"/>
    <n v="197"/>
    <n v="97"/>
    <n v="33.49"/>
    <n v="203.7"/>
    <n v="107"/>
    <n v="17.309999999999999"/>
    <n v="202"/>
    <n v="105"/>
    <n v="9.09"/>
    <n v="8.6999999999999993"/>
    <x v="0"/>
    <n v="2.35"/>
    <x v="0"/>
    <x v="3"/>
    <x v="1"/>
    <x v="0"/>
    <x v="0"/>
    <x v="0"/>
  </r>
  <r>
    <n v="1930"/>
    <s v="AK"/>
    <x v="57"/>
    <x v="0"/>
    <x v="0"/>
    <x v="0"/>
    <n v="31"/>
    <x v="2"/>
    <n v="278"/>
    <n v="88"/>
    <n v="47.26"/>
    <n v="253.2"/>
    <n v="65"/>
    <n v="21.52"/>
    <n v="223.2"/>
    <n v="114"/>
    <n v="10.039999999999999"/>
    <n v="8.6999999999999993"/>
    <x v="7"/>
    <n v="2.35"/>
    <x v="0"/>
    <x v="1"/>
    <x v="1"/>
    <x v="0"/>
    <x v="1"/>
    <x v="0"/>
  </r>
  <r>
    <n v="1931"/>
    <s v="MS"/>
    <x v="201"/>
    <x v="1"/>
    <x v="0"/>
    <x v="1"/>
    <n v="0"/>
    <x v="1"/>
    <n v="313.2"/>
    <n v="103"/>
    <n v="53.24"/>
    <n v="216.3"/>
    <n v="151"/>
    <n v="18.39"/>
    <n v="218.4"/>
    <n v="106"/>
    <n v="9.83"/>
    <n v="12.8"/>
    <x v="7"/>
    <n v="3.46"/>
    <x v="1"/>
    <x v="4"/>
    <x v="2"/>
    <x v="1"/>
    <x v="0"/>
    <x v="0"/>
  </r>
  <r>
    <n v="1932"/>
    <s v="AR"/>
    <x v="33"/>
    <x v="2"/>
    <x v="0"/>
    <x v="0"/>
    <n v="16"/>
    <x v="0"/>
    <n v="145.69999999999999"/>
    <n v="88"/>
    <n v="24.77"/>
    <n v="191"/>
    <n v="129"/>
    <n v="16.239999999999998"/>
    <n v="215.5"/>
    <n v="82"/>
    <n v="9.6999999999999993"/>
    <n v="11.3"/>
    <x v="10"/>
    <n v="3.05"/>
    <x v="1"/>
    <x v="1"/>
    <x v="1"/>
    <x v="0"/>
    <x v="0"/>
    <x v="3"/>
  </r>
  <r>
    <n v="1933"/>
    <s v="AK"/>
    <x v="96"/>
    <x v="0"/>
    <x v="0"/>
    <x v="0"/>
    <n v="37"/>
    <x v="2"/>
    <n v="75.8"/>
    <n v="102"/>
    <n v="12.89"/>
    <n v="173.6"/>
    <n v="147"/>
    <n v="14.76"/>
    <n v="162.6"/>
    <n v="96"/>
    <n v="7.32"/>
    <n v="8.1999999999999993"/>
    <x v="12"/>
    <n v="2.21"/>
    <x v="0"/>
    <x v="1"/>
    <x v="1"/>
    <x v="0"/>
    <x v="2"/>
    <x v="3"/>
  </r>
  <r>
    <n v="1934"/>
    <s v="ME"/>
    <x v="211"/>
    <x v="0"/>
    <x v="0"/>
    <x v="1"/>
    <n v="0"/>
    <x v="1"/>
    <n v="132"/>
    <n v="95"/>
    <n v="22.44"/>
    <n v="231.2"/>
    <n v="74"/>
    <n v="19.649999999999999"/>
    <n v="313.39999999999998"/>
    <n v="108"/>
    <n v="14.1"/>
    <n v="8.6999999999999993"/>
    <x v="3"/>
    <n v="2.35"/>
    <x v="0"/>
    <x v="0"/>
    <x v="1"/>
    <x v="0"/>
    <x v="1"/>
    <x v="2"/>
  </r>
  <r>
    <n v="1935"/>
    <s v="WV"/>
    <x v="12"/>
    <x v="1"/>
    <x v="0"/>
    <x v="1"/>
    <n v="0"/>
    <x v="1"/>
    <n v="124"/>
    <n v="102"/>
    <n v="21.08"/>
    <n v="262.10000000000002"/>
    <n v="101"/>
    <n v="22.28"/>
    <n v="268.2"/>
    <n v="98"/>
    <n v="12.07"/>
    <n v="11.7"/>
    <x v="5"/>
    <n v="3.16"/>
    <x v="1"/>
    <x v="4"/>
    <x v="1"/>
    <x v="0"/>
    <x v="1"/>
    <x v="1"/>
  </r>
  <r>
    <n v="1936"/>
    <s v="CT"/>
    <x v="112"/>
    <x v="0"/>
    <x v="0"/>
    <x v="1"/>
    <n v="0"/>
    <x v="1"/>
    <n v="171.9"/>
    <n v="98"/>
    <n v="29.22"/>
    <n v="159"/>
    <n v="127"/>
    <n v="13.52"/>
    <n v="139.5"/>
    <n v="101"/>
    <n v="6.28"/>
    <n v="7.6"/>
    <x v="0"/>
    <n v="2.0499999999999998"/>
    <x v="0"/>
    <x v="4"/>
    <x v="1"/>
    <x v="0"/>
    <x v="2"/>
    <x v="3"/>
  </r>
  <r>
    <n v="1937"/>
    <s v="GA"/>
    <x v="12"/>
    <x v="1"/>
    <x v="0"/>
    <x v="0"/>
    <n v="31"/>
    <x v="2"/>
    <n v="249.4"/>
    <n v="70"/>
    <n v="42.4"/>
    <n v="209.5"/>
    <n v="59"/>
    <n v="17.809999999999999"/>
    <n v="180.6"/>
    <n v="75"/>
    <n v="8.1300000000000008"/>
    <n v="9.9"/>
    <x v="5"/>
    <n v="2.67"/>
    <x v="0"/>
    <x v="2"/>
    <x v="1"/>
    <x v="0"/>
    <x v="0"/>
    <x v="0"/>
  </r>
  <r>
    <n v="1938"/>
    <s v="NV"/>
    <x v="62"/>
    <x v="0"/>
    <x v="1"/>
    <x v="1"/>
    <n v="0"/>
    <x v="1"/>
    <n v="228.4"/>
    <n v="100"/>
    <n v="38.83"/>
    <n v="145.1"/>
    <n v="108"/>
    <n v="12.33"/>
    <n v="245.3"/>
    <n v="140"/>
    <n v="11.04"/>
    <n v="7.7"/>
    <x v="10"/>
    <n v="2.08"/>
    <x v="0"/>
    <x v="1"/>
    <x v="1"/>
    <x v="0"/>
    <x v="2"/>
    <x v="0"/>
  </r>
  <r>
    <n v="1939"/>
    <s v="VT"/>
    <x v="72"/>
    <x v="1"/>
    <x v="0"/>
    <x v="1"/>
    <n v="0"/>
    <x v="1"/>
    <n v="168.6"/>
    <n v="71"/>
    <n v="28.66"/>
    <n v="205.1"/>
    <n v="48"/>
    <n v="17.43"/>
    <n v="175.8"/>
    <n v="88"/>
    <n v="7.91"/>
    <n v="5.9"/>
    <x v="5"/>
    <n v="1.59"/>
    <x v="0"/>
    <x v="3"/>
    <x v="1"/>
    <x v="0"/>
    <x v="0"/>
    <x v="3"/>
  </r>
  <r>
    <n v="1940"/>
    <s v="DC"/>
    <x v="200"/>
    <x v="0"/>
    <x v="0"/>
    <x v="1"/>
    <n v="0"/>
    <x v="1"/>
    <n v="123.7"/>
    <n v="138"/>
    <n v="21.03"/>
    <n v="248.5"/>
    <n v="105"/>
    <n v="21.12"/>
    <n v="269.60000000000002"/>
    <n v="78"/>
    <n v="12.13"/>
    <n v="13.3"/>
    <x v="7"/>
    <n v="3.59"/>
    <x v="1"/>
    <x v="1"/>
    <x v="1"/>
    <x v="0"/>
    <x v="1"/>
    <x v="1"/>
  </r>
  <r>
    <n v="1941"/>
    <s v="TN"/>
    <x v="11"/>
    <x v="0"/>
    <x v="0"/>
    <x v="1"/>
    <n v="0"/>
    <x v="1"/>
    <n v="178.7"/>
    <n v="61"/>
    <n v="30.38"/>
    <n v="252.3"/>
    <n v="84"/>
    <n v="21.45"/>
    <n v="255.7"/>
    <n v="76"/>
    <n v="11.51"/>
    <n v="8.4"/>
    <x v="7"/>
    <n v="2.27"/>
    <x v="0"/>
    <x v="0"/>
    <x v="1"/>
    <x v="0"/>
    <x v="1"/>
    <x v="0"/>
  </r>
  <r>
    <n v="1942"/>
    <s v="OR"/>
    <x v="91"/>
    <x v="0"/>
    <x v="0"/>
    <x v="1"/>
    <n v="0"/>
    <x v="1"/>
    <n v="113.2"/>
    <n v="86"/>
    <n v="19.239999999999998"/>
    <n v="185.5"/>
    <n v="97"/>
    <n v="15.77"/>
    <n v="237.3"/>
    <n v="145"/>
    <n v="10.68"/>
    <n v="9.5"/>
    <x v="2"/>
    <n v="2.57"/>
    <x v="0"/>
    <x v="0"/>
    <x v="1"/>
    <x v="0"/>
    <x v="0"/>
    <x v="2"/>
  </r>
  <r>
    <n v="1943"/>
    <s v="MS"/>
    <x v="102"/>
    <x v="0"/>
    <x v="0"/>
    <x v="0"/>
    <n v="25"/>
    <x v="0"/>
    <n v="142.4"/>
    <n v="106"/>
    <n v="24.21"/>
    <n v="313.7"/>
    <n v="109"/>
    <n v="26.66"/>
    <n v="126.6"/>
    <n v="117"/>
    <n v="5.7"/>
    <n v="13.4"/>
    <x v="1"/>
    <n v="3.62"/>
    <x v="1"/>
    <x v="4"/>
    <x v="1"/>
    <x v="0"/>
    <x v="1"/>
    <x v="1"/>
  </r>
  <r>
    <n v="1944"/>
    <s v="CO"/>
    <x v="24"/>
    <x v="0"/>
    <x v="0"/>
    <x v="1"/>
    <n v="0"/>
    <x v="1"/>
    <n v="149.69999999999999"/>
    <n v="71"/>
    <n v="25.45"/>
    <n v="212.5"/>
    <n v="97"/>
    <n v="18.059999999999999"/>
    <n v="245.9"/>
    <n v="67"/>
    <n v="11.07"/>
    <n v="12.6"/>
    <x v="7"/>
    <n v="3.4"/>
    <x v="1"/>
    <x v="3"/>
    <x v="1"/>
    <x v="0"/>
    <x v="0"/>
    <x v="2"/>
  </r>
  <r>
    <n v="1945"/>
    <s v="AR"/>
    <x v="56"/>
    <x v="0"/>
    <x v="0"/>
    <x v="1"/>
    <n v="0"/>
    <x v="1"/>
    <n v="227.1"/>
    <n v="116"/>
    <n v="38.61"/>
    <n v="120.5"/>
    <n v="103"/>
    <n v="10.24"/>
    <n v="117"/>
    <n v="102"/>
    <n v="5.27"/>
    <n v="4.7"/>
    <x v="7"/>
    <n v="1.27"/>
    <x v="0"/>
    <x v="5"/>
    <x v="2"/>
    <x v="1"/>
    <x v="2"/>
    <x v="0"/>
  </r>
  <r>
    <n v="1946"/>
    <s v="PA"/>
    <x v="109"/>
    <x v="0"/>
    <x v="0"/>
    <x v="1"/>
    <n v="0"/>
    <x v="1"/>
    <n v="155.30000000000001"/>
    <n v="75"/>
    <n v="26.4"/>
    <n v="169.9"/>
    <n v="87"/>
    <n v="14.44"/>
    <n v="207"/>
    <n v="133"/>
    <n v="9.32"/>
    <n v="12.6"/>
    <x v="2"/>
    <n v="3.4"/>
    <x v="1"/>
    <x v="4"/>
    <x v="1"/>
    <x v="0"/>
    <x v="2"/>
    <x v="3"/>
  </r>
  <r>
    <n v="1947"/>
    <s v="MN"/>
    <x v="146"/>
    <x v="2"/>
    <x v="0"/>
    <x v="1"/>
    <n v="0"/>
    <x v="1"/>
    <n v="156.4"/>
    <n v="105"/>
    <n v="26.59"/>
    <n v="185.5"/>
    <n v="98"/>
    <n v="15.77"/>
    <n v="226.7"/>
    <n v="96"/>
    <n v="10.199999999999999"/>
    <n v="11.8"/>
    <x v="0"/>
    <n v="3.19"/>
    <x v="1"/>
    <x v="0"/>
    <x v="1"/>
    <x v="0"/>
    <x v="0"/>
    <x v="2"/>
  </r>
  <r>
    <n v="1948"/>
    <s v="NM"/>
    <x v="1"/>
    <x v="0"/>
    <x v="0"/>
    <x v="0"/>
    <n v="42"/>
    <x v="2"/>
    <n v="148.69999999999999"/>
    <n v="105"/>
    <n v="25.28"/>
    <n v="167.3"/>
    <n v="105"/>
    <n v="14.22"/>
    <n v="270.60000000000002"/>
    <n v="105"/>
    <n v="12.18"/>
    <n v="10.4"/>
    <x v="10"/>
    <n v="2.81"/>
    <x v="1"/>
    <x v="1"/>
    <x v="1"/>
    <x v="0"/>
    <x v="2"/>
    <x v="2"/>
  </r>
  <r>
    <n v="1949"/>
    <s v="UT"/>
    <x v="50"/>
    <x v="1"/>
    <x v="0"/>
    <x v="1"/>
    <n v="0"/>
    <x v="1"/>
    <n v="271.7"/>
    <n v="112"/>
    <n v="46.19"/>
    <n v="155.1"/>
    <n v="96"/>
    <n v="13.18"/>
    <n v="199.5"/>
    <n v="97"/>
    <n v="8.98"/>
    <n v="6.6"/>
    <x v="7"/>
    <n v="1.78"/>
    <x v="0"/>
    <x v="3"/>
    <x v="1"/>
    <x v="0"/>
    <x v="2"/>
    <x v="0"/>
  </r>
  <r>
    <n v="1950"/>
    <s v="MS"/>
    <x v="56"/>
    <x v="0"/>
    <x v="1"/>
    <x v="0"/>
    <n v="23"/>
    <x v="0"/>
    <n v="245.5"/>
    <n v="54"/>
    <n v="41.74"/>
    <n v="292.7"/>
    <n v="83"/>
    <n v="24.88"/>
    <n v="184"/>
    <n v="90"/>
    <n v="8.2799999999999994"/>
    <n v="10.8"/>
    <x v="10"/>
    <n v="2.92"/>
    <x v="1"/>
    <x v="0"/>
    <x v="1"/>
    <x v="0"/>
    <x v="1"/>
    <x v="0"/>
  </r>
  <r>
    <n v="1951"/>
    <s v="NV"/>
    <x v="58"/>
    <x v="1"/>
    <x v="0"/>
    <x v="1"/>
    <n v="0"/>
    <x v="1"/>
    <n v="245.3"/>
    <n v="108"/>
    <n v="41.7"/>
    <n v="259.89999999999998"/>
    <n v="140"/>
    <n v="22.09"/>
    <n v="204.3"/>
    <n v="115"/>
    <n v="9.19"/>
    <n v="10.7"/>
    <x v="5"/>
    <n v="2.89"/>
    <x v="1"/>
    <x v="3"/>
    <x v="2"/>
    <x v="1"/>
    <x v="1"/>
    <x v="0"/>
  </r>
  <r>
    <n v="1952"/>
    <s v="OR"/>
    <x v="90"/>
    <x v="2"/>
    <x v="0"/>
    <x v="1"/>
    <n v="0"/>
    <x v="1"/>
    <n v="196.1"/>
    <n v="87"/>
    <n v="33.340000000000003"/>
    <n v="236.8"/>
    <n v="66"/>
    <n v="20.13"/>
    <n v="182.3"/>
    <n v="75"/>
    <n v="8.1999999999999993"/>
    <n v="11.9"/>
    <x v="6"/>
    <n v="3.21"/>
    <x v="1"/>
    <x v="1"/>
    <x v="1"/>
    <x v="0"/>
    <x v="1"/>
    <x v="0"/>
  </r>
  <r>
    <n v="1953"/>
    <s v="VA"/>
    <x v="42"/>
    <x v="0"/>
    <x v="0"/>
    <x v="1"/>
    <n v="0"/>
    <x v="1"/>
    <n v="134.1"/>
    <n v="112"/>
    <n v="22.8"/>
    <n v="195.1"/>
    <n v="104"/>
    <n v="16.579999999999998"/>
    <n v="159.6"/>
    <n v="139"/>
    <n v="7.18"/>
    <n v="10.5"/>
    <x v="5"/>
    <n v="2.84"/>
    <x v="1"/>
    <x v="4"/>
    <x v="1"/>
    <x v="0"/>
    <x v="0"/>
    <x v="3"/>
  </r>
  <r>
    <n v="1954"/>
    <s v="NJ"/>
    <x v="60"/>
    <x v="1"/>
    <x v="1"/>
    <x v="0"/>
    <n v="31"/>
    <x v="2"/>
    <n v="225"/>
    <n v="78"/>
    <n v="38.25"/>
    <n v="191.3"/>
    <n v="79"/>
    <n v="16.260000000000002"/>
    <n v="226.7"/>
    <n v="79"/>
    <n v="10.199999999999999"/>
    <n v="9.1"/>
    <x v="0"/>
    <n v="2.46"/>
    <x v="0"/>
    <x v="0"/>
    <x v="1"/>
    <x v="0"/>
    <x v="0"/>
    <x v="0"/>
  </r>
  <r>
    <n v="1955"/>
    <s v="WV"/>
    <x v="60"/>
    <x v="1"/>
    <x v="0"/>
    <x v="1"/>
    <n v="0"/>
    <x v="1"/>
    <n v="189.7"/>
    <n v="100"/>
    <n v="32.25"/>
    <n v="115.9"/>
    <n v="133"/>
    <n v="9.85"/>
    <n v="220.6"/>
    <n v="115"/>
    <n v="9.93"/>
    <n v="7.4"/>
    <x v="7"/>
    <n v="2"/>
    <x v="0"/>
    <x v="1"/>
    <x v="1"/>
    <x v="0"/>
    <x v="2"/>
    <x v="0"/>
  </r>
  <r>
    <n v="1956"/>
    <s v="OR"/>
    <x v="192"/>
    <x v="0"/>
    <x v="0"/>
    <x v="1"/>
    <n v="0"/>
    <x v="1"/>
    <n v="142.9"/>
    <n v="96"/>
    <n v="24.29"/>
    <n v="177.9"/>
    <n v="96"/>
    <n v="15.12"/>
    <n v="113.3"/>
    <n v="117"/>
    <n v="5.0999999999999996"/>
    <n v="6.6"/>
    <x v="7"/>
    <n v="1.78"/>
    <x v="0"/>
    <x v="1"/>
    <x v="1"/>
    <x v="0"/>
    <x v="0"/>
    <x v="3"/>
  </r>
  <r>
    <n v="1957"/>
    <s v="KY"/>
    <x v="78"/>
    <x v="0"/>
    <x v="0"/>
    <x v="1"/>
    <n v="0"/>
    <x v="1"/>
    <n v="175.6"/>
    <n v="80"/>
    <n v="29.85"/>
    <n v="238"/>
    <n v="94"/>
    <n v="20.23"/>
    <n v="198.4"/>
    <n v="103"/>
    <n v="8.93"/>
    <n v="10.199999999999999"/>
    <x v="1"/>
    <n v="2.75"/>
    <x v="0"/>
    <x v="0"/>
    <x v="1"/>
    <x v="0"/>
    <x v="1"/>
    <x v="1"/>
  </r>
  <r>
    <n v="1958"/>
    <s v="MO"/>
    <x v="35"/>
    <x v="0"/>
    <x v="0"/>
    <x v="1"/>
    <n v="0"/>
    <x v="1"/>
    <n v="92.4"/>
    <n v="109"/>
    <n v="15.71"/>
    <n v="219"/>
    <n v="115"/>
    <n v="18.62"/>
    <n v="212.6"/>
    <n v="80"/>
    <n v="9.57"/>
    <n v="12.9"/>
    <x v="7"/>
    <n v="3.48"/>
    <x v="1"/>
    <x v="4"/>
    <x v="1"/>
    <x v="0"/>
    <x v="0"/>
    <x v="3"/>
  </r>
  <r>
    <n v="1959"/>
    <s v="FL"/>
    <x v="14"/>
    <x v="1"/>
    <x v="0"/>
    <x v="1"/>
    <n v="0"/>
    <x v="1"/>
    <n v="159.6"/>
    <n v="94"/>
    <n v="27.13"/>
    <n v="276.8"/>
    <n v="118"/>
    <n v="23.53"/>
    <n v="223.5"/>
    <n v="65"/>
    <n v="10.06"/>
    <n v="8.8000000000000007"/>
    <x v="0"/>
    <n v="2.38"/>
    <x v="0"/>
    <x v="1"/>
    <x v="1"/>
    <x v="0"/>
    <x v="1"/>
    <x v="1"/>
  </r>
  <r>
    <n v="1960"/>
    <s v="WV"/>
    <x v="88"/>
    <x v="0"/>
    <x v="0"/>
    <x v="1"/>
    <n v="0"/>
    <x v="1"/>
    <n v="159.1"/>
    <n v="100"/>
    <n v="27.05"/>
    <n v="202.5"/>
    <n v="90"/>
    <n v="17.21"/>
    <n v="233.1"/>
    <n v="96"/>
    <n v="10.49"/>
    <n v="11.5"/>
    <x v="1"/>
    <n v="3.11"/>
    <x v="1"/>
    <x v="4"/>
    <x v="1"/>
    <x v="0"/>
    <x v="0"/>
    <x v="2"/>
  </r>
  <r>
    <n v="1961"/>
    <s v="DE"/>
    <x v="53"/>
    <x v="0"/>
    <x v="0"/>
    <x v="1"/>
    <n v="0"/>
    <x v="1"/>
    <n v="254.4"/>
    <n v="120"/>
    <n v="43.25"/>
    <n v="159.30000000000001"/>
    <n v="92"/>
    <n v="13.54"/>
    <n v="264.39999999999998"/>
    <n v="94"/>
    <n v="11.9"/>
    <n v="6"/>
    <x v="2"/>
    <n v="1.62"/>
    <x v="0"/>
    <x v="0"/>
    <x v="1"/>
    <x v="0"/>
    <x v="2"/>
    <x v="0"/>
  </r>
  <r>
    <n v="1962"/>
    <s v="MI"/>
    <x v="73"/>
    <x v="0"/>
    <x v="0"/>
    <x v="0"/>
    <n v="33"/>
    <x v="2"/>
    <n v="270.7"/>
    <n v="53"/>
    <n v="46.02"/>
    <n v="200.7"/>
    <n v="116"/>
    <n v="17.059999999999999"/>
    <n v="201.7"/>
    <n v="102"/>
    <n v="9.08"/>
    <n v="10.9"/>
    <x v="0"/>
    <n v="2.94"/>
    <x v="1"/>
    <x v="3"/>
    <x v="1"/>
    <x v="0"/>
    <x v="0"/>
    <x v="0"/>
  </r>
  <r>
    <n v="1963"/>
    <s v="IL"/>
    <x v="39"/>
    <x v="0"/>
    <x v="0"/>
    <x v="1"/>
    <n v="0"/>
    <x v="1"/>
    <n v="207"/>
    <n v="112"/>
    <n v="35.19"/>
    <n v="173.8"/>
    <n v="96"/>
    <n v="14.77"/>
    <n v="178.4"/>
    <n v="61"/>
    <n v="8.0299999999999994"/>
    <n v="12.1"/>
    <x v="0"/>
    <n v="3.27"/>
    <x v="1"/>
    <x v="0"/>
    <x v="1"/>
    <x v="0"/>
    <x v="2"/>
    <x v="0"/>
  </r>
  <r>
    <n v="1964"/>
    <s v="UT"/>
    <x v="168"/>
    <x v="1"/>
    <x v="1"/>
    <x v="1"/>
    <n v="0"/>
    <x v="1"/>
    <n v="145.30000000000001"/>
    <n v="89"/>
    <n v="24.7"/>
    <n v="303.8"/>
    <n v="93"/>
    <n v="25.82"/>
    <n v="206.1"/>
    <n v="82"/>
    <n v="9.27"/>
    <n v="8.9"/>
    <x v="7"/>
    <n v="2.4"/>
    <x v="0"/>
    <x v="1"/>
    <x v="1"/>
    <x v="0"/>
    <x v="1"/>
    <x v="1"/>
  </r>
  <r>
    <n v="1965"/>
    <s v="IL"/>
    <x v="67"/>
    <x v="2"/>
    <x v="0"/>
    <x v="0"/>
    <n v="25"/>
    <x v="0"/>
    <n v="230.7"/>
    <n v="102"/>
    <n v="39.22"/>
    <n v="233.8"/>
    <n v="109"/>
    <n v="19.87"/>
    <n v="215.8"/>
    <n v="90"/>
    <n v="9.7100000000000009"/>
    <n v="13.5"/>
    <x v="5"/>
    <n v="3.65"/>
    <x v="1"/>
    <x v="3"/>
    <x v="1"/>
    <x v="0"/>
    <x v="1"/>
    <x v="0"/>
  </r>
  <r>
    <n v="1966"/>
    <s v="WA"/>
    <x v="17"/>
    <x v="0"/>
    <x v="0"/>
    <x v="1"/>
    <n v="0"/>
    <x v="1"/>
    <n v="151.5"/>
    <n v="104"/>
    <n v="25.76"/>
    <n v="242.2"/>
    <n v="114"/>
    <n v="20.59"/>
    <n v="304.2"/>
    <n v="109"/>
    <n v="13.69"/>
    <n v="10.8"/>
    <x v="5"/>
    <n v="2.92"/>
    <x v="1"/>
    <x v="0"/>
    <x v="1"/>
    <x v="0"/>
    <x v="1"/>
    <x v="1"/>
  </r>
  <r>
    <n v="1967"/>
    <s v="NM"/>
    <x v="125"/>
    <x v="2"/>
    <x v="0"/>
    <x v="1"/>
    <n v="0"/>
    <x v="1"/>
    <n v="146.1"/>
    <n v="57"/>
    <n v="24.84"/>
    <n v="196.2"/>
    <n v="97"/>
    <n v="16.68"/>
    <n v="310.10000000000002"/>
    <n v="110"/>
    <n v="13.95"/>
    <n v="9.1999999999999993"/>
    <x v="0"/>
    <n v="2.48"/>
    <x v="0"/>
    <x v="1"/>
    <x v="1"/>
    <x v="0"/>
    <x v="0"/>
    <x v="2"/>
  </r>
  <r>
    <n v="1968"/>
    <s v="MD"/>
    <x v="140"/>
    <x v="0"/>
    <x v="0"/>
    <x v="1"/>
    <n v="0"/>
    <x v="1"/>
    <n v="256"/>
    <n v="111"/>
    <n v="43.52"/>
    <n v="187.4"/>
    <n v="61"/>
    <n v="15.93"/>
    <n v="119.1"/>
    <n v="81"/>
    <n v="5.36"/>
    <n v="11.5"/>
    <x v="7"/>
    <n v="3.11"/>
    <x v="1"/>
    <x v="3"/>
    <x v="1"/>
    <x v="0"/>
    <x v="0"/>
    <x v="0"/>
  </r>
  <r>
    <n v="1969"/>
    <s v="MT"/>
    <x v="85"/>
    <x v="0"/>
    <x v="0"/>
    <x v="1"/>
    <n v="0"/>
    <x v="1"/>
    <n v="150.69999999999999"/>
    <n v="52"/>
    <n v="25.62"/>
    <n v="246.7"/>
    <n v="96"/>
    <n v="20.97"/>
    <n v="103.8"/>
    <n v="118"/>
    <n v="4.67"/>
    <n v="7"/>
    <x v="7"/>
    <n v="1.89"/>
    <x v="0"/>
    <x v="4"/>
    <x v="1"/>
    <x v="0"/>
    <x v="1"/>
    <x v="1"/>
  </r>
  <r>
    <n v="1970"/>
    <s v="CT"/>
    <x v="16"/>
    <x v="0"/>
    <x v="1"/>
    <x v="1"/>
    <n v="0"/>
    <x v="1"/>
    <n v="186"/>
    <n v="107"/>
    <n v="31.62"/>
    <n v="66"/>
    <n v="94"/>
    <n v="5.61"/>
    <n v="213.1"/>
    <n v="105"/>
    <n v="9.59"/>
    <n v="12.9"/>
    <x v="7"/>
    <n v="3.48"/>
    <x v="1"/>
    <x v="0"/>
    <x v="1"/>
    <x v="0"/>
    <x v="2"/>
    <x v="0"/>
  </r>
  <r>
    <n v="1971"/>
    <s v="AL"/>
    <x v="14"/>
    <x v="0"/>
    <x v="0"/>
    <x v="1"/>
    <n v="0"/>
    <x v="1"/>
    <n v="212.9"/>
    <n v="110"/>
    <n v="36.19"/>
    <n v="187"/>
    <n v="69"/>
    <n v="15.9"/>
    <n v="128.1"/>
    <n v="71"/>
    <n v="5.76"/>
    <n v="6.3"/>
    <x v="0"/>
    <n v="1.7"/>
    <x v="0"/>
    <x v="3"/>
    <x v="1"/>
    <x v="0"/>
    <x v="0"/>
    <x v="0"/>
  </r>
  <r>
    <n v="1972"/>
    <s v="MO"/>
    <x v="26"/>
    <x v="0"/>
    <x v="0"/>
    <x v="0"/>
    <n v="30"/>
    <x v="2"/>
    <n v="272.5"/>
    <n v="105"/>
    <n v="46.33"/>
    <n v="253"/>
    <n v="83"/>
    <n v="21.51"/>
    <n v="180.8"/>
    <n v="123"/>
    <n v="8.14"/>
    <n v="8.6999999999999993"/>
    <x v="1"/>
    <n v="2.35"/>
    <x v="0"/>
    <x v="3"/>
    <x v="1"/>
    <x v="0"/>
    <x v="1"/>
    <x v="0"/>
  </r>
  <r>
    <n v="1973"/>
    <s v="ND"/>
    <x v="155"/>
    <x v="0"/>
    <x v="0"/>
    <x v="1"/>
    <n v="0"/>
    <x v="1"/>
    <n v="135.1"/>
    <n v="109"/>
    <n v="22.97"/>
    <n v="205.2"/>
    <n v="99"/>
    <n v="17.440000000000001"/>
    <n v="166.3"/>
    <n v="119"/>
    <n v="7.48"/>
    <n v="11.7"/>
    <x v="7"/>
    <n v="3.16"/>
    <x v="1"/>
    <x v="0"/>
    <x v="1"/>
    <x v="0"/>
    <x v="0"/>
    <x v="3"/>
  </r>
  <r>
    <n v="1974"/>
    <s v="AR"/>
    <x v="80"/>
    <x v="2"/>
    <x v="0"/>
    <x v="1"/>
    <n v="0"/>
    <x v="1"/>
    <n v="154.6"/>
    <n v="56"/>
    <n v="26.28"/>
    <n v="263"/>
    <n v="84"/>
    <n v="22.36"/>
    <n v="367.7"/>
    <n v="89"/>
    <n v="16.55"/>
    <n v="15.5"/>
    <x v="5"/>
    <n v="4.1900000000000004"/>
    <x v="1"/>
    <x v="0"/>
    <x v="1"/>
    <x v="0"/>
    <x v="1"/>
    <x v="1"/>
  </r>
  <r>
    <n v="1975"/>
    <s v="GA"/>
    <x v="78"/>
    <x v="1"/>
    <x v="0"/>
    <x v="0"/>
    <n v="35"/>
    <x v="2"/>
    <n v="230.5"/>
    <n v="116"/>
    <n v="39.19"/>
    <n v="265.8"/>
    <n v="130"/>
    <n v="22.59"/>
    <n v="269.7"/>
    <n v="69"/>
    <n v="12.14"/>
    <n v="10.6"/>
    <x v="1"/>
    <n v="2.86"/>
    <x v="1"/>
    <x v="5"/>
    <x v="1"/>
    <x v="0"/>
    <x v="1"/>
    <x v="0"/>
  </r>
  <r>
    <n v="1976"/>
    <s v="FL"/>
    <x v="48"/>
    <x v="1"/>
    <x v="0"/>
    <x v="1"/>
    <n v="0"/>
    <x v="1"/>
    <n v="165.4"/>
    <n v="84"/>
    <n v="28.12"/>
    <n v="203.7"/>
    <n v="107"/>
    <n v="17.309999999999999"/>
    <n v="201.7"/>
    <n v="65"/>
    <n v="9.08"/>
    <n v="8.1999999999999993"/>
    <x v="6"/>
    <n v="2.21"/>
    <x v="0"/>
    <x v="0"/>
    <x v="1"/>
    <x v="0"/>
    <x v="0"/>
    <x v="3"/>
  </r>
  <r>
    <n v="1977"/>
    <s v="LA"/>
    <x v="49"/>
    <x v="1"/>
    <x v="0"/>
    <x v="1"/>
    <n v="0"/>
    <x v="1"/>
    <n v="143.30000000000001"/>
    <n v="120"/>
    <n v="24.36"/>
    <n v="230.7"/>
    <n v="111"/>
    <n v="19.61"/>
    <n v="214.3"/>
    <n v="91"/>
    <n v="9.64"/>
    <n v="7.8"/>
    <x v="5"/>
    <n v="2.11"/>
    <x v="0"/>
    <x v="2"/>
    <x v="2"/>
    <x v="1"/>
    <x v="1"/>
    <x v="3"/>
  </r>
  <r>
    <n v="1978"/>
    <s v="UT"/>
    <x v="155"/>
    <x v="0"/>
    <x v="0"/>
    <x v="1"/>
    <n v="0"/>
    <x v="1"/>
    <n v="271.10000000000002"/>
    <n v="108"/>
    <n v="46.09"/>
    <n v="237"/>
    <n v="122"/>
    <n v="20.149999999999999"/>
    <n v="239.9"/>
    <n v="122"/>
    <n v="10.8"/>
    <n v="9.8000000000000007"/>
    <x v="2"/>
    <n v="2.65"/>
    <x v="0"/>
    <x v="4"/>
    <x v="2"/>
    <x v="1"/>
    <x v="1"/>
    <x v="0"/>
  </r>
  <r>
    <n v="1979"/>
    <s v="AZ"/>
    <x v="49"/>
    <x v="0"/>
    <x v="0"/>
    <x v="1"/>
    <n v="0"/>
    <x v="1"/>
    <n v="253.5"/>
    <n v="104"/>
    <n v="43.1"/>
    <n v="117.9"/>
    <n v="123"/>
    <n v="10.02"/>
    <n v="248.5"/>
    <n v="104"/>
    <n v="11.18"/>
    <n v="14"/>
    <x v="5"/>
    <n v="3.78"/>
    <x v="1"/>
    <x v="1"/>
    <x v="1"/>
    <x v="0"/>
    <x v="2"/>
    <x v="0"/>
  </r>
  <r>
    <n v="1980"/>
    <s v="NY"/>
    <x v="32"/>
    <x v="0"/>
    <x v="0"/>
    <x v="1"/>
    <n v="0"/>
    <x v="1"/>
    <n v="167.1"/>
    <n v="77"/>
    <n v="28.41"/>
    <n v="131.80000000000001"/>
    <n v="79"/>
    <n v="11.2"/>
    <n v="187.4"/>
    <n v="98"/>
    <n v="8.43"/>
    <n v="9.4"/>
    <x v="6"/>
    <n v="2.54"/>
    <x v="0"/>
    <x v="6"/>
    <x v="2"/>
    <x v="1"/>
    <x v="2"/>
    <x v="3"/>
  </r>
  <r>
    <n v="1981"/>
    <s v="IN"/>
    <x v="90"/>
    <x v="1"/>
    <x v="0"/>
    <x v="1"/>
    <n v="0"/>
    <x v="1"/>
    <n v="135.4"/>
    <n v="101"/>
    <n v="23.02"/>
    <n v="238.1"/>
    <n v="124"/>
    <n v="20.239999999999998"/>
    <n v="195.6"/>
    <n v="102"/>
    <n v="8.8000000000000007"/>
    <n v="10.6"/>
    <x v="5"/>
    <n v="2.86"/>
    <x v="1"/>
    <x v="0"/>
    <x v="1"/>
    <x v="0"/>
    <x v="1"/>
    <x v="1"/>
  </r>
  <r>
    <n v="1982"/>
    <s v="FL"/>
    <x v="18"/>
    <x v="0"/>
    <x v="0"/>
    <x v="1"/>
    <n v="0"/>
    <x v="1"/>
    <n v="158.69999999999999"/>
    <n v="90"/>
    <n v="26.98"/>
    <n v="198.4"/>
    <n v="117"/>
    <n v="16.86"/>
    <n v="181.1"/>
    <n v="76"/>
    <n v="8.15"/>
    <n v="10.5"/>
    <x v="7"/>
    <n v="2.84"/>
    <x v="1"/>
    <x v="0"/>
    <x v="1"/>
    <x v="0"/>
    <x v="0"/>
    <x v="3"/>
  </r>
  <r>
    <n v="1983"/>
    <s v="NM"/>
    <x v="110"/>
    <x v="1"/>
    <x v="0"/>
    <x v="1"/>
    <n v="0"/>
    <x v="1"/>
    <n v="144.80000000000001"/>
    <n v="84"/>
    <n v="24.62"/>
    <n v="164.9"/>
    <n v="141"/>
    <n v="14.02"/>
    <n v="231.5"/>
    <n v="75"/>
    <n v="10.42"/>
    <n v="8.1999999999999993"/>
    <x v="7"/>
    <n v="2.21"/>
    <x v="0"/>
    <x v="4"/>
    <x v="1"/>
    <x v="0"/>
    <x v="2"/>
    <x v="2"/>
  </r>
  <r>
    <n v="1984"/>
    <s v="AL"/>
    <x v="9"/>
    <x v="0"/>
    <x v="0"/>
    <x v="1"/>
    <n v="0"/>
    <x v="1"/>
    <n v="98.8"/>
    <n v="97"/>
    <n v="16.8"/>
    <n v="146.9"/>
    <n v="68"/>
    <n v="12.49"/>
    <n v="190.7"/>
    <n v="105"/>
    <n v="8.58"/>
    <n v="10"/>
    <x v="7"/>
    <n v="2.7"/>
    <x v="0"/>
    <x v="3"/>
    <x v="1"/>
    <x v="0"/>
    <x v="2"/>
    <x v="3"/>
  </r>
  <r>
    <n v="1985"/>
    <s v="MN"/>
    <x v="49"/>
    <x v="1"/>
    <x v="1"/>
    <x v="1"/>
    <n v="0"/>
    <x v="1"/>
    <n v="157.80000000000001"/>
    <n v="71"/>
    <n v="26.83"/>
    <n v="203.2"/>
    <n v="114"/>
    <n v="17.27"/>
    <n v="168.7"/>
    <n v="82"/>
    <n v="7.59"/>
    <n v="10"/>
    <x v="5"/>
    <n v="2.7"/>
    <x v="0"/>
    <x v="3"/>
    <x v="2"/>
    <x v="1"/>
    <x v="0"/>
    <x v="3"/>
  </r>
  <r>
    <n v="1986"/>
    <s v="NY"/>
    <x v="145"/>
    <x v="0"/>
    <x v="0"/>
    <x v="0"/>
    <n v="37"/>
    <x v="2"/>
    <n v="163"/>
    <n v="107"/>
    <n v="27.71"/>
    <n v="312.8"/>
    <n v="118"/>
    <n v="26.59"/>
    <n v="200"/>
    <n v="85"/>
    <n v="9"/>
    <n v="11.6"/>
    <x v="2"/>
    <n v="3.13"/>
    <x v="1"/>
    <x v="0"/>
    <x v="1"/>
    <x v="0"/>
    <x v="1"/>
    <x v="1"/>
  </r>
  <r>
    <n v="1987"/>
    <s v="MD"/>
    <x v="174"/>
    <x v="0"/>
    <x v="0"/>
    <x v="1"/>
    <n v="0"/>
    <x v="1"/>
    <n v="181.6"/>
    <n v="119"/>
    <n v="30.87"/>
    <n v="335.7"/>
    <n v="118"/>
    <n v="28.53"/>
    <n v="149.80000000000001"/>
    <n v="64"/>
    <n v="6.74"/>
    <n v="8.3000000000000007"/>
    <x v="1"/>
    <n v="2.2400000000000002"/>
    <x v="0"/>
    <x v="2"/>
    <x v="1"/>
    <x v="0"/>
    <x v="1"/>
    <x v="0"/>
  </r>
  <r>
    <n v="1988"/>
    <s v="KS"/>
    <x v="70"/>
    <x v="1"/>
    <x v="0"/>
    <x v="1"/>
    <n v="0"/>
    <x v="1"/>
    <n v="129"/>
    <n v="78"/>
    <n v="21.93"/>
    <n v="188"/>
    <n v="116"/>
    <n v="15.98"/>
    <n v="235"/>
    <n v="102"/>
    <n v="10.58"/>
    <n v="11.2"/>
    <x v="0"/>
    <n v="3.02"/>
    <x v="1"/>
    <x v="4"/>
    <x v="1"/>
    <x v="0"/>
    <x v="0"/>
    <x v="2"/>
  </r>
  <r>
    <n v="1989"/>
    <s v="WV"/>
    <x v="55"/>
    <x v="2"/>
    <x v="0"/>
    <x v="1"/>
    <n v="0"/>
    <x v="1"/>
    <n v="86"/>
    <n v="83"/>
    <n v="14.62"/>
    <n v="260.7"/>
    <n v="86"/>
    <n v="22.16"/>
    <n v="98.6"/>
    <n v="109"/>
    <n v="4.4400000000000004"/>
    <n v="8.9"/>
    <x v="7"/>
    <n v="2.4"/>
    <x v="0"/>
    <x v="0"/>
    <x v="1"/>
    <x v="0"/>
    <x v="1"/>
    <x v="1"/>
  </r>
  <r>
    <n v="1990"/>
    <s v="ID"/>
    <x v="46"/>
    <x v="1"/>
    <x v="0"/>
    <x v="0"/>
    <n v="17"/>
    <x v="0"/>
    <n v="193.9"/>
    <n v="71"/>
    <n v="32.96"/>
    <n v="189.8"/>
    <n v="81"/>
    <n v="16.13"/>
    <n v="196.3"/>
    <n v="97"/>
    <n v="8.83"/>
    <n v="12.6"/>
    <x v="10"/>
    <n v="3.4"/>
    <x v="1"/>
    <x v="1"/>
    <x v="1"/>
    <x v="0"/>
    <x v="0"/>
    <x v="0"/>
  </r>
  <r>
    <n v="1991"/>
    <s v="MI"/>
    <x v="73"/>
    <x v="0"/>
    <x v="0"/>
    <x v="1"/>
    <n v="0"/>
    <x v="1"/>
    <n v="188.9"/>
    <n v="105"/>
    <n v="32.11"/>
    <n v="153.6"/>
    <n v="116"/>
    <n v="13.06"/>
    <n v="213.3"/>
    <n v="106"/>
    <n v="9.6"/>
    <n v="10.199999999999999"/>
    <x v="5"/>
    <n v="2.75"/>
    <x v="0"/>
    <x v="4"/>
    <x v="1"/>
    <x v="0"/>
    <x v="2"/>
    <x v="0"/>
  </r>
  <r>
    <n v="1992"/>
    <s v="TN"/>
    <x v="97"/>
    <x v="2"/>
    <x v="1"/>
    <x v="1"/>
    <n v="0"/>
    <x v="1"/>
    <n v="179.9"/>
    <n v="72"/>
    <n v="30.58"/>
    <n v="170"/>
    <n v="98"/>
    <n v="14.45"/>
    <n v="190.6"/>
    <n v="89"/>
    <n v="8.58"/>
    <n v="13.8"/>
    <x v="5"/>
    <n v="3.73"/>
    <x v="1"/>
    <x v="0"/>
    <x v="2"/>
    <x v="1"/>
    <x v="2"/>
    <x v="0"/>
  </r>
  <r>
    <n v="1993"/>
    <s v="CA"/>
    <x v="66"/>
    <x v="0"/>
    <x v="0"/>
    <x v="1"/>
    <n v="0"/>
    <x v="1"/>
    <n v="183.4"/>
    <n v="98"/>
    <n v="31.18"/>
    <n v="281.3"/>
    <n v="95"/>
    <n v="23.91"/>
    <n v="105.2"/>
    <n v="113"/>
    <n v="4.7300000000000004"/>
    <n v="8.1999999999999993"/>
    <x v="8"/>
    <n v="2.21"/>
    <x v="0"/>
    <x v="0"/>
    <x v="1"/>
    <x v="0"/>
    <x v="1"/>
    <x v="0"/>
  </r>
  <r>
    <n v="1994"/>
    <s v="FL"/>
    <x v="56"/>
    <x v="2"/>
    <x v="0"/>
    <x v="1"/>
    <n v="0"/>
    <x v="1"/>
    <n v="288.10000000000002"/>
    <n v="101"/>
    <n v="48.98"/>
    <n v="137.9"/>
    <n v="93"/>
    <n v="11.72"/>
    <n v="206.5"/>
    <n v="88"/>
    <n v="9.2899999999999991"/>
    <n v="0"/>
    <x v="11"/>
    <n v="0"/>
    <x v="0"/>
    <x v="1"/>
    <x v="1"/>
    <x v="0"/>
    <x v="2"/>
    <x v="0"/>
  </r>
  <r>
    <n v="1995"/>
    <s v="LA"/>
    <x v="109"/>
    <x v="0"/>
    <x v="0"/>
    <x v="1"/>
    <n v="0"/>
    <x v="1"/>
    <n v="169.2"/>
    <n v="96"/>
    <n v="28.76"/>
    <n v="149.9"/>
    <n v="83"/>
    <n v="12.74"/>
    <n v="196.9"/>
    <n v="119"/>
    <n v="8.86"/>
    <n v="4.5999999999999996"/>
    <x v="7"/>
    <n v="1.24"/>
    <x v="0"/>
    <x v="4"/>
    <x v="1"/>
    <x v="0"/>
    <x v="2"/>
    <x v="3"/>
  </r>
  <r>
    <n v="1996"/>
    <s v="IL"/>
    <x v="11"/>
    <x v="0"/>
    <x v="1"/>
    <x v="0"/>
    <n v="29"/>
    <x v="2"/>
    <n v="195.5"/>
    <n v="113"/>
    <n v="33.24"/>
    <n v="171.6"/>
    <n v="96"/>
    <n v="14.59"/>
    <n v="204"/>
    <n v="85"/>
    <n v="9.18"/>
    <n v="13.5"/>
    <x v="4"/>
    <n v="3.65"/>
    <x v="1"/>
    <x v="0"/>
    <x v="2"/>
    <x v="1"/>
    <x v="2"/>
    <x v="0"/>
  </r>
  <r>
    <n v="1997"/>
    <s v="AL"/>
    <x v="8"/>
    <x v="0"/>
    <x v="0"/>
    <x v="0"/>
    <n v="20"/>
    <x v="0"/>
    <n v="264.39999999999998"/>
    <n v="102"/>
    <n v="44.95"/>
    <n v="219.6"/>
    <n v="123"/>
    <n v="18.670000000000002"/>
    <n v="200.4"/>
    <n v="89"/>
    <n v="9.02"/>
    <n v="11.3"/>
    <x v="0"/>
    <n v="3.05"/>
    <x v="1"/>
    <x v="4"/>
    <x v="1"/>
    <x v="0"/>
    <x v="0"/>
    <x v="0"/>
  </r>
  <r>
    <n v="1998"/>
    <s v="PA"/>
    <x v="68"/>
    <x v="0"/>
    <x v="0"/>
    <x v="1"/>
    <n v="0"/>
    <x v="1"/>
    <n v="169.5"/>
    <n v="151"/>
    <n v="28.82"/>
    <n v="112.9"/>
    <n v="84"/>
    <n v="9.6"/>
    <n v="56.6"/>
    <n v="99"/>
    <n v="2.5499999999999998"/>
    <n v="8.6999999999999993"/>
    <x v="7"/>
    <n v="2.35"/>
    <x v="0"/>
    <x v="1"/>
    <x v="1"/>
    <x v="0"/>
    <x v="2"/>
    <x v="3"/>
  </r>
  <r>
    <n v="1999"/>
    <s v="TX"/>
    <x v="150"/>
    <x v="0"/>
    <x v="0"/>
    <x v="1"/>
    <n v="0"/>
    <x v="1"/>
    <n v="141.5"/>
    <n v="102"/>
    <n v="24.06"/>
    <n v="263"/>
    <n v="94"/>
    <n v="22.36"/>
    <n v="207.1"/>
    <n v="113"/>
    <n v="9.32"/>
    <n v="3.4"/>
    <x v="7"/>
    <n v="0.92"/>
    <x v="0"/>
    <x v="4"/>
    <x v="1"/>
    <x v="0"/>
    <x v="1"/>
    <x v="1"/>
  </r>
  <r>
    <n v="2000"/>
    <s v="VA"/>
    <x v="1"/>
    <x v="2"/>
    <x v="0"/>
    <x v="1"/>
    <n v="0"/>
    <x v="1"/>
    <n v="154.80000000000001"/>
    <n v="71"/>
    <n v="26.32"/>
    <n v="244"/>
    <n v="73"/>
    <n v="20.74"/>
    <n v="159.6"/>
    <n v="81"/>
    <n v="7.18"/>
    <n v="12.8"/>
    <x v="7"/>
    <n v="3.46"/>
    <x v="1"/>
    <x v="1"/>
    <x v="1"/>
    <x v="0"/>
    <x v="1"/>
    <x v="1"/>
  </r>
  <r>
    <n v="2001"/>
    <s v="MT"/>
    <x v="120"/>
    <x v="2"/>
    <x v="0"/>
    <x v="1"/>
    <n v="0"/>
    <x v="1"/>
    <n v="273.2"/>
    <n v="85"/>
    <n v="46.44"/>
    <n v="211.1"/>
    <n v="82"/>
    <n v="17.940000000000001"/>
    <n v="203.7"/>
    <n v="129"/>
    <n v="9.17"/>
    <n v="13.1"/>
    <x v="10"/>
    <n v="3.54"/>
    <x v="1"/>
    <x v="4"/>
    <x v="2"/>
    <x v="1"/>
    <x v="0"/>
    <x v="0"/>
  </r>
  <r>
    <n v="2002"/>
    <s v="ND"/>
    <x v="1"/>
    <x v="2"/>
    <x v="0"/>
    <x v="1"/>
    <n v="0"/>
    <x v="1"/>
    <n v="224.6"/>
    <n v="94"/>
    <n v="38.18"/>
    <n v="225.9"/>
    <n v="120"/>
    <n v="19.2"/>
    <n v="269"/>
    <n v="105"/>
    <n v="12.11"/>
    <n v="12.5"/>
    <x v="8"/>
    <n v="3.38"/>
    <x v="1"/>
    <x v="4"/>
    <x v="1"/>
    <x v="0"/>
    <x v="1"/>
    <x v="0"/>
  </r>
  <r>
    <n v="2003"/>
    <s v="FL"/>
    <x v="62"/>
    <x v="0"/>
    <x v="0"/>
    <x v="1"/>
    <n v="0"/>
    <x v="1"/>
    <n v="273.8"/>
    <n v="97"/>
    <n v="46.55"/>
    <n v="289.7"/>
    <n v="106"/>
    <n v="24.62"/>
    <n v="269.10000000000002"/>
    <n v="126"/>
    <n v="12.11"/>
    <n v="5.8"/>
    <x v="0"/>
    <n v="1.57"/>
    <x v="0"/>
    <x v="4"/>
    <x v="2"/>
    <x v="1"/>
    <x v="1"/>
    <x v="0"/>
  </r>
  <r>
    <n v="2004"/>
    <s v="KY"/>
    <x v="39"/>
    <x v="0"/>
    <x v="0"/>
    <x v="1"/>
    <n v="0"/>
    <x v="1"/>
    <n v="104"/>
    <n v="92"/>
    <n v="17.68"/>
    <n v="197"/>
    <n v="125"/>
    <n v="16.75"/>
    <n v="110.1"/>
    <n v="123"/>
    <n v="4.95"/>
    <n v="14.6"/>
    <x v="8"/>
    <n v="3.94"/>
    <x v="1"/>
    <x v="1"/>
    <x v="1"/>
    <x v="0"/>
    <x v="0"/>
    <x v="3"/>
  </r>
  <r>
    <n v="2005"/>
    <s v="MD"/>
    <x v="39"/>
    <x v="0"/>
    <x v="0"/>
    <x v="0"/>
    <n v="31"/>
    <x v="2"/>
    <n v="115.4"/>
    <n v="90"/>
    <n v="19.62"/>
    <n v="217.4"/>
    <n v="78"/>
    <n v="18.48"/>
    <n v="239.9"/>
    <n v="102"/>
    <n v="10.8"/>
    <n v="13.1"/>
    <x v="7"/>
    <n v="3.54"/>
    <x v="1"/>
    <x v="0"/>
    <x v="1"/>
    <x v="0"/>
    <x v="0"/>
    <x v="2"/>
  </r>
  <r>
    <n v="2006"/>
    <s v="IN"/>
    <x v="11"/>
    <x v="0"/>
    <x v="0"/>
    <x v="1"/>
    <n v="0"/>
    <x v="1"/>
    <n v="222.1"/>
    <n v="107"/>
    <n v="37.76"/>
    <n v="199.4"/>
    <n v="102"/>
    <n v="16.95"/>
    <n v="162.4"/>
    <n v="107"/>
    <n v="7.31"/>
    <n v="9.4"/>
    <x v="0"/>
    <n v="2.54"/>
    <x v="0"/>
    <x v="4"/>
    <x v="1"/>
    <x v="0"/>
    <x v="0"/>
    <x v="0"/>
  </r>
  <r>
    <n v="2007"/>
    <s v="MA"/>
    <x v="44"/>
    <x v="0"/>
    <x v="0"/>
    <x v="1"/>
    <n v="0"/>
    <x v="1"/>
    <n v="116.4"/>
    <n v="98"/>
    <n v="19.79"/>
    <n v="95.6"/>
    <n v="74"/>
    <n v="8.1300000000000008"/>
    <n v="181.5"/>
    <n v="94"/>
    <n v="8.17"/>
    <n v="10.5"/>
    <x v="0"/>
    <n v="2.84"/>
    <x v="1"/>
    <x v="3"/>
    <x v="1"/>
    <x v="0"/>
    <x v="2"/>
    <x v="3"/>
  </r>
  <r>
    <n v="2008"/>
    <s v="ND"/>
    <x v="46"/>
    <x v="0"/>
    <x v="0"/>
    <x v="1"/>
    <n v="0"/>
    <x v="1"/>
    <n v="217.7"/>
    <n v="118"/>
    <n v="37.01"/>
    <n v="231.7"/>
    <n v="128"/>
    <n v="19.690000000000001"/>
    <n v="185.3"/>
    <n v="128"/>
    <n v="8.34"/>
    <n v="0"/>
    <x v="11"/>
    <n v="0"/>
    <x v="0"/>
    <x v="3"/>
    <x v="1"/>
    <x v="0"/>
    <x v="1"/>
    <x v="0"/>
  </r>
  <r>
    <n v="2009"/>
    <s v="VT"/>
    <x v="104"/>
    <x v="0"/>
    <x v="0"/>
    <x v="1"/>
    <n v="0"/>
    <x v="1"/>
    <n v="129.4"/>
    <n v="84"/>
    <n v="22"/>
    <n v="157.30000000000001"/>
    <n v="89"/>
    <n v="13.37"/>
    <n v="215.5"/>
    <n v="77"/>
    <n v="9.6999999999999993"/>
    <n v="13.3"/>
    <x v="0"/>
    <n v="3.59"/>
    <x v="1"/>
    <x v="1"/>
    <x v="1"/>
    <x v="0"/>
    <x v="2"/>
    <x v="3"/>
  </r>
  <r>
    <n v="2010"/>
    <s v="CT"/>
    <x v="81"/>
    <x v="0"/>
    <x v="0"/>
    <x v="0"/>
    <n v="33"/>
    <x v="2"/>
    <n v="161.80000000000001"/>
    <n v="73"/>
    <n v="27.51"/>
    <n v="273"/>
    <n v="58"/>
    <n v="23.21"/>
    <n v="153.9"/>
    <n v="76"/>
    <n v="6.93"/>
    <n v="13.7"/>
    <x v="7"/>
    <n v="3.7"/>
    <x v="1"/>
    <x v="1"/>
    <x v="1"/>
    <x v="0"/>
    <x v="1"/>
    <x v="1"/>
  </r>
  <r>
    <n v="2011"/>
    <s v="VA"/>
    <x v="19"/>
    <x v="2"/>
    <x v="0"/>
    <x v="0"/>
    <n v="29"/>
    <x v="2"/>
    <n v="198.8"/>
    <n v="122"/>
    <n v="33.799999999999997"/>
    <n v="238.6"/>
    <n v="114"/>
    <n v="20.28"/>
    <n v="289.5"/>
    <n v="69"/>
    <n v="13.03"/>
    <n v="11.5"/>
    <x v="2"/>
    <n v="3.11"/>
    <x v="1"/>
    <x v="0"/>
    <x v="1"/>
    <x v="0"/>
    <x v="1"/>
    <x v="0"/>
  </r>
  <r>
    <n v="2012"/>
    <s v="MS"/>
    <x v="145"/>
    <x v="2"/>
    <x v="0"/>
    <x v="0"/>
    <n v="45"/>
    <x v="2"/>
    <n v="147.80000000000001"/>
    <n v="85"/>
    <n v="25.13"/>
    <n v="147.4"/>
    <n v="93"/>
    <n v="12.53"/>
    <n v="203.5"/>
    <n v="110"/>
    <n v="9.16"/>
    <n v="14"/>
    <x v="2"/>
    <n v="3.78"/>
    <x v="1"/>
    <x v="0"/>
    <x v="1"/>
    <x v="0"/>
    <x v="2"/>
    <x v="3"/>
  </r>
  <r>
    <n v="2013"/>
    <s v="AK"/>
    <x v="12"/>
    <x v="0"/>
    <x v="0"/>
    <x v="1"/>
    <n v="0"/>
    <x v="1"/>
    <n v="262.3"/>
    <n v="114"/>
    <n v="44.59"/>
    <n v="198.9"/>
    <n v="96"/>
    <n v="16.91"/>
    <n v="165.9"/>
    <n v="90"/>
    <n v="7.47"/>
    <n v="6.6"/>
    <x v="2"/>
    <n v="1.78"/>
    <x v="0"/>
    <x v="3"/>
    <x v="1"/>
    <x v="0"/>
    <x v="0"/>
    <x v="0"/>
  </r>
  <r>
    <n v="2014"/>
    <s v="WY"/>
    <x v="52"/>
    <x v="0"/>
    <x v="0"/>
    <x v="1"/>
    <n v="0"/>
    <x v="1"/>
    <n v="246.4"/>
    <n v="83"/>
    <n v="41.89"/>
    <n v="160.30000000000001"/>
    <n v="88"/>
    <n v="13.63"/>
    <n v="170.9"/>
    <n v="99"/>
    <n v="7.69"/>
    <n v="7.6"/>
    <x v="10"/>
    <n v="2.0499999999999998"/>
    <x v="0"/>
    <x v="0"/>
    <x v="1"/>
    <x v="0"/>
    <x v="2"/>
    <x v="0"/>
  </r>
  <r>
    <n v="2015"/>
    <s v="NC"/>
    <x v="89"/>
    <x v="1"/>
    <x v="0"/>
    <x v="1"/>
    <n v="0"/>
    <x v="1"/>
    <n v="183.4"/>
    <n v="111"/>
    <n v="31.18"/>
    <n v="168.8"/>
    <n v="98"/>
    <n v="14.35"/>
    <n v="199.7"/>
    <n v="97"/>
    <n v="8.99"/>
    <n v="9.9"/>
    <x v="7"/>
    <n v="2.67"/>
    <x v="0"/>
    <x v="2"/>
    <x v="1"/>
    <x v="0"/>
    <x v="2"/>
    <x v="0"/>
  </r>
  <r>
    <n v="2016"/>
    <s v="IL"/>
    <x v="47"/>
    <x v="0"/>
    <x v="0"/>
    <x v="1"/>
    <n v="0"/>
    <x v="1"/>
    <n v="191.9"/>
    <n v="95"/>
    <n v="32.619999999999997"/>
    <n v="200.9"/>
    <n v="101"/>
    <n v="17.079999999999998"/>
    <n v="271.89999999999998"/>
    <n v="74"/>
    <n v="12.24"/>
    <n v="18.2"/>
    <x v="0"/>
    <n v="4.91"/>
    <x v="1"/>
    <x v="0"/>
    <x v="1"/>
    <x v="0"/>
    <x v="0"/>
    <x v="0"/>
  </r>
  <r>
    <n v="2017"/>
    <s v="OH"/>
    <x v="109"/>
    <x v="0"/>
    <x v="0"/>
    <x v="1"/>
    <n v="0"/>
    <x v="1"/>
    <n v="187.8"/>
    <n v="109"/>
    <n v="31.93"/>
    <n v="154.6"/>
    <n v="97"/>
    <n v="13.14"/>
    <n v="213.9"/>
    <n v="102"/>
    <n v="9.6300000000000008"/>
    <n v="10.1"/>
    <x v="0"/>
    <n v="2.73"/>
    <x v="0"/>
    <x v="4"/>
    <x v="1"/>
    <x v="0"/>
    <x v="2"/>
    <x v="0"/>
  </r>
  <r>
    <n v="2018"/>
    <s v="RI"/>
    <x v="26"/>
    <x v="1"/>
    <x v="0"/>
    <x v="1"/>
    <n v="0"/>
    <x v="1"/>
    <n v="259.7"/>
    <n v="106"/>
    <n v="44.15"/>
    <n v="152.69999999999999"/>
    <n v="116"/>
    <n v="12.98"/>
    <n v="224.7"/>
    <n v="92"/>
    <n v="10.11"/>
    <n v="10.199999999999999"/>
    <x v="5"/>
    <n v="2.75"/>
    <x v="0"/>
    <x v="1"/>
    <x v="1"/>
    <x v="0"/>
    <x v="2"/>
    <x v="0"/>
  </r>
  <r>
    <n v="2019"/>
    <s v="WY"/>
    <x v="72"/>
    <x v="0"/>
    <x v="1"/>
    <x v="1"/>
    <n v="0"/>
    <x v="1"/>
    <n v="180.4"/>
    <n v="123"/>
    <n v="30.67"/>
    <n v="194"/>
    <n v="98"/>
    <n v="16.489999999999998"/>
    <n v="227.3"/>
    <n v="88"/>
    <n v="10.23"/>
    <n v="8.4"/>
    <x v="2"/>
    <n v="2.27"/>
    <x v="0"/>
    <x v="1"/>
    <x v="1"/>
    <x v="0"/>
    <x v="0"/>
    <x v="0"/>
  </r>
  <r>
    <n v="2020"/>
    <s v="OR"/>
    <x v="172"/>
    <x v="1"/>
    <x v="0"/>
    <x v="1"/>
    <n v="0"/>
    <x v="1"/>
    <n v="51.8"/>
    <n v="107"/>
    <n v="8.81"/>
    <n v="230.2"/>
    <n v="104"/>
    <n v="19.57"/>
    <n v="227.5"/>
    <n v="118"/>
    <n v="10.24"/>
    <n v="10.4"/>
    <x v="7"/>
    <n v="2.81"/>
    <x v="1"/>
    <x v="4"/>
    <x v="1"/>
    <x v="0"/>
    <x v="1"/>
    <x v="2"/>
  </r>
  <r>
    <n v="2021"/>
    <s v="NV"/>
    <x v="85"/>
    <x v="0"/>
    <x v="0"/>
    <x v="1"/>
    <n v="0"/>
    <x v="1"/>
    <n v="303.89999999999998"/>
    <n v="106"/>
    <n v="51.66"/>
    <n v="232.2"/>
    <n v="54"/>
    <n v="19.739999999999998"/>
    <n v="147.1"/>
    <n v="76"/>
    <n v="6.62"/>
    <n v="5.8"/>
    <x v="0"/>
    <n v="1.57"/>
    <x v="0"/>
    <x v="0"/>
    <x v="2"/>
    <x v="1"/>
    <x v="1"/>
    <x v="0"/>
  </r>
  <r>
    <n v="2022"/>
    <s v="OR"/>
    <x v="19"/>
    <x v="1"/>
    <x v="0"/>
    <x v="1"/>
    <n v="0"/>
    <x v="1"/>
    <n v="206.2"/>
    <n v="122"/>
    <n v="35.049999999999997"/>
    <n v="164.5"/>
    <n v="94"/>
    <n v="13.98"/>
    <n v="140.30000000000001"/>
    <n v="101"/>
    <n v="6.31"/>
    <n v="12.6"/>
    <x v="10"/>
    <n v="3.4"/>
    <x v="1"/>
    <x v="3"/>
    <x v="1"/>
    <x v="0"/>
    <x v="2"/>
    <x v="0"/>
  </r>
  <r>
    <n v="2023"/>
    <s v="ND"/>
    <x v="125"/>
    <x v="1"/>
    <x v="0"/>
    <x v="1"/>
    <n v="0"/>
    <x v="1"/>
    <n v="164.3"/>
    <n v="92"/>
    <n v="27.93"/>
    <n v="233.7"/>
    <n v="107"/>
    <n v="19.86"/>
    <n v="187.3"/>
    <n v="104"/>
    <n v="8.43"/>
    <n v="11.8"/>
    <x v="6"/>
    <n v="3.19"/>
    <x v="1"/>
    <x v="4"/>
    <x v="1"/>
    <x v="0"/>
    <x v="1"/>
    <x v="3"/>
  </r>
  <r>
    <n v="2024"/>
    <s v="NJ"/>
    <x v="76"/>
    <x v="2"/>
    <x v="0"/>
    <x v="1"/>
    <n v="0"/>
    <x v="1"/>
    <n v="228.6"/>
    <n v="117"/>
    <n v="38.86"/>
    <n v="132.80000000000001"/>
    <n v="123"/>
    <n v="11.29"/>
    <n v="227.2"/>
    <n v="124"/>
    <n v="10.220000000000001"/>
    <n v="10.1"/>
    <x v="5"/>
    <n v="2.73"/>
    <x v="0"/>
    <x v="8"/>
    <x v="2"/>
    <x v="1"/>
    <x v="2"/>
    <x v="0"/>
  </r>
  <r>
    <n v="2025"/>
    <s v="WV"/>
    <x v="29"/>
    <x v="0"/>
    <x v="0"/>
    <x v="0"/>
    <n v="22"/>
    <x v="0"/>
    <n v="200.4"/>
    <n v="80"/>
    <n v="34.07"/>
    <n v="131.1"/>
    <n v="84"/>
    <n v="11.14"/>
    <n v="230.7"/>
    <n v="67"/>
    <n v="10.38"/>
    <n v="7.6"/>
    <x v="2"/>
    <n v="2.0499999999999998"/>
    <x v="0"/>
    <x v="0"/>
    <x v="1"/>
    <x v="0"/>
    <x v="2"/>
    <x v="0"/>
  </r>
  <r>
    <n v="2026"/>
    <s v="VA"/>
    <x v="75"/>
    <x v="2"/>
    <x v="0"/>
    <x v="1"/>
    <n v="0"/>
    <x v="1"/>
    <n v="154.30000000000001"/>
    <n v="107"/>
    <n v="26.23"/>
    <n v="183"/>
    <n v="111"/>
    <n v="15.56"/>
    <n v="54"/>
    <n v="134"/>
    <n v="2.4300000000000002"/>
    <n v="10.9"/>
    <x v="8"/>
    <n v="2.94"/>
    <x v="1"/>
    <x v="1"/>
    <x v="1"/>
    <x v="0"/>
    <x v="0"/>
    <x v="3"/>
  </r>
  <r>
    <n v="2027"/>
    <s v="ID"/>
    <x v="11"/>
    <x v="1"/>
    <x v="0"/>
    <x v="0"/>
    <n v="30"/>
    <x v="2"/>
    <n v="122.9"/>
    <n v="93"/>
    <n v="20.89"/>
    <n v="233.5"/>
    <n v="91"/>
    <n v="19.850000000000001"/>
    <n v="199.5"/>
    <n v="144"/>
    <n v="8.98"/>
    <n v="9.6"/>
    <x v="5"/>
    <n v="2.59"/>
    <x v="0"/>
    <x v="4"/>
    <x v="1"/>
    <x v="0"/>
    <x v="1"/>
    <x v="3"/>
  </r>
  <r>
    <n v="2028"/>
    <s v="CT"/>
    <x v="147"/>
    <x v="1"/>
    <x v="1"/>
    <x v="1"/>
    <n v="0"/>
    <x v="1"/>
    <n v="220.8"/>
    <n v="100"/>
    <n v="37.54"/>
    <n v="265.7"/>
    <n v="106"/>
    <n v="22.58"/>
    <n v="212.8"/>
    <n v="94"/>
    <n v="9.58"/>
    <n v="6.4"/>
    <x v="0"/>
    <n v="1.73"/>
    <x v="0"/>
    <x v="1"/>
    <x v="1"/>
    <x v="0"/>
    <x v="1"/>
    <x v="0"/>
  </r>
  <r>
    <n v="2029"/>
    <s v="NM"/>
    <x v="98"/>
    <x v="2"/>
    <x v="0"/>
    <x v="1"/>
    <n v="0"/>
    <x v="1"/>
    <n v="214.6"/>
    <n v="78"/>
    <n v="36.479999999999997"/>
    <n v="251.7"/>
    <n v="98"/>
    <n v="21.39"/>
    <n v="240.8"/>
    <n v="88"/>
    <n v="10.84"/>
    <n v="13.9"/>
    <x v="5"/>
    <n v="3.75"/>
    <x v="1"/>
    <x v="1"/>
    <x v="1"/>
    <x v="0"/>
    <x v="1"/>
    <x v="0"/>
  </r>
  <r>
    <n v="2030"/>
    <s v="CT"/>
    <x v="97"/>
    <x v="2"/>
    <x v="1"/>
    <x v="1"/>
    <n v="0"/>
    <x v="1"/>
    <n v="202"/>
    <n v="123"/>
    <n v="34.340000000000003"/>
    <n v="184.3"/>
    <n v="78"/>
    <n v="15.67"/>
    <n v="176"/>
    <n v="89"/>
    <n v="7.92"/>
    <n v="7.4"/>
    <x v="5"/>
    <n v="2"/>
    <x v="0"/>
    <x v="4"/>
    <x v="2"/>
    <x v="1"/>
    <x v="0"/>
    <x v="0"/>
  </r>
  <r>
    <n v="2031"/>
    <s v="MI"/>
    <x v="38"/>
    <x v="2"/>
    <x v="0"/>
    <x v="0"/>
    <n v="32"/>
    <x v="2"/>
    <n v="209.5"/>
    <n v="108"/>
    <n v="35.619999999999997"/>
    <n v="109.6"/>
    <n v="64"/>
    <n v="9.32"/>
    <n v="189.7"/>
    <n v="145"/>
    <n v="8.5399999999999991"/>
    <n v="9.1"/>
    <x v="1"/>
    <n v="2.46"/>
    <x v="0"/>
    <x v="6"/>
    <x v="2"/>
    <x v="1"/>
    <x v="2"/>
    <x v="0"/>
  </r>
  <r>
    <n v="2032"/>
    <s v="NY"/>
    <x v="145"/>
    <x v="1"/>
    <x v="0"/>
    <x v="1"/>
    <n v="0"/>
    <x v="1"/>
    <n v="145.6"/>
    <n v="102"/>
    <n v="24.75"/>
    <n v="284.7"/>
    <n v="111"/>
    <n v="24.2"/>
    <n v="228.2"/>
    <n v="91"/>
    <n v="10.27"/>
    <n v="12.2"/>
    <x v="2"/>
    <n v="3.29"/>
    <x v="1"/>
    <x v="1"/>
    <x v="1"/>
    <x v="0"/>
    <x v="1"/>
    <x v="1"/>
  </r>
  <r>
    <n v="2033"/>
    <s v="MT"/>
    <x v="115"/>
    <x v="2"/>
    <x v="0"/>
    <x v="0"/>
    <n v="19"/>
    <x v="0"/>
    <n v="152.9"/>
    <n v="87"/>
    <n v="25.99"/>
    <n v="213.2"/>
    <n v="99"/>
    <n v="18.12"/>
    <n v="205.3"/>
    <n v="114"/>
    <n v="9.24"/>
    <n v="10.8"/>
    <x v="1"/>
    <n v="2.92"/>
    <x v="1"/>
    <x v="4"/>
    <x v="1"/>
    <x v="0"/>
    <x v="0"/>
    <x v="3"/>
  </r>
  <r>
    <n v="2034"/>
    <s v="NE"/>
    <x v="174"/>
    <x v="0"/>
    <x v="0"/>
    <x v="0"/>
    <n v="25"/>
    <x v="0"/>
    <n v="138.30000000000001"/>
    <n v="96"/>
    <n v="23.51"/>
    <n v="80.599999999999994"/>
    <n v="79"/>
    <n v="6.85"/>
    <n v="163.69999999999999"/>
    <n v="83"/>
    <n v="7.37"/>
    <n v="8.3000000000000007"/>
    <x v="8"/>
    <n v="2.2400000000000002"/>
    <x v="0"/>
    <x v="1"/>
    <x v="1"/>
    <x v="0"/>
    <x v="2"/>
    <x v="3"/>
  </r>
  <r>
    <n v="2035"/>
    <s v="IN"/>
    <x v="122"/>
    <x v="0"/>
    <x v="0"/>
    <x v="1"/>
    <n v="0"/>
    <x v="1"/>
    <n v="189.3"/>
    <n v="157"/>
    <n v="32.18"/>
    <n v="174.9"/>
    <n v="70"/>
    <n v="14.87"/>
    <n v="221.9"/>
    <n v="117"/>
    <n v="9.99"/>
    <n v="11.2"/>
    <x v="2"/>
    <n v="3.02"/>
    <x v="1"/>
    <x v="3"/>
    <x v="1"/>
    <x v="0"/>
    <x v="2"/>
    <x v="0"/>
  </r>
  <r>
    <n v="2036"/>
    <s v="CO"/>
    <x v="0"/>
    <x v="1"/>
    <x v="0"/>
    <x v="1"/>
    <n v="0"/>
    <x v="1"/>
    <n v="199.3"/>
    <n v="86"/>
    <n v="33.880000000000003"/>
    <n v="194.8"/>
    <n v="102"/>
    <n v="16.559999999999999"/>
    <n v="298.2"/>
    <n v="82"/>
    <n v="13.42"/>
    <n v="14.3"/>
    <x v="5"/>
    <n v="3.86"/>
    <x v="1"/>
    <x v="2"/>
    <x v="1"/>
    <x v="0"/>
    <x v="0"/>
    <x v="0"/>
  </r>
  <r>
    <n v="2037"/>
    <s v="WY"/>
    <x v="25"/>
    <x v="1"/>
    <x v="1"/>
    <x v="1"/>
    <n v="0"/>
    <x v="1"/>
    <n v="247.5"/>
    <n v="99"/>
    <n v="42.08"/>
    <n v="108.5"/>
    <n v="118"/>
    <n v="9.2200000000000006"/>
    <n v="232"/>
    <n v="72"/>
    <n v="10.44"/>
    <n v="10.6"/>
    <x v="0"/>
    <n v="2.86"/>
    <x v="1"/>
    <x v="4"/>
    <x v="1"/>
    <x v="0"/>
    <x v="2"/>
    <x v="0"/>
  </r>
  <r>
    <n v="2038"/>
    <s v="OK"/>
    <x v="132"/>
    <x v="2"/>
    <x v="0"/>
    <x v="1"/>
    <n v="0"/>
    <x v="1"/>
    <n v="175.4"/>
    <n v="99"/>
    <n v="29.82"/>
    <n v="155.30000000000001"/>
    <n v="83"/>
    <n v="13.2"/>
    <n v="179.4"/>
    <n v="86"/>
    <n v="8.07"/>
    <n v="11.5"/>
    <x v="0"/>
    <n v="3.11"/>
    <x v="1"/>
    <x v="0"/>
    <x v="1"/>
    <x v="0"/>
    <x v="2"/>
    <x v="3"/>
  </r>
  <r>
    <n v="2039"/>
    <s v="SD"/>
    <x v="42"/>
    <x v="0"/>
    <x v="0"/>
    <x v="1"/>
    <n v="0"/>
    <x v="1"/>
    <n v="179.4"/>
    <n v="70"/>
    <n v="30.5"/>
    <n v="143"/>
    <n v="93"/>
    <n v="12.16"/>
    <n v="116.3"/>
    <n v="113"/>
    <n v="5.23"/>
    <n v="11.2"/>
    <x v="2"/>
    <n v="3.02"/>
    <x v="1"/>
    <x v="0"/>
    <x v="1"/>
    <x v="0"/>
    <x v="2"/>
    <x v="0"/>
  </r>
  <r>
    <n v="2040"/>
    <s v="SC"/>
    <x v="53"/>
    <x v="1"/>
    <x v="1"/>
    <x v="0"/>
    <n v="39"/>
    <x v="2"/>
    <n v="126.8"/>
    <n v="94"/>
    <n v="21.56"/>
    <n v="293.60000000000002"/>
    <n v="115"/>
    <n v="24.96"/>
    <n v="174.1"/>
    <n v="91"/>
    <n v="7.83"/>
    <n v="8.4"/>
    <x v="7"/>
    <n v="2.27"/>
    <x v="0"/>
    <x v="1"/>
    <x v="1"/>
    <x v="0"/>
    <x v="1"/>
    <x v="1"/>
  </r>
  <r>
    <n v="2041"/>
    <s v="NY"/>
    <x v="57"/>
    <x v="0"/>
    <x v="1"/>
    <x v="1"/>
    <n v="0"/>
    <x v="1"/>
    <n v="239.7"/>
    <n v="87"/>
    <n v="40.75"/>
    <n v="281.7"/>
    <n v="92"/>
    <n v="23.94"/>
    <n v="183.5"/>
    <n v="113"/>
    <n v="8.26"/>
    <n v="11.4"/>
    <x v="6"/>
    <n v="3.08"/>
    <x v="1"/>
    <x v="0"/>
    <x v="2"/>
    <x v="1"/>
    <x v="1"/>
    <x v="0"/>
  </r>
  <r>
    <n v="2042"/>
    <s v="NY"/>
    <x v="45"/>
    <x v="0"/>
    <x v="0"/>
    <x v="0"/>
    <n v="33"/>
    <x v="2"/>
    <n v="143"/>
    <n v="101"/>
    <n v="24.31"/>
    <n v="212.2"/>
    <n v="102"/>
    <n v="18.04"/>
    <n v="104.9"/>
    <n v="120"/>
    <n v="4.72"/>
    <n v="15.3"/>
    <x v="7"/>
    <n v="4.13"/>
    <x v="1"/>
    <x v="5"/>
    <x v="2"/>
    <x v="1"/>
    <x v="0"/>
    <x v="3"/>
  </r>
  <r>
    <n v="2043"/>
    <s v="WV"/>
    <x v="129"/>
    <x v="0"/>
    <x v="0"/>
    <x v="1"/>
    <n v="0"/>
    <x v="1"/>
    <n v="91.9"/>
    <n v="109"/>
    <n v="15.62"/>
    <n v="198.4"/>
    <n v="111"/>
    <n v="16.86"/>
    <n v="171.7"/>
    <n v="125"/>
    <n v="7.73"/>
    <n v="13"/>
    <x v="10"/>
    <n v="3.51"/>
    <x v="1"/>
    <x v="4"/>
    <x v="1"/>
    <x v="0"/>
    <x v="0"/>
    <x v="3"/>
  </r>
  <r>
    <n v="2044"/>
    <s v="WA"/>
    <x v="125"/>
    <x v="2"/>
    <x v="0"/>
    <x v="1"/>
    <n v="0"/>
    <x v="1"/>
    <n v="210.4"/>
    <n v="80"/>
    <n v="35.770000000000003"/>
    <n v="176.6"/>
    <n v="96"/>
    <n v="15.01"/>
    <n v="149.69999999999999"/>
    <n v="56"/>
    <n v="6.74"/>
    <n v="15.5"/>
    <x v="7"/>
    <n v="4.1900000000000004"/>
    <x v="1"/>
    <x v="0"/>
    <x v="1"/>
    <x v="0"/>
    <x v="0"/>
    <x v="0"/>
  </r>
  <r>
    <n v="2045"/>
    <s v="ID"/>
    <x v="28"/>
    <x v="0"/>
    <x v="0"/>
    <x v="0"/>
    <n v="29"/>
    <x v="2"/>
    <n v="201.3"/>
    <n v="130"/>
    <n v="34.22"/>
    <n v="203.7"/>
    <n v="115"/>
    <n v="17.309999999999999"/>
    <n v="129.9"/>
    <n v="113"/>
    <n v="5.85"/>
    <n v="6.4"/>
    <x v="1"/>
    <n v="1.73"/>
    <x v="0"/>
    <x v="0"/>
    <x v="2"/>
    <x v="1"/>
    <x v="0"/>
    <x v="0"/>
  </r>
  <r>
    <n v="2046"/>
    <s v="MN"/>
    <x v="171"/>
    <x v="1"/>
    <x v="0"/>
    <x v="1"/>
    <n v="0"/>
    <x v="1"/>
    <n v="145.6"/>
    <n v="59"/>
    <n v="24.75"/>
    <n v="287.89999999999998"/>
    <n v="131"/>
    <n v="24.47"/>
    <n v="181.7"/>
    <n v="121"/>
    <n v="8.18"/>
    <n v="9.1999999999999993"/>
    <x v="7"/>
    <n v="2.48"/>
    <x v="0"/>
    <x v="4"/>
    <x v="1"/>
    <x v="0"/>
    <x v="1"/>
    <x v="1"/>
  </r>
  <r>
    <n v="2047"/>
    <s v="TX"/>
    <x v="174"/>
    <x v="1"/>
    <x v="1"/>
    <x v="0"/>
    <n v="31"/>
    <x v="2"/>
    <n v="203.5"/>
    <n v="82"/>
    <n v="34.6"/>
    <n v="200.3"/>
    <n v="72"/>
    <n v="17.03"/>
    <n v="214"/>
    <n v="112"/>
    <n v="9.6300000000000008"/>
    <n v="13.4"/>
    <x v="1"/>
    <n v="3.62"/>
    <x v="1"/>
    <x v="0"/>
    <x v="2"/>
    <x v="1"/>
    <x v="0"/>
    <x v="0"/>
  </r>
  <r>
    <n v="2048"/>
    <s v="AZ"/>
    <x v="11"/>
    <x v="0"/>
    <x v="0"/>
    <x v="1"/>
    <n v="0"/>
    <x v="1"/>
    <n v="232.4"/>
    <n v="76"/>
    <n v="39.51"/>
    <n v="153.30000000000001"/>
    <n v="103"/>
    <n v="13.03"/>
    <n v="214.6"/>
    <n v="107"/>
    <n v="9.66"/>
    <n v="10.5"/>
    <x v="5"/>
    <n v="2.84"/>
    <x v="1"/>
    <x v="0"/>
    <x v="1"/>
    <x v="0"/>
    <x v="2"/>
    <x v="0"/>
  </r>
  <r>
    <n v="2049"/>
    <s v="DE"/>
    <x v="210"/>
    <x v="0"/>
    <x v="0"/>
    <x v="0"/>
    <n v="8"/>
    <x v="1"/>
    <n v="86.5"/>
    <n v="119"/>
    <n v="14.71"/>
    <n v="285.2"/>
    <n v="97"/>
    <n v="24.24"/>
    <n v="180.4"/>
    <n v="133"/>
    <n v="8.1199999999999992"/>
    <n v="8.6999999999999993"/>
    <x v="5"/>
    <n v="2.35"/>
    <x v="0"/>
    <x v="4"/>
    <x v="1"/>
    <x v="0"/>
    <x v="1"/>
    <x v="1"/>
  </r>
  <r>
    <n v="2050"/>
    <s v="CO"/>
    <x v="52"/>
    <x v="2"/>
    <x v="0"/>
    <x v="1"/>
    <n v="0"/>
    <x v="1"/>
    <n v="109.9"/>
    <n v="102"/>
    <n v="18.68"/>
    <n v="220.8"/>
    <n v="114"/>
    <n v="18.77"/>
    <n v="104"/>
    <n v="133"/>
    <n v="4.68"/>
    <n v="10.9"/>
    <x v="1"/>
    <n v="2.94"/>
    <x v="1"/>
    <x v="1"/>
    <x v="1"/>
    <x v="0"/>
    <x v="0"/>
    <x v="3"/>
  </r>
  <r>
    <n v="2051"/>
    <s v="WI"/>
    <x v="134"/>
    <x v="2"/>
    <x v="0"/>
    <x v="1"/>
    <n v="0"/>
    <x v="1"/>
    <n v="156"/>
    <n v="88"/>
    <n v="26.52"/>
    <n v="276.10000000000002"/>
    <n v="81"/>
    <n v="23.47"/>
    <n v="175.9"/>
    <n v="94"/>
    <n v="7.92"/>
    <n v="9.3000000000000007"/>
    <x v="2"/>
    <n v="2.5099999999999998"/>
    <x v="0"/>
    <x v="0"/>
    <x v="1"/>
    <x v="0"/>
    <x v="1"/>
    <x v="1"/>
  </r>
  <r>
    <n v="2052"/>
    <s v="WI"/>
    <x v="119"/>
    <x v="0"/>
    <x v="0"/>
    <x v="1"/>
    <n v="0"/>
    <x v="1"/>
    <n v="326.3"/>
    <n v="112"/>
    <n v="55.47"/>
    <n v="165.1"/>
    <n v="110"/>
    <n v="14.03"/>
    <n v="162.9"/>
    <n v="97"/>
    <n v="7.33"/>
    <n v="7.5"/>
    <x v="6"/>
    <n v="2.0299999999999998"/>
    <x v="0"/>
    <x v="0"/>
    <x v="2"/>
    <x v="1"/>
    <x v="2"/>
    <x v="0"/>
  </r>
  <r>
    <n v="2053"/>
    <s v="NJ"/>
    <x v="60"/>
    <x v="1"/>
    <x v="0"/>
    <x v="1"/>
    <n v="0"/>
    <x v="1"/>
    <n v="195"/>
    <n v="58"/>
    <n v="33.15"/>
    <n v="198.5"/>
    <n v="88"/>
    <n v="16.87"/>
    <n v="304.3"/>
    <n v="110"/>
    <n v="13.69"/>
    <n v="14.8"/>
    <x v="4"/>
    <n v="4"/>
    <x v="1"/>
    <x v="1"/>
    <x v="1"/>
    <x v="0"/>
    <x v="0"/>
    <x v="0"/>
  </r>
  <r>
    <n v="2054"/>
    <s v="IL"/>
    <x v="110"/>
    <x v="0"/>
    <x v="1"/>
    <x v="1"/>
    <n v="0"/>
    <x v="1"/>
    <n v="110"/>
    <n v="91"/>
    <n v="18.7"/>
    <n v="147.30000000000001"/>
    <n v="75"/>
    <n v="12.52"/>
    <n v="190.5"/>
    <n v="73"/>
    <n v="8.57"/>
    <n v="6.4"/>
    <x v="10"/>
    <n v="1.73"/>
    <x v="0"/>
    <x v="1"/>
    <x v="1"/>
    <x v="0"/>
    <x v="2"/>
    <x v="3"/>
  </r>
  <r>
    <n v="2055"/>
    <s v="DC"/>
    <x v="109"/>
    <x v="0"/>
    <x v="0"/>
    <x v="1"/>
    <n v="0"/>
    <x v="1"/>
    <n v="147.1"/>
    <n v="119"/>
    <n v="25.01"/>
    <n v="161"/>
    <n v="111"/>
    <n v="13.69"/>
    <n v="275.89999999999998"/>
    <n v="106"/>
    <n v="12.42"/>
    <n v="9"/>
    <x v="0"/>
    <n v="2.4300000000000002"/>
    <x v="0"/>
    <x v="5"/>
    <x v="2"/>
    <x v="1"/>
    <x v="2"/>
    <x v="2"/>
  </r>
  <r>
    <n v="2056"/>
    <s v="IA"/>
    <x v="58"/>
    <x v="1"/>
    <x v="0"/>
    <x v="1"/>
    <n v="0"/>
    <x v="1"/>
    <n v="156"/>
    <n v="141"/>
    <n v="26.52"/>
    <n v="256.8"/>
    <n v="72"/>
    <n v="21.83"/>
    <n v="175.3"/>
    <n v="123"/>
    <n v="7.89"/>
    <n v="11.9"/>
    <x v="2"/>
    <n v="3.21"/>
    <x v="1"/>
    <x v="4"/>
    <x v="1"/>
    <x v="0"/>
    <x v="1"/>
    <x v="1"/>
  </r>
  <r>
    <n v="2057"/>
    <s v="GA"/>
    <x v="97"/>
    <x v="2"/>
    <x v="0"/>
    <x v="1"/>
    <n v="0"/>
    <x v="1"/>
    <n v="98.2"/>
    <n v="99"/>
    <n v="16.690000000000001"/>
    <n v="186.7"/>
    <n v="85"/>
    <n v="15.87"/>
    <n v="146.69999999999999"/>
    <n v="96"/>
    <n v="6.6"/>
    <n v="9.3000000000000007"/>
    <x v="7"/>
    <n v="2.5099999999999998"/>
    <x v="0"/>
    <x v="4"/>
    <x v="1"/>
    <x v="0"/>
    <x v="0"/>
    <x v="3"/>
  </r>
  <r>
    <n v="2058"/>
    <s v="AK"/>
    <x v="136"/>
    <x v="0"/>
    <x v="0"/>
    <x v="1"/>
    <n v="0"/>
    <x v="1"/>
    <n v="210.6"/>
    <n v="120"/>
    <n v="35.799999999999997"/>
    <n v="153.1"/>
    <n v="84"/>
    <n v="13.01"/>
    <n v="262.2"/>
    <n v="79"/>
    <n v="11.8"/>
    <n v="11"/>
    <x v="2"/>
    <n v="2.97"/>
    <x v="1"/>
    <x v="1"/>
    <x v="1"/>
    <x v="0"/>
    <x v="2"/>
    <x v="0"/>
  </r>
  <r>
    <n v="2059"/>
    <s v="CO"/>
    <x v="98"/>
    <x v="0"/>
    <x v="0"/>
    <x v="1"/>
    <n v="0"/>
    <x v="1"/>
    <n v="197.8"/>
    <n v="66"/>
    <n v="33.630000000000003"/>
    <n v="133.9"/>
    <n v="119"/>
    <n v="11.38"/>
    <n v="177.3"/>
    <n v="94"/>
    <n v="7.98"/>
    <n v="10.9"/>
    <x v="0"/>
    <n v="2.94"/>
    <x v="1"/>
    <x v="2"/>
    <x v="2"/>
    <x v="1"/>
    <x v="2"/>
    <x v="0"/>
  </r>
  <r>
    <n v="2060"/>
    <s v="SC"/>
    <x v="118"/>
    <x v="2"/>
    <x v="0"/>
    <x v="1"/>
    <n v="0"/>
    <x v="1"/>
    <n v="123.8"/>
    <n v="113"/>
    <n v="21.05"/>
    <n v="236.2"/>
    <n v="77"/>
    <n v="20.079999999999998"/>
    <n v="73.2"/>
    <n v="81"/>
    <n v="3.29"/>
    <n v="3.7"/>
    <x v="5"/>
    <n v="1"/>
    <x v="0"/>
    <x v="1"/>
    <x v="1"/>
    <x v="0"/>
    <x v="1"/>
    <x v="1"/>
  </r>
  <r>
    <n v="2061"/>
    <s v="MT"/>
    <x v="20"/>
    <x v="0"/>
    <x v="0"/>
    <x v="0"/>
    <n v="15"/>
    <x v="0"/>
    <n v="117.6"/>
    <n v="97"/>
    <n v="19.989999999999998"/>
    <n v="196.3"/>
    <n v="126"/>
    <n v="16.690000000000001"/>
    <n v="157.4"/>
    <n v="113"/>
    <n v="7.08"/>
    <n v="6.4"/>
    <x v="0"/>
    <n v="1.73"/>
    <x v="0"/>
    <x v="0"/>
    <x v="1"/>
    <x v="0"/>
    <x v="0"/>
    <x v="3"/>
  </r>
  <r>
    <n v="2062"/>
    <s v="KY"/>
    <x v="13"/>
    <x v="0"/>
    <x v="0"/>
    <x v="0"/>
    <n v="28"/>
    <x v="2"/>
    <n v="105.3"/>
    <n v="82"/>
    <n v="17.899999999999999"/>
    <n v="197.4"/>
    <n v="109"/>
    <n v="16.78"/>
    <n v="187.5"/>
    <n v="91"/>
    <n v="8.44"/>
    <n v="8.6"/>
    <x v="1"/>
    <n v="2.3199999999999998"/>
    <x v="0"/>
    <x v="4"/>
    <x v="1"/>
    <x v="0"/>
    <x v="0"/>
    <x v="3"/>
  </r>
  <r>
    <n v="2063"/>
    <s v="WV"/>
    <x v="22"/>
    <x v="0"/>
    <x v="0"/>
    <x v="1"/>
    <n v="0"/>
    <x v="1"/>
    <n v="111.7"/>
    <n v="121"/>
    <n v="18.989999999999998"/>
    <n v="237.3"/>
    <n v="119"/>
    <n v="20.170000000000002"/>
    <n v="253.5"/>
    <n v="110"/>
    <n v="11.41"/>
    <n v="13.1"/>
    <x v="1"/>
    <n v="3.54"/>
    <x v="1"/>
    <x v="0"/>
    <x v="1"/>
    <x v="0"/>
    <x v="1"/>
    <x v="1"/>
  </r>
  <r>
    <n v="2064"/>
    <s v="ID"/>
    <x v="26"/>
    <x v="0"/>
    <x v="0"/>
    <x v="1"/>
    <n v="0"/>
    <x v="1"/>
    <n v="159.30000000000001"/>
    <n v="104"/>
    <n v="27.08"/>
    <n v="202.3"/>
    <n v="98"/>
    <n v="17.2"/>
    <n v="229"/>
    <n v="73"/>
    <n v="10.31"/>
    <n v="9.5"/>
    <x v="0"/>
    <n v="2.57"/>
    <x v="0"/>
    <x v="4"/>
    <x v="1"/>
    <x v="0"/>
    <x v="0"/>
    <x v="2"/>
  </r>
  <r>
    <n v="2065"/>
    <s v="MN"/>
    <x v="147"/>
    <x v="1"/>
    <x v="0"/>
    <x v="1"/>
    <n v="0"/>
    <x v="1"/>
    <n v="81.7"/>
    <n v="123"/>
    <n v="13.89"/>
    <n v="210.2"/>
    <n v="108"/>
    <n v="17.87"/>
    <n v="212"/>
    <n v="64"/>
    <n v="9.5399999999999991"/>
    <n v="11.3"/>
    <x v="0"/>
    <n v="3.05"/>
    <x v="1"/>
    <x v="6"/>
    <x v="2"/>
    <x v="1"/>
    <x v="0"/>
    <x v="3"/>
  </r>
  <r>
    <n v="2066"/>
    <s v="MA"/>
    <x v="46"/>
    <x v="0"/>
    <x v="0"/>
    <x v="0"/>
    <n v="21"/>
    <x v="0"/>
    <n v="238"/>
    <n v="88"/>
    <n v="40.46"/>
    <n v="209.6"/>
    <n v="84"/>
    <n v="17.82"/>
    <n v="233"/>
    <n v="95"/>
    <n v="10.49"/>
    <n v="10"/>
    <x v="2"/>
    <n v="2.7"/>
    <x v="0"/>
    <x v="4"/>
    <x v="1"/>
    <x v="0"/>
    <x v="0"/>
    <x v="0"/>
  </r>
  <r>
    <n v="2067"/>
    <s v="MD"/>
    <x v="97"/>
    <x v="0"/>
    <x v="0"/>
    <x v="0"/>
    <n v="40"/>
    <x v="2"/>
    <n v="128.1"/>
    <n v="99"/>
    <n v="21.78"/>
    <n v="247.7"/>
    <n v="78"/>
    <n v="21.05"/>
    <n v="199.7"/>
    <n v="121"/>
    <n v="8.99"/>
    <n v="15.6"/>
    <x v="0"/>
    <n v="4.21"/>
    <x v="1"/>
    <x v="1"/>
    <x v="1"/>
    <x v="0"/>
    <x v="1"/>
    <x v="1"/>
  </r>
  <r>
    <n v="2068"/>
    <s v="SD"/>
    <x v="210"/>
    <x v="0"/>
    <x v="0"/>
    <x v="0"/>
    <n v="31"/>
    <x v="2"/>
    <n v="171.2"/>
    <n v="104"/>
    <n v="29.1"/>
    <n v="193.6"/>
    <n v="74"/>
    <n v="16.46"/>
    <n v="196.5"/>
    <n v="85"/>
    <n v="8.84"/>
    <n v="10.199999999999999"/>
    <x v="7"/>
    <n v="2.75"/>
    <x v="0"/>
    <x v="0"/>
    <x v="1"/>
    <x v="0"/>
    <x v="0"/>
    <x v="3"/>
  </r>
  <r>
    <n v="2069"/>
    <s v="PA"/>
    <x v="22"/>
    <x v="1"/>
    <x v="0"/>
    <x v="1"/>
    <n v="0"/>
    <x v="1"/>
    <n v="109"/>
    <n v="88"/>
    <n v="18.53"/>
    <n v="259.3"/>
    <n v="120"/>
    <n v="22.04"/>
    <n v="182.1"/>
    <n v="119"/>
    <n v="8.19"/>
    <n v="13.3"/>
    <x v="0"/>
    <n v="3.59"/>
    <x v="1"/>
    <x v="2"/>
    <x v="2"/>
    <x v="1"/>
    <x v="1"/>
    <x v="1"/>
  </r>
  <r>
    <n v="2070"/>
    <s v="KY"/>
    <x v="91"/>
    <x v="0"/>
    <x v="0"/>
    <x v="1"/>
    <n v="0"/>
    <x v="1"/>
    <n v="220"/>
    <n v="114"/>
    <n v="37.4"/>
    <n v="207.7"/>
    <n v="76"/>
    <n v="17.649999999999999"/>
    <n v="168.4"/>
    <n v="137"/>
    <n v="7.58"/>
    <n v="12.1"/>
    <x v="0"/>
    <n v="3.27"/>
    <x v="1"/>
    <x v="4"/>
    <x v="1"/>
    <x v="0"/>
    <x v="0"/>
    <x v="0"/>
  </r>
  <r>
    <n v="2071"/>
    <s v="ID"/>
    <x v="87"/>
    <x v="0"/>
    <x v="0"/>
    <x v="1"/>
    <n v="0"/>
    <x v="1"/>
    <n v="55.6"/>
    <n v="65"/>
    <n v="9.4499999999999993"/>
    <n v="242.7"/>
    <n v="121"/>
    <n v="20.63"/>
    <n v="176.3"/>
    <n v="134"/>
    <n v="7.93"/>
    <n v="11.3"/>
    <x v="7"/>
    <n v="3.05"/>
    <x v="1"/>
    <x v="1"/>
    <x v="1"/>
    <x v="0"/>
    <x v="1"/>
    <x v="1"/>
  </r>
  <r>
    <n v="2072"/>
    <s v="NM"/>
    <x v="82"/>
    <x v="1"/>
    <x v="0"/>
    <x v="1"/>
    <n v="0"/>
    <x v="1"/>
    <n v="207.6"/>
    <n v="96"/>
    <n v="35.29"/>
    <n v="229"/>
    <n v="112"/>
    <n v="19.47"/>
    <n v="162.6"/>
    <n v="131"/>
    <n v="7.32"/>
    <n v="13.3"/>
    <x v="5"/>
    <n v="3.59"/>
    <x v="1"/>
    <x v="0"/>
    <x v="1"/>
    <x v="0"/>
    <x v="1"/>
    <x v="0"/>
  </r>
  <r>
    <n v="2073"/>
    <s v="CA"/>
    <x v="62"/>
    <x v="0"/>
    <x v="0"/>
    <x v="0"/>
    <n v="31"/>
    <x v="2"/>
    <n v="109.6"/>
    <n v="108"/>
    <n v="18.63"/>
    <n v="249.3"/>
    <n v="119"/>
    <n v="21.19"/>
    <n v="321.2"/>
    <n v="101"/>
    <n v="14.45"/>
    <n v="8.3000000000000007"/>
    <x v="7"/>
    <n v="2.2400000000000002"/>
    <x v="0"/>
    <x v="2"/>
    <x v="2"/>
    <x v="1"/>
    <x v="1"/>
    <x v="1"/>
  </r>
  <r>
    <n v="2074"/>
    <s v="ID"/>
    <x v="28"/>
    <x v="0"/>
    <x v="0"/>
    <x v="1"/>
    <n v="0"/>
    <x v="1"/>
    <n v="197.2"/>
    <n v="113"/>
    <n v="33.520000000000003"/>
    <n v="242.3"/>
    <n v="116"/>
    <n v="20.6"/>
    <n v="192"/>
    <n v="76"/>
    <n v="8.64"/>
    <n v="11"/>
    <x v="2"/>
    <n v="2.97"/>
    <x v="1"/>
    <x v="4"/>
    <x v="1"/>
    <x v="0"/>
    <x v="1"/>
    <x v="0"/>
  </r>
  <r>
    <n v="2075"/>
    <s v="WY"/>
    <x v="132"/>
    <x v="0"/>
    <x v="0"/>
    <x v="1"/>
    <n v="0"/>
    <x v="1"/>
    <n v="175.7"/>
    <n v="120"/>
    <n v="29.87"/>
    <n v="168.6"/>
    <n v="90"/>
    <n v="14.33"/>
    <n v="198.9"/>
    <n v="110"/>
    <n v="8.9499999999999993"/>
    <n v="14.6"/>
    <x v="7"/>
    <n v="3.94"/>
    <x v="1"/>
    <x v="0"/>
    <x v="1"/>
    <x v="0"/>
    <x v="2"/>
    <x v="3"/>
  </r>
  <r>
    <n v="2076"/>
    <s v="NM"/>
    <x v="1"/>
    <x v="1"/>
    <x v="0"/>
    <x v="1"/>
    <n v="0"/>
    <x v="1"/>
    <n v="205.2"/>
    <n v="115"/>
    <n v="34.880000000000003"/>
    <n v="184.8"/>
    <n v="137"/>
    <n v="15.71"/>
    <n v="176.1"/>
    <n v="115"/>
    <n v="7.92"/>
    <n v="7"/>
    <x v="1"/>
    <n v="1.89"/>
    <x v="0"/>
    <x v="1"/>
    <x v="1"/>
    <x v="0"/>
    <x v="0"/>
    <x v="0"/>
  </r>
  <r>
    <n v="2077"/>
    <s v="HI"/>
    <x v="71"/>
    <x v="2"/>
    <x v="0"/>
    <x v="0"/>
    <n v="13"/>
    <x v="0"/>
    <n v="193.1"/>
    <n v="104"/>
    <n v="32.83"/>
    <n v="111.6"/>
    <n v="98"/>
    <n v="9.49"/>
    <n v="227.4"/>
    <n v="94"/>
    <n v="10.23"/>
    <n v="12.1"/>
    <x v="7"/>
    <n v="3.27"/>
    <x v="1"/>
    <x v="0"/>
    <x v="1"/>
    <x v="0"/>
    <x v="2"/>
    <x v="0"/>
  </r>
  <r>
    <n v="2078"/>
    <s v="ID"/>
    <x v="32"/>
    <x v="1"/>
    <x v="0"/>
    <x v="0"/>
    <n v="34"/>
    <x v="2"/>
    <n v="232.6"/>
    <n v="121"/>
    <n v="39.54"/>
    <n v="153.19999999999999"/>
    <n v="115"/>
    <n v="13.02"/>
    <n v="286.7"/>
    <n v="77"/>
    <n v="12.9"/>
    <n v="4.7"/>
    <x v="0"/>
    <n v="1.27"/>
    <x v="0"/>
    <x v="3"/>
    <x v="1"/>
    <x v="0"/>
    <x v="2"/>
    <x v="0"/>
  </r>
  <r>
    <n v="2079"/>
    <s v="NC"/>
    <x v="12"/>
    <x v="0"/>
    <x v="0"/>
    <x v="1"/>
    <n v="0"/>
    <x v="1"/>
    <n v="102.7"/>
    <n v="89"/>
    <n v="17.46"/>
    <n v="149.30000000000001"/>
    <n v="100"/>
    <n v="12.69"/>
    <n v="188.1"/>
    <n v="114"/>
    <n v="8.4600000000000009"/>
    <n v="11"/>
    <x v="2"/>
    <n v="2.97"/>
    <x v="1"/>
    <x v="1"/>
    <x v="1"/>
    <x v="0"/>
    <x v="2"/>
    <x v="3"/>
  </r>
  <r>
    <n v="2080"/>
    <s v="TX"/>
    <x v="42"/>
    <x v="0"/>
    <x v="0"/>
    <x v="0"/>
    <n v="31"/>
    <x v="2"/>
    <n v="263.10000000000002"/>
    <n v="70"/>
    <n v="44.73"/>
    <n v="279.3"/>
    <n v="118"/>
    <n v="23.74"/>
    <n v="127.1"/>
    <n v="143"/>
    <n v="5.72"/>
    <n v="9.6999999999999993"/>
    <x v="7"/>
    <n v="2.62"/>
    <x v="0"/>
    <x v="5"/>
    <x v="1"/>
    <x v="0"/>
    <x v="1"/>
    <x v="0"/>
  </r>
  <r>
    <n v="2081"/>
    <s v="GA"/>
    <x v="21"/>
    <x v="2"/>
    <x v="0"/>
    <x v="1"/>
    <n v="0"/>
    <x v="1"/>
    <n v="197"/>
    <n v="79"/>
    <n v="33.49"/>
    <n v="201"/>
    <n v="114"/>
    <n v="17.09"/>
    <n v="151.19999999999999"/>
    <n v="111"/>
    <n v="6.8"/>
    <n v="11.6"/>
    <x v="2"/>
    <n v="3.13"/>
    <x v="1"/>
    <x v="0"/>
    <x v="1"/>
    <x v="0"/>
    <x v="0"/>
    <x v="0"/>
  </r>
  <r>
    <n v="2082"/>
    <s v="AL"/>
    <x v="99"/>
    <x v="2"/>
    <x v="0"/>
    <x v="1"/>
    <n v="0"/>
    <x v="1"/>
    <n v="169.3"/>
    <n v="90"/>
    <n v="28.78"/>
    <n v="156"/>
    <n v="138"/>
    <n v="13.26"/>
    <n v="210.8"/>
    <n v="106"/>
    <n v="9.49"/>
    <n v="11.6"/>
    <x v="1"/>
    <n v="3.13"/>
    <x v="1"/>
    <x v="4"/>
    <x v="1"/>
    <x v="0"/>
    <x v="2"/>
    <x v="3"/>
  </r>
  <r>
    <n v="2083"/>
    <s v="ME"/>
    <x v="153"/>
    <x v="0"/>
    <x v="0"/>
    <x v="1"/>
    <n v="0"/>
    <x v="1"/>
    <n v="201.5"/>
    <n v="123"/>
    <n v="34.26"/>
    <n v="129.19999999999999"/>
    <n v="110"/>
    <n v="10.98"/>
    <n v="220.6"/>
    <n v="98"/>
    <n v="9.93"/>
    <n v="12.9"/>
    <x v="7"/>
    <n v="3.48"/>
    <x v="1"/>
    <x v="0"/>
    <x v="1"/>
    <x v="0"/>
    <x v="2"/>
    <x v="0"/>
  </r>
  <r>
    <n v="2084"/>
    <s v="VA"/>
    <x v="96"/>
    <x v="0"/>
    <x v="0"/>
    <x v="1"/>
    <n v="0"/>
    <x v="1"/>
    <n v="251"/>
    <n v="119"/>
    <n v="42.67"/>
    <n v="91.2"/>
    <n v="96"/>
    <n v="7.75"/>
    <n v="142.19999999999999"/>
    <n v="87"/>
    <n v="6.4"/>
    <n v="13.8"/>
    <x v="0"/>
    <n v="3.73"/>
    <x v="1"/>
    <x v="3"/>
    <x v="1"/>
    <x v="0"/>
    <x v="2"/>
    <x v="0"/>
  </r>
  <r>
    <n v="2085"/>
    <s v="ID"/>
    <x v="9"/>
    <x v="0"/>
    <x v="0"/>
    <x v="1"/>
    <n v="0"/>
    <x v="1"/>
    <n v="230.4"/>
    <n v="117"/>
    <n v="39.17"/>
    <n v="225"/>
    <n v="101"/>
    <n v="19.13"/>
    <n v="198.5"/>
    <n v="111"/>
    <n v="8.93"/>
    <n v="7.6"/>
    <x v="1"/>
    <n v="2.0499999999999998"/>
    <x v="0"/>
    <x v="3"/>
    <x v="1"/>
    <x v="0"/>
    <x v="1"/>
    <x v="0"/>
  </r>
  <r>
    <n v="2086"/>
    <s v="NY"/>
    <x v="93"/>
    <x v="1"/>
    <x v="0"/>
    <x v="1"/>
    <n v="0"/>
    <x v="1"/>
    <n v="109.8"/>
    <n v="120"/>
    <n v="18.670000000000002"/>
    <n v="230.5"/>
    <n v="86"/>
    <n v="19.59"/>
    <n v="255.8"/>
    <n v="103"/>
    <n v="11.51"/>
    <n v="11.9"/>
    <x v="1"/>
    <n v="3.21"/>
    <x v="1"/>
    <x v="0"/>
    <x v="1"/>
    <x v="0"/>
    <x v="1"/>
    <x v="2"/>
  </r>
  <r>
    <n v="2087"/>
    <s v="OH"/>
    <x v="16"/>
    <x v="0"/>
    <x v="0"/>
    <x v="1"/>
    <n v="0"/>
    <x v="1"/>
    <n v="173.4"/>
    <n v="107"/>
    <n v="29.48"/>
    <n v="222"/>
    <n v="84"/>
    <n v="18.87"/>
    <n v="64.2"/>
    <n v="94"/>
    <n v="2.89"/>
    <n v="13.7"/>
    <x v="1"/>
    <n v="3.7"/>
    <x v="1"/>
    <x v="0"/>
    <x v="1"/>
    <x v="0"/>
    <x v="0"/>
    <x v="3"/>
  </r>
  <r>
    <n v="2088"/>
    <s v="HI"/>
    <x v="94"/>
    <x v="0"/>
    <x v="0"/>
    <x v="0"/>
    <n v="38"/>
    <x v="2"/>
    <n v="214.4"/>
    <n v="93"/>
    <n v="36.450000000000003"/>
    <n v="211.7"/>
    <n v="57"/>
    <n v="17.989999999999998"/>
    <n v="165"/>
    <n v="79"/>
    <n v="7.43"/>
    <n v="10"/>
    <x v="8"/>
    <n v="2.7"/>
    <x v="0"/>
    <x v="0"/>
    <x v="1"/>
    <x v="0"/>
    <x v="0"/>
    <x v="0"/>
  </r>
  <r>
    <n v="2089"/>
    <s v="DC"/>
    <x v="92"/>
    <x v="0"/>
    <x v="0"/>
    <x v="1"/>
    <n v="0"/>
    <x v="1"/>
    <n v="96.1"/>
    <n v="103"/>
    <n v="16.34"/>
    <n v="246.8"/>
    <n v="134"/>
    <n v="20.98"/>
    <n v="229.7"/>
    <n v="92"/>
    <n v="10.34"/>
    <n v="9.6999999999999993"/>
    <x v="7"/>
    <n v="2.62"/>
    <x v="0"/>
    <x v="0"/>
    <x v="1"/>
    <x v="0"/>
    <x v="1"/>
    <x v="1"/>
  </r>
  <r>
    <n v="2090"/>
    <s v="TN"/>
    <x v="88"/>
    <x v="2"/>
    <x v="0"/>
    <x v="1"/>
    <n v="0"/>
    <x v="1"/>
    <n v="101.4"/>
    <n v="145"/>
    <n v="17.239999999999998"/>
    <n v="249.1"/>
    <n v="116"/>
    <n v="21.17"/>
    <n v="157.6"/>
    <n v="107"/>
    <n v="7.09"/>
    <n v="7.1"/>
    <x v="1"/>
    <n v="1.92"/>
    <x v="0"/>
    <x v="0"/>
    <x v="1"/>
    <x v="0"/>
    <x v="1"/>
    <x v="1"/>
  </r>
  <r>
    <n v="2091"/>
    <s v="VT"/>
    <x v="5"/>
    <x v="0"/>
    <x v="0"/>
    <x v="1"/>
    <n v="0"/>
    <x v="1"/>
    <n v="232.5"/>
    <n v="74"/>
    <n v="39.53"/>
    <n v="181.8"/>
    <n v="142"/>
    <n v="15.45"/>
    <n v="203.1"/>
    <n v="86"/>
    <n v="9.14"/>
    <n v="10.4"/>
    <x v="1"/>
    <n v="2.81"/>
    <x v="1"/>
    <x v="2"/>
    <x v="1"/>
    <x v="0"/>
    <x v="0"/>
    <x v="0"/>
  </r>
  <r>
    <n v="2092"/>
    <s v="MD"/>
    <x v="115"/>
    <x v="0"/>
    <x v="0"/>
    <x v="0"/>
    <n v="45"/>
    <x v="2"/>
    <n v="174.5"/>
    <n v="120"/>
    <n v="29.67"/>
    <n v="217.5"/>
    <n v="95"/>
    <n v="18.489999999999998"/>
    <n v="220.3"/>
    <n v="67"/>
    <n v="9.91"/>
    <n v="12.2"/>
    <x v="5"/>
    <n v="3.29"/>
    <x v="1"/>
    <x v="0"/>
    <x v="1"/>
    <x v="0"/>
    <x v="0"/>
    <x v="3"/>
  </r>
  <r>
    <n v="2093"/>
    <s v="HI"/>
    <x v="62"/>
    <x v="0"/>
    <x v="0"/>
    <x v="1"/>
    <n v="0"/>
    <x v="1"/>
    <n v="211.1"/>
    <n v="99"/>
    <n v="35.89"/>
    <n v="176.7"/>
    <n v="66"/>
    <n v="15.02"/>
    <n v="221.5"/>
    <n v="96"/>
    <n v="9.9700000000000006"/>
    <n v="14.7"/>
    <x v="10"/>
    <n v="3.97"/>
    <x v="1"/>
    <x v="2"/>
    <x v="1"/>
    <x v="0"/>
    <x v="0"/>
    <x v="0"/>
  </r>
  <r>
    <n v="2094"/>
    <s v="FL"/>
    <x v="9"/>
    <x v="0"/>
    <x v="0"/>
    <x v="1"/>
    <n v="0"/>
    <x v="1"/>
    <n v="109.2"/>
    <n v="96"/>
    <n v="18.559999999999999"/>
    <n v="153.1"/>
    <n v="80"/>
    <n v="13.01"/>
    <n v="240"/>
    <n v="102"/>
    <n v="10.8"/>
    <n v="9.8000000000000007"/>
    <x v="2"/>
    <n v="2.65"/>
    <x v="0"/>
    <x v="4"/>
    <x v="1"/>
    <x v="0"/>
    <x v="2"/>
    <x v="2"/>
  </r>
  <r>
    <n v="2095"/>
    <s v="WY"/>
    <x v="64"/>
    <x v="2"/>
    <x v="0"/>
    <x v="1"/>
    <n v="0"/>
    <x v="1"/>
    <n v="220"/>
    <n v="95"/>
    <n v="37.4"/>
    <n v="179.9"/>
    <n v="121"/>
    <n v="15.29"/>
    <n v="188.2"/>
    <n v="109"/>
    <n v="8.4700000000000006"/>
    <n v="11.5"/>
    <x v="2"/>
    <n v="3.11"/>
    <x v="1"/>
    <x v="1"/>
    <x v="1"/>
    <x v="0"/>
    <x v="0"/>
    <x v="0"/>
  </r>
  <r>
    <n v="2096"/>
    <s v="NE"/>
    <x v="28"/>
    <x v="0"/>
    <x v="0"/>
    <x v="1"/>
    <n v="0"/>
    <x v="1"/>
    <n v="181.4"/>
    <n v="98"/>
    <n v="30.84"/>
    <n v="164.5"/>
    <n v="98"/>
    <n v="13.98"/>
    <n v="171"/>
    <n v="110"/>
    <n v="7.69"/>
    <n v="10.9"/>
    <x v="7"/>
    <n v="2.94"/>
    <x v="1"/>
    <x v="4"/>
    <x v="1"/>
    <x v="0"/>
    <x v="2"/>
    <x v="0"/>
  </r>
  <r>
    <n v="2097"/>
    <s v="WY"/>
    <x v="27"/>
    <x v="0"/>
    <x v="0"/>
    <x v="0"/>
    <n v="11"/>
    <x v="0"/>
    <n v="180.7"/>
    <n v="82"/>
    <n v="30.72"/>
    <n v="173.7"/>
    <n v="90"/>
    <n v="14.76"/>
    <n v="231.5"/>
    <n v="89"/>
    <n v="10.42"/>
    <n v="10.1"/>
    <x v="7"/>
    <n v="2.73"/>
    <x v="0"/>
    <x v="4"/>
    <x v="1"/>
    <x v="0"/>
    <x v="2"/>
    <x v="0"/>
  </r>
  <r>
    <n v="2098"/>
    <s v="OR"/>
    <x v="99"/>
    <x v="2"/>
    <x v="0"/>
    <x v="0"/>
    <n v="32"/>
    <x v="2"/>
    <n v="96.5"/>
    <n v="109"/>
    <n v="16.41"/>
    <n v="145.80000000000001"/>
    <n v="109"/>
    <n v="12.39"/>
    <n v="174.4"/>
    <n v="82"/>
    <n v="7.85"/>
    <n v="9.4"/>
    <x v="5"/>
    <n v="2.54"/>
    <x v="0"/>
    <x v="0"/>
    <x v="1"/>
    <x v="0"/>
    <x v="2"/>
    <x v="3"/>
  </r>
  <r>
    <n v="2099"/>
    <s v="IN"/>
    <x v="87"/>
    <x v="0"/>
    <x v="0"/>
    <x v="1"/>
    <n v="0"/>
    <x v="1"/>
    <n v="183.5"/>
    <n v="93"/>
    <n v="31.2"/>
    <n v="170.5"/>
    <n v="80"/>
    <n v="14.49"/>
    <n v="193.8"/>
    <n v="88"/>
    <n v="8.7200000000000006"/>
    <n v="8.3000000000000007"/>
    <x v="2"/>
    <n v="2.2400000000000002"/>
    <x v="0"/>
    <x v="3"/>
    <x v="1"/>
    <x v="0"/>
    <x v="2"/>
    <x v="0"/>
  </r>
  <r>
    <n v="2100"/>
    <s v="MD"/>
    <x v="26"/>
    <x v="2"/>
    <x v="0"/>
    <x v="0"/>
    <n v="38"/>
    <x v="2"/>
    <n v="107.9"/>
    <n v="90"/>
    <n v="18.34"/>
    <n v="140.4"/>
    <n v="94"/>
    <n v="11.93"/>
    <n v="253.6"/>
    <n v="79"/>
    <n v="11.41"/>
    <n v="10.5"/>
    <x v="5"/>
    <n v="2.84"/>
    <x v="1"/>
    <x v="1"/>
    <x v="1"/>
    <x v="0"/>
    <x v="2"/>
    <x v="2"/>
  </r>
  <r>
    <n v="2101"/>
    <s v="TN"/>
    <x v="84"/>
    <x v="1"/>
    <x v="1"/>
    <x v="1"/>
    <n v="0"/>
    <x v="1"/>
    <n v="161"/>
    <n v="96"/>
    <n v="27.37"/>
    <n v="244.9"/>
    <n v="82"/>
    <n v="20.82"/>
    <n v="180.8"/>
    <n v="103"/>
    <n v="8.14"/>
    <n v="7.7"/>
    <x v="1"/>
    <n v="2.08"/>
    <x v="0"/>
    <x v="0"/>
    <x v="1"/>
    <x v="0"/>
    <x v="1"/>
    <x v="1"/>
  </r>
  <r>
    <n v="2102"/>
    <s v="WA"/>
    <x v="112"/>
    <x v="1"/>
    <x v="0"/>
    <x v="1"/>
    <n v="0"/>
    <x v="1"/>
    <n v="149.19999999999999"/>
    <n v="146"/>
    <n v="25.36"/>
    <n v="161.9"/>
    <n v="109"/>
    <n v="13.76"/>
    <n v="197.9"/>
    <n v="109"/>
    <n v="8.91"/>
    <n v="8.3000000000000007"/>
    <x v="5"/>
    <n v="2.2400000000000002"/>
    <x v="0"/>
    <x v="3"/>
    <x v="1"/>
    <x v="0"/>
    <x v="2"/>
    <x v="3"/>
  </r>
  <r>
    <n v="2103"/>
    <s v="MS"/>
    <x v="121"/>
    <x v="0"/>
    <x v="0"/>
    <x v="1"/>
    <n v="0"/>
    <x v="1"/>
    <n v="227.8"/>
    <n v="124"/>
    <n v="38.729999999999997"/>
    <n v="169.5"/>
    <n v="112"/>
    <n v="14.41"/>
    <n v="201.1"/>
    <n v="91"/>
    <n v="9.0500000000000007"/>
    <n v="5.6"/>
    <x v="7"/>
    <n v="1.51"/>
    <x v="0"/>
    <x v="3"/>
    <x v="1"/>
    <x v="0"/>
    <x v="2"/>
    <x v="0"/>
  </r>
  <r>
    <n v="2104"/>
    <s v="IN"/>
    <x v="88"/>
    <x v="0"/>
    <x v="0"/>
    <x v="1"/>
    <n v="0"/>
    <x v="1"/>
    <n v="137.80000000000001"/>
    <n v="120"/>
    <n v="23.43"/>
    <n v="225.8"/>
    <n v="110"/>
    <n v="19.190000000000001"/>
    <n v="145.19999999999999"/>
    <n v="95"/>
    <n v="6.53"/>
    <n v="10.199999999999999"/>
    <x v="1"/>
    <n v="2.75"/>
    <x v="0"/>
    <x v="0"/>
    <x v="2"/>
    <x v="1"/>
    <x v="1"/>
    <x v="3"/>
  </r>
  <r>
    <n v="2105"/>
    <s v="CO"/>
    <x v="44"/>
    <x v="2"/>
    <x v="0"/>
    <x v="0"/>
    <n v="40"/>
    <x v="2"/>
    <n v="141.69999999999999"/>
    <n v="87"/>
    <n v="24.09"/>
    <n v="268.3"/>
    <n v="89"/>
    <n v="22.81"/>
    <n v="241.3"/>
    <n v="68"/>
    <n v="10.86"/>
    <n v="8.5"/>
    <x v="10"/>
    <n v="2.2999999999999998"/>
    <x v="0"/>
    <x v="1"/>
    <x v="1"/>
    <x v="0"/>
    <x v="1"/>
    <x v="1"/>
  </r>
  <r>
    <n v="2106"/>
    <s v="TX"/>
    <x v="91"/>
    <x v="1"/>
    <x v="0"/>
    <x v="0"/>
    <n v="22"/>
    <x v="0"/>
    <n v="196.4"/>
    <n v="115"/>
    <n v="33.39"/>
    <n v="150.30000000000001"/>
    <n v="109"/>
    <n v="12.78"/>
    <n v="176.2"/>
    <n v="75"/>
    <n v="7.93"/>
    <n v="9.3000000000000007"/>
    <x v="6"/>
    <n v="2.5099999999999998"/>
    <x v="0"/>
    <x v="1"/>
    <x v="1"/>
    <x v="0"/>
    <x v="2"/>
    <x v="0"/>
  </r>
  <r>
    <n v="2107"/>
    <s v="WV"/>
    <x v="55"/>
    <x v="2"/>
    <x v="0"/>
    <x v="1"/>
    <n v="0"/>
    <x v="1"/>
    <n v="146.80000000000001"/>
    <n v="133"/>
    <n v="24.96"/>
    <n v="171.7"/>
    <n v="73"/>
    <n v="14.59"/>
    <n v="234.5"/>
    <n v="69"/>
    <n v="10.55"/>
    <n v="9.9"/>
    <x v="0"/>
    <n v="2.67"/>
    <x v="0"/>
    <x v="0"/>
    <x v="1"/>
    <x v="0"/>
    <x v="2"/>
    <x v="2"/>
  </r>
  <r>
    <n v="2108"/>
    <s v="MA"/>
    <x v="40"/>
    <x v="0"/>
    <x v="0"/>
    <x v="1"/>
    <n v="0"/>
    <x v="1"/>
    <n v="173.9"/>
    <n v="111"/>
    <n v="29.56"/>
    <n v="287.39999999999998"/>
    <n v="105"/>
    <n v="24.43"/>
    <n v="204.8"/>
    <n v="91"/>
    <n v="9.2200000000000006"/>
    <n v="9.1"/>
    <x v="10"/>
    <n v="2.46"/>
    <x v="0"/>
    <x v="0"/>
    <x v="1"/>
    <x v="0"/>
    <x v="1"/>
    <x v="1"/>
  </r>
  <r>
    <n v="2109"/>
    <s v="TN"/>
    <x v="75"/>
    <x v="0"/>
    <x v="0"/>
    <x v="0"/>
    <n v="34"/>
    <x v="2"/>
    <n v="305.2"/>
    <n v="80"/>
    <n v="51.88"/>
    <n v="156.5"/>
    <n v="109"/>
    <n v="13.3"/>
    <n v="280"/>
    <n v="81"/>
    <n v="12.6"/>
    <n v="13.2"/>
    <x v="10"/>
    <n v="3.56"/>
    <x v="1"/>
    <x v="0"/>
    <x v="1"/>
    <x v="0"/>
    <x v="2"/>
    <x v="0"/>
  </r>
  <r>
    <n v="2110"/>
    <s v="DE"/>
    <x v="62"/>
    <x v="0"/>
    <x v="1"/>
    <x v="1"/>
    <n v="0"/>
    <x v="1"/>
    <n v="150"/>
    <n v="106"/>
    <n v="25.5"/>
    <n v="293.8"/>
    <n v="123"/>
    <n v="24.97"/>
    <n v="250.7"/>
    <n v="65"/>
    <n v="11.28"/>
    <n v="10.3"/>
    <x v="10"/>
    <n v="2.78"/>
    <x v="0"/>
    <x v="3"/>
    <x v="1"/>
    <x v="0"/>
    <x v="1"/>
    <x v="1"/>
  </r>
  <r>
    <n v="2111"/>
    <s v="VA"/>
    <x v="91"/>
    <x v="0"/>
    <x v="0"/>
    <x v="1"/>
    <n v="0"/>
    <x v="1"/>
    <n v="197.5"/>
    <n v="114"/>
    <n v="33.58"/>
    <n v="206.9"/>
    <n v="119"/>
    <n v="17.59"/>
    <n v="163.6"/>
    <n v="109"/>
    <n v="7.36"/>
    <n v="11.3"/>
    <x v="7"/>
    <n v="3.05"/>
    <x v="1"/>
    <x v="0"/>
    <x v="1"/>
    <x v="0"/>
    <x v="0"/>
    <x v="0"/>
  </r>
  <r>
    <n v="2112"/>
    <s v="MT"/>
    <x v="72"/>
    <x v="2"/>
    <x v="0"/>
    <x v="1"/>
    <n v="0"/>
    <x v="1"/>
    <n v="240.2"/>
    <n v="67"/>
    <n v="40.83"/>
    <n v="153"/>
    <n v="98"/>
    <n v="13.01"/>
    <n v="249"/>
    <n v="72"/>
    <n v="11.21"/>
    <n v="10.199999999999999"/>
    <x v="1"/>
    <n v="2.75"/>
    <x v="0"/>
    <x v="4"/>
    <x v="1"/>
    <x v="0"/>
    <x v="2"/>
    <x v="0"/>
  </r>
  <r>
    <n v="2113"/>
    <s v="ID"/>
    <x v="70"/>
    <x v="1"/>
    <x v="0"/>
    <x v="0"/>
    <n v="30"/>
    <x v="2"/>
    <n v="186.2"/>
    <n v="117"/>
    <n v="31.65"/>
    <n v="286.7"/>
    <n v="76"/>
    <n v="24.37"/>
    <n v="164.3"/>
    <n v="113"/>
    <n v="7.39"/>
    <n v="12.9"/>
    <x v="0"/>
    <n v="3.48"/>
    <x v="1"/>
    <x v="4"/>
    <x v="1"/>
    <x v="0"/>
    <x v="1"/>
    <x v="0"/>
  </r>
  <r>
    <n v="2114"/>
    <s v="IN"/>
    <x v="17"/>
    <x v="0"/>
    <x v="0"/>
    <x v="0"/>
    <n v="39"/>
    <x v="2"/>
    <n v="116.9"/>
    <n v="127"/>
    <n v="19.87"/>
    <n v="276.5"/>
    <n v="88"/>
    <n v="23.5"/>
    <n v="289.89999999999998"/>
    <n v="125"/>
    <n v="13.05"/>
    <n v="12.3"/>
    <x v="5"/>
    <n v="3.32"/>
    <x v="1"/>
    <x v="1"/>
    <x v="1"/>
    <x v="0"/>
    <x v="1"/>
    <x v="1"/>
  </r>
  <r>
    <n v="2115"/>
    <s v="MD"/>
    <x v="138"/>
    <x v="0"/>
    <x v="0"/>
    <x v="0"/>
    <n v="17"/>
    <x v="0"/>
    <n v="236.7"/>
    <n v="95"/>
    <n v="40.24"/>
    <n v="263.5"/>
    <n v="56"/>
    <n v="22.4"/>
    <n v="259.60000000000002"/>
    <n v="107"/>
    <n v="11.68"/>
    <n v="12"/>
    <x v="7"/>
    <n v="3.24"/>
    <x v="1"/>
    <x v="0"/>
    <x v="1"/>
    <x v="0"/>
    <x v="1"/>
    <x v="0"/>
  </r>
  <r>
    <n v="2116"/>
    <s v="MS"/>
    <x v="79"/>
    <x v="2"/>
    <x v="0"/>
    <x v="1"/>
    <n v="0"/>
    <x v="1"/>
    <n v="173.2"/>
    <n v="93"/>
    <n v="29.44"/>
    <n v="131.19999999999999"/>
    <n v="80"/>
    <n v="11.15"/>
    <n v="170.9"/>
    <n v="104"/>
    <n v="7.69"/>
    <n v="5.4"/>
    <x v="0"/>
    <n v="1.46"/>
    <x v="0"/>
    <x v="1"/>
    <x v="1"/>
    <x v="0"/>
    <x v="2"/>
    <x v="3"/>
  </r>
  <r>
    <n v="2117"/>
    <s v="OH"/>
    <x v="41"/>
    <x v="0"/>
    <x v="0"/>
    <x v="1"/>
    <n v="0"/>
    <x v="1"/>
    <n v="181.3"/>
    <n v="135"/>
    <n v="30.82"/>
    <n v="182.4"/>
    <n v="108"/>
    <n v="15.5"/>
    <n v="180.6"/>
    <n v="103"/>
    <n v="8.1300000000000008"/>
    <n v="6.7"/>
    <x v="5"/>
    <n v="1.81"/>
    <x v="0"/>
    <x v="1"/>
    <x v="1"/>
    <x v="0"/>
    <x v="0"/>
    <x v="0"/>
  </r>
  <r>
    <n v="2118"/>
    <s v="RI"/>
    <x v="111"/>
    <x v="2"/>
    <x v="0"/>
    <x v="1"/>
    <n v="0"/>
    <x v="1"/>
    <n v="167.8"/>
    <n v="72"/>
    <n v="28.53"/>
    <n v="211"/>
    <n v="99"/>
    <n v="17.940000000000001"/>
    <n v="153.5"/>
    <n v="109"/>
    <n v="6.91"/>
    <n v="10.5"/>
    <x v="1"/>
    <n v="2.84"/>
    <x v="1"/>
    <x v="2"/>
    <x v="2"/>
    <x v="1"/>
    <x v="0"/>
    <x v="3"/>
  </r>
  <r>
    <n v="2119"/>
    <s v="AZ"/>
    <x v="96"/>
    <x v="0"/>
    <x v="0"/>
    <x v="1"/>
    <n v="0"/>
    <x v="1"/>
    <n v="87.6"/>
    <n v="112"/>
    <n v="14.89"/>
    <n v="266.89999999999998"/>
    <n v="107"/>
    <n v="22.69"/>
    <n v="214.6"/>
    <n v="104"/>
    <n v="9.66"/>
    <n v="9.8000000000000007"/>
    <x v="3"/>
    <n v="2.65"/>
    <x v="0"/>
    <x v="4"/>
    <x v="1"/>
    <x v="0"/>
    <x v="1"/>
    <x v="1"/>
  </r>
  <r>
    <n v="2120"/>
    <s v="SC"/>
    <x v="36"/>
    <x v="0"/>
    <x v="0"/>
    <x v="1"/>
    <n v="0"/>
    <x v="1"/>
    <n v="203.3"/>
    <n v="45"/>
    <n v="34.56"/>
    <n v="141.9"/>
    <n v="87"/>
    <n v="12.06"/>
    <n v="200.7"/>
    <n v="71"/>
    <n v="9.0299999999999994"/>
    <n v="8.5"/>
    <x v="1"/>
    <n v="2.2999999999999998"/>
    <x v="0"/>
    <x v="1"/>
    <x v="1"/>
    <x v="0"/>
    <x v="2"/>
    <x v="0"/>
  </r>
  <r>
    <n v="2121"/>
    <s v="KY"/>
    <x v="129"/>
    <x v="0"/>
    <x v="0"/>
    <x v="1"/>
    <n v="0"/>
    <x v="1"/>
    <n v="92.6"/>
    <n v="95"/>
    <n v="15.74"/>
    <n v="161.9"/>
    <n v="70"/>
    <n v="13.76"/>
    <n v="285"/>
    <n v="78"/>
    <n v="12.83"/>
    <n v="11.3"/>
    <x v="0"/>
    <n v="3.05"/>
    <x v="1"/>
    <x v="5"/>
    <x v="2"/>
    <x v="1"/>
    <x v="2"/>
    <x v="2"/>
  </r>
  <r>
    <n v="2122"/>
    <s v="AL"/>
    <x v="67"/>
    <x v="0"/>
    <x v="0"/>
    <x v="0"/>
    <n v="21"/>
    <x v="0"/>
    <n v="262.89999999999998"/>
    <n v="135"/>
    <n v="44.69"/>
    <n v="149.5"/>
    <n v="96"/>
    <n v="12.71"/>
    <n v="140.5"/>
    <n v="109"/>
    <n v="6.32"/>
    <n v="8.1"/>
    <x v="7"/>
    <n v="2.19"/>
    <x v="0"/>
    <x v="0"/>
    <x v="1"/>
    <x v="0"/>
    <x v="2"/>
    <x v="0"/>
  </r>
  <r>
    <n v="2123"/>
    <s v="MT"/>
    <x v="111"/>
    <x v="2"/>
    <x v="0"/>
    <x v="0"/>
    <n v="22"/>
    <x v="0"/>
    <n v="141.80000000000001"/>
    <n v="116"/>
    <n v="24.11"/>
    <n v="167.3"/>
    <n v="99"/>
    <n v="14.22"/>
    <n v="178.1"/>
    <n v="130"/>
    <n v="8.01"/>
    <n v="7.8"/>
    <x v="0"/>
    <n v="2.11"/>
    <x v="0"/>
    <x v="0"/>
    <x v="1"/>
    <x v="0"/>
    <x v="2"/>
    <x v="3"/>
  </r>
  <r>
    <n v="2124"/>
    <s v="MN"/>
    <x v="138"/>
    <x v="2"/>
    <x v="0"/>
    <x v="0"/>
    <n v="32"/>
    <x v="2"/>
    <n v="50.6"/>
    <n v="62"/>
    <n v="8.6"/>
    <n v="201.4"/>
    <n v="87"/>
    <n v="17.12"/>
    <n v="146.80000000000001"/>
    <n v="121"/>
    <n v="6.61"/>
    <n v="4.2"/>
    <x v="7"/>
    <n v="1.1299999999999999"/>
    <x v="0"/>
    <x v="4"/>
    <x v="1"/>
    <x v="0"/>
    <x v="0"/>
    <x v="3"/>
  </r>
  <r>
    <n v="2125"/>
    <s v="NV"/>
    <x v="119"/>
    <x v="0"/>
    <x v="0"/>
    <x v="1"/>
    <n v="0"/>
    <x v="1"/>
    <n v="134.9"/>
    <n v="59"/>
    <n v="22.93"/>
    <n v="156"/>
    <n v="152"/>
    <n v="13.26"/>
    <n v="197.5"/>
    <n v="112"/>
    <n v="8.89"/>
    <n v="10.199999999999999"/>
    <x v="2"/>
    <n v="2.75"/>
    <x v="0"/>
    <x v="0"/>
    <x v="1"/>
    <x v="0"/>
    <x v="2"/>
    <x v="3"/>
  </r>
  <r>
    <n v="2126"/>
    <s v="CA"/>
    <x v="97"/>
    <x v="0"/>
    <x v="0"/>
    <x v="1"/>
    <n v="0"/>
    <x v="1"/>
    <n v="252.1"/>
    <n v="110"/>
    <n v="42.86"/>
    <n v="226.1"/>
    <n v="103"/>
    <n v="19.22"/>
    <n v="155.6"/>
    <n v="83"/>
    <n v="7"/>
    <n v="13.8"/>
    <x v="0"/>
    <n v="3.73"/>
    <x v="1"/>
    <x v="0"/>
    <x v="1"/>
    <x v="0"/>
    <x v="1"/>
    <x v="0"/>
  </r>
  <r>
    <n v="2127"/>
    <s v="UT"/>
    <x v="42"/>
    <x v="0"/>
    <x v="0"/>
    <x v="0"/>
    <n v="41"/>
    <x v="2"/>
    <n v="215.5"/>
    <n v="95"/>
    <n v="36.64"/>
    <n v="241.8"/>
    <n v="92"/>
    <n v="20.55"/>
    <n v="147"/>
    <n v="108"/>
    <n v="6.61"/>
    <n v="9.6"/>
    <x v="0"/>
    <n v="2.59"/>
    <x v="0"/>
    <x v="0"/>
    <x v="1"/>
    <x v="0"/>
    <x v="1"/>
    <x v="0"/>
  </r>
  <r>
    <n v="2128"/>
    <s v="IL"/>
    <x v="46"/>
    <x v="0"/>
    <x v="0"/>
    <x v="1"/>
    <n v="0"/>
    <x v="1"/>
    <n v="124.8"/>
    <n v="66"/>
    <n v="21.22"/>
    <n v="257.2"/>
    <n v="85"/>
    <n v="21.86"/>
    <n v="193.2"/>
    <n v="115"/>
    <n v="8.69"/>
    <n v="13.4"/>
    <x v="7"/>
    <n v="3.62"/>
    <x v="1"/>
    <x v="1"/>
    <x v="1"/>
    <x v="0"/>
    <x v="1"/>
    <x v="1"/>
  </r>
  <r>
    <n v="2129"/>
    <s v="IN"/>
    <x v="154"/>
    <x v="0"/>
    <x v="0"/>
    <x v="1"/>
    <n v="0"/>
    <x v="1"/>
    <n v="183.2"/>
    <n v="131"/>
    <n v="31.14"/>
    <n v="179.2"/>
    <n v="73"/>
    <n v="15.23"/>
    <n v="292.8"/>
    <n v="100"/>
    <n v="13.18"/>
    <n v="9.9"/>
    <x v="2"/>
    <n v="2.67"/>
    <x v="0"/>
    <x v="4"/>
    <x v="1"/>
    <x v="0"/>
    <x v="0"/>
    <x v="0"/>
  </r>
  <r>
    <n v="2130"/>
    <s v="VT"/>
    <x v="96"/>
    <x v="0"/>
    <x v="0"/>
    <x v="1"/>
    <n v="0"/>
    <x v="1"/>
    <n v="230.1"/>
    <n v="107"/>
    <n v="39.119999999999997"/>
    <n v="212"/>
    <n v="120"/>
    <n v="18.02"/>
    <n v="174.9"/>
    <n v="119"/>
    <n v="7.87"/>
    <n v="13.2"/>
    <x v="7"/>
    <n v="3.56"/>
    <x v="1"/>
    <x v="0"/>
    <x v="1"/>
    <x v="0"/>
    <x v="0"/>
    <x v="0"/>
  </r>
  <r>
    <n v="2131"/>
    <s v="VT"/>
    <x v="133"/>
    <x v="2"/>
    <x v="0"/>
    <x v="1"/>
    <n v="0"/>
    <x v="1"/>
    <n v="135.80000000000001"/>
    <n v="125"/>
    <n v="23.09"/>
    <n v="163.19999999999999"/>
    <n v="88"/>
    <n v="13.87"/>
    <n v="229.8"/>
    <n v="106"/>
    <n v="10.34"/>
    <n v="12.6"/>
    <x v="0"/>
    <n v="3.4"/>
    <x v="1"/>
    <x v="1"/>
    <x v="1"/>
    <x v="0"/>
    <x v="2"/>
    <x v="2"/>
  </r>
  <r>
    <n v="2132"/>
    <s v="UT"/>
    <x v="124"/>
    <x v="1"/>
    <x v="0"/>
    <x v="0"/>
    <n v="20"/>
    <x v="0"/>
    <n v="205.7"/>
    <n v="98"/>
    <n v="34.97"/>
    <n v="136.1"/>
    <n v="107"/>
    <n v="11.57"/>
    <n v="159.4"/>
    <n v="147"/>
    <n v="7.17"/>
    <n v="8.6999999999999993"/>
    <x v="0"/>
    <n v="2.35"/>
    <x v="0"/>
    <x v="4"/>
    <x v="1"/>
    <x v="0"/>
    <x v="2"/>
    <x v="0"/>
  </r>
  <r>
    <n v="2133"/>
    <s v="KY"/>
    <x v="38"/>
    <x v="2"/>
    <x v="0"/>
    <x v="1"/>
    <n v="0"/>
    <x v="1"/>
    <n v="73.8"/>
    <n v="105"/>
    <n v="12.55"/>
    <n v="143.4"/>
    <n v="114"/>
    <n v="12.19"/>
    <n v="170.2"/>
    <n v="98"/>
    <n v="7.66"/>
    <n v="10.9"/>
    <x v="0"/>
    <n v="2.94"/>
    <x v="1"/>
    <x v="4"/>
    <x v="1"/>
    <x v="0"/>
    <x v="2"/>
    <x v="3"/>
  </r>
  <r>
    <n v="2134"/>
    <s v="VA"/>
    <x v="1"/>
    <x v="2"/>
    <x v="0"/>
    <x v="1"/>
    <n v="0"/>
    <x v="1"/>
    <n v="189.3"/>
    <n v="119"/>
    <n v="32.18"/>
    <n v="233.5"/>
    <n v="112"/>
    <n v="19.850000000000001"/>
    <n v="270.89999999999998"/>
    <n v="104"/>
    <n v="12.19"/>
    <n v="10"/>
    <x v="6"/>
    <n v="2.7"/>
    <x v="0"/>
    <x v="4"/>
    <x v="1"/>
    <x v="0"/>
    <x v="1"/>
    <x v="0"/>
  </r>
  <r>
    <n v="2135"/>
    <s v="OH"/>
    <x v="164"/>
    <x v="2"/>
    <x v="0"/>
    <x v="1"/>
    <n v="0"/>
    <x v="1"/>
    <n v="147.19999999999999"/>
    <n v="115"/>
    <n v="25.02"/>
    <n v="161.9"/>
    <n v="123"/>
    <n v="13.76"/>
    <n v="142.1"/>
    <n v="103"/>
    <n v="6.39"/>
    <n v="7.2"/>
    <x v="1"/>
    <n v="1.94"/>
    <x v="0"/>
    <x v="3"/>
    <x v="1"/>
    <x v="0"/>
    <x v="2"/>
    <x v="3"/>
  </r>
  <r>
    <n v="2136"/>
    <s v="AZ"/>
    <x v="2"/>
    <x v="2"/>
    <x v="0"/>
    <x v="0"/>
    <n v="42"/>
    <x v="2"/>
    <n v="137.30000000000001"/>
    <n v="95"/>
    <n v="23.34"/>
    <n v="184.2"/>
    <n v="94"/>
    <n v="15.66"/>
    <n v="231.4"/>
    <n v="70"/>
    <n v="10.41"/>
    <n v="10.199999999999999"/>
    <x v="0"/>
    <n v="2.75"/>
    <x v="0"/>
    <x v="1"/>
    <x v="1"/>
    <x v="0"/>
    <x v="0"/>
    <x v="2"/>
  </r>
  <r>
    <n v="2137"/>
    <s v="NY"/>
    <x v="33"/>
    <x v="1"/>
    <x v="0"/>
    <x v="1"/>
    <n v="0"/>
    <x v="1"/>
    <n v="70.7"/>
    <n v="125"/>
    <n v="12.02"/>
    <n v="211"/>
    <n v="113"/>
    <n v="17.940000000000001"/>
    <n v="174.6"/>
    <n v="107"/>
    <n v="7.86"/>
    <n v="0"/>
    <x v="11"/>
    <n v="0"/>
    <x v="0"/>
    <x v="4"/>
    <x v="1"/>
    <x v="0"/>
    <x v="0"/>
    <x v="3"/>
  </r>
  <r>
    <n v="2138"/>
    <s v="VA"/>
    <x v="107"/>
    <x v="2"/>
    <x v="0"/>
    <x v="1"/>
    <n v="0"/>
    <x v="1"/>
    <n v="204.6"/>
    <n v="117"/>
    <n v="34.78"/>
    <n v="205.2"/>
    <n v="94"/>
    <n v="17.440000000000001"/>
    <n v="164.6"/>
    <n v="84"/>
    <n v="7.41"/>
    <n v="10.7"/>
    <x v="2"/>
    <n v="2.89"/>
    <x v="1"/>
    <x v="1"/>
    <x v="1"/>
    <x v="0"/>
    <x v="0"/>
    <x v="0"/>
  </r>
  <r>
    <n v="2139"/>
    <s v="MD"/>
    <x v="71"/>
    <x v="1"/>
    <x v="0"/>
    <x v="1"/>
    <n v="0"/>
    <x v="1"/>
    <n v="123.1"/>
    <n v="88"/>
    <n v="20.93"/>
    <n v="213.9"/>
    <n v="84"/>
    <n v="18.18"/>
    <n v="184.9"/>
    <n v="88"/>
    <n v="8.32"/>
    <n v="12"/>
    <x v="5"/>
    <n v="3.24"/>
    <x v="1"/>
    <x v="5"/>
    <x v="2"/>
    <x v="1"/>
    <x v="0"/>
    <x v="3"/>
  </r>
  <r>
    <n v="2140"/>
    <s v="MA"/>
    <x v="25"/>
    <x v="1"/>
    <x v="0"/>
    <x v="0"/>
    <n v="19"/>
    <x v="0"/>
    <n v="129.69999999999999"/>
    <n v="115"/>
    <n v="22.05"/>
    <n v="160.80000000000001"/>
    <n v="101"/>
    <n v="13.67"/>
    <n v="265"/>
    <n v="63"/>
    <n v="11.93"/>
    <n v="12.2"/>
    <x v="0"/>
    <n v="3.29"/>
    <x v="1"/>
    <x v="4"/>
    <x v="1"/>
    <x v="0"/>
    <x v="2"/>
    <x v="2"/>
  </r>
  <r>
    <n v="2141"/>
    <s v="IL"/>
    <x v="159"/>
    <x v="0"/>
    <x v="1"/>
    <x v="1"/>
    <n v="0"/>
    <x v="1"/>
    <n v="198.7"/>
    <n v="70"/>
    <n v="33.78"/>
    <n v="209.5"/>
    <n v="106"/>
    <n v="17.809999999999999"/>
    <n v="281.89999999999998"/>
    <n v="126"/>
    <n v="12.69"/>
    <n v="12.4"/>
    <x v="7"/>
    <n v="3.35"/>
    <x v="1"/>
    <x v="1"/>
    <x v="1"/>
    <x v="0"/>
    <x v="0"/>
    <x v="0"/>
  </r>
  <r>
    <n v="2142"/>
    <s v="LA"/>
    <x v="76"/>
    <x v="0"/>
    <x v="0"/>
    <x v="1"/>
    <n v="0"/>
    <x v="1"/>
    <n v="145.1"/>
    <n v="116"/>
    <n v="24.67"/>
    <n v="233.7"/>
    <n v="82"/>
    <n v="19.86"/>
    <n v="208.7"/>
    <n v="95"/>
    <n v="9.39"/>
    <n v="7.9"/>
    <x v="2"/>
    <n v="2.13"/>
    <x v="0"/>
    <x v="4"/>
    <x v="1"/>
    <x v="0"/>
    <x v="1"/>
    <x v="3"/>
  </r>
  <r>
    <n v="2143"/>
    <s v="MO"/>
    <x v="162"/>
    <x v="0"/>
    <x v="0"/>
    <x v="1"/>
    <n v="0"/>
    <x v="1"/>
    <n v="135.19999999999999"/>
    <n v="101"/>
    <n v="22.98"/>
    <n v="152.5"/>
    <n v="79"/>
    <n v="12.96"/>
    <n v="224.8"/>
    <n v="83"/>
    <n v="10.119999999999999"/>
    <n v="8.4"/>
    <x v="2"/>
    <n v="2.27"/>
    <x v="0"/>
    <x v="4"/>
    <x v="1"/>
    <x v="0"/>
    <x v="2"/>
    <x v="2"/>
  </r>
  <r>
    <n v="2144"/>
    <s v="DC"/>
    <x v="75"/>
    <x v="2"/>
    <x v="0"/>
    <x v="0"/>
    <n v="28"/>
    <x v="2"/>
    <n v="124.7"/>
    <n v="105"/>
    <n v="21.2"/>
    <n v="250.4"/>
    <n v="78"/>
    <n v="21.28"/>
    <n v="216.4"/>
    <n v="128"/>
    <n v="9.74"/>
    <n v="7.8"/>
    <x v="8"/>
    <n v="2.11"/>
    <x v="0"/>
    <x v="0"/>
    <x v="1"/>
    <x v="0"/>
    <x v="1"/>
    <x v="1"/>
  </r>
  <r>
    <n v="2145"/>
    <s v="PA"/>
    <x v="93"/>
    <x v="0"/>
    <x v="0"/>
    <x v="1"/>
    <n v="0"/>
    <x v="1"/>
    <n v="215.9"/>
    <n v="76"/>
    <n v="36.700000000000003"/>
    <n v="145.4"/>
    <n v="118"/>
    <n v="12.36"/>
    <n v="186.9"/>
    <n v="129"/>
    <n v="8.41"/>
    <n v="12.1"/>
    <x v="7"/>
    <n v="3.27"/>
    <x v="1"/>
    <x v="0"/>
    <x v="1"/>
    <x v="0"/>
    <x v="2"/>
    <x v="0"/>
  </r>
  <r>
    <n v="2146"/>
    <s v="TN"/>
    <x v="14"/>
    <x v="0"/>
    <x v="0"/>
    <x v="1"/>
    <n v="0"/>
    <x v="1"/>
    <n v="119.2"/>
    <n v="142"/>
    <n v="20.260000000000002"/>
    <n v="228.4"/>
    <n v="139"/>
    <n v="19.41"/>
    <n v="197.9"/>
    <n v="61"/>
    <n v="8.91"/>
    <n v="8.4"/>
    <x v="4"/>
    <n v="2.27"/>
    <x v="0"/>
    <x v="4"/>
    <x v="1"/>
    <x v="0"/>
    <x v="1"/>
    <x v="3"/>
  </r>
  <r>
    <n v="2147"/>
    <s v="NJ"/>
    <x v="87"/>
    <x v="1"/>
    <x v="0"/>
    <x v="1"/>
    <n v="0"/>
    <x v="1"/>
    <n v="144.30000000000001"/>
    <n v="116"/>
    <n v="24.53"/>
    <n v="156.4"/>
    <n v="74"/>
    <n v="13.29"/>
    <n v="214.7"/>
    <n v="90"/>
    <n v="9.66"/>
    <n v="7.8"/>
    <x v="3"/>
    <n v="2.11"/>
    <x v="0"/>
    <x v="3"/>
    <x v="1"/>
    <x v="0"/>
    <x v="2"/>
    <x v="3"/>
  </r>
  <r>
    <n v="2148"/>
    <s v="VA"/>
    <x v="14"/>
    <x v="0"/>
    <x v="0"/>
    <x v="1"/>
    <n v="0"/>
    <x v="1"/>
    <n v="235.2"/>
    <n v="121"/>
    <n v="39.979999999999997"/>
    <n v="220.6"/>
    <n v="87"/>
    <n v="18.75"/>
    <n v="236.3"/>
    <n v="91"/>
    <n v="10.63"/>
    <n v="11.8"/>
    <x v="7"/>
    <n v="3.19"/>
    <x v="1"/>
    <x v="0"/>
    <x v="1"/>
    <x v="0"/>
    <x v="0"/>
    <x v="0"/>
  </r>
  <r>
    <n v="2149"/>
    <s v="TN"/>
    <x v="66"/>
    <x v="1"/>
    <x v="0"/>
    <x v="1"/>
    <n v="0"/>
    <x v="1"/>
    <n v="174"/>
    <n v="57"/>
    <n v="29.58"/>
    <n v="281.10000000000002"/>
    <n v="118"/>
    <n v="23.89"/>
    <n v="197.2"/>
    <n v="94"/>
    <n v="8.8699999999999992"/>
    <n v="9.6999999999999993"/>
    <x v="5"/>
    <n v="2.62"/>
    <x v="0"/>
    <x v="1"/>
    <x v="1"/>
    <x v="0"/>
    <x v="1"/>
    <x v="1"/>
  </r>
  <r>
    <n v="2150"/>
    <s v="NJ"/>
    <x v="122"/>
    <x v="1"/>
    <x v="1"/>
    <x v="1"/>
    <n v="0"/>
    <x v="1"/>
    <n v="115"/>
    <n v="65"/>
    <n v="19.55"/>
    <n v="122.3"/>
    <n v="96"/>
    <n v="10.4"/>
    <n v="245"/>
    <n v="75"/>
    <n v="11.03"/>
    <n v="6.4"/>
    <x v="6"/>
    <n v="1.73"/>
    <x v="0"/>
    <x v="1"/>
    <x v="2"/>
    <x v="1"/>
    <x v="2"/>
    <x v="2"/>
  </r>
  <r>
    <n v="2151"/>
    <s v="WA"/>
    <x v="127"/>
    <x v="2"/>
    <x v="0"/>
    <x v="1"/>
    <n v="0"/>
    <x v="1"/>
    <n v="151.69999999999999"/>
    <n v="93"/>
    <n v="25.79"/>
    <n v="178.5"/>
    <n v="77"/>
    <n v="15.17"/>
    <n v="229.1"/>
    <n v="111"/>
    <n v="10.31"/>
    <n v="13.1"/>
    <x v="8"/>
    <n v="3.54"/>
    <x v="1"/>
    <x v="4"/>
    <x v="1"/>
    <x v="0"/>
    <x v="0"/>
    <x v="2"/>
  </r>
  <r>
    <n v="2152"/>
    <s v="WI"/>
    <x v="25"/>
    <x v="0"/>
    <x v="0"/>
    <x v="1"/>
    <n v="0"/>
    <x v="1"/>
    <n v="218.6"/>
    <n v="93"/>
    <n v="37.159999999999997"/>
    <n v="149.9"/>
    <n v="130"/>
    <n v="12.74"/>
    <n v="204.6"/>
    <n v="131"/>
    <n v="9.2100000000000009"/>
    <n v="9.1999999999999993"/>
    <x v="2"/>
    <n v="2.48"/>
    <x v="0"/>
    <x v="4"/>
    <x v="1"/>
    <x v="0"/>
    <x v="2"/>
    <x v="0"/>
  </r>
  <r>
    <n v="2153"/>
    <s v="ME"/>
    <x v="4"/>
    <x v="0"/>
    <x v="0"/>
    <x v="1"/>
    <n v="0"/>
    <x v="1"/>
    <n v="190.3"/>
    <n v="98"/>
    <n v="32.35"/>
    <n v="252.7"/>
    <n v="70"/>
    <n v="21.48"/>
    <n v="220.6"/>
    <n v="97"/>
    <n v="9.93"/>
    <n v="7.2"/>
    <x v="4"/>
    <n v="1.94"/>
    <x v="0"/>
    <x v="4"/>
    <x v="1"/>
    <x v="0"/>
    <x v="1"/>
    <x v="0"/>
  </r>
  <r>
    <n v="2154"/>
    <s v="CO"/>
    <x v="28"/>
    <x v="0"/>
    <x v="0"/>
    <x v="1"/>
    <n v="0"/>
    <x v="1"/>
    <n v="184.7"/>
    <n v="60"/>
    <n v="31.4"/>
    <n v="262"/>
    <n v="73"/>
    <n v="22.27"/>
    <n v="239.5"/>
    <n v="120"/>
    <n v="10.78"/>
    <n v="12.3"/>
    <x v="1"/>
    <n v="3.32"/>
    <x v="1"/>
    <x v="4"/>
    <x v="2"/>
    <x v="1"/>
    <x v="1"/>
    <x v="0"/>
  </r>
  <r>
    <n v="2155"/>
    <s v="CO"/>
    <x v="171"/>
    <x v="2"/>
    <x v="0"/>
    <x v="1"/>
    <n v="0"/>
    <x v="1"/>
    <n v="115.3"/>
    <n v="99"/>
    <n v="19.600000000000001"/>
    <n v="224.7"/>
    <n v="117"/>
    <n v="19.100000000000001"/>
    <n v="152.5"/>
    <n v="98"/>
    <n v="6.86"/>
    <n v="18"/>
    <x v="5"/>
    <n v="4.8600000000000003"/>
    <x v="1"/>
    <x v="0"/>
    <x v="1"/>
    <x v="0"/>
    <x v="1"/>
    <x v="3"/>
  </r>
  <r>
    <n v="2156"/>
    <s v="RI"/>
    <x v="99"/>
    <x v="2"/>
    <x v="0"/>
    <x v="1"/>
    <n v="0"/>
    <x v="1"/>
    <n v="113"/>
    <n v="108"/>
    <n v="19.21"/>
    <n v="169.2"/>
    <n v="107"/>
    <n v="14.38"/>
    <n v="156.6"/>
    <n v="61"/>
    <n v="7.05"/>
    <n v="9.1999999999999993"/>
    <x v="2"/>
    <n v="2.48"/>
    <x v="0"/>
    <x v="4"/>
    <x v="2"/>
    <x v="1"/>
    <x v="2"/>
    <x v="3"/>
  </r>
  <r>
    <n v="2157"/>
    <s v="CT"/>
    <x v="9"/>
    <x v="2"/>
    <x v="0"/>
    <x v="1"/>
    <n v="0"/>
    <x v="1"/>
    <n v="294.2"/>
    <n v="100"/>
    <n v="50.01"/>
    <n v="232.5"/>
    <n v="53"/>
    <n v="19.760000000000002"/>
    <n v="195"/>
    <n v="64"/>
    <n v="8.7799999999999994"/>
    <n v="9"/>
    <x v="6"/>
    <n v="2.4300000000000002"/>
    <x v="0"/>
    <x v="1"/>
    <x v="2"/>
    <x v="1"/>
    <x v="1"/>
    <x v="0"/>
  </r>
  <r>
    <n v="2158"/>
    <s v="NC"/>
    <x v="145"/>
    <x v="0"/>
    <x v="0"/>
    <x v="1"/>
    <n v="0"/>
    <x v="1"/>
    <n v="215.6"/>
    <n v="86"/>
    <n v="36.65"/>
    <n v="167.8"/>
    <n v="59"/>
    <n v="14.26"/>
    <n v="207"/>
    <n v="67"/>
    <n v="9.32"/>
    <n v="6.4"/>
    <x v="8"/>
    <n v="1.73"/>
    <x v="0"/>
    <x v="3"/>
    <x v="1"/>
    <x v="0"/>
    <x v="2"/>
    <x v="0"/>
  </r>
  <r>
    <n v="2159"/>
    <s v="WY"/>
    <x v="144"/>
    <x v="2"/>
    <x v="0"/>
    <x v="1"/>
    <n v="0"/>
    <x v="1"/>
    <n v="128.80000000000001"/>
    <n v="80"/>
    <n v="21.9"/>
    <n v="208.7"/>
    <n v="93"/>
    <n v="17.739999999999998"/>
    <n v="202.1"/>
    <n v="103"/>
    <n v="9.09"/>
    <n v="14"/>
    <x v="10"/>
    <n v="3.78"/>
    <x v="1"/>
    <x v="0"/>
    <x v="1"/>
    <x v="0"/>
    <x v="0"/>
    <x v="3"/>
  </r>
  <r>
    <n v="2160"/>
    <s v="OR"/>
    <x v="96"/>
    <x v="0"/>
    <x v="1"/>
    <x v="0"/>
    <n v="28"/>
    <x v="2"/>
    <n v="211.2"/>
    <n v="117"/>
    <n v="35.9"/>
    <n v="312.5"/>
    <n v="98"/>
    <n v="26.56"/>
    <n v="178"/>
    <n v="118"/>
    <n v="8.01"/>
    <n v="10.7"/>
    <x v="5"/>
    <n v="2.89"/>
    <x v="1"/>
    <x v="3"/>
    <x v="2"/>
    <x v="1"/>
    <x v="1"/>
    <x v="0"/>
  </r>
  <r>
    <n v="2161"/>
    <s v="FL"/>
    <x v="52"/>
    <x v="0"/>
    <x v="0"/>
    <x v="0"/>
    <n v="24"/>
    <x v="0"/>
    <n v="71.2"/>
    <n v="82"/>
    <n v="12.1"/>
    <n v="181.6"/>
    <n v="103"/>
    <n v="15.44"/>
    <n v="186.9"/>
    <n v="111"/>
    <n v="8.41"/>
    <n v="12.9"/>
    <x v="6"/>
    <n v="3.48"/>
    <x v="1"/>
    <x v="0"/>
    <x v="1"/>
    <x v="0"/>
    <x v="0"/>
    <x v="3"/>
  </r>
  <r>
    <n v="2162"/>
    <s v="KY"/>
    <x v="36"/>
    <x v="2"/>
    <x v="0"/>
    <x v="1"/>
    <n v="0"/>
    <x v="1"/>
    <n v="94.9"/>
    <n v="121"/>
    <n v="16.13"/>
    <n v="253.2"/>
    <n v="83"/>
    <n v="21.52"/>
    <n v="175.1"/>
    <n v="86"/>
    <n v="7.88"/>
    <n v="14.2"/>
    <x v="5"/>
    <n v="3.83"/>
    <x v="1"/>
    <x v="4"/>
    <x v="1"/>
    <x v="0"/>
    <x v="1"/>
    <x v="1"/>
  </r>
  <r>
    <n v="2163"/>
    <s v="SC"/>
    <x v="153"/>
    <x v="1"/>
    <x v="0"/>
    <x v="1"/>
    <n v="0"/>
    <x v="1"/>
    <n v="259.39999999999998"/>
    <n v="116"/>
    <n v="44.1"/>
    <n v="269.7"/>
    <n v="109"/>
    <n v="22.92"/>
    <n v="175.3"/>
    <n v="130"/>
    <n v="7.89"/>
    <n v="9.5"/>
    <x v="0"/>
    <n v="2.57"/>
    <x v="0"/>
    <x v="0"/>
    <x v="2"/>
    <x v="1"/>
    <x v="1"/>
    <x v="0"/>
  </r>
  <r>
    <n v="2164"/>
    <s v="WA"/>
    <x v="97"/>
    <x v="2"/>
    <x v="0"/>
    <x v="0"/>
    <n v="28"/>
    <x v="2"/>
    <n v="215.8"/>
    <n v="123"/>
    <n v="36.69"/>
    <n v="285.2"/>
    <n v="76"/>
    <n v="24.24"/>
    <n v="192.1"/>
    <n v="78"/>
    <n v="8.64"/>
    <n v="6.9"/>
    <x v="0"/>
    <n v="1.86"/>
    <x v="0"/>
    <x v="0"/>
    <x v="1"/>
    <x v="0"/>
    <x v="1"/>
    <x v="0"/>
  </r>
  <r>
    <n v="2165"/>
    <s v="MT"/>
    <x v="140"/>
    <x v="0"/>
    <x v="0"/>
    <x v="1"/>
    <n v="0"/>
    <x v="1"/>
    <n v="97.5"/>
    <n v="113"/>
    <n v="16.579999999999998"/>
    <n v="268.10000000000002"/>
    <n v="69"/>
    <n v="22.79"/>
    <n v="255.3"/>
    <n v="62"/>
    <n v="11.49"/>
    <n v="13.2"/>
    <x v="7"/>
    <n v="3.56"/>
    <x v="1"/>
    <x v="3"/>
    <x v="1"/>
    <x v="0"/>
    <x v="1"/>
    <x v="1"/>
  </r>
  <r>
    <n v="2166"/>
    <s v="PA"/>
    <x v="17"/>
    <x v="1"/>
    <x v="0"/>
    <x v="1"/>
    <n v="0"/>
    <x v="1"/>
    <n v="146.5"/>
    <n v="121"/>
    <n v="24.91"/>
    <n v="169.9"/>
    <n v="125"/>
    <n v="14.44"/>
    <n v="238.8"/>
    <n v="112"/>
    <n v="10.75"/>
    <n v="8.1999999999999993"/>
    <x v="2"/>
    <n v="2.21"/>
    <x v="0"/>
    <x v="1"/>
    <x v="1"/>
    <x v="0"/>
    <x v="2"/>
    <x v="2"/>
  </r>
  <r>
    <n v="2167"/>
    <s v="MA"/>
    <x v="52"/>
    <x v="2"/>
    <x v="0"/>
    <x v="1"/>
    <n v="0"/>
    <x v="1"/>
    <n v="157.9"/>
    <n v="72"/>
    <n v="26.84"/>
    <n v="234"/>
    <n v="93"/>
    <n v="19.89"/>
    <n v="210"/>
    <n v="86"/>
    <n v="9.4499999999999993"/>
    <n v="12.2"/>
    <x v="2"/>
    <n v="3.29"/>
    <x v="1"/>
    <x v="4"/>
    <x v="1"/>
    <x v="0"/>
    <x v="1"/>
    <x v="3"/>
  </r>
  <r>
    <n v="2168"/>
    <s v="VT"/>
    <x v="7"/>
    <x v="0"/>
    <x v="0"/>
    <x v="1"/>
    <n v="0"/>
    <x v="1"/>
    <n v="139.9"/>
    <n v="117"/>
    <n v="23.78"/>
    <n v="223.6"/>
    <n v="96"/>
    <n v="19.010000000000002"/>
    <n v="240.8"/>
    <n v="93"/>
    <n v="10.84"/>
    <n v="12.7"/>
    <x v="7"/>
    <n v="3.43"/>
    <x v="1"/>
    <x v="4"/>
    <x v="1"/>
    <x v="0"/>
    <x v="1"/>
    <x v="2"/>
  </r>
  <r>
    <n v="2169"/>
    <s v="MN"/>
    <x v="124"/>
    <x v="2"/>
    <x v="0"/>
    <x v="0"/>
    <n v="21"/>
    <x v="0"/>
    <n v="153.19999999999999"/>
    <n v="112"/>
    <n v="26.04"/>
    <n v="263.3"/>
    <n v="110"/>
    <n v="22.38"/>
    <n v="135"/>
    <n v="85"/>
    <n v="6.08"/>
    <n v="11.9"/>
    <x v="10"/>
    <n v="3.21"/>
    <x v="1"/>
    <x v="0"/>
    <x v="1"/>
    <x v="0"/>
    <x v="1"/>
    <x v="1"/>
  </r>
  <r>
    <n v="2170"/>
    <s v="AR"/>
    <x v="10"/>
    <x v="2"/>
    <x v="0"/>
    <x v="1"/>
    <n v="0"/>
    <x v="1"/>
    <n v="185.8"/>
    <n v="119"/>
    <n v="31.59"/>
    <n v="192.3"/>
    <n v="83"/>
    <n v="16.350000000000001"/>
    <n v="200"/>
    <n v="96"/>
    <n v="9"/>
    <n v="6.6"/>
    <x v="7"/>
    <n v="1.78"/>
    <x v="0"/>
    <x v="0"/>
    <x v="1"/>
    <x v="0"/>
    <x v="0"/>
    <x v="0"/>
  </r>
  <r>
    <n v="2171"/>
    <s v="NC"/>
    <x v="192"/>
    <x v="2"/>
    <x v="0"/>
    <x v="1"/>
    <n v="0"/>
    <x v="1"/>
    <n v="182.2"/>
    <n v="101"/>
    <n v="30.97"/>
    <n v="212.3"/>
    <n v="95"/>
    <n v="18.05"/>
    <n v="233"/>
    <n v="123"/>
    <n v="10.49"/>
    <n v="9.3000000000000007"/>
    <x v="7"/>
    <n v="2.5099999999999998"/>
    <x v="0"/>
    <x v="4"/>
    <x v="1"/>
    <x v="0"/>
    <x v="0"/>
    <x v="0"/>
  </r>
  <r>
    <n v="2172"/>
    <s v="TN"/>
    <x v="97"/>
    <x v="0"/>
    <x v="0"/>
    <x v="1"/>
    <n v="0"/>
    <x v="1"/>
    <n v="185.7"/>
    <n v="133"/>
    <n v="31.57"/>
    <n v="235.1"/>
    <n v="149"/>
    <n v="19.98"/>
    <n v="256.39999999999998"/>
    <n v="78"/>
    <n v="11.54"/>
    <n v="16.899999999999999"/>
    <x v="1"/>
    <n v="4.5599999999999996"/>
    <x v="1"/>
    <x v="1"/>
    <x v="1"/>
    <x v="0"/>
    <x v="1"/>
    <x v="0"/>
  </r>
  <r>
    <n v="2173"/>
    <s v="DC"/>
    <x v="136"/>
    <x v="1"/>
    <x v="0"/>
    <x v="0"/>
    <n v="29"/>
    <x v="2"/>
    <n v="222.6"/>
    <n v="81"/>
    <n v="37.840000000000003"/>
    <n v="190.3"/>
    <n v="109"/>
    <n v="16.18"/>
    <n v="201.2"/>
    <n v="87"/>
    <n v="9.0500000000000007"/>
    <n v="11.5"/>
    <x v="5"/>
    <n v="3.11"/>
    <x v="1"/>
    <x v="0"/>
    <x v="1"/>
    <x v="0"/>
    <x v="0"/>
    <x v="0"/>
  </r>
  <r>
    <n v="2174"/>
    <s v="MN"/>
    <x v="73"/>
    <x v="0"/>
    <x v="0"/>
    <x v="1"/>
    <n v="0"/>
    <x v="1"/>
    <n v="197.3"/>
    <n v="67"/>
    <n v="33.54"/>
    <n v="264.5"/>
    <n v="106"/>
    <n v="22.48"/>
    <n v="210.5"/>
    <n v="116"/>
    <n v="9.4700000000000006"/>
    <n v="9"/>
    <x v="1"/>
    <n v="2.4300000000000002"/>
    <x v="0"/>
    <x v="0"/>
    <x v="1"/>
    <x v="0"/>
    <x v="1"/>
    <x v="0"/>
  </r>
  <r>
    <n v="2175"/>
    <s v="IA"/>
    <x v="111"/>
    <x v="1"/>
    <x v="0"/>
    <x v="0"/>
    <n v="33"/>
    <x v="2"/>
    <n v="141.4"/>
    <n v="130"/>
    <n v="24.04"/>
    <n v="186.4"/>
    <n v="114"/>
    <n v="15.84"/>
    <n v="210"/>
    <n v="111"/>
    <n v="9.4499999999999993"/>
    <n v="7.7"/>
    <x v="1"/>
    <n v="2.08"/>
    <x v="0"/>
    <x v="0"/>
    <x v="1"/>
    <x v="0"/>
    <x v="0"/>
    <x v="3"/>
  </r>
  <r>
    <n v="2176"/>
    <s v="KS"/>
    <x v="155"/>
    <x v="1"/>
    <x v="0"/>
    <x v="1"/>
    <n v="0"/>
    <x v="1"/>
    <n v="208"/>
    <n v="69"/>
    <n v="35.36"/>
    <n v="95.1"/>
    <n v="94"/>
    <n v="8.08"/>
    <n v="178.5"/>
    <n v="129"/>
    <n v="8.0299999999999994"/>
    <n v="8"/>
    <x v="9"/>
    <n v="2.16"/>
    <x v="0"/>
    <x v="0"/>
    <x v="1"/>
    <x v="0"/>
    <x v="2"/>
    <x v="0"/>
  </r>
  <r>
    <n v="2177"/>
    <s v="ND"/>
    <x v="15"/>
    <x v="0"/>
    <x v="0"/>
    <x v="1"/>
    <n v="0"/>
    <x v="1"/>
    <n v="118.5"/>
    <n v="92"/>
    <n v="20.149999999999999"/>
    <n v="177.8"/>
    <n v="109"/>
    <n v="15.11"/>
    <n v="255.7"/>
    <n v="98"/>
    <n v="11.51"/>
    <n v="12.1"/>
    <x v="7"/>
    <n v="3.27"/>
    <x v="1"/>
    <x v="0"/>
    <x v="1"/>
    <x v="0"/>
    <x v="0"/>
    <x v="2"/>
  </r>
  <r>
    <n v="2178"/>
    <s v="MT"/>
    <x v="110"/>
    <x v="1"/>
    <x v="0"/>
    <x v="1"/>
    <n v="0"/>
    <x v="1"/>
    <n v="153.19999999999999"/>
    <n v="65"/>
    <n v="26.04"/>
    <n v="229.7"/>
    <n v="90"/>
    <n v="19.52"/>
    <n v="148.19999999999999"/>
    <n v="94"/>
    <n v="6.67"/>
    <n v="10.7"/>
    <x v="8"/>
    <n v="2.89"/>
    <x v="1"/>
    <x v="0"/>
    <x v="1"/>
    <x v="0"/>
    <x v="1"/>
    <x v="3"/>
  </r>
  <r>
    <n v="2179"/>
    <s v="IL"/>
    <x v="210"/>
    <x v="1"/>
    <x v="0"/>
    <x v="1"/>
    <n v="0"/>
    <x v="1"/>
    <n v="108.3"/>
    <n v="87"/>
    <n v="18.41"/>
    <n v="183.6"/>
    <n v="116"/>
    <n v="15.61"/>
    <n v="176.6"/>
    <n v="109"/>
    <n v="7.95"/>
    <n v="13.5"/>
    <x v="5"/>
    <n v="3.65"/>
    <x v="1"/>
    <x v="1"/>
    <x v="1"/>
    <x v="0"/>
    <x v="0"/>
    <x v="3"/>
  </r>
  <r>
    <n v="2180"/>
    <s v="KY"/>
    <x v="189"/>
    <x v="0"/>
    <x v="0"/>
    <x v="1"/>
    <n v="0"/>
    <x v="1"/>
    <n v="247.2"/>
    <n v="116"/>
    <n v="42.02"/>
    <n v="303.7"/>
    <n v="103"/>
    <n v="25.81"/>
    <n v="105.4"/>
    <n v="94"/>
    <n v="4.74"/>
    <n v="9.3000000000000007"/>
    <x v="5"/>
    <n v="2.5099999999999998"/>
    <x v="0"/>
    <x v="4"/>
    <x v="2"/>
    <x v="1"/>
    <x v="1"/>
    <x v="0"/>
  </r>
  <r>
    <n v="2181"/>
    <s v="MS"/>
    <x v="120"/>
    <x v="1"/>
    <x v="1"/>
    <x v="1"/>
    <n v="0"/>
    <x v="1"/>
    <n v="224.2"/>
    <n v="81"/>
    <n v="38.11"/>
    <n v="243.3"/>
    <n v="90"/>
    <n v="20.68"/>
    <n v="147.80000000000001"/>
    <n v="66"/>
    <n v="6.65"/>
    <n v="12"/>
    <x v="8"/>
    <n v="3.24"/>
    <x v="1"/>
    <x v="3"/>
    <x v="1"/>
    <x v="0"/>
    <x v="1"/>
    <x v="0"/>
  </r>
  <r>
    <n v="2182"/>
    <s v="IA"/>
    <x v="29"/>
    <x v="0"/>
    <x v="0"/>
    <x v="0"/>
    <n v="43"/>
    <x v="2"/>
    <n v="118.4"/>
    <n v="100"/>
    <n v="20.13"/>
    <n v="144.1"/>
    <n v="108"/>
    <n v="12.25"/>
    <n v="158.1"/>
    <n v="91"/>
    <n v="7.11"/>
    <n v="8.5"/>
    <x v="1"/>
    <n v="2.2999999999999998"/>
    <x v="0"/>
    <x v="0"/>
    <x v="1"/>
    <x v="0"/>
    <x v="2"/>
    <x v="3"/>
  </r>
  <r>
    <n v="2183"/>
    <s v="AK"/>
    <x v="18"/>
    <x v="1"/>
    <x v="0"/>
    <x v="1"/>
    <n v="0"/>
    <x v="1"/>
    <n v="190.9"/>
    <n v="62"/>
    <n v="32.450000000000003"/>
    <n v="226.6"/>
    <n v="53"/>
    <n v="19.260000000000002"/>
    <n v="230.1"/>
    <n v="96"/>
    <n v="10.35"/>
    <n v="7.8"/>
    <x v="0"/>
    <n v="2.11"/>
    <x v="0"/>
    <x v="4"/>
    <x v="1"/>
    <x v="0"/>
    <x v="1"/>
    <x v="0"/>
  </r>
  <r>
    <n v="2184"/>
    <s v="MN"/>
    <x v="150"/>
    <x v="0"/>
    <x v="0"/>
    <x v="1"/>
    <n v="0"/>
    <x v="1"/>
    <n v="317.8"/>
    <n v="60"/>
    <n v="54.03"/>
    <n v="152.9"/>
    <n v="100"/>
    <n v="13"/>
    <n v="123.4"/>
    <n v="63"/>
    <n v="5.55"/>
    <n v="10.4"/>
    <x v="10"/>
    <n v="2.81"/>
    <x v="1"/>
    <x v="0"/>
    <x v="2"/>
    <x v="1"/>
    <x v="2"/>
    <x v="0"/>
  </r>
  <r>
    <n v="2185"/>
    <s v="WV"/>
    <x v="49"/>
    <x v="0"/>
    <x v="0"/>
    <x v="1"/>
    <n v="0"/>
    <x v="1"/>
    <n v="312"/>
    <n v="112"/>
    <n v="53.04"/>
    <n v="180"/>
    <n v="109"/>
    <n v="15.3"/>
    <n v="168.6"/>
    <n v="94"/>
    <n v="7.59"/>
    <n v="12.8"/>
    <x v="7"/>
    <n v="3.46"/>
    <x v="1"/>
    <x v="0"/>
    <x v="2"/>
    <x v="1"/>
    <x v="0"/>
    <x v="0"/>
  </r>
  <r>
    <n v="2186"/>
    <s v="MS"/>
    <x v="21"/>
    <x v="0"/>
    <x v="0"/>
    <x v="1"/>
    <n v="0"/>
    <x v="1"/>
    <n v="131.6"/>
    <n v="95"/>
    <n v="22.37"/>
    <n v="179.3"/>
    <n v="109"/>
    <n v="15.24"/>
    <n v="251.2"/>
    <n v="129"/>
    <n v="11.3"/>
    <n v="15.5"/>
    <x v="0"/>
    <n v="4.1900000000000004"/>
    <x v="1"/>
    <x v="0"/>
    <x v="2"/>
    <x v="1"/>
    <x v="0"/>
    <x v="2"/>
  </r>
  <r>
    <n v="2187"/>
    <s v="ME"/>
    <x v="122"/>
    <x v="0"/>
    <x v="0"/>
    <x v="0"/>
    <n v="33"/>
    <x v="2"/>
    <n v="193.4"/>
    <n v="105"/>
    <n v="32.880000000000003"/>
    <n v="231.6"/>
    <n v="79"/>
    <n v="19.690000000000001"/>
    <n v="226.2"/>
    <n v="90"/>
    <n v="10.18"/>
    <n v="11.1"/>
    <x v="9"/>
    <n v="3"/>
    <x v="1"/>
    <x v="4"/>
    <x v="1"/>
    <x v="0"/>
    <x v="1"/>
    <x v="0"/>
  </r>
  <r>
    <n v="2188"/>
    <s v="MN"/>
    <x v="72"/>
    <x v="1"/>
    <x v="0"/>
    <x v="1"/>
    <n v="0"/>
    <x v="1"/>
    <n v="185.1"/>
    <n v="92"/>
    <n v="31.47"/>
    <n v="213"/>
    <n v="85"/>
    <n v="18.11"/>
    <n v="196.1"/>
    <n v="85"/>
    <n v="8.82"/>
    <n v="8.5"/>
    <x v="2"/>
    <n v="2.2999999999999998"/>
    <x v="0"/>
    <x v="4"/>
    <x v="1"/>
    <x v="0"/>
    <x v="0"/>
    <x v="0"/>
  </r>
  <r>
    <n v="2189"/>
    <s v="GA"/>
    <x v="187"/>
    <x v="1"/>
    <x v="0"/>
    <x v="1"/>
    <n v="0"/>
    <x v="1"/>
    <n v="193.3"/>
    <n v="106"/>
    <n v="32.86"/>
    <n v="169"/>
    <n v="150"/>
    <n v="14.37"/>
    <n v="225.2"/>
    <n v="122"/>
    <n v="10.130000000000001"/>
    <n v="11.8"/>
    <x v="7"/>
    <n v="3.19"/>
    <x v="1"/>
    <x v="1"/>
    <x v="1"/>
    <x v="0"/>
    <x v="2"/>
    <x v="0"/>
  </r>
  <r>
    <n v="2190"/>
    <s v="DC"/>
    <x v="44"/>
    <x v="0"/>
    <x v="0"/>
    <x v="1"/>
    <n v="0"/>
    <x v="1"/>
    <n v="146.4"/>
    <n v="107"/>
    <n v="24.89"/>
    <n v="196.5"/>
    <n v="99"/>
    <n v="16.7"/>
    <n v="230.1"/>
    <n v="106"/>
    <n v="10.35"/>
    <n v="7.8"/>
    <x v="5"/>
    <n v="2.11"/>
    <x v="0"/>
    <x v="0"/>
    <x v="1"/>
    <x v="0"/>
    <x v="0"/>
    <x v="2"/>
  </r>
  <r>
    <n v="2191"/>
    <s v="GA"/>
    <x v="59"/>
    <x v="1"/>
    <x v="0"/>
    <x v="1"/>
    <n v="0"/>
    <x v="1"/>
    <n v="71.2"/>
    <n v="90"/>
    <n v="12.1"/>
    <n v="304.39999999999998"/>
    <n v="119"/>
    <n v="25.87"/>
    <n v="183.3"/>
    <n v="103"/>
    <n v="8.25"/>
    <n v="8.6"/>
    <x v="7"/>
    <n v="2.3199999999999998"/>
    <x v="0"/>
    <x v="1"/>
    <x v="1"/>
    <x v="0"/>
    <x v="1"/>
    <x v="1"/>
  </r>
  <r>
    <n v="2192"/>
    <s v="OK"/>
    <x v="104"/>
    <x v="1"/>
    <x v="0"/>
    <x v="1"/>
    <n v="0"/>
    <x v="1"/>
    <n v="205"/>
    <n v="90"/>
    <n v="34.85"/>
    <n v="140.9"/>
    <n v="114"/>
    <n v="11.98"/>
    <n v="272.60000000000002"/>
    <n v="96"/>
    <n v="12.27"/>
    <n v="7.5"/>
    <x v="7"/>
    <n v="2.0299999999999998"/>
    <x v="0"/>
    <x v="4"/>
    <x v="1"/>
    <x v="0"/>
    <x v="2"/>
    <x v="0"/>
  </r>
  <r>
    <n v="2193"/>
    <s v="GA"/>
    <x v="29"/>
    <x v="1"/>
    <x v="0"/>
    <x v="1"/>
    <n v="0"/>
    <x v="1"/>
    <n v="216.9"/>
    <n v="78"/>
    <n v="36.869999999999997"/>
    <n v="211"/>
    <n v="115"/>
    <n v="17.940000000000001"/>
    <n v="179.8"/>
    <n v="116"/>
    <n v="8.09"/>
    <n v="11.4"/>
    <x v="2"/>
    <n v="3.08"/>
    <x v="1"/>
    <x v="3"/>
    <x v="1"/>
    <x v="0"/>
    <x v="0"/>
    <x v="0"/>
  </r>
  <r>
    <n v="2194"/>
    <s v="NJ"/>
    <x v="40"/>
    <x v="1"/>
    <x v="0"/>
    <x v="1"/>
    <n v="0"/>
    <x v="1"/>
    <n v="150"/>
    <n v="122"/>
    <n v="25.5"/>
    <n v="218.5"/>
    <n v="116"/>
    <n v="18.57"/>
    <n v="212.4"/>
    <n v="89"/>
    <n v="9.56"/>
    <n v="9.8000000000000007"/>
    <x v="6"/>
    <n v="2.65"/>
    <x v="0"/>
    <x v="3"/>
    <x v="1"/>
    <x v="0"/>
    <x v="0"/>
    <x v="3"/>
  </r>
  <r>
    <n v="2195"/>
    <s v="MN"/>
    <x v="76"/>
    <x v="0"/>
    <x v="0"/>
    <x v="1"/>
    <n v="0"/>
    <x v="1"/>
    <n v="164.1"/>
    <n v="106"/>
    <n v="27.9"/>
    <n v="206"/>
    <n v="56"/>
    <n v="17.510000000000002"/>
    <n v="194.7"/>
    <n v="124"/>
    <n v="8.76"/>
    <n v="11.4"/>
    <x v="5"/>
    <n v="3.08"/>
    <x v="1"/>
    <x v="0"/>
    <x v="1"/>
    <x v="0"/>
    <x v="0"/>
    <x v="3"/>
  </r>
  <r>
    <n v="2196"/>
    <s v="ME"/>
    <x v="62"/>
    <x v="1"/>
    <x v="0"/>
    <x v="1"/>
    <n v="0"/>
    <x v="1"/>
    <n v="212"/>
    <n v="113"/>
    <n v="36.04"/>
    <n v="226.6"/>
    <n v="128"/>
    <n v="19.260000000000002"/>
    <n v="193.6"/>
    <n v="114"/>
    <n v="8.7100000000000009"/>
    <n v="8.9"/>
    <x v="10"/>
    <n v="2.4"/>
    <x v="0"/>
    <x v="3"/>
    <x v="1"/>
    <x v="0"/>
    <x v="1"/>
    <x v="0"/>
  </r>
  <r>
    <n v="2197"/>
    <s v="MI"/>
    <x v="76"/>
    <x v="1"/>
    <x v="0"/>
    <x v="0"/>
    <n v="37"/>
    <x v="2"/>
    <n v="167.3"/>
    <n v="99"/>
    <n v="28.44"/>
    <n v="194.7"/>
    <n v="99"/>
    <n v="16.55"/>
    <n v="236.7"/>
    <n v="112"/>
    <n v="10.65"/>
    <n v="12"/>
    <x v="4"/>
    <n v="3.24"/>
    <x v="1"/>
    <x v="4"/>
    <x v="1"/>
    <x v="0"/>
    <x v="0"/>
    <x v="2"/>
  </r>
  <r>
    <n v="2198"/>
    <s v="MT"/>
    <x v="46"/>
    <x v="0"/>
    <x v="0"/>
    <x v="1"/>
    <n v="0"/>
    <x v="1"/>
    <n v="154.4"/>
    <n v="130"/>
    <n v="26.25"/>
    <n v="217.2"/>
    <n v="101"/>
    <n v="18.46"/>
    <n v="185.4"/>
    <n v="52"/>
    <n v="8.34"/>
    <n v="13.9"/>
    <x v="7"/>
    <n v="3.75"/>
    <x v="1"/>
    <x v="0"/>
    <x v="1"/>
    <x v="0"/>
    <x v="0"/>
    <x v="3"/>
  </r>
  <r>
    <n v="2199"/>
    <s v="NE"/>
    <x v="88"/>
    <x v="1"/>
    <x v="0"/>
    <x v="0"/>
    <n v="30"/>
    <x v="2"/>
    <n v="177.3"/>
    <n v="95"/>
    <n v="30.14"/>
    <n v="211.8"/>
    <n v="102"/>
    <n v="18"/>
    <n v="240.2"/>
    <n v="108"/>
    <n v="10.81"/>
    <n v="9.3000000000000007"/>
    <x v="10"/>
    <n v="2.5099999999999998"/>
    <x v="0"/>
    <x v="3"/>
    <x v="1"/>
    <x v="0"/>
    <x v="0"/>
    <x v="0"/>
  </r>
  <r>
    <n v="2200"/>
    <s v="ND"/>
    <x v="145"/>
    <x v="2"/>
    <x v="0"/>
    <x v="1"/>
    <n v="0"/>
    <x v="1"/>
    <n v="231.2"/>
    <n v="141"/>
    <n v="39.299999999999997"/>
    <n v="267.8"/>
    <n v="136"/>
    <n v="22.76"/>
    <n v="240.3"/>
    <n v="100"/>
    <n v="10.81"/>
    <n v="8.8000000000000007"/>
    <x v="2"/>
    <n v="2.38"/>
    <x v="0"/>
    <x v="0"/>
    <x v="2"/>
    <x v="1"/>
    <x v="1"/>
    <x v="0"/>
  </r>
  <r>
    <n v="2201"/>
    <s v="VA"/>
    <x v="123"/>
    <x v="0"/>
    <x v="0"/>
    <x v="1"/>
    <n v="0"/>
    <x v="1"/>
    <n v="202.9"/>
    <n v="100"/>
    <n v="34.49"/>
    <n v="178.6"/>
    <n v="46"/>
    <n v="15.18"/>
    <n v="203.8"/>
    <n v="116"/>
    <n v="9.17"/>
    <n v="12.8"/>
    <x v="0"/>
    <n v="3.46"/>
    <x v="1"/>
    <x v="5"/>
    <x v="1"/>
    <x v="0"/>
    <x v="0"/>
    <x v="0"/>
  </r>
  <r>
    <n v="2202"/>
    <s v="VT"/>
    <x v="3"/>
    <x v="2"/>
    <x v="0"/>
    <x v="1"/>
    <n v="0"/>
    <x v="1"/>
    <n v="149.6"/>
    <n v="120"/>
    <n v="25.43"/>
    <n v="200.7"/>
    <n v="85"/>
    <n v="17.059999999999999"/>
    <n v="181.2"/>
    <n v="107"/>
    <n v="8.15"/>
    <n v="14.3"/>
    <x v="4"/>
    <n v="3.86"/>
    <x v="1"/>
    <x v="1"/>
    <x v="1"/>
    <x v="0"/>
    <x v="0"/>
    <x v="3"/>
  </r>
  <r>
    <n v="2203"/>
    <s v="OH"/>
    <x v="136"/>
    <x v="1"/>
    <x v="1"/>
    <x v="1"/>
    <n v="0"/>
    <x v="1"/>
    <n v="345.3"/>
    <n v="81"/>
    <n v="58.7"/>
    <n v="203.4"/>
    <n v="106"/>
    <n v="17.29"/>
    <n v="217.5"/>
    <n v="107"/>
    <n v="9.7899999999999991"/>
    <n v="11.8"/>
    <x v="8"/>
    <n v="3.19"/>
    <x v="1"/>
    <x v="0"/>
    <x v="2"/>
    <x v="1"/>
    <x v="0"/>
    <x v="0"/>
  </r>
  <r>
    <n v="2204"/>
    <s v="AL"/>
    <x v="158"/>
    <x v="2"/>
    <x v="0"/>
    <x v="1"/>
    <n v="0"/>
    <x v="1"/>
    <n v="264.89999999999998"/>
    <n v="80"/>
    <n v="45.03"/>
    <n v="281.2"/>
    <n v="66"/>
    <n v="23.9"/>
    <n v="166.1"/>
    <n v="80"/>
    <n v="7.47"/>
    <n v="8.4"/>
    <x v="7"/>
    <n v="2.27"/>
    <x v="0"/>
    <x v="0"/>
    <x v="2"/>
    <x v="1"/>
    <x v="1"/>
    <x v="0"/>
  </r>
  <r>
    <n v="2205"/>
    <s v="DC"/>
    <x v="36"/>
    <x v="2"/>
    <x v="0"/>
    <x v="1"/>
    <n v="0"/>
    <x v="1"/>
    <n v="122"/>
    <n v="92"/>
    <n v="20.74"/>
    <n v="138.30000000000001"/>
    <n v="114"/>
    <n v="11.76"/>
    <n v="224.2"/>
    <n v="128"/>
    <n v="10.09"/>
    <n v="5.8"/>
    <x v="2"/>
    <n v="1.57"/>
    <x v="0"/>
    <x v="0"/>
    <x v="1"/>
    <x v="0"/>
    <x v="2"/>
    <x v="2"/>
  </r>
  <r>
    <n v="2206"/>
    <s v="ND"/>
    <x v="97"/>
    <x v="0"/>
    <x v="0"/>
    <x v="1"/>
    <n v="0"/>
    <x v="1"/>
    <n v="177.2"/>
    <n v="88"/>
    <n v="30.12"/>
    <n v="270.39999999999998"/>
    <n v="99"/>
    <n v="22.98"/>
    <n v="231.5"/>
    <n v="90"/>
    <n v="10.42"/>
    <n v="14"/>
    <x v="5"/>
    <n v="3.78"/>
    <x v="1"/>
    <x v="4"/>
    <x v="1"/>
    <x v="0"/>
    <x v="1"/>
    <x v="0"/>
  </r>
  <r>
    <n v="2207"/>
    <s v="TN"/>
    <x v="185"/>
    <x v="0"/>
    <x v="0"/>
    <x v="1"/>
    <n v="0"/>
    <x v="1"/>
    <n v="133.1"/>
    <n v="80"/>
    <n v="22.63"/>
    <n v="206.5"/>
    <n v="120"/>
    <n v="17.55"/>
    <n v="221.6"/>
    <n v="96"/>
    <n v="9.9700000000000006"/>
    <n v="10.3"/>
    <x v="8"/>
    <n v="2.78"/>
    <x v="0"/>
    <x v="0"/>
    <x v="1"/>
    <x v="0"/>
    <x v="0"/>
    <x v="3"/>
  </r>
  <r>
    <n v="2208"/>
    <s v="DE"/>
    <x v="20"/>
    <x v="1"/>
    <x v="0"/>
    <x v="1"/>
    <n v="0"/>
    <x v="1"/>
    <n v="225.1"/>
    <n v="90"/>
    <n v="38.270000000000003"/>
    <n v="279.5"/>
    <n v="127"/>
    <n v="23.76"/>
    <n v="233.8"/>
    <n v="103"/>
    <n v="10.52"/>
    <n v="8.8000000000000007"/>
    <x v="7"/>
    <n v="2.38"/>
    <x v="0"/>
    <x v="1"/>
    <x v="2"/>
    <x v="1"/>
    <x v="1"/>
    <x v="0"/>
  </r>
  <r>
    <n v="2209"/>
    <s v="NY"/>
    <x v="67"/>
    <x v="2"/>
    <x v="0"/>
    <x v="1"/>
    <n v="0"/>
    <x v="1"/>
    <n v="208.4"/>
    <n v="120"/>
    <n v="35.43"/>
    <n v="174.4"/>
    <n v="99"/>
    <n v="14.82"/>
    <n v="310.7"/>
    <n v="105"/>
    <n v="13.98"/>
    <n v="11.2"/>
    <x v="7"/>
    <n v="3.02"/>
    <x v="1"/>
    <x v="0"/>
    <x v="1"/>
    <x v="0"/>
    <x v="2"/>
    <x v="0"/>
  </r>
  <r>
    <n v="2210"/>
    <s v="AL"/>
    <x v="89"/>
    <x v="2"/>
    <x v="0"/>
    <x v="0"/>
    <n v="30"/>
    <x v="2"/>
    <n v="173.1"/>
    <n v="107"/>
    <n v="29.43"/>
    <n v="247.2"/>
    <n v="101"/>
    <n v="21.01"/>
    <n v="158.69999999999999"/>
    <n v="104"/>
    <n v="7.14"/>
    <n v="11.5"/>
    <x v="2"/>
    <n v="3.11"/>
    <x v="1"/>
    <x v="0"/>
    <x v="1"/>
    <x v="0"/>
    <x v="1"/>
    <x v="1"/>
  </r>
  <r>
    <n v="2211"/>
    <s v="OK"/>
    <x v="33"/>
    <x v="1"/>
    <x v="1"/>
    <x v="1"/>
    <n v="0"/>
    <x v="1"/>
    <n v="162.4"/>
    <n v="131"/>
    <n v="27.61"/>
    <n v="167"/>
    <n v="102"/>
    <n v="14.2"/>
    <n v="128.9"/>
    <n v="118"/>
    <n v="5.8"/>
    <n v="11.4"/>
    <x v="5"/>
    <n v="3.08"/>
    <x v="1"/>
    <x v="4"/>
    <x v="2"/>
    <x v="1"/>
    <x v="2"/>
    <x v="3"/>
  </r>
  <r>
    <n v="2212"/>
    <s v="NE"/>
    <x v="95"/>
    <x v="0"/>
    <x v="0"/>
    <x v="0"/>
    <n v="38"/>
    <x v="2"/>
    <n v="243.4"/>
    <n v="126"/>
    <n v="41.38"/>
    <n v="273.8"/>
    <n v="109"/>
    <n v="23.27"/>
    <n v="282.89999999999998"/>
    <n v="91"/>
    <n v="12.73"/>
    <n v="14.1"/>
    <x v="8"/>
    <n v="3.81"/>
    <x v="1"/>
    <x v="4"/>
    <x v="1"/>
    <x v="0"/>
    <x v="1"/>
    <x v="0"/>
  </r>
  <r>
    <n v="2213"/>
    <s v="IL"/>
    <x v="23"/>
    <x v="0"/>
    <x v="0"/>
    <x v="1"/>
    <n v="0"/>
    <x v="1"/>
    <n v="189.3"/>
    <n v="100"/>
    <n v="32.18"/>
    <n v="239.3"/>
    <n v="107"/>
    <n v="20.34"/>
    <n v="89.7"/>
    <n v="89"/>
    <n v="4.04"/>
    <n v="9.9"/>
    <x v="0"/>
    <n v="2.67"/>
    <x v="0"/>
    <x v="3"/>
    <x v="1"/>
    <x v="0"/>
    <x v="1"/>
    <x v="0"/>
  </r>
  <r>
    <n v="2214"/>
    <s v="IN"/>
    <x v="171"/>
    <x v="2"/>
    <x v="0"/>
    <x v="0"/>
    <n v="46"/>
    <x v="2"/>
    <n v="168.3"/>
    <n v="124"/>
    <n v="28.61"/>
    <n v="270.89999999999998"/>
    <n v="103"/>
    <n v="23.03"/>
    <n v="222.5"/>
    <n v="98"/>
    <n v="10.01"/>
    <n v="6.7"/>
    <x v="5"/>
    <n v="1.81"/>
    <x v="0"/>
    <x v="2"/>
    <x v="1"/>
    <x v="0"/>
    <x v="1"/>
    <x v="1"/>
  </r>
  <r>
    <n v="2215"/>
    <s v="UT"/>
    <x v="104"/>
    <x v="0"/>
    <x v="0"/>
    <x v="0"/>
    <n v="24"/>
    <x v="0"/>
    <n v="232.9"/>
    <n v="90"/>
    <n v="39.590000000000003"/>
    <n v="152.1"/>
    <n v="94"/>
    <n v="12.93"/>
    <n v="344.3"/>
    <n v="82"/>
    <n v="15.49"/>
    <n v="10.7"/>
    <x v="1"/>
    <n v="2.89"/>
    <x v="1"/>
    <x v="0"/>
    <x v="1"/>
    <x v="0"/>
    <x v="2"/>
    <x v="0"/>
  </r>
  <r>
    <n v="2216"/>
    <s v="LA"/>
    <x v="90"/>
    <x v="0"/>
    <x v="0"/>
    <x v="0"/>
    <n v="37"/>
    <x v="2"/>
    <n v="155"/>
    <n v="98"/>
    <n v="26.35"/>
    <n v="142.4"/>
    <n v="105"/>
    <n v="12.1"/>
    <n v="143.69999999999999"/>
    <n v="117"/>
    <n v="6.47"/>
    <n v="5.9"/>
    <x v="7"/>
    <n v="1.59"/>
    <x v="0"/>
    <x v="0"/>
    <x v="1"/>
    <x v="0"/>
    <x v="2"/>
    <x v="3"/>
  </r>
  <r>
    <n v="2217"/>
    <s v="ID"/>
    <x v="16"/>
    <x v="1"/>
    <x v="0"/>
    <x v="1"/>
    <n v="0"/>
    <x v="1"/>
    <n v="154.4"/>
    <n v="130"/>
    <n v="26.25"/>
    <n v="203.8"/>
    <n v="90"/>
    <n v="17.32"/>
    <n v="158.69999999999999"/>
    <n v="59"/>
    <n v="7.14"/>
    <n v="11.8"/>
    <x v="0"/>
    <n v="3.19"/>
    <x v="1"/>
    <x v="1"/>
    <x v="1"/>
    <x v="0"/>
    <x v="0"/>
    <x v="3"/>
  </r>
  <r>
    <n v="2218"/>
    <s v="KY"/>
    <x v="36"/>
    <x v="1"/>
    <x v="0"/>
    <x v="1"/>
    <n v="0"/>
    <x v="1"/>
    <n v="234.7"/>
    <n v="102"/>
    <n v="39.9"/>
    <n v="195.7"/>
    <n v="110"/>
    <n v="16.63"/>
    <n v="253.4"/>
    <n v="71"/>
    <n v="11.4"/>
    <n v="8.4"/>
    <x v="8"/>
    <n v="2.27"/>
    <x v="0"/>
    <x v="4"/>
    <x v="1"/>
    <x v="0"/>
    <x v="0"/>
    <x v="0"/>
  </r>
  <r>
    <n v="2219"/>
    <s v="NH"/>
    <x v="99"/>
    <x v="0"/>
    <x v="1"/>
    <x v="1"/>
    <n v="0"/>
    <x v="1"/>
    <n v="298.39999999999998"/>
    <n v="78"/>
    <n v="50.73"/>
    <n v="270.5"/>
    <n v="142"/>
    <n v="22.99"/>
    <n v="107.3"/>
    <n v="84"/>
    <n v="4.83"/>
    <n v="12.2"/>
    <x v="5"/>
    <n v="3.29"/>
    <x v="1"/>
    <x v="1"/>
    <x v="2"/>
    <x v="1"/>
    <x v="1"/>
    <x v="0"/>
  </r>
  <r>
    <n v="2220"/>
    <s v="OR"/>
    <x v="134"/>
    <x v="0"/>
    <x v="0"/>
    <x v="0"/>
    <n v="33"/>
    <x v="2"/>
    <n v="111.6"/>
    <n v="140"/>
    <n v="18.97"/>
    <n v="213.3"/>
    <n v="111"/>
    <n v="18.13"/>
    <n v="267.60000000000002"/>
    <n v="115"/>
    <n v="12.04"/>
    <n v="16"/>
    <x v="0"/>
    <n v="4.32"/>
    <x v="1"/>
    <x v="1"/>
    <x v="1"/>
    <x v="0"/>
    <x v="0"/>
    <x v="2"/>
  </r>
  <r>
    <n v="2221"/>
    <s v="SD"/>
    <x v="29"/>
    <x v="0"/>
    <x v="0"/>
    <x v="1"/>
    <n v="0"/>
    <x v="1"/>
    <n v="174.5"/>
    <n v="98"/>
    <n v="29.67"/>
    <n v="180.2"/>
    <n v="103"/>
    <n v="15.32"/>
    <n v="179"/>
    <n v="89"/>
    <n v="8.06"/>
    <n v="10.7"/>
    <x v="5"/>
    <n v="2.89"/>
    <x v="1"/>
    <x v="4"/>
    <x v="1"/>
    <x v="0"/>
    <x v="0"/>
    <x v="3"/>
  </r>
  <r>
    <n v="2222"/>
    <s v="MD"/>
    <x v="104"/>
    <x v="1"/>
    <x v="1"/>
    <x v="0"/>
    <n v="27"/>
    <x v="2"/>
    <n v="175.5"/>
    <n v="137"/>
    <n v="29.84"/>
    <n v="210.6"/>
    <n v="60"/>
    <n v="17.899999999999999"/>
    <n v="294.8"/>
    <n v="121"/>
    <n v="13.27"/>
    <n v="6.9"/>
    <x v="2"/>
    <n v="1.86"/>
    <x v="0"/>
    <x v="0"/>
    <x v="1"/>
    <x v="0"/>
    <x v="0"/>
    <x v="2"/>
  </r>
  <r>
    <n v="2223"/>
    <s v="MO"/>
    <x v="55"/>
    <x v="0"/>
    <x v="0"/>
    <x v="0"/>
    <n v="35"/>
    <x v="2"/>
    <n v="207.5"/>
    <n v="138"/>
    <n v="35.28"/>
    <n v="201"/>
    <n v="116"/>
    <n v="17.09"/>
    <n v="164.5"/>
    <n v="107"/>
    <n v="7.4"/>
    <n v="7.5"/>
    <x v="19"/>
    <n v="2.0299999999999998"/>
    <x v="0"/>
    <x v="2"/>
    <x v="1"/>
    <x v="0"/>
    <x v="0"/>
    <x v="0"/>
  </r>
  <r>
    <n v="2224"/>
    <s v="UT"/>
    <x v="94"/>
    <x v="0"/>
    <x v="0"/>
    <x v="1"/>
    <n v="0"/>
    <x v="1"/>
    <n v="258.8"/>
    <n v="85"/>
    <n v="44"/>
    <n v="129.5"/>
    <n v="114"/>
    <n v="11.01"/>
    <n v="193.6"/>
    <n v="106"/>
    <n v="8.7100000000000009"/>
    <n v="10.9"/>
    <x v="10"/>
    <n v="2.94"/>
    <x v="1"/>
    <x v="4"/>
    <x v="1"/>
    <x v="0"/>
    <x v="2"/>
    <x v="0"/>
  </r>
  <r>
    <n v="2225"/>
    <s v="MI"/>
    <x v="62"/>
    <x v="0"/>
    <x v="0"/>
    <x v="1"/>
    <n v="0"/>
    <x v="1"/>
    <n v="226.9"/>
    <n v="106"/>
    <n v="38.57"/>
    <n v="182.2"/>
    <n v="77"/>
    <n v="15.49"/>
    <n v="203.9"/>
    <n v="107"/>
    <n v="9.18"/>
    <n v="11.6"/>
    <x v="5"/>
    <n v="3.13"/>
    <x v="1"/>
    <x v="1"/>
    <x v="2"/>
    <x v="1"/>
    <x v="0"/>
    <x v="0"/>
  </r>
  <r>
    <n v="2226"/>
    <s v="AR"/>
    <x v="87"/>
    <x v="2"/>
    <x v="0"/>
    <x v="1"/>
    <n v="0"/>
    <x v="1"/>
    <n v="152.9"/>
    <n v="119"/>
    <n v="25.99"/>
    <n v="171.2"/>
    <n v="107"/>
    <n v="14.55"/>
    <n v="257"/>
    <n v="106"/>
    <n v="11.57"/>
    <n v="12"/>
    <x v="2"/>
    <n v="3.24"/>
    <x v="1"/>
    <x v="4"/>
    <x v="1"/>
    <x v="0"/>
    <x v="2"/>
    <x v="2"/>
  </r>
  <r>
    <n v="2227"/>
    <s v="TX"/>
    <x v="52"/>
    <x v="2"/>
    <x v="0"/>
    <x v="0"/>
    <n v="27"/>
    <x v="2"/>
    <n v="156.69999999999999"/>
    <n v="51"/>
    <n v="26.64"/>
    <n v="236.5"/>
    <n v="118"/>
    <n v="20.100000000000001"/>
    <n v="123.2"/>
    <n v="111"/>
    <n v="5.54"/>
    <n v="12.6"/>
    <x v="1"/>
    <n v="3.4"/>
    <x v="1"/>
    <x v="4"/>
    <x v="1"/>
    <x v="0"/>
    <x v="1"/>
    <x v="1"/>
  </r>
  <r>
    <n v="2228"/>
    <s v="AK"/>
    <x v="33"/>
    <x v="2"/>
    <x v="0"/>
    <x v="1"/>
    <n v="0"/>
    <x v="1"/>
    <n v="150.80000000000001"/>
    <n v="85"/>
    <n v="25.64"/>
    <n v="295.89999999999998"/>
    <n v="88"/>
    <n v="25.15"/>
    <n v="247.2"/>
    <n v="104"/>
    <n v="11.12"/>
    <n v="12.5"/>
    <x v="6"/>
    <n v="3.38"/>
    <x v="1"/>
    <x v="0"/>
    <x v="1"/>
    <x v="0"/>
    <x v="1"/>
    <x v="1"/>
  </r>
  <r>
    <n v="2229"/>
    <s v="TN"/>
    <x v="50"/>
    <x v="0"/>
    <x v="0"/>
    <x v="1"/>
    <n v="0"/>
    <x v="1"/>
    <n v="221"/>
    <n v="126"/>
    <n v="37.57"/>
    <n v="204.5"/>
    <n v="110"/>
    <n v="17.38"/>
    <n v="118"/>
    <n v="98"/>
    <n v="5.31"/>
    <n v="6.8"/>
    <x v="0"/>
    <n v="1.84"/>
    <x v="0"/>
    <x v="2"/>
    <x v="1"/>
    <x v="0"/>
    <x v="0"/>
    <x v="0"/>
  </r>
  <r>
    <n v="2230"/>
    <s v="NM"/>
    <x v="67"/>
    <x v="2"/>
    <x v="0"/>
    <x v="1"/>
    <n v="0"/>
    <x v="1"/>
    <n v="153.6"/>
    <n v="148"/>
    <n v="26.11"/>
    <n v="262.10000000000002"/>
    <n v="87"/>
    <n v="22.28"/>
    <n v="225.5"/>
    <n v="99"/>
    <n v="10.15"/>
    <n v="9.8000000000000007"/>
    <x v="0"/>
    <n v="2.65"/>
    <x v="0"/>
    <x v="4"/>
    <x v="1"/>
    <x v="0"/>
    <x v="1"/>
    <x v="1"/>
  </r>
  <r>
    <n v="2231"/>
    <s v="RI"/>
    <x v="82"/>
    <x v="0"/>
    <x v="0"/>
    <x v="1"/>
    <n v="0"/>
    <x v="1"/>
    <n v="180.5"/>
    <n v="126"/>
    <n v="30.69"/>
    <n v="230"/>
    <n v="98"/>
    <n v="19.55"/>
    <n v="232.5"/>
    <n v="73"/>
    <n v="10.46"/>
    <n v="10.6"/>
    <x v="0"/>
    <n v="2.86"/>
    <x v="1"/>
    <x v="1"/>
    <x v="1"/>
    <x v="0"/>
    <x v="1"/>
    <x v="0"/>
  </r>
  <r>
    <n v="2232"/>
    <s v="AL"/>
    <x v="120"/>
    <x v="0"/>
    <x v="0"/>
    <x v="1"/>
    <n v="0"/>
    <x v="1"/>
    <n v="123.1"/>
    <n v="106"/>
    <n v="20.93"/>
    <n v="182"/>
    <n v="102"/>
    <n v="15.47"/>
    <n v="244.6"/>
    <n v="75"/>
    <n v="11.01"/>
    <n v="12.6"/>
    <x v="10"/>
    <n v="3.4"/>
    <x v="1"/>
    <x v="4"/>
    <x v="1"/>
    <x v="0"/>
    <x v="0"/>
    <x v="2"/>
  </r>
  <r>
    <n v="2233"/>
    <s v="NC"/>
    <x v="79"/>
    <x v="1"/>
    <x v="0"/>
    <x v="1"/>
    <n v="0"/>
    <x v="1"/>
    <n v="165.7"/>
    <n v="94"/>
    <n v="28.17"/>
    <n v="257.39999999999998"/>
    <n v="80"/>
    <n v="21.88"/>
    <n v="170.8"/>
    <n v="114"/>
    <n v="7.69"/>
    <n v="10"/>
    <x v="7"/>
    <n v="2.7"/>
    <x v="0"/>
    <x v="0"/>
    <x v="1"/>
    <x v="0"/>
    <x v="1"/>
    <x v="1"/>
  </r>
  <r>
    <n v="2234"/>
    <s v="SD"/>
    <x v="15"/>
    <x v="2"/>
    <x v="0"/>
    <x v="1"/>
    <n v="0"/>
    <x v="1"/>
    <n v="200.2"/>
    <n v="92"/>
    <n v="34.03"/>
    <n v="118.7"/>
    <n v="87"/>
    <n v="10.09"/>
    <n v="236.6"/>
    <n v="65"/>
    <n v="10.65"/>
    <n v="6"/>
    <x v="1"/>
    <n v="1.62"/>
    <x v="0"/>
    <x v="4"/>
    <x v="1"/>
    <x v="0"/>
    <x v="2"/>
    <x v="0"/>
  </r>
  <r>
    <n v="2235"/>
    <s v="MT"/>
    <x v="78"/>
    <x v="1"/>
    <x v="0"/>
    <x v="1"/>
    <n v="0"/>
    <x v="1"/>
    <n v="154.80000000000001"/>
    <n v="82"/>
    <n v="26.32"/>
    <n v="287.7"/>
    <n v="109"/>
    <n v="24.45"/>
    <n v="208.4"/>
    <n v="80"/>
    <n v="9.3800000000000008"/>
    <n v="5.9"/>
    <x v="4"/>
    <n v="1.59"/>
    <x v="0"/>
    <x v="3"/>
    <x v="1"/>
    <x v="0"/>
    <x v="1"/>
    <x v="1"/>
  </r>
  <r>
    <n v="2236"/>
    <s v="HI"/>
    <x v="62"/>
    <x v="1"/>
    <x v="0"/>
    <x v="1"/>
    <n v="0"/>
    <x v="1"/>
    <n v="125.4"/>
    <n v="116"/>
    <n v="21.32"/>
    <n v="261.5"/>
    <n v="95"/>
    <n v="22.23"/>
    <n v="241.6"/>
    <n v="104"/>
    <n v="10.87"/>
    <n v="11.4"/>
    <x v="4"/>
    <n v="3.08"/>
    <x v="1"/>
    <x v="4"/>
    <x v="1"/>
    <x v="0"/>
    <x v="1"/>
    <x v="1"/>
  </r>
  <r>
    <n v="2237"/>
    <s v="MT"/>
    <x v="82"/>
    <x v="0"/>
    <x v="0"/>
    <x v="0"/>
    <n v="33"/>
    <x v="2"/>
    <n v="184.2"/>
    <n v="111"/>
    <n v="31.31"/>
    <n v="312.60000000000002"/>
    <n v="89"/>
    <n v="26.57"/>
    <n v="264"/>
    <n v="55"/>
    <n v="11.88"/>
    <n v="12.2"/>
    <x v="7"/>
    <n v="3.29"/>
    <x v="1"/>
    <x v="0"/>
    <x v="1"/>
    <x v="0"/>
    <x v="1"/>
    <x v="0"/>
  </r>
  <r>
    <n v="2238"/>
    <s v="KY"/>
    <x v="62"/>
    <x v="0"/>
    <x v="0"/>
    <x v="0"/>
    <n v="24"/>
    <x v="0"/>
    <n v="274.7"/>
    <n v="99"/>
    <n v="46.7"/>
    <n v="193.5"/>
    <n v="118"/>
    <n v="16.45"/>
    <n v="299.60000000000002"/>
    <n v="109"/>
    <n v="13.48"/>
    <n v="10.8"/>
    <x v="0"/>
    <n v="2.92"/>
    <x v="1"/>
    <x v="3"/>
    <x v="1"/>
    <x v="0"/>
    <x v="0"/>
    <x v="0"/>
  </r>
  <r>
    <n v="2239"/>
    <s v="DC"/>
    <x v="11"/>
    <x v="0"/>
    <x v="1"/>
    <x v="0"/>
    <n v="39"/>
    <x v="2"/>
    <n v="142"/>
    <n v="140"/>
    <n v="24.14"/>
    <n v="241.6"/>
    <n v="89"/>
    <n v="20.54"/>
    <n v="302"/>
    <n v="72"/>
    <n v="13.59"/>
    <n v="11.3"/>
    <x v="2"/>
    <n v="3.05"/>
    <x v="1"/>
    <x v="0"/>
    <x v="1"/>
    <x v="0"/>
    <x v="1"/>
    <x v="1"/>
  </r>
  <r>
    <n v="2240"/>
    <s v="CO"/>
    <x v="82"/>
    <x v="2"/>
    <x v="1"/>
    <x v="0"/>
    <n v="21"/>
    <x v="0"/>
    <n v="151.5"/>
    <n v="99"/>
    <n v="25.76"/>
    <n v="147.80000000000001"/>
    <n v="89"/>
    <n v="12.56"/>
    <n v="210.4"/>
    <n v="114"/>
    <n v="9.4700000000000006"/>
    <n v="10"/>
    <x v="7"/>
    <n v="2.7"/>
    <x v="0"/>
    <x v="0"/>
    <x v="1"/>
    <x v="0"/>
    <x v="2"/>
    <x v="3"/>
  </r>
  <r>
    <n v="2241"/>
    <s v="MI"/>
    <x v="12"/>
    <x v="0"/>
    <x v="0"/>
    <x v="1"/>
    <n v="0"/>
    <x v="1"/>
    <n v="124.8"/>
    <n v="114"/>
    <n v="21.22"/>
    <n v="133"/>
    <n v="121"/>
    <n v="11.31"/>
    <n v="160.30000000000001"/>
    <n v="85"/>
    <n v="7.21"/>
    <n v="10.6"/>
    <x v="10"/>
    <n v="2.86"/>
    <x v="1"/>
    <x v="3"/>
    <x v="1"/>
    <x v="0"/>
    <x v="2"/>
    <x v="3"/>
  </r>
  <r>
    <n v="2242"/>
    <s v="NC"/>
    <x v="46"/>
    <x v="0"/>
    <x v="0"/>
    <x v="1"/>
    <n v="0"/>
    <x v="1"/>
    <n v="232.7"/>
    <n v="114"/>
    <n v="39.56"/>
    <n v="186.4"/>
    <n v="123"/>
    <n v="15.84"/>
    <n v="153.30000000000001"/>
    <n v="122"/>
    <n v="6.9"/>
    <n v="11.5"/>
    <x v="1"/>
    <n v="3.11"/>
    <x v="1"/>
    <x v="5"/>
    <x v="1"/>
    <x v="0"/>
    <x v="0"/>
    <x v="0"/>
  </r>
  <r>
    <n v="2243"/>
    <s v="SC"/>
    <x v="104"/>
    <x v="2"/>
    <x v="0"/>
    <x v="1"/>
    <n v="0"/>
    <x v="1"/>
    <n v="288"/>
    <n v="120"/>
    <n v="48.96"/>
    <n v="255.8"/>
    <n v="90"/>
    <n v="21.74"/>
    <n v="233.4"/>
    <n v="99"/>
    <n v="10.5"/>
    <n v="13.4"/>
    <x v="7"/>
    <n v="3.62"/>
    <x v="1"/>
    <x v="1"/>
    <x v="2"/>
    <x v="1"/>
    <x v="1"/>
    <x v="0"/>
  </r>
  <r>
    <n v="2244"/>
    <s v="CO"/>
    <x v="21"/>
    <x v="0"/>
    <x v="0"/>
    <x v="0"/>
    <n v="23"/>
    <x v="0"/>
    <n v="170.8"/>
    <n v="145"/>
    <n v="29.04"/>
    <n v="236.7"/>
    <n v="93"/>
    <n v="20.12"/>
    <n v="294.5"/>
    <n v="100"/>
    <n v="13.25"/>
    <n v="12.7"/>
    <x v="6"/>
    <n v="3.43"/>
    <x v="1"/>
    <x v="0"/>
    <x v="1"/>
    <x v="0"/>
    <x v="1"/>
    <x v="1"/>
  </r>
  <r>
    <n v="2245"/>
    <s v="MN"/>
    <x v="55"/>
    <x v="0"/>
    <x v="0"/>
    <x v="1"/>
    <n v="0"/>
    <x v="1"/>
    <n v="216.1"/>
    <n v="114"/>
    <n v="36.74"/>
    <n v="197.5"/>
    <n v="107"/>
    <n v="16.79"/>
    <n v="217.8"/>
    <n v="104"/>
    <n v="9.8000000000000007"/>
    <n v="9.8000000000000007"/>
    <x v="0"/>
    <n v="2.65"/>
    <x v="0"/>
    <x v="0"/>
    <x v="1"/>
    <x v="0"/>
    <x v="0"/>
    <x v="0"/>
  </r>
  <r>
    <n v="2246"/>
    <s v="WY"/>
    <x v="15"/>
    <x v="0"/>
    <x v="0"/>
    <x v="1"/>
    <n v="0"/>
    <x v="1"/>
    <n v="138.69999999999999"/>
    <n v="100"/>
    <n v="23.58"/>
    <n v="215.4"/>
    <n v="58"/>
    <n v="18.309999999999999"/>
    <n v="164.3"/>
    <n v="98"/>
    <n v="7.39"/>
    <n v="4.9000000000000004"/>
    <x v="7"/>
    <n v="1.32"/>
    <x v="0"/>
    <x v="4"/>
    <x v="1"/>
    <x v="0"/>
    <x v="0"/>
    <x v="3"/>
  </r>
  <r>
    <n v="2247"/>
    <s v="FL"/>
    <x v="38"/>
    <x v="1"/>
    <x v="0"/>
    <x v="1"/>
    <n v="0"/>
    <x v="1"/>
    <n v="210.7"/>
    <n v="112"/>
    <n v="35.82"/>
    <n v="238.7"/>
    <n v="73"/>
    <n v="20.29"/>
    <n v="253.6"/>
    <n v="90"/>
    <n v="11.41"/>
    <n v="9.1999999999999993"/>
    <x v="2"/>
    <n v="2.48"/>
    <x v="0"/>
    <x v="3"/>
    <x v="1"/>
    <x v="0"/>
    <x v="1"/>
    <x v="0"/>
  </r>
  <r>
    <n v="2248"/>
    <s v="NY"/>
    <x v="71"/>
    <x v="0"/>
    <x v="0"/>
    <x v="1"/>
    <n v="0"/>
    <x v="1"/>
    <n v="181.8"/>
    <n v="117"/>
    <n v="30.91"/>
    <n v="158.1"/>
    <n v="91"/>
    <n v="13.44"/>
    <n v="266.2"/>
    <n v="123"/>
    <n v="11.98"/>
    <n v="9.6999999999999993"/>
    <x v="4"/>
    <n v="2.62"/>
    <x v="0"/>
    <x v="1"/>
    <x v="1"/>
    <x v="0"/>
    <x v="2"/>
    <x v="0"/>
  </r>
  <r>
    <n v="2249"/>
    <s v="OK"/>
    <x v="59"/>
    <x v="2"/>
    <x v="0"/>
    <x v="0"/>
    <n v="30"/>
    <x v="2"/>
    <n v="61.6"/>
    <n v="103"/>
    <n v="10.47"/>
    <n v="255.1"/>
    <n v="110"/>
    <n v="21.68"/>
    <n v="225.9"/>
    <n v="96"/>
    <n v="10.17"/>
    <n v="12.4"/>
    <x v="2"/>
    <n v="3.35"/>
    <x v="1"/>
    <x v="0"/>
    <x v="1"/>
    <x v="0"/>
    <x v="1"/>
    <x v="1"/>
  </r>
  <r>
    <n v="2250"/>
    <s v="ME"/>
    <x v="44"/>
    <x v="1"/>
    <x v="0"/>
    <x v="1"/>
    <n v="0"/>
    <x v="1"/>
    <n v="207.7"/>
    <n v="85"/>
    <n v="35.31"/>
    <n v="196.7"/>
    <n v="112"/>
    <n v="16.72"/>
    <n v="261.7"/>
    <n v="83"/>
    <n v="11.78"/>
    <n v="6.8"/>
    <x v="0"/>
    <n v="1.84"/>
    <x v="0"/>
    <x v="0"/>
    <x v="1"/>
    <x v="0"/>
    <x v="0"/>
    <x v="0"/>
  </r>
  <r>
    <n v="2251"/>
    <s v="NE"/>
    <x v="29"/>
    <x v="1"/>
    <x v="0"/>
    <x v="1"/>
    <n v="0"/>
    <x v="1"/>
    <n v="219.2"/>
    <n v="73"/>
    <n v="37.26"/>
    <n v="167"/>
    <n v="65"/>
    <n v="14.2"/>
    <n v="161.4"/>
    <n v="119"/>
    <n v="7.26"/>
    <n v="10"/>
    <x v="2"/>
    <n v="2.7"/>
    <x v="0"/>
    <x v="0"/>
    <x v="1"/>
    <x v="0"/>
    <x v="2"/>
    <x v="0"/>
  </r>
  <r>
    <n v="2252"/>
    <s v="CT"/>
    <x v="104"/>
    <x v="0"/>
    <x v="0"/>
    <x v="1"/>
    <n v="0"/>
    <x v="1"/>
    <n v="245.9"/>
    <n v="73"/>
    <n v="41.8"/>
    <n v="240.1"/>
    <n v="87"/>
    <n v="20.41"/>
    <n v="158.69999999999999"/>
    <n v="89"/>
    <n v="7.14"/>
    <n v="8.9"/>
    <x v="2"/>
    <n v="2.4"/>
    <x v="0"/>
    <x v="3"/>
    <x v="1"/>
    <x v="0"/>
    <x v="1"/>
    <x v="0"/>
  </r>
  <r>
    <n v="2253"/>
    <s v="DC"/>
    <x v="46"/>
    <x v="0"/>
    <x v="0"/>
    <x v="1"/>
    <n v="0"/>
    <x v="1"/>
    <n v="257.3"/>
    <n v="84"/>
    <n v="43.74"/>
    <n v="184.8"/>
    <n v="115"/>
    <n v="15.71"/>
    <n v="108.9"/>
    <n v="109"/>
    <n v="4.9000000000000004"/>
    <n v="13.5"/>
    <x v="10"/>
    <n v="3.65"/>
    <x v="1"/>
    <x v="1"/>
    <x v="1"/>
    <x v="0"/>
    <x v="0"/>
    <x v="0"/>
  </r>
  <r>
    <n v="2254"/>
    <s v="OK"/>
    <x v="162"/>
    <x v="0"/>
    <x v="0"/>
    <x v="1"/>
    <n v="0"/>
    <x v="1"/>
    <n v="121.1"/>
    <n v="130"/>
    <n v="20.59"/>
    <n v="216"/>
    <n v="86"/>
    <n v="18.36"/>
    <n v="235.1"/>
    <n v="33"/>
    <n v="10.58"/>
    <n v="16.100000000000001"/>
    <x v="2"/>
    <n v="4.3499999999999996"/>
    <x v="1"/>
    <x v="4"/>
    <x v="1"/>
    <x v="0"/>
    <x v="0"/>
    <x v="2"/>
  </r>
  <r>
    <n v="2255"/>
    <s v="NJ"/>
    <x v="87"/>
    <x v="0"/>
    <x v="0"/>
    <x v="1"/>
    <n v="0"/>
    <x v="1"/>
    <n v="301.5"/>
    <n v="136"/>
    <n v="51.26"/>
    <n v="257.7"/>
    <n v="72"/>
    <n v="21.9"/>
    <n v="132.9"/>
    <n v="118"/>
    <n v="5.98"/>
    <n v="13.4"/>
    <x v="5"/>
    <n v="3.62"/>
    <x v="1"/>
    <x v="2"/>
    <x v="2"/>
    <x v="1"/>
    <x v="1"/>
    <x v="0"/>
  </r>
  <r>
    <n v="2256"/>
    <s v="IA"/>
    <x v="206"/>
    <x v="0"/>
    <x v="0"/>
    <x v="1"/>
    <n v="0"/>
    <x v="1"/>
    <n v="233.9"/>
    <n v="96"/>
    <n v="39.76"/>
    <n v="218.9"/>
    <n v="111"/>
    <n v="18.61"/>
    <n v="182.9"/>
    <n v="109"/>
    <n v="8.23"/>
    <n v="9.5"/>
    <x v="0"/>
    <n v="2.57"/>
    <x v="0"/>
    <x v="1"/>
    <x v="1"/>
    <x v="0"/>
    <x v="0"/>
    <x v="0"/>
  </r>
  <r>
    <n v="2257"/>
    <s v="VA"/>
    <x v="63"/>
    <x v="0"/>
    <x v="1"/>
    <x v="1"/>
    <n v="0"/>
    <x v="1"/>
    <n v="99.6"/>
    <n v="108"/>
    <n v="16.93"/>
    <n v="308.7"/>
    <n v="102"/>
    <n v="26.24"/>
    <n v="161.19999999999999"/>
    <n v="62"/>
    <n v="7.25"/>
    <n v="13.7"/>
    <x v="1"/>
    <n v="3.7"/>
    <x v="1"/>
    <x v="4"/>
    <x v="2"/>
    <x v="1"/>
    <x v="1"/>
    <x v="1"/>
  </r>
  <r>
    <n v="2258"/>
    <s v="VA"/>
    <x v="6"/>
    <x v="1"/>
    <x v="0"/>
    <x v="1"/>
    <n v="0"/>
    <x v="1"/>
    <n v="169.8"/>
    <n v="123"/>
    <n v="28.87"/>
    <n v="183.1"/>
    <n v="94"/>
    <n v="15.56"/>
    <n v="395"/>
    <n v="72"/>
    <n v="17.77"/>
    <n v="12.7"/>
    <x v="10"/>
    <n v="3.43"/>
    <x v="1"/>
    <x v="4"/>
    <x v="1"/>
    <x v="0"/>
    <x v="0"/>
    <x v="2"/>
  </r>
  <r>
    <n v="2259"/>
    <s v="NM"/>
    <x v="212"/>
    <x v="0"/>
    <x v="1"/>
    <x v="0"/>
    <n v="26"/>
    <x v="2"/>
    <n v="198.8"/>
    <n v="115"/>
    <n v="33.799999999999997"/>
    <n v="166.6"/>
    <n v="67"/>
    <n v="14.16"/>
    <n v="198.5"/>
    <n v="118"/>
    <n v="8.93"/>
    <n v="14.4"/>
    <x v="0"/>
    <n v="3.89"/>
    <x v="1"/>
    <x v="0"/>
    <x v="2"/>
    <x v="1"/>
    <x v="2"/>
    <x v="0"/>
  </r>
  <r>
    <n v="2260"/>
    <s v="FL"/>
    <x v="89"/>
    <x v="2"/>
    <x v="1"/>
    <x v="1"/>
    <n v="0"/>
    <x v="1"/>
    <n v="116.2"/>
    <n v="86"/>
    <n v="19.75"/>
    <n v="229.7"/>
    <n v="127"/>
    <n v="19.52"/>
    <n v="204.2"/>
    <n v="109"/>
    <n v="9.19"/>
    <n v="10.1"/>
    <x v="0"/>
    <n v="2.73"/>
    <x v="0"/>
    <x v="3"/>
    <x v="1"/>
    <x v="0"/>
    <x v="1"/>
    <x v="3"/>
  </r>
  <r>
    <n v="2261"/>
    <s v="RI"/>
    <x v="18"/>
    <x v="1"/>
    <x v="1"/>
    <x v="1"/>
    <n v="0"/>
    <x v="1"/>
    <n v="255.9"/>
    <n v="128"/>
    <n v="43.5"/>
    <n v="140.9"/>
    <n v="92"/>
    <n v="11.98"/>
    <n v="308.89999999999998"/>
    <n v="130"/>
    <n v="13.9"/>
    <n v="12.1"/>
    <x v="5"/>
    <n v="3.27"/>
    <x v="1"/>
    <x v="0"/>
    <x v="2"/>
    <x v="1"/>
    <x v="2"/>
    <x v="0"/>
  </r>
  <r>
    <n v="2262"/>
    <s v="NJ"/>
    <x v="35"/>
    <x v="2"/>
    <x v="0"/>
    <x v="0"/>
    <n v="27"/>
    <x v="2"/>
    <n v="187.7"/>
    <n v="84"/>
    <n v="31.91"/>
    <n v="221"/>
    <n v="147"/>
    <n v="18.79"/>
    <n v="145.69999999999999"/>
    <n v="110"/>
    <n v="6.56"/>
    <n v="10"/>
    <x v="7"/>
    <n v="2.7"/>
    <x v="0"/>
    <x v="3"/>
    <x v="1"/>
    <x v="0"/>
    <x v="0"/>
    <x v="0"/>
  </r>
  <r>
    <n v="2263"/>
    <s v="NE"/>
    <x v="59"/>
    <x v="2"/>
    <x v="0"/>
    <x v="0"/>
    <n v="21"/>
    <x v="0"/>
    <n v="195.9"/>
    <n v="91"/>
    <n v="33.299999999999997"/>
    <n v="213.9"/>
    <n v="84"/>
    <n v="18.18"/>
    <n v="88.2"/>
    <n v="111"/>
    <n v="3.97"/>
    <n v="8.6"/>
    <x v="7"/>
    <n v="2.3199999999999998"/>
    <x v="0"/>
    <x v="1"/>
    <x v="1"/>
    <x v="0"/>
    <x v="0"/>
    <x v="0"/>
  </r>
  <r>
    <n v="2264"/>
    <s v="WV"/>
    <x v="131"/>
    <x v="0"/>
    <x v="0"/>
    <x v="1"/>
    <n v="0"/>
    <x v="1"/>
    <n v="129.4"/>
    <n v="97"/>
    <n v="22"/>
    <n v="185.4"/>
    <n v="101"/>
    <n v="15.76"/>
    <n v="204.7"/>
    <n v="106"/>
    <n v="9.2100000000000009"/>
    <n v="1.1000000000000001"/>
    <x v="5"/>
    <n v="0.3"/>
    <x v="0"/>
    <x v="4"/>
    <x v="1"/>
    <x v="0"/>
    <x v="0"/>
    <x v="3"/>
  </r>
  <r>
    <n v="2265"/>
    <s v="WY"/>
    <x v="104"/>
    <x v="1"/>
    <x v="0"/>
    <x v="0"/>
    <n v="12"/>
    <x v="0"/>
    <n v="221"/>
    <n v="108"/>
    <n v="37.57"/>
    <n v="151"/>
    <n v="118"/>
    <n v="12.84"/>
    <n v="179"/>
    <n v="80"/>
    <n v="8.06"/>
    <n v="9"/>
    <x v="1"/>
    <n v="2.4300000000000002"/>
    <x v="0"/>
    <x v="4"/>
    <x v="1"/>
    <x v="0"/>
    <x v="2"/>
    <x v="0"/>
  </r>
  <r>
    <n v="2266"/>
    <s v="SC"/>
    <x v="150"/>
    <x v="2"/>
    <x v="0"/>
    <x v="1"/>
    <n v="0"/>
    <x v="1"/>
    <n v="140.5"/>
    <n v="92"/>
    <n v="23.89"/>
    <n v="186.8"/>
    <n v="96"/>
    <n v="15.88"/>
    <n v="227"/>
    <n v="89"/>
    <n v="10.220000000000001"/>
    <n v="9.5"/>
    <x v="2"/>
    <n v="2.57"/>
    <x v="0"/>
    <x v="4"/>
    <x v="1"/>
    <x v="0"/>
    <x v="0"/>
    <x v="2"/>
  </r>
  <r>
    <n v="2267"/>
    <s v="MS"/>
    <x v="74"/>
    <x v="0"/>
    <x v="1"/>
    <x v="1"/>
    <n v="0"/>
    <x v="1"/>
    <n v="277.89999999999998"/>
    <n v="123"/>
    <n v="47.24"/>
    <n v="155.80000000000001"/>
    <n v="112"/>
    <n v="13.24"/>
    <n v="256.89999999999998"/>
    <n v="71"/>
    <n v="11.56"/>
    <n v="9.1999999999999993"/>
    <x v="3"/>
    <n v="2.48"/>
    <x v="0"/>
    <x v="1"/>
    <x v="2"/>
    <x v="1"/>
    <x v="2"/>
    <x v="0"/>
  </r>
  <r>
    <n v="2268"/>
    <s v="IL"/>
    <x v="70"/>
    <x v="0"/>
    <x v="0"/>
    <x v="1"/>
    <n v="0"/>
    <x v="1"/>
    <n v="109.1"/>
    <n v="117"/>
    <n v="18.55"/>
    <n v="217.4"/>
    <n v="124"/>
    <n v="18.48"/>
    <n v="188.4"/>
    <n v="141"/>
    <n v="8.48"/>
    <n v="12.8"/>
    <x v="1"/>
    <n v="3.46"/>
    <x v="1"/>
    <x v="1"/>
    <x v="1"/>
    <x v="0"/>
    <x v="0"/>
    <x v="3"/>
  </r>
  <r>
    <n v="2269"/>
    <s v="OR"/>
    <x v="128"/>
    <x v="0"/>
    <x v="0"/>
    <x v="1"/>
    <n v="0"/>
    <x v="1"/>
    <n v="207.8"/>
    <n v="109"/>
    <n v="35.33"/>
    <n v="123.5"/>
    <n v="112"/>
    <n v="10.5"/>
    <n v="291.60000000000002"/>
    <n v="115"/>
    <n v="13.12"/>
    <n v="5.7"/>
    <x v="4"/>
    <n v="1.54"/>
    <x v="0"/>
    <x v="1"/>
    <x v="1"/>
    <x v="0"/>
    <x v="2"/>
    <x v="0"/>
  </r>
  <r>
    <n v="2270"/>
    <s v="UT"/>
    <x v="96"/>
    <x v="1"/>
    <x v="0"/>
    <x v="1"/>
    <n v="0"/>
    <x v="1"/>
    <n v="205.9"/>
    <n v="96"/>
    <n v="35"/>
    <n v="257.10000000000002"/>
    <n v="94"/>
    <n v="21.85"/>
    <n v="209"/>
    <n v="63"/>
    <n v="9.4"/>
    <n v="12.1"/>
    <x v="8"/>
    <n v="3.27"/>
    <x v="1"/>
    <x v="1"/>
    <x v="1"/>
    <x v="0"/>
    <x v="1"/>
    <x v="0"/>
  </r>
  <r>
    <n v="2271"/>
    <s v="IA"/>
    <x v="107"/>
    <x v="0"/>
    <x v="0"/>
    <x v="1"/>
    <n v="0"/>
    <x v="1"/>
    <n v="308.60000000000002"/>
    <n v="139"/>
    <n v="52.46"/>
    <n v="150.80000000000001"/>
    <n v="94"/>
    <n v="12.82"/>
    <n v="198.7"/>
    <n v="66"/>
    <n v="8.94"/>
    <n v="7.3"/>
    <x v="0"/>
    <n v="1.97"/>
    <x v="0"/>
    <x v="2"/>
    <x v="2"/>
    <x v="1"/>
    <x v="2"/>
    <x v="0"/>
  </r>
  <r>
    <n v="2272"/>
    <s v="ME"/>
    <x v="158"/>
    <x v="1"/>
    <x v="0"/>
    <x v="1"/>
    <n v="0"/>
    <x v="1"/>
    <n v="242.6"/>
    <n v="69"/>
    <n v="41.24"/>
    <n v="209"/>
    <n v="117"/>
    <n v="17.77"/>
    <n v="219.7"/>
    <n v="82"/>
    <n v="9.89"/>
    <n v="14.4"/>
    <x v="1"/>
    <n v="3.89"/>
    <x v="1"/>
    <x v="4"/>
    <x v="1"/>
    <x v="0"/>
    <x v="0"/>
    <x v="0"/>
  </r>
  <r>
    <n v="2273"/>
    <s v="WY"/>
    <x v="131"/>
    <x v="2"/>
    <x v="0"/>
    <x v="1"/>
    <n v="0"/>
    <x v="1"/>
    <n v="229.6"/>
    <n v="82"/>
    <n v="39.03"/>
    <n v="138.1"/>
    <n v="103"/>
    <n v="11.74"/>
    <n v="250.8"/>
    <n v="109"/>
    <n v="11.29"/>
    <n v="3.3"/>
    <x v="0"/>
    <n v="0.89"/>
    <x v="0"/>
    <x v="0"/>
    <x v="1"/>
    <x v="0"/>
    <x v="2"/>
    <x v="0"/>
  </r>
  <r>
    <n v="2274"/>
    <s v="WI"/>
    <x v="145"/>
    <x v="1"/>
    <x v="0"/>
    <x v="0"/>
    <n v="28"/>
    <x v="2"/>
    <n v="166"/>
    <n v="62"/>
    <n v="28.22"/>
    <n v="233.9"/>
    <n v="88"/>
    <n v="19.88"/>
    <n v="170.1"/>
    <n v="84"/>
    <n v="7.65"/>
    <n v="7.7"/>
    <x v="0"/>
    <n v="2.08"/>
    <x v="0"/>
    <x v="4"/>
    <x v="1"/>
    <x v="0"/>
    <x v="1"/>
    <x v="3"/>
  </r>
  <r>
    <n v="2275"/>
    <s v="SC"/>
    <x v="42"/>
    <x v="0"/>
    <x v="0"/>
    <x v="1"/>
    <n v="0"/>
    <x v="1"/>
    <n v="144.80000000000001"/>
    <n v="126"/>
    <n v="24.62"/>
    <n v="200.6"/>
    <n v="82"/>
    <n v="17.05"/>
    <n v="208.8"/>
    <n v="81"/>
    <n v="9.4"/>
    <n v="13.3"/>
    <x v="4"/>
    <n v="3.59"/>
    <x v="1"/>
    <x v="1"/>
    <x v="2"/>
    <x v="1"/>
    <x v="0"/>
    <x v="3"/>
  </r>
  <r>
    <n v="2276"/>
    <s v="DC"/>
    <x v="13"/>
    <x v="1"/>
    <x v="1"/>
    <x v="1"/>
    <n v="0"/>
    <x v="1"/>
    <n v="106.1"/>
    <n v="77"/>
    <n v="18.04"/>
    <n v="123.5"/>
    <n v="100"/>
    <n v="10.5"/>
    <n v="96.4"/>
    <n v="92"/>
    <n v="4.34"/>
    <n v="12.9"/>
    <x v="0"/>
    <n v="3.48"/>
    <x v="1"/>
    <x v="1"/>
    <x v="1"/>
    <x v="0"/>
    <x v="2"/>
    <x v="3"/>
  </r>
  <r>
    <n v="2277"/>
    <s v="CT"/>
    <x v="45"/>
    <x v="0"/>
    <x v="0"/>
    <x v="1"/>
    <n v="0"/>
    <x v="1"/>
    <n v="221.8"/>
    <n v="84"/>
    <n v="37.71"/>
    <n v="166"/>
    <n v="125"/>
    <n v="14.11"/>
    <n v="210.2"/>
    <n v="72"/>
    <n v="9.4600000000000009"/>
    <n v="13.2"/>
    <x v="7"/>
    <n v="3.56"/>
    <x v="1"/>
    <x v="0"/>
    <x v="1"/>
    <x v="0"/>
    <x v="2"/>
    <x v="0"/>
  </r>
  <r>
    <n v="2278"/>
    <s v="OR"/>
    <x v="103"/>
    <x v="0"/>
    <x v="0"/>
    <x v="1"/>
    <n v="0"/>
    <x v="1"/>
    <n v="204.6"/>
    <n v="98"/>
    <n v="34.78"/>
    <n v="212.5"/>
    <n v="90"/>
    <n v="18.059999999999999"/>
    <n v="182.1"/>
    <n v="95"/>
    <n v="8.19"/>
    <n v="9.8000000000000007"/>
    <x v="10"/>
    <n v="2.65"/>
    <x v="0"/>
    <x v="4"/>
    <x v="1"/>
    <x v="0"/>
    <x v="0"/>
    <x v="0"/>
  </r>
  <r>
    <n v="2279"/>
    <s v="NV"/>
    <x v="28"/>
    <x v="0"/>
    <x v="0"/>
    <x v="0"/>
    <n v="44"/>
    <x v="2"/>
    <n v="152"/>
    <n v="95"/>
    <n v="25.84"/>
    <n v="274.89999999999998"/>
    <n v="73"/>
    <n v="23.37"/>
    <n v="162.4"/>
    <n v="121"/>
    <n v="7.31"/>
    <n v="10"/>
    <x v="6"/>
    <n v="2.7"/>
    <x v="0"/>
    <x v="4"/>
    <x v="1"/>
    <x v="0"/>
    <x v="1"/>
    <x v="1"/>
  </r>
  <r>
    <n v="2280"/>
    <s v="MN"/>
    <x v="99"/>
    <x v="0"/>
    <x v="1"/>
    <x v="0"/>
    <n v="29"/>
    <x v="2"/>
    <n v="260.8"/>
    <n v="81"/>
    <n v="44.34"/>
    <n v="163.69999999999999"/>
    <n v="112"/>
    <n v="13.91"/>
    <n v="271.7"/>
    <n v="117"/>
    <n v="12.23"/>
    <n v="17"/>
    <x v="1"/>
    <n v="4.59"/>
    <x v="1"/>
    <x v="0"/>
    <x v="2"/>
    <x v="1"/>
    <x v="2"/>
    <x v="0"/>
  </r>
  <r>
    <n v="2281"/>
    <s v="KS"/>
    <x v="138"/>
    <x v="0"/>
    <x v="0"/>
    <x v="1"/>
    <n v="0"/>
    <x v="1"/>
    <n v="177.9"/>
    <n v="83"/>
    <n v="30.24"/>
    <n v="167.3"/>
    <n v="84"/>
    <n v="14.22"/>
    <n v="223.7"/>
    <n v="142"/>
    <n v="10.07"/>
    <n v="15.2"/>
    <x v="8"/>
    <n v="4.0999999999999996"/>
    <x v="1"/>
    <x v="1"/>
    <x v="1"/>
    <x v="0"/>
    <x v="2"/>
    <x v="0"/>
  </r>
  <r>
    <n v="2282"/>
    <s v="RI"/>
    <x v="37"/>
    <x v="0"/>
    <x v="0"/>
    <x v="1"/>
    <n v="0"/>
    <x v="1"/>
    <n v="235.1"/>
    <n v="97"/>
    <n v="39.97"/>
    <n v="196.8"/>
    <n v="104"/>
    <n v="16.73"/>
    <n v="259.7"/>
    <n v="110"/>
    <n v="11.69"/>
    <n v="7"/>
    <x v="10"/>
    <n v="1.89"/>
    <x v="0"/>
    <x v="3"/>
    <x v="1"/>
    <x v="0"/>
    <x v="0"/>
    <x v="0"/>
  </r>
  <r>
    <n v="2283"/>
    <s v="DC"/>
    <x v="120"/>
    <x v="0"/>
    <x v="0"/>
    <x v="1"/>
    <n v="0"/>
    <x v="1"/>
    <n v="186.8"/>
    <n v="92"/>
    <n v="31.76"/>
    <n v="173.7"/>
    <n v="123"/>
    <n v="14.76"/>
    <n v="250.9"/>
    <n v="131"/>
    <n v="11.29"/>
    <n v="9.6999999999999993"/>
    <x v="7"/>
    <n v="2.62"/>
    <x v="0"/>
    <x v="4"/>
    <x v="1"/>
    <x v="0"/>
    <x v="2"/>
    <x v="0"/>
  </r>
  <r>
    <n v="2284"/>
    <s v="IL"/>
    <x v="96"/>
    <x v="2"/>
    <x v="1"/>
    <x v="1"/>
    <n v="0"/>
    <x v="1"/>
    <n v="268.39999999999998"/>
    <n v="81"/>
    <n v="45.63"/>
    <n v="174.4"/>
    <n v="115"/>
    <n v="14.82"/>
    <n v="193.5"/>
    <n v="96"/>
    <n v="8.7100000000000009"/>
    <n v="11.6"/>
    <x v="7"/>
    <n v="3.13"/>
    <x v="1"/>
    <x v="0"/>
    <x v="1"/>
    <x v="0"/>
    <x v="2"/>
    <x v="0"/>
  </r>
  <r>
    <n v="2285"/>
    <s v="UT"/>
    <x v="30"/>
    <x v="1"/>
    <x v="0"/>
    <x v="1"/>
    <n v="0"/>
    <x v="1"/>
    <n v="192.1"/>
    <n v="95"/>
    <n v="32.659999999999997"/>
    <n v="249.8"/>
    <n v="94"/>
    <n v="21.23"/>
    <n v="132.6"/>
    <n v="100"/>
    <n v="5.97"/>
    <n v="7.3"/>
    <x v="0"/>
    <n v="1.97"/>
    <x v="0"/>
    <x v="3"/>
    <x v="1"/>
    <x v="0"/>
    <x v="1"/>
    <x v="0"/>
  </r>
  <r>
    <n v="2286"/>
    <s v="MN"/>
    <x v="99"/>
    <x v="0"/>
    <x v="0"/>
    <x v="1"/>
    <n v="0"/>
    <x v="1"/>
    <n v="240.7"/>
    <n v="82"/>
    <n v="40.92"/>
    <n v="269.39999999999998"/>
    <n v="85"/>
    <n v="22.9"/>
    <n v="187.1"/>
    <n v="74"/>
    <n v="8.42"/>
    <n v="10.1"/>
    <x v="0"/>
    <n v="2.73"/>
    <x v="0"/>
    <x v="1"/>
    <x v="2"/>
    <x v="1"/>
    <x v="1"/>
    <x v="0"/>
  </r>
  <r>
    <n v="2287"/>
    <s v="WI"/>
    <x v="7"/>
    <x v="2"/>
    <x v="0"/>
    <x v="1"/>
    <n v="0"/>
    <x v="1"/>
    <n v="179.9"/>
    <n v="113"/>
    <n v="30.58"/>
    <n v="149.80000000000001"/>
    <n v="112"/>
    <n v="12.73"/>
    <n v="168.2"/>
    <n v="79"/>
    <n v="7.57"/>
    <n v="9.8000000000000007"/>
    <x v="10"/>
    <n v="2.65"/>
    <x v="0"/>
    <x v="4"/>
    <x v="1"/>
    <x v="0"/>
    <x v="2"/>
    <x v="0"/>
  </r>
  <r>
    <n v="2288"/>
    <s v="MA"/>
    <x v="131"/>
    <x v="0"/>
    <x v="0"/>
    <x v="1"/>
    <n v="0"/>
    <x v="1"/>
    <n v="175.8"/>
    <n v="89"/>
    <n v="29.89"/>
    <n v="274.3"/>
    <n v="119"/>
    <n v="23.32"/>
    <n v="226.6"/>
    <n v="69"/>
    <n v="10.199999999999999"/>
    <n v="12.4"/>
    <x v="7"/>
    <n v="3.35"/>
    <x v="1"/>
    <x v="0"/>
    <x v="1"/>
    <x v="0"/>
    <x v="1"/>
    <x v="1"/>
  </r>
  <r>
    <n v="2289"/>
    <s v="AL"/>
    <x v="35"/>
    <x v="1"/>
    <x v="0"/>
    <x v="1"/>
    <n v="0"/>
    <x v="1"/>
    <n v="109.4"/>
    <n v="91"/>
    <n v="18.600000000000001"/>
    <n v="207.5"/>
    <n v="111"/>
    <n v="17.64"/>
    <n v="135"/>
    <n v="107"/>
    <n v="6.08"/>
    <n v="11.6"/>
    <x v="2"/>
    <n v="3.13"/>
    <x v="1"/>
    <x v="1"/>
    <x v="1"/>
    <x v="0"/>
    <x v="0"/>
    <x v="3"/>
  </r>
  <r>
    <n v="2290"/>
    <s v="SC"/>
    <x v="186"/>
    <x v="1"/>
    <x v="0"/>
    <x v="1"/>
    <n v="0"/>
    <x v="1"/>
    <n v="255.1"/>
    <n v="124"/>
    <n v="43.37"/>
    <n v="230.6"/>
    <n v="110"/>
    <n v="19.600000000000001"/>
    <n v="218"/>
    <n v="69"/>
    <n v="9.81"/>
    <n v="8.5"/>
    <x v="2"/>
    <n v="2.2999999999999998"/>
    <x v="0"/>
    <x v="3"/>
    <x v="2"/>
    <x v="1"/>
    <x v="1"/>
    <x v="0"/>
  </r>
  <r>
    <n v="2291"/>
    <s v="WI"/>
    <x v="44"/>
    <x v="0"/>
    <x v="1"/>
    <x v="1"/>
    <n v="0"/>
    <x v="1"/>
    <n v="208.7"/>
    <n v="84"/>
    <n v="35.479999999999997"/>
    <n v="173.3"/>
    <n v="88"/>
    <n v="14.73"/>
    <n v="264.7"/>
    <n v="107"/>
    <n v="11.91"/>
    <n v="8.3000000000000007"/>
    <x v="0"/>
    <n v="2.2400000000000002"/>
    <x v="0"/>
    <x v="3"/>
    <x v="1"/>
    <x v="0"/>
    <x v="2"/>
    <x v="0"/>
  </r>
  <r>
    <n v="2292"/>
    <s v="VT"/>
    <x v="150"/>
    <x v="1"/>
    <x v="0"/>
    <x v="0"/>
    <n v="20"/>
    <x v="0"/>
    <n v="214.6"/>
    <n v="108"/>
    <n v="36.479999999999997"/>
    <n v="96.6"/>
    <n v="82"/>
    <n v="8.2100000000000009"/>
    <n v="170.7"/>
    <n v="145"/>
    <n v="7.68"/>
    <n v="7.9"/>
    <x v="2"/>
    <n v="2.13"/>
    <x v="0"/>
    <x v="0"/>
    <x v="1"/>
    <x v="0"/>
    <x v="2"/>
    <x v="0"/>
  </r>
  <r>
    <n v="2293"/>
    <s v="CT"/>
    <x v="163"/>
    <x v="2"/>
    <x v="0"/>
    <x v="1"/>
    <n v="0"/>
    <x v="1"/>
    <n v="49.2"/>
    <n v="121"/>
    <n v="8.36"/>
    <n v="143.9"/>
    <n v="136"/>
    <n v="12.23"/>
    <n v="203"/>
    <n v="97"/>
    <n v="9.14"/>
    <n v="12.1"/>
    <x v="12"/>
    <n v="3.27"/>
    <x v="1"/>
    <x v="0"/>
    <x v="1"/>
    <x v="0"/>
    <x v="2"/>
    <x v="3"/>
  </r>
  <r>
    <n v="2294"/>
    <s v="OR"/>
    <x v="7"/>
    <x v="1"/>
    <x v="0"/>
    <x v="1"/>
    <n v="0"/>
    <x v="1"/>
    <n v="141.30000000000001"/>
    <n v="133"/>
    <n v="24.02"/>
    <n v="134.9"/>
    <n v="96"/>
    <n v="11.47"/>
    <n v="227.5"/>
    <n v="97"/>
    <n v="10.24"/>
    <n v="11.2"/>
    <x v="0"/>
    <n v="3.02"/>
    <x v="1"/>
    <x v="4"/>
    <x v="1"/>
    <x v="0"/>
    <x v="2"/>
    <x v="2"/>
  </r>
  <r>
    <n v="2295"/>
    <s v="HI"/>
    <x v="46"/>
    <x v="0"/>
    <x v="0"/>
    <x v="1"/>
    <n v="0"/>
    <x v="1"/>
    <n v="253.2"/>
    <n v="89"/>
    <n v="43.04"/>
    <n v="237.9"/>
    <n v="114"/>
    <n v="20.22"/>
    <n v="154.30000000000001"/>
    <n v="85"/>
    <n v="6.94"/>
    <n v="9.6999999999999993"/>
    <x v="10"/>
    <n v="2.62"/>
    <x v="0"/>
    <x v="2"/>
    <x v="1"/>
    <x v="0"/>
    <x v="1"/>
    <x v="0"/>
  </r>
  <r>
    <n v="2296"/>
    <s v="WV"/>
    <x v="99"/>
    <x v="0"/>
    <x v="0"/>
    <x v="1"/>
    <n v="0"/>
    <x v="1"/>
    <n v="206"/>
    <n v="128"/>
    <n v="35.020000000000003"/>
    <n v="198.1"/>
    <n v="71"/>
    <n v="16.84"/>
    <n v="135.9"/>
    <n v="116"/>
    <n v="6.12"/>
    <n v="13.2"/>
    <x v="0"/>
    <n v="3.56"/>
    <x v="1"/>
    <x v="1"/>
    <x v="1"/>
    <x v="0"/>
    <x v="0"/>
    <x v="0"/>
  </r>
  <r>
    <n v="2297"/>
    <s v="ME"/>
    <x v="176"/>
    <x v="0"/>
    <x v="0"/>
    <x v="0"/>
    <n v="31"/>
    <x v="2"/>
    <n v="71.2"/>
    <n v="58"/>
    <n v="12.1"/>
    <n v="124.7"/>
    <n v="105"/>
    <n v="10.6"/>
    <n v="155.5"/>
    <n v="108"/>
    <n v="7"/>
    <n v="11.7"/>
    <x v="0"/>
    <n v="3.16"/>
    <x v="1"/>
    <x v="1"/>
    <x v="1"/>
    <x v="0"/>
    <x v="2"/>
    <x v="3"/>
  </r>
  <r>
    <n v="2298"/>
    <s v="WV"/>
    <x v="82"/>
    <x v="1"/>
    <x v="0"/>
    <x v="1"/>
    <n v="0"/>
    <x v="1"/>
    <n v="261.8"/>
    <n v="69"/>
    <n v="44.51"/>
    <n v="245"/>
    <n v="135"/>
    <n v="20.83"/>
    <n v="202.1"/>
    <n v="94"/>
    <n v="9.09"/>
    <n v="14.7"/>
    <x v="7"/>
    <n v="3.97"/>
    <x v="1"/>
    <x v="1"/>
    <x v="2"/>
    <x v="1"/>
    <x v="1"/>
    <x v="0"/>
  </r>
  <r>
    <n v="2299"/>
    <s v="NE"/>
    <x v="49"/>
    <x v="1"/>
    <x v="0"/>
    <x v="1"/>
    <n v="0"/>
    <x v="1"/>
    <n v="191.3"/>
    <n v="134"/>
    <n v="32.520000000000003"/>
    <n v="261.5"/>
    <n v="113"/>
    <n v="22.23"/>
    <n v="182.3"/>
    <n v="111"/>
    <n v="8.1999999999999993"/>
    <n v="10"/>
    <x v="0"/>
    <n v="2.7"/>
    <x v="0"/>
    <x v="0"/>
    <x v="1"/>
    <x v="0"/>
    <x v="1"/>
    <x v="0"/>
  </r>
  <r>
    <n v="2300"/>
    <s v="DC"/>
    <x v="65"/>
    <x v="0"/>
    <x v="0"/>
    <x v="1"/>
    <n v="0"/>
    <x v="1"/>
    <n v="133.30000000000001"/>
    <n v="101"/>
    <n v="22.66"/>
    <n v="255.5"/>
    <n v="127"/>
    <n v="21.72"/>
    <n v="228.6"/>
    <n v="68"/>
    <n v="10.29"/>
    <n v="11.6"/>
    <x v="5"/>
    <n v="3.13"/>
    <x v="1"/>
    <x v="1"/>
    <x v="1"/>
    <x v="0"/>
    <x v="1"/>
    <x v="1"/>
  </r>
  <r>
    <n v="2301"/>
    <s v="NH"/>
    <x v="104"/>
    <x v="2"/>
    <x v="0"/>
    <x v="0"/>
    <n v="24"/>
    <x v="0"/>
    <n v="183.6"/>
    <n v="138"/>
    <n v="31.21"/>
    <n v="203.8"/>
    <n v="90"/>
    <n v="17.32"/>
    <n v="166.9"/>
    <n v="89"/>
    <n v="7.51"/>
    <n v="6"/>
    <x v="0"/>
    <n v="1.62"/>
    <x v="0"/>
    <x v="4"/>
    <x v="1"/>
    <x v="0"/>
    <x v="0"/>
    <x v="0"/>
  </r>
  <r>
    <n v="2302"/>
    <s v="MD"/>
    <x v="121"/>
    <x v="0"/>
    <x v="0"/>
    <x v="0"/>
    <n v="30"/>
    <x v="2"/>
    <n v="155.19999999999999"/>
    <n v="116"/>
    <n v="26.38"/>
    <n v="195.5"/>
    <n v="50"/>
    <n v="16.62"/>
    <n v="170.1"/>
    <n v="108"/>
    <n v="7.65"/>
    <n v="15.4"/>
    <x v="1"/>
    <n v="4.16"/>
    <x v="1"/>
    <x v="0"/>
    <x v="1"/>
    <x v="0"/>
    <x v="0"/>
    <x v="3"/>
  </r>
  <r>
    <n v="2303"/>
    <s v="NH"/>
    <x v="20"/>
    <x v="2"/>
    <x v="0"/>
    <x v="0"/>
    <n v="28"/>
    <x v="2"/>
    <n v="283.10000000000002"/>
    <n v="93"/>
    <n v="48.13"/>
    <n v="185.4"/>
    <n v="98"/>
    <n v="15.76"/>
    <n v="312.8"/>
    <n v="78"/>
    <n v="14.08"/>
    <n v="6.1"/>
    <x v="8"/>
    <n v="1.65"/>
    <x v="0"/>
    <x v="0"/>
    <x v="1"/>
    <x v="0"/>
    <x v="0"/>
    <x v="0"/>
  </r>
  <r>
    <n v="2304"/>
    <s v="WV"/>
    <x v="93"/>
    <x v="1"/>
    <x v="0"/>
    <x v="0"/>
    <n v="50"/>
    <x v="2"/>
    <n v="186.5"/>
    <n v="94"/>
    <n v="31.71"/>
    <n v="178"/>
    <n v="106"/>
    <n v="15.13"/>
    <n v="215.6"/>
    <n v="100"/>
    <n v="9.6999999999999993"/>
    <n v="12.1"/>
    <x v="7"/>
    <n v="3.27"/>
    <x v="1"/>
    <x v="4"/>
    <x v="1"/>
    <x v="0"/>
    <x v="0"/>
    <x v="0"/>
  </r>
  <r>
    <n v="2305"/>
    <s v="IL"/>
    <x v="5"/>
    <x v="0"/>
    <x v="0"/>
    <x v="0"/>
    <n v="38"/>
    <x v="2"/>
    <n v="163.30000000000001"/>
    <n v="104"/>
    <n v="27.76"/>
    <n v="136"/>
    <n v="114"/>
    <n v="11.56"/>
    <n v="249.1"/>
    <n v="127"/>
    <n v="11.21"/>
    <n v="4.3"/>
    <x v="1"/>
    <n v="1.1599999999999999"/>
    <x v="0"/>
    <x v="1"/>
    <x v="1"/>
    <x v="0"/>
    <x v="2"/>
    <x v="2"/>
  </r>
  <r>
    <n v="2306"/>
    <s v="OK"/>
    <x v="55"/>
    <x v="1"/>
    <x v="0"/>
    <x v="1"/>
    <n v="0"/>
    <x v="1"/>
    <n v="203.4"/>
    <n v="125"/>
    <n v="34.58"/>
    <n v="182.9"/>
    <n v="88"/>
    <n v="15.55"/>
    <n v="213.7"/>
    <n v="121"/>
    <n v="9.6199999999999992"/>
    <n v="13.8"/>
    <x v="5"/>
    <n v="3.73"/>
    <x v="1"/>
    <x v="0"/>
    <x v="1"/>
    <x v="0"/>
    <x v="0"/>
    <x v="0"/>
  </r>
  <r>
    <n v="2307"/>
    <s v="NH"/>
    <x v="9"/>
    <x v="0"/>
    <x v="0"/>
    <x v="0"/>
    <n v="19"/>
    <x v="0"/>
    <n v="178.1"/>
    <n v="110"/>
    <n v="30.28"/>
    <n v="212.8"/>
    <n v="100"/>
    <n v="18.09"/>
    <n v="226.3"/>
    <n v="123"/>
    <n v="10.18"/>
    <n v="10"/>
    <x v="1"/>
    <n v="2.7"/>
    <x v="0"/>
    <x v="0"/>
    <x v="1"/>
    <x v="0"/>
    <x v="0"/>
    <x v="0"/>
  </r>
  <r>
    <n v="2308"/>
    <s v="MI"/>
    <x v="165"/>
    <x v="0"/>
    <x v="0"/>
    <x v="1"/>
    <n v="0"/>
    <x v="1"/>
    <n v="195.9"/>
    <n v="103"/>
    <n v="33.299999999999997"/>
    <n v="89.1"/>
    <n v="95"/>
    <n v="7.57"/>
    <n v="302.2"/>
    <n v="82"/>
    <n v="13.6"/>
    <n v="10.3"/>
    <x v="0"/>
    <n v="2.78"/>
    <x v="0"/>
    <x v="0"/>
    <x v="1"/>
    <x v="0"/>
    <x v="2"/>
    <x v="0"/>
  </r>
  <r>
    <n v="2309"/>
    <s v="HI"/>
    <x v="46"/>
    <x v="0"/>
    <x v="0"/>
    <x v="0"/>
    <n v="24"/>
    <x v="0"/>
    <n v="114.1"/>
    <n v="95"/>
    <n v="19.399999999999999"/>
    <n v="161.5"/>
    <n v="86"/>
    <n v="13.73"/>
    <n v="176.3"/>
    <n v="90"/>
    <n v="7.93"/>
    <n v="13"/>
    <x v="4"/>
    <n v="3.51"/>
    <x v="1"/>
    <x v="4"/>
    <x v="1"/>
    <x v="0"/>
    <x v="2"/>
    <x v="3"/>
  </r>
  <r>
    <n v="2310"/>
    <s v="NJ"/>
    <x v="149"/>
    <x v="0"/>
    <x v="0"/>
    <x v="1"/>
    <n v="0"/>
    <x v="1"/>
    <n v="279.10000000000002"/>
    <n v="124"/>
    <n v="47.45"/>
    <n v="180.5"/>
    <n v="108"/>
    <n v="15.34"/>
    <n v="217.5"/>
    <n v="104"/>
    <n v="9.7899999999999991"/>
    <n v="9.5"/>
    <x v="9"/>
    <n v="2.57"/>
    <x v="0"/>
    <x v="4"/>
    <x v="2"/>
    <x v="1"/>
    <x v="0"/>
    <x v="0"/>
  </r>
  <r>
    <n v="2311"/>
    <s v="WV"/>
    <x v="172"/>
    <x v="2"/>
    <x v="0"/>
    <x v="1"/>
    <n v="0"/>
    <x v="1"/>
    <n v="169.3"/>
    <n v="111"/>
    <n v="28.78"/>
    <n v="139.5"/>
    <n v="69"/>
    <n v="11.86"/>
    <n v="197"/>
    <n v="87"/>
    <n v="8.8699999999999992"/>
    <n v="12"/>
    <x v="0"/>
    <n v="3.24"/>
    <x v="1"/>
    <x v="1"/>
    <x v="1"/>
    <x v="0"/>
    <x v="2"/>
    <x v="3"/>
  </r>
  <r>
    <n v="2312"/>
    <s v="NC"/>
    <x v="124"/>
    <x v="1"/>
    <x v="0"/>
    <x v="1"/>
    <n v="0"/>
    <x v="1"/>
    <n v="214.4"/>
    <n v="94"/>
    <n v="36.450000000000003"/>
    <n v="138"/>
    <n v="149"/>
    <n v="11.73"/>
    <n v="148.69999999999999"/>
    <n v="102"/>
    <n v="6.69"/>
    <n v="9.9"/>
    <x v="6"/>
    <n v="2.67"/>
    <x v="0"/>
    <x v="4"/>
    <x v="1"/>
    <x v="0"/>
    <x v="2"/>
    <x v="0"/>
  </r>
  <r>
    <n v="2313"/>
    <s v="PA"/>
    <x v="28"/>
    <x v="0"/>
    <x v="1"/>
    <x v="1"/>
    <n v="0"/>
    <x v="1"/>
    <n v="255.8"/>
    <n v="125"/>
    <n v="43.49"/>
    <n v="142.69999999999999"/>
    <n v="111"/>
    <n v="12.13"/>
    <n v="181.2"/>
    <n v="101"/>
    <n v="8.15"/>
    <n v="11.7"/>
    <x v="0"/>
    <n v="3.16"/>
    <x v="1"/>
    <x v="1"/>
    <x v="1"/>
    <x v="0"/>
    <x v="2"/>
    <x v="0"/>
  </r>
  <r>
    <n v="2314"/>
    <s v="MI"/>
    <x v="33"/>
    <x v="2"/>
    <x v="0"/>
    <x v="1"/>
    <n v="0"/>
    <x v="1"/>
    <n v="148.19999999999999"/>
    <n v="71"/>
    <n v="25.19"/>
    <n v="285.10000000000002"/>
    <n v="91"/>
    <n v="24.23"/>
    <n v="166.4"/>
    <n v="155"/>
    <n v="7.49"/>
    <n v="6.2"/>
    <x v="0"/>
    <n v="1.67"/>
    <x v="0"/>
    <x v="4"/>
    <x v="1"/>
    <x v="0"/>
    <x v="1"/>
    <x v="1"/>
  </r>
  <r>
    <n v="2315"/>
    <s v="WY"/>
    <x v="145"/>
    <x v="0"/>
    <x v="0"/>
    <x v="1"/>
    <n v="0"/>
    <x v="1"/>
    <n v="119.3"/>
    <n v="93"/>
    <n v="20.28"/>
    <n v="223.9"/>
    <n v="103"/>
    <n v="19.03"/>
    <n v="211.9"/>
    <n v="122"/>
    <n v="9.5399999999999991"/>
    <n v="8.6999999999999993"/>
    <x v="7"/>
    <n v="2.35"/>
    <x v="0"/>
    <x v="4"/>
    <x v="1"/>
    <x v="0"/>
    <x v="1"/>
    <x v="3"/>
  </r>
  <r>
    <n v="2316"/>
    <s v="NJ"/>
    <x v="25"/>
    <x v="1"/>
    <x v="0"/>
    <x v="1"/>
    <n v="0"/>
    <x v="1"/>
    <n v="245.2"/>
    <n v="91"/>
    <n v="41.68"/>
    <n v="217.2"/>
    <n v="92"/>
    <n v="18.46"/>
    <n v="243.1"/>
    <n v="128"/>
    <n v="10.94"/>
    <n v="13.9"/>
    <x v="1"/>
    <n v="3.75"/>
    <x v="1"/>
    <x v="1"/>
    <x v="2"/>
    <x v="1"/>
    <x v="0"/>
    <x v="0"/>
  </r>
  <r>
    <n v="2317"/>
    <s v="NM"/>
    <x v="165"/>
    <x v="2"/>
    <x v="0"/>
    <x v="1"/>
    <n v="0"/>
    <x v="1"/>
    <n v="172.4"/>
    <n v="114"/>
    <n v="29.31"/>
    <n v="256.60000000000002"/>
    <n v="69"/>
    <n v="21.81"/>
    <n v="235.3"/>
    <n v="104"/>
    <n v="10.59"/>
    <n v="0"/>
    <x v="11"/>
    <n v="0"/>
    <x v="0"/>
    <x v="4"/>
    <x v="1"/>
    <x v="0"/>
    <x v="1"/>
    <x v="1"/>
  </r>
  <r>
    <n v="2318"/>
    <s v="MS"/>
    <x v="131"/>
    <x v="1"/>
    <x v="1"/>
    <x v="0"/>
    <n v="30"/>
    <x v="2"/>
    <n v="175.3"/>
    <n v="107"/>
    <n v="29.8"/>
    <n v="153.30000000000001"/>
    <n v="116"/>
    <n v="13.03"/>
    <n v="233.6"/>
    <n v="85"/>
    <n v="10.51"/>
    <n v="11.1"/>
    <x v="0"/>
    <n v="3"/>
    <x v="1"/>
    <x v="0"/>
    <x v="1"/>
    <x v="0"/>
    <x v="2"/>
    <x v="2"/>
  </r>
  <r>
    <n v="2319"/>
    <s v="OK"/>
    <x v="25"/>
    <x v="1"/>
    <x v="0"/>
    <x v="0"/>
    <n v="27"/>
    <x v="2"/>
    <n v="2.6"/>
    <n v="113"/>
    <n v="0.44"/>
    <n v="254"/>
    <n v="102"/>
    <n v="21.59"/>
    <n v="242.7"/>
    <n v="156"/>
    <n v="10.92"/>
    <n v="9.1999999999999993"/>
    <x v="2"/>
    <n v="2.48"/>
    <x v="0"/>
    <x v="3"/>
    <x v="1"/>
    <x v="0"/>
    <x v="1"/>
    <x v="1"/>
  </r>
  <r>
    <n v="2320"/>
    <s v="ID"/>
    <x v="78"/>
    <x v="0"/>
    <x v="0"/>
    <x v="1"/>
    <n v="0"/>
    <x v="1"/>
    <n v="184.1"/>
    <n v="143"/>
    <n v="31.3"/>
    <n v="211.7"/>
    <n v="105"/>
    <n v="17.989999999999998"/>
    <n v="243"/>
    <n v="116"/>
    <n v="10.93"/>
    <n v="9.9"/>
    <x v="5"/>
    <n v="2.67"/>
    <x v="0"/>
    <x v="0"/>
    <x v="1"/>
    <x v="0"/>
    <x v="0"/>
    <x v="0"/>
  </r>
  <r>
    <n v="2321"/>
    <s v="AL"/>
    <x v="87"/>
    <x v="0"/>
    <x v="0"/>
    <x v="1"/>
    <n v="0"/>
    <x v="1"/>
    <n v="181.9"/>
    <n v="90"/>
    <n v="30.92"/>
    <n v="151.5"/>
    <n v="87"/>
    <n v="12.88"/>
    <n v="143"/>
    <n v="100"/>
    <n v="6.44"/>
    <n v="7.5"/>
    <x v="0"/>
    <n v="2.0299999999999998"/>
    <x v="0"/>
    <x v="0"/>
    <x v="1"/>
    <x v="0"/>
    <x v="2"/>
    <x v="0"/>
  </r>
  <r>
    <n v="2322"/>
    <s v="HI"/>
    <x v="194"/>
    <x v="1"/>
    <x v="0"/>
    <x v="1"/>
    <n v="0"/>
    <x v="1"/>
    <n v="189.8"/>
    <n v="122"/>
    <n v="32.270000000000003"/>
    <n v="173.7"/>
    <n v="85"/>
    <n v="14.76"/>
    <n v="257.10000000000002"/>
    <n v="84"/>
    <n v="11.57"/>
    <n v="10.3"/>
    <x v="6"/>
    <n v="2.78"/>
    <x v="0"/>
    <x v="1"/>
    <x v="1"/>
    <x v="0"/>
    <x v="2"/>
    <x v="0"/>
  </r>
  <r>
    <n v="2323"/>
    <s v="VA"/>
    <x v="129"/>
    <x v="0"/>
    <x v="0"/>
    <x v="1"/>
    <n v="0"/>
    <x v="1"/>
    <n v="223.2"/>
    <n v="142"/>
    <n v="37.94"/>
    <n v="216.5"/>
    <n v="114"/>
    <n v="18.399999999999999"/>
    <n v="214.7"/>
    <n v="111"/>
    <n v="9.66"/>
    <n v="12.4"/>
    <x v="5"/>
    <n v="3.35"/>
    <x v="1"/>
    <x v="0"/>
    <x v="1"/>
    <x v="0"/>
    <x v="0"/>
    <x v="0"/>
  </r>
  <r>
    <n v="2324"/>
    <s v="WV"/>
    <x v="131"/>
    <x v="2"/>
    <x v="0"/>
    <x v="0"/>
    <n v="31"/>
    <x v="2"/>
    <n v="216"/>
    <n v="94"/>
    <n v="36.72"/>
    <n v="225.1"/>
    <n v="123"/>
    <n v="19.13"/>
    <n v="234.7"/>
    <n v="109"/>
    <n v="10.56"/>
    <n v="10.7"/>
    <x v="6"/>
    <n v="2.89"/>
    <x v="1"/>
    <x v="4"/>
    <x v="1"/>
    <x v="0"/>
    <x v="1"/>
    <x v="0"/>
  </r>
  <r>
    <n v="2325"/>
    <s v="DE"/>
    <x v="52"/>
    <x v="0"/>
    <x v="0"/>
    <x v="1"/>
    <n v="0"/>
    <x v="1"/>
    <n v="198.5"/>
    <n v="124"/>
    <n v="33.75"/>
    <n v="266.60000000000002"/>
    <n v="100"/>
    <n v="22.66"/>
    <n v="243.3"/>
    <n v="80"/>
    <n v="10.95"/>
    <n v="8"/>
    <x v="10"/>
    <n v="2.16"/>
    <x v="0"/>
    <x v="4"/>
    <x v="1"/>
    <x v="0"/>
    <x v="1"/>
    <x v="0"/>
  </r>
  <r>
    <n v="2326"/>
    <s v="CA"/>
    <x v="157"/>
    <x v="2"/>
    <x v="0"/>
    <x v="1"/>
    <n v="0"/>
    <x v="1"/>
    <n v="159.5"/>
    <n v="115"/>
    <n v="27.12"/>
    <n v="195.4"/>
    <n v="118"/>
    <n v="16.61"/>
    <n v="102.4"/>
    <n v="86"/>
    <n v="4.6100000000000003"/>
    <n v="7.1"/>
    <x v="10"/>
    <n v="1.92"/>
    <x v="0"/>
    <x v="0"/>
    <x v="1"/>
    <x v="0"/>
    <x v="0"/>
    <x v="3"/>
  </r>
  <r>
    <n v="2327"/>
    <s v="PA"/>
    <x v="73"/>
    <x v="2"/>
    <x v="0"/>
    <x v="0"/>
    <n v="40"/>
    <x v="2"/>
    <n v="105"/>
    <n v="78"/>
    <n v="17.850000000000001"/>
    <n v="180.6"/>
    <n v="100"/>
    <n v="15.35"/>
    <n v="174.1"/>
    <n v="115"/>
    <n v="7.83"/>
    <n v="10.199999999999999"/>
    <x v="5"/>
    <n v="2.75"/>
    <x v="0"/>
    <x v="4"/>
    <x v="2"/>
    <x v="1"/>
    <x v="0"/>
    <x v="3"/>
  </r>
  <r>
    <n v="2328"/>
    <s v="CO"/>
    <x v="31"/>
    <x v="0"/>
    <x v="0"/>
    <x v="1"/>
    <n v="0"/>
    <x v="1"/>
    <n v="204.5"/>
    <n v="108"/>
    <n v="34.770000000000003"/>
    <n v="162.4"/>
    <n v="110"/>
    <n v="13.8"/>
    <n v="155"/>
    <n v="102"/>
    <n v="6.98"/>
    <n v="13.4"/>
    <x v="6"/>
    <n v="3.62"/>
    <x v="1"/>
    <x v="3"/>
    <x v="1"/>
    <x v="0"/>
    <x v="2"/>
    <x v="0"/>
  </r>
  <r>
    <n v="2329"/>
    <s v="MD"/>
    <x v="95"/>
    <x v="2"/>
    <x v="0"/>
    <x v="1"/>
    <n v="0"/>
    <x v="1"/>
    <n v="274"/>
    <n v="92"/>
    <n v="46.58"/>
    <n v="231.8"/>
    <n v="82"/>
    <n v="19.7"/>
    <n v="283.60000000000002"/>
    <n v="83"/>
    <n v="12.76"/>
    <n v="6.2"/>
    <x v="6"/>
    <n v="1.67"/>
    <x v="0"/>
    <x v="1"/>
    <x v="2"/>
    <x v="1"/>
    <x v="1"/>
    <x v="0"/>
  </r>
  <r>
    <n v="2330"/>
    <s v="KS"/>
    <x v="193"/>
    <x v="1"/>
    <x v="0"/>
    <x v="1"/>
    <n v="0"/>
    <x v="1"/>
    <n v="137.80000000000001"/>
    <n v="97"/>
    <n v="23.43"/>
    <n v="187.7"/>
    <n v="118"/>
    <n v="15.95"/>
    <n v="146.4"/>
    <n v="85"/>
    <n v="6.59"/>
    <n v="8.6999999999999993"/>
    <x v="1"/>
    <n v="2.35"/>
    <x v="0"/>
    <x v="0"/>
    <x v="1"/>
    <x v="0"/>
    <x v="0"/>
    <x v="3"/>
  </r>
  <r>
    <n v="2331"/>
    <s v="MI"/>
    <x v="0"/>
    <x v="0"/>
    <x v="0"/>
    <x v="1"/>
    <n v="0"/>
    <x v="1"/>
    <n v="179.4"/>
    <n v="94"/>
    <n v="30.5"/>
    <n v="270.39999999999998"/>
    <n v="92"/>
    <n v="22.98"/>
    <n v="191"/>
    <n v="88"/>
    <n v="8.59"/>
    <n v="7.9"/>
    <x v="7"/>
    <n v="2.13"/>
    <x v="0"/>
    <x v="1"/>
    <x v="1"/>
    <x v="0"/>
    <x v="1"/>
    <x v="0"/>
  </r>
  <r>
    <n v="2332"/>
    <s v="AK"/>
    <x v="13"/>
    <x v="2"/>
    <x v="0"/>
    <x v="0"/>
    <n v="39"/>
    <x v="2"/>
    <n v="139.30000000000001"/>
    <n v="101"/>
    <n v="23.68"/>
    <n v="178.3"/>
    <n v="117"/>
    <n v="15.16"/>
    <n v="246.5"/>
    <n v="104"/>
    <n v="11.09"/>
    <n v="8.1"/>
    <x v="6"/>
    <n v="2.19"/>
    <x v="0"/>
    <x v="3"/>
    <x v="1"/>
    <x v="0"/>
    <x v="0"/>
    <x v="2"/>
  </r>
  <r>
    <n v="2333"/>
    <s v="OH"/>
    <x v="94"/>
    <x v="0"/>
    <x v="0"/>
    <x v="1"/>
    <n v="0"/>
    <x v="1"/>
    <n v="7.8"/>
    <n v="86"/>
    <n v="1.33"/>
    <n v="171.4"/>
    <n v="100"/>
    <n v="14.57"/>
    <n v="186.5"/>
    <n v="80"/>
    <n v="8.39"/>
    <n v="12.9"/>
    <x v="5"/>
    <n v="3.48"/>
    <x v="1"/>
    <x v="4"/>
    <x v="1"/>
    <x v="0"/>
    <x v="2"/>
    <x v="3"/>
  </r>
  <r>
    <n v="2334"/>
    <s v="IN"/>
    <x v="40"/>
    <x v="0"/>
    <x v="0"/>
    <x v="0"/>
    <n v="23"/>
    <x v="0"/>
    <n v="183.1"/>
    <n v="88"/>
    <n v="31.13"/>
    <n v="147.4"/>
    <n v="89"/>
    <n v="12.53"/>
    <n v="350.2"/>
    <n v="108"/>
    <n v="15.76"/>
    <n v="11.3"/>
    <x v="10"/>
    <n v="3.05"/>
    <x v="1"/>
    <x v="0"/>
    <x v="1"/>
    <x v="0"/>
    <x v="2"/>
    <x v="0"/>
  </r>
  <r>
    <n v="2335"/>
    <s v="KS"/>
    <x v="75"/>
    <x v="0"/>
    <x v="0"/>
    <x v="1"/>
    <n v="0"/>
    <x v="1"/>
    <n v="140"/>
    <n v="106"/>
    <n v="23.8"/>
    <n v="153.69999999999999"/>
    <n v="101"/>
    <n v="13.06"/>
    <n v="50.1"/>
    <n v="87"/>
    <n v="2.25"/>
    <n v="12.5"/>
    <x v="6"/>
    <n v="3.38"/>
    <x v="1"/>
    <x v="4"/>
    <x v="1"/>
    <x v="0"/>
    <x v="2"/>
    <x v="3"/>
  </r>
  <r>
    <n v="2336"/>
    <s v="OK"/>
    <x v="181"/>
    <x v="0"/>
    <x v="0"/>
    <x v="1"/>
    <n v="0"/>
    <x v="1"/>
    <n v="179.2"/>
    <n v="59"/>
    <n v="30.46"/>
    <n v="283.3"/>
    <n v="101"/>
    <n v="24.08"/>
    <n v="285.39999999999998"/>
    <n v="83"/>
    <n v="12.84"/>
    <n v="5.8"/>
    <x v="10"/>
    <n v="1.57"/>
    <x v="0"/>
    <x v="4"/>
    <x v="1"/>
    <x v="0"/>
    <x v="1"/>
    <x v="0"/>
  </r>
  <r>
    <n v="2337"/>
    <s v="WI"/>
    <x v="12"/>
    <x v="2"/>
    <x v="0"/>
    <x v="1"/>
    <n v="0"/>
    <x v="1"/>
    <n v="177.4"/>
    <n v="136"/>
    <n v="30.16"/>
    <n v="240.3"/>
    <n v="104"/>
    <n v="20.43"/>
    <n v="237.3"/>
    <n v="133"/>
    <n v="10.68"/>
    <n v="12"/>
    <x v="0"/>
    <n v="3.24"/>
    <x v="1"/>
    <x v="1"/>
    <x v="1"/>
    <x v="0"/>
    <x v="1"/>
    <x v="0"/>
  </r>
  <r>
    <n v="2338"/>
    <s v="IN"/>
    <x v="115"/>
    <x v="2"/>
    <x v="0"/>
    <x v="1"/>
    <n v="0"/>
    <x v="1"/>
    <n v="115.6"/>
    <n v="129"/>
    <n v="19.649999999999999"/>
    <n v="167.8"/>
    <n v="104"/>
    <n v="14.26"/>
    <n v="141.80000000000001"/>
    <n v="124"/>
    <n v="6.38"/>
    <n v="12.6"/>
    <x v="4"/>
    <n v="3.4"/>
    <x v="1"/>
    <x v="0"/>
    <x v="1"/>
    <x v="0"/>
    <x v="2"/>
    <x v="3"/>
  </r>
  <r>
    <n v="2339"/>
    <s v="IL"/>
    <x v="93"/>
    <x v="2"/>
    <x v="1"/>
    <x v="1"/>
    <n v="0"/>
    <x v="1"/>
    <n v="237.3"/>
    <n v="103"/>
    <n v="40.340000000000003"/>
    <n v="176.7"/>
    <n v="84"/>
    <n v="15.02"/>
    <n v="263.39999999999998"/>
    <n v="81"/>
    <n v="11.85"/>
    <n v="14.2"/>
    <x v="7"/>
    <n v="3.83"/>
    <x v="1"/>
    <x v="1"/>
    <x v="2"/>
    <x v="1"/>
    <x v="0"/>
    <x v="0"/>
  </r>
  <r>
    <n v="2340"/>
    <s v="DC"/>
    <x v="91"/>
    <x v="2"/>
    <x v="0"/>
    <x v="1"/>
    <n v="0"/>
    <x v="1"/>
    <n v="51.5"/>
    <n v="90"/>
    <n v="8.76"/>
    <n v="164"/>
    <n v="98"/>
    <n v="13.94"/>
    <n v="169.4"/>
    <n v="80"/>
    <n v="7.62"/>
    <n v="9.5"/>
    <x v="7"/>
    <n v="2.57"/>
    <x v="0"/>
    <x v="3"/>
    <x v="1"/>
    <x v="0"/>
    <x v="2"/>
    <x v="3"/>
  </r>
  <r>
    <n v="2341"/>
    <s v="NC"/>
    <x v="104"/>
    <x v="2"/>
    <x v="0"/>
    <x v="0"/>
    <n v="19"/>
    <x v="0"/>
    <n v="155.69999999999999"/>
    <n v="104"/>
    <n v="26.47"/>
    <n v="185.4"/>
    <n v="118"/>
    <n v="15.76"/>
    <n v="192.7"/>
    <n v="116"/>
    <n v="8.67"/>
    <n v="8.1999999999999993"/>
    <x v="5"/>
    <n v="2.21"/>
    <x v="0"/>
    <x v="3"/>
    <x v="1"/>
    <x v="0"/>
    <x v="0"/>
    <x v="3"/>
  </r>
  <r>
    <n v="2342"/>
    <s v="RI"/>
    <x v="75"/>
    <x v="1"/>
    <x v="0"/>
    <x v="0"/>
    <n v="23"/>
    <x v="0"/>
    <n v="245"/>
    <n v="88"/>
    <n v="41.65"/>
    <n v="265"/>
    <n v="105"/>
    <n v="22.53"/>
    <n v="239.7"/>
    <n v="108"/>
    <n v="10.79"/>
    <n v="14.9"/>
    <x v="0"/>
    <n v="4.0199999999999996"/>
    <x v="1"/>
    <x v="4"/>
    <x v="1"/>
    <x v="0"/>
    <x v="1"/>
    <x v="0"/>
  </r>
  <r>
    <n v="2343"/>
    <s v="VA"/>
    <x v="27"/>
    <x v="0"/>
    <x v="1"/>
    <x v="1"/>
    <n v="0"/>
    <x v="1"/>
    <n v="111.1"/>
    <n v="126"/>
    <n v="18.89"/>
    <n v="313.39999999999998"/>
    <n v="95"/>
    <n v="26.64"/>
    <n v="215.7"/>
    <n v="82"/>
    <n v="9.7100000000000009"/>
    <n v="10.5"/>
    <x v="1"/>
    <n v="2.84"/>
    <x v="1"/>
    <x v="0"/>
    <x v="1"/>
    <x v="0"/>
    <x v="1"/>
    <x v="1"/>
  </r>
  <r>
    <n v="2344"/>
    <s v="NV"/>
    <x v="42"/>
    <x v="2"/>
    <x v="0"/>
    <x v="0"/>
    <n v="44"/>
    <x v="2"/>
    <n v="116"/>
    <n v="85"/>
    <n v="19.72"/>
    <n v="150.1"/>
    <n v="120"/>
    <n v="12.76"/>
    <n v="246.8"/>
    <n v="98"/>
    <n v="11.11"/>
    <n v="12"/>
    <x v="5"/>
    <n v="3.24"/>
    <x v="1"/>
    <x v="0"/>
    <x v="1"/>
    <x v="0"/>
    <x v="2"/>
    <x v="2"/>
  </r>
  <r>
    <n v="2345"/>
    <s v="WI"/>
    <x v="93"/>
    <x v="1"/>
    <x v="0"/>
    <x v="1"/>
    <n v="0"/>
    <x v="1"/>
    <n v="155.5"/>
    <n v="81"/>
    <n v="26.44"/>
    <n v="133.1"/>
    <n v="94"/>
    <n v="11.31"/>
    <n v="253.1"/>
    <n v="77"/>
    <n v="11.39"/>
    <n v="9.1"/>
    <x v="5"/>
    <n v="2.46"/>
    <x v="0"/>
    <x v="0"/>
    <x v="1"/>
    <x v="0"/>
    <x v="2"/>
    <x v="2"/>
  </r>
  <r>
    <n v="2346"/>
    <s v="NE"/>
    <x v="70"/>
    <x v="1"/>
    <x v="0"/>
    <x v="0"/>
    <n v="31"/>
    <x v="2"/>
    <n v="175.2"/>
    <n v="68"/>
    <n v="29.78"/>
    <n v="199.2"/>
    <n v="73"/>
    <n v="16.93"/>
    <n v="219.8"/>
    <n v="99"/>
    <n v="9.89"/>
    <n v="13.2"/>
    <x v="1"/>
    <n v="3.56"/>
    <x v="1"/>
    <x v="0"/>
    <x v="1"/>
    <x v="0"/>
    <x v="0"/>
    <x v="3"/>
  </r>
  <r>
    <n v="2347"/>
    <s v="WI"/>
    <x v="105"/>
    <x v="2"/>
    <x v="0"/>
    <x v="1"/>
    <n v="0"/>
    <x v="1"/>
    <n v="154.69999999999999"/>
    <n v="84"/>
    <n v="26.3"/>
    <n v="177.8"/>
    <n v="125"/>
    <n v="15.11"/>
    <n v="172.9"/>
    <n v="90"/>
    <n v="7.78"/>
    <n v="5.9"/>
    <x v="5"/>
    <n v="1.59"/>
    <x v="0"/>
    <x v="2"/>
    <x v="2"/>
    <x v="1"/>
    <x v="0"/>
    <x v="3"/>
  </r>
  <r>
    <n v="2348"/>
    <s v="NJ"/>
    <x v="94"/>
    <x v="1"/>
    <x v="0"/>
    <x v="0"/>
    <n v="34"/>
    <x v="2"/>
    <n v="247.2"/>
    <n v="105"/>
    <n v="42.02"/>
    <n v="225.5"/>
    <n v="133"/>
    <n v="19.170000000000002"/>
    <n v="186.3"/>
    <n v="76"/>
    <n v="8.3800000000000008"/>
    <n v="6.1"/>
    <x v="2"/>
    <n v="1.65"/>
    <x v="0"/>
    <x v="4"/>
    <x v="2"/>
    <x v="1"/>
    <x v="1"/>
    <x v="0"/>
  </r>
  <r>
    <n v="2349"/>
    <s v="WY"/>
    <x v="97"/>
    <x v="0"/>
    <x v="0"/>
    <x v="0"/>
    <n v="24"/>
    <x v="0"/>
    <n v="227.5"/>
    <n v="81"/>
    <n v="38.68"/>
    <n v="234.9"/>
    <n v="71"/>
    <n v="19.97"/>
    <n v="166.4"/>
    <n v="128"/>
    <n v="7.49"/>
    <n v="9"/>
    <x v="12"/>
    <n v="2.4300000000000002"/>
    <x v="0"/>
    <x v="0"/>
    <x v="1"/>
    <x v="0"/>
    <x v="1"/>
    <x v="0"/>
  </r>
  <r>
    <n v="2350"/>
    <s v="IN"/>
    <x v="115"/>
    <x v="2"/>
    <x v="0"/>
    <x v="0"/>
    <n v="30"/>
    <x v="2"/>
    <n v="185"/>
    <n v="117"/>
    <n v="31.45"/>
    <n v="249.5"/>
    <n v="141"/>
    <n v="21.21"/>
    <n v="157.80000000000001"/>
    <n v="103"/>
    <n v="7.1"/>
    <n v="7.4"/>
    <x v="10"/>
    <n v="2"/>
    <x v="0"/>
    <x v="1"/>
    <x v="1"/>
    <x v="0"/>
    <x v="1"/>
    <x v="0"/>
  </r>
  <r>
    <n v="2351"/>
    <s v="VT"/>
    <x v="11"/>
    <x v="0"/>
    <x v="0"/>
    <x v="1"/>
    <n v="0"/>
    <x v="1"/>
    <n v="158.80000000000001"/>
    <n v="119"/>
    <n v="27"/>
    <n v="211.8"/>
    <n v="105"/>
    <n v="18"/>
    <n v="198.1"/>
    <n v="101"/>
    <n v="8.91"/>
    <n v="10.3"/>
    <x v="0"/>
    <n v="2.78"/>
    <x v="0"/>
    <x v="0"/>
    <x v="1"/>
    <x v="0"/>
    <x v="0"/>
    <x v="3"/>
  </r>
  <r>
    <n v="2352"/>
    <s v="IN"/>
    <x v="45"/>
    <x v="2"/>
    <x v="0"/>
    <x v="1"/>
    <n v="0"/>
    <x v="1"/>
    <n v="185.9"/>
    <n v="95"/>
    <n v="31.6"/>
    <n v="212"/>
    <n v="98"/>
    <n v="18.02"/>
    <n v="282.3"/>
    <n v="81"/>
    <n v="12.7"/>
    <n v="11.3"/>
    <x v="7"/>
    <n v="3.05"/>
    <x v="1"/>
    <x v="3"/>
    <x v="1"/>
    <x v="0"/>
    <x v="0"/>
    <x v="0"/>
  </r>
  <r>
    <n v="2353"/>
    <s v="SC"/>
    <x v="78"/>
    <x v="0"/>
    <x v="0"/>
    <x v="1"/>
    <n v="0"/>
    <x v="1"/>
    <n v="222.5"/>
    <n v="74"/>
    <n v="37.83"/>
    <n v="169.7"/>
    <n v="75"/>
    <n v="14.42"/>
    <n v="264.3"/>
    <n v="94"/>
    <n v="11.89"/>
    <n v="9"/>
    <x v="0"/>
    <n v="2.4300000000000002"/>
    <x v="0"/>
    <x v="4"/>
    <x v="1"/>
    <x v="0"/>
    <x v="2"/>
    <x v="0"/>
  </r>
  <r>
    <n v="2354"/>
    <s v="IN"/>
    <x v="38"/>
    <x v="0"/>
    <x v="0"/>
    <x v="1"/>
    <n v="0"/>
    <x v="1"/>
    <n v="201.1"/>
    <n v="101"/>
    <n v="34.19"/>
    <n v="170.7"/>
    <n v="86"/>
    <n v="14.51"/>
    <n v="237.4"/>
    <n v="113"/>
    <n v="10.68"/>
    <n v="11.6"/>
    <x v="0"/>
    <n v="3.13"/>
    <x v="1"/>
    <x v="3"/>
    <x v="1"/>
    <x v="0"/>
    <x v="2"/>
    <x v="0"/>
  </r>
  <r>
    <n v="2355"/>
    <s v="IA"/>
    <x v="138"/>
    <x v="0"/>
    <x v="0"/>
    <x v="0"/>
    <n v="17"/>
    <x v="0"/>
    <n v="167.9"/>
    <n v="114"/>
    <n v="28.54"/>
    <n v="243.7"/>
    <n v="93"/>
    <n v="20.71"/>
    <n v="211.9"/>
    <n v="114"/>
    <n v="9.5399999999999991"/>
    <n v="9.1"/>
    <x v="5"/>
    <n v="2.46"/>
    <x v="0"/>
    <x v="0"/>
    <x v="1"/>
    <x v="0"/>
    <x v="1"/>
    <x v="1"/>
  </r>
  <r>
    <n v="2356"/>
    <s v="MD"/>
    <x v="9"/>
    <x v="2"/>
    <x v="0"/>
    <x v="1"/>
    <n v="0"/>
    <x v="1"/>
    <n v="239.1"/>
    <n v="88"/>
    <n v="40.65"/>
    <n v="243.5"/>
    <n v="79"/>
    <n v="20.7"/>
    <n v="230.9"/>
    <n v="92"/>
    <n v="10.39"/>
    <n v="10.9"/>
    <x v="0"/>
    <n v="2.94"/>
    <x v="1"/>
    <x v="3"/>
    <x v="2"/>
    <x v="1"/>
    <x v="1"/>
    <x v="0"/>
  </r>
  <r>
    <n v="2357"/>
    <s v="MN"/>
    <x v="102"/>
    <x v="1"/>
    <x v="0"/>
    <x v="1"/>
    <n v="0"/>
    <x v="1"/>
    <n v="175.7"/>
    <n v="109"/>
    <n v="29.87"/>
    <n v="211.8"/>
    <n v="97"/>
    <n v="18"/>
    <n v="137.9"/>
    <n v="109"/>
    <n v="6.21"/>
    <n v="9.1999999999999993"/>
    <x v="0"/>
    <n v="2.48"/>
    <x v="0"/>
    <x v="5"/>
    <x v="2"/>
    <x v="1"/>
    <x v="0"/>
    <x v="3"/>
  </r>
  <r>
    <n v="2358"/>
    <s v="AR"/>
    <x v="78"/>
    <x v="0"/>
    <x v="0"/>
    <x v="0"/>
    <n v="29"/>
    <x v="2"/>
    <n v="111.2"/>
    <n v="90"/>
    <n v="18.899999999999999"/>
    <n v="263.5"/>
    <n v="98"/>
    <n v="22.4"/>
    <n v="224.7"/>
    <n v="128"/>
    <n v="10.11"/>
    <n v="9"/>
    <x v="1"/>
    <n v="2.4300000000000002"/>
    <x v="0"/>
    <x v="6"/>
    <x v="2"/>
    <x v="1"/>
    <x v="1"/>
    <x v="1"/>
  </r>
  <r>
    <n v="2359"/>
    <s v="MS"/>
    <x v="64"/>
    <x v="0"/>
    <x v="0"/>
    <x v="1"/>
    <n v="0"/>
    <x v="1"/>
    <n v="87.7"/>
    <n v="74"/>
    <n v="14.91"/>
    <n v="214.8"/>
    <n v="58"/>
    <n v="18.260000000000002"/>
    <n v="201.3"/>
    <n v="147"/>
    <n v="9.06"/>
    <n v="10.8"/>
    <x v="1"/>
    <n v="2.92"/>
    <x v="1"/>
    <x v="0"/>
    <x v="1"/>
    <x v="0"/>
    <x v="0"/>
    <x v="3"/>
  </r>
  <r>
    <n v="2360"/>
    <s v="MN"/>
    <x v="94"/>
    <x v="0"/>
    <x v="0"/>
    <x v="1"/>
    <n v="0"/>
    <x v="1"/>
    <n v="244.1"/>
    <n v="99"/>
    <n v="41.5"/>
    <n v="246.9"/>
    <n v="111"/>
    <n v="20.99"/>
    <n v="200"/>
    <n v="133"/>
    <n v="9"/>
    <n v="7.2"/>
    <x v="5"/>
    <n v="1.94"/>
    <x v="0"/>
    <x v="1"/>
    <x v="1"/>
    <x v="0"/>
    <x v="1"/>
    <x v="0"/>
  </r>
  <r>
    <n v="2361"/>
    <s v="WA"/>
    <x v="69"/>
    <x v="0"/>
    <x v="0"/>
    <x v="0"/>
    <n v="27"/>
    <x v="2"/>
    <n v="165"/>
    <n v="89"/>
    <n v="28.05"/>
    <n v="127.3"/>
    <n v="118"/>
    <n v="10.82"/>
    <n v="284.39999999999998"/>
    <n v="95"/>
    <n v="12.8"/>
    <n v="7.7"/>
    <x v="7"/>
    <n v="2.08"/>
    <x v="0"/>
    <x v="4"/>
    <x v="1"/>
    <x v="0"/>
    <x v="2"/>
    <x v="2"/>
  </r>
  <r>
    <n v="2362"/>
    <s v="MS"/>
    <x v="60"/>
    <x v="2"/>
    <x v="0"/>
    <x v="0"/>
    <n v="27"/>
    <x v="2"/>
    <n v="127.4"/>
    <n v="110"/>
    <n v="21.66"/>
    <n v="103.3"/>
    <n v="99"/>
    <n v="8.7799999999999994"/>
    <n v="164.2"/>
    <n v="73"/>
    <n v="7.39"/>
    <n v="9.1"/>
    <x v="0"/>
    <n v="2.46"/>
    <x v="0"/>
    <x v="1"/>
    <x v="1"/>
    <x v="0"/>
    <x v="2"/>
    <x v="3"/>
  </r>
  <r>
    <n v="2363"/>
    <s v="ID"/>
    <x v="159"/>
    <x v="0"/>
    <x v="0"/>
    <x v="1"/>
    <n v="0"/>
    <x v="1"/>
    <n v="194.8"/>
    <n v="106"/>
    <n v="33.119999999999997"/>
    <n v="292.7"/>
    <n v="103"/>
    <n v="24.88"/>
    <n v="224.6"/>
    <n v="82"/>
    <n v="10.11"/>
    <n v="5.5"/>
    <x v="0"/>
    <n v="1.49"/>
    <x v="0"/>
    <x v="1"/>
    <x v="1"/>
    <x v="0"/>
    <x v="1"/>
    <x v="0"/>
  </r>
  <r>
    <n v="2364"/>
    <s v="NC"/>
    <x v="88"/>
    <x v="0"/>
    <x v="0"/>
    <x v="1"/>
    <n v="0"/>
    <x v="1"/>
    <n v="54.7"/>
    <n v="131"/>
    <n v="9.3000000000000007"/>
    <n v="256.10000000000002"/>
    <n v="105"/>
    <n v="21.77"/>
    <n v="176.6"/>
    <n v="135"/>
    <n v="7.95"/>
    <n v="11.1"/>
    <x v="7"/>
    <n v="3"/>
    <x v="1"/>
    <x v="0"/>
    <x v="1"/>
    <x v="0"/>
    <x v="1"/>
    <x v="1"/>
  </r>
  <r>
    <n v="2365"/>
    <s v="MI"/>
    <x v="79"/>
    <x v="1"/>
    <x v="0"/>
    <x v="1"/>
    <n v="0"/>
    <x v="1"/>
    <n v="90.5"/>
    <n v="142"/>
    <n v="15.39"/>
    <n v="211.7"/>
    <n v="75"/>
    <n v="17.989999999999998"/>
    <n v="194.9"/>
    <n v="76"/>
    <n v="8.77"/>
    <n v="9.3000000000000007"/>
    <x v="5"/>
    <n v="2.5099999999999998"/>
    <x v="0"/>
    <x v="0"/>
    <x v="1"/>
    <x v="0"/>
    <x v="0"/>
    <x v="3"/>
  </r>
  <r>
    <n v="2366"/>
    <s v="HI"/>
    <x v="183"/>
    <x v="0"/>
    <x v="0"/>
    <x v="1"/>
    <n v="0"/>
    <x v="1"/>
    <n v="235.6"/>
    <n v="132"/>
    <n v="40.049999999999997"/>
    <n v="115.9"/>
    <n v="129"/>
    <n v="9.85"/>
    <n v="185.4"/>
    <n v="136"/>
    <n v="8.34"/>
    <n v="16.2"/>
    <x v="5"/>
    <n v="4.37"/>
    <x v="1"/>
    <x v="1"/>
    <x v="1"/>
    <x v="0"/>
    <x v="2"/>
    <x v="0"/>
  </r>
  <r>
    <n v="2367"/>
    <s v="NC"/>
    <x v="164"/>
    <x v="2"/>
    <x v="0"/>
    <x v="1"/>
    <n v="0"/>
    <x v="1"/>
    <n v="142.5"/>
    <n v="82"/>
    <n v="24.23"/>
    <n v="231.4"/>
    <n v="110"/>
    <n v="19.670000000000002"/>
    <n v="131.19999999999999"/>
    <n v="67"/>
    <n v="5.9"/>
    <n v="10"/>
    <x v="7"/>
    <n v="2.7"/>
    <x v="0"/>
    <x v="4"/>
    <x v="1"/>
    <x v="0"/>
    <x v="1"/>
    <x v="3"/>
  </r>
  <r>
    <n v="2368"/>
    <s v="MN"/>
    <x v="191"/>
    <x v="2"/>
    <x v="0"/>
    <x v="1"/>
    <n v="0"/>
    <x v="1"/>
    <n v="54"/>
    <n v="68"/>
    <n v="9.18"/>
    <n v="179.3"/>
    <n v="96"/>
    <n v="15.24"/>
    <n v="247.2"/>
    <n v="101"/>
    <n v="11.12"/>
    <n v="10.199999999999999"/>
    <x v="8"/>
    <n v="2.75"/>
    <x v="0"/>
    <x v="0"/>
    <x v="1"/>
    <x v="0"/>
    <x v="0"/>
    <x v="2"/>
  </r>
  <r>
    <n v="2369"/>
    <s v="WV"/>
    <x v="34"/>
    <x v="0"/>
    <x v="0"/>
    <x v="1"/>
    <n v="0"/>
    <x v="1"/>
    <n v="214.8"/>
    <n v="87"/>
    <n v="36.520000000000003"/>
    <n v="131"/>
    <n v="114"/>
    <n v="11.14"/>
    <n v="216.9"/>
    <n v="104"/>
    <n v="9.76"/>
    <n v="9.4"/>
    <x v="0"/>
    <n v="2.54"/>
    <x v="0"/>
    <x v="3"/>
    <x v="1"/>
    <x v="0"/>
    <x v="2"/>
    <x v="0"/>
  </r>
  <r>
    <n v="2370"/>
    <s v="SD"/>
    <x v="116"/>
    <x v="1"/>
    <x v="1"/>
    <x v="1"/>
    <n v="0"/>
    <x v="1"/>
    <n v="251.4"/>
    <n v="118"/>
    <n v="42.74"/>
    <n v="196.6"/>
    <n v="80"/>
    <n v="16.71"/>
    <n v="192"/>
    <n v="53"/>
    <n v="8.64"/>
    <n v="11"/>
    <x v="5"/>
    <n v="2.97"/>
    <x v="1"/>
    <x v="1"/>
    <x v="2"/>
    <x v="1"/>
    <x v="0"/>
    <x v="0"/>
  </r>
  <r>
    <n v="2371"/>
    <s v="HI"/>
    <x v="84"/>
    <x v="2"/>
    <x v="0"/>
    <x v="1"/>
    <n v="0"/>
    <x v="1"/>
    <n v="139"/>
    <n v="99"/>
    <n v="23.63"/>
    <n v="250.7"/>
    <n v="108"/>
    <n v="21.31"/>
    <n v="286.2"/>
    <n v="87"/>
    <n v="12.88"/>
    <n v="6.1"/>
    <x v="0"/>
    <n v="1.65"/>
    <x v="0"/>
    <x v="2"/>
    <x v="1"/>
    <x v="0"/>
    <x v="1"/>
    <x v="1"/>
  </r>
  <r>
    <n v="2372"/>
    <s v="MS"/>
    <x v="102"/>
    <x v="0"/>
    <x v="0"/>
    <x v="1"/>
    <n v="0"/>
    <x v="1"/>
    <n v="117.3"/>
    <n v="114"/>
    <n v="19.940000000000001"/>
    <n v="208.7"/>
    <n v="105"/>
    <n v="17.739999999999998"/>
    <n v="203.4"/>
    <n v="98"/>
    <n v="9.15"/>
    <n v="14.4"/>
    <x v="5"/>
    <n v="3.89"/>
    <x v="1"/>
    <x v="4"/>
    <x v="1"/>
    <x v="0"/>
    <x v="0"/>
    <x v="3"/>
  </r>
  <r>
    <n v="2373"/>
    <s v="NY"/>
    <x v="15"/>
    <x v="0"/>
    <x v="0"/>
    <x v="1"/>
    <n v="0"/>
    <x v="1"/>
    <n v="264"/>
    <n v="108"/>
    <n v="44.88"/>
    <n v="132.19999999999999"/>
    <n v="75"/>
    <n v="11.24"/>
    <n v="177.7"/>
    <n v="91"/>
    <n v="8"/>
    <n v="10.6"/>
    <x v="8"/>
    <n v="2.86"/>
    <x v="1"/>
    <x v="3"/>
    <x v="1"/>
    <x v="0"/>
    <x v="2"/>
    <x v="0"/>
  </r>
  <r>
    <n v="2374"/>
    <s v="LA"/>
    <x v="83"/>
    <x v="2"/>
    <x v="0"/>
    <x v="1"/>
    <n v="0"/>
    <x v="1"/>
    <n v="82.6"/>
    <n v="105"/>
    <n v="14.04"/>
    <n v="204"/>
    <n v="99"/>
    <n v="17.34"/>
    <n v="224.2"/>
    <n v="122"/>
    <n v="10.09"/>
    <n v="9.1"/>
    <x v="7"/>
    <n v="2.46"/>
    <x v="0"/>
    <x v="0"/>
    <x v="1"/>
    <x v="0"/>
    <x v="0"/>
    <x v="2"/>
  </r>
  <r>
    <n v="2375"/>
    <s v="KS"/>
    <x v="139"/>
    <x v="0"/>
    <x v="1"/>
    <x v="0"/>
    <n v="28"/>
    <x v="2"/>
    <n v="175.8"/>
    <n v="126"/>
    <n v="29.89"/>
    <n v="253.6"/>
    <n v="76"/>
    <n v="21.56"/>
    <n v="128.5"/>
    <n v="72"/>
    <n v="5.78"/>
    <n v="11.4"/>
    <x v="2"/>
    <n v="3.08"/>
    <x v="1"/>
    <x v="0"/>
    <x v="1"/>
    <x v="0"/>
    <x v="1"/>
    <x v="1"/>
  </r>
  <r>
    <n v="2376"/>
    <s v="MA"/>
    <x v="86"/>
    <x v="2"/>
    <x v="0"/>
    <x v="1"/>
    <n v="0"/>
    <x v="1"/>
    <n v="220.4"/>
    <n v="100"/>
    <n v="37.47"/>
    <n v="211.2"/>
    <n v="79"/>
    <n v="17.95"/>
    <n v="259.3"/>
    <n v="112"/>
    <n v="11.67"/>
    <n v="13.6"/>
    <x v="8"/>
    <n v="3.67"/>
    <x v="1"/>
    <x v="4"/>
    <x v="1"/>
    <x v="0"/>
    <x v="0"/>
    <x v="0"/>
  </r>
  <r>
    <n v="2377"/>
    <s v="AK"/>
    <x v="116"/>
    <x v="2"/>
    <x v="0"/>
    <x v="1"/>
    <n v="0"/>
    <x v="1"/>
    <n v="217"/>
    <n v="104"/>
    <n v="36.89"/>
    <n v="152.30000000000001"/>
    <n v="83"/>
    <n v="12.95"/>
    <n v="134.30000000000001"/>
    <n v="109"/>
    <n v="6.04"/>
    <n v="11.8"/>
    <x v="7"/>
    <n v="3.19"/>
    <x v="1"/>
    <x v="4"/>
    <x v="1"/>
    <x v="0"/>
    <x v="2"/>
    <x v="0"/>
  </r>
  <r>
    <n v="2378"/>
    <s v="SD"/>
    <x v="109"/>
    <x v="0"/>
    <x v="0"/>
    <x v="0"/>
    <n v="25"/>
    <x v="0"/>
    <n v="129"/>
    <n v="77"/>
    <n v="21.93"/>
    <n v="290"/>
    <n v="110"/>
    <n v="24.65"/>
    <n v="177.1"/>
    <n v="110"/>
    <n v="7.97"/>
    <n v="11.6"/>
    <x v="2"/>
    <n v="3.13"/>
    <x v="1"/>
    <x v="0"/>
    <x v="1"/>
    <x v="0"/>
    <x v="1"/>
    <x v="1"/>
  </r>
  <r>
    <n v="2379"/>
    <s v="CO"/>
    <x v="151"/>
    <x v="2"/>
    <x v="0"/>
    <x v="1"/>
    <n v="0"/>
    <x v="1"/>
    <n v="150.5"/>
    <n v="106"/>
    <n v="25.59"/>
    <n v="152.9"/>
    <n v="112"/>
    <n v="13"/>
    <n v="215.9"/>
    <n v="86"/>
    <n v="9.7200000000000006"/>
    <n v="3.5"/>
    <x v="0"/>
    <n v="0.95"/>
    <x v="0"/>
    <x v="0"/>
    <x v="1"/>
    <x v="0"/>
    <x v="2"/>
    <x v="3"/>
  </r>
  <r>
    <n v="2380"/>
    <s v="WV"/>
    <x v="2"/>
    <x v="0"/>
    <x v="0"/>
    <x v="1"/>
    <n v="0"/>
    <x v="1"/>
    <n v="189.5"/>
    <n v="122"/>
    <n v="32.22"/>
    <n v="103.8"/>
    <n v="95"/>
    <n v="8.82"/>
    <n v="180.6"/>
    <n v="106"/>
    <n v="8.1300000000000008"/>
    <n v="10.8"/>
    <x v="2"/>
    <n v="2.92"/>
    <x v="1"/>
    <x v="4"/>
    <x v="1"/>
    <x v="0"/>
    <x v="2"/>
    <x v="0"/>
  </r>
  <r>
    <n v="2381"/>
    <s v="AZ"/>
    <x v="32"/>
    <x v="0"/>
    <x v="0"/>
    <x v="0"/>
    <n v="33"/>
    <x v="2"/>
    <n v="137.80000000000001"/>
    <n v="95"/>
    <n v="23.43"/>
    <n v="235.5"/>
    <n v="128"/>
    <n v="20.02"/>
    <n v="268.10000000000002"/>
    <n v="70"/>
    <n v="12.06"/>
    <n v="11"/>
    <x v="1"/>
    <n v="2.97"/>
    <x v="1"/>
    <x v="4"/>
    <x v="1"/>
    <x v="0"/>
    <x v="1"/>
    <x v="1"/>
  </r>
  <r>
    <n v="2382"/>
    <s v="ME"/>
    <x v="116"/>
    <x v="1"/>
    <x v="0"/>
    <x v="1"/>
    <n v="0"/>
    <x v="1"/>
    <n v="129.30000000000001"/>
    <n v="80"/>
    <n v="21.98"/>
    <n v="142.69999999999999"/>
    <n v="101"/>
    <n v="12.13"/>
    <n v="258.3"/>
    <n v="89"/>
    <n v="11.62"/>
    <n v="12.3"/>
    <x v="7"/>
    <n v="3.32"/>
    <x v="1"/>
    <x v="3"/>
    <x v="1"/>
    <x v="0"/>
    <x v="2"/>
    <x v="2"/>
  </r>
  <r>
    <n v="2383"/>
    <s v="NH"/>
    <x v="27"/>
    <x v="1"/>
    <x v="0"/>
    <x v="1"/>
    <n v="0"/>
    <x v="1"/>
    <n v="115.6"/>
    <n v="77"/>
    <n v="19.649999999999999"/>
    <n v="213.6"/>
    <n v="100"/>
    <n v="18.16"/>
    <n v="218.4"/>
    <n v="72"/>
    <n v="9.83"/>
    <n v="10.7"/>
    <x v="1"/>
    <n v="2.89"/>
    <x v="1"/>
    <x v="0"/>
    <x v="1"/>
    <x v="0"/>
    <x v="0"/>
    <x v="3"/>
  </r>
  <r>
    <n v="2384"/>
    <s v="RI"/>
    <x v="97"/>
    <x v="0"/>
    <x v="0"/>
    <x v="0"/>
    <n v="23"/>
    <x v="0"/>
    <n v="221.9"/>
    <n v="114"/>
    <n v="37.72"/>
    <n v="254.7"/>
    <n v="84"/>
    <n v="21.65"/>
    <n v="250.5"/>
    <n v="117"/>
    <n v="11.27"/>
    <n v="7.2"/>
    <x v="2"/>
    <n v="1.94"/>
    <x v="0"/>
    <x v="4"/>
    <x v="1"/>
    <x v="0"/>
    <x v="1"/>
    <x v="0"/>
  </r>
  <r>
    <n v="2385"/>
    <s v="ID"/>
    <x v="115"/>
    <x v="0"/>
    <x v="0"/>
    <x v="1"/>
    <n v="0"/>
    <x v="1"/>
    <n v="263.7"/>
    <n v="113"/>
    <n v="44.83"/>
    <n v="186.5"/>
    <n v="103"/>
    <n v="15.85"/>
    <n v="195.3"/>
    <n v="99"/>
    <n v="8.7899999999999991"/>
    <n v="18.3"/>
    <x v="1"/>
    <n v="4.9400000000000004"/>
    <x v="1"/>
    <x v="0"/>
    <x v="2"/>
    <x v="1"/>
    <x v="0"/>
    <x v="0"/>
  </r>
  <r>
    <n v="2386"/>
    <s v="WI"/>
    <x v="52"/>
    <x v="2"/>
    <x v="0"/>
    <x v="1"/>
    <n v="0"/>
    <x v="1"/>
    <n v="61.3"/>
    <n v="91"/>
    <n v="10.42"/>
    <n v="194.4"/>
    <n v="94"/>
    <n v="16.52"/>
    <n v="143.1"/>
    <n v="80"/>
    <n v="6.44"/>
    <n v="11.4"/>
    <x v="4"/>
    <n v="3.08"/>
    <x v="1"/>
    <x v="0"/>
    <x v="1"/>
    <x v="0"/>
    <x v="0"/>
    <x v="3"/>
  </r>
  <r>
    <n v="2387"/>
    <s v="NM"/>
    <x v="95"/>
    <x v="2"/>
    <x v="1"/>
    <x v="1"/>
    <n v="0"/>
    <x v="1"/>
    <n v="183.8"/>
    <n v="113"/>
    <n v="31.25"/>
    <n v="164.7"/>
    <n v="110"/>
    <n v="14"/>
    <n v="111"/>
    <n v="87"/>
    <n v="5"/>
    <n v="10.1"/>
    <x v="7"/>
    <n v="2.73"/>
    <x v="0"/>
    <x v="0"/>
    <x v="1"/>
    <x v="0"/>
    <x v="2"/>
    <x v="0"/>
  </r>
  <r>
    <n v="2388"/>
    <s v="WY"/>
    <x v="126"/>
    <x v="0"/>
    <x v="0"/>
    <x v="1"/>
    <n v="0"/>
    <x v="1"/>
    <n v="167.4"/>
    <n v="68"/>
    <n v="28.46"/>
    <n v="143.80000000000001"/>
    <n v="74"/>
    <n v="12.22"/>
    <n v="140.1"/>
    <n v="111"/>
    <n v="6.3"/>
    <n v="10.3"/>
    <x v="0"/>
    <n v="2.78"/>
    <x v="0"/>
    <x v="1"/>
    <x v="2"/>
    <x v="1"/>
    <x v="2"/>
    <x v="3"/>
  </r>
  <r>
    <n v="2389"/>
    <s v="IL"/>
    <x v="12"/>
    <x v="1"/>
    <x v="0"/>
    <x v="0"/>
    <n v="27"/>
    <x v="2"/>
    <n v="154.1"/>
    <n v="122"/>
    <n v="26.2"/>
    <n v="195.3"/>
    <n v="150"/>
    <n v="16.600000000000001"/>
    <n v="276.7"/>
    <n v="86"/>
    <n v="12.45"/>
    <n v="13.2"/>
    <x v="5"/>
    <n v="3.56"/>
    <x v="1"/>
    <x v="2"/>
    <x v="1"/>
    <x v="0"/>
    <x v="0"/>
    <x v="2"/>
  </r>
  <r>
    <n v="2390"/>
    <s v="TX"/>
    <x v="115"/>
    <x v="2"/>
    <x v="0"/>
    <x v="1"/>
    <n v="0"/>
    <x v="1"/>
    <n v="252"/>
    <n v="101"/>
    <n v="42.84"/>
    <n v="170.2"/>
    <n v="105"/>
    <n v="14.47"/>
    <n v="209.2"/>
    <n v="64"/>
    <n v="9.41"/>
    <n v="5.7"/>
    <x v="2"/>
    <n v="1.54"/>
    <x v="0"/>
    <x v="1"/>
    <x v="1"/>
    <x v="0"/>
    <x v="2"/>
    <x v="0"/>
  </r>
  <r>
    <n v="2391"/>
    <s v="RI"/>
    <x v="59"/>
    <x v="2"/>
    <x v="1"/>
    <x v="1"/>
    <n v="0"/>
    <x v="1"/>
    <n v="163.1"/>
    <n v="94"/>
    <n v="27.73"/>
    <n v="291.7"/>
    <n v="108"/>
    <n v="24.79"/>
    <n v="96.4"/>
    <n v="111"/>
    <n v="4.34"/>
    <n v="11.2"/>
    <x v="0"/>
    <n v="3.02"/>
    <x v="1"/>
    <x v="1"/>
    <x v="1"/>
    <x v="0"/>
    <x v="1"/>
    <x v="1"/>
  </r>
  <r>
    <n v="2392"/>
    <s v="MI"/>
    <x v="10"/>
    <x v="0"/>
    <x v="0"/>
    <x v="1"/>
    <n v="0"/>
    <x v="1"/>
    <n v="198.3"/>
    <n v="80"/>
    <n v="33.71"/>
    <n v="187"/>
    <n v="89"/>
    <n v="15.9"/>
    <n v="133.5"/>
    <n v="96"/>
    <n v="6.01"/>
    <n v="16.600000000000001"/>
    <x v="7"/>
    <n v="4.4800000000000004"/>
    <x v="1"/>
    <x v="4"/>
    <x v="1"/>
    <x v="0"/>
    <x v="0"/>
    <x v="0"/>
  </r>
  <r>
    <n v="2393"/>
    <s v="OR"/>
    <x v="171"/>
    <x v="0"/>
    <x v="0"/>
    <x v="1"/>
    <n v="0"/>
    <x v="1"/>
    <n v="324.7"/>
    <n v="48"/>
    <n v="55.2"/>
    <n v="236.4"/>
    <n v="82"/>
    <n v="20.09"/>
    <n v="187.6"/>
    <n v="78"/>
    <n v="8.44"/>
    <n v="13.1"/>
    <x v="2"/>
    <n v="3.54"/>
    <x v="1"/>
    <x v="1"/>
    <x v="2"/>
    <x v="1"/>
    <x v="1"/>
    <x v="0"/>
  </r>
  <r>
    <n v="2394"/>
    <s v="VA"/>
    <x v="53"/>
    <x v="1"/>
    <x v="0"/>
    <x v="1"/>
    <n v="0"/>
    <x v="1"/>
    <n v="128.30000000000001"/>
    <n v="78"/>
    <n v="21.81"/>
    <n v="215.3"/>
    <n v="120"/>
    <n v="18.3"/>
    <n v="143.69999999999999"/>
    <n v="140"/>
    <n v="6.47"/>
    <n v="14.3"/>
    <x v="4"/>
    <n v="3.86"/>
    <x v="1"/>
    <x v="4"/>
    <x v="1"/>
    <x v="0"/>
    <x v="0"/>
    <x v="3"/>
  </r>
  <r>
    <n v="2395"/>
    <s v="SD"/>
    <x v="21"/>
    <x v="1"/>
    <x v="0"/>
    <x v="1"/>
    <n v="0"/>
    <x v="1"/>
    <n v="187.9"/>
    <n v="110"/>
    <n v="31.94"/>
    <n v="200.5"/>
    <n v="101"/>
    <n v="17.04"/>
    <n v="202.6"/>
    <n v="125"/>
    <n v="9.1199999999999992"/>
    <n v="10.199999999999999"/>
    <x v="9"/>
    <n v="2.75"/>
    <x v="0"/>
    <x v="4"/>
    <x v="1"/>
    <x v="0"/>
    <x v="0"/>
    <x v="0"/>
  </r>
  <r>
    <n v="2396"/>
    <s v="AL"/>
    <x v="119"/>
    <x v="1"/>
    <x v="0"/>
    <x v="1"/>
    <n v="0"/>
    <x v="1"/>
    <n v="129.19999999999999"/>
    <n v="71"/>
    <n v="21.96"/>
    <n v="214.1"/>
    <n v="68"/>
    <n v="18.2"/>
    <n v="214.9"/>
    <n v="100"/>
    <n v="9.67"/>
    <n v="10.3"/>
    <x v="7"/>
    <n v="2.78"/>
    <x v="0"/>
    <x v="5"/>
    <x v="2"/>
    <x v="1"/>
    <x v="0"/>
    <x v="3"/>
  </r>
  <r>
    <n v="2397"/>
    <s v="MS"/>
    <x v="75"/>
    <x v="0"/>
    <x v="1"/>
    <x v="1"/>
    <n v="0"/>
    <x v="1"/>
    <n v="125.5"/>
    <n v="106"/>
    <n v="21.34"/>
    <n v="128.9"/>
    <n v="96"/>
    <n v="10.96"/>
    <n v="251.9"/>
    <n v="129"/>
    <n v="11.34"/>
    <n v="6.3"/>
    <x v="1"/>
    <n v="1.7"/>
    <x v="0"/>
    <x v="2"/>
    <x v="2"/>
    <x v="1"/>
    <x v="2"/>
    <x v="2"/>
  </r>
  <r>
    <n v="2398"/>
    <s v="MS"/>
    <x v="115"/>
    <x v="1"/>
    <x v="0"/>
    <x v="0"/>
    <n v="26"/>
    <x v="2"/>
    <n v="257.2"/>
    <n v="108"/>
    <n v="43.72"/>
    <n v="224.3"/>
    <n v="122"/>
    <n v="19.07"/>
    <n v="204"/>
    <n v="118"/>
    <n v="9.18"/>
    <n v="12.6"/>
    <x v="7"/>
    <n v="3.4"/>
    <x v="1"/>
    <x v="0"/>
    <x v="1"/>
    <x v="0"/>
    <x v="1"/>
    <x v="0"/>
  </r>
  <r>
    <n v="2399"/>
    <s v="HI"/>
    <x v="53"/>
    <x v="0"/>
    <x v="0"/>
    <x v="1"/>
    <n v="0"/>
    <x v="1"/>
    <n v="124.6"/>
    <n v="90"/>
    <n v="21.18"/>
    <n v="146.4"/>
    <n v="70"/>
    <n v="12.44"/>
    <n v="169.4"/>
    <n v="95"/>
    <n v="7.62"/>
    <n v="10.5"/>
    <x v="1"/>
    <n v="2.84"/>
    <x v="1"/>
    <x v="0"/>
    <x v="1"/>
    <x v="0"/>
    <x v="2"/>
    <x v="3"/>
  </r>
  <r>
    <n v="2400"/>
    <s v="WV"/>
    <x v="37"/>
    <x v="2"/>
    <x v="0"/>
    <x v="1"/>
    <n v="0"/>
    <x v="1"/>
    <n v="175.1"/>
    <n v="144"/>
    <n v="29.77"/>
    <n v="216.9"/>
    <n v="69"/>
    <n v="18.440000000000001"/>
    <n v="243.7"/>
    <n v="146"/>
    <n v="10.97"/>
    <n v="9.9"/>
    <x v="0"/>
    <n v="2.67"/>
    <x v="0"/>
    <x v="0"/>
    <x v="1"/>
    <x v="0"/>
    <x v="0"/>
    <x v="2"/>
  </r>
  <r>
    <n v="2401"/>
    <s v="WV"/>
    <x v="10"/>
    <x v="0"/>
    <x v="0"/>
    <x v="1"/>
    <n v="0"/>
    <x v="1"/>
    <n v="124.3"/>
    <n v="91"/>
    <n v="21.13"/>
    <n v="173.4"/>
    <n v="105"/>
    <n v="14.74"/>
    <n v="256.3"/>
    <n v="109"/>
    <n v="11.53"/>
    <n v="7.5"/>
    <x v="2"/>
    <n v="2.0299999999999998"/>
    <x v="0"/>
    <x v="3"/>
    <x v="1"/>
    <x v="0"/>
    <x v="2"/>
    <x v="2"/>
  </r>
  <r>
    <n v="2402"/>
    <s v="WV"/>
    <x v="174"/>
    <x v="0"/>
    <x v="0"/>
    <x v="1"/>
    <n v="0"/>
    <x v="1"/>
    <n v="271.60000000000002"/>
    <n v="130"/>
    <n v="46.17"/>
    <n v="156"/>
    <n v="131"/>
    <n v="13.26"/>
    <n v="136.30000000000001"/>
    <n v="108"/>
    <n v="6.13"/>
    <n v="11.6"/>
    <x v="4"/>
    <n v="3.13"/>
    <x v="1"/>
    <x v="4"/>
    <x v="1"/>
    <x v="0"/>
    <x v="2"/>
    <x v="0"/>
  </r>
  <r>
    <n v="2403"/>
    <s v="NM"/>
    <x v="40"/>
    <x v="0"/>
    <x v="0"/>
    <x v="0"/>
    <n v="33"/>
    <x v="2"/>
    <n v="183.3"/>
    <n v="115"/>
    <n v="31.16"/>
    <n v="201.4"/>
    <n v="87"/>
    <n v="17.12"/>
    <n v="177.4"/>
    <n v="84"/>
    <n v="7.98"/>
    <n v="10.4"/>
    <x v="17"/>
    <n v="2.81"/>
    <x v="1"/>
    <x v="3"/>
    <x v="1"/>
    <x v="0"/>
    <x v="0"/>
    <x v="0"/>
  </r>
  <r>
    <n v="2404"/>
    <s v="DE"/>
    <x v="19"/>
    <x v="2"/>
    <x v="0"/>
    <x v="1"/>
    <n v="0"/>
    <x v="1"/>
    <n v="101.1"/>
    <n v="119"/>
    <n v="17.190000000000001"/>
    <n v="214.4"/>
    <n v="67"/>
    <n v="18.22"/>
    <n v="179.5"/>
    <n v="112"/>
    <n v="8.08"/>
    <n v="10.3"/>
    <x v="2"/>
    <n v="2.78"/>
    <x v="0"/>
    <x v="4"/>
    <x v="1"/>
    <x v="0"/>
    <x v="0"/>
    <x v="3"/>
  </r>
  <r>
    <n v="2405"/>
    <s v="NC"/>
    <x v="22"/>
    <x v="2"/>
    <x v="0"/>
    <x v="1"/>
    <n v="0"/>
    <x v="1"/>
    <n v="203.3"/>
    <n v="70"/>
    <n v="34.56"/>
    <n v="228.9"/>
    <n v="97"/>
    <n v="19.46"/>
    <n v="222.2"/>
    <n v="118"/>
    <n v="10"/>
    <n v="14.3"/>
    <x v="0"/>
    <n v="3.86"/>
    <x v="1"/>
    <x v="0"/>
    <x v="1"/>
    <x v="0"/>
    <x v="1"/>
    <x v="0"/>
  </r>
  <r>
    <n v="2406"/>
    <s v="NM"/>
    <x v="156"/>
    <x v="0"/>
    <x v="0"/>
    <x v="0"/>
    <n v="35"/>
    <x v="2"/>
    <n v="175.4"/>
    <n v="88"/>
    <n v="29.82"/>
    <n v="190"/>
    <n v="65"/>
    <n v="16.149999999999999"/>
    <n v="138.69999999999999"/>
    <n v="94"/>
    <n v="6.24"/>
    <n v="10.5"/>
    <x v="0"/>
    <n v="2.84"/>
    <x v="1"/>
    <x v="4"/>
    <x v="1"/>
    <x v="0"/>
    <x v="0"/>
    <x v="3"/>
  </r>
  <r>
    <n v="2407"/>
    <s v="SC"/>
    <x v="19"/>
    <x v="0"/>
    <x v="0"/>
    <x v="1"/>
    <n v="0"/>
    <x v="1"/>
    <n v="266"/>
    <n v="97"/>
    <n v="45.22"/>
    <n v="214.6"/>
    <n v="94"/>
    <n v="18.239999999999998"/>
    <n v="306.2"/>
    <n v="100"/>
    <n v="13.78"/>
    <n v="14.2"/>
    <x v="5"/>
    <n v="3.83"/>
    <x v="1"/>
    <x v="4"/>
    <x v="2"/>
    <x v="1"/>
    <x v="0"/>
    <x v="0"/>
  </r>
  <r>
    <n v="2408"/>
    <s v="NJ"/>
    <x v="38"/>
    <x v="0"/>
    <x v="0"/>
    <x v="0"/>
    <n v="41"/>
    <x v="2"/>
    <n v="171.6"/>
    <n v="110"/>
    <n v="29.17"/>
    <n v="136.1"/>
    <n v="78"/>
    <n v="11.57"/>
    <n v="183.4"/>
    <n v="103"/>
    <n v="8.25"/>
    <n v="10.8"/>
    <x v="10"/>
    <n v="2.92"/>
    <x v="1"/>
    <x v="1"/>
    <x v="1"/>
    <x v="0"/>
    <x v="2"/>
    <x v="3"/>
  </r>
  <r>
    <n v="2409"/>
    <s v="AZ"/>
    <x v="47"/>
    <x v="1"/>
    <x v="0"/>
    <x v="1"/>
    <n v="0"/>
    <x v="1"/>
    <n v="78.7"/>
    <n v="98"/>
    <n v="13.38"/>
    <n v="225.6"/>
    <n v="102"/>
    <n v="19.18"/>
    <n v="150.4"/>
    <n v="106"/>
    <n v="6.77"/>
    <n v="14"/>
    <x v="8"/>
    <n v="3.78"/>
    <x v="1"/>
    <x v="1"/>
    <x v="1"/>
    <x v="0"/>
    <x v="1"/>
    <x v="3"/>
  </r>
  <r>
    <n v="2410"/>
    <s v="RI"/>
    <x v="42"/>
    <x v="1"/>
    <x v="0"/>
    <x v="0"/>
    <n v="20"/>
    <x v="0"/>
    <n v="211.9"/>
    <n v="110"/>
    <n v="36.020000000000003"/>
    <n v="215.1"/>
    <n v="120"/>
    <n v="18.28"/>
    <n v="238.5"/>
    <n v="107"/>
    <n v="10.73"/>
    <n v="9.4"/>
    <x v="5"/>
    <n v="2.54"/>
    <x v="0"/>
    <x v="1"/>
    <x v="1"/>
    <x v="0"/>
    <x v="0"/>
    <x v="0"/>
  </r>
  <r>
    <n v="2411"/>
    <s v="SD"/>
    <x v="104"/>
    <x v="0"/>
    <x v="0"/>
    <x v="1"/>
    <n v="0"/>
    <x v="1"/>
    <n v="63.7"/>
    <n v="101"/>
    <n v="10.83"/>
    <n v="195.8"/>
    <n v="95"/>
    <n v="16.64"/>
    <n v="210.1"/>
    <n v="87"/>
    <n v="9.4499999999999993"/>
    <n v="10"/>
    <x v="1"/>
    <n v="2.7"/>
    <x v="0"/>
    <x v="0"/>
    <x v="1"/>
    <x v="0"/>
    <x v="0"/>
    <x v="3"/>
  </r>
  <r>
    <n v="2412"/>
    <s v="NH"/>
    <x v="105"/>
    <x v="0"/>
    <x v="0"/>
    <x v="1"/>
    <n v="0"/>
    <x v="1"/>
    <n v="173.4"/>
    <n v="100"/>
    <n v="29.48"/>
    <n v="213.7"/>
    <n v="74"/>
    <n v="18.16"/>
    <n v="141.5"/>
    <n v="69"/>
    <n v="6.37"/>
    <n v="11.5"/>
    <x v="7"/>
    <n v="3.11"/>
    <x v="1"/>
    <x v="0"/>
    <x v="1"/>
    <x v="0"/>
    <x v="0"/>
    <x v="3"/>
  </r>
  <r>
    <n v="2413"/>
    <s v="WV"/>
    <x v="15"/>
    <x v="0"/>
    <x v="0"/>
    <x v="1"/>
    <n v="0"/>
    <x v="1"/>
    <n v="225.9"/>
    <n v="123"/>
    <n v="38.4"/>
    <n v="162.80000000000001"/>
    <n v="106"/>
    <n v="13.84"/>
    <n v="272.10000000000002"/>
    <n v="85"/>
    <n v="12.24"/>
    <n v="10.1"/>
    <x v="7"/>
    <n v="2.73"/>
    <x v="0"/>
    <x v="0"/>
    <x v="1"/>
    <x v="0"/>
    <x v="2"/>
    <x v="0"/>
  </r>
  <r>
    <n v="2414"/>
    <s v="ID"/>
    <x v="9"/>
    <x v="0"/>
    <x v="1"/>
    <x v="0"/>
    <n v="32"/>
    <x v="2"/>
    <n v="173"/>
    <n v="101"/>
    <n v="29.41"/>
    <n v="209.4"/>
    <n v="93"/>
    <n v="17.8"/>
    <n v="231.1"/>
    <n v="91"/>
    <n v="10.4"/>
    <n v="12.2"/>
    <x v="7"/>
    <n v="3.29"/>
    <x v="1"/>
    <x v="1"/>
    <x v="1"/>
    <x v="0"/>
    <x v="0"/>
    <x v="2"/>
  </r>
  <r>
    <n v="2415"/>
    <s v="MD"/>
    <x v="99"/>
    <x v="0"/>
    <x v="0"/>
    <x v="1"/>
    <n v="0"/>
    <x v="1"/>
    <n v="224.9"/>
    <n v="102"/>
    <n v="38.229999999999997"/>
    <n v="143.80000000000001"/>
    <n v="87"/>
    <n v="12.22"/>
    <n v="198.9"/>
    <n v="105"/>
    <n v="8.9499999999999993"/>
    <n v="8"/>
    <x v="5"/>
    <n v="2.16"/>
    <x v="0"/>
    <x v="1"/>
    <x v="1"/>
    <x v="0"/>
    <x v="2"/>
    <x v="0"/>
  </r>
  <r>
    <n v="2416"/>
    <s v="WY"/>
    <x v="78"/>
    <x v="0"/>
    <x v="0"/>
    <x v="1"/>
    <n v="0"/>
    <x v="1"/>
    <n v="137"/>
    <n v="128"/>
    <n v="23.29"/>
    <n v="217"/>
    <n v="116"/>
    <n v="18.45"/>
    <n v="182.1"/>
    <n v="86"/>
    <n v="8.19"/>
    <n v="10"/>
    <x v="2"/>
    <n v="2.7"/>
    <x v="0"/>
    <x v="4"/>
    <x v="1"/>
    <x v="0"/>
    <x v="0"/>
    <x v="3"/>
  </r>
  <r>
    <n v="2417"/>
    <s v="NH"/>
    <x v="66"/>
    <x v="1"/>
    <x v="0"/>
    <x v="1"/>
    <n v="0"/>
    <x v="1"/>
    <n v="142.5"/>
    <n v="109"/>
    <n v="24.23"/>
    <n v="176.1"/>
    <n v="107"/>
    <n v="14.97"/>
    <n v="189.6"/>
    <n v="88"/>
    <n v="8.5299999999999994"/>
    <n v="8.1999999999999993"/>
    <x v="0"/>
    <n v="2.21"/>
    <x v="0"/>
    <x v="4"/>
    <x v="1"/>
    <x v="0"/>
    <x v="2"/>
    <x v="3"/>
  </r>
  <r>
    <n v="2418"/>
    <s v="MN"/>
    <x v="52"/>
    <x v="2"/>
    <x v="0"/>
    <x v="1"/>
    <n v="0"/>
    <x v="1"/>
    <n v="142.4"/>
    <n v="126"/>
    <n v="24.21"/>
    <n v="126.2"/>
    <n v="118"/>
    <n v="10.73"/>
    <n v="274.2"/>
    <n v="71"/>
    <n v="12.34"/>
    <n v="4.5999999999999996"/>
    <x v="7"/>
    <n v="1.24"/>
    <x v="0"/>
    <x v="0"/>
    <x v="1"/>
    <x v="0"/>
    <x v="2"/>
    <x v="2"/>
  </r>
  <r>
    <n v="2419"/>
    <s v="MA"/>
    <x v="62"/>
    <x v="0"/>
    <x v="0"/>
    <x v="0"/>
    <n v="21"/>
    <x v="0"/>
    <n v="147"/>
    <n v="112"/>
    <n v="24.99"/>
    <n v="197.3"/>
    <n v="43"/>
    <n v="16.77"/>
    <n v="267.39999999999998"/>
    <n v="93"/>
    <n v="12.03"/>
    <n v="8.6999999999999993"/>
    <x v="0"/>
    <n v="2.35"/>
    <x v="0"/>
    <x v="4"/>
    <x v="1"/>
    <x v="0"/>
    <x v="0"/>
    <x v="2"/>
  </r>
  <r>
    <n v="2420"/>
    <s v="MN"/>
    <x v="66"/>
    <x v="0"/>
    <x v="0"/>
    <x v="1"/>
    <n v="0"/>
    <x v="1"/>
    <n v="149.19999999999999"/>
    <n v="96"/>
    <n v="25.36"/>
    <n v="260.7"/>
    <n v="116"/>
    <n v="22.16"/>
    <n v="201"/>
    <n v="120"/>
    <n v="9.0500000000000007"/>
    <n v="8.1"/>
    <x v="5"/>
    <n v="2.19"/>
    <x v="0"/>
    <x v="0"/>
    <x v="1"/>
    <x v="0"/>
    <x v="1"/>
    <x v="1"/>
  </r>
  <r>
    <n v="2421"/>
    <s v="NY"/>
    <x v="140"/>
    <x v="2"/>
    <x v="0"/>
    <x v="1"/>
    <n v="0"/>
    <x v="1"/>
    <n v="216.8"/>
    <n v="77"/>
    <n v="36.86"/>
    <n v="207.3"/>
    <n v="117"/>
    <n v="17.62"/>
    <n v="228.6"/>
    <n v="117"/>
    <n v="10.29"/>
    <n v="5.6"/>
    <x v="5"/>
    <n v="1.51"/>
    <x v="0"/>
    <x v="0"/>
    <x v="1"/>
    <x v="0"/>
    <x v="0"/>
    <x v="0"/>
  </r>
  <r>
    <n v="2422"/>
    <s v="AL"/>
    <x v="17"/>
    <x v="1"/>
    <x v="0"/>
    <x v="0"/>
    <n v="28"/>
    <x v="2"/>
    <n v="308"/>
    <n v="123"/>
    <n v="52.36"/>
    <n v="247.8"/>
    <n v="128"/>
    <n v="21.06"/>
    <n v="152.9"/>
    <n v="103"/>
    <n v="6.88"/>
    <n v="7.4"/>
    <x v="0"/>
    <n v="2"/>
    <x v="0"/>
    <x v="0"/>
    <x v="1"/>
    <x v="0"/>
    <x v="1"/>
    <x v="0"/>
  </r>
  <r>
    <n v="2423"/>
    <s v="WV"/>
    <x v="10"/>
    <x v="0"/>
    <x v="0"/>
    <x v="1"/>
    <n v="0"/>
    <x v="1"/>
    <n v="58"/>
    <n v="125"/>
    <n v="9.86"/>
    <n v="67.5"/>
    <n v="116"/>
    <n v="5.74"/>
    <n v="185.9"/>
    <n v="136"/>
    <n v="8.3699999999999992"/>
    <n v="11.5"/>
    <x v="0"/>
    <n v="3.11"/>
    <x v="1"/>
    <x v="1"/>
    <x v="1"/>
    <x v="0"/>
    <x v="2"/>
    <x v="3"/>
  </r>
  <r>
    <n v="2424"/>
    <s v="NM"/>
    <x v="171"/>
    <x v="0"/>
    <x v="0"/>
    <x v="1"/>
    <n v="0"/>
    <x v="1"/>
    <n v="173.2"/>
    <n v="80"/>
    <n v="29.44"/>
    <n v="236.2"/>
    <n v="94"/>
    <n v="20.079999999999998"/>
    <n v="240.2"/>
    <n v="84"/>
    <n v="10.81"/>
    <n v="11.8"/>
    <x v="1"/>
    <n v="3.19"/>
    <x v="1"/>
    <x v="4"/>
    <x v="1"/>
    <x v="0"/>
    <x v="1"/>
    <x v="1"/>
  </r>
  <r>
    <n v="2425"/>
    <s v="CA"/>
    <x v="22"/>
    <x v="0"/>
    <x v="0"/>
    <x v="0"/>
    <n v="19"/>
    <x v="0"/>
    <n v="210.3"/>
    <n v="90"/>
    <n v="35.75"/>
    <n v="241.8"/>
    <n v="87"/>
    <n v="20.55"/>
    <n v="215.7"/>
    <n v="102"/>
    <n v="9.7100000000000009"/>
    <n v="13.1"/>
    <x v="0"/>
    <n v="3.54"/>
    <x v="1"/>
    <x v="2"/>
    <x v="1"/>
    <x v="0"/>
    <x v="1"/>
    <x v="0"/>
  </r>
  <r>
    <n v="2426"/>
    <s v="MA"/>
    <x v="57"/>
    <x v="2"/>
    <x v="0"/>
    <x v="0"/>
    <n v="24"/>
    <x v="0"/>
    <n v="58.9"/>
    <n v="125"/>
    <n v="10.01"/>
    <n v="305.5"/>
    <n v="90"/>
    <n v="25.97"/>
    <n v="158.9"/>
    <n v="73"/>
    <n v="7.15"/>
    <n v="12.1"/>
    <x v="1"/>
    <n v="3.27"/>
    <x v="1"/>
    <x v="1"/>
    <x v="1"/>
    <x v="0"/>
    <x v="1"/>
    <x v="1"/>
  </r>
  <r>
    <n v="2427"/>
    <s v="ME"/>
    <x v="195"/>
    <x v="0"/>
    <x v="0"/>
    <x v="1"/>
    <n v="0"/>
    <x v="1"/>
    <n v="236.8"/>
    <n v="102"/>
    <n v="40.26"/>
    <n v="167.1"/>
    <n v="87"/>
    <n v="14.2"/>
    <n v="280.2"/>
    <n v="115"/>
    <n v="12.61"/>
    <n v="9.6999999999999993"/>
    <x v="0"/>
    <n v="2.62"/>
    <x v="0"/>
    <x v="3"/>
    <x v="1"/>
    <x v="0"/>
    <x v="2"/>
    <x v="0"/>
  </r>
  <r>
    <n v="2428"/>
    <s v="FL"/>
    <x v="80"/>
    <x v="0"/>
    <x v="0"/>
    <x v="1"/>
    <n v="0"/>
    <x v="1"/>
    <n v="228.9"/>
    <n v="102"/>
    <n v="38.909999999999997"/>
    <n v="160.69999999999999"/>
    <n v="136"/>
    <n v="13.66"/>
    <n v="203.1"/>
    <n v="109"/>
    <n v="9.14"/>
    <n v="12.5"/>
    <x v="5"/>
    <n v="3.38"/>
    <x v="1"/>
    <x v="1"/>
    <x v="1"/>
    <x v="0"/>
    <x v="2"/>
    <x v="0"/>
  </r>
  <r>
    <n v="2429"/>
    <s v="MA"/>
    <x v="114"/>
    <x v="0"/>
    <x v="1"/>
    <x v="1"/>
    <n v="0"/>
    <x v="1"/>
    <n v="162.80000000000001"/>
    <n v="118"/>
    <n v="27.68"/>
    <n v="229.6"/>
    <n v="91"/>
    <n v="19.52"/>
    <n v="332.7"/>
    <n v="94"/>
    <n v="14.97"/>
    <n v="13.6"/>
    <x v="0"/>
    <n v="3.67"/>
    <x v="1"/>
    <x v="1"/>
    <x v="2"/>
    <x v="1"/>
    <x v="1"/>
    <x v="2"/>
  </r>
  <r>
    <n v="2430"/>
    <s v="TX"/>
    <x v="42"/>
    <x v="0"/>
    <x v="0"/>
    <x v="1"/>
    <n v="0"/>
    <x v="1"/>
    <n v="86.1"/>
    <n v="100"/>
    <n v="14.64"/>
    <n v="259.8"/>
    <n v="113"/>
    <n v="22.08"/>
    <n v="148"/>
    <n v="79"/>
    <n v="6.66"/>
    <n v="9.1"/>
    <x v="4"/>
    <n v="2.46"/>
    <x v="0"/>
    <x v="4"/>
    <x v="1"/>
    <x v="0"/>
    <x v="1"/>
    <x v="1"/>
  </r>
  <r>
    <n v="2431"/>
    <s v="NC"/>
    <x v="99"/>
    <x v="2"/>
    <x v="0"/>
    <x v="1"/>
    <n v="0"/>
    <x v="1"/>
    <n v="212.3"/>
    <n v="89"/>
    <n v="36.090000000000003"/>
    <n v="215.4"/>
    <n v="127"/>
    <n v="18.309999999999999"/>
    <n v="186.8"/>
    <n v="73"/>
    <n v="8.41"/>
    <n v="11.3"/>
    <x v="5"/>
    <n v="3.05"/>
    <x v="1"/>
    <x v="4"/>
    <x v="1"/>
    <x v="0"/>
    <x v="0"/>
    <x v="0"/>
  </r>
  <r>
    <n v="2432"/>
    <s v="CT"/>
    <x v="49"/>
    <x v="0"/>
    <x v="0"/>
    <x v="1"/>
    <n v="0"/>
    <x v="1"/>
    <n v="151"/>
    <n v="98"/>
    <n v="25.67"/>
    <n v="120.6"/>
    <n v="119"/>
    <n v="10.25"/>
    <n v="152.80000000000001"/>
    <n v="81"/>
    <n v="6.88"/>
    <n v="9.1999999999999993"/>
    <x v="5"/>
    <n v="2.48"/>
    <x v="0"/>
    <x v="4"/>
    <x v="1"/>
    <x v="0"/>
    <x v="2"/>
    <x v="3"/>
  </r>
  <r>
    <n v="2433"/>
    <s v="NJ"/>
    <x v="181"/>
    <x v="2"/>
    <x v="0"/>
    <x v="1"/>
    <n v="0"/>
    <x v="1"/>
    <n v="158.6"/>
    <n v="67"/>
    <n v="26.96"/>
    <n v="130.4"/>
    <n v="96"/>
    <n v="11.08"/>
    <n v="229.8"/>
    <n v="80"/>
    <n v="10.34"/>
    <n v="6.9"/>
    <x v="2"/>
    <n v="1.86"/>
    <x v="0"/>
    <x v="4"/>
    <x v="1"/>
    <x v="0"/>
    <x v="2"/>
    <x v="2"/>
  </r>
  <r>
    <n v="2434"/>
    <s v="WY"/>
    <x v="94"/>
    <x v="1"/>
    <x v="0"/>
    <x v="1"/>
    <n v="0"/>
    <x v="1"/>
    <n v="296"/>
    <n v="93"/>
    <n v="50.32"/>
    <n v="226.4"/>
    <n v="117"/>
    <n v="19.239999999999998"/>
    <n v="246.8"/>
    <n v="98"/>
    <n v="11.11"/>
    <n v="12.3"/>
    <x v="3"/>
    <n v="3.32"/>
    <x v="1"/>
    <x v="1"/>
    <x v="2"/>
    <x v="1"/>
    <x v="1"/>
    <x v="0"/>
  </r>
  <r>
    <n v="2435"/>
    <s v="LA"/>
    <x v="75"/>
    <x v="1"/>
    <x v="0"/>
    <x v="0"/>
    <n v="32"/>
    <x v="2"/>
    <n v="212.3"/>
    <n v="77"/>
    <n v="36.090000000000003"/>
    <n v="251.5"/>
    <n v="78"/>
    <n v="21.38"/>
    <n v="208.7"/>
    <n v="85"/>
    <n v="9.39"/>
    <n v="6.6"/>
    <x v="5"/>
    <n v="1.78"/>
    <x v="0"/>
    <x v="3"/>
    <x v="1"/>
    <x v="0"/>
    <x v="1"/>
    <x v="0"/>
  </r>
  <r>
    <n v="2436"/>
    <s v="NV"/>
    <x v="49"/>
    <x v="0"/>
    <x v="0"/>
    <x v="1"/>
    <n v="0"/>
    <x v="1"/>
    <n v="234.4"/>
    <n v="61"/>
    <n v="39.85"/>
    <n v="179.3"/>
    <n v="111"/>
    <n v="15.24"/>
    <n v="285.5"/>
    <n v="117"/>
    <n v="12.85"/>
    <n v="10.4"/>
    <x v="1"/>
    <n v="2.81"/>
    <x v="1"/>
    <x v="3"/>
    <x v="1"/>
    <x v="0"/>
    <x v="0"/>
    <x v="0"/>
  </r>
  <r>
    <n v="2437"/>
    <s v="WV"/>
    <x v="77"/>
    <x v="1"/>
    <x v="0"/>
    <x v="1"/>
    <n v="0"/>
    <x v="1"/>
    <n v="176.8"/>
    <n v="92"/>
    <n v="30.06"/>
    <n v="187.5"/>
    <n v="97"/>
    <n v="15.94"/>
    <n v="196.8"/>
    <n v="88"/>
    <n v="8.86"/>
    <n v="6.5"/>
    <x v="0"/>
    <n v="1.76"/>
    <x v="0"/>
    <x v="4"/>
    <x v="1"/>
    <x v="0"/>
    <x v="0"/>
    <x v="0"/>
  </r>
  <r>
    <n v="2438"/>
    <s v="AR"/>
    <x v="106"/>
    <x v="0"/>
    <x v="0"/>
    <x v="0"/>
    <n v="19"/>
    <x v="0"/>
    <n v="157.30000000000001"/>
    <n v="123"/>
    <n v="26.74"/>
    <n v="257.7"/>
    <n v="94"/>
    <n v="21.9"/>
    <n v="190.4"/>
    <n v="107"/>
    <n v="8.57"/>
    <n v="9.6"/>
    <x v="1"/>
    <n v="2.59"/>
    <x v="0"/>
    <x v="1"/>
    <x v="1"/>
    <x v="0"/>
    <x v="1"/>
    <x v="1"/>
  </r>
  <r>
    <n v="2439"/>
    <s v="KS"/>
    <x v="31"/>
    <x v="0"/>
    <x v="0"/>
    <x v="1"/>
    <n v="0"/>
    <x v="1"/>
    <n v="260.5"/>
    <n v="108"/>
    <n v="44.29"/>
    <n v="102.4"/>
    <n v="110"/>
    <n v="8.6999999999999993"/>
    <n v="129.69999999999999"/>
    <n v="148"/>
    <n v="5.84"/>
    <n v="9.8000000000000007"/>
    <x v="2"/>
    <n v="2.65"/>
    <x v="0"/>
    <x v="0"/>
    <x v="1"/>
    <x v="0"/>
    <x v="2"/>
    <x v="0"/>
  </r>
  <r>
    <n v="2440"/>
    <s v="MI"/>
    <x v="156"/>
    <x v="2"/>
    <x v="1"/>
    <x v="1"/>
    <n v="0"/>
    <x v="1"/>
    <n v="124.5"/>
    <n v="134"/>
    <n v="21.17"/>
    <n v="141.19999999999999"/>
    <n v="78"/>
    <n v="12"/>
    <n v="268.2"/>
    <n v="113"/>
    <n v="12.07"/>
    <n v="11.4"/>
    <x v="5"/>
    <n v="3.08"/>
    <x v="1"/>
    <x v="4"/>
    <x v="2"/>
    <x v="1"/>
    <x v="2"/>
    <x v="2"/>
  </r>
  <r>
    <n v="2441"/>
    <s v="MA"/>
    <x v="75"/>
    <x v="0"/>
    <x v="0"/>
    <x v="1"/>
    <n v="0"/>
    <x v="1"/>
    <n v="209.4"/>
    <n v="49"/>
    <n v="35.6"/>
    <n v="237.4"/>
    <n v="117"/>
    <n v="20.18"/>
    <n v="239.2"/>
    <n v="98"/>
    <n v="10.76"/>
    <n v="9.8000000000000007"/>
    <x v="9"/>
    <n v="2.65"/>
    <x v="0"/>
    <x v="0"/>
    <x v="1"/>
    <x v="0"/>
    <x v="1"/>
    <x v="0"/>
  </r>
  <r>
    <n v="2442"/>
    <s v="UT"/>
    <x v="142"/>
    <x v="0"/>
    <x v="0"/>
    <x v="1"/>
    <n v="0"/>
    <x v="1"/>
    <n v="285.7"/>
    <n v="44"/>
    <n v="48.57"/>
    <n v="167.5"/>
    <n v="144"/>
    <n v="14.24"/>
    <n v="260"/>
    <n v="97"/>
    <n v="11.7"/>
    <n v="8.6999999999999993"/>
    <x v="7"/>
    <n v="2.35"/>
    <x v="0"/>
    <x v="0"/>
    <x v="2"/>
    <x v="1"/>
    <x v="2"/>
    <x v="0"/>
  </r>
  <r>
    <n v="2443"/>
    <s v="HI"/>
    <x v="16"/>
    <x v="0"/>
    <x v="0"/>
    <x v="1"/>
    <n v="0"/>
    <x v="1"/>
    <n v="190.9"/>
    <n v="44"/>
    <n v="32.450000000000003"/>
    <n v="161.4"/>
    <n v="109"/>
    <n v="13.72"/>
    <n v="231.9"/>
    <n v="100"/>
    <n v="10.44"/>
    <n v="8.4"/>
    <x v="5"/>
    <n v="2.27"/>
    <x v="0"/>
    <x v="0"/>
    <x v="1"/>
    <x v="0"/>
    <x v="2"/>
    <x v="0"/>
  </r>
  <r>
    <n v="2444"/>
    <s v="OR"/>
    <x v="94"/>
    <x v="0"/>
    <x v="0"/>
    <x v="0"/>
    <n v="50"/>
    <x v="2"/>
    <n v="208.8"/>
    <n v="130"/>
    <n v="35.5"/>
    <n v="132.9"/>
    <n v="104"/>
    <n v="11.3"/>
    <n v="136.69999999999999"/>
    <n v="107"/>
    <n v="6.15"/>
    <n v="11.1"/>
    <x v="7"/>
    <n v="3"/>
    <x v="1"/>
    <x v="4"/>
    <x v="1"/>
    <x v="0"/>
    <x v="2"/>
    <x v="0"/>
  </r>
  <r>
    <n v="2445"/>
    <s v="TN"/>
    <x v="67"/>
    <x v="0"/>
    <x v="0"/>
    <x v="0"/>
    <n v="36"/>
    <x v="2"/>
    <n v="77.599999999999994"/>
    <n v="141"/>
    <n v="13.19"/>
    <n v="207"/>
    <n v="60"/>
    <n v="17.600000000000001"/>
    <n v="255.7"/>
    <n v="115"/>
    <n v="11.51"/>
    <n v="10.9"/>
    <x v="5"/>
    <n v="2.94"/>
    <x v="1"/>
    <x v="0"/>
    <x v="1"/>
    <x v="0"/>
    <x v="0"/>
    <x v="2"/>
  </r>
  <r>
    <n v="2446"/>
    <s v="CT"/>
    <x v="3"/>
    <x v="0"/>
    <x v="0"/>
    <x v="1"/>
    <n v="0"/>
    <x v="1"/>
    <n v="271.10000000000002"/>
    <n v="101"/>
    <n v="46.09"/>
    <n v="237.4"/>
    <n v="133"/>
    <n v="20.18"/>
    <n v="145.4"/>
    <n v="103"/>
    <n v="6.54"/>
    <n v="8.4"/>
    <x v="1"/>
    <n v="2.27"/>
    <x v="0"/>
    <x v="0"/>
    <x v="2"/>
    <x v="1"/>
    <x v="1"/>
    <x v="0"/>
  </r>
  <r>
    <n v="2447"/>
    <s v="AZ"/>
    <x v="96"/>
    <x v="0"/>
    <x v="0"/>
    <x v="1"/>
    <n v="0"/>
    <x v="1"/>
    <n v="240.8"/>
    <n v="104"/>
    <n v="40.94"/>
    <n v="144.5"/>
    <n v="92"/>
    <n v="12.28"/>
    <n v="125.7"/>
    <n v="98"/>
    <n v="5.66"/>
    <n v="11.6"/>
    <x v="6"/>
    <n v="3.13"/>
    <x v="1"/>
    <x v="1"/>
    <x v="1"/>
    <x v="0"/>
    <x v="2"/>
    <x v="0"/>
  </r>
  <r>
    <n v="2448"/>
    <s v="OR"/>
    <x v="126"/>
    <x v="1"/>
    <x v="0"/>
    <x v="1"/>
    <n v="0"/>
    <x v="1"/>
    <n v="114.8"/>
    <n v="98"/>
    <n v="19.52"/>
    <n v="192.6"/>
    <n v="101"/>
    <n v="16.37"/>
    <n v="259"/>
    <n v="108"/>
    <n v="11.66"/>
    <n v="12.2"/>
    <x v="2"/>
    <n v="3.29"/>
    <x v="1"/>
    <x v="1"/>
    <x v="1"/>
    <x v="0"/>
    <x v="0"/>
    <x v="2"/>
  </r>
  <r>
    <n v="2449"/>
    <s v="DE"/>
    <x v="18"/>
    <x v="0"/>
    <x v="0"/>
    <x v="0"/>
    <n v="34"/>
    <x v="2"/>
    <n v="138.80000000000001"/>
    <n v="80"/>
    <n v="23.6"/>
    <n v="142"/>
    <n v="108"/>
    <n v="12.07"/>
    <n v="183.8"/>
    <n v="77"/>
    <n v="8.27"/>
    <n v="11.8"/>
    <x v="10"/>
    <n v="3.19"/>
    <x v="1"/>
    <x v="0"/>
    <x v="1"/>
    <x v="0"/>
    <x v="2"/>
    <x v="3"/>
  </r>
  <r>
    <n v="2450"/>
    <s v="MA"/>
    <x v="54"/>
    <x v="2"/>
    <x v="0"/>
    <x v="0"/>
    <n v="27"/>
    <x v="2"/>
    <n v="209.8"/>
    <n v="112"/>
    <n v="35.67"/>
    <n v="155"/>
    <n v="80"/>
    <n v="13.18"/>
    <n v="251.5"/>
    <n v="111"/>
    <n v="11.32"/>
    <n v="7.2"/>
    <x v="1"/>
    <n v="1.94"/>
    <x v="0"/>
    <x v="1"/>
    <x v="1"/>
    <x v="0"/>
    <x v="2"/>
    <x v="0"/>
  </r>
  <r>
    <n v="2451"/>
    <s v="CT"/>
    <x v="50"/>
    <x v="2"/>
    <x v="0"/>
    <x v="1"/>
    <n v="0"/>
    <x v="1"/>
    <n v="134.9"/>
    <n v="98"/>
    <n v="22.93"/>
    <n v="248.4"/>
    <n v="130"/>
    <n v="21.11"/>
    <n v="236.2"/>
    <n v="113"/>
    <n v="10.63"/>
    <n v="14.7"/>
    <x v="5"/>
    <n v="3.97"/>
    <x v="1"/>
    <x v="3"/>
    <x v="1"/>
    <x v="0"/>
    <x v="1"/>
    <x v="1"/>
  </r>
  <r>
    <n v="2452"/>
    <s v="AR"/>
    <x v="157"/>
    <x v="0"/>
    <x v="1"/>
    <x v="1"/>
    <n v="0"/>
    <x v="1"/>
    <n v="164"/>
    <n v="99"/>
    <n v="27.88"/>
    <n v="153.1"/>
    <n v="102"/>
    <n v="13.01"/>
    <n v="123.8"/>
    <n v="104"/>
    <n v="5.57"/>
    <n v="6.4"/>
    <x v="7"/>
    <n v="1.73"/>
    <x v="0"/>
    <x v="1"/>
    <x v="1"/>
    <x v="0"/>
    <x v="2"/>
    <x v="3"/>
  </r>
  <r>
    <n v="2453"/>
    <s v="SD"/>
    <x v="13"/>
    <x v="0"/>
    <x v="0"/>
    <x v="1"/>
    <n v="0"/>
    <x v="1"/>
    <n v="245.5"/>
    <n v="130"/>
    <n v="41.74"/>
    <n v="192.7"/>
    <n v="54"/>
    <n v="16.38"/>
    <n v="141.69999999999999"/>
    <n v="83"/>
    <n v="6.38"/>
    <n v="9.1"/>
    <x v="7"/>
    <n v="2.46"/>
    <x v="0"/>
    <x v="0"/>
    <x v="1"/>
    <x v="0"/>
    <x v="0"/>
    <x v="0"/>
  </r>
  <r>
    <n v="2454"/>
    <s v="CT"/>
    <x v="94"/>
    <x v="2"/>
    <x v="0"/>
    <x v="0"/>
    <n v="32"/>
    <x v="2"/>
    <n v="80.3"/>
    <n v="94"/>
    <n v="13.65"/>
    <n v="199.9"/>
    <n v="124"/>
    <n v="16.989999999999998"/>
    <n v="170.8"/>
    <n v="117"/>
    <n v="7.69"/>
    <n v="16.600000000000001"/>
    <x v="0"/>
    <n v="4.4800000000000004"/>
    <x v="1"/>
    <x v="1"/>
    <x v="1"/>
    <x v="0"/>
    <x v="0"/>
    <x v="3"/>
  </r>
  <r>
    <n v="2455"/>
    <s v="CT"/>
    <x v="31"/>
    <x v="2"/>
    <x v="0"/>
    <x v="1"/>
    <n v="0"/>
    <x v="1"/>
    <n v="90.7"/>
    <n v="90"/>
    <n v="15.42"/>
    <n v="207.5"/>
    <n v="109"/>
    <n v="17.64"/>
    <n v="169.4"/>
    <n v="96"/>
    <n v="7.62"/>
    <n v="5.6"/>
    <x v="2"/>
    <n v="1.51"/>
    <x v="0"/>
    <x v="4"/>
    <x v="1"/>
    <x v="0"/>
    <x v="0"/>
    <x v="3"/>
  </r>
  <r>
    <n v="2456"/>
    <s v="MA"/>
    <x v="91"/>
    <x v="2"/>
    <x v="0"/>
    <x v="0"/>
    <n v="36"/>
    <x v="2"/>
    <n v="190.3"/>
    <n v="115"/>
    <n v="32.35"/>
    <n v="256.60000000000002"/>
    <n v="78"/>
    <n v="21.81"/>
    <n v="214.9"/>
    <n v="145"/>
    <n v="9.67"/>
    <n v="3.8"/>
    <x v="7"/>
    <n v="1.03"/>
    <x v="0"/>
    <x v="0"/>
    <x v="1"/>
    <x v="0"/>
    <x v="1"/>
    <x v="0"/>
  </r>
  <r>
    <n v="2457"/>
    <s v="MS"/>
    <x v="64"/>
    <x v="2"/>
    <x v="0"/>
    <x v="1"/>
    <n v="0"/>
    <x v="1"/>
    <n v="108.6"/>
    <n v="108"/>
    <n v="18.46"/>
    <n v="209.9"/>
    <n v="126"/>
    <n v="17.84"/>
    <n v="222.6"/>
    <n v="117"/>
    <n v="10.02"/>
    <n v="7.9"/>
    <x v="2"/>
    <n v="2.13"/>
    <x v="0"/>
    <x v="0"/>
    <x v="2"/>
    <x v="1"/>
    <x v="0"/>
    <x v="2"/>
  </r>
  <r>
    <n v="2458"/>
    <s v="AK"/>
    <x v="73"/>
    <x v="0"/>
    <x v="0"/>
    <x v="0"/>
    <n v="15"/>
    <x v="0"/>
    <n v="252.4"/>
    <n v="106"/>
    <n v="42.91"/>
    <n v="187.8"/>
    <n v="69"/>
    <n v="15.96"/>
    <n v="259.60000000000002"/>
    <n v="137"/>
    <n v="11.68"/>
    <n v="10"/>
    <x v="0"/>
    <n v="2.7"/>
    <x v="0"/>
    <x v="4"/>
    <x v="1"/>
    <x v="0"/>
    <x v="0"/>
    <x v="0"/>
  </r>
  <r>
    <n v="2459"/>
    <s v="DE"/>
    <x v="20"/>
    <x v="0"/>
    <x v="0"/>
    <x v="0"/>
    <n v="32"/>
    <x v="2"/>
    <n v="183.4"/>
    <n v="94"/>
    <n v="31.18"/>
    <n v="269.10000000000002"/>
    <n v="120"/>
    <n v="22.87"/>
    <n v="203.5"/>
    <n v="38"/>
    <n v="9.16"/>
    <n v="6.7"/>
    <x v="7"/>
    <n v="1.81"/>
    <x v="0"/>
    <x v="5"/>
    <x v="1"/>
    <x v="0"/>
    <x v="1"/>
    <x v="0"/>
  </r>
  <r>
    <n v="2460"/>
    <s v="OH"/>
    <x v="35"/>
    <x v="2"/>
    <x v="1"/>
    <x v="1"/>
    <n v="0"/>
    <x v="1"/>
    <n v="183.4"/>
    <n v="103"/>
    <n v="31.18"/>
    <n v="141.9"/>
    <n v="113"/>
    <n v="12.06"/>
    <n v="200.4"/>
    <n v="122"/>
    <n v="9.02"/>
    <n v="10.4"/>
    <x v="4"/>
    <n v="2.81"/>
    <x v="1"/>
    <x v="4"/>
    <x v="1"/>
    <x v="0"/>
    <x v="2"/>
    <x v="0"/>
  </r>
  <r>
    <n v="2461"/>
    <s v="MN"/>
    <x v="16"/>
    <x v="2"/>
    <x v="0"/>
    <x v="1"/>
    <n v="0"/>
    <x v="1"/>
    <n v="155.19999999999999"/>
    <n v="100"/>
    <n v="26.38"/>
    <n v="135.9"/>
    <n v="84"/>
    <n v="11.55"/>
    <n v="184.6"/>
    <n v="82"/>
    <n v="8.31"/>
    <n v="3.8"/>
    <x v="4"/>
    <n v="1.03"/>
    <x v="0"/>
    <x v="3"/>
    <x v="1"/>
    <x v="0"/>
    <x v="2"/>
    <x v="3"/>
  </r>
  <r>
    <n v="2462"/>
    <s v="CA"/>
    <x v="10"/>
    <x v="0"/>
    <x v="0"/>
    <x v="0"/>
    <n v="19"/>
    <x v="0"/>
    <n v="165.8"/>
    <n v="122"/>
    <n v="28.19"/>
    <n v="186.9"/>
    <n v="89"/>
    <n v="15.89"/>
    <n v="249.7"/>
    <n v="78"/>
    <n v="11.24"/>
    <n v="0"/>
    <x v="11"/>
    <n v="0"/>
    <x v="0"/>
    <x v="0"/>
    <x v="1"/>
    <x v="0"/>
    <x v="0"/>
    <x v="2"/>
  </r>
  <r>
    <n v="2463"/>
    <s v="OH"/>
    <x v="134"/>
    <x v="1"/>
    <x v="0"/>
    <x v="1"/>
    <n v="0"/>
    <x v="1"/>
    <n v="209.4"/>
    <n v="67"/>
    <n v="35.6"/>
    <n v="273.8"/>
    <n v="89"/>
    <n v="23.27"/>
    <n v="150.19999999999999"/>
    <n v="88"/>
    <n v="6.76"/>
    <n v="12.8"/>
    <x v="6"/>
    <n v="3.46"/>
    <x v="1"/>
    <x v="1"/>
    <x v="1"/>
    <x v="0"/>
    <x v="1"/>
    <x v="0"/>
  </r>
  <r>
    <n v="2464"/>
    <s v="NV"/>
    <x v="67"/>
    <x v="0"/>
    <x v="0"/>
    <x v="1"/>
    <n v="0"/>
    <x v="1"/>
    <n v="279.3"/>
    <n v="104"/>
    <n v="47.48"/>
    <n v="201.6"/>
    <n v="87"/>
    <n v="17.14"/>
    <n v="280.8"/>
    <n v="99"/>
    <n v="12.64"/>
    <n v="7.9"/>
    <x v="5"/>
    <n v="2.13"/>
    <x v="0"/>
    <x v="4"/>
    <x v="2"/>
    <x v="1"/>
    <x v="0"/>
    <x v="0"/>
  </r>
  <r>
    <n v="2465"/>
    <s v="NM"/>
    <x v="25"/>
    <x v="0"/>
    <x v="1"/>
    <x v="1"/>
    <n v="0"/>
    <x v="1"/>
    <n v="256.5"/>
    <n v="87"/>
    <n v="43.61"/>
    <n v="222.1"/>
    <n v="101"/>
    <n v="18.88"/>
    <n v="156.69999999999999"/>
    <n v="122"/>
    <n v="7.05"/>
    <n v="13"/>
    <x v="0"/>
    <n v="3.51"/>
    <x v="1"/>
    <x v="0"/>
    <x v="1"/>
    <x v="0"/>
    <x v="0"/>
    <x v="0"/>
  </r>
  <r>
    <n v="2466"/>
    <s v="WY"/>
    <x v="159"/>
    <x v="0"/>
    <x v="0"/>
    <x v="1"/>
    <n v="0"/>
    <x v="1"/>
    <n v="170.2"/>
    <n v="89"/>
    <n v="28.93"/>
    <n v="187.5"/>
    <n v="83"/>
    <n v="15.94"/>
    <n v="119.5"/>
    <n v="100"/>
    <n v="5.38"/>
    <n v="4.3"/>
    <x v="0"/>
    <n v="1.1599999999999999"/>
    <x v="0"/>
    <x v="1"/>
    <x v="1"/>
    <x v="0"/>
    <x v="0"/>
    <x v="3"/>
  </r>
  <r>
    <n v="2467"/>
    <s v="CA"/>
    <x v="106"/>
    <x v="2"/>
    <x v="0"/>
    <x v="1"/>
    <n v="0"/>
    <x v="1"/>
    <n v="139.6"/>
    <n v="92"/>
    <n v="23.73"/>
    <n v="250.2"/>
    <n v="115"/>
    <n v="21.27"/>
    <n v="158.1"/>
    <n v="79"/>
    <n v="7.11"/>
    <n v="10.8"/>
    <x v="7"/>
    <n v="2.92"/>
    <x v="1"/>
    <x v="0"/>
    <x v="1"/>
    <x v="0"/>
    <x v="1"/>
    <x v="1"/>
  </r>
  <r>
    <n v="2468"/>
    <s v="KS"/>
    <x v="74"/>
    <x v="0"/>
    <x v="0"/>
    <x v="0"/>
    <n v="34"/>
    <x v="2"/>
    <n v="208.8"/>
    <n v="119"/>
    <n v="35.5"/>
    <n v="142.1"/>
    <n v="106"/>
    <n v="12.08"/>
    <n v="214.6"/>
    <n v="87"/>
    <n v="9.66"/>
    <n v="12.5"/>
    <x v="7"/>
    <n v="3.38"/>
    <x v="1"/>
    <x v="2"/>
    <x v="1"/>
    <x v="0"/>
    <x v="2"/>
    <x v="0"/>
  </r>
  <r>
    <n v="2469"/>
    <s v="WY"/>
    <x v="189"/>
    <x v="1"/>
    <x v="0"/>
    <x v="1"/>
    <n v="0"/>
    <x v="1"/>
    <n v="210.1"/>
    <n v="126"/>
    <n v="35.72"/>
    <n v="248.9"/>
    <n v="108"/>
    <n v="21.16"/>
    <n v="158.6"/>
    <n v="88"/>
    <n v="7.14"/>
    <n v="14.4"/>
    <x v="5"/>
    <n v="3.89"/>
    <x v="1"/>
    <x v="2"/>
    <x v="1"/>
    <x v="0"/>
    <x v="1"/>
    <x v="0"/>
  </r>
  <r>
    <n v="2470"/>
    <s v="UT"/>
    <x v="107"/>
    <x v="0"/>
    <x v="0"/>
    <x v="1"/>
    <n v="0"/>
    <x v="1"/>
    <n v="202.6"/>
    <n v="89"/>
    <n v="34.44"/>
    <n v="163"/>
    <n v="96"/>
    <n v="13.86"/>
    <n v="268.10000000000002"/>
    <n v="151"/>
    <n v="12.06"/>
    <n v="8.3000000000000007"/>
    <x v="0"/>
    <n v="2.2400000000000002"/>
    <x v="0"/>
    <x v="1"/>
    <x v="1"/>
    <x v="0"/>
    <x v="2"/>
    <x v="0"/>
  </r>
  <r>
    <n v="2471"/>
    <s v="MA"/>
    <x v="189"/>
    <x v="2"/>
    <x v="0"/>
    <x v="1"/>
    <n v="0"/>
    <x v="1"/>
    <n v="174.4"/>
    <n v="112"/>
    <n v="29.65"/>
    <n v="265.8"/>
    <n v="122"/>
    <n v="22.59"/>
    <n v="182.4"/>
    <n v="87"/>
    <n v="8.2100000000000009"/>
    <n v="0"/>
    <x v="11"/>
    <n v="0"/>
    <x v="0"/>
    <x v="2"/>
    <x v="1"/>
    <x v="0"/>
    <x v="1"/>
    <x v="1"/>
  </r>
  <r>
    <n v="2472"/>
    <s v="UT"/>
    <x v="38"/>
    <x v="0"/>
    <x v="0"/>
    <x v="1"/>
    <n v="0"/>
    <x v="1"/>
    <n v="210.6"/>
    <n v="117"/>
    <n v="35.799999999999997"/>
    <n v="164.2"/>
    <n v="103"/>
    <n v="13.96"/>
    <n v="201.4"/>
    <n v="68"/>
    <n v="9.06"/>
    <n v="9.4"/>
    <x v="2"/>
    <n v="2.54"/>
    <x v="0"/>
    <x v="1"/>
    <x v="1"/>
    <x v="0"/>
    <x v="2"/>
    <x v="0"/>
  </r>
  <r>
    <n v="2473"/>
    <s v="MN"/>
    <x v="98"/>
    <x v="1"/>
    <x v="0"/>
    <x v="1"/>
    <n v="0"/>
    <x v="1"/>
    <n v="121.5"/>
    <n v="88"/>
    <n v="20.66"/>
    <n v="253"/>
    <n v="124"/>
    <n v="21.51"/>
    <n v="195.7"/>
    <n v="120"/>
    <n v="8.81"/>
    <n v="10.7"/>
    <x v="7"/>
    <n v="2.89"/>
    <x v="1"/>
    <x v="0"/>
    <x v="1"/>
    <x v="0"/>
    <x v="1"/>
    <x v="1"/>
  </r>
  <r>
    <n v="2474"/>
    <s v="NE"/>
    <x v="91"/>
    <x v="0"/>
    <x v="0"/>
    <x v="1"/>
    <n v="0"/>
    <x v="1"/>
    <n v="127.8"/>
    <n v="67"/>
    <n v="21.73"/>
    <n v="181.6"/>
    <n v="112"/>
    <n v="15.44"/>
    <n v="197.3"/>
    <n v="63"/>
    <n v="8.8800000000000008"/>
    <n v="15.9"/>
    <x v="5"/>
    <n v="4.29"/>
    <x v="1"/>
    <x v="4"/>
    <x v="1"/>
    <x v="0"/>
    <x v="0"/>
    <x v="3"/>
  </r>
  <r>
    <n v="2475"/>
    <s v="OH"/>
    <x v="163"/>
    <x v="0"/>
    <x v="0"/>
    <x v="1"/>
    <n v="0"/>
    <x v="1"/>
    <n v="135.19999999999999"/>
    <n v="98"/>
    <n v="22.98"/>
    <n v="242"/>
    <n v="107"/>
    <n v="20.57"/>
    <n v="246.9"/>
    <n v="96"/>
    <n v="11.11"/>
    <n v="10.199999999999999"/>
    <x v="5"/>
    <n v="2.75"/>
    <x v="0"/>
    <x v="4"/>
    <x v="1"/>
    <x v="0"/>
    <x v="1"/>
    <x v="1"/>
  </r>
  <r>
    <n v="2476"/>
    <s v="KY"/>
    <x v="155"/>
    <x v="1"/>
    <x v="0"/>
    <x v="1"/>
    <n v="0"/>
    <x v="1"/>
    <n v="99.4"/>
    <n v="62"/>
    <n v="16.899999999999999"/>
    <n v="275"/>
    <n v="86"/>
    <n v="23.38"/>
    <n v="212.1"/>
    <n v="94"/>
    <n v="9.5399999999999991"/>
    <n v="16.7"/>
    <x v="0"/>
    <n v="4.51"/>
    <x v="1"/>
    <x v="4"/>
    <x v="1"/>
    <x v="0"/>
    <x v="1"/>
    <x v="1"/>
  </r>
  <r>
    <n v="2477"/>
    <s v="WA"/>
    <x v="40"/>
    <x v="0"/>
    <x v="0"/>
    <x v="1"/>
    <n v="0"/>
    <x v="1"/>
    <n v="276.89999999999998"/>
    <n v="105"/>
    <n v="47.07"/>
    <n v="246.9"/>
    <n v="94"/>
    <n v="20.99"/>
    <n v="254.4"/>
    <n v="107"/>
    <n v="11.45"/>
    <n v="10.3"/>
    <x v="0"/>
    <n v="2.78"/>
    <x v="0"/>
    <x v="0"/>
    <x v="2"/>
    <x v="1"/>
    <x v="1"/>
    <x v="0"/>
  </r>
  <r>
    <n v="2478"/>
    <s v="IN"/>
    <x v="7"/>
    <x v="1"/>
    <x v="0"/>
    <x v="1"/>
    <n v="0"/>
    <x v="1"/>
    <n v="287.39999999999998"/>
    <n v="116"/>
    <n v="48.86"/>
    <n v="235.3"/>
    <n v="126"/>
    <n v="20"/>
    <n v="292.10000000000002"/>
    <n v="114"/>
    <n v="13.14"/>
    <n v="5"/>
    <x v="0"/>
    <n v="1.35"/>
    <x v="0"/>
    <x v="2"/>
    <x v="2"/>
    <x v="1"/>
    <x v="1"/>
    <x v="0"/>
  </r>
  <r>
    <n v="2479"/>
    <s v="CO"/>
    <x v="99"/>
    <x v="2"/>
    <x v="0"/>
    <x v="0"/>
    <n v="23"/>
    <x v="0"/>
    <n v="120.5"/>
    <n v="104"/>
    <n v="20.49"/>
    <n v="227.8"/>
    <n v="115"/>
    <n v="19.36"/>
    <n v="158.5"/>
    <n v="100"/>
    <n v="7.13"/>
    <n v="10.199999999999999"/>
    <x v="0"/>
    <n v="2.75"/>
    <x v="0"/>
    <x v="0"/>
    <x v="1"/>
    <x v="0"/>
    <x v="1"/>
    <x v="3"/>
  </r>
  <r>
    <n v="2480"/>
    <s v="DC"/>
    <x v="142"/>
    <x v="1"/>
    <x v="0"/>
    <x v="1"/>
    <n v="0"/>
    <x v="1"/>
    <n v="184.1"/>
    <n v="106"/>
    <n v="31.3"/>
    <n v="204.9"/>
    <n v="70"/>
    <n v="17.420000000000002"/>
    <n v="224.3"/>
    <n v="133"/>
    <n v="10.09"/>
    <n v="9.8000000000000007"/>
    <x v="0"/>
    <n v="2.65"/>
    <x v="0"/>
    <x v="4"/>
    <x v="1"/>
    <x v="0"/>
    <x v="0"/>
    <x v="0"/>
  </r>
  <r>
    <n v="2481"/>
    <s v="AK"/>
    <x v="39"/>
    <x v="1"/>
    <x v="0"/>
    <x v="1"/>
    <n v="0"/>
    <x v="1"/>
    <n v="185"/>
    <n v="84"/>
    <n v="31.45"/>
    <n v="232.5"/>
    <n v="129"/>
    <n v="19.760000000000002"/>
    <n v="191.1"/>
    <n v="82"/>
    <n v="8.6"/>
    <n v="14.9"/>
    <x v="7"/>
    <n v="4.0199999999999996"/>
    <x v="1"/>
    <x v="3"/>
    <x v="1"/>
    <x v="0"/>
    <x v="1"/>
    <x v="0"/>
  </r>
  <r>
    <n v="2482"/>
    <s v="SC"/>
    <x v="49"/>
    <x v="0"/>
    <x v="0"/>
    <x v="1"/>
    <n v="0"/>
    <x v="1"/>
    <n v="160.9"/>
    <n v="109"/>
    <n v="27.35"/>
    <n v="144.19999999999999"/>
    <n v="152"/>
    <n v="12.26"/>
    <n v="120.4"/>
    <n v="97"/>
    <n v="5.42"/>
    <n v="12.9"/>
    <x v="14"/>
    <n v="3.48"/>
    <x v="1"/>
    <x v="0"/>
    <x v="1"/>
    <x v="0"/>
    <x v="2"/>
    <x v="3"/>
  </r>
  <r>
    <n v="2483"/>
    <s v="UT"/>
    <x v="20"/>
    <x v="0"/>
    <x v="0"/>
    <x v="1"/>
    <n v="0"/>
    <x v="1"/>
    <n v="209.2"/>
    <n v="134"/>
    <n v="35.56"/>
    <n v="0"/>
    <n v="0"/>
    <n v="0"/>
    <n v="175.4"/>
    <n v="94"/>
    <n v="7.89"/>
    <n v="11.8"/>
    <x v="1"/>
    <n v="3.19"/>
    <x v="1"/>
    <x v="0"/>
    <x v="1"/>
    <x v="0"/>
    <x v="2"/>
    <x v="0"/>
  </r>
  <r>
    <n v="2484"/>
    <s v="IL"/>
    <x v="56"/>
    <x v="1"/>
    <x v="1"/>
    <x v="1"/>
    <n v="0"/>
    <x v="1"/>
    <n v="158.4"/>
    <n v="71"/>
    <n v="26.93"/>
    <n v="306.60000000000002"/>
    <n v="66"/>
    <n v="26.06"/>
    <n v="144.19999999999999"/>
    <n v="93"/>
    <n v="6.49"/>
    <n v="2.1"/>
    <x v="7"/>
    <n v="0.56999999999999995"/>
    <x v="0"/>
    <x v="0"/>
    <x v="1"/>
    <x v="0"/>
    <x v="1"/>
    <x v="1"/>
  </r>
  <r>
    <n v="2485"/>
    <s v="DC"/>
    <x v="183"/>
    <x v="2"/>
    <x v="0"/>
    <x v="1"/>
    <n v="0"/>
    <x v="1"/>
    <n v="149"/>
    <n v="73"/>
    <n v="25.33"/>
    <n v="131"/>
    <n v="81"/>
    <n v="11.14"/>
    <n v="238.6"/>
    <n v="69"/>
    <n v="10.74"/>
    <n v="8.6"/>
    <x v="0"/>
    <n v="2.3199999999999998"/>
    <x v="0"/>
    <x v="4"/>
    <x v="2"/>
    <x v="1"/>
    <x v="2"/>
    <x v="2"/>
  </r>
  <r>
    <n v="2486"/>
    <s v="DC"/>
    <x v="35"/>
    <x v="1"/>
    <x v="0"/>
    <x v="1"/>
    <n v="0"/>
    <x v="1"/>
    <n v="204.5"/>
    <n v="63"/>
    <n v="34.770000000000003"/>
    <n v="208.8"/>
    <n v="95"/>
    <n v="17.75"/>
    <n v="224"/>
    <n v="119"/>
    <n v="10.08"/>
    <n v="9.8000000000000007"/>
    <x v="5"/>
    <n v="2.65"/>
    <x v="0"/>
    <x v="1"/>
    <x v="1"/>
    <x v="0"/>
    <x v="0"/>
    <x v="0"/>
  </r>
  <r>
    <n v="2487"/>
    <s v="OK"/>
    <x v="107"/>
    <x v="2"/>
    <x v="0"/>
    <x v="1"/>
    <n v="0"/>
    <x v="1"/>
    <n v="288.8"/>
    <n v="86"/>
    <n v="49.1"/>
    <n v="175.9"/>
    <n v="87"/>
    <n v="14.95"/>
    <n v="215.4"/>
    <n v="106"/>
    <n v="9.69"/>
    <n v="9.5"/>
    <x v="5"/>
    <n v="2.57"/>
    <x v="0"/>
    <x v="1"/>
    <x v="2"/>
    <x v="1"/>
    <x v="2"/>
    <x v="0"/>
  </r>
  <r>
    <n v="2488"/>
    <s v="KY"/>
    <x v="40"/>
    <x v="0"/>
    <x v="0"/>
    <x v="0"/>
    <n v="40"/>
    <x v="2"/>
    <n v="108.6"/>
    <n v="90"/>
    <n v="18.46"/>
    <n v="206.4"/>
    <n v="154"/>
    <n v="17.54"/>
    <n v="126.3"/>
    <n v="118"/>
    <n v="5.68"/>
    <n v="13.4"/>
    <x v="7"/>
    <n v="3.62"/>
    <x v="1"/>
    <x v="1"/>
    <x v="1"/>
    <x v="0"/>
    <x v="0"/>
    <x v="3"/>
  </r>
  <r>
    <n v="2489"/>
    <s v="NE"/>
    <x v="48"/>
    <x v="0"/>
    <x v="0"/>
    <x v="1"/>
    <n v="0"/>
    <x v="1"/>
    <n v="97.5"/>
    <n v="129"/>
    <n v="16.579999999999998"/>
    <n v="260.39999999999998"/>
    <n v="78"/>
    <n v="22.13"/>
    <n v="88.7"/>
    <n v="100"/>
    <n v="3.99"/>
    <n v="7"/>
    <x v="2"/>
    <n v="1.89"/>
    <x v="0"/>
    <x v="0"/>
    <x v="1"/>
    <x v="0"/>
    <x v="1"/>
    <x v="1"/>
  </r>
  <r>
    <n v="2490"/>
    <s v="AL"/>
    <x v="7"/>
    <x v="0"/>
    <x v="0"/>
    <x v="1"/>
    <n v="0"/>
    <x v="1"/>
    <n v="166.5"/>
    <n v="102"/>
    <n v="28.31"/>
    <n v="261"/>
    <n v="103"/>
    <n v="22.19"/>
    <n v="262.7"/>
    <n v="85"/>
    <n v="11.82"/>
    <n v="13.3"/>
    <x v="2"/>
    <n v="3.59"/>
    <x v="1"/>
    <x v="1"/>
    <x v="1"/>
    <x v="0"/>
    <x v="1"/>
    <x v="1"/>
  </r>
  <r>
    <n v="2491"/>
    <s v="HI"/>
    <x v="183"/>
    <x v="0"/>
    <x v="0"/>
    <x v="1"/>
    <n v="0"/>
    <x v="1"/>
    <n v="156.19999999999999"/>
    <n v="104"/>
    <n v="26.55"/>
    <n v="90"/>
    <n v="101"/>
    <n v="7.65"/>
    <n v="205.1"/>
    <n v="116"/>
    <n v="9.23"/>
    <n v="7.3"/>
    <x v="2"/>
    <n v="1.97"/>
    <x v="0"/>
    <x v="0"/>
    <x v="1"/>
    <x v="0"/>
    <x v="2"/>
    <x v="3"/>
  </r>
  <r>
    <n v="2492"/>
    <s v="GA"/>
    <x v="124"/>
    <x v="0"/>
    <x v="1"/>
    <x v="1"/>
    <n v="0"/>
    <x v="1"/>
    <n v="287.39999999999998"/>
    <n v="118"/>
    <n v="48.86"/>
    <n v="259.60000000000002"/>
    <n v="84"/>
    <n v="22.07"/>
    <n v="153.19999999999999"/>
    <n v="86"/>
    <n v="6.89"/>
    <n v="10"/>
    <x v="0"/>
    <n v="2.7"/>
    <x v="0"/>
    <x v="0"/>
    <x v="2"/>
    <x v="1"/>
    <x v="1"/>
    <x v="0"/>
  </r>
  <r>
    <n v="2493"/>
    <s v="KS"/>
    <x v="93"/>
    <x v="0"/>
    <x v="0"/>
    <x v="0"/>
    <n v="19"/>
    <x v="0"/>
    <n v="175.3"/>
    <n v="96"/>
    <n v="29.8"/>
    <n v="241.3"/>
    <n v="146"/>
    <n v="20.51"/>
    <n v="211.4"/>
    <n v="109"/>
    <n v="9.51"/>
    <n v="7.8"/>
    <x v="5"/>
    <n v="2.11"/>
    <x v="0"/>
    <x v="1"/>
    <x v="1"/>
    <x v="0"/>
    <x v="1"/>
    <x v="1"/>
  </r>
  <r>
    <n v="2494"/>
    <s v="PA"/>
    <x v="35"/>
    <x v="2"/>
    <x v="0"/>
    <x v="1"/>
    <n v="0"/>
    <x v="1"/>
    <n v="102.1"/>
    <n v="75"/>
    <n v="17.36"/>
    <n v="219.5"/>
    <n v="97"/>
    <n v="18.66"/>
    <n v="73.7"/>
    <n v="92"/>
    <n v="3.32"/>
    <n v="9.8000000000000007"/>
    <x v="2"/>
    <n v="2.65"/>
    <x v="0"/>
    <x v="1"/>
    <x v="1"/>
    <x v="0"/>
    <x v="0"/>
    <x v="3"/>
  </r>
  <r>
    <n v="2495"/>
    <s v="UT"/>
    <x v="66"/>
    <x v="0"/>
    <x v="0"/>
    <x v="1"/>
    <n v="0"/>
    <x v="1"/>
    <n v="157.9"/>
    <n v="103"/>
    <n v="26.84"/>
    <n v="259.60000000000002"/>
    <n v="90"/>
    <n v="22.07"/>
    <n v="230"/>
    <n v="117"/>
    <n v="10.35"/>
    <n v="14"/>
    <x v="5"/>
    <n v="3.78"/>
    <x v="1"/>
    <x v="1"/>
    <x v="1"/>
    <x v="0"/>
    <x v="1"/>
    <x v="1"/>
  </r>
  <r>
    <n v="2496"/>
    <s v="OR"/>
    <x v="32"/>
    <x v="0"/>
    <x v="0"/>
    <x v="0"/>
    <n v="19"/>
    <x v="0"/>
    <n v="146.5"/>
    <n v="73"/>
    <n v="24.91"/>
    <n v="246.4"/>
    <n v="65"/>
    <n v="20.94"/>
    <n v="199"/>
    <n v="114"/>
    <n v="8.9600000000000009"/>
    <n v="4.0999999999999996"/>
    <x v="7"/>
    <n v="1.1100000000000001"/>
    <x v="0"/>
    <x v="0"/>
    <x v="1"/>
    <x v="0"/>
    <x v="1"/>
    <x v="1"/>
  </r>
  <r>
    <n v="2497"/>
    <s v="ND"/>
    <x v="131"/>
    <x v="0"/>
    <x v="0"/>
    <x v="1"/>
    <n v="0"/>
    <x v="1"/>
    <n v="245.8"/>
    <n v="116"/>
    <n v="41.79"/>
    <n v="286.7"/>
    <n v="91"/>
    <n v="24.37"/>
    <n v="240.7"/>
    <n v="115"/>
    <n v="10.83"/>
    <n v="9"/>
    <x v="12"/>
    <n v="2.4300000000000002"/>
    <x v="0"/>
    <x v="0"/>
    <x v="2"/>
    <x v="1"/>
    <x v="1"/>
    <x v="0"/>
  </r>
  <r>
    <n v="2498"/>
    <s v="MN"/>
    <x v="59"/>
    <x v="2"/>
    <x v="1"/>
    <x v="1"/>
    <n v="0"/>
    <x v="1"/>
    <n v="250.8"/>
    <n v="146"/>
    <n v="42.64"/>
    <n v="152.5"/>
    <n v="105"/>
    <n v="12.96"/>
    <n v="148.1"/>
    <n v="104"/>
    <n v="6.66"/>
    <n v="10"/>
    <x v="2"/>
    <n v="2.7"/>
    <x v="0"/>
    <x v="4"/>
    <x v="1"/>
    <x v="0"/>
    <x v="2"/>
    <x v="0"/>
  </r>
  <r>
    <n v="2499"/>
    <s v="TX"/>
    <x v="76"/>
    <x v="0"/>
    <x v="0"/>
    <x v="1"/>
    <n v="0"/>
    <x v="1"/>
    <n v="119.7"/>
    <n v="113"/>
    <n v="20.350000000000001"/>
    <n v="189.7"/>
    <n v="84"/>
    <n v="16.12"/>
    <n v="256.2"/>
    <n v="108"/>
    <n v="11.53"/>
    <n v="12.9"/>
    <x v="10"/>
    <n v="3.48"/>
    <x v="1"/>
    <x v="4"/>
    <x v="1"/>
    <x v="0"/>
    <x v="0"/>
    <x v="2"/>
  </r>
  <r>
    <n v="2500"/>
    <s v="WY"/>
    <x v="75"/>
    <x v="0"/>
    <x v="0"/>
    <x v="1"/>
    <n v="0"/>
    <x v="1"/>
    <n v="242.2"/>
    <n v="87"/>
    <n v="41.17"/>
    <n v="226.1"/>
    <n v="101"/>
    <n v="19.22"/>
    <n v="268.60000000000002"/>
    <n v="121"/>
    <n v="12.09"/>
    <n v="8.1999999999999993"/>
    <x v="0"/>
    <n v="2.21"/>
    <x v="0"/>
    <x v="5"/>
    <x v="2"/>
    <x v="1"/>
    <x v="1"/>
    <x v="0"/>
  </r>
  <r>
    <n v="2501"/>
    <s v="GA"/>
    <x v="35"/>
    <x v="0"/>
    <x v="0"/>
    <x v="1"/>
    <n v="0"/>
    <x v="1"/>
    <n v="163.4"/>
    <n v="83"/>
    <n v="27.78"/>
    <n v="249.3"/>
    <n v="119"/>
    <n v="21.19"/>
    <n v="249.7"/>
    <n v="90"/>
    <n v="11.24"/>
    <n v="9.8000000000000007"/>
    <x v="7"/>
    <n v="2.65"/>
    <x v="0"/>
    <x v="7"/>
    <x v="1"/>
    <x v="0"/>
    <x v="1"/>
    <x v="1"/>
  </r>
  <r>
    <n v="2502"/>
    <s v="TX"/>
    <x v="122"/>
    <x v="0"/>
    <x v="0"/>
    <x v="1"/>
    <n v="0"/>
    <x v="1"/>
    <n v="161"/>
    <n v="113"/>
    <n v="27.37"/>
    <n v="208"/>
    <n v="134"/>
    <n v="17.68"/>
    <n v="208.1"/>
    <n v="81"/>
    <n v="9.36"/>
    <n v="8.4"/>
    <x v="7"/>
    <n v="2.27"/>
    <x v="0"/>
    <x v="3"/>
    <x v="1"/>
    <x v="0"/>
    <x v="0"/>
    <x v="3"/>
  </r>
  <r>
    <n v="2503"/>
    <s v="WV"/>
    <x v="2"/>
    <x v="2"/>
    <x v="0"/>
    <x v="1"/>
    <n v="0"/>
    <x v="1"/>
    <n v="128.69999999999999"/>
    <n v="111"/>
    <n v="21.88"/>
    <n v="169.5"/>
    <n v="104"/>
    <n v="14.41"/>
    <n v="193.6"/>
    <n v="97"/>
    <n v="8.7100000000000009"/>
    <n v="10.3"/>
    <x v="2"/>
    <n v="2.78"/>
    <x v="0"/>
    <x v="0"/>
    <x v="1"/>
    <x v="0"/>
    <x v="2"/>
    <x v="3"/>
  </r>
  <r>
    <n v="2504"/>
    <s v="NM"/>
    <x v="19"/>
    <x v="0"/>
    <x v="0"/>
    <x v="1"/>
    <n v="0"/>
    <x v="1"/>
    <n v="81.599999999999994"/>
    <n v="94"/>
    <n v="13.87"/>
    <n v="268.10000000000002"/>
    <n v="112"/>
    <n v="22.79"/>
    <n v="140.80000000000001"/>
    <n v="75"/>
    <n v="6.34"/>
    <n v="8.6"/>
    <x v="18"/>
    <n v="2.3199999999999998"/>
    <x v="0"/>
    <x v="0"/>
    <x v="1"/>
    <x v="0"/>
    <x v="1"/>
    <x v="1"/>
  </r>
  <r>
    <n v="2505"/>
    <s v="MI"/>
    <x v="13"/>
    <x v="0"/>
    <x v="0"/>
    <x v="0"/>
    <n v="20"/>
    <x v="0"/>
    <n v="207.7"/>
    <n v="91"/>
    <n v="35.31"/>
    <n v="199.7"/>
    <n v="113"/>
    <n v="16.97"/>
    <n v="216.5"/>
    <n v="110"/>
    <n v="9.74"/>
    <n v="7.3"/>
    <x v="6"/>
    <n v="1.97"/>
    <x v="0"/>
    <x v="0"/>
    <x v="1"/>
    <x v="0"/>
    <x v="0"/>
    <x v="0"/>
  </r>
  <r>
    <n v="2506"/>
    <s v="NY"/>
    <x v="99"/>
    <x v="0"/>
    <x v="0"/>
    <x v="1"/>
    <n v="0"/>
    <x v="1"/>
    <n v="233.3"/>
    <n v="65"/>
    <n v="39.659999999999997"/>
    <n v="209.8"/>
    <n v="93"/>
    <n v="17.829999999999998"/>
    <n v="210.6"/>
    <n v="109"/>
    <n v="9.48"/>
    <n v="9.1"/>
    <x v="7"/>
    <n v="2.46"/>
    <x v="0"/>
    <x v="0"/>
    <x v="1"/>
    <x v="0"/>
    <x v="0"/>
    <x v="0"/>
  </r>
  <r>
    <n v="2507"/>
    <s v="KY"/>
    <x v="56"/>
    <x v="0"/>
    <x v="0"/>
    <x v="0"/>
    <n v="36"/>
    <x v="2"/>
    <n v="168"/>
    <n v="81"/>
    <n v="28.56"/>
    <n v="163.19999999999999"/>
    <n v="125"/>
    <n v="13.87"/>
    <n v="172.7"/>
    <n v="120"/>
    <n v="7.77"/>
    <n v="8"/>
    <x v="5"/>
    <n v="2.16"/>
    <x v="0"/>
    <x v="6"/>
    <x v="2"/>
    <x v="1"/>
    <x v="2"/>
    <x v="3"/>
  </r>
  <r>
    <n v="2508"/>
    <s v="SD"/>
    <x v="62"/>
    <x v="0"/>
    <x v="0"/>
    <x v="1"/>
    <n v="0"/>
    <x v="1"/>
    <n v="251.6"/>
    <n v="88"/>
    <n v="42.77"/>
    <n v="175.1"/>
    <n v="103"/>
    <n v="14.88"/>
    <n v="184.4"/>
    <n v="112"/>
    <n v="8.3000000000000007"/>
    <n v="5.4"/>
    <x v="2"/>
    <n v="1.46"/>
    <x v="0"/>
    <x v="0"/>
    <x v="1"/>
    <x v="0"/>
    <x v="2"/>
    <x v="0"/>
  </r>
  <r>
    <n v="2509"/>
    <s v="ID"/>
    <x v="58"/>
    <x v="0"/>
    <x v="0"/>
    <x v="0"/>
    <n v="30"/>
    <x v="2"/>
    <n v="183.8"/>
    <n v="102"/>
    <n v="31.25"/>
    <n v="183.4"/>
    <n v="123"/>
    <n v="15.59"/>
    <n v="235"/>
    <n v="52"/>
    <n v="10.58"/>
    <n v="11.6"/>
    <x v="10"/>
    <n v="3.13"/>
    <x v="1"/>
    <x v="1"/>
    <x v="1"/>
    <x v="0"/>
    <x v="0"/>
    <x v="0"/>
  </r>
  <r>
    <n v="2510"/>
    <s v="OR"/>
    <x v="53"/>
    <x v="2"/>
    <x v="0"/>
    <x v="1"/>
    <n v="0"/>
    <x v="1"/>
    <n v="256.39999999999998"/>
    <n v="44"/>
    <n v="43.59"/>
    <n v="214.5"/>
    <n v="105"/>
    <n v="18.23"/>
    <n v="233.7"/>
    <n v="75"/>
    <n v="10.52"/>
    <n v="7.9"/>
    <x v="6"/>
    <n v="2.13"/>
    <x v="0"/>
    <x v="3"/>
    <x v="2"/>
    <x v="1"/>
    <x v="0"/>
    <x v="0"/>
  </r>
  <r>
    <n v="2511"/>
    <s v="WI"/>
    <x v="18"/>
    <x v="0"/>
    <x v="0"/>
    <x v="1"/>
    <n v="0"/>
    <x v="1"/>
    <n v="180.2"/>
    <n v="134"/>
    <n v="30.63"/>
    <n v="97.7"/>
    <n v="85"/>
    <n v="8.3000000000000007"/>
    <n v="181.7"/>
    <n v="134"/>
    <n v="8.18"/>
    <n v="8.4"/>
    <x v="0"/>
    <n v="2.27"/>
    <x v="0"/>
    <x v="0"/>
    <x v="1"/>
    <x v="0"/>
    <x v="2"/>
    <x v="0"/>
  </r>
  <r>
    <n v="2512"/>
    <s v="WV"/>
    <x v="132"/>
    <x v="2"/>
    <x v="0"/>
    <x v="1"/>
    <n v="0"/>
    <x v="1"/>
    <n v="227.8"/>
    <n v="81"/>
    <n v="38.729999999999997"/>
    <n v="161.80000000000001"/>
    <n v="97"/>
    <n v="13.75"/>
    <n v="217"/>
    <n v="106"/>
    <n v="9.76"/>
    <n v="8"/>
    <x v="2"/>
    <n v="2.16"/>
    <x v="0"/>
    <x v="0"/>
    <x v="1"/>
    <x v="0"/>
    <x v="2"/>
    <x v="0"/>
  </r>
  <r>
    <n v="2513"/>
    <s v="SC"/>
    <x v="8"/>
    <x v="0"/>
    <x v="0"/>
    <x v="0"/>
    <n v="20"/>
    <x v="0"/>
    <n v="147.80000000000001"/>
    <n v="132"/>
    <n v="25.13"/>
    <n v="276.8"/>
    <n v="94"/>
    <n v="23.53"/>
    <n v="149.9"/>
    <n v="110"/>
    <n v="6.75"/>
    <n v="10.199999999999999"/>
    <x v="1"/>
    <n v="2.75"/>
    <x v="0"/>
    <x v="1"/>
    <x v="1"/>
    <x v="0"/>
    <x v="1"/>
    <x v="1"/>
  </r>
  <r>
    <n v="2514"/>
    <s v="CT"/>
    <x v="140"/>
    <x v="0"/>
    <x v="0"/>
    <x v="1"/>
    <n v="0"/>
    <x v="1"/>
    <n v="234.9"/>
    <n v="136"/>
    <n v="39.93"/>
    <n v="270.8"/>
    <n v="134"/>
    <n v="23.02"/>
    <n v="219.3"/>
    <n v="101"/>
    <n v="9.8699999999999992"/>
    <n v="13.9"/>
    <x v="5"/>
    <n v="3.75"/>
    <x v="1"/>
    <x v="0"/>
    <x v="2"/>
    <x v="1"/>
    <x v="1"/>
    <x v="0"/>
  </r>
  <r>
    <n v="2515"/>
    <s v="NV"/>
    <x v="104"/>
    <x v="2"/>
    <x v="0"/>
    <x v="1"/>
    <n v="0"/>
    <x v="1"/>
    <n v="110.9"/>
    <n v="54"/>
    <n v="18.850000000000001"/>
    <n v="213.4"/>
    <n v="82"/>
    <n v="18.14"/>
    <n v="186.2"/>
    <n v="116"/>
    <n v="8.3800000000000008"/>
    <n v="7.9"/>
    <x v="5"/>
    <n v="2.13"/>
    <x v="0"/>
    <x v="4"/>
    <x v="1"/>
    <x v="0"/>
    <x v="0"/>
    <x v="3"/>
  </r>
  <r>
    <n v="2516"/>
    <s v="MI"/>
    <x v="67"/>
    <x v="0"/>
    <x v="1"/>
    <x v="1"/>
    <n v="0"/>
    <x v="1"/>
    <n v="233.5"/>
    <n v="81"/>
    <n v="39.700000000000003"/>
    <n v="187.7"/>
    <n v="71"/>
    <n v="15.95"/>
    <n v="122.3"/>
    <n v="97"/>
    <n v="5.5"/>
    <n v="9.6"/>
    <x v="5"/>
    <n v="2.59"/>
    <x v="0"/>
    <x v="1"/>
    <x v="2"/>
    <x v="1"/>
    <x v="0"/>
    <x v="0"/>
  </r>
  <r>
    <n v="2517"/>
    <s v="MT"/>
    <x v="95"/>
    <x v="0"/>
    <x v="0"/>
    <x v="0"/>
    <n v="35"/>
    <x v="2"/>
    <n v="197.3"/>
    <n v="134"/>
    <n v="33.54"/>
    <n v="141.1"/>
    <n v="99"/>
    <n v="11.99"/>
    <n v="212.1"/>
    <n v="90"/>
    <n v="9.5399999999999991"/>
    <n v="10.1"/>
    <x v="7"/>
    <n v="2.73"/>
    <x v="0"/>
    <x v="4"/>
    <x v="2"/>
    <x v="1"/>
    <x v="2"/>
    <x v="0"/>
  </r>
  <r>
    <n v="2518"/>
    <s v="NE"/>
    <x v="66"/>
    <x v="1"/>
    <x v="0"/>
    <x v="1"/>
    <n v="0"/>
    <x v="1"/>
    <n v="58.2"/>
    <n v="96"/>
    <n v="9.89"/>
    <n v="202.1"/>
    <n v="126"/>
    <n v="17.18"/>
    <n v="210.5"/>
    <n v="97"/>
    <n v="9.4700000000000006"/>
    <n v="10.4"/>
    <x v="2"/>
    <n v="2.81"/>
    <x v="1"/>
    <x v="1"/>
    <x v="1"/>
    <x v="0"/>
    <x v="0"/>
    <x v="3"/>
  </r>
  <r>
    <n v="2519"/>
    <s v="UT"/>
    <x v="209"/>
    <x v="1"/>
    <x v="0"/>
    <x v="1"/>
    <n v="0"/>
    <x v="1"/>
    <n v="212.7"/>
    <n v="72"/>
    <n v="36.159999999999997"/>
    <n v="225.2"/>
    <n v="90"/>
    <n v="19.14"/>
    <n v="195.1"/>
    <n v="99"/>
    <n v="8.7799999999999994"/>
    <n v="7"/>
    <x v="1"/>
    <n v="1.89"/>
    <x v="0"/>
    <x v="0"/>
    <x v="1"/>
    <x v="0"/>
    <x v="1"/>
    <x v="0"/>
  </r>
  <r>
    <n v="2520"/>
    <s v="WV"/>
    <x v="91"/>
    <x v="0"/>
    <x v="0"/>
    <x v="1"/>
    <n v="0"/>
    <x v="1"/>
    <n v="151.5"/>
    <n v="89"/>
    <n v="25.76"/>
    <n v="131.69999999999999"/>
    <n v="78"/>
    <n v="11.19"/>
    <n v="235.3"/>
    <n v="131"/>
    <n v="10.59"/>
    <n v="11.8"/>
    <x v="7"/>
    <n v="3.19"/>
    <x v="1"/>
    <x v="1"/>
    <x v="1"/>
    <x v="0"/>
    <x v="2"/>
    <x v="2"/>
  </r>
  <r>
    <n v="2521"/>
    <s v="AR"/>
    <x v="145"/>
    <x v="0"/>
    <x v="1"/>
    <x v="1"/>
    <n v="0"/>
    <x v="1"/>
    <n v="146.30000000000001"/>
    <n v="117"/>
    <n v="24.87"/>
    <n v="218.7"/>
    <n v="93"/>
    <n v="18.59"/>
    <n v="236"/>
    <n v="97"/>
    <n v="10.62"/>
    <n v="11.5"/>
    <x v="2"/>
    <n v="3.11"/>
    <x v="1"/>
    <x v="0"/>
    <x v="1"/>
    <x v="0"/>
    <x v="0"/>
    <x v="2"/>
  </r>
  <r>
    <n v="2522"/>
    <s v="MT"/>
    <x v="98"/>
    <x v="2"/>
    <x v="0"/>
    <x v="1"/>
    <n v="0"/>
    <x v="1"/>
    <n v="195.1"/>
    <n v="100"/>
    <n v="33.17"/>
    <n v="148.80000000000001"/>
    <n v="95"/>
    <n v="12.65"/>
    <n v="224.5"/>
    <n v="117"/>
    <n v="10.1"/>
    <n v="6.7"/>
    <x v="5"/>
    <n v="1.81"/>
    <x v="0"/>
    <x v="1"/>
    <x v="1"/>
    <x v="0"/>
    <x v="2"/>
    <x v="0"/>
  </r>
  <r>
    <n v="2523"/>
    <s v="UT"/>
    <x v="26"/>
    <x v="1"/>
    <x v="0"/>
    <x v="1"/>
    <n v="0"/>
    <x v="1"/>
    <n v="208.9"/>
    <n v="71"/>
    <n v="35.51"/>
    <n v="214.8"/>
    <n v="92"/>
    <n v="18.260000000000002"/>
    <n v="247.9"/>
    <n v="108"/>
    <n v="11.16"/>
    <n v="13"/>
    <x v="2"/>
    <n v="3.51"/>
    <x v="1"/>
    <x v="0"/>
    <x v="1"/>
    <x v="0"/>
    <x v="0"/>
    <x v="0"/>
  </r>
  <r>
    <n v="2524"/>
    <s v="HI"/>
    <x v="53"/>
    <x v="2"/>
    <x v="0"/>
    <x v="1"/>
    <n v="0"/>
    <x v="1"/>
    <n v="135.69999999999999"/>
    <n v="107"/>
    <n v="23.07"/>
    <n v="208.4"/>
    <n v="103"/>
    <n v="17.71"/>
    <n v="209"/>
    <n v="95"/>
    <n v="9.4"/>
    <n v="8.8000000000000007"/>
    <x v="0"/>
    <n v="2.38"/>
    <x v="0"/>
    <x v="7"/>
    <x v="2"/>
    <x v="1"/>
    <x v="0"/>
    <x v="3"/>
  </r>
  <r>
    <n v="2525"/>
    <s v="KS"/>
    <x v="55"/>
    <x v="0"/>
    <x v="0"/>
    <x v="1"/>
    <n v="0"/>
    <x v="1"/>
    <n v="225.9"/>
    <n v="86"/>
    <n v="38.4"/>
    <n v="275.60000000000002"/>
    <n v="105"/>
    <n v="23.43"/>
    <n v="201.4"/>
    <n v="108"/>
    <n v="9.06"/>
    <n v="14.3"/>
    <x v="0"/>
    <n v="3.86"/>
    <x v="1"/>
    <x v="3"/>
    <x v="2"/>
    <x v="1"/>
    <x v="1"/>
    <x v="0"/>
  </r>
  <r>
    <n v="2526"/>
    <s v="OH"/>
    <x v="10"/>
    <x v="1"/>
    <x v="0"/>
    <x v="1"/>
    <n v="0"/>
    <x v="1"/>
    <n v="153.30000000000001"/>
    <n v="106"/>
    <n v="26.06"/>
    <n v="224.5"/>
    <n v="117"/>
    <n v="19.079999999999998"/>
    <n v="273.39999999999998"/>
    <n v="152"/>
    <n v="12.3"/>
    <n v="8.9"/>
    <x v="2"/>
    <n v="2.4"/>
    <x v="0"/>
    <x v="4"/>
    <x v="1"/>
    <x v="0"/>
    <x v="1"/>
    <x v="2"/>
  </r>
  <r>
    <n v="2527"/>
    <s v="IN"/>
    <x v="203"/>
    <x v="0"/>
    <x v="0"/>
    <x v="1"/>
    <n v="0"/>
    <x v="1"/>
    <n v="206.7"/>
    <n v="87"/>
    <n v="35.14"/>
    <n v="281.10000000000002"/>
    <n v="83"/>
    <n v="23.89"/>
    <n v="158.5"/>
    <n v="77"/>
    <n v="7.13"/>
    <n v="11"/>
    <x v="2"/>
    <n v="2.97"/>
    <x v="1"/>
    <x v="3"/>
    <x v="1"/>
    <x v="0"/>
    <x v="1"/>
    <x v="0"/>
  </r>
  <r>
    <n v="2528"/>
    <s v="OR"/>
    <x v="119"/>
    <x v="0"/>
    <x v="0"/>
    <x v="0"/>
    <n v="12"/>
    <x v="0"/>
    <n v="188"/>
    <n v="105"/>
    <n v="31.96"/>
    <n v="151.30000000000001"/>
    <n v="107"/>
    <n v="12.86"/>
    <n v="201.9"/>
    <n v="132"/>
    <n v="9.09"/>
    <n v="10.5"/>
    <x v="0"/>
    <n v="2.84"/>
    <x v="1"/>
    <x v="4"/>
    <x v="1"/>
    <x v="0"/>
    <x v="2"/>
    <x v="0"/>
  </r>
  <r>
    <n v="2529"/>
    <s v="NY"/>
    <x v="21"/>
    <x v="2"/>
    <x v="1"/>
    <x v="1"/>
    <n v="0"/>
    <x v="1"/>
    <n v="122.3"/>
    <n v="83"/>
    <n v="20.79"/>
    <n v="118.8"/>
    <n v="94"/>
    <n v="10.1"/>
    <n v="147.9"/>
    <n v="95"/>
    <n v="6.66"/>
    <n v="13.7"/>
    <x v="0"/>
    <n v="3.7"/>
    <x v="1"/>
    <x v="3"/>
    <x v="2"/>
    <x v="1"/>
    <x v="2"/>
    <x v="3"/>
  </r>
  <r>
    <n v="2530"/>
    <s v="VA"/>
    <x v="62"/>
    <x v="0"/>
    <x v="0"/>
    <x v="1"/>
    <n v="0"/>
    <x v="1"/>
    <n v="259.3"/>
    <n v="96"/>
    <n v="44.08"/>
    <n v="175.2"/>
    <n v="97"/>
    <n v="14.89"/>
    <n v="222.4"/>
    <n v="36"/>
    <n v="10.01"/>
    <n v="12"/>
    <x v="2"/>
    <n v="3.24"/>
    <x v="1"/>
    <x v="3"/>
    <x v="1"/>
    <x v="0"/>
    <x v="2"/>
    <x v="0"/>
  </r>
  <r>
    <n v="2531"/>
    <s v="MI"/>
    <x v="38"/>
    <x v="2"/>
    <x v="1"/>
    <x v="1"/>
    <n v="0"/>
    <x v="1"/>
    <n v="115.1"/>
    <n v="114"/>
    <n v="19.57"/>
    <n v="211.3"/>
    <n v="70"/>
    <n v="17.96"/>
    <n v="136.1"/>
    <n v="85"/>
    <n v="6.12"/>
    <n v="13.8"/>
    <x v="0"/>
    <n v="3.73"/>
    <x v="1"/>
    <x v="4"/>
    <x v="2"/>
    <x v="1"/>
    <x v="0"/>
    <x v="3"/>
  </r>
  <r>
    <n v="2532"/>
    <s v="ID"/>
    <x v="69"/>
    <x v="0"/>
    <x v="0"/>
    <x v="0"/>
    <n v="28"/>
    <x v="2"/>
    <n v="172.9"/>
    <n v="109"/>
    <n v="29.39"/>
    <n v="137.6"/>
    <n v="94"/>
    <n v="11.7"/>
    <n v="203.8"/>
    <n v="109"/>
    <n v="9.17"/>
    <n v="8.3000000000000007"/>
    <x v="1"/>
    <n v="2.2400000000000002"/>
    <x v="0"/>
    <x v="0"/>
    <x v="1"/>
    <x v="0"/>
    <x v="2"/>
    <x v="3"/>
  </r>
  <r>
    <n v="2533"/>
    <s v="MO"/>
    <x v="46"/>
    <x v="0"/>
    <x v="1"/>
    <x v="1"/>
    <n v="0"/>
    <x v="1"/>
    <n v="156.4"/>
    <n v="116"/>
    <n v="26.59"/>
    <n v="130.4"/>
    <n v="114"/>
    <n v="11.08"/>
    <n v="207.3"/>
    <n v="109"/>
    <n v="9.33"/>
    <n v="7.3"/>
    <x v="2"/>
    <n v="1.97"/>
    <x v="0"/>
    <x v="0"/>
    <x v="1"/>
    <x v="0"/>
    <x v="2"/>
    <x v="3"/>
  </r>
  <r>
    <n v="2534"/>
    <s v="AL"/>
    <x v="149"/>
    <x v="0"/>
    <x v="0"/>
    <x v="0"/>
    <n v="24"/>
    <x v="0"/>
    <n v="128.1"/>
    <n v="104"/>
    <n v="21.78"/>
    <n v="143.4"/>
    <n v="127"/>
    <n v="12.19"/>
    <n v="191"/>
    <n v="98"/>
    <n v="8.59"/>
    <n v="11.6"/>
    <x v="0"/>
    <n v="3.13"/>
    <x v="1"/>
    <x v="0"/>
    <x v="1"/>
    <x v="0"/>
    <x v="2"/>
    <x v="3"/>
  </r>
  <r>
    <n v="2535"/>
    <s v="VT"/>
    <x v="0"/>
    <x v="2"/>
    <x v="0"/>
    <x v="1"/>
    <n v="0"/>
    <x v="1"/>
    <n v="227.9"/>
    <n v="130"/>
    <n v="38.74"/>
    <n v="302.60000000000002"/>
    <n v="71"/>
    <n v="25.72"/>
    <n v="191.5"/>
    <n v="82"/>
    <n v="8.6199999999999992"/>
    <n v="5.5"/>
    <x v="10"/>
    <n v="1.49"/>
    <x v="0"/>
    <x v="0"/>
    <x v="2"/>
    <x v="1"/>
    <x v="1"/>
    <x v="0"/>
  </r>
  <r>
    <n v="2536"/>
    <s v="AZ"/>
    <x v="90"/>
    <x v="0"/>
    <x v="0"/>
    <x v="0"/>
    <n v="31"/>
    <x v="2"/>
    <n v="194.9"/>
    <n v="63"/>
    <n v="33.130000000000003"/>
    <n v="191.6"/>
    <n v="90"/>
    <n v="16.29"/>
    <n v="153"/>
    <n v="129"/>
    <n v="6.89"/>
    <n v="13.2"/>
    <x v="5"/>
    <n v="3.56"/>
    <x v="1"/>
    <x v="4"/>
    <x v="1"/>
    <x v="0"/>
    <x v="0"/>
    <x v="0"/>
  </r>
  <r>
    <n v="2537"/>
    <s v="VA"/>
    <x v="58"/>
    <x v="2"/>
    <x v="0"/>
    <x v="0"/>
    <n v="34"/>
    <x v="2"/>
    <n v="44.9"/>
    <n v="63"/>
    <n v="7.63"/>
    <n v="134.19999999999999"/>
    <n v="82"/>
    <n v="11.41"/>
    <n v="168.4"/>
    <n v="118"/>
    <n v="7.58"/>
    <n v="13.3"/>
    <x v="0"/>
    <n v="3.59"/>
    <x v="1"/>
    <x v="0"/>
    <x v="1"/>
    <x v="0"/>
    <x v="2"/>
    <x v="3"/>
  </r>
  <r>
    <n v="2538"/>
    <s v="PA"/>
    <x v="10"/>
    <x v="2"/>
    <x v="0"/>
    <x v="0"/>
    <n v="30"/>
    <x v="2"/>
    <n v="262.8"/>
    <n v="114"/>
    <n v="44.68"/>
    <n v="215.8"/>
    <n v="130"/>
    <n v="18.34"/>
    <n v="154.80000000000001"/>
    <n v="88"/>
    <n v="6.97"/>
    <n v="7.8"/>
    <x v="5"/>
    <n v="2.11"/>
    <x v="0"/>
    <x v="1"/>
    <x v="1"/>
    <x v="0"/>
    <x v="0"/>
    <x v="0"/>
  </r>
  <r>
    <n v="2539"/>
    <s v="CO"/>
    <x v="39"/>
    <x v="0"/>
    <x v="0"/>
    <x v="1"/>
    <n v="0"/>
    <x v="1"/>
    <n v="211.2"/>
    <n v="70"/>
    <n v="35.9"/>
    <n v="252.7"/>
    <n v="122"/>
    <n v="21.48"/>
    <n v="225.8"/>
    <n v="104"/>
    <n v="10.16"/>
    <n v="12.3"/>
    <x v="0"/>
    <n v="3.32"/>
    <x v="1"/>
    <x v="1"/>
    <x v="1"/>
    <x v="0"/>
    <x v="1"/>
    <x v="0"/>
  </r>
  <r>
    <n v="2540"/>
    <s v="NJ"/>
    <x v="10"/>
    <x v="1"/>
    <x v="0"/>
    <x v="1"/>
    <n v="0"/>
    <x v="1"/>
    <n v="223.2"/>
    <n v="109"/>
    <n v="37.94"/>
    <n v="127.5"/>
    <n v="86"/>
    <n v="10.84"/>
    <n v="289.3"/>
    <n v="83"/>
    <n v="13.02"/>
    <n v="14.5"/>
    <x v="7"/>
    <n v="3.92"/>
    <x v="1"/>
    <x v="3"/>
    <x v="1"/>
    <x v="0"/>
    <x v="2"/>
    <x v="0"/>
  </r>
  <r>
    <n v="2541"/>
    <s v="IL"/>
    <x v="124"/>
    <x v="2"/>
    <x v="0"/>
    <x v="1"/>
    <n v="0"/>
    <x v="1"/>
    <n v="119"/>
    <n v="82"/>
    <n v="20.23"/>
    <n v="187.5"/>
    <n v="108"/>
    <n v="15.94"/>
    <n v="189.3"/>
    <n v="97"/>
    <n v="8.52"/>
    <n v="11.5"/>
    <x v="0"/>
    <n v="3.11"/>
    <x v="1"/>
    <x v="0"/>
    <x v="1"/>
    <x v="0"/>
    <x v="0"/>
    <x v="3"/>
  </r>
  <r>
    <n v="2542"/>
    <s v="WA"/>
    <x v="132"/>
    <x v="0"/>
    <x v="0"/>
    <x v="1"/>
    <n v="0"/>
    <x v="1"/>
    <n v="266.10000000000002"/>
    <n v="91"/>
    <n v="45.24"/>
    <n v="225.2"/>
    <n v="79"/>
    <n v="19.14"/>
    <n v="224.7"/>
    <n v="58"/>
    <n v="10.11"/>
    <n v="8.9"/>
    <x v="8"/>
    <n v="2.4"/>
    <x v="0"/>
    <x v="3"/>
    <x v="2"/>
    <x v="1"/>
    <x v="1"/>
    <x v="0"/>
  </r>
  <r>
    <n v="2543"/>
    <s v="OH"/>
    <x v="44"/>
    <x v="0"/>
    <x v="0"/>
    <x v="1"/>
    <n v="0"/>
    <x v="1"/>
    <n v="170.5"/>
    <n v="103"/>
    <n v="28.99"/>
    <n v="254.3"/>
    <n v="77"/>
    <n v="21.62"/>
    <n v="197.3"/>
    <n v="138"/>
    <n v="8.8800000000000008"/>
    <n v="10.5"/>
    <x v="5"/>
    <n v="2.84"/>
    <x v="1"/>
    <x v="4"/>
    <x v="1"/>
    <x v="0"/>
    <x v="1"/>
    <x v="1"/>
  </r>
  <r>
    <n v="2544"/>
    <s v="MO"/>
    <x v="155"/>
    <x v="0"/>
    <x v="0"/>
    <x v="1"/>
    <n v="0"/>
    <x v="1"/>
    <n v="178.5"/>
    <n v="124"/>
    <n v="30.35"/>
    <n v="146.9"/>
    <n v="141"/>
    <n v="12.49"/>
    <n v="217.1"/>
    <n v="102"/>
    <n v="9.77"/>
    <n v="9.9"/>
    <x v="10"/>
    <n v="2.67"/>
    <x v="0"/>
    <x v="0"/>
    <x v="1"/>
    <x v="0"/>
    <x v="2"/>
    <x v="0"/>
  </r>
  <r>
    <n v="2545"/>
    <s v="MD"/>
    <x v="213"/>
    <x v="1"/>
    <x v="0"/>
    <x v="1"/>
    <n v="0"/>
    <x v="1"/>
    <n v="205.2"/>
    <n v="145"/>
    <n v="34.880000000000003"/>
    <n v="154.80000000000001"/>
    <n v="95"/>
    <n v="13.16"/>
    <n v="191.4"/>
    <n v="77"/>
    <n v="8.61"/>
    <n v="14.1"/>
    <x v="2"/>
    <n v="3.81"/>
    <x v="1"/>
    <x v="3"/>
    <x v="1"/>
    <x v="0"/>
    <x v="2"/>
    <x v="0"/>
  </r>
  <r>
    <n v="2546"/>
    <s v="OH"/>
    <x v="178"/>
    <x v="0"/>
    <x v="0"/>
    <x v="0"/>
    <n v="31"/>
    <x v="2"/>
    <n v="232.8"/>
    <n v="97"/>
    <n v="39.58"/>
    <n v="183.5"/>
    <n v="111"/>
    <n v="15.6"/>
    <n v="206.8"/>
    <n v="111"/>
    <n v="9.31"/>
    <n v="13"/>
    <x v="5"/>
    <n v="3.51"/>
    <x v="1"/>
    <x v="1"/>
    <x v="1"/>
    <x v="0"/>
    <x v="0"/>
    <x v="0"/>
  </r>
  <r>
    <n v="2547"/>
    <s v="VA"/>
    <x v="77"/>
    <x v="2"/>
    <x v="0"/>
    <x v="0"/>
    <n v="39"/>
    <x v="2"/>
    <n v="239.9"/>
    <n v="107"/>
    <n v="40.78"/>
    <n v="253.8"/>
    <n v="77"/>
    <n v="21.57"/>
    <n v="128.69999999999999"/>
    <n v="85"/>
    <n v="5.79"/>
    <n v="6.7"/>
    <x v="0"/>
    <n v="1.81"/>
    <x v="0"/>
    <x v="5"/>
    <x v="1"/>
    <x v="0"/>
    <x v="1"/>
    <x v="0"/>
  </r>
  <r>
    <n v="2548"/>
    <s v="FL"/>
    <x v="106"/>
    <x v="2"/>
    <x v="0"/>
    <x v="1"/>
    <n v="0"/>
    <x v="1"/>
    <n v="55.6"/>
    <n v="97"/>
    <n v="9.4499999999999993"/>
    <n v="288.7"/>
    <n v="83"/>
    <n v="24.54"/>
    <n v="111.2"/>
    <n v="110"/>
    <n v="5"/>
    <n v="12.1"/>
    <x v="0"/>
    <n v="3.27"/>
    <x v="1"/>
    <x v="4"/>
    <x v="1"/>
    <x v="0"/>
    <x v="1"/>
    <x v="1"/>
  </r>
  <r>
    <n v="2549"/>
    <s v="NY"/>
    <x v="23"/>
    <x v="1"/>
    <x v="0"/>
    <x v="1"/>
    <n v="0"/>
    <x v="1"/>
    <n v="109.8"/>
    <n v="100"/>
    <n v="18.670000000000002"/>
    <n v="189.6"/>
    <n v="104"/>
    <n v="16.12"/>
    <n v="206.7"/>
    <n v="85"/>
    <n v="9.3000000000000007"/>
    <n v="11.1"/>
    <x v="0"/>
    <n v="3"/>
    <x v="1"/>
    <x v="0"/>
    <x v="1"/>
    <x v="0"/>
    <x v="0"/>
    <x v="3"/>
  </r>
  <r>
    <n v="2550"/>
    <s v="WV"/>
    <x v="21"/>
    <x v="0"/>
    <x v="0"/>
    <x v="1"/>
    <n v="0"/>
    <x v="1"/>
    <n v="196.1"/>
    <n v="89"/>
    <n v="33.340000000000003"/>
    <n v="185.5"/>
    <n v="87"/>
    <n v="15.77"/>
    <n v="250"/>
    <n v="132"/>
    <n v="11.25"/>
    <n v="5.2"/>
    <x v="1"/>
    <n v="1.4"/>
    <x v="0"/>
    <x v="4"/>
    <x v="1"/>
    <x v="0"/>
    <x v="0"/>
    <x v="0"/>
  </r>
  <r>
    <n v="2551"/>
    <s v="LA"/>
    <x v="80"/>
    <x v="1"/>
    <x v="0"/>
    <x v="1"/>
    <n v="0"/>
    <x v="1"/>
    <n v="166.8"/>
    <n v="127"/>
    <n v="28.36"/>
    <n v="143.5"/>
    <n v="121"/>
    <n v="12.2"/>
    <n v="210.7"/>
    <n v="130"/>
    <n v="9.48"/>
    <n v="11.8"/>
    <x v="7"/>
    <n v="3.19"/>
    <x v="1"/>
    <x v="1"/>
    <x v="1"/>
    <x v="0"/>
    <x v="2"/>
    <x v="3"/>
  </r>
  <r>
    <n v="2552"/>
    <s v="AL"/>
    <x v="17"/>
    <x v="2"/>
    <x v="0"/>
    <x v="1"/>
    <n v="0"/>
    <x v="1"/>
    <n v="242.8"/>
    <n v="90"/>
    <n v="41.28"/>
    <n v="234.1"/>
    <n v="80"/>
    <n v="19.899999999999999"/>
    <n v="211.5"/>
    <n v="104"/>
    <n v="9.52"/>
    <n v="6"/>
    <x v="0"/>
    <n v="1.62"/>
    <x v="0"/>
    <x v="5"/>
    <x v="1"/>
    <x v="0"/>
    <x v="1"/>
    <x v="0"/>
  </r>
  <r>
    <n v="2553"/>
    <s v="TX"/>
    <x v="164"/>
    <x v="2"/>
    <x v="0"/>
    <x v="1"/>
    <n v="0"/>
    <x v="1"/>
    <n v="266.7"/>
    <n v="105"/>
    <n v="45.34"/>
    <n v="158.19999999999999"/>
    <n v="88"/>
    <n v="13.45"/>
    <n v="287.7"/>
    <n v="111"/>
    <n v="12.95"/>
    <n v="13.8"/>
    <x v="0"/>
    <n v="3.73"/>
    <x v="1"/>
    <x v="3"/>
    <x v="2"/>
    <x v="1"/>
    <x v="2"/>
    <x v="0"/>
  </r>
  <r>
    <n v="2554"/>
    <s v="ND"/>
    <x v="25"/>
    <x v="0"/>
    <x v="0"/>
    <x v="0"/>
    <n v="23"/>
    <x v="0"/>
    <n v="182"/>
    <n v="80"/>
    <n v="30.94"/>
    <n v="216.1"/>
    <n v="85"/>
    <n v="18.37"/>
    <n v="156.9"/>
    <n v="82"/>
    <n v="7.06"/>
    <n v="9.8000000000000007"/>
    <x v="7"/>
    <n v="2.65"/>
    <x v="0"/>
    <x v="0"/>
    <x v="1"/>
    <x v="0"/>
    <x v="0"/>
    <x v="0"/>
  </r>
  <r>
    <n v="2555"/>
    <s v="CO"/>
    <x v="122"/>
    <x v="0"/>
    <x v="0"/>
    <x v="1"/>
    <n v="0"/>
    <x v="1"/>
    <n v="85.9"/>
    <n v="92"/>
    <n v="14.6"/>
    <n v="193.9"/>
    <n v="127"/>
    <n v="16.48"/>
    <n v="231.5"/>
    <n v="93"/>
    <n v="10.42"/>
    <n v="10.1"/>
    <x v="5"/>
    <n v="2.73"/>
    <x v="0"/>
    <x v="1"/>
    <x v="1"/>
    <x v="0"/>
    <x v="0"/>
    <x v="2"/>
  </r>
  <r>
    <n v="2556"/>
    <s v="LA"/>
    <x v="75"/>
    <x v="0"/>
    <x v="0"/>
    <x v="0"/>
    <n v="33"/>
    <x v="2"/>
    <n v="146.6"/>
    <n v="87"/>
    <n v="24.92"/>
    <n v="114.8"/>
    <n v="59"/>
    <n v="9.76"/>
    <n v="220.4"/>
    <n v="99"/>
    <n v="9.92"/>
    <n v="2.9"/>
    <x v="10"/>
    <n v="0.78"/>
    <x v="0"/>
    <x v="1"/>
    <x v="1"/>
    <x v="0"/>
    <x v="2"/>
    <x v="3"/>
  </r>
  <r>
    <n v="2557"/>
    <s v="MT"/>
    <x v="18"/>
    <x v="1"/>
    <x v="0"/>
    <x v="0"/>
    <n v="35"/>
    <x v="2"/>
    <n v="110.5"/>
    <n v="101"/>
    <n v="18.79"/>
    <n v="208.3"/>
    <n v="81"/>
    <n v="17.71"/>
    <n v="87.4"/>
    <n v="77"/>
    <n v="3.93"/>
    <n v="13.9"/>
    <x v="5"/>
    <n v="3.75"/>
    <x v="1"/>
    <x v="2"/>
    <x v="2"/>
    <x v="1"/>
    <x v="0"/>
    <x v="3"/>
  </r>
  <r>
    <n v="2558"/>
    <s v="OR"/>
    <x v="46"/>
    <x v="0"/>
    <x v="0"/>
    <x v="1"/>
    <n v="0"/>
    <x v="1"/>
    <n v="118.6"/>
    <n v="89"/>
    <n v="20.16"/>
    <n v="199.6"/>
    <n v="97"/>
    <n v="16.97"/>
    <n v="53.3"/>
    <n v="61"/>
    <n v="2.4"/>
    <n v="11.5"/>
    <x v="2"/>
    <n v="3.11"/>
    <x v="1"/>
    <x v="0"/>
    <x v="1"/>
    <x v="0"/>
    <x v="0"/>
    <x v="3"/>
  </r>
  <r>
    <n v="2559"/>
    <s v="NH"/>
    <x v="75"/>
    <x v="0"/>
    <x v="0"/>
    <x v="0"/>
    <n v="22"/>
    <x v="0"/>
    <n v="197.6"/>
    <n v="105"/>
    <n v="33.590000000000003"/>
    <n v="80"/>
    <n v="86"/>
    <n v="6.8"/>
    <n v="120.8"/>
    <n v="82"/>
    <n v="5.44"/>
    <n v="15.6"/>
    <x v="14"/>
    <n v="4.21"/>
    <x v="1"/>
    <x v="4"/>
    <x v="1"/>
    <x v="0"/>
    <x v="2"/>
    <x v="0"/>
  </r>
  <r>
    <n v="2560"/>
    <s v="NE"/>
    <x v="64"/>
    <x v="1"/>
    <x v="0"/>
    <x v="0"/>
    <n v="32"/>
    <x v="2"/>
    <n v="210.3"/>
    <n v="116"/>
    <n v="35.75"/>
    <n v="192.2"/>
    <n v="83"/>
    <n v="16.34"/>
    <n v="246.1"/>
    <n v="92"/>
    <n v="11.07"/>
    <n v="10.8"/>
    <x v="7"/>
    <n v="2.92"/>
    <x v="1"/>
    <x v="6"/>
    <x v="1"/>
    <x v="0"/>
    <x v="0"/>
    <x v="0"/>
  </r>
  <r>
    <n v="2561"/>
    <s v="WV"/>
    <x v="46"/>
    <x v="0"/>
    <x v="0"/>
    <x v="0"/>
    <n v="28"/>
    <x v="2"/>
    <n v="220.3"/>
    <n v="96"/>
    <n v="37.450000000000003"/>
    <n v="285.8"/>
    <n v="72"/>
    <n v="24.29"/>
    <n v="203"/>
    <n v="111"/>
    <n v="9.14"/>
    <n v="9.4"/>
    <x v="1"/>
    <n v="2.54"/>
    <x v="0"/>
    <x v="2"/>
    <x v="1"/>
    <x v="0"/>
    <x v="1"/>
    <x v="0"/>
  </r>
  <r>
    <n v="2562"/>
    <s v="MA"/>
    <x v="70"/>
    <x v="0"/>
    <x v="0"/>
    <x v="0"/>
    <n v="34"/>
    <x v="2"/>
    <n v="161.69999999999999"/>
    <n v="114"/>
    <n v="27.49"/>
    <n v="207.6"/>
    <n v="115"/>
    <n v="17.649999999999999"/>
    <n v="205.7"/>
    <n v="114"/>
    <n v="9.26"/>
    <n v="9.1999999999999993"/>
    <x v="7"/>
    <n v="2.48"/>
    <x v="0"/>
    <x v="1"/>
    <x v="1"/>
    <x v="0"/>
    <x v="0"/>
    <x v="3"/>
  </r>
  <r>
    <n v="2563"/>
    <s v="KY"/>
    <x v="29"/>
    <x v="0"/>
    <x v="1"/>
    <x v="1"/>
    <n v="0"/>
    <x v="1"/>
    <n v="146.69999999999999"/>
    <n v="83"/>
    <n v="24.94"/>
    <n v="148.30000000000001"/>
    <n v="91"/>
    <n v="12.61"/>
    <n v="238.6"/>
    <n v="69"/>
    <n v="10.74"/>
    <n v="12.5"/>
    <x v="0"/>
    <n v="3.38"/>
    <x v="1"/>
    <x v="3"/>
    <x v="1"/>
    <x v="0"/>
    <x v="2"/>
    <x v="2"/>
  </r>
  <r>
    <n v="2564"/>
    <s v="WV"/>
    <x v="43"/>
    <x v="1"/>
    <x v="0"/>
    <x v="1"/>
    <n v="0"/>
    <x v="1"/>
    <n v="109.4"/>
    <n v="103"/>
    <n v="18.600000000000001"/>
    <n v="101.3"/>
    <n v="111"/>
    <n v="8.61"/>
    <n v="167.3"/>
    <n v="106"/>
    <n v="7.53"/>
    <n v="7.8"/>
    <x v="10"/>
    <n v="2.11"/>
    <x v="0"/>
    <x v="0"/>
    <x v="1"/>
    <x v="0"/>
    <x v="2"/>
    <x v="3"/>
  </r>
  <r>
    <n v="2565"/>
    <s v="KY"/>
    <x v="16"/>
    <x v="1"/>
    <x v="0"/>
    <x v="1"/>
    <n v="0"/>
    <x v="1"/>
    <n v="144.1"/>
    <n v="115"/>
    <n v="24.5"/>
    <n v="249.8"/>
    <n v="68"/>
    <n v="21.23"/>
    <n v="211.4"/>
    <n v="82"/>
    <n v="9.51"/>
    <n v="13.6"/>
    <x v="0"/>
    <n v="3.67"/>
    <x v="1"/>
    <x v="0"/>
    <x v="1"/>
    <x v="0"/>
    <x v="1"/>
    <x v="1"/>
  </r>
  <r>
    <n v="2566"/>
    <s v="NJ"/>
    <x v="22"/>
    <x v="0"/>
    <x v="0"/>
    <x v="0"/>
    <n v="42"/>
    <x v="2"/>
    <n v="248.9"/>
    <n v="93"/>
    <n v="42.31"/>
    <n v="170.8"/>
    <n v="108"/>
    <n v="14.52"/>
    <n v="104.5"/>
    <n v="91"/>
    <n v="4.7"/>
    <n v="11.2"/>
    <x v="8"/>
    <n v="3.02"/>
    <x v="1"/>
    <x v="0"/>
    <x v="1"/>
    <x v="0"/>
    <x v="2"/>
    <x v="0"/>
  </r>
  <r>
    <n v="2567"/>
    <s v="ME"/>
    <x v="87"/>
    <x v="0"/>
    <x v="0"/>
    <x v="1"/>
    <n v="0"/>
    <x v="1"/>
    <n v="85.7"/>
    <n v="112"/>
    <n v="14.57"/>
    <n v="221.6"/>
    <n v="70"/>
    <n v="18.84"/>
    <n v="190.6"/>
    <n v="75"/>
    <n v="8.58"/>
    <n v="11.6"/>
    <x v="0"/>
    <n v="3.13"/>
    <x v="1"/>
    <x v="2"/>
    <x v="2"/>
    <x v="1"/>
    <x v="0"/>
    <x v="3"/>
  </r>
  <r>
    <n v="2568"/>
    <s v="TX"/>
    <x v="19"/>
    <x v="0"/>
    <x v="0"/>
    <x v="1"/>
    <n v="0"/>
    <x v="1"/>
    <n v="214.8"/>
    <n v="112"/>
    <n v="36.520000000000003"/>
    <n v="209.7"/>
    <n v="104"/>
    <n v="17.82"/>
    <n v="164.4"/>
    <n v="97"/>
    <n v="7.4"/>
    <n v="9.4"/>
    <x v="2"/>
    <n v="2.54"/>
    <x v="0"/>
    <x v="3"/>
    <x v="1"/>
    <x v="0"/>
    <x v="0"/>
    <x v="0"/>
  </r>
  <r>
    <n v="2569"/>
    <s v="MN"/>
    <x v="58"/>
    <x v="2"/>
    <x v="0"/>
    <x v="1"/>
    <n v="0"/>
    <x v="1"/>
    <n v="158.9"/>
    <n v="137"/>
    <n v="27.01"/>
    <n v="242.8"/>
    <n v="109"/>
    <n v="20.64"/>
    <n v="247.8"/>
    <n v="97"/>
    <n v="11.15"/>
    <n v="6.5"/>
    <x v="7"/>
    <n v="1.76"/>
    <x v="0"/>
    <x v="1"/>
    <x v="1"/>
    <x v="0"/>
    <x v="1"/>
    <x v="1"/>
  </r>
  <r>
    <n v="2570"/>
    <s v="VA"/>
    <x v="42"/>
    <x v="1"/>
    <x v="0"/>
    <x v="0"/>
    <n v="28"/>
    <x v="2"/>
    <n v="110"/>
    <n v="94"/>
    <n v="18.7"/>
    <n v="141.5"/>
    <n v="76"/>
    <n v="12.03"/>
    <n v="237.3"/>
    <n v="87"/>
    <n v="10.68"/>
    <n v="6.4"/>
    <x v="0"/>
    <n v="1.73"/>
    <x v="0"/>
    <x v="4"/>
    <x v="1"/>
    <x v="0"/>
    <x v="2"/>
    <x v="2"/>
  </r>
  <r>
    <n v="2571"/>
    <s v="DC"/>
    <x v="34"/>
    <x v="0"/>
    <x v="0"/>
    <x v="1"/>
    <n v="0"/>
    <x v="1"/>
    <n v="152.80000000000001"/>
    <n v="145"/>
    <n v="25.98"/>
    <n v="183.6"/>
    <n v="102"/>
    <n v="15.61"/>
    <n v="151.80000000000001"/>
    <n v="75"/>
    <n v="6.83"/>
    <n v="10.5"/>
    <x v="5"/>
    <n v="2.84"/>
    <x v="1"/>
    <x v="0"/>
    <x v="1"/>
    <x v="0"/>
    <x v="0"/>
    <x v="3"/>
  </r>
  <r>
    <n v="2572"/>
    <s v="MD"/>
    <x v="52"/>
    <x v="0"/>
    <x v="0"/>
    <x v="1"/>
    <n v="0"/>
    <x v="1"/>
    <n v="145.6"/>
    <n v="103"/>
    <n v="24.75"/>
    <n v="197.1"/>
    <n v="137"/>
    <n v="16.75"/>
    <n v="294.5"/>
    <n v="83"/>
    <n v="13.25"/>
    <n v="10.5"/>
    <x v="7"/>
    <n v="2.84"/>
    <x v="1"/>
    <x v="1"/>
    <x v="1"/>
    <x v="0"/>
    <x v="0"/>
    <x v="2"/>
  </r>
  <r>
    <n v="2573"/>
    <s v="RI"/>
    <x v="130"/>
    <x v="2"/>
    <x v="0"/>
    <x v="1"/>
    <n v="0"/>
    <x v="1"/>
    <n v="93.3"/>
    <n v="83"/>
    <n v="15.86"/>
    <n v="199.6"/>
    <n v="114"/>
    <n v="16.97"/>
    <n v="206.2"/>
    <n v="104"/>
    <n v="9.2799999999999994"/>
    <n v="6.5"/>
    <x v="7"/>
    <n v="1.76"/>
    <x v="0"/>
    <x v="1"/>
    <x v="1"/>
    <x v="0"/>
    <x v="0"/>
    <x v="3"/>
  </r>
  <r>
    <n v="2574"/>
    <s v="MA"/>
    <x v="5"/>
    <x v="2"/>
    <x v="0"/>
    <x v="1"/>
    <n v="0"/>
    <x v="1"/>
    <n v="216.8"/>
    <n v="134"/>
    <n v="36.86"/>
    <n v="187.8"/>
    <n v="106"/>
    <n v="15.96"/>
    <n v="138.1"/>
    <n v="108"/>
    <n v="6.21"/>
    <n v="8.3000000000000007"/>
    <x v="5"/>
    <n v="2.2400000000000002"/>
    <x v="0"/>
    <x v="1"/>
    <x v="1"/>
    <x v="0"/>
    <x v="0"/>
    <x v="0"/>
  </r>
  <r>
    <n v="2575"/>
    <s v="MD"/>
    <x v="68"/>
    <x v="2"/>
    <x v="0"/>
    <x v="1"/>
    <n v="0"/>
    <x v="1"/>
    <n v="201.9"/>
    <n v="101"/>
    <n v="34.32"/>
    <n v="154.69999999999999"/>
    <n v="78"/>
    <n v="13.15"/>
    <n v="164.4"/>
    <n v="79"/>
    <n v="7.4"/>
    <n v="9"/>
    <x v="5"/>
    <n v="2.4300000000000002"/>
    <x v="0"/>
    <x v="0"/>
    <x v="1"/>
    <x v="0"/>
    <x v="2"/>
    <x v="0"/>
  </r>
  <r>
    <n v="2576"/>
    <s v="NM"/>
    <x v="62"/>
    <x v="2"/>
    <x v="0"/>
    <x v="1"/>
    <n v="0"/>
    <x v="1"/>
    <n v="146.4"/>
    <n v="81"/>
    <n v="24.89"/>
    <n v="225.1"/>
    <n v="80"/>
    <n v="19.13"/>
    <n v="230.1"/>
    <n v="117"/>
    <n v="10.35"/>
    <n v="8.5"/>
    <x v="5"/>
    <n v="2.2999999999999998"/>
    <x v="0"/>
    <x v="0"/>
    <x v="1"/>
    <x v="0"/>
    <x v="1"/>
    <x v="2"/>
  </r>
  <r>
    <n v="2577"/>
    <s v="MN"/>
    <x v="122"/>
    <x v="0"/>
    <x v="0"/>
    <x v="1"/>
    <n v="0"/>
    <x v="1"/>
    <n v="272.7"/>
    <n v="74"/>
    <n v="46.36"/>
    <n v="224.9"/>
    <n v="85"/>
    <n v="19.12"/>
    <n v="178.2"/>
    <n v="104"/>
    <n v="8.02"/>
    <n v="10.5"/>
    <x v="0"/>
    <n v="2.84"/>
    <x v="1"/>
    <x v="4"/>
    <x v="2"/>
    <x v="1"/>
    <x v="1"/>
    <x v="0"/>
  </r>
  <r>
    <n v="2578"/>
    <s v="AZ"/>
    <x v="87"/>
    <x v="0"/>
    <x v="0"/>
    <x v="1"/>
    <n v="0"/>
    <x v="1"/>
    <n v="172.8"/>
    <n v="81"/>
    <n v="29.38"/>
    <n v="193.4"/>
    <n v="90"/>
    <n v="16.440000000000001"/>
    <n v="89.6"/>
    <n v="107"/>
    <n v="4.03"/>
    <n v="12.8"/>
    <x v="2"/>
    <n v="3.46"/>
    <x v="1"/>
    <x v="4"/>
    <x v="1"/>
    <x v="0"/>
    <x v="0"/>
    <x v="3"/>
  </r>
  <r>
    <n v="2579"/>
    <s v="AL"/>
    <x v="66"/>
    <x v="2"/>
    <x v="0"/>
    <x v="1"/>
    <n v="0"/>
    <x v="1"/>
    <n v="190.2"/>
    <n v="119"/>
    <n v="32.33"/>
    <n v="157.1"/>
    <n v="70"/>
    <n v="13.35"/>
    <n v="181.5"/>
    <n v="120"/>
    <n v="8.17"/>
    <n v="14"/>
    <x v="1"/>
    <n v="3.78"/>
    <x v="1"/>
    <x v="1"/>
    <x v="1"/>
    <x v="0"/>
    <x v="2"/>
    <x v="0"/>
  </r>
  <r>
    <n v="2580"/>
    <s v="MI"/>
    <x v="95"/>
    <x v="0"/>
    <x v="0"/>
    <x v="1"/>
    <n v="0"/>
    <x v="1"/>
    <n v="130.6"/>
    <n v="83"/>
    <n v="22.2"/>
    <n v="208.1"/>
    <n v="144"/>
    <n v="17.690000000000001"/>
    <n v="204.6"/>
    <n v="72"/>
    <n v="9.2100000000000009"/>
    <n v="15.6"/>
    <x v="0"/>
    <n v="4.21"/>
    <x v="1"/>
    <x v="3"/>
    <x v="1"/>
    <x v="0"/>
    <x v="0"/>
    <x v="3"/>
  </r>
  <r>
    <n v="2581"/>
    <s v="SC"/>
    <x v="46"/>
    <x v="0"/>
    <x v="0"/>
    <x v="1"/>
    <n v="0"/>
    <x v="1"/>
    <n v="158.4"/>
    <n v="92"/>
    <n v="26.93"/>
    <n v="188"/>
    <n v="117"/>
    <n v="15.98"/>
    <n v="219.7"/>
    <n v="125"/>
    <n v="9.89"/>
    <n v="13.5"/>
    <x v="7"/>
    <n v="3.65"/>
    <x v="1"/>
    <x v="2"/>
    <x v="2"/>
    <x v="1"/>
    <x v="0"/>
    <x v="3"/>
  </r>
  <r>
    <n v="2582"/>
    <s v="MS"/>
    <x v="136"/>
    <x v="0"/>
    <x v="0"/>
    <x v="1"/>
    <n v="0"/>
    <x v="1"/>
    <n v="166.5"/>
    <n v="111"/>
    <n v="28.31"/>
    <n v="236.2"/>
    <n v="98"/>
    <n v="20.079999999999998"/>
    <n v="205.6"/>
    <n v="92"/>
    <n v="9.25"/>
    <n v="15.6"/>
    <x v="5"/>
    <n v="4.21"/>
    <x v="1"/>
    <x v="0"/>
    <x v="1"/>
    <x v="0"/>
    <x v="1"/>
    <x v="1"/>
  </r>
  <r>
    <n v="2583"/>
    <s v="MS"/>
    <x v="18"/>
    <x v="0"/>
    <x v="0"/>
    <x v="1"/>
    <n v="0"/>
    <x v="1"/>
    <n v="129.30000000000001"/>
    <n v="103"/>
    <n v="21.98"/>
    <n v="202.8"/>
    <n v="89"/>
    <n v="17.239999999999998"/>
    <n v="233"/>
    <n v="126"/>
    <n v="10.49"/>
    <n v="12.9"/>
    <x v="5"/>
    <n v="3.48"/>
    <x v="1"/>
    <x v="4"/>
    <x v="1"/>
    <x v="0"/>
    <x v="0"/>
    <x v="2"/>
  </r>
  <r>
    <n v="2584"/>
    <s v="CA"/>
    <x v="32"/>
    <x v="0"/>
    <x v="0"/>
    <x v="1"/>
    <n v="0"/>
    <x v="1"/>
    <n v="199.3"/>
    <n v="112"/>
    <n v="33.880000000000003"/>
    <n v="193.4"/>
    <n v="120"/>
    <n v="16.440000000000001"/>
    <n v="254.4"/>
    <n v="117"/>
    <n v="11.45"/>
    <n v="7"/>
    <x v="3"/>
    <n v="1.89"/>
    <x v="0"/>
    <x v="1"/>
    <x v="1"/>
    <x v="0"/>
    <x v="0"/>
    <x v="0"/>
  </r>
  <r>
    <n v="2585"/>
    <s v="MD"/>
    <x v="17"/>
    <x v="0"/>
    <x v="0"/>
    <x v="1"/>
    <n v="0"/>
    <x v="1"/>
    <n v="185.1"/>
    <n v="126"/>
    <n v="31.47"/>
    <n v="233"/>
    <n v="98"/>
    <n v="19.809999999999999"/>
    <n v="152.19999999999999"/>
    <n v="106"/>
    <n v="6.85"/>
    <n v="9.1"/>
    <x v="10"/>
    <n v="2.46"/>
    <x v="0"/>
    <x v="1"/>
    <x v="1"/>
    <x v="0"/>
    <x v="1"/>
    <x v="0"/>
  </r>
  <r>
    <n v="2586"/>
    <s v="ND"/>
    <x v="8"/>
    <x v="2"/>
    <x v="0"/>
    <x v="1"/>
    <n v="0"/>
    <x v="1"/>
    <n v="175.4"/>
    <n v="80"/>
    <n v="29.82"/>
    <n v="197.4"/>
    <n v="127"/>
    <n v="16.78"/>
    <n v="188.2"/>
    <n v="102"/>
    <n v="8.4700000000000006"/>
    <n v="9.6999999999999993"/>
    <x v="5"/>
    <n v="2.62"/>
    <x v="0"/>
    <x v="4"/>
    <x v="1"/>
    <x v="0"/>
    <x v="0"/>
    <x v="3"/>
  </r>
  <r>
    <n v="2587"/>
    <s v="IL"/>
    <x v="21"/>
    <x v="1"/>
    <x v="0"/>
    <x v="1"/>
    <n v="0"/>
    <x v="1"/>
    <n v="263.39999999999998"/>
    <n v="123"/>
    <n v="44.78"/>
    <n v="151.9"/>
    <n v="74"/>
    <n v="12.91"/>
    <n v="218.5"/>
    <n v="101"/>
    <n v="9.83"/>
    <n v="10.7"/>
    <x v="5"/>
    <n v="2.89"/>
    <x v="1"/>
    <x v="4"/>
    <x v="1"/>
    <x v="0"/>
    <x v="2"/>
    <x v="0"/>
  </r>
  <r>
    <n v="2588"/>
    <s v="SD"/>
    <x v="9"/>
    <x v="1"/>
    <x v="0"/>
    <x v="1"/>
    <n v="0"/>
    <x v="1"/>
    <n v="94.2"/>
    <n v="108"/>
    <n v="16.010000000000002"/>
    <n v="264.10000000000002"/>
    <n v="100"/>
    <n v="22.45"/>
    <n v="203.7"/>
    <n v="79"/>
    <n v="9.17"/>
    <n v="7.3"/>
    <x v="0"/>
    <n v="1.97"/>
    <x v="0"/>
    <x v="0"/>
    <x v="1"/>
    <x v="0"/>
    <x v="1"/>
    <x v="1"/>
  </r>
  <r>
    <n v="2589"/>
    <s v="AL"/>
    <x v="19"/>
    <x v="1"/>
    <x v="0"/>
    <x v="1"/>
    <n v="0"/>
    <x v="1"/>
    <n v="189.4"/>
    <n v="83"/>
    <n v="32.200000000000003"/>
    <n v="219"/>
    <n v="89"/>
    <n v="18.62"/>
    <n v="168"/>
    <n v="116"/>
    <n v="7.56"/>
    <n v="7.1"/>
    <x v="8"/>
    <n v="1.92"/>
    <x v="0"/>
    <x v="3"/>
    <x v="1"/>
    <x v="0"/>
    <x v="0"/>
    <x v="0"/>
  </r>
  <r>
    <n v="2590"/>
    <s v="NV"/>
    <x v="104"/>
    <x v="1"/>
    <x v="0"/>
    <x v="0"/>
    <n v="35"/>
    <x v="2"/>
    <n v="118"/>
    <n v="103"/>
    <n v="20.059999999999999"/>
    <n v="167.2"/>
    <n v="106"/>
    <n v="14.21"/>
    <n v="205.7"/>
    <n v="102"/>
    <n v="9.26"/>
    <n v="11.8"/>
    <x v="5"/>
    <n v="3.19"/>
    <x v="1"/>
    <x v="4"/>
    <x v="1"/>
    <x v="0"/>
    <x v="2"/>
    <x v="3"/>
  </r>
  <r>
    <n v="2591"/>
    <s v="LA"/>
    <x v="41"/>
    <x v="0"/>
    <x v="0"/>
    <x v="1"/>
    <n v="0"/>
    <x v="1"/>
    <n v="212.1"/>
    <n v="98"/>
    <n v="36.06"/>
    <n v="189.4"/>
    <n v="89"/>
    <n v="16.100000000000001"/>
    <n v="352.2"/>
    <n v="95"/>
    <n v="15.85"/>
    <n v="8.4"/>
    <x v="2"/>
    <n v="2.27"/>
    <x v="0"/>
    <x v="3"/>
    <x v="1"/>
    <x v="0"/>
    <x v="0"/>
    <x v="0"/>
  </r>
  <r>
    <n v="2592"/>
    <s v="DE"/>
    <x v="109"/>
    <x v="0"/>
    <x v="0"/>
    <x v="0"/>
    <n v="31"/>
    <x v="2"/>
    <n v="222.8"/>
    <n v="98"/>
    <n v="37.880000000000003"/>
    <n v="180.5"/>
    <n v="105"/>
    <n v="15.34"/>
    <n v="151.30000000000001"/>
    <n v="101"/>
    <n v="6.81"/>
    <n v="13"/>
    <x v="7"/>
    <n v="3.51"/>
    <x v="1"/>
    <x v="1"/>
    <x v="1"/>
    <x v="0"/>
    <x v="0"/>
    <x v="0"/>
  </r>
  <r>
    <n v="2593"/>
    <s v="CT"/>
    <x v="82"/>
    <x v="2"/>
    <x v="0"/>
    <x v="0"/>
    <n v="25"/>
    <x v="0"/>
    <n v="190"/>
    <n v="137"/>
    <n v="32.299999999999997"/>
    <n v="116.6"/>
    <n v="76"/>
    <n v="9.91"/>
    <n v="141.5"/>
    <n v="110"/>
    <n v="6.37"/>
    <n v="12.2"/>
    <x v="5"/>
    <n v="3.29"/>
    <x v="1"/>
    <x v="0"/>
    <x v="1"/>
    <x v="0"/>
    <x v="2"/>
    <x v="0"/>
  </r>
  <r>
    <n v="2594"/>
    <s v="CO"/>
    <x v="115"/>
    <x v="2"/>
    <x v="0"/>
    <x v="1"/>
    <n v="0"/>
    <x v="1"/>
    <n v="271.8"/>
    <n v="129"/>
    <n v="46.21"/>
    <n v="237.2"/>
    <n v="128"/>
    <n v="20.16"/>
    <n v="210.1"/>
    <n v="91"/>
    <n v="9.4499999999999993"/>
    <n v="8.6999999999999993"/>
    <x v="5"/>
    <n v="2.35"/>
    <x v="0"/>
    <x v="2"/>
    <x v="2"/>
    <x v="1"/>
    <x v="1"/>
    <x v="0"/>
  </r>
  <r>
    <n v="2595"/>
    <s v="MA"/>
    <x v="145"/>
    <x v="2"/>
    <x v="0"/>
    <x v="0"/>
    <n v="29"/>
    <x v="2"/>
    <n v="195.4"/>
    <n v="83"/>
    <n v="33.22"/>
    <n v="268.2"/>
    <n v="93"/>
    <n v="22.8"/>
    <n v="168"/>
    <n v="95"/>
    <n v="7.56"/>
    <n v="8.4"/>
    <x v="1"/>
    <n v="2.27"/>
    <x v="0"/>
    <x v="3"/>
    <x v="1"/>
    <x v="0"/>
    <x v="1"/>
    <x v="0"/>
  </r>
  <r>
    <n v="2596"/>
    <s v="OR"/>
    <x v="139"/>
    <x v="1"/>
    <x v="0"/>
    <x v="1"/>
    <n v="0"/>
    <x v="1"/>
    <n v="199.6"/>
    <n v="93"/>
    <n v="33.93"/>
    <n v="214.3"/>
    <n v="99"/>
    <n v="18.22"/>
    <n v="196.8"/>
    <n v="110"/>
    <n v="8.86"/>
    <n v="7.2"/>
    <x v="2"/>
    <n v="1.94"/>
    <x v="0"/>
    <x v="3"/>
    <x v="1"/>
    <x v="0"/>
    <x v="0"/>
    <x v="0"/>
  </r>
  <r>
    <n v="2597"/>
    <s v="SC"/>
    <x v="64"/>
    <x v="0"/>
    <x v="0"/>
    <x v="0"/>
    <n v="21"/>
    <x v="0"/>
    <n v="160.6"/>
    <n v="85"/>
    <n v="27.3"/>
    <n v="223.1"/>
    <n v="79"/>
    <n v="18.96"/>
    <n v="124"/>
    <n v="92"/>
    <n v="5.58"/>
    <n v="9.5"/>
    <x v="6"/>
    <n v="2.57"/>
    <x v="0"/>
    <x v="4"/>
    <x v="1"/>
    <x v="0"/>
    <x v="0"/>
    <x v="3"/>
  </r>
  <r>
    <n v="2598"/>
    <s v="IN"/>
    <x v="67"/>
    <x v="0"/>
    <x v="0"/>
    <x v="0"/>
    <n v="26"/>
    <x v="2"/>
    <n v="158.69999999999999"/>
    <n v="91"/>
    <n v="26.98"/>
    <n v="160.5"/>
    <n v="127"/>
    <n v="13.64"/>
    <n v="218.3"/>
    <n v="88"/>
    <n v="9.82"/>
    <n v="9.9"/>
    <x v="0"/>
    <n v="2.67"/>
    <x v="0"/>
    <x v="0"/>
    <x v="1"/>
    <x v="0"/>
    <x v="2"/>
    <x v="3"/>
  </r>
  <r>
    <n v="2599"/>
    <s v="MD"/>
    <x v="51"/>
    <x v="1"/>
    <x v="0"/>
    <x v="1"/>
    <n v="0"/>
    <x v="1"/>
    <n v="154.5"/>
    <n v="122"/>
    <n v="26.27"/>
    <n v="214.2"/>
    <n v="71"/>
    <n v="18.21"/>
    <n v="178"/>
    <n v="105"/>
    <n v="8.01"/>
    <n v="12"/>
    <x v="5"/>
    <n v="3.24"/>
    <x v="1"/>
    <x v="3"/>
    <x v="2"/>
    <x v="1"/>
    <x v="0"/>
    <x v="3"/>
  </r>
  <r>
    <n v="2600"/>
    <s v="NV"/>
    <x v="155"/>
    <x v="2"/>
    <x v="0"/>
    <x v="0"/>
    <n v="34"/>
    <x v="2"/>
    <n v="192.3"/>
    <n v="114"/>
    <n v="32.69"/>
    <n v="129.30000000000001"/>
    <n v="114"/>
    <n v="10.99"/>
    <n v="136.30000000000001"/>
    <n v="102"/>
    <n v="6.13"/>
    <n v="6.3"/>
    <x v="14"/>
    <n v="1.7"/>
    <x v="0"/>
    <x v="0"/>
    <x v="1"/>
    <x v="0"/>
    <x v="2"/>
    <x v="0"/>
  </r>
  <r>
    <n v="2601"/>
    <s v="TX"/>
    <x v="22"/>
    <x v="0"/>
    <x v="0"/>
    <x v="1"/>
    <n v="0"/>
    <x v="1"/>
    <n v="305.10000000000002"/>
    <n v="106"/>
    <n v="51.87"/>
    <n v="188"/>
    <n v="115"/>
    <n v="15.98"/>
    <n v="235.4"/>
    <n v="116"/>
    <n v="10.59"/>
    <n v="8.5"/>
    <x v="2"/>
    <n v="2.2999999999999998"/>
    <x v="0"/>
    <x v="1"/>
    <x v="2"/>
    <x v="1"/>
    <x v="0"/>
    <x v="0"/>
  </r>
  <r>
    <n v="2602"/>
    <s v="WV"/>
    <x v="58"/>
    <x v="1"/>
    <x v="0"/>
    <x v="1"/>
    <n v="0"/>
    <x v="1"/>
    <n v="72.5"/>
    <n v="88"/>
    <n v="12.33"/>
    <n v="204"/>
    <n v="112"/>
    <n v="17.34"/>
    <n v="117.9"/>
    <n v="118"/>
    <n v="5.31"/>
    <n v="6.6"/>
    <x v="0"/>
    <n v="1.78"/>
    <x v="0"/>
    <x v="0"/>
    <x v="1"/>
    <x v="0"/>
    <x v="0"/>
    <x v="3"/>
  </r>
  <r>
    <n v="2603"/>
    <s v="CO"/>
    <x v="199"/>
    <x v="1"/>
    <x v="0"/>
    <x v="0"/>
    <n v="40"/>
    <x v="2"/>
    <n v="105.2"/>
    <n v="61"/>
    <n v="17.88"/>
    <n v="341.3"/>
    <n v="79"/>
    <n v="29.01"/>
    <n v="165.7"/>
    <n v="97"/>
    <n v="7.46"/>
    <n v="6.3"/>
    <x v="0"/>
    <n v="1.7"/>
    <x v="0"/>
    <x v="4"/>
    <x v="1"/>
    <x v="0"/>
    <x v="1"/>
    <x v="1"/>
  </r>
  <r>
    <n v="2604"/>
    <s v="TX"/>
    <x v="172"/>
    <x v="0"/>
    <x v="0"/>
    <x v="1"/>
    <n v="0"/>
    <x v="1"/>
    <n v="180.5"/>
    <n v="88"/>
    <n v="30.69"/>
    <n v="134.69999999999999"/>
    <n v="102"/>
    <n v="11.45"/>
    <n v="170.7"/>
    <n v="97"/>
    <n v="7.68"/>
    <n v="10"/>
    <x v="0"/>
    <n v="2.7"/>
    <x v="0"/>
    <x v="4"/>
    <x v="1"/>
    <x v="0"/>
    <x v="2"/>
    <x v="0"/>
  </r>
  <r>
    <n v="2605"/>
    <s v="FL"/>
    <x v="120"/>
    <x v="2"/>
    <x v="0"/>
    <x v="0"/>
    <n v="29"/>
    <x v="2"/>
    <n v="214.7"/>
    <n v="86"/>
    <n v="36.5"/>
    <n v="314.3"/>
    <n v="109"/>
    <n v="26.72"/>
    <n v="280.2"/>
    <n v="110"/>
    <n v="12.61"/>
    <n v="14.3"/>
    <x v="5"/>
    <n v="3.86"/>
    <x v="1"/>
    <x v="1"/>
    <x v="1"/>
    <x v="0"/>
    <x v="1"/>
    <x v="0"/>
  </r>
  <r>
    <n v="2606"/>
    <s v="AL"/>
    <x v="31"/>
    <x v="2"/>
    <x v="0"/>
    <x v="1"/>
    <n v="0"/>
    <x v="1"/>
    <n v="86.8"/>
    <n v="95"/>
    <n v="14.76"/>
    <n v="108.1"/>
    <n v="85"/>
    <n v="9.19"/>
    <n v="204.3"/>
    <n v="87"/>
    <n v="9.19"/>
    <n v="13.2"/>
    <x v="0"/>
    <n v="3.56"/>
    <x v="1"/>
    <x v="0"/>
    <x v="1"/>
    <x v="0"/>
    <x v="2"/>
    <x v="3"/>
  </r>
  <r>
    <n v="2607"/>
    <s v="WV"/>
    <x v="87"/>
    <x v="1"/>
    <x v="0"/>
    <x v="1"/>
    <n v="0"/>
    <x v="1"/>
    <n v="131.5"/>
    <n v="99"/>
    <n v="22.36"/>
    <n v="174.8"/>
    <n v="128"/>
    <n v="14.86"/>
    <n v="184.2"/>
    <n v="83"/>
    <n v="8.2899999999999991"/>
    <n v="7.9"/>
    <x v="5"/>
    <n v="2.13"/>
    <x v="0"/>
    <x v="5"/>
    <x v="2"/>
    <x v="1"/>
    <x v="2"/>
    <x v="3"/>
  </r>
  <r>
    <n v="2608"/>
    <s v="MI"/>
    <x v="32"/>
    <x v="0"/>
    <x v="0"/>
    <x v="1"/>
    <n v="0"/>
    <x v="1"/>
    <n v="135.4"/>
    <n v="102"/>
    <n v="23.02"/>
    <n v="237.1"/>
    <n v="122"/>
    <n v="20.149999999999999"/>
    <n v="118.3"/>
    <n v="91"/>
    <n v="5.32"/>
    <n v="17.5"/>
    <x v="7"/>
    <n v="4.7300000000000004"/>
    <x v="1"/>
    <x v="1"/>
    <x v="1"/>
    <x v="0"/>
    <x v="1"/>
    <x v="1"/>
  </r>
  <r>
    <n v="2609"/>
    <s v="NY"/>
    <x v="213"/>
    <x v="0"/>
    <x v="0"/>
    <x v="1"/>
    <n v="0"/>
    <x v="1"/>
    <n v="174.3"/>
    <n v="85"/>
    <n v="29.63"/>
    <n v="254.1"/>
    <n v="95"/>
    <n v="21.6"/>
    <n v="176.4"/>
    <n v="96"/>
    <n v="7.94"/>
    <n v="5.9"/>
    <x v="0"/>
    <n v="1.59"/>
    <x v="0"/>
    <x v="6"/>
    <x v="1"/>
    <x v="0"/>
    <x v="1"/>
    <x v="1"/>
  </r>
  <r>
    <n v="2610"/>
    <s v="MS"/>
    <x v="115"/>
    <x v="1"/>
    <x v="0"/>
    <x v="1"/>
    <n v="0"/>
    <x v="1"/>
    <n v="203.9"/>
    <n v="63"/>
    <n v="34.659999999999997"/>
    <n v="191.8"/>
    <n v="93"/>
    <n v="16.3"/>
    <n v="132.5"/>
    <n v="125"/>
    <n v="5.96"/>
    <n v="12.1"/>
    <x v="7"/>
    <n v="3.27"/>
    <x v="1"/>
    <x v="3"/>
    <x v="1"/>
    <x v="0"/>
    <x v="0"/>
    <x v="0"/>
  </r>
  <r>
    <n v="2611"/>
    <s v="MO"/>
    <x v="4"/>
    <x v="1"/>
    <x v="0"/>
    <x v="1"/>
    <n v="0"/>
    <x v="1"/>
    <n v="235.5"/>
    <n v="108"/>
    <n v="40.04"/>
    <n v="142.30000000000001"/>
    <n v="143"/>
    <n v="12.1"/>
    <n v="316.7"/>
    <n v="131"/>
    <n v="14.25"/>
    <n v="12.5"/>
    <x v="2"/>
    <n v="3.38"/>
    <x v="1"/>
    <x v="1"/>
    <x v="1"/>
    <x v="0"/>
    <x v="2"/>
    <x v="0"/>
  </r>
  <r>
    <n v="2612"/>
    <s v="AR"/>
    <x v="88"/>
    <x v="0"/>
    <x v="0"/>
    <x v="1"/>
    <n v="0"/>
    <x v="1"/>
    <n v="157"/>
    <n v="113"/>
    <n v="26.69"/>
    <n v="256.89999999999998"/>
    <n v="97"/>
    <n v="21.84"/>
    <n v="185.5"/>
    <n v="126"/>
    <n v="8.35"/>
    <n v="12.1"/>
    <x v="5"/>
    <n v="3.27"/>
    <x v="1"/>
    <x v="4"/>
    <x v="1"/>
    <x v="0"/>
    <x v="1"/>
    <x v="1"/>
  </r>
  <r>
    <n v="2613"/>
    <s v="MS"/>
    <x v="192"/>
    <x v="0"/>
    <x v="1"/>
    <x v="1"/>
    <n v="0"/>
    <x v="1"/>
    <n v="111.9"/>
    <n v="55"/>
    <n v="19.02"/>
    <n v="223"/>
    <n v="124"/>
    <n v="18.96"/>
    <n v="243.2"/>
    <n v="81"/>
    <n v="10.94"/>
    <n v="10"/>
    <x v="10"/>
    <n v="2.7"/>
    <x v="0"/>
    <x v="3"/>
    <x v="1"/>
    <x v="0"/>
    <x v="0"/>
    <x v="2"/>
  </r>
  <r>
    <n v="2614"/>
    <s v="NY"/>
    <x v="81"/>
    <x v="1"/>
    <x v="1"/>
    <x v="1"/>
    <n v="0"/>
    <x v="1"/>
    <n v="236.3"/>
    <n v="91"/>
    <n v="40.17"/>
    <n v="152.80000000000001"/>
    <n v="130"/>
    <n v="12.99"/>
    <n v="160.30000000000001"/>
    <n v="98"/>
    <n v="7.21"/>
    <n v="11.2"/>
    <x v="8"/>
    <n v="3.02"/>
    <x v="1"/>
    <x v="3"/>
    <x v="1"/>
    <x v="0"/>
    <x v="2"/>
    <x v="0"/>
  </r>
  <r>
    <n v="2615"/>
    <s v="SD"/>
    <x v="64"/>
    <x v="2"/>
    <x v="0"/>
    <x v="1"/>
    <n v="0"/>
    <x v="1"/>
    <n v="163.6"/>
    <n v="88"/>
    <n v="27.81"/>
    <n v="283.39999999999998"/>
    <n v="93"/>
    <n v="24.09"/>
    <n v="262.10000000000002"/>
    <n v="108"/>
    <n v="11.79"/>
    <n v="8.6"/>
    <x v="4"/>
    <n v="2.3199999999999998"/>
    <x v="0"/>
    <x v="1"/>
    <x v="1"/>
    <x v="0"/>
    <x v="1"/>
    <x v="1"/>
  </r>
  <r>
    <n v="2616"/>
    <s v="AK"/>
    <x v="47"/>
    <x v="0"/>
    <x v="0"/>
    <x v="0"/>
    <n v="29"/>
    <x v="2"/>
    <n v="213.6"/>
    <n v="127"/>
    <n v="36.31"/>
    <n v="175.9"/>
    <n v="82"/>
    <n v="14.95"/>
    <n v="207.2"/>
    <n v="100"/>
    <n v="9.32"/>
    <n v="8.9"/>
    <x v="0"/>
    <n v="2.4"/>
    <x v="0"/>
    <x v="0"/>
    <x v="1"/>
    <x v="0"/>
    <x v="2"/>
    <x v="0"/>
  </r>
  <r>
    <n v="2617"/>
    <s v="WV"/>
    <x v="34"/>
    <x v="1"/>
    <x v="0"/>
    <x v="0"/>
    <n v="30"/>
    <x v="2"/>
    <n v="143.4"/>
    <n v="72"/>
    <n v="24.38"/>
    <n v="170"/>
    <n v="92"/>
    <n v="14.45"/>
    <n v="127.9"/>
    <n v="68"/>
    <n v="5.76"/>
    <n v="9.4"/>
    <x v="7"/>
    <n v="2.54"/>
    <x v="0"/>
    <x v="3"/>
    <x v="1"/>
    <x v="0"/>
    <x v="2"/>
    <x v="3"/>
  </r>
  <r>
    <n v="2618"/>
    <s v="VA"/>
    <x v="124"/>
    <x v="2"/>
    <x v="0"/>
    <x v="1"/>
    <n v="0"/>
    <x v="1"/>
    <n v="97.1"/>
    <n v="98"/>
    <n v="16.510000000000002"/>
    <n v="228"/>
    <n v="131"/>
    <n v="19.38"/>
    <n v="240"/>
    <n v="111"/>
    <n v="10.8"/>
    <n v="10.6"/>
    <x v="0"/>
    <n v="2.86"/>
    <x v="1"/>
    <x v="0"/>
    <x v="1"/>
    <x v="0"/>
    <x v="1"/>
    <x v="2"/>
  </r>
  <r>
    <n v="2619"/>
    <s v="MS"/>
    <x v="11"/>
    <x v="0"/>
    <x v="0"/>
    <x v="1"/>
    <n v="0"/>
    <x v="1"/>
    <n v="94.1"/>
    <n v="93"/>
    <n v="16"/>
    <n v="147.6"/>
    <n v="80"/>
    <n v="12.55"/>
    <n v="213.5"/>
    <n v="85"/>
    <n v="9.61"/>
    <n v="10.1"/>
    <x v="5"/>
    <n v="2.73"/>
    <x v="0"/>
    <x v="1"/>
    <x v="1"/>
    <x v="0"/>
    <x v="2"/>
    <x v="3"/>
  </r>
  <r>
    <n v="2620"/>
    <s v="SD"/>
    <x v="83"/>
    <x v="1"/>
    <x v="0"/>
    <x v="1"/>
    <n v="0"/>
    <x v="1"/>
    <n v="226.3"/>
    <n v="95"/>
    <n v="38.47"/>
    <n v="274.3"/>
    <n v="109"/>
    <n v="23.32"/>
    <n v="242.7"/>
    <n v="119"/>
    <n v="10.92"/>
    <n v="8.1999999999999993"/>
    <x v="0"/>
    <n v="2.21"/>
    <x v="0"/>
    <x v="4"/>
    <x v="2"/>
    <x v="1"/>
    <x v="1"/>
    <x v="0"/>
  </r>
  <r>
    <n v="2621"/>
    <s v="AL"/>
    <x v="199"/>
    <x v="0"/>
    <x v="0"/>
    <x v="0"/>
    <n v="27"/>
    <x v="2"/>
    <n v="190.3"/>
    <n v="93"/>
    <n v="32.35"/>
    <n v="249"/>
    <n v="127"/>
    <n v="21.17"/>
    <n v="215.7"/>
    <n v="82"/>
    <n v="9.7100000000000009"/>
    <n v="10.6"/>
    <x v="7"/>
    <n v="2.86"/>
    <x v="1"/>
    <x v="0"/>
    <x v="1"/>
    <x v="0"/>
    <x v="1"/>
    <x v="0"/>
  </r>
  <r>
    <n v="2622"/>
    <s v="ME"/>
    <x v="19"/>
    <x v="0"/>
    <x v="0"/>
    <x v="1"/>
    <n v="0"/>
    <x v="1"/>
    <n v="185.4"/>
    <n v="114"/>
    <n v="31.52"/>
    <n v="191.4"/>
    <n v="119"/>
    <n v="16.27"/>
    <n v="144"/>
    <n v="78"/>
    <n v="6.48"/>
    <n v="10"/>
    <x v="9"/>
    <n v="2.7"/>
    <x v="0"/>
    <x v="4"/>
    <x v="1"/>
    <x v="0"/>
    <x v="0"/>
    <x v="0"/>
  </r>
  <r>
    <n v="2623"/>
    <s v="GA"/>
    <x v="3"/>
    <x v="0"/>
    <x v="0"/>
    <x v="1"/>
    <n v="0"/>
    <x v="1"/>
    <n v="179.5"/>
    <n v="121"/>
    <n v="30.52"/>
    <n v="191.9"/>
    <n v="131"/>
    <n v="16.309999999999999"/>
    <n v="165.5"/>
    <n v="125"/>
    <n v="7.45"/>
    <n v="12"/>
    <x v="7"/>
    <n v="3.24"/>
    <x v="1"/>
    <x v="1"/>
    <x v="1"/>
    <x v="0"/>
    <x v="0"/>
    <x v="0"/>
  </r>
  <r>
    <n v="2624"/>
    <s v="AZ"/>
    <x v="120"/>
    <x v="2"/>
    <x v="0"/>
    <x v="1"/>
    <n v="0"/>
    <x v="1"/>
    <n v="158"/>
    <n v="94"/>
    <n v="26.86"/>
    <n v="207.9"/>
    <n v="100"/>
    <n v="17.670000000000002"/>
    <n v="190.4"/>
    <n v="120"/>
    <n v="8.57"/>
    <n v="10.1"/>
    <x v="3"/>
    <n v="2.73"/>
    <x v="0"/>
    <x v="1"/>
    <x v="1"/>
    <x v="0"/>
    <x v="0"/>
    <x v="3"/>
  </r>
  <r>
    <n v="2625"/>
    <s v="MA"/>
    <x v="3"/>
    <x v="0"/>
    <x v="0"/>
    <x v="1"/>
    <n v="0"/>
    <x v="1"/>
    <n v="173"/>
    <n v="131"/>
    <n v="29.41"/>
    <n v="190.4"/>
    <n v="108"/>
    <n v="16.18"/>
    <n v="290"/>
    <n v="66"/>
    <n v="13.05"/>
    <n v="10.4"/>
    <x v="5"/>
    <n v="2.81"/>
    <x v="1"/>
    <x v="1"/>
    <x v="1"/>
    <x v="0"/>
    <x v="0"/>
    <x v="2"/>
  </r>
  <r>
    <n v="2626"/>
    <s v="AZ"/>
    <x v="31"/>
    <x v="0"/>
    <x v="0"/>
    <x v="0"/>
    <n v="32"/>
    <x v="2"/>
    <n v="134.19999999999999"/>
    <n v="101"/>
    <n v="22.81"/>
    <n v="211.9"/>
    <n v="145"/>
    <n v="18.010000000000002"/>
    <n v="167.6"/>
    <n v="138"/>
    <n v="7.54"/>
    <n v="8.1999999999999993"/>
    <x v="2"/>
    <n v="2.21"/>
    <x v="0"/>
    <x v="0"/>
    <x v="1"/>
    <x v="0"/>
    <x v="0"/>
    <x v="3"/>
  </r>
  <r>
    <n v="2627"/>
    <s v="IN"/>
    <x v="47"/>
    <x v="0"/>
    <x v="0"/>
    <x v="0"/>
    <n v="32"/>
    <x v="2"/>
    <n v="125.2"/>
    <n v="123"/>
    <n v="21.28"/>
    <n v="230.9"/>
    <n v="101"/>
    <n v="19.63"/>
    <n v="192"/>
    <n v="106"/>
    <n v="8.64"/>
    <n v="12.6"/>
    <x v="4"/>
    <n v="3.4"/>
    <x v="1"/>
    <x v="3"/>
    <x v="1"/>
    <x v="0"/>
    <x v="1"/>
    <x v="3"/>
  </r>
  <r>
    <n v="2628"/>
    <s v="DE"/>
    <x v="136"/>
    <x v="0"/>
    <x v="0"/>
    <x v="1"/>
    <n v="0"/>
    <x v="1"/>
    <n v="195.9"/>
    <n v="111"/>
    <n v="33.299999999999997"/>
    <n v="227"/>
    <n v="108"/>
    <n v="19.3"/>
    <n v="313.2"/>
    <n v="113"/>
    <n v="14.09"/>
    <n v="13.2"/>
    <x v="6"/>
    <n v="3.56"/>
    <x v="1"/>
    <x v="4"/>
    <x v="1"/>
    <x v="0"/>
    <x v="1"/>
    <x v="0"/>
  </r>
  <r>
    <n v="2629"/>
    <s v="WI"/>
    <x v="82"/>
    <x v="1"/>
    <x v="0"/>
    <x v="0"/>
    <n v="13"/>
    <x v="0"/>
    <n v="214.2"/>
    <n v="61"/>
    <n v="36.409999999999997"/>
    <n v="181.2"/>
    <n v="88"/>
    <n v="15.4"/>
    <n v="174"/>
    <n v="68"/>
    <n v="7.83"/>
    <n v="10.3"/>
    <x v="5"/>
    <n v="2.78"/>
    <x v="0"/>
    <x v="1"/>
    <x v="1"/>
    <x v="0"/>
    <x v="0"/>
    <x v="0"/>
  </r>
  <r>
    <n v="2630"/>
    <s v="ME"/>
    <x v="122"/>
    <x v="0"/>
    <x v="0"/>
    <x v="1"/>
    <n v="0"/>
    <x v="1"/>
    <n v="221.1"/>
    <n v="101"/>
    <n v="37.590000000000003"/>
    <n v="236.7"/>
    <n v="65"/>
    <n v="20.12"/>
    <n v="252.3"/>
    <n v="137"/>
    <n v="11.35"/>
    <n v="9.5"/>
    <x v="6"/>
    <n v="2.57"/>
    <x v="0"/>
    <x v="1"/>
    <x v="1"/>
    <x v="0"/>
    <x v="1"/>
    <x v="0"/>
  </r>
  <r>
    <n v="2631"/>
    <s v="DC"/>
    <x v="9"/>
    <x v="2"/>
    <x v="0"/>
    <x v="0"/>
    <n v="26"/>
    <x v="2"/>
    <n v="132"/>
    <n v="100"/>
    <n v="22.44"/>
    <n v="173.3"/>
    <n v="121"/>
    <n v="14.73"/>
    <n v="203.5"/>
    <n v="108"/>
    <n v="9.16"/>
    <n v="11.6"/>
    <x v="2"/>
    <n v="3.13"/>
    <x v="1"/>
    <x v="0"/>
    <x v="1"/>
    <x v="0"/>
    <x v="2"/>
    <x v="3"/>
  </r>
  <r>
    <n v="2632"/>
    <s v="GA"/>
    <x v="36"/>
    <x v="2"/>
    <x v="0"/>
    <x v="1"/>
    <n v="0"/>
    <x v="1"/>
    <n v="157.6"/>
    <n v="92"/>
    <n v="26.79"/>
    <n v="198.3"/>
    <n v="87"/>
    <n v="16.86"/>
    <n v="364.9"/>
    <n v="106"/>
    <n v="16.420000000000002"/>
    <n v="9.1"/>
    <x v="7"/>
    <n v="2.46"/>
    <x v="0"/>
    <x v="0"/>
    <x v="1"/>
    <x v="0"/>
    <x v="0"/>
    <x v="2"/>
  </r>
  <r>
    <n v="2633"/>
    <s v="HI"/>
    <x v="56"/>
    <x v="2"/>
    <x v="0"/>
    <x v="0"/>
    <n v="30"/>
    <x v="2"/>
    <n v="110.3"/>
    <n v="71"/>
    <n v="18.75"/>
    <n v="182.4"/>
    <n v="108"/>
    <n v="15.5"/>
    <n v="183.8"/>
    <n v="88"/>
    <n v="8.27"/>
    <n v="11"/>
    <x v="8"/>
    <n v="2.97"/>
    <x v="1"/>
    <x v="4"/>
    <x v="1"/>
    <x v="0"/>
    <x v="0"/>
    <x v="3"/>
  </r>
  <r>
    <n v="2634"/>
    <s v="VA"/>
    <x v="174"/>
    <x v="0"/>
    <x v="1"/>
    <x v="1"/>
    <n v="0"/>
    <x v="1"/>
    <n v="161.5"/>
    <n v="121"/>
    <n v="27.46"/>
    <n v="192.9"/>
    <n v="137"/>
    <n v="16.399999999999999"/>
    <n v="168.3"/>
    <n v="96"/>
    <n v="7.57"/>
    <n v="11.2"/>
    <x v="12"/>
    <n v="3.02"/>
    <x v="1"/>
    <x v="1"/>
    <x v="1"/>
    <x v="0"/>
    <x v="0"/>
    <x v="3"/>
  </r>
  <r>
    <n v="2635"/>
    <s v="NY"/>
    <x v="48"/>
    <x v="2"/>
    <x v="0"/>
    <x v="0"/>
    <n v="28"/>
    <x v="2"/>
    <n v="171.8"/>
    <n v="116"/>
    <n v="29.21"/>
    <n v="240.7"/>
    <n v="125"/>
    <n v="20.46"/>
    <n v="245.5"/>
    <n v="80"/>
    <n v="11.05"/>
    <n v="10.6"/>
    <x v="10"/>
    <n v="2.86"/>
    <x v="1"/>
    <x v="0"/>
    <x v="1"/>
    <x v="0"/>
    <x v="1"/>
    <x v="1"/>
  </r>
  <r>
    <n v="2636"/>
    <s v="PA"/>
    <x v="88"/>
    <x v="1"/>
    <x v="0"/>
    <x v="0"/>
    <n v="32"/>
    <x v="2"/>
    <n v="211"/>
    <n v="99"/>
    <n v="35.869999999999997"/>
    <n v="155.1"/>
    <n v="89"/>
    <n v="13.18"/>
    <n v="234.8"/>
    <n v="96"/>
    <n v="10.57"/>
    <n v="11.4"/>
    <x v="2"/>
    <n v="3.08"/>
    <x v="1"/>
    <x v="0"/>
    <x v="1"/>
    <x v="0"/>
    <x v="2"/>
    <x v="0"/>
  </r>
  <r>
    <n v="2637"/>
    <s v="AR"/>
    <x v="136"/>
    <x v="0"/>
    <x v="0"/>
    <x v="1"/>
    <n v="0"/>
    <x v="1"/>
    <n v="139.30000000000001"/>
    <n v="89"/>
    <n v="23.68"/>
    <n v="192.3"/>
    <n v="95"/>
    <n v="16.350000000000001"/>
    <n v="151"/>
    <n v="75"/>
    <n v="6.8"/>
    <n v="9.3000000000000007"/>
    <x v="0"/>
    <n v="2.5099999999999998"/>
    <x v="0"/>
    <x v="7"/>
    <x v="2"/>
    <x v="1"/>
    <x v="0"/>
    <x v="3"/>
  </r>
  <r>
    <n v="2638"/>
    <s v="HI"/>
    <x v="38"/>
    <x v="0"/>
    <x v="0"/>
    <x v="1"/>
    <n v="0"/>
    <x v="1"/>
    <n v="291.60000000000002"/>
    <n v="99"/>
    <n v="49.57"/>
    <n v="221.1"/>
    <n v="93"/>
    <n v="18.79"/>
    <n v="229.2"/>
    <n v="110"/>
    <n v="10.31"/>
    <n v="14"/>
    <x v="4"/>
    <n v="3.78"/>
    <x v="1"/>
    <x v="4"/>
    <x v="2"/>
    <x v="1"/>
    <x v="0"/>
    <x v="0"/>
  </r>
  <r>
    <n v="2639"/>
    <s v="DE"/>
    <x v="174"/>
    <x v="2"/>
    <x v="0"/>
    <x v="1"/>
    <n v="0"/>
    <x v="1"/>
    <n v="139"/>
    <n v="110"/>
    <n v="23.63"/>
    <n v="132.9"/>
    <n v="93"/>
    <n v="11.3"/>
    <n v="272"/>
    <n v="120"/>
    <n v="12.24"/>
    <n v="12.1"/>
    <x v="6"/>
    <n v="3.27"/>
    <x v="1"/>
    <x v="1"/>
    <x v="1"/>
    <x v="0"/>
    <x v="2"/>
    <x v="2"/>
  </r>
  <r>
    <n v="2640"/>
    <s v="WV"/>
    <x v="120"/>
    <x v="2"/>
    <x v="0"/>
    <x v="1"/>
    <n v="0"/>
    <x v="1"/>
    <n v="234.8"/>
    <n v="125"/>
    <n v="39.92"/>
    <n v="199.2"/>
    <n v="99"/>
    <n v="16.93"/>
    <n v="163.19999999999999"/>
    <n v="88"/>
    <n v="7.34"/>
    <n v="10"/>
    <x v="6"/>
    <n v="2.7"/>
    <x v="0"/>
    <x v="2"/>
    <x v="1"/>
    <x v="0"/>
    <x v="0"/>
    <x v="0"/>
  </r>
  <r>
    <n v="2641"/>
    <s v="OK"/>
    <x v="8"/>
    <x v="2"/>
    <x v="0"/>
    <x v="1"/>
    <n v="0"/>
    <x v="1"/>
    <n v="187.6"/>
    <n v="83"/>
    <n v="31.89"/>
    <n v="201.4"/>
    <n v="81"/>
    <n v="17.12"/>
    <n v="264.2"/>
    <n v="79"/>
    <n v="11.89"/>
    <n v="8.8000000000000007"/>
    <x v="6"/>
    <n v="2.38"/>
    <x v="0"/>
    <x v="0"/>
    <x v="1"/>
    <x v="0"/>
    <x v="0"/>
    <x v="0"/>
  </r>
  <r>
    <n v="2642"/>
    <s v="OR"/>
    <x v="58"/>
    <x v="0"/>
    <x v="0"/>
    <x v="1"/>
    <n v="0"/>
    <x v="1"/>
    <n v="159.80000000000001"/>
    <n v="143"/>
    <n v="27.17"/>
    <n v="210.1"/>
    <n v="93"/>
    <n v="17.86"/>
    <n v="175.1"/>
    <n v="86"/>
    <n v="7.88"/>
    <n v="13.1"/>
    <x v="10"/>
    <n v="3.54"/>
    <x v="1"/>
    <x v="4"/>
    <x v="1"/>
    <x v="0"/>
    <x v="0"/>
    <x v="3"/>
  </r>
  <r>
    <n v="2643"/>
    <s v="ND"/>
    <x v="21"/>
    <x v="2"/>
    <x v="0"/>
    <x v="0"/>
    <n v="33"/>
    <x v="2"/>
    <n v="177.1"/>
    <n v="100"/>
    <n v="30.11"/>
    <n v="194"/>
    <n v="85"/>
    <n v="16.489999999999998"/>
    <n v="253.4"/>
    <n v="124"/>
    <n v="11.4"/>
    <n v="5.2"/>
    <x v="2"/>
    <n v="1.4"/>
    <x v="0"/>
    <x v="0"/>
    <x v="1"/>
    <x v="0"/>
    <x v="0"/>
    <x v="0"/>
  </r>
  <r>
    <n v="2644"/>
    <s v="MO"/>
    <x v="26"/>
    <x v="2"/>
    <x v="0"/>
    <x v="1"/>
    <n v="0"/>
    <x v="1"/>
    <n v="117.9"/>
    <n v="101"/>
    <n v="20.04"/>
    <n v="160.4"/>
    <n v="92"/>
    <n v="13.63"/>
    <n v="235.3"/>
    <n v="150"/>
    <n v="10.59"/>
    <n v="11.4"/>
    <x v="3"/>
    <n v="3.08"/>
    <x v="1"/>
    <x v="1"/>
    <x v="1"/>
    <x v="0"/>
    <x v="2"/>
    <x v="2"/>
  </r>
  <r>
    <n v="2645"/>
    <s v="AR"/>
    <x v="40"/>
    <x v="0"/>
    <x v="0"/>
    <x v="0"/>
    <n v="21"/>
    <x v="0"/>
    <n v="247.6"/>
    <n v="95"/>
    <n v="42.09"/>
    <n v="256.3"/>
    <n v="150"/>
    <n v="21.79"/>
    <n v="158.6"/>
    <n v="72"/>
    <n v="7.14"/>
    <n v="10.8"/>
    <x v="1"/>
    <n v="2.92"/>
    <x v="1"/>
    <x v="4"/>
    <x v="1"/>
    <x v="0"/>
    <x v="1"/>
    <x v="0"/>
  </r>
  <r>
    <n v="2646"/>
    <s v="GA"/>
    <x v="56"/>
    <x v="2"/>
    <x v="0"/>
    <x v="1"/>
    <n v="0"/>
    <x v="1"/>
    <n v="169.9"/>
    <n v="77"/>
    <n v="28.88"/>
    <n v="138.30000000000001"/>
    <n v="155"/>
    <n v="11.76"/>
    <n v="142.6"/>
    <n v="105"/>
    <n v="6.42"/>
    <n v="8.5"/>
    <x v="10"/>
    <n v="2.2999999999999998"/>
    <x v="0"/>
    <x v="0"/>
    <x v="1"/>
    <x v="0"/>
    <x v="2"/>
    <x v="3"/>
  </r>
  <r>
    <n v="2647"/>
    <s v="TN"/>
    <x v="84"/>
    <x v="0"/>
    <x v="0"/>
    <x v="1"/>
    <n v="0"/>
    <x v="1"/>
    <n v="185"/>
    <n v="120"/>
    <n v="31.45"/>
    <n v="203.7"/>
    <n v="129"/>
    <n v="17.309999999999999"/>
    <n v="170.5"/>
    <n v="89"/>
    <n v="7.67"/>
    <n v="14.1"/>
    <x v="0"/>
    <n v="3.81"/>
    <x v="1"/>
    <x v="3"/>
    <x v="1"/>
    <x v="0"/>
    <x v="0"/>
    <x v="0"/>
  </r>
  <r>
    <n v="2648"/>
    <s v="MA"/>
    <x v="45"/>
    <x v="2"/>
    <x v="0"/>
    <x v="0"/>
    <n v="17"/>
    <x v="0"/>
    <n v="204.9"/>
    <n v="84"/>
    <n v="34.83"/>
    <n v="201"/>
    <n v="102"/>
    <n v="17.09"/>
    <n v="219.7"/>
    <n v="97"/>
    <n v="9.89"/>
    <n v="11.3"/>
    <x v="2"/>
    <n v="3.05"/>
    <x v="1"/>
    <x v="1"/>
    <x v="1"/>
    <x v="0"/>
    <x v="0"/>
    <x v="0"/>
  </r>
  <r>
    <n v="2649"/>
    <s v="ND"/>
    <x v="22"/>
    <x v="2"/>
    <x v="0"/>
    <x v="0"/>
    <n v="24"/>
    <x v="0"/>
    <n v="225.5"/>
    <n v="119"/>
    <n v="38.340000000000003"/>
    <n v="182"/>
    <n v="108"/>
    <n v="15.47"/>
    <n v="270.89999999999998"/>
    <n v="106"/>
    <n v="12.19"/>
    <n v="9.4"/>
    <x v="5"/>
    <n v="2.54"/>
    <x v="0"/>
    <x v="3"/>
    <x v="1"/>
    <x v="0"/>
    <x v="0"/>
    <x v="0"/>
  </r>
  <r>
    <n v="2650"/>
    <s v="IA"/>
    <x v="147"/>
    <x v="1"/>
    <x v="0"/>
    <x v="1"/>
    <n v="0"/>
    <x v="1"/>
    <n v="169.7"/>
    <n v="115"/>
    <n v="28.85"/>
    <n v="141.4"/>
    <n v="123"/>
    <n v="12.02"/>
    <n v="253"/>
    <n v="115"/>
    <n v="11.39"/>
    <n v="10.5"/>
    <x v="0"/>
    <n v="2.84"/>
    <x v="1"/>
    <x v="2"/>
    <x v="2"/>
    <x v="1"/>
    <x v="2"/>
    <x v="2"/>
  </r>
  <r>
    <n v="2651"/>
    <s v="NJ"/>
    <x v="38"/>
    <x v="0"/>
    <x v="0"/>
    <x v="1"/>
    <n v="0"/>
    <x v="1"/>
    <n v="239.3"/>
    <n v="102"/>
    <n v="40.68"/>
    <n v="223.4"/>
    <n v="127"/>
    <n v="18.989999999999998"/>
    <n v="251.4"/>
    <n v="104"/>
    <n v="11.31"/>
    <n v="10.6"/>
    <x v="1"/>
    <n v="2.86"/>
    <x v="1"/>
    <x v="1"/>
    <x v="1"/>
    <x v="0"/>
    <x v="0"/>
    <x v="0"/>
  </r>
  <r>
    <n v="2652"/>
    <s v="MT"/>
    <x v="47"/>
    <x v="0"/>
    <x v="0"/>
    <x v="1"/>
    <n v="0"/>
    <x v="1"/>
    <n v="113.3"/>
    <n v="96"/>
    <n v="19.260000000000002"/>
    <n v="197.9"/>
    <n v="89"/>
    <n v="16.82"/>
    <n v="284.5"/>
    <n v="93"/>
    <n v="12.8"/>
    <n v="11.7"/>
    <x v="5"/>
    <n v="3.16"/>
    <x v="1"/>
    <x v="2"/>
    <x v="2"/>
    <x v="1"/>
    <x v="0"/>
    <x v="2"/>
  </r>
  <r>
    <n v="2653"/>
    <s v="AL"/>
    <x v="110"/>
    <x v="0"/>
    <x v="0"/>
    <x v="1"/>
    <n v="0"/>
    <x v="1"/>
    <n v="161.9"/>
    <n v="100"/>
    <n v="27.52"/>
    <n v="230.1"/>
    <n v="138"/>
    <n v="19.559999999999999"/>
    <n v="148.80000000000001"/>
    <n v="78"/>
    <n v="6.7"/>
    <n v="10.199999999999999"/>
    <x v="9"/>
    <n v="2.75"/>
    <x v="0"/>
    <x v="3"/>
    <x v="1"/>
    <x v="0"/>
    <x v="1"/>
    <x v="3"/>
  </r>
  <r>
    <n v="2654"/>
    <s v="NY"/>
    <x v="136"/>
    <x v="1"/>
    <x v="0"/>
    <x v="0"/>
    <n v="16"/>
    <x v="0"/>
    <n v="133.30000000000001"/>
    <n v="110"/>
    <n v="22.66"/>
    <n v="185.7"/>
    <n v="111"/>
    <n v="15.78"/>
    <n v="161.5"/>
    <n v="113"/>
    <n v="7.27"/>
    <n v="5.6"/>
    <x v="7"/>
    <n v="1.51"/>
    <x v="0"/>
    <x v="4"/>
    <x v="1"/>
    <x v="0"/>
    <x v="0"/>
    <x v="3"/>
  </r>
  <r>
    <n v="2655"/>
    <s v="PA"/>
    <x v="38"/>
    <x v="1"/>
    <x v="0"/>
    <x v="0"/>
    <n v="25"/>
    <x v="0"/>
    <n v="170.7"/>
    <n v="88"/>
    <n v="29.02"/>
    <n v="109.9"/>
    <n v="113"/>
    <n v="9.34"/>
    <n v="165.7"/>
    <n v="99"/>
    <n v="7.46"/>
    <n v="8.6999999999999993"/>
    <x v="6"/>
    <n v="2.35"/>
    <x v="0"/>
    <x v="3"/>
    <x v="1"/>
    <x v="0"/>
    <x v="2"/>
    <x v="3"/>
  </r>
  <r>
    <n v="2656"/>
    <s v="NC"/>
    <x v="105"/>
    <x v="0"/>
    <x v="0"/>
    <x v="1"/>
    <n v="0"/>
    <x v="1"/>
    <n v="322.3"/>
    <n v="100"/>
    <n v="54.79"/>
    <n v="230.4"/>
    <n v="135"/>
    <n v="19.579999999999998"/>
    <n v="241.5"/>
    <n v="104"/>
    <n v="10.87"/>
    <n v="7.8"/>
    <x v="2"/>
    <n v="2.11"/>
    <x v="0"/>
    <x v="4"/>
    <x v="2"/>
    <x v="1"/>
    <x v="1"/>
    <x v="0"/>
  </r>
  <r>
    <n v="2657"/>
    <s v="CT"/>
    <x v="95"/>
    <x v="0"/>
    <x v="0"/>
    <x v="1"/>
    <n v="0"/>
    <x v="1"/>
    <n v="124.4"/>
    <n v="74"/>
    <n v="21.15"/>
    <n v="320.89999999999998"/>
    <n v="78"/>
    <n v="27.28"/>
    <n v="157.19999999999999"/>
    <n v="126"/>
    <n v="7.07"/>
    <n v="10.4"/>
    <x v="7"/>
    <n v="2.81"/>
    <x v="1"/>
    <x v="4"/>
    <x v="1"/>
    <x v="0"/>
    <x v="1"/>
    <x v="1"/>
  </r>
  <r>
    <n v="2658"/>
    <s v="MO"/>
    <x v="31"/>
    <x v="0"/>
    <x v="0"/>
    <x v="1"/>
    <n v="0"/>
    <x v="1"/>
    <n v="146.9"/>
    <n v="94"/>
    <n v="24.97"/>
    <n v="114.3"/>
    <n v="111"/>
    <n v="9.7200000000000006"/>
    <n v="114.5"/>
    <n v="97"/>
    <n v="5.15"/>
    <n v="11.4"/>
    <x v="2"/>
    <n v="3.08"/>
    <x v="1"/>
    <x v="3"/>
    <x v="1"/>
    <x v="0"/>
    <x v="2"/>
    <x v="3"/>
  </r>
  <r>
    <n v="2659"/>
    <s v="WV"/>
    <x v="97"/>
    <x v="1"/>
    <x v="0"/>
    <x v="1"/>
    <n v="0"/>
    <x v="1"/>
    <n v="192.6"/>
    <n v="123"/>
    <n v="32.74"/>
    <n v="206.4"/>
    <n v="105"/>
    <n v="17.54"/>
    <n v="283.2"/>
    <n v="93"/>
    <n v="12.74"/>
    <n v="10.8"/>
    <x v="0"/>
    <n v="2.92"/>
    <x v="1"/>
    <x v="0"/>
    <x v="1"/>
    <x v="0"/>
    <x v="0"/>
    <x v="0"/>
  </r>
  <r>
    <n v="2660"/>
    <s v="NJ"/>
    <x v="31"/>
    <x v="2"/>
    <x v="0"/>
    <x v="0"/>
    <n v="36"/>
    <x v="2"/>
    <n v="96.3"/>
    <n v="83"/>
    <n v="16.37"/>
    <n v="179.6"/>
    <n v="91"/>
    <n v="15.27"/>
    <n v="166.3"/>
    <n v="121"/>
    <n v="7.48"/>
    <n v="10.3"/>
    <x v="5"/>
    <n v="2.78"/>
    <x v="0"/>
    <x v="0"/>
    <x v="1"/>
    <x v="0"/>
    <x v="0"/>
    <x v="3"/>
  </r>
  <r>
    <n v="2661"/>
    <s v="AK"/>
    <x v="189"/>
    <x v="1"/>
    <x v="0"/>
    <x v="1"/>
    <n v="0"/>
    <x v="1"/>
    <n v="131.9"/>
    <n v="96"/>
    <n v="22.42"/>
    <n v="167.6"/>
    <n v="107"/>
    <n v="14.25"/>
    <n v="205.9"/>
    <n v="106"/>
    <n v="9.27"/>
    <n v="14.7"/>
    <x v="2"/>
    <n v="3.97"/>
    <x v="1"/>
    <x v="3"/>
    <x v="1"/>
    <x v="0"/>
    <x v="2"/>
    <x v="3"/>
  </r>
  <r>
    <n v="2662"/>
    <s v="LA"/>
    <x v="23"/>
    <x v="2"/>
    <x v="0"/>
    <x v="1"/>
    <n v="0"/>
    <x v="1"/>
    <n v="147.19999999999999"/>
    <n v="121"/>
    <n v="25.02"/>
    <n v="175.2"/>
    <n v="87"/>
    <n v="14.89"/>
    <n v="136.30000000000001"/>
    <n v="80"/>
    <n v="6.13"/>
    <n v="13.3"/>
    <x v="0"/>
    <n v="3.59"/>
    <x v="1"/>
    <x v="4"/>
    <x v="1"/>
    <x v="0"/>
    <x v="2"/>
    <x v="3"/>
  </r>
  <r>
    <n v="2663"/>
    <s v="AL"/>
    <x v="86"/>
    <x v="0"/>
    <x v="0"/>
    <x v="1"/>
    <n v="0"/>
    <x v="1"/>
    <n v="143.1"/>
    <n v="139"/>
    <n v="24.33"/>
    <n v="239.6"/>
    <n v="88"/>
    <n v="20.37"/>
    <n v="221.7"/>
    <n v="123"/>
    <n v="9.98"/>
    <n v="7.1"/>
    <x v="2"/>
    <n v="1.92"/>
    <x v="0"/>
    <x v="4"/>
    <x v="1"/>
    <x v="0"/>
    <x v="1"/>
    <x v="1"/>
  </r>
  <r>
    <n v="2664"/>
    <s v="IN"/>
    <x v="15"/>
    <x v="2"/>
    <x v="0"/>
    <x v="1"/>
    <n v="0"/>
    <x v="1"/>
    <n v="280.39999999999998"/>
    <n v="127"/>
    <n v="47.67"/>
    <n v="179.4"/>
    <n v="79"/>
    <n v="15.25"/>
    <n v="150.6"/>
    <n v="77"/>
    <n v="6.78"/>
    <n v="15.2"/>
    <x v="1"/>
    <n v="4.0999999999999996"/>
    <x v="1"/>
    <x v="5"/>
    <x v="1"/>
    <x v="0"/>
    <x v="0"/>
    <x v="0"/>
  </r>
  <r>
    <n v="2665"/>
    <s v="MA"/>
    <x v="3"/>
    <x v="0"/>
    <x v="0"/>
    <x v="0"/>
    <n v="31"/>
    <x v="2"/>
    <n v="237.2"/>
    <n v="85"/>
    <n v="40.32"/>
    <n v="213.1"/>
    <n v="100"/>
    <n v="18.11"/>
    <n v="192.7"/>
    <n v="87"/>
    <n v="8.67"/>
    <n v="10.7"/>
    <x v="7"/>
    <n v="2.89"/>
    <x v="1"/>
    <x v="0"/>
    <x v="1"/>
    <x v="0"/>
    <x v="0"/>
    <x v="0"/>
  </r>
  <r>
    <n v="2666"/>
    <s v="DE"/>
    <x v="66"/>
    <x v="1"/>
    <x v="0"/>
    <x v="1"/>
    <n v="0"/>
    <x v="1"/>
    <n v="184.2"/>
    <n v="95"/>
    <n v="31.31"/>
    <n v="181.6"/>
    <n v="101"/>
    <n v="15.44"/>
    <n v="143.4"/>
    <n v="113"/>
    <n v="6.45"/>
    <n v="12.8"/>
    <x v="7"/>
    <n v="3.46"/>
    <x v="1"/>
    <x v="4"/>
    <x v="1"/>
    <x v="0"/>
    <x v="0"/>
    <x v="0"/>
  </r>
  <r>
    <n v="2667"/>
    <s v="SC"/>
    <x v="15"/>
    <x v="0"/>
    <x v="0"/>
    <x v="1"/>
    <n v="0"/>
    <x v="1"/>
    <n v="109.1"/>
    <n v="141"/>
    <n v="18.55"/>
    <n v="187.1"/>
    <n v="140"/>
    <n v="15.9"/>
    <n v="216.6"/>
    <n v="100"/>
    <n v="9.75"/>
    <n v="10"/>
    <x v="7"/>
    <n v="2.7"/>
    <x v="0"/>
    <x v="3"/>
    <x v="1"/>
    <x v="0"/>
    <x v="0"/>
    <x v="3"/>
  </r>
  <r>
    <n v="2668"/>
    <s v="NH"/>
    <x v="181"/>
    <x v="2"/>
    <x v="0"/>
    <x v="1"/>
    <n v="0"/>
    <x v="1"/>
    <n v="138.1"/>
    <n v="115"/>
    <n v="23.48"/>
    <n v="158.19999999999999"/>
    <n v="82"/>
    <n v="13.45"/>
    <n v="215.7"/>
    <n v="118"/>
    <n v="9.7100000000000009"/>
    <n v="10.3"/>
    <x v="5"/>
    <n v="2.78"/>
    <x v="0"/>
    <x v="5"/>
    <x v="2"/>
    <x v="1"/>
    <x v="2"/>
    <x v="3"/>
  </r>
  <r>
    <n v="2669"/>
    <s v="MS"/>
    <x v="111"/>
    <x v="1"/>
    <x v="0"/>
    <x v="1"/>
    <n v="0"/>
    <x v="1"/>
    <n v="155.4"/>
    <n v="112"/>
    <n v="26.42"/>
    <n v="290.89999999999998"/>
    <n v="92"/>
    <n v="24.73"/>
    <n v="228.4"/>
    <n v="91"/>
    <n v="10.28"/>
    <n v="13.9"/>
    <x v="2"/>
    <n v="3.75"/>
    <x v="1"/>
    <x v="0"/>
    <x v="1"/>
    <x v="0"/>
    <x v="1"/>
    <x v="1"/>
  </r>
  <r>
    <n v="2670"/>
    <s v="NM"/>
    <x v="2"/>
    <x v="0"/>
    <x v="0"/>
    <x v="1"/>
    <n v="0"/>
    <x v="1"/>
    <n v="245.3"/>
    <n v="91"/>
    <n v="41.7"/>
    <n v="122.9"/>
    <n v="130"/>
    <n v="10.45"/>
    <n v="228.4"/>
    <n v="102"/>
    <n v="10.28"/>
    <n v="8.5"/>
    <x v="7"/>
    <n v="2.2999999999999998"/>
    <x v="0"/>
    <x v="2"/>
    <x v="1"/>
    <x v="0"/>
    <x v="2"/>
    <x v="0"/>
  </r>
  <r>
    <n v="2671"/>
    <s v="WA"/>
    <x v="128"/>
    <x v="0"/>
    <x v="1"/>
    <x v="1"/>
    <n v="0"/>
    <x v="1"/>
    <n v="205.9"/>
    <n v="97"/>
    <n v="35"/>
    <n v="277.39999999999998"/>
    <n v="117"/>
    <n v="23.58"/>
    <n v="202"/>
    <n v="139"/>
    <n v="9.09"/>
    <n v="11"/>
    <x v="5"/>
    <n v="2.97"/>
    <x v="1"/>
    <x v="1"/>
    <x v="2"/>
    <x v="1"/>
    <x v="1"/>
    <x v="0"/>
  </r>
  <r>
    <n v="2672"/>
    <s v="ME"/>
    <x v="125"/>
    <x v="2"/>
    <x v="0"/>
    <x v="1"/>
    <n v="0"/>
    <x v="1"/>
    <n v="221.9"/>
    <n v="112"/>
    <n v="37.72"/>
    <n v="278.2"/>
    <n v="122"/>
    <n v="23.65"/>
    <n v="288.10000000000002"/>
    <n v="85"/>
    <n v="12.96"/>
    <n v="7.1"/>
    <x v="2"/>
    <n v="1.92"/>
    <x v="0"/>
    <x v="1"/>
    <x v="2"/>
    <x v="1"/>
    <x v="1"/>
    <x v="0"/>
  </r>
  <r>
    <n v="2673"/>
    <s v="NM"/>
    <x v="210"/>
    <x v="0"/>
    <x v="0"/>
    <x v="1"/>
    <n v="0"/>
    <x v="1"/>
    <n v="190"/>
    <n v="100"/>
    <n v="32.299999999999997"/>
    <n v="246.6"/>
    <n v="78"/>
    <n v="20.96"/>
    <n v="304.2"/>
    <n v="107"/>
    <n v="13.69"/>
    <n v="9.5"/>
    <x v="7"/>
    <n v="2.57"/>
    <x v="0"/>
    <x v="0"/>
    <x v="1"/>
    <x v="0"/>
    <x v="1"/>
    <x v="0"/>
  </r>
  <r>
    <n v="2674"/>
    <s v="AZ"/>
    <x v="41"/>
    <x v="0"/>
    <x v="0"/>
    <x v="1"/>
    <n v="0"/>
    <x v="1"/>
    <n v="220.8"/>
    <n v="111"/>
    <n v="37.54"/>
    <n v="156.19999999999999"/>
    <n v="67"/>
    <n v="13.28"/>
    <n v="187.9"/>
    <n v="89"/>
    <n v="8.4600000000000009"/>
    <n v="10.5"/>
    <x v="7"/>
    <n v="2.84"/>
    <x v="1"/>
    <x v="4"/>
    <x v="1"/>
    <x v="0"/>
    <x v="2"/>
    <x v="0"/>
  </r>
  <r>
    <n v="2675"/>
    <s v="CT"/>
    <x v="36"/>
    <x v="0"/>
    <x v="0"/>
    <x v="0"/>
    <n v="47"/>
    <x v="2"/>
    <n v="173.7"/>
    <n v="117"/>
    <n v="29.53"/>
    <n v="204"/>
    <n v="114"/>
    <n v="17.34"/>
    <n v="174.6"/>
    <n v="94"/>
    <n v="7.86"/>
    <n v="6.3"/>
    <x v="0"/>
    <n v="1.7"/>
    <x v="0"/>
    <x v="4"/>
    <x v="1"/>
    <x v="0"/>
    <x v="0"/>
    <x v="3"/>
  </r>
  <r>
    <n v="2676"/>
    <s v="IL"/>
    <x v="75"/>
    <x v="2"/>
    <x v="0"/>
    <x v="1"/>
    <n v="0"/>
    <x v="1"/>
    <n v="114.8"/>
    <n v="94"/>
    <n v="19.52"/>
    <n v="150"/>
    <n v="104"/>
    <n v="12.75"/>
    <n v="268.60000000000002"/>
    <n v="119"/>
    <n v="12.09"/>
    <n v="9.6"/>
    <x v="7"/>
    <n v="2.59"/>
    <x v="0"/>
    <x v="4"/>
    <x v="1"/>
    <x v="0"/>
    <x v="2"/>
    <x v="2"/>
  </r>
  <r>
    <n v="2677"/>
    <s v="IN"/>
    <x v="29"/>
    <x v="2"/>
    <x v="0"/>
    <x v="1"/>
    <n v="0"/>
    <x v="1"/>
    <n v="113.8"/>
    <n v="97"/>
    <n v="19.350000000000001"/>
    <n v="192.3"/>
    <n v="97"/>
    <n v="16.350000000000001"/>
    <n v="214.9"/>
    <n v="89"/>
    <n v="9.67"/>
    <n v="10.4"/>
    <x v="6"/>
    <n v="2.81"/>
    <x v="1"/>
    <x v="3"/>
    <x v="1"/>
    <x v="0"/>
    <x v="0"/>
    <x v="3"/>
  </r>
  <r>
    <n v="2678"/>
    <s v="AR"/>
    <x v="25"/>
    <x v="0"/>
    <x v="1"/>
    <x v="1"/>
    <n v="0"/>
    <x v="1"/>
    <n v="143.19999999999999"/>
    <n v="60"/>
    <n v="24.34"/>
    <n v="179.5"/>
    <n v="159"/>
    <n v="15.26"/>
    <n v="171.8"/>
    <n v="122"/>
    <n v="7.73"/>
    <n v="6.2"/>
    <x v="7"/>
    <n v="1.67"/>
    <x v="0"/>
    <x v="2"/>
    <x v="2"/>
    <x v="1"/>
    <x v="0"/>
    <x v="3"/>
  </r>
  <r>
    <n v="2679"/>
    <s v="RI"/>
    <x v="157"/>
    <x v="0"/>
    <x v="0"/>
    <x v="1"/>
    <n v="0"/>
    <x v="1"/>
    <n v="184.4"/>
    <n v="111"/>
    <n v="31.35"/>
    <n v="203.8"/>
    <n v="110"/>
    <n v="17.32"/>
    <n v="237.4"/>
    <n v="100"/>
    <n v="10.68"/>
    <n v="9.3000000000000007"/>
    <x v="2"/>
    <n v="2.5099999999999998"/>
    <x v="0"/>
    <x v="3"/>
    <x v="1"/>
    <x v="0"/>
    <x v="0"/>
    <x v="0"/>
  </r>
  <r>
    <n v="2680"/>
    <s v="NH"/>
    <x v="75"/>
    <x v="2"/>
    <x v="0"/>
    <x v="1"/>
    <n v="0"/>
    <x v="1"/>
    <n v="224"/>
    <n v="99"/>
    <n v="38.08"/>
    <n v="210.7"/>
    <n v="80"/>
    <n v="17.91"/>
    <n v="231.9"/>
    <n v="75"/>
    <n v="10.44"/>
    <n v="2.1"/>
    <x v="2"/>
    <n v="0.56999999999999995"/>
    <x v="0"/>
    <x v="1"/>
    <x v="1"/>
    <x v="0"/>
    <x v="0"/>
    <x v="0"/>
  </r>
  <r>
    <n v="2681"/>
    <s v="NV"/>
    <x v="67"/>
    <x v="1"/>
    <x v="0"/>
    <x v="1"/>
    <n v="0"/>
    <x v="1"/>
    <n v="216.2"/>
    <n v="95"/>
    <n v="36.75"/>
    <n v="185.7"/>
    <n v="105"/>
    <n v="15.78"/>
    <n v="300"/>
    <n v="143"/>
    <n v="13.5"/>
    <n v="10"/>
    <x v="2"/>
    <n v="2.7"/>
    <x v="0"/>
    <x v="4"/>
    <x v="1"/>
    <x v="0"/>
    <x v="0"/>
    <x v="0"/>
  </r>
  <r>
    <n v="2682"/>
    <s v="UT"/>
    <x v="171"/>
    <x v="0"/>
    <x v="0"/>
    <x v="1"/>
    <n v="0"/>
    <x v="1"/>
    <n v="129.9"/>
    <n v="121"/>
    <n v="22.08"/>
    <n v="230.1"/>
    <n v="105"/>
    <n v="19.559999999999999"/>
    <n v="140.5"/>
    <n v="123"/>
    <n v="6.32"/>
    <n v="13.3"/>
    <x v="0"/>
    <n v="3.59"/>
    <x v="1"/>
    <x v="1"/>
    <x v="1"/>
    <x v="0"/>
    <x v="1"/>
    <x v="3"/>
  </r>
  <r>
    <n v="2683"/>
    <s v="MI"/>
    <x v="116"/>
    <x v="0"/>
    <x v="0"/>
    <x v="1"/>
    <n v="0"/>
    <x v="1"/>
    <n v="204.4"/>
    <n v="97"/>
    <n v="34.75"/>
    <n v="273.2"/>
    <n v="128"/>
    <n v="23.22"/>
    <n v="179.6"/>
    <n v="118"/>
    <n v="8.08"/>
    <n v="11"/>
    <x v="2"/>
    <n v="2.97"/>
    <x v="1"/>
    <x v="0"/>
    <x v="1"/>
    <x v="0"/>
    <x v="1"/>
    <x v="0"/>
  </r>
  <r>
    <n v="2684"/>
    <s v="WI"/>
    <x v="23"/>
    <x v="2"/>
    <x v="0"/>
    <x v="0"/>
    <n v="44"/>
    <x v="2"/>
    <n v="216.6"/>
    <n v="101"/>
    <n v="36.82"/>
    <n v="173.1"/>
    <n v="98"/>
    <n v="14.71"/>
    <n v="242.1"/>
    <n v="95"/>
    <n v="10.89"/>
    <n v="9.1"/>
    <x v="0"/>
    <n v="2.46"/>
    <x v="0"/>
    <x v="0"/>
    <x v="1"/>
    <x v="0"/>
    <x v="2"/>
    <x v="0"/>
  </r>
  <r>
    <n v="2685"/>
    <s v="NH"/>
    <x v="150"/>
    <x v="1"/>
    <x v="0"/>
    <x v="1"/>
    <n v="0"/>
    <x v="1"/>
    <n v="228.1"/>
    <n v="93"/>
    <n v="38.78"/>
    <n v="136.4"/>
    <n v="106"/>
    <n v="11.59"/>
    <n v="197.3"/>
    <n v="107"/>
    <n v="8.8800000000000008"/>
    <n v="9"/>
    <x v="5"/>
    <n v="2.4300000000000002"/>
    <x v="0"/>
    <x v="0"/>
    <x v="1"/>
    <x v="0"/>
    <x v="2"/>
    <x v="0"/>
  </r>
  <r>
    <n v="2686"/>
    <s v="TX"/>
    <x v="209"/>
    <x v="0"/>
    <x v="0"/>
    <x v="1"/>
    <n v="0"/>
    <x v="1"/>
    <n v="225.9"/>
    <n v="110"/>
    <n v="38.4"/>
    <n v="299.10000000000002"/>
    <n v="86"/>
    <n v="25.42"/>
    <n v="251.3"/>
    <n v="81"/>
    <n v="11.31"/>
    <n v="11.2"/>
    <x v="7"/>
    <n v="3.02"/>
    <x v="1"/>
    <x v="0"/>
    <x v="2"/>
    <x v="1"/>
    <x v="1"/>
    <x v="0"/>
  </r>
  <r>
    <n v="2687"/>
    <s v="ID"/>
    <x v="64"/>
    <x v="0"/>
    <x v="0"/>
    <x v="1"/>
    <n v="0"/>
    <x v="1"/>
    <n v="103.5"/>
    <n v="115"/>
    <n v="17.600000000000001"/>
    <n v="117.9"/>
    <n v="102"/>
    <n v="10.02"/>
    <n v="201"/>
    <n v="94"/>
    <n v="9.0500000000000007"/>
    <n v="12"/>
    <x v="0"/>
    <n v="3.24"/>
    <x v="1"/>
    <x v="2"/>
    <x v="2"/>
    <x v="1"/>
    <x v="2"/>
    <x v="3"/>
  </r>
  <r>
    <n v="2688"/>
    <s v="CT"/>
    <x v="70"/>
    <x v="0"/>
    <x v="0"/>
    <x v="1"/>
    <n v="0"/>
    <x v="1"/>
    <n v="115.5"/>
    <n v="70"/>
    <n v="19.64"/>
    <n v="252.2"/>
    <n v="143"/>
    <n v="21.44"/>
    <n v="208.9"/>
    <n v="91"/>
    <n v="9.4"/>
    <n v="7.5"/>
    <x v="1"/>
    <n v="2.0299999999999998"/>
    <x v="0"/>
    <x v="1"/>
    <x v="1"/>
    <x v="0"/>
    <x v="1"/>
    <x v="1"/>
  </r>
  <r>
    <n v="2689"/>
    <s v="NH"/>
    <x v="47"/>
    <x v="2"/>
    <x v="0"/>
    <x v="1"/>
    <n v="0"/>
    <x v="1"/>
    <n v="218.8"/>
    <n v="125"/>
    <n v="37.200000000000003"/>
    <n v="148.30000000000001"/>
    <n v="102"/>
    <n v="12.61"/>
    <n v="277.8"/>
    <n v="97"/>
    <n v="12.5"/>
    <n v="9.6999999999999993"/>
    <x v="1"/>
    <n v="2.62"/>
    <x v="0"/>
    <x v="0"/>
    <x v="1"/>
    <x v="0"/>
    <x v="2"/>
    <x v="0"/>
  </r>
  <r>
    <n v="2690"/>
    <s v="WY"/>
    <x v="135"/>
    <x v="1"/>
    <x v="0"/>
    <x v="1"/>
    <n v="0"/>
    <x v="1"/>
    <n v="223.8"/>
    <n v="67"/>
    <n v="38.049999999999997"/>
    <n v="244.8"/>
    <n v="74"/>
    <n v="20.81"/>
    <n v="223.8"/>
    <n v="156"/>
    <n v="10.07"/>
    <n v="12.3"/>
    <x v="2"/>
    <n v="3.32"/>
    <x v="1"/>
    <x v="3"/>
    <x v="1"/>
    <x v="0"/>
    <x v="1"/>
    <x v="0"/>
  </r>
  <r>
    <n v="2691"/>
    <s v="OR"/>
    <x v="77"/>
    <x v="0"/>
    <x v="0"/>
    <x v="1"/>
    <n v="0"/>
    <x v="1"/>
    <n v="143.80000000000001"/>
    <n v="71"/>
    <n v="24.45"/>
    <n v="184"/>
    <n v="131"/>
    <n v="15.64"/>
    <n v="275.5"/>
    <n v="132"/>
    <n v="12.4"/>
    <n v="12.9"/>
    <x v="7"/>
    <n v="3.48"/>
    <x v="1"/>
    <x v="3"/>
    <x v="1"/>
    <x v="0"/>
    <x v="0"/>
    <x v="2"/>
  </r>
  <r>
    <n v="2692"/>
    <s v="SC"/>
    <x v="37"/>
    <x v="2"/>
    <x v="0"/>
    <x v="0"/>
    <n v="43"/>
    <x v="2"/>
    <n v="29.9"/>
    <n v="123"/>
    <n v="5.08"/>
    <n v="129.1"/>
    <n v="117"/>
    <n v="10.97"/>
    <n v="325.89999999999998"/>
    <n v="105"/>
    <n v="14.67"/>
    <n v="8.6"/>
    <x v="1"/>
    <n v="2.3199999999999998"/>
    <x v="0"/>
    <x v="4"/>
    <x v="1"/>
    <x v="0"/>
    <x v="2"/>
    <x v="2"/>
  </r>
  <r>
    <n v="2693"/>
    <s v="MD"/>
    <x v="172"/>
    <x v="1"/>
    <x v="0"/>
    <x v="0"/>
    <n v="28"/>
    <x v="2"/>
    <n v="276.7"/>
    <n v="121"/>
    <n v="47.04"/>
    <n v="203.7"/>
    <n v="99"/>
    <n v="17.309999999999999"/>
    <n v="246.2"/>
    <n v="88"/>
    <n v="11.08"/>
    <n v="8.3000000000000007"/>
    <x v="0"/>
    <n v="2.2400000000000002"/>
    <x v="0"/>
    <x v="1"/>
    <x v="1"/>
    <x v="0"/>
    <x v="0"/>
    <x v="0"/>
  </r>
  <r>
    <n v="2694"/>
    <s v="NM"/>
    <x v="55"/>
    <x v="2"/>
    <x v="0"/>
    <x v="0"/>
    <n v="41"/>
    <x v="2"/>
    <n v="153.9"/>
    <n v="102"/>
    <n v="26.16"/>
    <n v="140.69999999999999"/>
    <n v="117"/>
    <n v="11.96"/>
    <n v="217.7"/>
    <n v="101"/>
    <n v="9.8000000000000007"/>
    <n v="12.8"/>
    <x v="2"/>
    <n v="3.46"/>
    <x v="1"/>
    <x v="0"/>
    <x v="1"/>
    <x v="0"/>
    <x v="2"/>
    <x v="3"/>
  </r>
  <r>
    <n v="2695"/>
    <s v="LA"/>
    <x v="23"/>
    <x v="0"/>
    <x v="0"/>
    <x v="1"/>
    <n v="0"/>
    <x v="1"/>
    <n v="190.5"/>
    <n v="128"/>
    <n v="32.39"/>
    <n v="205.5"/>
    <n v="103"/>
    <n v="17.47"/>
    <n v="130.69999999999999"/>
    <n v="63"/>
    <n v="5.88"/>
    <n v="13.8"/>
    <x v="2"/>
    <n v="3.73"/>
    <x v="1"/>
    <x v="1"/>
    <x v="1"/>
    <x v="0"/>
    <x v="0"/>
    <x v="0"/>
  </r>
  <r>
    <n v="2696"/>
    <s v="UT"/>
    <x v="155"/>
    <x v="2"/>
    <x v="0"/>
    <x v="1"/>
    <n v="0"/>
    <x v="1"/>
    <n v="192.6"/>
    <n v="102"/>
    <n v="32.74"/>
    <n v="178.9"/>
    <n v="118"/>
    <n v="15.21"/>
    <n v="214.6"/>
    <n v="74"/>
    <n v="9.66"/>
    <n v="9.4"/>
    <x v="7"/>
    <n v="2.54"/>
    <x v="0"/>
    <x v="0"/>
    <x v="1"/>
    <x v="0"/>
    <x v="0"/>
    <x v="0"/>
  </r>
  <r>
    <n v="2697"/>
    <s v="DE"/>
    <x v="42"/>
    <x v="2"/>
    <x v="0"/>
    <x v="1"/>
    <n v="0"/>
    <x v="1"/>
    <n v="215.6"/>
    <n v="74"/>
    <n v="36.65"/>
    <n v="192.9"/>
    <n v="98"/>
    <n v="16.399999999999999"/>
    <n v="144"/>
    <n v="103"/>
    <n v="6.48"/>
    <n v="10.1"/>
    <x v="7"/>
    <n v="2.73"/>
    <x v="0"/>
    <x v="5"/>
    <x v="1"/>
    <x v="0"/>
    <x v="0"/>
    <x v="0"/>
  </r>
  <r>
    <n v="2698"/>
    <s v="WV"/>
    <x v="78"/>
    <x v="0"/>
    <x v="0"/>
    <x v="1"/>
    <n v="0"/>
    <x v="1"/>
    <n v="180"/>
    <n v="100"/>
    <n v="30.6"/>
    <n v="229"/>
    <n v="103"/>
    <n v="19.47"/>
    <n v="139.4"/>
    <n v="105"/>
    <n v="6.27"/>
    <n v="7.8"/>
    <x v="8"/>
    <n v="2.11"/>
    <x v="0"/>
    <x v="3"/>
    <x v="1"/>
    <x v="0"/>
    <x v="1"/>
    <x v="0"/>
  </r>
  <r>
    <n v="2699"/>
    <s v="KY"/>
    <x v="66"/>
    <x v="1"/>
    <x v="0"/>
    <x v="1"/>
    <n v="0"/>
    <x v="1"/>
    <n v="157.30000000000001"/>
    <n v="116"/>
    <n v="26.74"/>
    <n v="197.5"/>
    <n v="77"/>
    <n v="16.79"/>
    <n v="128.19999999999999"/>
    <n v="111"/>
    <n v="5.77"/>
    <n v="8.4"/>
    <x v="7"/>
    <n v="2.27"/>
    <x v="0"/>
    <x v="4"/>
    <x v="1"/>
    <x v="0"/>
    <x v="0"/>
    <x v="3"/>
  </r>
  <r>
    <n v="2700"/>
    <s v="NC"/>
    <x v="7"/>
    <x v="0"/>
    <x v="0"/>
    <x v="1"/>
    <n v="0"/>
    <x v="1"/>
    <n v="196.5"/>
    <n v="88"/>
    <n v="33.409999999999997"/>
    <n v="158.6"/>
    <n v="129"/>
    <n v="13.48"/>
    <n v="269.3"/>
    <n v="118"/>
    <n v="12.12"/>
    <n v="6.8"/>
    <x v="0"/>
    <n v="1.84"/>
    <x v="0"/>
    <x v="1"/>
    <x v="1"/>
    <x v="0"/>
    <x v="2"/>
    <x v="0"/>
  </r>
  <r>
    <n v="2701"/>
    <s v="WV"/>
    <x v="36"/>
    <x v="0"/>
    <x v="0"/>
    <x v="1"/>
    <n v="0"/>
    <x v="1"/>
    <n v="240.3"/>
    <n v="130"/>
    <n v="40.85"/>
    <n v="162.5"/>
    <n v="83"/>
    <n v="13.81"/>
    <n v="231.9"/>
    <n v="136"/>
    <n v="10.44"/>
    <n v="11.9"/>
    <x v="0"/>
    <n v="3.21"/>
    <x v="1"/>
    <x v="1"/>
    <x v="1"/>
    <x v="0"/>
    <x v="2"/>
    <x v="0"/>
  </r>
  <r>
    <n v="2702"/>
    <s v="AZ"/>
    <x v="38"/>
    <x v="0"/>
    <x v="0"/>
    <x v="1"/>
    <n v="0"/>
    <x v="1"/>
    <n v="193.3"/>
    <n v="126"/>
    <n v="32.86"/>
    <n v="154.69999999999999"/>
    <n v="85"/>
    <n v="13.15"/>
    <n v="174.8"/>
    <n v="98"/>
    <n v="7.87"/>
    <n v="9.4"/>
    <x v="1"/>
    <n v="2.54"/>
    <x v="0"/>
    <x v="3"/>
    <x v="1"/>
    <x v="0"/>
    <x v="2"/>
    <x v="0"/>
  </r>
  <r>
    <n v="2703"/>
    <s v="WV"/>
    <x v="189"/>
    <x v="2"/>
    <x v="0"/>
    <x v="0"/>
    <n v="39"/>
    <x v="2"/>
    <n v="211.9"/>
    <n v="40"/>
    <n v="36.020000000000003"/>
    <n v="274.39999999999998"/>
    <n v="76"/>
    <n v="23.32"/>
    <n v="210.5"/>
    <n v="139"/>
    <n v="9.4700000000000006"/>
    <n v="5.4"/>
    <x v="7"/>
    <n v="1.46"/>
    <x v="0"/>
    <x v="0"/>
    <x v="1"/>
    <x v="0"/>
    <x v="1"/>
    <x v="0"/>
  </r>
  <r>
    <n v="2704"/>
    <s v="WA"/>
    <x v="79"/>
    <x v="1"/>
    <x v="1"/>
    <x v="1"/>
    <n v="0"/>
    <x v="1"/>
    <n v="246.8"/>
    <n v="110"/>
    <n v="41.96"/>
    <n v="206.3"/>
    <n v="63"/>
    <n v="17.54"/>
    <n v="208.4"/>
    <n v="123"/>
    <n v="9.3800000000000008"/>
    <n v="13.2"/>
    <x v="2"/>
    <n v="3.56"/>
    <x v="1"/>
    <x v="1"/>
    <x v="2"/>
    <x v="1"/>
    <x v="0"/>
    <x v="0"/>
  </r>
  <r>
    <n v="2705"/>
    <s v="ID"/>
    <x v="18"/>
    <x v="0"/>
    <x v="0"/>
    <x v="1"/>
    <n v="0"/>
    <x v="1"/>
    <n v="174.7"/>
    <n v="151"/>
    <n v="29.7"/>
    <n v="148"/>
    <n v="56"/>
    <n v="12.58"/>
    <n v="168.2"/>
    <n v="109"/>
    <n v="7.57"/>
    <n v="15.8"/>
    <x v="0"/>
    <n v="4.2699999999999996"/>
    <x v="1"/>
    <x v="6"/>
    <x v="2"/>
    <x v="1"/>
    <x v="2"/>
    <x v="3"/>
  </r>
  <r>
    <n v="2706"/>
    <s v="CT"/>
    <x v="10"/>
    <x v="0"/>
    <x v="0"/>
    <x v="1"/>
    <n v="0"/>
    <x v="1"/>
    <n v="240"/>
    <n v="83"/>
    <n v="40.799999999999997"/>
    <n v="134.1"/>
    <n v="106"/>
    <n v="11.4"/>
    <n v="189.1"/>
    <n v="84"/>
    <n v="8.51"/>
    <n v="9.3000000000000007"/>
    <x v="5"/>
    <n v="2.5099999999999998"/>
    <x v="0"/>
    <x v="1"/>
    <x v="2"/>
    <x v="1"/>
    <x v="2"/>
    <x v="0"/>
  </r>
  <r>
    <n v="2707"/>
    <s v="OK"/>
    <x v="181"/>
    <x v="1"/>
    <x v="0"/>
    <x v="0"/>
    <n v="37"/>
    <x v="2"/>
    <n v="181.2"/>
    <n v="76"/>
    <n v="30.8"/>
    <n v="177.6"/>
    <n v="98"/>
    <n v="15.1"/>
    <n v="228"/>
    <n v="136"/>
    <n v="10.26"/>
    <n v="5"/>
    <x v="0"/>
    <n v="1.35"/>
    <x v="0"/>
    <x v="4"/>
    <x v="1"/>
    <x v="0"/>
    <x v="0"/>
    <x v="0"/>
  </r>
  <r>
    <n v="2708"/>
    <s v="IA"/>
    <x v="87"/>
    <x v="0"/>
    <x v="0"/>
    <x v="1"/>
    <n v="0"/>
    <x v="1"/>
    <n v="113.7"/>
    <n v="67"/>
    <n v="19.329999999999998"/>
    <n v="165.1"/>
    <n v="127"/>
    <n v="14.03"/>
    <n v="141.5"/>
    <n v="142"/>
    <n v="6.37"/>
    <n v="10.8"/>
    <x v="0"/>
    <n v="2.92"/>
    <x v="1"/>
    <x v="0"/>
    <x v="1"/>
    <x v="0"/>
    <x v="2"/>
    <x v="3"/>
  </r>
  <r>
    <n v="2709"/>
    <s v="ID"/>
    <x v="45"/>
    <x v="1"/>
    <x v="0"/>
    <x v="0"/>
    <n v="29"/>
    <x v="2"/>
    <n v="211.1"/>
    <n v="89"/>
    <n v="35.89"/>
    <n v="223.5"/>
    <n v="97"/>
    <n v="19"/>
    <n v="148.4"/>
    <n v="106"/>
    <n v="6.68"/>
    <n v="9.6999999999999993"/>
    <x v="4"/>
    <n v="2.62"/>
    <x v="0"/>
    <x v="4"/>
    <x v="1"/>
    <x v="0"/>
    <x v="0"/>
    <x v="0"/>
  </r>
  <r>
    <n v="2710"/>
    <s v="SD"/>
    <x v="191"/>
    <x v="0"/>
    <x v="0"/>
    <x v="1"/>
    <n v="0"/>
    <x v="1"/>
    <n v="247.4"/>
    <n v="107"/>
    <n v="42.06"/>
    <n v="175.9"/>
    <n v="76"/>
    <n v="14.95"/>
    <n v="287.39999999999998"/>
    <n v="90"/>
    <n v="12.93"/>
    <n v="11.3"/>
    <x v="5"/>
    <n v="3.05"/>
    <x v="1"/>
    <x v="1"/>
    <x v="1"/>
    <x v="0"/>
    <x v="2"/>
    <x v="0"/>
  </r>
  <r>
    <n v="2711"/>
    <s v="DE"/>
    <x v="76"/>
    <x v="0"/>
    <x v="0"/>
    <x v="0"/>
    <n v="32"/>
    <x v="2"/>
    <n v="131.19999999999999"/>
    <n v="63"/>
    <n v="22.3"/>
    <n v="227.4"/>
    <n v="125"/>
    <n v="19.329999999999998"/>
    <n v="178.9"/>
    <n v="105"/>
    <n v="8.0500000000000007"/>
    <n v="12.8"/>
    <x v="5"/>
    <n v="3.46"/>
    <x v="1"/>
    <x v="4"/>
    <x v="1"/>
    <x v="0"/>
    <x v="1"/>
    <x v="3"/>
  </r>
  <r>
    <n v="2712"/>
    <s v="WA"/>
    <x v="150"/>
    <x v="1"/>
    <x v="0"/>
    <x v="1"/>
    <n v="0"/>
    <x v="1"/>
    <n v="161.4"/>
    <n v="84"/>
    <n v="27.44"/>
    <n v="163.6"/>
    <n v="88"/>
    <n v="13.91"/>
    <n v="153.19999999999999"/>
    <n v="121"/>
    <n v="6.89"/>
    <n v="11.8"/>
    <x v="2"/>
    <n v="3.19"/>
    <x v="1"/>
    <x v="0"/>
    <x v="1"/>
    <x v="0"/>
    <x v="2"/>
    <x v="3"/>
  </r>
  <r>
    <n v="2713"/>
    <s v="MN"/>
    <x v="60"/>
    <x v="2"/>
    <x v="0"/>
    <x v="0"/>
    <n v="32"/>
    <x v="2"/>
    <n v="211.9"/>
    <n v="120"/>
    <n v="36.020000000000003"/>
    <n v="202.9"/>
    <n v="136"/>
    <n v="17.25"/>
    <n v="213.5"/>
    <n v="95"/>
    <n v="9.61"/>
    <n v="8.8000000000000007"/>
    <x v="2"/>
    <n v="2.38"/>
    <x v="0"/>
    <x v="0"/>
    <x v="1"/>
    <x v="0"/>
    <x v="0"/>
    <x v="0"/>
  </r>
  <r>
    <n v="2714"/>
    <s v="WA"/>
    <x v="111"/>
    <x v="1"/>
    <x v="0"/>
    <x v="1"/>
    <n v="0"/>
    <x v="1"/>
    <n v="160.4"/>
    <n v="120"/>
    <n v="27.27"/>
    <n v="285.89999999999998"/>
    <n v="104"/>
    <n v="24.3"/>
    <n v="182.5"/>
    <n v="85"/>
    <n v="8.2100000000000009"/>
    <n v="6.9"/>
    <x v="7"/>
    <n v="1.86"/>
    <x v="0"/>
    <x v="3"/>
    <x v="1"/>
    <x v="0"/>
    <x v="1"/>
    <x v="1"/>
  </r>
  <r>
    <n v="2715"/>
    <s v="PA"/>
    <x v="5"/>
    <x v="1"/>
    <x v="0"/>
    <x v="0"/>
    <n v="40"/>
    <x v="2"/>
    <n v="230.7"/>
    <n v="101"/>
    <n v="39.22"/>
    <n v="256.8"/>
    <n v="88"/>
    <n v="21.83"/>
    <n v="263.89999999999998"/>
    <n v="92"/>
    <n v="11.88"/>
    <n v="6.4"/>
    <x v="0"/>
    <n v="1.73"/>
    <x v="0"/>
    <x v="0"/>
    <x v="1"/>
    <x v="0"/>
    <x v="1"/>
    <x v="0"/>
  </r>
  <r>
    <n v="2716"/>
    <s v="ID"/>
    <x v="62"/>
    <x v="2"/>
    <x v="0"/>
    <x v="1"/>
    <n v="0"/>
    <x v="1"/>
    <n v="232.6"/>
    <n v="96"/>
    <n v="39.54"/>
    <n v="253.4"/>
    <n v="117"/>
    <n v="21.54"/>
    <n v="154"/>
    <n v="101"/>
    <n v="6.93"/>
    <n v="10.5"/>
    <x v="4"/>
    <n v="2.84"/>
    <x v="1"/>
    <x v="0"/>
    <x v="1"/>
    <x v="0"/>
    <x v="1"/>
    <x v="0"/>
  </r>
  <r>
    <n v="2717"/>
    <s v="MS"/>
    <x v="71"/>
    <x v="2"/>
    <x v="0"/>
    <x v="1"/>
    <n v="0"/>
    <x v="1"/>
    <n v="294.7"/>
    <n v="90"/>
    <n v="50.1"/>
    <n v="294.60000000000002"/>
    <n v="72"/>
    <n v="25.04"/>
    <n v="260.10000000000002"/>
    <n v="121"/>
    <n v="11.7"/>
    <n v="10.8"/>
    <x v="0"/>
    <n v="2.92"/>
    <x v="1"/>
    <x v="0"/>
    <x v="2"/>
    <x v="1"/>
    <x v="1"/>
    <x v="0"/>
  </r>
  <r>
    <n v="2718"/>
    <s v="WA"/>
    <x v="111"/>
    <x v="1"/>
    <x v="0"/>
    <x v="1"/>
    <n v="0"/>
    <x v="1"/>
    <n v="133.4"/>
    <n v="107"/>
    <n v="22.68"/>
    <n v="223.9"/>
    <n v="117"/>
    <n v="19.03"/>
    <n v="180.4"/>
    <n v="85"/>
    <n v="8.1199999999999992"/>
    <n v="10.199999999999999"/>
    <x v="12"/>
    <n v="2.75"/>
    <x v="0"/>
    <x v="0"/>
    <x v="1"/>
    <x v="0"/>
    <x v="1"/>
    <x v="3"/>
  </r>
  <r>
    <n v="2719"/>
    <s v="DC"/>
    <x v="3"/>
    <x v="2"/>
    <x v="0"/>
    <x v="0"/>
    <n v="22"/>
    <x v="0"/>
    <n v="306.2"/>
    <n v="123"/>
    <n v="52.05"/>
    <n v="189.7"/>
    <n v="83"/>
    <n v="16.12"/>
    <n v="240.3"/>
    <n v="107"/>
    <n v="10.81"/>
    <n v="11.7"/>
    <x v="5"/>
    <n v="3.16"/>
    <x v="1"/>
    <x v="1"/>
    <x v="1"/>
    <x v="0"/>
    <x v="0"/>
    <x v="0"/>
  </r>
  <r>
    <n v="2720"/>
    <s v="KY"/>
    <x v="138"/>
    <x v="0"/>
    <x v="0"/>
    <x v="1"/>
    <n v="0"/>
    <x v="1"/>
    <n v="236.8"/>
    <n v="135"/>
    <n v="40.26"/>
    <n v="186.4"/>
    <n v="87"/>
    <n v="15.84"/>
    <n v="126.9"/>
    <n v="112"/>
    <n v="5.71"/>
    <n v="10.4"/>
    <x v="2"/>
    <n v="2.81"/>
    <x v="1"/>
    <x v="4"/>
    <x v="1"/>
    <x v="0"/>
    <x v="0"/>
    <x v="0"/>
  </r>
  <r>
    <n v="2721"/>
    <s v="TN"/>
    <x v="3"/>
    <x v="1"/>
    <x v="1"/>
    <x v="1"/>
    <n v="0"/>
    <x v="1"/>
    <n v="168.4"/>
    <n v="114"/>
    <n v="28.63"/>
    <n v="276"/>
    <n v="127"/>
    <n v="23.46"/>
    <n v="196.2"/>
    <n v="48"/>
    <n v="8.83"/>
    <n v="11.4"/>
    <x v="0"/>
    <n v="3.08"/>
    <x v="1"/>
    <x v="0"/>
    <x v="1"/>
    <x v="0"/>
    <x v="1"/>
    <x v="1"/>
  </r>
  <r>
    <n v="2722"/>
    <s v="ID"/>
    <x v="18"/>
    <x v="0"/>
    <x v="0"/>
    <x v="1"/>
    <n v="0"/>
    <x v="1"/>
    <n v="70.900000000000006"/>
    <n v="134"/>
    <n v="12.05"/>
    <n v="134.5"/>
    <n v="112"/>
    <n v="11.43"/>
    <n v="168.8"/>
    <n v="164"/>
    <n v="7.6"/>
    <n v="12"/>
    <x v="1"/>
    <n v="3.24"/>
    <x v="1"/>
    <x v="4"/>
    <x v="1"/>
    <x v="0"/>
    <x v="2"/>
    <x v="3"/>
  </r>
  <r>
    <n v="2723"/>
    <s v="WI"/>
    <x v="3"/>
    <x v="0"/>
    <x v="0"/>
    <x v="1"/>
    <n v="0"/>
    <x v="1"/>
    <n v="152.1"/>
    <n v="141"/>
    <n v="25.86"/>
    <n v="215.5"/>
    <n v="107"/>
    <n v="18.32"/>
    <n v="262.39999999999998"/>
    <n v="111"/>
    <n v="11.81"/>
    <n v="12"/>
    <x v="10"/>
    <n v="3.24"/>
    <x v="1"/>
    <x v="0"/>
    <x v="1"/>
    <x v="0"/>
    <x v="0"/>
    <x v="2"/>
  </r>
  <r>
    <n v="2724"/>
    <s v="OK"/>
    <x v="8"/>
    <x v="1"/>
    <x v="1"/>
    <x v="1"/>
    <n v="0"/>
    <x v="1"/>
    <n v="180.9"/>
    <n v="79"/>
    <n v="30.75"/>
    <n v="194.9"/>
    <n v="83"/>
    <n v="16.57"/>
    <n v="197.8"/>
    <n v="109"/>
    <n v="8.9"/>
    <n v="8.8000000000000007"/>
    <x v="4"/>
    <n v="2.38"/>
    <x v="0"/>
    <x v="3"/>
    <x v="1"/>
    <x v="0"/>
    <x v="0"/>
    <x v="0"/>
  </r>
  <r>
    <n v="2725"/>
    <s v="WV"/>
    <x v="161"/>
    <x v="1"/>
    <x v="0"/>
    <x v="0"/>
    <n v="31"/>
    <x v="2"/>
    <n v="156.6"/>
    <n v="84"/>
    <n v="26.62"/>
    <n v="161.5"/>
    <n v="96"/>
    <n v="13.73"/>
    <n v="294.60000000000002"/>
    <n v="107"/>
    <n v="13.26"/>
    <n v="9.4"/>
    <x v="1"/>
    <n v="2.54"/>
    <x v="0"/>
    <x v="0"/>
    <x v="1"/>
    <x v="0"/>
    <x v="2"/>
    <x v="2"/>
  </r>
  <r>
    <n v="2726"/>
    <s v="SD"/>
    <x v="214"/>
    <x v="1"/>
    <x v="0"/>
    <x v="0"/>
    <n v="24"/>
    <x v="0"/>
    <n v="180.5"/>
    <n v="85"/>
    <n v="30.69"/>
    <n v="224.1"/>
    <n v="92"/>
    <n v="19.05"/>
    <n v="205.7"/>
    <n v="103"/>
    <n v="9.26"/>
    <n v="2.4"/>
    <x v="0"/>
    <n v="0.65"/>
    <x v="0"/>
    <x v="1"/>
    <x v="1"/>
    <x v="0"/>
    <x v="1"/>
    <x v="0"/>
  </r>
  <r>
    <n v="2727"/>
    <s v="KS"/>
    <x v="30"/>
    <x v="1"/>
    <x v="0"/>
    <x v="0"/>
    <n v="30"/>
    <x v="2"/>
    <n v="238.8"/>
    <n v="100"/>
    <n v="40.6"/>
    <n v="230"/>
    <n v="121"/>
    <n v="19.55"/>
    <n v="206.3"/>
    <n v="66"/>
    <n v="9.2799999999999994"/>
    <n v="13.2"/>
    <x v="8"/>
    <n v="3.56"/>
    <x v="1"/>
    <x v="0"/>
    <x v="1"/>
    <x v="0"/>
    <x v="1"/>
    <x v="0"/>
  </r>
  <r>
    <n v="2728"/>
    <s v="NC"/>
    <x v="15"/>
    <x v="0"/>
    <x v="0"/>
    <x v="0"/>
    <n v="18"/>
    <x v="0"/>
    <n v="182.1"/>
    <n v="66"/>
    <n v="30.96"/>
    <n v="213.6"/>
    <n v="65"/>
    <n v="18.16"/>
    <n v="193"/>
    <n v="108"/>
    <n v="8.69"/>
    <n v="13.4"/>
    <x v="4"/>
    <n v="3.62"/>
    <x v="1"/>
    <x v="4"/>
    <x v="1"/>
    <x v="0"/>
    <x v="0"/>
    <x v="0"/>
  </r>
  <r>
    <n v="2729"/>
    <s v="NY"/>
    <x v="54"/>
    <x v="0"/>
    <x v="0"/>
    <x v="0"/>
    <n v="35"/>
    <x v="2"/>
    <n v="139.6"/>
    <n v="72"/>
    <n v="23.73"/>
    <n v="332.8"/>
    <n v="170"/>
    <n v="28.29"/>
    <n v="213.8"/>
    <n v="105"/>
    <n v="9.6199999999999992"/>
    <n v="8.8000000000000007"/>
    <x v="5"/>
    <n v="2.38"/>
    <x v="0"/>
    <x v="4"/>
    <x v="1"/>
    <x v="0"/>
    <x v="1"/>
    <x v="1"/>
  </r>
  <r>
    <n v="2730"/>
    <s v="WI"/>
    <x v="127"/>
    <x v="2"/>
    <x v="0"/>
    <x v="0"/>
    <n v="12"/>
    <x v="0"/>
    <n v="200.3"/>
    <n v="76"/>
    <n v="34.049999999999997"/>
    <n v="253.6"/>
    <n v="105"/>
    <n v="21.56"/>
    <n v="149.30000000000001"/>
    <n v="93"/>
    <n v="6.72"/>
    <n v="10.199999999999999"/>
    <x v="2"/>
    <n v="2.75"/>
    <x v="0"/>
    <x v="1"/>
    <x v="1"/>
    <x v="0"/>
    <x v="1"/>
    <x v="0"/>
  </r>
  <r>
    <n v="2731"/>
    <s v="SC"/>
    <x v="87"/>
    <x v="2"/>
    <x v="0"/>
    <x v="1"/>
    <n v="0"/>
    <x v="1"/>
    <n v="153.5"/>
    <n v="94"/>
    <n v="26.1"/>
    <n v="251.7"/>
    <n v="118"/>
    <n v="21.39"/>
    <n v="182.2"/>
    <n v="99"/>
    <n v="8.1999999999999993"/>
    <n v="8.5"/>
    <x v="1"/>
    <n v="2.2999999999999998"/>
    <x v="0"/>
    <x v="0"/>
    <x v="1"/>
    <x v="0"/>
    <x v="1"/>
    <x v="1"/>
  </r>
  <r>
    <n v="2732"/>
    <s v="UT"/>
    <x v="73"/>
    <x v="0"/>
    <x v="1"/>
    <x v="0"/>
    <n v="29"/>
    <x v="2"/>
    <n v="128.19999999999999"/>
    <n v="119"/>
    <n v="21.79"/>
    <n v="171.7"/>
    <n v="83"/>
    <n v="14.59"/>
    <n v="250.9"/>
    <n v="114"/>
    <n v="11.29"/>
    <n v="11.7"/>
    <x v="1"/>
    <n v="3.16"/>
    <x v="1"/>
    <x v="3"/>
    <x v="1"/>
    <x v="0"/>
    <x v="2"/>
    <x v="2"/>
  </r>
  <r>
    <n v="2733"/>
    <s v="NC"/>
    <x v="155"/>
    <x v="2"/>
    <x v="0"/>
    <x v="1"/>
    <n v="0"/>
    <x v="1"/>
    <n v="159.5"/>
    <n v="145"/>
    <n v="27.12"/>
    <n v="202.3"/>
    <n v="101"/>
    <n v="17.2"/>
    <n v="256"/>
    <n v="96"/>
    <n v="11.52"/>
    <n v="16.7"/>
    <x v="5"/>
    <n v="4.51"/>
    <x v="1"/>
    <x v="4"/>
    <x v="1"/>
    <x v="0"/>
    <x v="0"/>
    <x v="2"/>
  </r>
  <r>
    <n v="2734"/>
    <s v="IN"/>
    <x v="136"/>
    <x v="0"/>
    <x v="0"/>
    <x v="1"/>
    <n v="0"/>
    <x v="1"/>
    <n v="226.4"/>
    <n v="101"/>
    <n v="38.49"/>
    <n v="276.8"/>
    <n v="60"/>
    <n v="23.53"/>
    <n v="213.4"/>
    <n v="82"/>
    <n v="9.6"/>
    <n v="12.3"/>
    <x v="7"/>
    <n v="3.32"/>
    <x v="1"/>
    <x v="3"/>
    <x v="2"/>
    <x v="1"/>
    <x v="1"/>
    <x v="0"/>
  </r>
  <r>
    <n v="2735"/>
    <s v="AR"/>
    <x v="157"/>
    <x v="2"/>
    <x v="0"/>
    <x v="1"/>
    <n v="0"/>
    <x v="1"/>
    <n v="251.9"/>
    <n v="81"/>
    <n v="42.82"/>
    <n v="194.6"/>
    <n v="96"/>
    <n v="16.54"/>
    <n v="211.2"/>
    <n v="87"/>
    <n v="9.5"/>
    <n v="8.4"/>
    <x v="0"/>
    <n v="2.27"/>
    <x v="0"/>
    <x v="4"/>
    <x v="1"/>
    <x v="0"/>
    <x v="0"/>
    <x v="0"/>
  </r>
  <r>
    <n v="2736"/>
    <s v="ME"/>
    <x v="47"/>
    <x v="1"/>
    <x v="0"/>
    <x v="1"/>
    <n v="0"/>
    <x v="1"/>
    <n v="264.5"/>
    <n v="117"/>
    <n v="44.97"/>
    <n v="194"/>
    <n v="111"/>
    <n v="16.489999999999998"/>
    <n v="262.7"/>
    <n v="111"/>
    <n v="11.82"/>
    <n v="7.5"/>
    <x v="7"/>
    <n v="2.0299999999999998"/>
    <x v="0"/>
    <x v="4"/>
    <x v="2"/>
    <x v="1"/>
    <x v="0"/>
    <x v="0"/>
  </r>
  <r>
    <n v="2737"/>
    <s v="NY"/>
    <x v="186"/>
    <x v="0"/>
    <x v="0"/>
    <x v="1"/>
    <n v="0"/>
    <x v="1"/>
    <n v="153.69999999999999"/>
    <n v="105"/>
    <n v="26.13"/>
    <n v="188.6"/>
    <n v="87"/>
    <n v="16.03"/>
    <n v="200.8"/>
    <n v="95"/>
    <n v="9.0399999999999991"/>
    <n v="10.7"/>
    <x v="5"/>
    <n v="2.89"/>
    <x v="1"/>
    <x v="1"/>
    <x v="1"/>
    <x v="0"/>
    <x v="0"/>
    <x v="3"/>
  </r>
  <r>
    <n v="2738"/>
    <s v="OR"/>
    <x v="83"/>
    <x v="1"/>
    <x v="0"/>
    <x v="1"/>
    <n v="0"/>
    <x v="1"/>
    <n v="232.1"/>
    <n v="81"/>
    <n v="39.46"/>
    <n v="210.8"/>
    <n v="101"/>
    <n v="17.920000000000002"/>
    <n v="165.4"/>
    <n v="87"/>
    <n v="7.44"/>
    <n v="15"/>
    <x v="1"/>
    <n v="4.05"/>
    <x v="1"/>
    <x v="5"/>
    <x v="1"/>
    <x v="0"/>
    <x v="0"/>
    <x v="0"/>
  </r>
  <r>
    <n v="2739"/>
    <s v="IL"/>
    <x v="124"/>
    <x v="0"/>
    <x v="0"/>
    <x v="1"/>
    <n v="0"/>
    <x v="1"/>
    <n v="201.9"/>
    <n v="86"/>
    <n v="34.32"/>
    <n v="212.3"/>
    <n v="96"/>
    <n v="18.05"/>
    <n v="176.9"/>
    <n v="98"/>
    <n v="7.96"/>
    <n v="7.8"/>
    <x v="3"/>
    <n v="2.11"/>
    <x v="0"/>
    <x v="0"/>
    <x v="1"/>
    <x v="0"/>
    <x v="0"/>
    <x v="0"/>
  </r>
  <r>
    <n v="2740"/>
    <s v="MA"/>
    <x v="10"/>
    <x v="2"/>
    <x v="0"/>
    <x v="1"/>
    <n v="0"/>
    <x v="1"/>
    <n v="186.9"/>
    <n v="79"/>
    <n v="31.77"/>
    <n v="182.6"/>
    <n v="105"/>
    <n v="15.52"/>
    <n v="143.1"/>
    <n v="90"/>
    <n v="6.44"/>
    <n v="4.2"/>
    <x v="13"/>
    <n v="1.1299999999999999"/>
    <x v="0"/>
    <x v="0"/>
    <x v="1"/>
    <x v="0"/>
    <x v="0"/>
    <x v="0"/>
  </r>
  <r>
    <n v="2741"/>
    <s v="CT"/>
    <x v="88"/>
    <x v="1"/>
    <x v="0"/>
    <x v="0"/>
    <n v="27"/>
    <x v="2"/>
    <n v="196.6"/>
    <n v="89"/>
    <n v="33.42"/>
    <n v="180.6"/>
    <n v="95"/>
    <n v="15.35"/>
    <n v="245"/>
    <n v="83"/>
    <n v="11.03"/>
    <n v="6.6"/>
    <x v="2"/>
    <n v="1.78"/>
    <x v="0"/>
    <x v="0"/>
    <x v="1"/>
    <x v="0"/>
    <x v="0"/>
    <x v="0"/>
  </r>
  <r>
    <n v="2742"/>
    <s v="WI"/>
    <x v="5"/>
    <x v="1"/>
    <x v="0"/>
    <x v="1"/>
    <n v="0"/>
    <x v="1"/>
    <n v="232.1"/>
    <n v="102"/>
    <n v="39.46"/>
    <n v="168.2"/>
    <n v="110"/>
    <n v="14.3"/>
    <n v="197.3"/>
    <n v="120"/>
    <n v="8.8800000000000008"/>
    <n v="9.9"/>
    <x v="0"/>
    <n v="2.67"/>
    <x v="0"/>
    <x v="0"/>
    <x v="1"/>
    <x v="0"/>
    <x v="2"/>
    <x v="0"/>
  </r>
  <r>
    <n v="2743"/>
    <s v="OK"/>
    <x v="19"/>
    <x v="0"/>
    <x v="0"/>
    <x v="1"/>
    <n v="0"/>
    <x v="1"/>
    <n v="166"/>
    <n v="79"/>
    <n v="28.22"/>
    <n v="74.599999999999994"/>
    <n v="100"/>
    <n v="6.34"/>
    <n v="247.9"/>
    <n v="74"/>
    <n v="11.16"/>
    <n v="6.3"/>
    <x v="10"/>
    <n v="1.7"/>
    <x v="0"/>
    <x v="1"/>
    <x v="1"/>
    <x v="0"/>
    <x v="2"/>
    <x v="2"/>
  </r>
  <r>
    <n v="2744"/>
    <s v="DE"/>
    <x v="22"/>
    <x v="1"/>
    <x v="0"/>
    <x v="0"/>
    <n v="28"/>
    <x v="2"/>
    <n v="200.6"/>
    <n v="96"/>
    <n v="34.1"/>
    <n v="164.1"/>
    <n v="111"/>
    <n v="13.95"/>
    <n v="169.6"/>
    <n v="153"/>
    <n v="7.63"/>
    <n v="2.5"/>
    <x v="2"/>
    <n v="0.68"/>
    <x v="0"/>
    <x v="0"/>
    <x v="1"/>
    <x v="0"/>
    <x v="2"/>
    <x v="0"/>
  </r>
  <r>
    <n v="2745"/>
    <s v="AZ"/>
    <x v="20"/>
    <x v="2"/>
    <x v="0"/>
    <x v="0"/>
    <n v="25"/>
    <x v="0"/>
    <n v="141"/>
    <n v="101"/>
    <n v="23.97"/>
    <n v="212"/>
    <n v="85"/>
    <n v="18.02"/>
    <n v="175.2"/>
    <n v="138"/>
    <n v="7.88"/>
    <n v="4.9000000000000004"/>
    <x v="5"/>
    <n v="1.32"/>
    <x v="0"/>
    <x v="3"/>
    <x v="1"/>
    <x v="0"/>
    <x v="0"/>
    <x v="3"/>
  </r>
  <r>
    <n v="2746"/>
    <s v="AK"/>
    <x v="42"/>
    <x v="2"/>
    <x v="0"/>
    <x v="0"/>
    <n v="34"/>
    <x v="2"/>
    <n v="245"/>
    <n v="95"/>
    <n v="41.65"/>
    <n v="216.9"/>
    <n v="66"/>
    <n v="18.440000000000001"/>
    <n v="112.4"/>
    <n v="125"/>
    <n v="5.0599999999999996"/>
    <n v="7.5"/>
    <x v="8"/>
    <n v="2.0299999999999998"/>
    <x v="0"/>
    <x v="1"/>
    <x v="1"/>
    <x v="0"/>
    <x v="0"/>
    <x v="0"/>
  </r>
  <r>
    <n v="2747"/>
    <s v="MI"/>
    <x v="5"/>
    <x v="0"/>
    <x v="1"/>
    <x v="1"/>
    <n v="0"/>
    <x v="1"/>
    <n v="140.80000000000001"/>
    <n v="140"/>
    <n v="23.94"/>
    <n v="228.6"/>
    <n v="119"/>
    <n v="19.43"/>
    <n v="152.9"/>
    <n v="88"/>
    <n v="6.88"/>
    <n v="10.9"/>
    <x v="10"/>
    <n v="2.94"/>
    <x v="1"/>
    <x v="0"/>
    <x v="1"/>
    <x v="0"/>
    <x v="1"/>
    <x v="3"/>
  </r>
  <r>
    <n v="2748"/>
    <s v="WA"/>
    <x v="42"/>
    <x v="1"/>
    <x v="0"/>
    <x v="1"/>
    <n v="0"/>
    <x v="1"/>
    <n v="255.1"/>
    <n v="93"/>
    <n v="43.37"/>
    <n v="266.89999999999998"/>
    <n v="97"/>
    <n v="22.69"/>
    <n v="197.7"/>
    <n v="118"/>
    <n v="8.9"/>
    <n v="8.8000000000000007"/>
    <x v="0"/>
    <n v="2.38"/>
    <x v="0"/>
    <x v="3"/>
    <x v="2"/>
    <x v="1"/>
    <x v="1"/>
    <x v="0"/>
  </r>
  <r>
    <n v="2749"/>
    <s v="SD"/>
    <x v="10"/>
    <x v="0"/>
    <x v="0"/>
    <x v="0"/>
    <n v="33"/>
    <x v="2"/>
    <n v="125"/>
    <n v="99"/>
    <n v="21.25"/>
    <n v="235.3"/>
    <n v="81"/>
    <n v="20"/>
    <n v="215.3"/>
    <n v="95"/>
    <n v="9.69"/>
    <n v="10.199999999999999"/>
    <x v="10"/>
    <n v="2.75"/>
    <x v="0"/>
    <x v="4"/>
    <x v="1"/>
    <x v="0"/>
    <x v="1"/>
    <x v="3"/>
  </r>
  <r>
    <n v="2750"/>
    <s v="SD"/>
    <x v="144"/>
    <x v="2"/>
    <x v="0"/>
    <x v="1"/>
    <n v="0"/>
    <x v="1"/>
    <n v="180.6"/>
    <n v="65"/>
    <n v="30.7"/>
    <n v="280.39999999999998"/>
    <n v="99"/>
    <n v="23.83"/>
    <n v="292.39999999999998"/>
    <n v="105"/>
    <n v="13.16"/>
    <n v="5"/>
    <x v="0"/>
    <n v="1.35"/>
    <x v="0"/>
    <x v="0"/>
    <x v="1"/>
    <x v="0"/>
    <x v="1"/>
    <x v="0"/>
  </r>
  <r>
    <n v="2751"/>
    <s v="AK"/>
    <x v="132"/>
    <x v="0"/>
    <x v="1"/>
    <x v="1"/>
    <n v="0"/>
    <x v="1"/>
    <n v="248.7"/>
    <n v="118"/>
    <n v="42.28"/>
    <n v="172.3"/>
    <n v="73"/>
    <n v="14.65"/>
    <n v="191.9"/>
    <n v="87"/>
    <n v="8.64"/>
    <n v="11.3"/>
    <x v="5"/>
    <n v="3.05"/>
    <x v="1"/>
    <x v="0"/>
    <x v="2"/>
    <x v="1"/>
    <x v="2"/>
    <x v="0"/>
  </r>
  <r>
    <n v="2752"/>
    <s v="MA"/>
    <x v="189"/>
    <x v="0"/>
    <x v="0"/>
    <x v="0"/>
    <n v="30"/>
    <x v="2"/>
    <n v="178.1"/>
    <n v="111"/>
    <n v="30.28"/>
    <n v="236.7"/>
    <n v="109"/>
    <n v="20.12"/>
    <n v="264"/>
    <n v="118"/>
    <n v="11.88"/>
    <n v="8.4"/>
    <x v="5"/>
    <n v="2.27"/>
    <x v="0"/>
    <x v="1"/>
    <x v="1"/>
    <x v="0"/>
    <x v="1"/>
    <x v="0"/>
  </r>
  <r>
    <n v="2753"/>
    <s v="AR"/>
    <x v="58"/>
    <x v="0"/>
    <x v="1"/>
    <x v="1"/>
    <n v="0"/>
    <x v="1"/>
    <n v="122.2"/>
    <n v="112"/>
    <n v="20.77"/>
    <n v="131.69999999999999"/>
    <n v="94"/>
    <n v="11.19"/>
    <n v="169.5"/>
    <n v="106"/>
    <n v="7.63"/>
    <n v="10.3"/>
    <x v="4"/>
    <n v="2.78"/>
    <x v="0"/>
    <x v="5"/>
    <x v="2"/>
    <x v="1"/>
    <x v="2"/>
    <x v="3"/>
  </r>
  <r>
    <n v="2754"/>
    <s v="KS"/>
    <x v="46"/>
    <x v="0"/>
    <x v="0"/>
    <x v="1"/>
    <n v="0"/>
    <x v="1"/>
    <n v="231.3"/>
    <n v="87"/>
    <n v="39.32"/>
    <n v="224.7"/>
    <n v="88"/>
    <n v="19.100000000000001"/>
    <n v="214.6"/>
    <n v="69"/>
    <n v="9.66"/>
    <n v="7.2"/>
    <x v="10"/>
    <n v="1.94"/>
    <x v="0"/>
    <x v="0"/>
    <x v="1"/>
    <x v="0"/>
    <x v="1"/>
    <x v="0"/>
  </r>
  <r>
    <n v="2755"/>
    <s v="OR"/>
    <x v="119"/>
    <x v="0"/>
    <x v="0"/>
    <x v="1"/>
    <n v="0"/>
    <x v="1"/>
    <n v="111.2"/>
    <n v="101"/>
    <n v="18.899999999999999"/>
    <n v="122.1"/>
    <n v="94"/>
    <n v="10.38"/>
    <n v="180.8"/>
    <n v="85"/>
    <n v="8.14"/>
    <n v="12.6"/>
    <x v="5"/>
    <n v="3.4"/>
    <x v="1"/>
    <x v="3"/>
    <x v="1"/>
    <x v="0"/>
    <x v="2"/>
    <x v="3"/>
  </r>
  <r>
    <n v="2756"/>
    <s v="NC"/>
    <x v="45"/>
    <x v="2"/>
    <x v="1"/>
    <x v="0"/>
    <n v="44"/>
    <x v="2"/>
    <n v="103.2"/>
    <n v="117"/>
    <n v="17.54"/>
    <n v="236.3"/>
    <n v="86"/>
    <n v="20.09"/>
    <n v="203.5"/>
    <n v="101"/>
    <n v="9.16"/>
    <n v="11.9"/>
    <x v="5"/>
    <n v="3.21"/>
    <x v="1"/>
    <x v="1"/>
    <x v="2"/>
    <x v="1"/>
    <x v="1"/>
    <x v="1"/>
  </r>
  <r>
    <n v="2757"/>
    <s v="OK"/>
    <x v="27"/>
    <x v="1"/>
    <x v="0"/>
    <x v="1"/>
    <n v="0"/>
    <x v="1"/>
    <n v="138.4"/>
    <n v="104"/>
    <n v="23.53"/>
    <n v="158.9"/>
    <n v="122"/>
    <n v="13.51"/>
    <n v="47.4"/>
    <n v="73"/>
    <n v="2.13"/>
    <n v="3.9"/>
    <x v="4"/>
    <n v="1.05"/>
    <x v="0"/>
    <x v="2"/>
    <x v="2"/>
    <x v="1"/>
    <x v="2"/>
    <x v="3"/>
  </r>
  <r>
    <n v="2758"/>
    <s v="NJ"/>
    <x v="3"/>
    <x v="0"/>
    <x v="0"/>
    <x v="1"/>
    <n v="0"/>
    <x v="1"/>
    <n v="146.30000000000001"/>
    <n v="85"/>
    <n v="24.87"/>
    <n v="216.6"/>
    <n v="95"/>
    <n v="18.41"/>
    <n v="233"/>
    <n v="82"/>
    <n v="10.49"/>
    <n v="11.5"/>
    <x v="0"/>
    <n v="3.11"/>
    <x v="1"/>
    <x v="1"/>
    <x v="1"/>
    <x v="0"/>
    <x v="0"/>
    <x v="2"/>
  </r>
  <r>
    <n v="2759"/>
    <s v="NM"/>
    <x v="13"/>
    <x v="0"/>
    <x v="0"/>
    <x v="1"/>
    <n v="0"/>
    <x v="1"/>
    <n v="132"/>
    <n v="103"/>
    <n v="22.44"/>
    <n v="279.60000000000002"/>
    <n v="114"/>
    <n v="23.77"/>
    <n v="180"/>
    <n v="74"/>
    <n v="8.1"/>
    <n v="13.5"/>
    <x v="7"/>
    <n v="3.65"/>
    <x v="1"/>
    <x v="1"/>
    <x v="1"/>
    <x v="0"/>
    <x v="1"/>
    <x v="1"/>
  </r>
  <r>
    <n v="2760"/>
    <s v="OH"/>
    <x v="87"/>
    <x v="2"/>
    <x v="0"/>
    <x v="1"/>
    <n v="0"/>
    <x v="1"/>
    <n v="274.60000000000002"/>
    <n v="105"/>
    <n v="46.68"/>
    <n v="161.1"/>
    <n v="121"/>
    <n v="13.69"/>
    <n v="194.4"/>
    <n v="123"/>
    <n v="8.75"/>
    <n v="9.1999999999999993"/>
    <x v="7"/>
    <n v="2.48"/>
    <x v="0"/>
    <x v="4"/>
    <x v="1"/>
    <x v="0"/>
    <x v="2"/>
    <x v="0"/>
  </r>
  <r>
    <n v="2761"/>
    <s v="MI"/>
    <x v="82"/>
    <x v="1"/>
    <x v="0"/>
    <x v="1"/>
    <n v="0"/>
    <x v="1"/>
    <n v="185.3"/>
    <n v="87"/>
    <n v="31.5"/>
    <n v="225.3"/>
    <n v="87"/>
    <n v="19.149999999999999"/>
    <n v="194.3"/>
    <n v="93"/>
    <n v="8.74"/>
    <n v="11.7"/>
    <x v="0"/>
    <n v="3.16"/>
    <x v="1"/>
    <x v="1"/>
    <x v="1"/>
    <x v="0"/>
    <x v="1"/>
    <x v="0"/>
  </r>
  <r>
    <n v="2762"/>
    <s v="KS"/>
    <x v="25"/>
    <x v="0"/>
    <x v="0"/>
    <x v="0"/>
    <n v="24"/>
    <x v="0"/>
    <n v="154.80000000000001"/>
    <n v="69"/>
    <n v="26.32"/>
    <n v="177.2"/>
    <n v="105"/>
    <n v="15.06"/>
    <n v="207.6"/>
    <n v="102"/>
    <n v="9.34"/>
    <n v="9"/>
    <x v="7"/>
    <n v="2.4300000000000002"/>
    <x v="0"/>
    <x v="0"/>
    <x v="1"/>
    <x v="0"/>
    <x v="0"/>
    <x v="3"/>
  </r>
  <r>
    <n v="2763"/>
    <s v="IL"/>
    <x v="122"/>
    <x v="0"/>
    <x v="0"/>
    <x v="0"/>
    <n v="30"/>
    <x v="2"/>
    <n v="179.2"/>
    <n v="105"/>
    <n v="30.46"/>
    <n v="283.2"/>
    <n v="83"/>
    <n v="24.07"/>
    <n v="228.1"/>
    <n v="77"/>
    <n v="10.26"/>
    <n v="14.7"/>
    <x v="2"/>
    <n v="3.97"/>
    <x v="1"/>
    <x v="0"/>
    <x v="1"/>
    <x v="0"/>
    <x v="1"/>
    <x v="0"/>
  </r>
  <r>
    <n v="2764"/>
    <s v="RI"/>
    <x v="96"/>
    <x v="1"/>
    <x v="1"/>
    <x v="1"/>
    <n v="0"/>
    <x v="1"/>
    <n v="286.2"/>
    <n v="61"/>
    <n v="48.65"/>
    <n v="187.2"/>
    <n v="60"/>
    <n v="15.91"/>
    <n v="146.19999999999999"/>
    <n v="114"/>
    <n v="6.58"/>
    <n v="11"/>
    <x v="7"/>
    <n v="2.97"/>
    <x v="1"/>
    <x v="4"/>
    <x v="2"/>
    <x v="1"/>
    <x v="0"/>
    <x v="0"/>
  </r>
  <r>
    <n v="2765"/>
    <s v="NY"/>
    <x v="194"/>
    <x v="0"/>
    <x v="0"/>
    <x v="1"/>
    <n v="0"/>
    <x v="1"/>
    <n v="137.5"/>
    <n v="110"/>
    <n v="23.38"/>
    <n v="198.1"/>
    <n v="109"/>
    <n v="16.84"/>
    <n v="292.7"/>
    <n v="131"/>
    <n v="13.17"/>
    <n v="13.3"/>
    <x v="2"/>
    <n v="3.59"/>
    <x v="1"/>
    <x v="4"/>
    <x v="1"/>
    <x v="0"/>
    <x v="0"/>
    <x v="2"/>
  </r>
  <r>
    <n v="2766"/>
    <s v="WY"/>
    <x v="67"/>
    <x v="2"/>
    <x v="0"/>
    <x v="1"/>
    <n v="0"/>
    <x v="1"/>
    <n v="243"/>
    <n v="115"/>
    <n v="41.31"/>
    <n v="191.8"/>
    <n v="91"/>
    <n v="16.3"/>
    <n v="117.8"/>
    <n v="93"/>
    <n v="5.3"/>
    <n v="13.4"/>
    <x v="2"/>
    <n v="3.62"/>
    <x v="1"/>
    <x v="4"/>
    <x v="1"/>
    <x v="0"/>
    <x v="0"/>
    <x v="0"/>
  </r>
  <r>
    <n v="2767"/>
    <s v="NC"/>
    <x v="25"/>
    <x v="1"/>
    <x v="0"/>
    <x v="1"/>
    <n v="0"/>
    <x v="1"/>
    <n v="134.9"/>
    <n v="79"/>
    <n v="22.93"/>
    <n v="221.5"/>
    <n v="114"/>
    <n v="18.829999999999998"/>
    <n v="113.8"/>
    <n v="118"/>
    <n v="5.12"/>
    <n v="15"/>
    <x v="5"/>
    <n v="4.05"/>
    <x v="1"/>
    <x v="0"/>
    <x v="1"/>
    <x v="0"/>
    <x v="0"/>
    <x v="3"/>
  </r>
  <r>
    <n v="2768"/>
    <s v="OR"/>
    <x v="73"/>
    <x v="0"/>
    <x v="0"/>
    <x v="1"/>
    <n v="0"/>
    <x v="1"/>
    <n v="234.2"/>
    <n v="76"/>
    <n v="39.81"/>
    <n v="216.7"/>
    <n v="108"/>
    <n v="18.420000000000002"/>
    <n v="130.6"/>
    <n v="122"/>
    <n v="5.88"/>
    <n v="13.9"/>
    <x v="5"/>
    <n v="3.75"/>
    <x v="1"/>
    <x v="0"/>
    <x v="1"/>
    <x v="0"/>
    <x v="0"/>
    <x v="0"/>
  </r>
  <r>
    <n v="2769"/>
    <s v="VT"/>
    <x v="21"/>
    <x v="0"/>
    <x v="0"/>
    <x v="1"/>
    <n v="0"/>
    <x v="1"/>
    <n v="175.1"/>
    <n v="73"/>
    <n v="29.77"/>
    <n v="171.9"/>
    <n v="116"/>
    <n v="14.61"/>
    <n v="131.1"/>
    <n v="94"/>
    <n v="5.9"/>
    <n v="7.3"/>
    <x v="1"/>
    <n v="1.97"/>
    <x v="0"/>
    <x v="0"/>
    <x v="1"/>
    <x v="0"/>
    <x v="2"/>
    <x v="3"/>
  </r>
  <r>
    <n v="2770"/>
    <s v="SD"/>
    <x v="87"/>
    <x v="2"/>
    <x v="0"/>
    <x v="1"/>
    <n v="0"/>
    <x v="1"/>
    <n v="142.19999999999999"/>
    <n v="107"/>
    <n v="24.17"/>
    <n v="262.39999999999998"/>
    <n v="84"/>
    <n v="22.3"/>
    <n v="139.19999999999999"/>
    <n v="99"/>
    <n v="6.26"/>
    <n v="10.1"/>
    <x v="2"/>
    <n v="2.73"/>
    <x v="0"/>
    <x v="0"/>
    <x v="1"/>
    <x v="0"/>
    <x v="1"/>
    <x v="1"/>
  </r>
  <r>
    <n v="2771"/>
    <s v="RI"/>
    <x v="119"/>
    <x v="0"/>
    <x v="0"/>
    <x v="0"/>
    <n v="24"/>
    <x v="0"/>
    <n v="97.8"/>
    <n v="98"/>
    <n v="16.63"/>
    <n v="207.2"/>
    <n v="67"/>
    <n v="17.61"/>
    <n v="214.5"/>
    <n v="126"/>
    <n v="9.65"/>
    <n v="5.9"/>
    <x v="5"/>
    <n v="1.59"/>
    <x v="0"/>
    <x v="1"/>
    <x v="1"/>
    <x v="0"/>
    <x v="0"/>
    <x v="3"/>
  </r>
  <r>
    <n v="2772"/>
    <s v="ID"/>
    <x v="32"/>
    <x v="0"/>
    <x v="0"/>
    <x v="1"/>
    <n v="0"/>
    <x v="1"/>
    <n v="266.89999999999998"/>
    <n v="83"/>
    <n v="45.37"/>
    <n v="229.7"/>
    <n v="74"/>
    <n v="19.52"/>
    <n v="251.7"/>
    <n v="99"/>
    <n v="11.33"/>
    <n v="11"/>
    <x v="1"/>
    <n v="2.97"/>
    <x v="1"/>
    <x v="3"/>
    <x v="2"/>
    <x v="1"/>
    <x v="1"/>
    <x v="0"/>
  </r>
  <r>
    <n v="2773"/>
    <s v="OK"/>
    <x v="96"/>
    <x v="1"/>
    <x v="0"/>
    <x v="0"/>
    <n v="33"/>
    <x v="2"/>
    <n v="155.19999999999999"/>
    <n v="139"/>
    <n v="26.38"/>
    <n v="268.3"/>
    <n v="79"/>
    <n v="22.81"/>
    <n v="186.4"/>
    <n v="71"/>
    <n v="8.39"/>
    <n v="9.6999999999999993"/>
    <x v="7"/>
    <n v="2.62"/>
    <x v="0"/>
    <x v="3"/>
    <x v="1"/>
    <x v="0"/>
    <x v="1"/>
    <x v="1"/>
  </r>
  <r>
    <n v="2774"/>
    <s v="MN"/>
    <x v="136"/>
    <x v="0"/>
    <x v="0"/>
    <x v="1"/>
    <n v="0"/>
    <x v="1"/>
    <n v="200.2"/>
    <n v="92"/>
    <n v="34.03"/>
    <n v="244.9"/>
    <n v="107"/>
    <n v="20.82"/>
    <n v="190.9"/>
    <n v="96"/>
    <n v="8.59"/>
    <n v="8.8000000000000007"/>
    <x v="0"/>
    <n v="2.38"/>
    <x v="0"/>
    <x v="0"/>
    <x v="1"/>
    <x v="0"/>
    <x v="1"/>
    <x v="0"/>
  </r>
  <r>
    <n v="2775"/>
    <s v="WV"/>
    <x v="124"/>
    <x v="1"/>
    <x v="1"/>
    <x v="1"/>
    <n v="0"/>
    <x v="1"/>
    <n v="198.4"/>
    <n v="121"/>
    <n v="33.729999999999997"/>
    <n v="249.5"/>
    <n v="104"/>
    <n v="21.21"/>
    <n v="162.80000000000001"/>
    <n v="115"/>
    <n v="7.33"/>
    <n v="10.5"/>
    <x v="2"/>
    <n v="2.84"/>
    <x v="1"/>
    <x v="0"/>
    <x v="1"/>
    <x v="0"/>
    <x v="1"/>
    <x v="0"/>
  </r>
  <r>
    <n v="2776"/>
    <s v="NH"/>
    <x v="128"/>
    <x v="0"/>
    <x v="0"/>
    <x v="1"/>
    <n v="0"/>
    <x v="1"/>
    <n v="180.3"/>
    <n v="67"/>
    <n v="30.65"/>
    <n v="208"/>
    <n v="68"/>
    <n v="17.68"/>
    <n v="181.2"/>
    <n v="101"/>
    <n v="8.15"/>
    <n v="12.8"/>
    <x v="1"/>
    <n v="3.46"/>
    <x v="1"/>
    <x v="4"/>
    <x v="1"/>
    <x v="0"/>
    <x v="0"/>
    <x v="0"/>
  </r>
  <r>
    <n v="2777"/>
    <s v="WI"/>
    <x v="2"/>
    <x v="0"/>
    <x v="0"/>
    <x v="1"/>
    <n v="0"/>
    <x v="1"/>
    <n v="86.3"/>
    <n v="84"/>
    <n v="14.67"/>
    <n v="238.7"/>
    <n v="99"/>
    <n v="20.29"/>
    <n v="238.4"/>
    <n v="79"/>
    <n v="10.73"/>
    <n v="12.5"/>
    <x v="6"/>
    <n v="3.38"/>
    <x v="1"/>
    <x v="4"/>
    <x v="1"/>
    <x v="0"/>
    <x v="1"/>
    <x v="1"/>
  </r>
  <r>
    <n v="2778"/>
    <s v="MD"/>
    <x v="77"/>
    <x v="1"/>
    <x v="0"/>
    <x v="1"/>
    <n v="0"/>
    <x v="1"/>
    <n v="295"/>
    <n v="141"/>
    <n v="50.15"/>
    <n v="223.6"/>
    <n v="101"/>
    <n v="19.010000000000002"/>
    <n v="229.4"/>
    <n v="109"/>
    <n v="10.32"/>
    <n v="12.9"/>
    <x v="7"/>
    <n v="3.48"/>
    <x v="1"/>
    <x v="4"/>
    <x v="2"/>
    <x v="1"/>
    <x v="1"/>
    <x v="0"/>
  </r>
  <r>
    <n v="2779"/>
    <s v="IN"/>
    <x v="21"/>
    <x v="2"/>
    <x v="0"/>
    <x v="1"/>
    <n v="0"/>
    <x v="1"/>
    <n v="240.9"/>
    <n v="108"/>
    <n v="40.950000000000003"/>
    <n v="167.4"/>
    <n v="91"/>
    <n v="14.23"/>
    <n v="322.2"/>
    <n v="109"/>
    <n v="14.5"/>
    <n v="14.7"/>
    <x v="8"/>
    <n v="3.97"/>
    <x v="1"/>
    <x v="3"/>
    <x v="1"/>
    <x v="0"/>
    <x v="2"/>
    <x v="0"/>
  </r>
  <r>
    <n v="2780"/>
    <s v="IN"/>
    <x v="74"/>
    <x v="2"/>
    <x v="0"/>
    <x v="1"/>
    <n v="0"/>
    <x v="1"/>
    <n v="207.7"/>
    <n v="109"/>
    <n v="35.31"/>
    <n v="217.5"/>
    <n v="117"/>
    <n v="18.489999999999998"/>
    <n v="125.6"/>
    <n v="111"/>
    <n v="5.65"/>
    <n v="8"/>
    <x v="2"/>
    <n v="2.16"/>
    <x v="0"/>
    <x v="0"/>
    <x v="1"/>
    <x v="0"/>
    <x v="0"/>
    <x v="0"/>
  </r>
  <r>
    <n v="2781"/>
    <s v="NY"/>
    <x v="97"/>
    <x v="1"/>
    <x v="0"/>
    <x v="0"/>
    <n v="27"/>
    <x v="2"/>
    <n v="128.5"/>
    <n v="115"/>
    <n v="21.85"/>
    <n v="163.69999999999999"/>
    <n v="91"/>
    <n v="13.91"/>
    <n v="242.9"/>
    <n v="121"/>
    <n v="10.93"/>
    <n v="0"/>
    <x v="11"/>
    <n v="0"/>
    <x v="0"/>
    <x v="0"/>
    <x v="1"/>
    <x v="0"/>
    <x v="2"/>
    <x v="2"/>
  </r>
  <r>
    <n v="2782"/>
    <s v="OR"/>
    <x v="5"/>
    <x v="1"/>
    <x v="0"/>
    <x v="0"/>
    <n v="22"/>
    <x v="0"/>
    <n v="224.4"/>
    <n v="114"/>
    <n v="38.15"/>
    <n v="146"/>
    <n v="106"/>
    <n v="12.41"/>
    <n v="241.4"/>
    <n v="98"/>
    <n v="10.86"/>
    <n v="8.8000000000000007"/>
    <x v="5"/>
    <n v="2.38"/>
    <x v="0"/>
    <x v="0"/>
    <x v="1"/>
    <x v="0"/>
    <x v="2"/>
    <x v="0"/>
  </r>
  <r>
    <n v="2783"/>
    <s v="OK"/>
    <x v="94"/>
    <x v="0"/>
    <x v="0"/>
    <x v="1"/>
    <n v="0"/>
    <x v="1"/>
    <n v="164.9"/>
    <n v="115"/>
    <n v="28.03"/>
    <n v="126.5"/>
    <n v="96"/>
    <n v="10.75"/>
    <n v="238.5"/>
    <n v="125"/>
    <n v="10.73"/>
    <n v="10"/>
    <x v="4"/>
    <n v="2.7"/>
    <x v="0"/>
    <x v="4"/>
    <x v="1"/>
    <x v="0"/>
    <x v="2"/>
    <x v="2"/>
  </r>
  <r>
    <n v="2784"/>
    <s v="WI"/>
    <x v="10"/>
    <x v="0"/>
    <x v="0"/>
    <x v="1"/>
    <n v="0"/>
    <x v="1"/>
    <n v="238"/>
    <n v="97"/>
    <n v="40.46"/>
    <n v="164.5"/>
    <n v="97"/>
    <n v="13.98"/>
    <n v="282.5"/>
    <n v="132"/>
    <n v="12.71"/>
    <n v="10.6"/>
    <x v="1"/>
    <n v="2.86"/>
    <x v="1"/>
    <x v="4"/>
    <x v="1"/>
    <x v="0"/>
    <x v="2"/>
    <x v="0"/>
  </r>
  <r>
    <n v="2785"/>
    <s v="NJ"/>
    <x v="174"/>
    <x v="0"/>
    <x v="0"/>
    <x v="0"/>
    <n v="43"/>
    <x v="2"/>
    <n v="231"/>
    <n v="85"/>
    <n v="39.270000000000003"/>
    <n v="222.3"/>
    <n v="82"/>
    <n v="18.899999999999999"/>
    <n v="148"/>
    <n v="105"/>
    <n v="6.66"/>
    <n v="8.3000000000000007"/>
    <x v="2"/>
    <n v="2.2400000000000002"/>
    <x v="0"/>
    <x v="4"/>
    <x v="1"/>
    <x v="0"/>
    <x v="0"/>
    <x v="0"/>
  </r>
  <r>
    <n v="2786"/>
    <s v="AR"/>
    <x v="79"/>
    <x v="2"/>
    <x v="0"/>
    <x v="1"/>
    <n v="0"/>
    <x v="1"/>
    <n v="107.3"/>
    <n v="140"/>
    <n v="18.239999999999998"/>
    <n v="238.2"/>
    <n v="133"/>
    <n v="20.25"/>
    <n v="271.8"/>
    <n v="116"/>
    <n v="12.23"/>
    <n v="10"/>
    <x v="0"/>
    <n v="2.7"/>
    <x v="0"/>
    <x v="2"/>
    <x v="2"/>
    <x v="1"/>
    <x v="1"/>
    <x v="1"/>
  </r>
  <r>
    <n v="2787"/>
    <s v="UT"/>
    <x v="47"/>
    <x v="2"/>
    <x v="0"/>
    <x v="1"/>
    <n v="0"/>
    <x v="1"/>
    <n v="185"/>
    <n v="122"/>
    <n v="31.45"/>
    <n v="182.5"/>
    <n v="92"/>
    <n v="15.51"/>
    <n v="274.89999999999998"/>
    <n v="92"/>
    <n v="12.37"/>
    <n v="5.0999999999999996"/>
    <x v="8"/>
    <n v="1.38"/>
    <x v="0"/>
    <x v="0"/>
    <x v="1"/>
    <x v="0"/>
    <x v="0"/>
    <x v="0"/>
  </r>
  <r>
    <n v="2788"/>
    <s v="DC"/>
    <x v="53"/>
    <x v="0"/>
    <x v="0"/>
    <x v="0"/>
    <n v="31"/>
    <x v="2"/>
    <n v="244.1"/>
    <n v="71"/>
    <n v="41.5"/>
    <n v="203.4"/>
    <n v="58"/>
    <n v="17.29"/>
    <n v="234"/>
    <n v="115"/>
    <n v="10.53"/>
    <n v="7.7"/>
    <x v="7"/>
    <n v="2.08"/>
    <x v="0"/>
    <x v="3"/>
    <x v="1"/>
    <x v="0"/>
    <x v="0"/>
    <x v="0"/>
  </r>
  <r>
    <n v="2789"/>
    <s v="AZ"/>
    <x v="112"/>
    <x v="0"/>
    <x v="0"/>
    <x v="0"/>
    <n v="27"/>
    <x v="2"/>
    <n v="141.1"/>
    <n v="109"/>
    <n v="23.99"/>
    <n v="224.7"/>
    <n v="94"/>
    <n v="19.100000000000001"/>
    <n v="174.3"/>
    <n v="122"/>
    <n v="7.84"/>
    <n v="13.2"/>
    <x v="5"/>
    <n v="3.56"/>
    <x v="1"/>
    <x v="0"/>
    <x v="1"/>
    <x v="0"/>
    <x v="1"/>
    <x v="3"/>
  </r>
  <r>
    <n v="2790"/>
    <s v="KS"/>
    <x v="122"/>
    <x v="0"/>
    <x v="0"/>
    <x v="1"/>
    <n v="0"/>
    <x v="1"/>
    <n v="158.1"/>
    <n v="117"/>
    <n v="26.88"/>
    <n v="115.2"/>
    <n v="149"/>
    <n v="9.7899999999999991"/>
    <n v="182.4"/>
    <n v="92"/>
    <n v="8.2100000000000009"/>
    <n v="11.8"/>
    <x v="10"/>
    <n v="3.19"/>
    <x v="1"/>
    <x v="1"/>
    <x v="1"/>
    <x v="0"/>
    <x v="2"/>
    <x v="3"/>
  </r>
  <r>
    <n v="2791"/>
    <s v="KS"/>
    <x v="142"/>
    <x v="0"/>
    <x v="0"/>
    <x v="0"/>
    <n v="42"/>
    <x v="2"/>
    <n v="199.5"/>
    <n v="119"/>
    <n v="33.92"/>
    <n v="135"/>
    <n v="90"/>
    <n v="11.48"/>
    <n v="184.6"/>
    <n v="49"/>
    <n v="8.31"/>
    <n v="10.9"/>
    <x v="0"/>
    <n v="2.94"/>
    <x v="1"/>
    <x v="2"/>
    <x v="2"/>
    <x v="1"/>
    <x v="2"/>
    <x v="0"/>
  </r>
  <r>
    <n v="2792"/>
    <s v="SC"/>
    <x v="64"/>
    <x v="0"/>
    <x v="0"/>
    <x v="1"/>
    <n v="0"/>
    <x v="1"/>
    <n v="109.5"/>
    <n v="105"/>
    <n v="18.62"/>
    <n v="286.10000000000002"/>
    <n v="90"/>
    <n v="24.32"/>
    <n v="247.6"/>
    <n v="113"/>
    <n v="11.14"/>
    <n v="4.9000000000000004"/>
    <x v="4"/>
    <n v="1.32"/>
    <x v="0"/>
    <x v="0"/>
    <x v="1"/>
    <x v="0"/>
    <x v="1"/>
    <x v="1"/>
  </r>
  <r>
    <n v="2793"/>
    <s v="CA"/>
    <x v="25"/>
    <x v="1"/>
    <x v="0"/>
    <x v="1"/>
    <n v="0"/>
    <x v="1"/>
    <n v="107.9"/>
    <n v="128"/>
    <n v="18.34"/>
    <n v="187"/>
    <n v="77"/>
    <n v="15.9"/>
    <n v="218.5"/>
    <n v="95"/>
    <n v="9.83"/>
    <n v="0"/>
    <x v="11"/>
    <n v="0"/>
    <x v="0"/>
    <x v="1"/>
    <x v="1"/>
    <x v="0"/>
    <x v="0"/>
    <x v="3"/>
  </r>
  <r>
    <n v="2794"/>
    <s v="MI"/>
    <x v="9"/>
    <x v="1"/>
    <x v="1"/>
    <x v="0"/>
    <n v="22"/>
    <x v="0"/>
    <n v="172.1"/>
    <n v="119"/>
    <n v="29.26"/>
    <n v="223.6"/>
    <n v="133"/>
    <n v="19.010000000000002"/>
    <n v="150"/>
    <n v="94"/>
    <n v="6.75"/>
    <n v="13.9"/>
    <x v="20"/>
    <n v="3.75"/>
    <x v="1"/>
    <x v="0"/>
    <x v="2"/>
    <x v="1"/>
    <x v="1"/>
    <x v="3"/>
  </r>
  <r>
    <n v="2795"/>
    <s v="RI"/>
    <x v="66"/>
    <x v="2"/>
    <x v="0"/>
    <x v="1"/>
    <n v="0"/>
    <x v="1"/>
    <n v="160"/>
    <n v="133"/>
    <n v="27.2"/>
    <n v="215.3"/>
    <n v="98"/>
    <n v="18.3"/>
    <n v="188.9"/>
    <n v="87"/>
    <n v="8.5"/>
    <n v="9.1"/>
    <x v="7"/>
    <n v="2.46"/>
    <x v="0"/>
    <x v="1"/>
    <x v="1"/>
    <x v="0"/>
    <x v="0"/>
    <x v="3"/>
  </r>
  <r>
    <n v="2796"/>
    <s v="TN"/>
    <x v="155"/>
    <x v="0"/>
    <x v="0"/>
    <x v="1"/>
    <n v="0"/>
    <x v="1"/>
    <n v="227.7"/>
    <n v="88"/>
    <n v="38.71"/>
    <n v="170"/>
    <n v="96"/>
    <n v="14.45"/>
    <n v="128.69999999999999"/>
    <n v="57"/>
    <n v="5.79"/>
    <n v="11.7"/>
    <x v="2"/>
    <n v="3.16"/>
    <x v="1"/>
    <x v="0"/>
    <x v="1"/>
    <x v="0"/>
    <x v="2"/>
    <x v="0"/>
  </r>
  <r>
    <n v="2797"/>
    <s v="CT"/>
    <x v="12"/>
    <x v="1"/>
    <x v="0"/>
    <x v="1"/>
    <n v="0"/>
    <x v="1"/>
    <n v="203.8"/>
    <n v="77"/>
    <n v="34.65"/>
    <n v="205.1"/>
    <n v="111"/>
    <n v="17.43"/>
    <n v="154.9"/>
    <n v="109"/>
    <n v="6.97"/>
    <n v="9"/>
    <x v="5"/>
    <n v="2.4300000000000002"/>
    <x v="0"/>
    <x v="0"/>
    <x v="1"/>
    <x v="0"/>
    <x v="0"/>
    <x v="0"/>
  </r>
  <r>
    <n v="2798"/>
    <s v="ME"/>
    <x v="67"/>
    <x v="2"/>
    <x v="0"/>
    <x v="0"/>
    <n v="33"/>
    <x v="2"/>
    <n v="241.7"/>
    <n v="84"/>
    <n v="41.09"/>
    <n v="165.8"/>
    <n v="84"/>
    <n v="14.09"/>
    <n v="160.6"/>
    <n v="80"/>
    <n v="7.23"/>
    <n v="11.3"/>
    <x v="0"/>
    <n v="3.05"/>
    <x v="1"/>
    <x v="0"/>
    <x v="1"/>
    <x v="0"/>
    <x v="2"/>
    <x v="0"/>
  </r>
  <r>
    <n v="2799"/>
    <s v="MD"/>
    <x v="26"/>
    <x v="1"/>
    <x v="0"/>
    <x v="1"/>
    <n v="0"/>
    <x v="1"/>
    <n v="78.099999999999994"/>
    <n v="70"/>
    <n v="13.28"/>
    <n v="239.3"/>
    <n v="115"/>
    <n v="20.34"/>
    <n v="144.4"/>
    <n v="112"/>
    <n v="6.5"/>
    <n v="12.3"/>
    <x v="7"/>
    <n v="3.32"/>
    <x v="1"/>
    <x v="0"/>
    <x v="1"/>
    <x v="0"/>
    <x v="1"/>
    <x v="1"/>
  </r>
  <r>
    <n v="2800"/>
    <s v="NC"/>
    <x v="36"/>
    <x v="2"/>
    <x v="0"/>
    <x v="1"/>
    <n v="0"/>
    <x v="1"/>
    <n v="187.8"/>
    <n v="95"/>
    <n v="31.93"/>
    <n v="149.19999999999999"/>
    <n v="143"/>
    <n v="12.68"/>
    <n v="201.4"/>
    <n v="113"/>
    <n v="9.06"/>
    <n v="11"/>
    <x v="7"/>
    <n v="2.97"/>
    <x v="1"/>
    <x v="4"/>
    <x v="1"/>
    <x v="0"/>
    <x v="2"/>
    <x v="0"/>
  </r>
  <r>
    <n v="2801"/>
    <s v="SC"/>
    <x v="71"/>
    <x v="0"/>
    <x v="0"/>
    <x v="0"/>
    <n v="21"/>
    <x v="0"/>
    <n v="127.1"/>
    <n v="94"/>
    <n v="21.61"/>
    <n v="228.3"/>
    <n v="116"/>
    <n v="19.41"/>
    <n v="166.7"/>
    <n v="108"/>
    <n v="7.5"/>
    <n v="7.1"/>
    <x v="0"/>
    <n v="1.92"/>
    <x v="0"/>
    <x v="0"/>
    <x v="1"/>
    <x v="0"/>
    <x v="1"/>
    <x v="3"/>
  </r>
  <r>
    <n v="2802"/>
    <s v="CA"/>
    <x v="55"/>
    <x v="0"/>
    <x v="0"/>
    <x v="1"/>
    <n v="0"/>
    <x v="1"/>
    <n v="280"/>
    <n v="113"/>
    <n v="47.6"/>
    <n v="202.2"/>
    <n v="90"/>
    <n v="17.190000000000001"/>
    <n v="156.80000000000001"/>
    <n v="103"/>
    <n v="7.06"/>
    <n v="10.4"/>
    <x v="7"/>
    <n v="2.81"/>
    <x v="1"/>
    <x v="1"/>
    <x v="2"/>
    <x v="1"/>
    <x v="0"/>
    <x v="0"/>
  </r>
  <r>
    <n v="2803"/>
    <s v="LA"/>
    <x v="22"/>
    <x v="1"/>
    <x v="1"/>
    <x v="1"/>
    <n v="0"/>
    <x v="1"/>
    <n v="153.19999999999999"/>
    <n v="78"/>
    <n v="26.04"/>
    <n v="210.8"/>
    <n v="99"/>
    <n v="17.920000000000002"/>
    <n v="153.5"/>
    <n v="100"/>
    <n v="6.91"/>
    <n v="7.8"/>
    <x v="0"/>
    <n v="2.11"/>
    <x v="0"/>
    <x v="0"/>
    <x v="1"/>
    <x v="0"/>
    <x v="0"/>
    <x v="3"/>
  </r>
  <r>
    <n v="2804"/>
    <s v="WI"/>
    <x v="109"/>
    <x v="0"/>
    <x v="0"/>
    <x v="0"/>
    <n v="26"/>
    <x v="2"/>
    <n v="137.1"/>
    <n v="88"/>
    <n v="23.31"/>
    <n v="155.69999999999999"/>
    <n v="125"/>
    <n v="13.23"/>
    <n v="247.6"/>
    <n v="94"/>
    <n v="11.14"/>
    <n v="11.5"/>
    <x v="10"/>
    <n v="3.11"/>
    <x v="1"/>
    <x v="4"/>
    <x v="1"/>
    <x v="0"/>
    <x v="2"/>
    <x v="2"/>
  </r>
  <r>
    <n v="2805"/>
    <s v="IL"/>
    <x v="39"/>
    <x v="1"/>
    <x v="1"/>
    <x v="1"/>
    <n v="0"/>
    <x v="1"/>
    <n v="186.1"/>
    <n v="114"/>
    <n v="31.64"/>
    <n v="198.6"/>
    <n v="140"/>
    <n v="16.88"/>
    <n v="206.5"/>
    <n v="80"/>
    <n v="9.2899999999999991"/>
    <n v="13.8"/>
    <x v="2"/>
    <n v="3.73"/>
    <x v="1"/>
    <x v="2"/>
    <x v="2"/>
    <x v="1"/>
    <x v="0"/>
    <x v="0"/>
  </r>
  <r>
    <n v="2806"/>
    <s v="IN"/>
    <x v="189"/>
    <x v="0"/>
    <x v="0"/>
    <x v="0"/>
    <n v="22"/>
    <x v="0"/>
    <n v="224.1"/>
    <n v="127"/>
    <n v="38.1"/>
    <n v="238.8"/>
    <n v="85"/>
    <n v="20.3"/>
    <n v="174.2"/>
    <n v="86"/>
    <n v="7.84"/>
    <n v="11.5"/>
    <x v="10"/>
    <n v="3.11"/>
    <x v="1"/>
    <x v="4"/>
    <x v="1"/>
    <x v="0"/>
    <x v="1"/>
    <x v="0"/>
  </r>
  <r>
    <n v="2807"/>
    <s v="AL"/>
    <x v="14"/>
    <x v="2"/>
    <x v="0"/>
    <x v="0"/>
    <n v="29"/>
    <x v="2"/>
    <n v="83.6"/>
    <n v="131"/>
    <n v="14.21"/>
    <n v="203.9"/>
    <n v="131"/>
    <n v="17.329999999999998"/>
    <n v="229.5"/>
    <n v="73"/>
    <n v="10.33"/>
    <n v="8.1"/>
    <x v="0"/>
    <n v="2.19"/>
    <x v="0"/>
    <x v="0"/>
    <x v="1"/>
    <x v="0"/>
    <x v="0"/>
    <x v="2"/>
  </r>
  <r>
    <n v="2808"/>
    <s v="OK"/>
    <x v="6"/>
    <x v="2"/>
    <x v="0"/>
    <x v="1"/>
    <n v="0"/>
    <x v="1"/>
    <n v="203.9"/>
    <n v="109"/>
    <n v="34.659999999999997"/>
    <n v="234"/>
    <n v="123"/>
    <n v="19.89"/>
    <n v="160.69999999999999"/>
    <n v="65"/>
    <n v="7.23"/>
    <n v="17.8"/>
    <x v="7"/>
    <n v="4.8099999999999996"/>
    <x v="1"/>
    <x v="2"/>
    <x v="1"/>
    <x v="0"/>
    <x v="1"/>
    <x v="0"/>
  </r>
  <r>
    <n v="2809"/>
    <s v="IA"/>
    <x v="92"/>
    <x v="0"/>
    <x v="0"/>
    <x v="1"/>
    <n v="0"/>
    <x v="1"/>
    <n v="211.3"/>
    <n v="87"/>
    <n v="35.92"/>
    <n v="165.7"/>
    <n v="97"/>
    <n v="14.08"/>
    <n v="265.89999999999998"/>
    <n v="72"/>
    <n v="11.97"/>
    <n v="13.3"/>
    <x v="1"/>
    <n v="3.59"/>
    <x v="1"/>
    <x v="0"/>
    <x v="1"/>
    <x v="0"/>
    <x v="2"/>
    <x v="0"/>
  </r>
  <r>
    <n v="2810"/>
    <s v="VT"/>
    <x v="47"/>
    <x v="2"/>
    <x v="1"/>
    <x v="1"/>
    <n v="0"/>
    <x v="1"/>
    <n v="219.4"/>
    <n v="112"/>
    <n v="37.299999999999997"/>
    <n v="225.7"/>
    <n v="102"/>
    <n v="19.18"/>
    <n v="255.3"/>
    <n v="95"/>
    <n v="11.49"/>
    <n v="12"/>
    <x v="7"/>
    <n v="3.24"/>
    <x v="1"/>
    <x v="2"/>
    <x v="1"/>
    <x v="0"/>
    <x v="1"/>
    <x v="0"/>
  </r>
  <r>
    <n v="2811"/>
    <s v="NY"/>
    <x v="41"/>
    <x v="0"/>
    <x v="0"/>
    <x v="1"/>
    <n v="0"/>
    <x v="1"/>
    <n v="190.4"/>
    <n v="91"/>
    <n v="32.369999999999997"/>
    <n v="92"/>
    <n v="107"/>
    <n v="7.82"/>
    <n v="224.8"/>
    <n v="108"/>
    <n v="10.119999999999999"/>
    <n v="13.6"/>
    <x v="16"/>
    <n v="3.67"/>
    <x v="1"/>
    <x v="4"/>
    <x v="1"/>
    <x v="0"/>
    <x v="2"/>
    <x v="0"/>
  </r>
  <r>
    <n v="2812"/>
    <s v="LA"/>
    <x v="0"/>
    <x v="0"/>
    <x v="0"/>
    <x v="1"/>
    <n v="0"/>
    <x v="1"/>
    <n v="147.69999999999999"/>
    <n v="94"/>
    <n v="25.11"/>
    <n v="283.3"/>
    <n v="83"/>
    <n v="24.08"/>
    <n v="188.3"/>
    <n v="124"/>
    <n v="8.4700000000000006"/>
    <n v="6.9"/>
    <x v="2"/>
    <n v="1.86"/>
    <x v="0"/>
    <x v="4"/>
    <x v="1"/>
    <x v="0"/>
    <x v="1"/>
    <x v="1"/>
  </r>
  <r>
    <n v="2813"/>
    <s v="SC"/>
    <x v="199"/>
    <x v="2"/>
    <x v="0"/>
    <x v="1"/>
    <n v="0"/>
    <x v="1"/>
    <n v="229.9"/>
    <n v="130"/>
    <n v="39.08"/>
    <n v="144.4"/>
    <n v="93"/>
    <n v="12.27"/>
    <n v="262.39999999999998"/>
    <n v="110"/>
    <n v="11.81"/>
    <n v="14.2"/>
    <x v="7"/>
    <n v="3.83"/>
    <x v="1"/>
    <x v="4"/>
    <x v="1"/>
    <x v="0"/>
    <x v="2"/>
    <x v="0"/>
  </r>
  <r>
    <n v="2814"/>
    <s v="ID"/>
    <x v="25"/>
    <x v="2"/>
    <x v="0"/>
    <x v="1"/>
    <n v="0"/>
    <x v="1"/>
    <n v="102.8"/>
    <n v="128"/>
    <n v="17.48"/>
    <n v="143.69999999999999"/>
    <n v="95"/>
    <n v="12.21"/>
    <n v="191.4"/>
    <n v="97"/>
    <n v="8.61"/>
    <n v="10"/>
    <x v="2"/>
    <n v="2.7"/>
    <x v="0"/>
    <x v="0"/>
    <x v="1"/>
    <x v="0"/>
    <x v="2"/>
    <x v="3"/>
  </r>
  <r>
    <n v="2815"/>
    <s v="MO"/>
    <x v="119"/>
    <x v="0"/>
    <x v="0"/>
    <x v="1"/>
    <n v="0"/>
    <x v="1"/>
    <n v="178.7"/>
    <n v="81"/>
    <n v="30.38"/>
    <n v="233.7"/>
    <n v="74"/>
    <n v="19.86"/>
    <n v="131.9"/>
    <n v="120"/>
    <n v="5.94"/>
    <n v="9.1"/>
    <x v="7"/>
    <n v="2.46"/>
    <x v="0"/>
    <x v="0"/>
    <x v="1"/>
    <x v="0"/>
    <x v="1"/>
    <x v="0"/>
  </r>
  <r>
    <n v="2816"/>
    <s v="ME"/>
    <x v="8"/>
    <x v="0"/>
    <x v="0"/>
    <x v="0"/>
    <n v="18"/>
    <x v="0"/>
    <n v="148.5"/>
    <n v="106"/>
    <n v="25.25"/>
    <n v="114.5"/>
    <n v="106"/>
    <n v="9.73"/>
    <n v="178.3"/>
    <n v="98"/>
    <n v="8.02"/>
    <n v="6.5"/>
    <x v="7"/>
    <n v="1.76"/>
    <x v="0"/>
    <x v="1"/>
    <x v="1"/>
    <x v="0"/>
    <x v="2"/>
    <x v="3"/>
  </r>
  <r>
    <n v="2817"/>
    <s v="MS"/>
    <x v="18"/>
    <x v="1"/>
    <x v="0"/>
    <x v="0"/>
    <n v="29"/>
    <x v="2"/>
    <n v="164.1"/>
    <n v="111"/>
    <n v="27.9"/>
    <n v="219.1"/>
    <n v="96"/>
    <n v="18.62"/>
    <n v="220.3"/>
    <n v="108"/>
    <n v="9.91"/>
    <n v="12.3"/>
    <x v="4"/>
    <n v="3.32"/>
    <x v="1"/>
    <x v="1"/>
    <x v="1"/>
    <x v="0"/>
    <x v="0"/>
    <x v="3"/>
  </r>
  <r>
    <n v="2818"/>
    <s v="SD"/>
    <x v="123"/>
    <x v="0"/>
    <x v="1"/>
    <x v="1"/>
    <n v="0"/>
    <x v="1"/>
    <n v="197.2"/>
    <n v="90"/>
    <n v="33.520000000000003"/>
    <n v="188.5"/>
    <n v="113"/>
    <n v="16.02"/>
    <n v="211.1"/>
    <n v="94"/>
    <n v="9.5"/>
    <n v="7.8"/>
    <x v="8"/>
    <n v="2.11"/>
    <x v="0"/>
    <x v="0"/>
    <x v="1"/>
    <x v="0"/>
    <x v="0"/>
    <x v="0"/>
  </r>
  <r>
    <n v="2819"/>
    <s v="GA"/>
    <x v="145"/>
    <x v="1"/>
    <x v="1"/>
    <x v="1"/>
    <n v="0"/>
    <x v="1"/>
    <n v="140"/>
    <n v="101"/>
    <n v="23.8"/>
    <n v="196.4"/>
    <n v="77"/>
    <n v="16.690000000000001"/>
    <n v="120.1"/>
    <n v="133"/>
    <n v="5.4"/>
    <n v="9.6999999999999993"/>
    <x v="7"/>
    <n v="2.62"/>
    <x v="0"/>
    <x v="2"/>
    <x v="2"/>
    <x v="1"/>
    <x v="0"/>
    <x v="3"/>
  </r>
  <r>
    <n v="2820"/>
    <s v="VT"/>
    <x v="128"/>
    <x v="0"/>
    <x v="0"/>
    <x v="1"/>
    <n v="0"/>
    <x v="1"/>
    <n v="193.9"/>
    <n v="118"/>
    <n v="32.96"/>
    <n v="85"/>
    <n v="110"/>
    <n v="7.23"/>
    <n v="210.1"/>
    <n v="134"/>
    <n v="9.4499999999999993"/>
    <n v="13.2"/>
    <x v="8"/>
    <n v="3.56"/>
    <x v="1"/>
    <x v="3"/>
    <x v="1"/>
    <x v="0"/>
    <x v="2"/>
    <x v="0"/>
  </r>
  <r>
    <n v="2821"/>
    <s v="MD"/>
    <x v="2"/>
    <x v="2"/>
    <x v="0"/>
    <x v="1"/>
    <n v="0"/>
    <x v="1"/>
    <n v="321.10000000000002"/>
    <n v="105"/>
    <n v="54.59"/>
    <n v="265.5"/>
    <n v="122"/>
    <n v="22.57"/>
    <n v="180.5"/>
    <n v="72"/>
    <n v="8.1199999999999992"/>
    <n v="11.5"/>
    <x v="5"/>
    <n v="3.11"/>
    <x v="1"/>
    <x v="2"/>
    <x v="2"/>
    <x v="1"/>
    <x v="1"/>
    <x v="0"/>
  </r>
  <r>
    <n v="2822"/>
    <s v="IN"/>
    <x v="124"/>
    <x v="0"/>
    <x v="0"/>
    <x v="1"/>
    <n v="0"/>
    <x v="1"/>
    <n v="118.4"/>
    <n v="126"/>
    <n v="20.13"/>
    <n v="249.3"/>
    <n v="97"/>
    <n v="21.19"/>
    <n v="227"/>
    <n v="56"/>
    <n v="10.220000000000001"/>
    <n v="13.6"/>
    <x v="0"/>
    <n v="3.67"/>
    <x v="1"/>
    <x v="5"/>
    <x v="2"/>
    <x v="1"/>
    <x v="1"/>
    <x v="1"/>
  </r>
  <r>
    <n v="2823"/>
    <s v="WV"/>
    <x v="126"/>
    <x v="0"/>
    <x v="0"/>
    <x v="1"/>
    <n v="0"/>
    <x v="1"/>
    <n v="169.8"/>
    <n v="114"/>
    <n v="28.87"/>
    <n v="197.7"/>
    <n v="105"/>
    <n v="16.8"/>
    <n v="193.7"/>
    <n v="82"/>
    <n v="8.7200000000000006"/>
    <n v="11.6"/>
    <x v="7"/>
    <n v="3.13"/>
    <x v="1"/>
    <x v="0"/>
    <x v="1"/>
    <x v="0"/>
    <x v="0"/>
    <x v="3"/>
  </r>
  <r>
    <n v="2824"/>
    <s v="OH"/>
    <x v="64"/>
    <x v="2"/>
    <x v="0"/>
    <x v="1"/>
    <n v="0"/>
    <x v="1"/>
    <n v="193.4"/>
    <n v="99"/>
    <n v="32.880000000000003"/>
    <n v="116.9"/>
    <n v="88"/>
    <n v="9.94"/>
    <n v="243.3"/>
    <n v="109"/>
    <n v="10.95"/>
    <n v="9.3000000000000007"/>
    <x v="7"/>
    <n v="2.5099999999999998"/>
    <x v="0"/>
    <x v="4"/>
    <x v="1"/>
    <x v="0"/>
    <x v="2"/>
    <x v="0"/>
  </r>
  <r>
    <n v="2825"/>
    <s v="OH"/>
    <x v="40"/>
    <x v="0"/>
    <x v="0"/>
    <x v="1"/>
    <n v="0"/>
    <x v="1"/>
    <n v="106.6"/>
    <n v="128"/>
    <n v="18.12"/>
    <n v="284.8"/>
    <n v="87"/>
    <n v="24.21"/>
    <n v="178.9"/>
    <n v="92"/>
    <n v="8.0500000000000007"/>
    <n v="14.9"/>
    <x v="10"/>
    <n v="4.0199999999999996"/>
    <x v="1"/>
    <x v="0"/>
    <x v="1"/>
    <x v="0"/>
    <x v="1"/>
    <x v="1"/>
  </r>
  <r>
    <n v="2826"/>
    <s v="SC"/>
    <x v="138"/>
    <x v="0"/>
    <x v="0"/>
    <x v="1"/>
    <n v="0"/>
    <x v="1"/>
    <n v="134.69999999999999"/>
    <n v="98"/>
    <n v="22.9"/>
    <n v="189.7"/>
    <n v="68"/>
    <n v="16.12"/>
    <n v="221.4"/>
    <n v="128"/>
    <n v="9.9600000000000009"/>
    <n v="11.8"/>
    <x v="2"/>
    <n v="3.19"/>
    <x v="1"/>
    <x v="4"/>
    <x v="1"/>
    <x v="0"/>
    <x v="0"/>
    <x v="3"/>
  </r>
  <r>
    <n v="2827"/>
    <s v="AZ"/>
    <x v="166"/>
    <x v="0"/>
    <x v="0"/>
    <x v="0"/>
    <n v="36"/>
    <x v="2"/>
    <n v="156.19999999999999"/>
    <n v="77"/>
    <n v="26.55"/>
    <n v="215.5"/>
    <n v="126"/>
    <n v="18.32"/>
    <n v="279.10000000000002"/>
    <n v="83"/>
    <n v="12.56"/>
    <n v="9.9"/>
    <x v="1"/>
    <n v="2.67"/>
    <x v="0"/>
    <x v="4"/>
    <x v="1"/>
    <x v="0"/>
    <x v="0"/>
    <x v="2"/>
  </r>
  <r>
    <n v="2828"/>
    <s v="WV"/>
    <x v="11"/>
    <x v="0"/>
    <x v="0"/>
    <x v="1"/>
    <n v="0"/>
    <x v="1"/>
    <n v="231.1"/>
    <n v="57"/>
    <n v="39.29"/>
    <n v="153.4"/>
    <n v="55"/>
    <n v="13.04"/>
    <n v="191.3"/>
    <n v="123"/>
    <n v="8.61"/>
    <n v="9.6"/>
    <x v="7"/>
    <n v="2.59"/>
    <x v="0"/>
    <x v="3"/>
    <x v="1"/>
    <x v="0"/>
    <x v="2"/>
    <x v="0"/>
  </r>
  <r>
    <n v="2829"/>
    <s v="RI"/>
    <x v="195"/>
    <x v="1"/>
    <x v="0"/>
    <x v="1"/>
    <n v="0"/>
    <x v="1"/>
    <n v="180.8"/>
    <n v="109"/>
    <n v="30.74"/>
    <n v="288.8"/>
    <n v="58"/>
    <n v="24.55"/>
    <n v="191.9"/>
    <n v="91"/>
    <n v="8.64"/>
    <n v="14.1"/>
    <x v="1"/>
    <n v="3.81"/>
    <x v="1"/>
    <x v="4"/>
    <x v="1"/>
    <x v="0"/>
    <x v="1"/>
    <x v="0"/>
  </r>
  <r>
    <n v="2830"/>
    <s v="CT"/>
    <x v="127"/>
    <x v="1"/>
    <x v="1"/>
    <x v="1"/>
    <n v="0"/>
    <x v="1"/>
    <n v="213.8"/>
    <n v="105"/>
    <n v="36.35"/>
    <n v="159.6"/>
    <n v="84"/>
    <n v="13.57"/>
    <n v="139.19999999999999"/>
    <n v="137"/>
    <n v="6.26"/>
    <n v="5"/>
    <x v="3"/>
    <n v="1.35"/>
    <x v="0"/>
    <x v="4"/>
    <x v="1"/>
    <x v="0"/>
    <x v="2"/>
    <x v="0"/>
  </r>
  <r>
    <n v="2831"/>
    <s v="TN"/>
    <x v="12"/>
    <x v="0"/>
    <x v="0"/>
    <x v="0"/>
    <n v="25"/>
    <x v="0"/>
    <n v="234.4"/>
    <n v="113"/>
    <n v="39.85"/>
    <n v="265.89999999999998"/>
    <n v="82"/>
    <n v="22.6"/>
    <n v="241.4"/>
    <n v="77"/>
    <n v="10.86"/>
    <n v="13.7"/>
    <x v="7"/>
    <n v="3.7"/>
    <x v="1"/>
    <x v="1"/>
    <x v="1"/>
    <x v="0"/>
    <x v="1"/>
    <x v="0"/>
  </r>
  <r>
    <n v="2832"/>
    <s v="MT"/>
    <x v="93"/>
    <x v="1"/>
    <x v="0"/>
    <x v="1"/>
    <n v="0"/>
    <x v="1"/>
    <n v="223.6"/>
    <n v="86"/>
    <n v="38.01"/>
    <n v="244.8"/>
    <n v="139"/>
    <n v="20.81"/>
    <n v="94.2"/>
    <n v="81"/>
    <n v="4.24"/>
    <n v="9.5"/>
    <x v="10"/>
    <n v="2.57"/>
    <x v="0"/>
    <x v="1"/>
    <x v="1"/>
    <x v="0"/>
    <x v="1"/>
    <x v="0"/>
  </r>
  <r>
    <n v="2833"/>
    <s v="OH"/>
    <x v="18"/>
    <x v="2"/>
    <x v="0"/>
    <x v="0"/>
    <n v="29"/>
    <x v="2"/>
    <n v="294.7"/>
    <n v="95"/>
    <n v="50.1"/>
    <n v="237.3"/>
    <n v="105"/>
    <n v="20.170000000000002"/>
    <n v="300.3"/>
    <n v="127"/>
    <n v="13.51"/>
    <n v="13.7"/>
    <x v="1"/>
    <n v="3.7"/>
    <x v="1"/>
    <x v="0"/>
    <x v="1"/>
    <x v="0"/>
    <x v="1"/>
    <x v="0"/>
  </r>
  <r>
    <n v="2834"/>
    <s v="NM"/>
    <x v="53"/>
    <x v="0"/>
    <x v="0"/>
    <x v="1"/>
    <n v="0"/>
    <x v="1"/>
    <n v="216.8"/>
    <n v="123"/>
    <n v="36.86"/>
    <n v="126.4"/>
    <n v="88"/>
    <n v="10.74"/>
    <n v="220.6"/>
    <n v="82"/>
    <n v="9.93"/>
    <n v="15.7"/>
    <x v="5"/>
    <n v="4.24"/>
    <x v="1"/>
    <x v="0"/>
    <x v="1"/>
    <x v="0"/>
    <x v="2"/>
    <x v="0"/>
  </r>
  <r>
    <n v="2835"/>
    <s v="SC"/>
    <x v="38"/>
    <x v="0"/>
    <x v="0"/>
    <x v="1"/>
    <n v="0"/>
    <x v="1"/>
    <n v="197.4"/>
    <n v="78"/>
    <n v="33.56"/>
    <n v="124"/>
    <n v="101"/>
    <n v="10.54"/>
    <n v="204.5"/>
    <n v="107"/>
    <n v="9.1999999999999993"/>
    <n v="7.7"/>
    <x v="7"/>
    <n v="2.08"/>
    <x v="0"/>
    <x v="4"/>
    <x v="1"/>
    <x v="0"/>
    <x v="2"/>
    <x v="0"/>
  </r>
  <r>
    <n v="2836"/>
    <s v="IA"/>
    <x v="124"/>
    <x v="0"/>
    <x v="0"/>
    <x v="1"/>
    <n v="0"/>
    <x v="1"/>
    <n v="226.5"/>
    <n v="85"/>
    <n v="38.51"/>
    <n v="141.6"/>
    <n v="68"/>
    <n v="12.04"/>
    <n v="223"/>
    <n v="90"/>
    <n v="10.039999999999999"/>
    <n v="6.9"/>
    <x v="2"/>
    <n v="1.86"/>
    <x v="0"/>
    <x v="0"/>
    <x v="1"/>
    <x v="0"/>
    <x v="2"/>
    <x v="0"/>
  </r>
  <r>
    <n v="2837"/>
    <s v="ND"/>
    <x v="82"/>
    <x v="0"/>
    <x v="0"/>
    <x v="0"/>
    <n v="32"/>
    <x v="2"/>
    <n v="218.9"/>
    <n v="124"/>
    <n v="37.21"/>
    <n v="214.3"/>
    <n v="125"/>
    <n v="18.22"/>
    <n v="260.3"/>
    <n v="120"/>
    <n v="11.71"/>
    <n v="12.9"/>
    <x v="0"/>
    <n v="3.48"/>
    <x v="1"/>
    <x v="0"/>
    <x v="1"/>
    <x v="0"/>
    <x v="0"/>
    <x v="0"/>
  </r>
  <r>
    <n v="2838"/>
    <s v="MO"/>
    <x v="96"/>
    <x v="1"/>
    <x v="0"/>
    <x v="1"/>
    <n v="0"/>
    <x v="1"/>
    <n v="89.1"/>
    <n v="117"/>
    <n v="15.15"/>
    <n v="126.8"/>
    <n v="46"/>
    <n v="10.78"/>
    <n v="190.5"/>
    <n v="71"/>
    <n v="8.57"/>
    <n v="9.9"/>
    <x v="7"/>
    <n v="2.67"/>
    <x v="0"/>
    <x v="4"/>
    <x v="1"/>
    <x v="0"/>
    <x v="2"/>
    <x v="3"/>
  </r>
  <r>
    <n v="2839"/>
    <s v="TX"/>
    <x v="0"/>
    <x v="0"/>
    <x v="0"/>
    <x v="0"/>
    <n v="43"/>
    <x v="2"/>
    <n v="177.8"/>
    <n v="100"/>
    <n v="30.23"/>
    <n v="147.30000000000001"/>
    <n v="89"/>
    <n v="12.52"/>
    <n v="194.2"/>
    <n v="92"/>
    <n v="8.74"/>
    <n v="11.9"/>
    <x v="6"/>
    <n v="3.21"/>
    <x v="1"/>
    <x v="1"/>
    <x v="1"/>
    <x v="0"/>
    <x v="2"/>
    <x v="0"/>
  </r>
  <r>
    <n v="2840"/>
    <s v="TX"/>
    <x v="24"/>
    <x v="0"/>
    <x v="0"/>
    <x v="1"/>
    <n v="0"/>
    <x v="1"/>
    <n v="93.2"/>
    <n v="109"/>
    <n v="15.84"/>
    <n v="197.6"/>
    <n v="116"/>
    <n v="16.8"/>
    <n v="219.8"/>
    <n v="94"/>
    <n v="9.89"/>
    <n v="10.5"/>
    <x v="5"/>
    <n v="2.84"/>
    <x v="1"/>
    <x v="0"/>
    <x v="1"/>
    <x v="0"/>
    <x v="0"/>
    <x v="3"/>
  </r>
  <r>
    <n v="2841"/>
    <s v="ME"/>
    <x v="120"/>
    <x v="0"/>
    <x v="0"/>
    <x v="1"/>
    <n v="0"/>
    <x v="1"/>
    <n v="228.1"/>
    <n v="86"/>
    <n v="38.78"/>
    <n v="156"/>
    <n v="97"/>
    <n v="13.26"/>
    <n v="227.9"/>
    <n v="124"/>
    <n v="10.26"/>
    <n v="10.6"/>
    <x v="4"/>
    <n v="2.86"/>
    <x v="1"/>
    <x v="0"/>
    <x v="1"/>
    <x v="0"/>
    <x v="2"/>
    <x v="0"/>
  </r>
  <r>
    <n v="2842"/>
    <s v="MN"/>
    <x v="40"/>
    <x v="2"/>
    <x v="0"/>
    <x v="1"/>
    <n v="0"/>
    <x v="1"/>
    <n v="208.1"/>
    <n v="93"/>
    <n v="35.380000000000003"/>
    <n v="189.2"/>
    <n v="107"/>
    <n v="16.079999999999998"/>
    <n v="279.60000000000002"/>
    <n v="90"/>
    <n v="12.58"/>
    <n v="7.4"/>
    <x v="5"/>
    <n v="2"/>
    <x v="0"/>
    <x v="0"/>
    <x v="1"/>
    <x v="0"/>
    <x v="0"/>
    <x v="0"/>
  </r>
  <r>
    <n v="2843"/>
    <s v="KS"/>
    <x v="156"/>
    <x v="0"/>
    <x v="0"/>
    <x v="0"/>
    <n v="22"/>
    <x v="0"/>
    <n v="112.8"/>
    <n v="66"/>
    <n v="19.18"/>
    <n v="232.6"/>
    <n v="100"/>
    <n v="19.77"/>
    <n v="194.8"/>
    <n v="119"/>
    <n v="8.77"/>
    <n v="14.3"/>
    <x v="0"/>
    <n v="3.86"/>
    <x v="1"/>
    <x v="0"/>
    <x v="1"/>
    <x v="0"/>
    <x v="1"/>
    <x v="3"/>
  </r>
  <r>
    <n v="2844"/>
    <s v="MN"/>
    <x v="22"/>
    <x v="0"/>
    <x v="0"/>
    <x v="1"/>
    <n v="0"/>
    <x v="1"/>
    <n v="225.3"/>
    <n v="124"/>
    <n v="38.299999999999997"/>
    <n v="228"/>
    <n v="81"/>
    <n v="19.38"/>
    <n v="254.3"/>
    <n v="106"/>
    <n v="11.44"/>
    <n v="11.7"/>
    <x v="0"/>
    <n v="3.16"/>
    <x v="1"/>
    <x v="0"/>
    <x v="1"/>
    <x v="0"/>
    <x v="1"/>
    <x v="0"/>
  </r>
  <r>
    <n v="2845"/>
    <s v="NC"/>
    <x v="14"/>
    <x v="0"/>
    <x v="0"/>
    <x v="0"/>
    <n v="25"/>
    <x v="0"/>
    <n v="169.4"/>
    <n v="105"/>
    <n v="28.8"/>
    <n v="240.5"/>
    <n v="108"/>
    <n v="20.440000000000001"/>
    <n v="159.4"/>
    <n v="114"/>
    <n v="7.17"/>
    <n v="13.9"/>
    <x v="2"/>
    <n v="3.75"/>
    <x v="1"/>
    <x v="2"/>
    <x v="1"/>
    <x v="0"/>
    <x v="1"/>
    <x v="1"/>
  </r>
  <r>
    <n v="2846"/>
    <s v="HI"/>
    <x v="165"/>
    <x v="1"/>
    <x v="0"/>
    <x v="1"/>
    <n v="0"/>
    <x v="1"/>
    <n v="193.3"/>
    <n v="121"/>
    <n v="32.86"/>
    <n v="208.1"/>
    <n v="97"/>
    <n v="17.690000000000001"/>
    <n v="228.1"/>
    <n v="99"/>
    <n v="10.26"/>
    <n v="7.1"/>
    <x v="4"/>
    <n v="1.92"/>
    <x v="0"/>
    <x v="0"/>
    <x v="1"/>
    <x v="0"/>
    <x v="0"/>
    <x v="0"/>
  </r>
  <r>
    <n v="2847"/>
    <s v="CO"/>
    <x v="120"/>
    <x v="1"/>
    <x v="0"/>
    <x v="1"/>
    <n v="0"/>
    <x v="1"/>
    <n v="95.6"/>
    <n v="88"/>
    <n v="16.25"/>
    <n v="167.6"/>
    <n v="106"/>
    <n v="14.25"/>
    <n v="177.3"/>
    <n v="95"/>
    <n v="7.98"/>
    <n v="9.8000000000000007"/>
    <x v="5"/>
    <n v="2.65"/>
    <x v="0"/>
    <x v="3"/>
    <x v="1"/>
    <x v="0"/>
    <x v="2"/>
    <x v="3"/>
  </r>
  <r>
    <n v="2848"/>
    <s v="TN"/>
    <x v="28"/>
    <x v="1"/>
    <x v="0"/>
    <x v="0"/>
    <n v="25"/>
    <x v="0"/>
    <n v="79.8"/>
    <n v="99"/>
    <n v="13.57"/>
    <n v="313.60000000000002"/>
    <n v="120"/>
    <n v="26.66"/>
    <n v="135.5"/>
    <n v="104"/>
    <n v="6.1"/>
    <n v="9.3000000000000007"/>
    <x v="8"/>
    <n v="2.5099999999999998"/>
    <x v="0"/>
    <x v="4"/>
    <x v="1"/>
    <x v="0"/>
    <x v="1"/>
    <x v="1"/>
  </r>
  <r>
    <n v="2849"/>
    <s v="OH"/>
    <x v="90"/>
    <x v="0"/>
    <x v="0"/>
    <x v="1"/>
    <n v="0"/>
    <x v="1"/>
    <n v="229.2"/>
    <n v="111"/>
    <n v="38.96"/>
    <n v="165.3"/>
    <n v="104"/>
    <n v="14.05"/>
    <n v="235.1"/>
    <n v="80"/>
    <n v="10.58"/>
    <n v="5.2"/>
    <x v="2"/>
    <n v="1.4"/>
    <x v="0"/>
    <x v="0"/>
    <x v="1"/>
    <x v="0"/>
    <x v="2"/>
    <x v="0"/>
  </r>
  <r>
    <n v="2850"/>
    <s v="OR"/>
    <x v="124"/>
    <x v="0"/>
    <x v="0"/>
    <x v="0"/>
    <n v="38"/>
    <x v="2"/>
    <n v="259.3"/>
    <n v="94"/>
    <n v="44.08"/>
    <n v="245.6"/>
    <n v="71"/>
    <n v="20.88"/>
    <n v="269.3"/>
    <n v="125"/>
    <n v="12.12"/>
    <n v="9.1999999999999993"/>
    <x v="6"/>
    <n v="2.48"/>
    <x v="0"/>
    <x v="3"/>
    <x v="1"/>
    <x v="0"/>
    <x v="1"/>
    <x v="0"/>
  </r>
  <r>
    <n v="2851"/>
    <s v="NE"/>
    <x v="79"/>
    <x v="0"/>
    <x v="0"/>
    <x v="0"/>
    <n v="41"/>
    <x v="2"/>
    <n v="212.6"/>
    <n v="110"/>
    <n v="36.14"/>
    <n v="172.7"/>
    <n v="97"/>
    <n v="14.68"/>
    <n v="186.3"/>
    <n v="78"/>
    <n v="8.3800000000000008"/>
    <n v="10.1"/>
    <x v="2"/>
    <n v="2.73"/>
    <x v="0"/>
    <x v="1"/>
    <x v="1"/>
    <x v="0"/>
    <x v="2"/>
    <x v="0"/>
  </r>
  <r>
    <n v="2852"/>
    <s v="ID"/>
    <x v="7"/>
    <x v="0"/>
    <x v="1"/>
    <x v="1"/>
    <n v="0"/>
    <x v="1"/>
    <n v="101"/>
    <n v="110"/>
    <n v="17.170000000000002"/>
    <n v="240"/>
    <n v="70"/>
    <n v="20.399999999999999"/>
    <n v="333.5"/>
    <n v="105"/>
    <n v="15.01"/>
    <n v="11.1"/>
    <x v="1"/>
    <n v="3"/>
    <x v="1"/>
    <x v="1"/>
    <x v="1"/>
    <x v="0"/>
    <x v="1"/>
    <x v="1"/>
  </r>
  <r>
    <n v="2853"/>
    <s v="WY"/>
    <x v="136"/>
    <x v="0"/>
    <x v="1"/>
    <x v="0"/>
    <n v="6"/>
    <x v="1"/>
    <n v="140.1"/>
    <n v="125"/>
    <n v="23.82"/>
    <n v="157.9"/>
    <n v="100"/>
    <n v="13.42"/>
    <n v="249.4"/>
    <n v="96"/>
    <n v="11.22"/>
    <n v="10.1"/>
    <x v="0"/>
    <n v="2.73"/>
    <x v="0"/>
    <x v="0"/>
    <x v="1"/>
    <x v="0"/>
    <x v="2"/>
    <x v="2"/>
  </r>
  <r>
    <n v="2854"/>
    <s v="MD"/>
    <x v="11"/>
    <x v="2"/>
    <x v="0"/>
    <x v="1"/>
    <n v="0"/>
    <x v="1"/>
    <n v="150.4"/>
    <n v="106"/>
    <n v="25.57"/>
    <n v="199"/>
    <n v="131"/>
    <n v="16.920000000000002"/>
    <n v="109.7"/>
    <n v="103"/>
    <n v="4.9400000000000004"/>
    <n v="12.3"/>
    <x v="0"/>
    <n v="3.32"/>
    <x v="1"/>
    <x v="3"/>
    <x v="1"/>
    <x v="0"/>
    <x v="0"/>
    <x v="3"/>
  </r>
  <r>
    <n v="2855"/>
    <s v="AZ"/>
    <x v="20"/>
    <x v="0"/>
    <x v="0"/>
    <x v="1"/>
    <n v="0"/>
    <x v="1"/>
    <n v="100.8"/>
    <n v="74"/>
    <n v="17.14"/>
    <n v="233.8"/>
    <n v="88"/>
    <n v="19.87"/>
    <n v="208.7"/>
    <n v="79"/>
    <n v="9.39"/>
    <n v="12.6"/>
    <x v="0"/>
    <n v="3.4"/>
    <x v="1"/>
    <x v="4"/>
    <x v="1"/>
    <x v="0"/>
    <x v="1"/>
    <x v="3"/>
  </r>
  <r>
    <n v="2856"/>
    <s v="IA"/>
    <x v="28"/>
    <x v="0"/>
    <x v="0"/>
    <x v="1"/>
    <n v="0"/>
    <x v="1"/>
    <n v="138.1"/>
    <n v="131"/>
    <n v="23.48"/>
    <n v="175.7"/>
    <n v="128"/>
    <n v="14.93"/>
    <n v="192.7"/>
    <n v="119"/>
    <n v="8.67"/>
    <n v="10"/>
    <x v="0"/>
    <n v="2.7"/>
    <x v="0"/>
    <x v="3"/>
    <x v="1"/>
    <x v="0"/>
    <x v="2"/>
    <x v="3"/>
  </r>
  <r>
    <n v="2857"/>
    <s v="KS"/>
    <x v="52"/>
    <x v="0"/>
    <x v="0"/>
    <x v="0"/>
    <n v="30"/>
    <x v="2"/>
    <n v="191.3"/>
    <n v="104"/>
    <n v="32.520000000000003"/>
    <n v="257.10000000000002"/>
    <n v="109"/>
    <n v="21.85"/>
    <n v="177.7"/>
    <n v="89"/>
    <n v="8"/>
    <n v="11"/>
    <x v="6"/>
    <n v="2.97"/>
    <x v="1"/>
    <x v="0"/>
    <x v="1"/>
    <x v="0"/>
    <x v="1"/>
    <x v="0"/>
  </r>
  <r>
    <n v="2858"/>
    <s v="MS"/>
    <x v="7"/>
    <x v="1"/>
    <x v="0"/>
    <x v="1"/>
    <n v="0"/>
    <x v="1"/>
    <n v="168.3"/>
    <n v="76"/>
    <n v="28.61"/>
    <n v="212.4"/>
    <n v="126"/>
    <n v="18.05"/>
    <n v="200.2"/>
    <n v="132"/>
    <n v="9.01"/>
    <n v="12"/>
    <x v="0"/>
    <n v="3.24"/>
    <x v="1"/>
    <x v="4"/>
    <x v="1"/>
    <x v="0"/>
    <x v="0"/>
    <x v="3"/>
  </r>
  <r>
    <n v="2859"/>
    <s v="CA"/>
    <x v="36"/>
    <x v="0"/>
    <x v="0"/>
    <x v="1"/>
    <n v="0"/>
    <x v="1"/>
    <n v="137.6"/>
    <n v="113"/>
    <n v="23.39"/>
    <n v="179.7"/>
    <n v="75"/>
    <n v="15.27"/>
    <n v="172.8"/>
    <n v="71"/>
    <n v="7.78"/>
    <n v="10.7"/>
    <x v="5"/>
    <n v="2.89"/>
    <x v="1"/>
    <x v="0"/>
    <x v="2"/>
    <x v="1"/>
    <x v="0"/>
    <x v="3"/>
  </r>
  <r>
    <n v="2860"/>
    <s v="OH"/>
    <x v="81"/>
    <x v="0"/>
    <x v="0"/>
    <x v="1"/>
    <n v="0"/>
    <x v="1"/>
    <n v="255.4"/>
    <n v="122"/>
    <n v="43.42"/>
    <n v="22.3"/>
    <n v="87"/>
    <n v="1.9"/>
    <n v="152.6"/>
    <n v="72"/>
    <n v="6.87"/>
    <n v="11.1"/>
    <x v="1"/>
    <n v="3"/>
    <x v="1"/>
    <x v="1"/>
    <x v="1"/>
    <x v="0"/>
    <x v="2"/>
    <x v="0"/>
  </r>
  <r>
    <n v="2861"/>
    <s v="NE"/>
    <x v="105"/>
    <x v="0"/>
    <x v="0"/>
    <x v="1"/>
    <n v="0"/>
    <x v="1"/>
    <n v="166.2"/>
    <n v="125"/>
    <n v="28.25"/>
    <n v="279.39999999999998"/>
    <n v="78"/>
    <n v="23.75"/>
    <n v="181"/>
    <n v="85"/>
    <n v="8.15"/>
    <n v="13.4"/>
    <x v="1"/>
    <n v="3.62"/>
    <x v="1"/>
    <x v="0"/>
    <x v="1"/>
    <x v="0"/>
    <x v="1"/>
    <x v="1"/>
  </r>
  <r>
    <n v="2862"/>
    <s v="CA"/>
    <x v="99"/>
    <x v="1"/>
    <x v="1"/>
    <x v="1"/>
    <n v="0"/>
    <x v="1"/>
    <n v="158.69999999999999"/>
    <n v="112"/>
    <n v="26.98"/>
    <n v="155.69999999999999"/>
    <n v="126"/>
    <n v="13.23"/>
    <n v="246"/>
    <n v="110"/>
    <n v="11.07"/>
    <n v="8.3000000000000007"/>
    <x v="6"/>
    <n v="2.2400000000000002"/>
    <x v="0"/>
    <x v="4"/>
    <x v="2"/>
    <x v="1"/>
    <x v="2"/>
    <x v="2"/>
  </r>
  <r>
    <n v="2863"/>
    <s v="OR"/>
    <x v="187"/>
    <x v="0"/>
    <x v="0"/>
    <x v="1"/>
    <n v="0"/>
    <x v="1"/>
    <n v="258.3"/>
    <n v="76"/>
    <n v="43.91"/>
    <n v="306"/>
    <n v="88"/>
    <n v="26.01"/>
    <n v="241.8"/>
    <n v="106"/>
    <n v="10.88"/>
    <n v="13.6"/>
    <x v="7"/>
    <n v="3.67"/>
    <x v="1"/>
    <x v="0"/>
    <x v="2"/>
    <x v="1"/>
    <x v="1"/>
    <x v="0"/>
  </r>
  <r>
    <n v="2864"/>
    <s v="MT"/>
    <x v="90"/>
    <x v="1"/>
    <x v="0"/>
    <x v="0"/>
    <n v="40"/>
    <x v="2"/>
    <n v="77"/>
    <n v="106"/>
    <n v="13.09"/>
    <n v="161.69999999999999"/>
    <n v="94"/>
    <n v="13.74"/>
    <n v="188.6"/>
    <n v="82"/>
    <n v="8.49"/>
    <n v="12.5"/>
    <x v="1"/>
    <n v="3.38"/>
    <x v="1"/>
    <x v="0"/>
    <x v="1"/>
    <x v="0"/>
    <x v="2"/>
    <x v="3"/>
  </r>
  <r>
    <n v="2865"/>
    <s v="WI"/>
    <x v="17"/>
    <x v="0"/>
    <x v="0"/>
    <x v="0"/>
    <n v="33"/>
    <x v="2"/>
    <n v="168.4"/>
    <n v="127"/>
    <n v="28.63"/>
    <n v="185.1"/>
    <n v="106"/>
    <n v="15.73"/>
    <n v="220"/>
    <n v="78"/>
    <n v="9.9"/>
    <n v="11"/>
    <x v="7"/>
    <n v="2.97"/>
    <x v="1"/>
    <x v="4"/>
    <x v="1"/>
    <x v="0"/>
    <x v="0"/>
    <x v="3"/>
  </r>
  <r>
    <n v="2866"/>
    <s v="SD"/>
    <x v="56"/>
    <x v="0"/>
    <x v="0"/>
    <x v="1"/>
    <n v="0"/>
    <x v="1"/>
    <n v="307.2"/>
    <n v="65"/>
    <n v="52.22"/>
    <n v="138.6"/>
    <n v="97"/>
    <n v="11.78"/>
    <n v="381.6"/>
    <n v="99"/>
    <n v="17.170000000000002"/>
    <n v="10.199999999999999"/>
    <x v="7"/>
    <n v="2.75"/>
    <x v="0"/>
    <x v="4"/>
    <x v="2"/>
    <x v="1"/>
    <x v="2"/>
    <x v="0"/>
  </r>
  <r>
    <n v="2867"/>
    <s v="OH"/>
    <x v="155"/>
    <x v="1"/>
    <x v="0"/>
    <x v="1"/>
    <n v="0"/>
    <x v="1"/>
    <n v="175.6"/>
    <n v="91"/>
    <n v="29.85"/>
    <n v="236.5"/>
    <n v="127"/>
    <n v="20.100000000000001"/>
    <n v="194.9"/>
    <n v="114"/>
    <n v="8.77"/>
    <n v="9.5"/>
    <x v="8"/>
    <n v="2.57"/>
    <x v="0"/>
    <x v="1"/>
    <x v="1"/>
    <x v="0"/>
    <x v="1"/>
    <x v="1"/>
  </r>
  <r>
    <n v="2868"/>
    <s v="ME"/>
    <x v="34"/>
    <x v="0"/>
    <x v="0"/>
    <x v="1"/>
    <n v="0"/>
    <x v="1"/>
    <n v="169.1"/>
    <n v="48"/>
    <n v="28.75"/>
    <n v="219.8"/>
    <n v="62"/>
    <n v="18.68"/>
    <n v="193.5"/>
    <n v="105"/>
    <n v="8.7100000000000009"/>
    <n v="10.7"/>
    <x v="8"/>
    <n v="2.89"/>
    <x v="1"/>
    <x v="3"/>
    <x v="1"/>
    <x v="0"/>
    <x v="0"/>
    <x v="3"/>
  </r>
  <r>
    <n v="2869"/>
    <s v="NM"/>
    <x v="7"/>
    <x v="0"/>
    <x v="0"/>
    <x v="1"/>
    <n v="0"/>
    <x v="1"/>
    <n v="190.7"/>
    <n v="111"/>
    <n v="32.42"/>
    <n v="241.6"/>
    <n v="103"/>
    <n v="20.54"/>
    <n v="278.10000000000002"/>
    <n v="95"/>
    <n v="12.51"/>
    <n v="4.4000000000000004"/>
    <x v="0"/>
    <n v="1.19"/>
    <x v="0"/>
    <x v="0"/>
    <x v="1"/>
    <x v="0"/>
    <x v="1"/>
    <x v="0"/>
  </r>
  <r>
    <n v="2870"/>
    <s v="WV"/>
    <x v="44"/>
    <x v="0"/>
    <x v="0"/>
    <x v="1"/>
    <n v="0"/>
    <x v="1"/>
    <n v="239.6"/>
    <n v="120"/>
    <n v="40.729999999999997"/>
    <n v="230.3"/>
    <n v="110"/>
    <n v="19.579999999999998"/>
    <n v="153"/>
    <n v="82"/>
    <n v="6.89"/>
    <n v="8.6"/>
    <x v="0"/>
    <n v="2.3199999999999998"/>
    <x v="0"/>
    <x v="0"/>
    <x v="1"/>
    <x v="0"/>
    <x v="1"/>
    <x v="0"/>
  </r>
  <r>
    <n v="2871"/>
    <s v="MN"/>
    <x v="138"/>
    <x v="1"/>
    <x v="0"/>
    <x v="1"/>
    <n v="0"/>
    <x v="1"/>
    <n v="121.3"/>
    <n v="112"/>
    <n v="20.62"/>
    <n v="282.8"/>
    <n v="107"/>
    <n v="24.04"/>
    <n v="123.1"/>
    <n v="83"/>
    <n v="5.54"/>
    <n v="7.4"/>
    <x v="7"/>
    <n v="2"/>
    <x v="0"/>
    <x v="0"/>
    <x v="1"/>
    <x v="0"/>
    <x v="1"/>
    <x v="1"/>
  </r>
  <r>
    <n v="2872"/>
    <s v="MI"/>
    <x v="73"/>
    <x v="2"/>
    <x v="0"/>
    <x v="1"/>
    <n v="0"/>
    <x v="1"/>
    <n v="208.4"/>
    <n v="102"/>
    <n v="35.43"/>
    <n v="326.10000000000002"/>
    <n v="96"/>
    <n v="27.72"/>
    <n v="201.9"/>
    <n v="73"/>
    <n v="9.09"/>
    <n v="10.1"/>
    <x v="8"/>
    <n v="2.73"/>
    <x v="0"/>
    <x v="0"/>
    <x v="2"/>
    <x v="1"/>
    <x v="1"/>
    <x v="0"/>
  </r>
  <r>
    <n v="2873"/>
    <s v="CO"/>
    <x v="20"/>
    <x v="1"/>
    <x v="1"/>
    <x v="1"/>
    <n v="0"/>
    <x v="1"/>
    <n v="230.6"/>
    <n v="131"/>
    <n v="39.200000000000003"/>
    <n v="261.3"/>
    <n v="136"/>
    <n v="22.21"/>
    <n v="157.1"/>
    <n v="96"/>
    <n v="7.07"/>
    <n v="6.8"/>
    <x v="7"/>
    <n v="1.84"/>
    <x v="0"/>
    <x v="1"/>
    <x v="1"/>
    <x v="0"/>
    <x v="1"/>
    <x v="0"/>
  </r>
  <r>
    <n v="2874"/>
    <s v="HI"/>
    <x v="82"/>
    <x v="0"/>
    <x v="0"/>
    <x v="1"/>
    <n v="0"/>
    <x v="1"/>
    <n v="112.5"/>
    <n v="95"/>
    <n v="19.13"/>
    <n v="211.2"/>
    <n v="67"/>
    <n v="17.95"/>
    <n v="227.5"/>
    <n v="96"/>
    <n v="10.24"/>
    <n v="11.1"/>
    <x v="8"/>
    <n v="3"/>
    <x v="1"/>
    <x v="1"/>
    <x v="1"/>
    <x v="0"/>
    <x v="0"/>
    <x v="2"/>
  </r>
  <r>
    <n v="2875"/>
    <s v="VT"/>
    <x v="62"/>
    <x v="1"/>
    <x v="0"/>
    <x v="1"/>
    <n v="0"/>
    <x v="1"/>
    <n v="167.7"/>
    <n v="93"/>
    <n v="28.51"/>
    <n v="234.1"/>
    <n v="103"/>
    <n v="19.899999999999999"/>
    <n v="169.7"/>
    <n v="121"/>
    <n v="7.64"/>
    <n v="6.9"/>
    <x v="2"/>
    <n v="1.86"/>
    <x v="0"/>
    <x v="3"/>
    <x v="1"/>
    <x v="0"/>
    <x v="1"/>
    <x v="3"/>
  </r>
  <r>
    <n v="2876"/>
    <s v="OR"/>
    <x v="126"/>
    <x v="2"/>
    <x v="0"/>
    <x v="1"/>
    <n v="0"/>
    <x v="1"/>
    <n v="180.1"/>
    <n v="103"/>
    <n v="30.62"/>
    <n v="193.4"/>
    <n v="148"/>
    <n v="16.440000000000001"/>
    <n v="251.2"/>
    <n v="109"/>
    <n v="11.3"/>
    <n v="13.4"/>
    <x v="2"/>
    <n v="3.62"/>
    <x v="1"/>
    <x v="1"/>
    <x v="1"/>
    <x v="0"/>
    <x v="0"/>
    <x v="0"/>
  </r>
  <r>
    <n v="2877"/>
    <s v="NM"/>
    <x v="26"/>
    <x v="1"/>
    <x v="0"/>
    <x v="1"/>
    <n v="0"/>
    <x v="1"/>
    <n v="129.6"/>
    <n v="81"/>
    <n v="22.03"/>
    <n v="189.7"/>
    <n v="117"/>
    <n v="16.12"/>
    <n v="219"/>
    <n v="118"/>
    <n v="9.86"/>
    <n v="9.8000000000000007"/>
    <x v="7"/>
    <n v="2.65"/>
    <x v="0"/>
    <x v="4"/>
    <x v="1"/>
    <x v="0"/>
    <x v="0"/>
    <x v="3"/>
  </r>
  <r>
    <n v="2878"/>
    <s v="SD"/>
    <x v="3"/>
    <x v="1"/>
    <x v="0"/>
    <x v="1"/>
    <n v="0"/>
    <x v="1"/>
    <n v="215.5"/>
    <n v="108"/>
    <n v="36.64"/>
    <n v="230.9"/>
    <n v="70"/>
    <n v="19.63"/>
    <n v="144.1"/>
    <n v="134"/>
    <n v="6.48"/>
    <n v="13.2"/>
    <x v="7"/>
    <n v="3.56"/>
    <x v="1"/>
    <x v="1"/>
    <x v="1"/>
    <x v="0"/>
    <x v="1"/>
    <x v="0"/>
  </r>
  <r>
    <n v="2879"/>
    <s v="UT"/>
    <x v="56"/>
    <x v="0"/>
    <x v="0"/>
    <x v="1"/>
    <n v="0"/>
    <x v="1"/>
    <n v="211.9"/>
    <n v="65"/>
    <n v="36.020000000000003"/>
    <n v="224.6"/>
    <n v="95"/>
    <n v="19.09"/>
    <n v="233"/>
    <n v="81"/>
    <n v="10.49"/>
    <n v="9.9"/>
    <x v="0"/>
    <n v="2.67"/>
    <x v="0"/>
    <x v="4"/>
    <x v="1"/>
    <x v="0"/>
    <x v="1"/>
    <x v="0"/>
  </r>
  <r>
    <n v="2880"/>
    <s v="NJ"/>
    <x v="123"/>
    <x v="0"/>
    <x v="0"/>
    <x v="1"/>
    <n v="0"/>
    <x v="1"/>
    <n v="82"/>
    <n v="95"/>
    <n v="13.94"/>
    <n v="125.2"/>
    <n v="103"/>
    <n v="10.64"/>
    <n v="171.3"/>
    <n v="107"/>
    <n v="7.71"/>
    <n v="8"/>
    <x v="7"/>
    <n v="2.16"/>
    <x v="0"/>
    <x v="0"/>
    <x v="1"/>
    <x v="0"/>
    <x v="2"/>
    <x v="3"/>
  </r>
  <r>
    <n v="2881"/>
    <s v="MA"/>
    <x v="164"/>
    <x v="2"/>
    <x v="0"/>
    <x v="0"/>
    <n v="22"/>
    <x v="0"/>
    <n v="149.1"/>
    <n v="103"/>
    <n v="25.35"/>
    <n v="207.2"/>
    <n v="91"/>
    <n v="17.61"/>
    <n v="265.39999999999998"/>
    <n v="92"/>
    <n v="11.94"/>
    <n v="11.4"/>
    <x v="10"/>
    <n v="3.08"/>
    <x v="1"/>
    <x v="4"/>
    <x v="1"/>
    <x v="0"/>
    <x v="0"/>
    <x v="2"/>
  </r>
  <r>
    <n v="2882"/>
    <s v="NV"/>
    <x v="71"/>
    <x v="0"/>
    <x v="0"/>
    <x v="1"/>
    <n v="0"/>
    <x v="1"/>
    <n v="304.60000000000002"/>
    <n v="56"/>
    <n v="51.78"/>
    <n v="157.6"/>
    <n v="101"/>
    <n v="13.4"/>
    <n v="188.2"/>
    <n v="116"/>
    <n v="8.4700000000000006"/>
    <n v="12.4"/>
    <x v="6"/>
    <n v="3.35"/>
    <x v="1"/>
    <x v="0"/>
    <x v="2"/>
    <x v="1"/>
    <x v="2"/>
    <x v="0"/>
  </r>
  <r>
    <n v="2883"/>
    <s v="TN"/>
    <x v="123"/>
    <x v="1"/>
    <x v="0"/>
    <x v="1"/>
    <n v="0"/>
    <x v="1"/>
    <n v="277.7"/>
    <n v="118"/>
    <n v="47.21"/>
    <n v="115.3"/>
    <n v="91"/>
    <n v="9.8000000000000007"/>
    <n v="170.3"/>
    <n v="90"/>
    <n v="7.66"/>
    <n v="10.4"/>
    <x v="8"/>
    <n v="2.81"/>
    <x v="1"/>
    <x v="1"/>
    <x v="1"/>
    <x v="0"/>
    <x v="2"/>
    <x v="0"/>
  </r>
  <r>
    <n v="2884"/>
    <s v="LA"/>
    <x v="89"/>
    <x v="2"/>
    <x v="0"/>
    <x v="1"/>
    <n v="0"/>
    <x v="1"/>
    <n v="209.1"/>
    <n v="57"/>
    <n v="35.549999999999997"/>
    <n v="110.7"/>
    <n v="111"/>
    <n v="9.41"/>
    <n v="113.3"/>
    <n v="113"/>
    <n v="5.0999999999999996"/>
    <n v="12.8"/>
    <x v="7"/>
    <n v="3.46"/>
    <x v="1"/>
    <x v="0"/>
    <x v="1"/>
    <x v="0"/>
    <x v="2"/>
    <x v="0"/>
  </r>
  <r>
    <n v="2885"/>
    <s v="FL"/>
    <x v="192"/>
    <x v="0"/>
    <x v="0"/>
    <x v="1"/>
    <n v="0"/>
    <x v="1"/>
    <n v="196.1"/>
    <n v="95"/>
    <n v="33.340000000000003"/>
    <n v="228.3"/>
    <n v="88"/>
    <n v="19.41"/>
    <n v="243.6"/>
    <n v="95"/>
    <n v="10.96"/>
    <n v="7.6"/>
    <x v="0"/>
    <n v="2.0499999999999998"/>
    <x v="0"/>
    <x v="3"/>
    <x v="1"/>
    <x v="0"/>
    <x v="1"/>
    <x v="0"/>
  </r>
  <r>
    <n v="2886"/>
    <s v="FL"/>
    <x v="130"/>
    <x v="1"/>
    <x v="0"/>
    <x v="1"/>
    <n v="0"/>
    <x v="1"/>
    <n v="121.6"/>
    <n v="99"/>
    <n v="20.67"/>
    <n v="267.60000000000002"/>
    <n v="99"/>
    <n v="22.75"/>
    <n v="99.7"/>
    <n v="88"/>
    <n v="4.49"/>
    <n v="7.1"/>
    <x v="5"/>
    <n v="1.92"/>
    <x v="0"/>
    <x v="0"/>
    <x v="1"/>
    <x v="0"/>
    <x v="1"/>
    <x v="1"/>
  </r>
  <r>
    <n v="2887"/>
    <s v="SC"/>
    <x v="55"/>
    <x v="0"/>
    <x v="0"/>
    <x v="1"/>
    <n v="0"/>
    <x v="1"/>
    <n v="204.1"/>
    <n v="132"/>
    <n v="34.700000000000003"/>
    <n v="164.4"/>
    <n v="117"/>
    <n v="13.97"/>
    <n v="165.1"/>
    <n v="123"/>
    <n v="7.43"/>
    <n v="0"/>
    <x v="11"/>
    <n v="0"/>
    <x v="0"/>
    <x v="0"/>
    <x v="1"/>
    <x v="0"/>
    <x v="2"/>
    <x v="0"/>
  </r>
  <r>
    <n v="2888"/>
    <s v="ID"/>
    <x v="39"/>
    <x v="0"/>
    <x v="0"/>
    <x v="1"/>
    <n v="0"/>
    <x v="1"/>
    <n v="212.1"/>
    <n v="114"/>
    <n v="36.06"/>
    <n v="235.9"/>
    <n v="91"/>
    <n v="20.05"/>
    <n v="207.7"/>
    <n v="135"/>
    <n v="9.35"/>
    <n v="11.3"/>
    <x v="2"/>
    <n v="3.05"/>
    <x v="1"/>
    <x v="2"/>
    <x v="1"/>
    <x v="0"/>
    <x v="1"/>
    <x v="0"/>
  </r>
  <r>
    <n v="2889"/>
    <s v="WY"/>
    <x v="109"/>
    <x v="0"/>
    <x v="0"/>
    <x v="1"/>
    <n v="0"/>
    <x v="1"/>
    <n v="178.3"/>
    <n v="86"/>
    <n v="30.31"/>
    <n v="176.5"/>
    <n v="99"/>
    <n v="15"/>
    <n v="187.1"/>
    <n v="83"/>
    <n v="8.42"/>
    <n v="13.8"/>
    <x v="5"/>
    <n v="3.73"/>
    <x v="1"/>
    <x v="0"/>
    <x v="1"/>
    <x v="0"/>
    <x v="2"/>
    <x v="0"/>
  </r>
  <r>
    <n v="2890"/>
    <s v="NE"/>
    <x v="16"/>
    <x v="0"/>
    <x v="0"/>
    <x v="1"/>
    <n v="0"/>
    <x v="1"/>
    <n v="181.8"/>
    <n v="92"/>
    <n v="30.91"/>
    <n v="159.6"/>
    <n v="63"/>
    <n v="13.57"/>
    <n v="232.4"/>
    <n v="78"/>
    <n v="10.46"/>
    <n v="7"/>
    <x v="1"/>
    <n v="1.89"/>
    <x v="0"/>
    <x v="1"/>
    <x v="1"/>
    <x v="0"/>
    <x v="2"/>
    <x v="0"/>
  </r>
  <r>
    <n v="2891"/>
    <s v="CO"/>
    <x v="3"/>
    <x v="0"/>
    <x v="0"/>
    <x v="1"/>
    <n v="0"/>
    <x v="1"/>
    <n v="120.6"/>
    <n v="104"/>
    <n v="20.5"/>
    <n v="205.5"/>
    <n v="95"/>
    <n v="17.47"/>
    <n v="182.5"/>
    <n v="107"/>
    <n v="8.2100000000000009"/>
    <n v="9.6"/>
    <x v="1"/>
    <n v="2.59"/>
    <x v="0"/>
    <x v="4"/>
    <x v="1"/>
    <x v="0"/>
    <x v="0"/>
    <x v="3"/>
  </r>
  <r>
    <n v="2892"/>
    <s v="VA"/>
    <x v="32"/>
    <x v="0"/>
    <x v="0"/>
    <x v="1"/>
    <n v="0"/>
    <x v="1"/>
    <n v="172.4"/>
    <n v="112"/>
    <n v="29.31"/>
    <n v="131.69999999999999"/>
    <n v="89"/>
    <n v="11.19"/>
    <n v="182.8"/>
    <n v="78"/>
    <n v="8.23"/>
    <n v="8.8000000000000007"/>
    <x v="4"/>
    <n v="2.38"/>
    <x v="0"/>
    <x v="0"/>
    <x v="1"/>
    <x v="0"/>
    <x v="2"/>
    <x v="3"/>
  </r>
  <r>
    <n v="2893"/>
    <s v="WV"/>
    <x v="29"/>
    <x v="0"/>
    <x v="0"/>
    <x v="1"/>
    <n v="0"/>
    <x v="1"/>
    <n v="160.6"/>
    <n v="110"/>
    <n v="27.3"/>
    <n v="171.9"/>
    <n v="97"/>
    <n v="14.61"/>
    <n v="105.2"/>
    <n v="56"/>
    <n v="4.7300000000000004"/>
    <n v="7.3"/>
    <x v="5"/>
    <n v="1.97"/>
    <x v="0"/>
    <x v="1"/>
    <x v="2"/>
    <x v="1"/>
    <x v="2"/>
    <x v="3"/>
  </r>
  <r>
    <n v="2894"/>
    <s v="AZ"/>
    <x v="79"/>
    <x v="2"/>
    <x v="0"/>
    <x v="0"/>
    <n v="12"/>
    <x v="0"/>
    <n v="98.4"/>
    <n v="100"/>
    <n v="16.73"/>
    <n v="187.5"/>
    <n v="119"/>
    <n v="15.94"/>
    <n v="177"/>
    <n v="68"/>
    <n v="7.97"/>
    <n v="15.1"/>
    <x v="0"/>
    <n v="4.08"/>
    <x v="1"/>
    <x v="0"/>
    <x v="1"/>
    <x v="0"/>
    <x v="0"/>
    <x v="3"/>
  </r>
  <r>
    <n v="2895"/>
    <s v="KS"/>
    <x v="19"/>
    <x v="0"/>
    <x v="0"/>
    <x v="1"/>
    <n v="0"/>
    <x v="1"/>
    <n v="109"/>
    <n v="126"/>
    <n v="18.53"/>
    <n v="212.7"/>
    <n v="106"/>
    <n v="18.079999999999998"/>
    <n v="208.3"/>
    <n v="92"/>
    <n v="9.3699999999999992"/>
    <n v="7.9"/>
    <x v="0"/>
    <n v="2.13"/>
    <x v="0"/>
    <x v="0"/>
    <x v="1"/>
    <x v="0"/>
    <x v="0"/>
    <x v="3"/>
  </r>
  <r>
    <n v="2896"/>
    <s v="SD"/>
    <x v="93"/>
    <x v="0"/>
    <x v="0"/>
    <x v="1"/>
    <n v="0"/>
    <x v="1"/>
    <n v="144.5"/>
    <n v="119"/>
    <n v="24.57"/>
    <n v="167.3"/>
    <n v="89"/>
    <n v="14.22"/>
    <n v="175.1"/>
    <n v="76"/>
    <n v="7.88"/>
    <n v="6.1"/>
    <x v="7"/>
    <n v="1.65"/>
    <x v="0"/>
    <x v="5"/>
    <x v="2"/>
    <x v="1"/>
    <x v="2"/>
    <x v="3"/>
  </r>
  <r>
    <n v="2897"/>
    <s v="ID"/>
    <x v="24"/>
    <x v="1"/>
    <x v="0"/>
    <x v="1"/>
    <n v="0"/>
    <x v="1"/>
    <n v="193.1"/>
    <n v="82"/>
    <n v="32.83"/>
    <n v="260.3"/>
    <n v="107"/>
    <n v="22.13"/>
    <n v="241.3"/>
    <n v="93"/>
    <n v="10.86"/>
    <n v="13.3"/>
    <x v="2"/>
    <n v="3.59"/>
    <x v="1"/>
    <x v="4"/>
    <x v="1"/>
    <x v="0"/>
    <x v="1"/>
    <x v="0"/>
  </r>
  <r>
    <n v="2898"/>
    <s v="TX"/>
    <x v="14"/>
    <x v="0"/>
    <x v="0"/>
    <x v="1"/>
    <n v="0"/>
    <x v="1"/>
    <n v="182.8"/>
    <n v="96"/>
    <n v="31.08"/>
    <n v="193.7"/>
    <n v="93"/>
    <n v="16.46"/>
    <n v="219.5"/>
    <n v="113"/>
    <n v="9.8800000000000008"/>
    <n v="7.7"/>
    <x v="5"/>
    <n v="2.08"/>
    <x v="0"/>
    <x v="4"/>
    <x v="1"/>
    <x v="0"/>
    <x v="0"/>
    <x v="0"/>
  </r>
  <r>
    <n v="2899"/>
    <s v="SD"/>
    <x v="139"/>
    <x v="1"/>
    <x v="0"/>
    <x v="0"/>
    <n v="32"/>
    <x v="2"/>
    <n v="148.4"/>
    <n v="86"/>
    <n v="25.23"/>
    <n v="170.6"/>
    <n v="119"/>
    <n v="14.5"/>
    <n v="201.5"/>
    <n v="124"/>
    <n v="9.07"/>
    <n v="11.3"/>
    <x v="14"/>
    <n v="3.05"/>
    <x v="1"/>
    <x v="0"/>
    <x v="1"/>
    <x v="0"/>
    <x v="2"/>
    <x v="3"/>
  </r>
  <r>
    <n v="2900"/>
    <s v="TN"/>
    <x v="93"/>
    <x v="2"/>
    <x v="0"/>
    <x v="1"/>
    <n v="0"/>
    <x v="1"/>
    <n v="75.8"/>
    <n v="107"/>
    <n v="12.89"/>
    <n v="256.89999999999998"/>
    <n v="98"/>
    <n v="21.84"/>
    <n v="204.4"/>
    <n v="118"/>
    <n v="9.1999999999999993"/>
    <n v="10.5"/>
    <x v="0"/>
    <n v="2.84"/>
    <x v="1"/>
    <x v="4"/>
    <x v="1"/>
    <x v="0"/>
    <x v="1"/>
    <x v="1"/>
  </r>
  <r>
    <n v="2901"/>
    <s v="TN"/>
    <x v="105"/>
    <x v="0"/>
    <x v="0"/>
    <x v="1"/>
    <n v="0"/>
    <x v="1"/>
    <n v="198"/>
    <n v="90"/>
    <n v="33.659999999999997"/>
    <n v="186.4"/>
    <n v="102"/>
    <n v="15.84"/>
    <n v="219.2"/>
    <n v="90"/>
    <n v="9.86"/>
    <n v="9.3000000000000007"/>
    <x v="5"/>
    <n v="2.5099999999999998"/>
    <x v="0"/>
    <x v="0"/>
    <x v="1"/>
    <x v="0"/>
    <x v="0"/>
    <x v="0"/>
  </r>
  <r>
    <n v="2902"/>
    <s v="DE"/>
    <x v="97"/>
    <x v="0"/>
    <x v="0"/>
    <x v="1"/>
    <n v="0"/>
    <x v="1"/>
    <n v="253.2"/>
    <n v="95"/>
    <n v="43.04"/>
    <n v="210.8"/>
    <n v="86"/>
    <n v="17.920000000000002"/>
    <n v="253.9"/>
    <n v="81"/>
    <n v="11.43"/>
    <n v="9.5"/>
    <x v="7"/>
    <n v="2.57"/>
    <x v="0"/>
    <x v="5"/>
    <x v="2"/>
    <x v="1"/>
    <x v="0"/>
    <x v="0"/>
  </r>
  <r>
    <n v="2903"/>
    <s v="TN"/>
    <x v="215"/>
    <x v="1"/>
    <x v="0"/>
    <x v="0"/>
    <n v="25"/>
    <x v="0"/>
    <n v="199.9"/>
    <n v="64"/>
    <n v="33.979999999999997"/>
    <n v="134.6"/>
    <n v="110"/>
    <n v="11.44"/>
    <n v="210.4"/>
    <n v="78"/>
    <n v="9.4700000000000006"/>
    <n v="11.7"/>
    <x v="1"/>
    <n v="3.16"/>
    <x v="1"/>
    <x v="3"/>
    <x v="1"/>
    <x v="0"/>
    <x v="2"/>
    <x v="0"/>
  </r>
  <r>
    <n v="2904"/>
    <s v="OR"/>
    <x v="120"/>
    <x v="0"/>
    <x v="0"/>
    <x v="0"/>
    <n v="25"/>
    <x v="0"/>
    <n v="187.5"/>
    <n v="105"/>
    <n v="31.88"/>
    <n v="272.3"/>
    <n v="88"/>
    <n v="23.15"/>
    <n v="216.4"/>
    <n v="91"/>
    <n v="9.74"/>
    <n v="11.7"/>
    <x v="5"/>
    <n v="3.16"/>
    <x v="1"/>
    <x v="4"/>
    <x v="1"/>
    <x v="0"/>
    <x v="1"/>
    <x v="0"/>
  </r>
  <r>
    <n v="2905"/>
    <s v="IA"/>
    <x v="32"/>
    <x v="2"/>
    <x v="0"/>
    <x v="1"/>
    <n v="0"/>
    <x v="1"/>
    <n v="183.6"/>
    <n v="111"/>
    <n v="31.21"/>
    <n v="303.5"/>
    <n v="88"/>
    <n v="25.8"/>
    <n v="189.8"/>
    <n v="115"/>
    <n v="8.5399999999999991"/>
    <n v="10.3"/>
    <x v="1"/>
    <n v="2.78"/>
    <x v="0"/>
    <x v="1"/>
    <x v="1"/>
    <x v="0"/>
    <x v="1"/>
    <x v="0"/>
  </r>
  <r>
    <n v="2906"/>
    <s v="MI"/>
    <x v="47"/>
    <x v="1"/>
    <x v="0"/>
    <x v="0"/>
    <n v="21"/>
    <x v="0"/>
    <n v="86.1"/>
    <n v="95"/>
    <n v="14.64"/>
    <n v="189.9"/>
    <n v="126"/>
    <n v="16.14"/>
    <n v="201.3"/>
    <n v="113"/>
    <n v="9.06"/>
    <n v="11.7"/>
    <x v="7"/>
    <n v="3.16"/>
    <x v="1"/>
    <x v="1"/>
    <x v="1"/>
    <x v="0"/>
    <x v="0"/>
    <x v="3"/>
  </r>
  <r>
    <n v="2907"/>
    <s v="AR"/>
    <x v="92"/>
    <x v="2"/>
    <x v="0"/>
    <x v="1"/>
    <n v="0"/>
    <x v="1"/>
    <n v="126.8"/>
    <n v="83"/>
    <n v="21.56"/>
    <n v="157.80000000000001"/>
    <n v="100"/>
    <n v="13.41"/>
    <n v="158.30000000000001"/>
    <n v="97"/>
    <n v="7.12"/>
    <n v="11"/>
    <x v="7"/>
    <n v="2.97"/>
    <x v="1"/>
    <x v="3"/>
    <x v="1"/>
    <x v="0"/>
    <x v="2"/>
    <x v="3"/>
  </r>
  <r>
    <n v="2908"/>
    <s v="TN"/>
    <x v="109"/>
    <x v="0"/>
    <x v="0"/>
    <x v="1"/>
    <n v="0"/>
    <x v="1"/>
    <n v="108.3"/>
    <n v="95"/>
    <n v="18.41"/>
    <n v="168.3"/>
    <n v="104"/>
    <n v="14.31"/>
    <n v="153.1"/>
    <n v="109"/>
    <n v="6.89"/>
    <n v="9.1"/>
    <x v="5"/>
    <n v="2.46"/>
    <x v="0"/>
    <x v="0"/>
    <x v="1"/>
    <x v="0"/>
    <x v="2"/>
    <x v="3"/>
  </r>
  <r>
    <n v="2909"/>
    <s v="WV"/>
    <x v="133"/>
    <x v="2"/>
    <x v="1"/>
    <x v="1"/>
    <n v="0"/>
    <x v="1"/>
    <n v="160.5"/>
    <n v="92"/>
    <n v="27.29"/>
    <n v="235.8"/>
    <n v="121"/>
    <n v="20.04"/>
    <n v="111.8"/>
    <n v="95"/>
    <n v="5.03"/>
    <n v="13.8"/>
    <x v="2"/>
    <n v="3.73"/>
    <x v="1"/>
    <x v="0"/>
    <x v="2"/>
    <x v="1"/>
    <x v="1"/>
    <x v="1"/>
  </r>
  <r>
    <n v="2910"/>
    <s v="IL"/>
    <x v="18"/>
    <x v="2"/>
    <x v="0"/>
    <x v="1"/>
    <n v="0"/>
    <x v="1"/>
    <n v="147.30000000000001"/>
    <n v="81"/>
    <n v="25.04"/>
    <n v="158.4"/>
    <n v="88"/>
    <n v="13.46"/>
    <n v="193.8"/>
    <n v="103"/>
    <n v="8.7200000000000006"/>
    <n v="11"/>
    <x v="0"/>
    <n v="2.97"/>
    <x v="1"/>
    <x v="4"/>
    <x v="1"/>
    <x v="0"/>
    <x v="2"/>
    <x v="3"/>
  </r>
  <r>
    <n v="2911"/>
    <s v="DE"/>
    <x v="122"/>
    <x v="1"/>
    <x v="0"/>
    <x v="1"/>
    <n v="0"/>
    <x v="1"/>
    <n v="165.1"/>
    <n v="91"/>
    <n v="28.07"/>
    <n v="240.8"/>
    <n v="56"/>
    <n v="20.47"/>
    <n v="277"/>
    <n v="100"/>
    <n v="12.47"/>
    <n v="9.5"/>
    <x v="0"/>
    <n v="2.57"/>
    <x v="0"/>
    <x v="4"/>
    <x v="1"/>
    <x v="0"/>
    <x v="1"/>
    <x v="1"/>
  </r>
  <r>
    <n v="2912"/>
    <s v="NC"/>
    <x v="116"/>
    <x v="2"/>
    <x v="0"/>
    <x v="0"/>
    <n v="31"/>
    <x v="2"/>
    <n v="122.2"/>
    <n v="88"/>
    <n v="20.77"/>
    <n v="139"/>
    <n v="100"/>
    <n v="11.82"/>
    <n v="141.9"/>
    <n v="141"/>
    <n v="6.39"/>
    <n v="5.7"/>
    <x v="3"/>
    <n v="1.54"/>
    <x v="0"/>
    <x v="3"/>
    <x v="1"/>
    <x v="0"/>
    <x v="2"/>
    <x v="3"/>
  </r>
  <r>
    <n v="2913"/>
    <s v="IA"/>
    <x v="12"/>
    <x v="2"/>
    <x v="0"/>
    <x v="1"/>
    <n v="0"/>
    <x v="1"/>
    <n v="156.30000000000001"/>
    <n v="102"/>
    <n v="26.57"/>
    <n v="273.10000000000002"/>
    <n v="118"/>
    <n v="23.21"/>
    <n v="215.8"/>
    <n v="113"/>
    <n v="9.7100000000000009"/>
    <n v="9"/>
    <x v="7"/>
    <n v="2.4300000000000002"/>
    <x v="0"/>
    <x v="3"/>
    <x v="1"/>
    <x v="0"/>
    <x v="1"/>
    <x v="1"/>
  </r>
  <r>
    <n v="2914"/>
    <s v="AL"/>
    <x v="12"/>
    <x v="2"/>
    <x v="0"/>
    <x v="0"/>
    <n v="46"/>
    <x v="2"/>
    <n v="277.7"/>
    <n v="109"/>
    <n v="47.21"/>
    <n v="270"/>
    <n v="114"/>
    <n v="22.95"/>
    <n v="165.3"/>
    <n v="82"/>
    <n v="7.44"/>
    <n v="10.4"/>
    <x v="5"/>
    <n v="2.81"/>
    <x v="1"/>
    <x v="0"/>
    <x v="1"/>
    <x v="0"/>
    <x v="1"/>
    <x v="0"/>
  </r>
  <r>
    <n v="2915"/>
    <s v="HI"/>
    <x v="147"/>
    <x v="0"/>
    <x v="1"/>
    <x v="0"/>
    <n v="21"/>
    <x v="0"/>
    <n v="147.4"/>
    <n v="117"/>
    <n v="25.06"/>
    <n v="262.8"/>
    <n v="110"/>
    <n v="22.34"/>
    <n v="202"/>
    <n v="97"/>
    <n v="9.09"/>
    <n v="10.9"/>
    <x v="2"/>
    <n v="2.94"/>
    <x v="1"/>
    <x v="1"/>
    <x v="1"/>
    <x v="0"/>
    <x v="1"/>
    <x v="1"/>
  </r>
  <r>
    <n v="2916"/>
    <s v="PA"/>
    <x v="26"/>
    <x v="0"/>
    <x v="0"/>
    <x v="1"/>
    <n v="0"/>
    <x v="1"/>
    <n v="228.4"/>
    <n v="113"/>
    <n v="38.83"/>
    <n v="163.30000000000001"/>
    <n v="103"/>
    <n v="13.88"/>
    <n v="248"/>
    <n v="114"/>
    <n v="11.16"/>
    <n v="7.8"/>
    <x v="1"/>
    <n v="2.11"/>
    <x v="0"/>
    <x v="0"/>
    <x v="1"/>
    <x v="0"/>
    <x v="2"/>
    <x v="0"/>
  </r>
  <r>
    <n v="2917"/>
    <s v="RI"/>
    <x v="120"/>
    <x v="1"/>
    <x v="0"/>
    <x v="1"/>
    <n v="0"/>
    <x v="1"/>
    <n v="184.6"/>
    <n v="133"/>
    <n v="31.38"/>
    <n v="166.8"/>
    <n v="94"/>
    <n v="14.18"/>
    <n v="225.2"/>
    <n v="105"/>
    <n v="10.130000000000001"/>
    <n v="6.8"/>
    <x v="8"/>
    <n v="1.84"/>
    <x v="0"/>
    <x v="0"/>
    <x v="1"/>
    <x v="0"/>
    <x v="2"/>
    <x v="0"/>
  </r>
  <r>
    <n v="2918"/>
    <s v="DC"/>
    <x v="138"/>
    <x v="2"/>
    <x v="0"/>
    <x v="0"/>
    <n v="25"/>
    <x v="0"/>
    <n v="219"/>
    <n v="95"/>
    <n v="37.229999999999997"/>
    <n v="241.9"/>
    <n v="95"/>
    <n v="20.56"/>
    <n v="203.4"/>
    <n v="102"/>
    <n v="9.15"/>
    <n v="5.6"/>
    <x v="2"/>
    <n v="1.51"/>
    <x v="0"/>
    <x v="2"/>
    <x v="1"/>
    <x v="0"/>
    <x v="1"/>
    <x v="0"/>
  </r>
  <r>
    <n v="2919"/>
    <s v="TN"/>
    <x v="155"/>
    <x v="1"/>
    <x v="0"/>
    <x v="1"/>
    <n v="0"/>
    <x v="1"/>
    <n v="220.9"/>
    <n v="100"/>
    <n v="37.549999999999997"/>
    <n v="279.60000000000002"/>
    <n v="76"/>
    <n v="23.77"/>
    <n v="239.8"/>
    <n v="107"/>
    <n v="10.79"/>
    <n v="13.5"/>
    <x v="4"/>
    <n v="3.65"/>
    <x v="1"/>
    <x v="0"/>
    <x v="2"/>
    <x v="1"/>
    <x v="1"/>
    <x v="0"/>
  </r>
  <r>
    <n v="2920"/>
    <s v="AL"/>
    <x v="90"/>
    <x v="2"/>
    <x v="0"/>
    <x v="0"/>
    <n v="27"/>
    <x v="2"/>
    <n v="188.4"/>
    <n v="104"/>
    <n v="32.03"/>
    <n v="320.60000000000002"/>
    <n v="128"/>
    <n v="27.25"/>
    <n v="161.69999999999999"/>
    <n v="120"/>
    <n v="7.28"/>
    <n v="9.6999999999999993"/>
    <x v="10"/>
    <n v="2.62"/>
    <x v="0"/>
    <x v="0"/>
    <x v="1"/>
    <x v="0"/>
    <x v="1"/>
    <x v="0"/>
  </r>
  <r>
    <n v="2921"/>
    <s v="IN"/>
    <x v="125"/>
    <x v="1"/>
    <x v="0"/>
    <x v="1"/>
    <n v="0"/>
    <x v="1"/>
    <n v="254.8"/>
    <n v="83"/>
    <n v="43.32"/>
    <n v="194"/>
    <n v="98"/>
    <n v="16.489999999999998"/>
    <n v="186.2"/>
    <n v="118"/>
    <n v="8.3800000000000008"/>
    <n v="13.5"/>
    <x v="5"/>
    <n v="3.65"/>
    <x v="1"/>
    <x v="2"/>
    <x v="1"/>
    <x v="0"/>
    <x v="0"/>
    <x v="0"/>
  </r>
  <r>
    <n v="2922"/>
    <s v="UT"/>
    <x v="77"/>
    <x v="1"/>
    <x v="0"/>
    <x v="1"/>
    <n v="0"/>
    <x v="1"/>
    <n v="338.4"/>
    <n v="86"/>
    <n v="57.53"/>
    <n v="234.6"/>
    <n v="97"/>
    <n v="19.940000000000001"/>
    <n v="264.8"/>
    <n v="139"/>
    <n v="11.92"/>
    <n v="14.8"/>
    <x v="7"/>
    <n v="4"/>
    <x v="1"/>
    <x v="3"/>
    <x v="2"/>
    <x v="1"/>
    <x v="1"/>
    <x v="0"/>
  </r>
  <r>
    <n v="2923"/>
    <s v="VA"/>
    <x v="21"/>
    <x v="0"/>
    <x v="0"/>
    <x v="1"/>
    <n v="0"/>
    <x v="1"/>
    <n v="143.1"/>
    <n v="114"/>
    <n v="24.33"/>
    <n v="138.1"/>
    <n v="119"/>
    <n v="11.74"/>
    <n v="199.4"/>
    <n v="100"/>
    <n v="8.9700000000000006"/>
    <n v="8.9"/>
    <x v="0"/>
    <n v="2.4"/>
    <x v="0"/>
    <x v="3"/>
    <x v="1"/>
    <x v="0"/>
    <x v="2"/>
    <x v="3"/>
  </r>
  <r>
    <n v="2924"/>
    <s v="CT"/>
    <x v="128"/>
    <x v="0"/>
    <x v="0"/>
    <x v="0"/>
    <n v="20"/>
    <x v="0"/>
    <n v="118.3"/>
    <n v="113"/>
    <n v="20.11"/>
    <n v="253.8"/>
    <n v="97"/>
    <n v="21.57"/>
    <n v="172.8"/>
    <n v="78"/>
    <n v="7.78"/>
    <n v="9.4"/>
    <x v="7"/>
    <n v="2.54"/>
    <x v="0"/>
    <x v="0"/>
    <x v="1"/>
    <x v="0"/>
    <x v="1"/>
    <x v="1"/>
  </r>
  <r>
    <n v="2925"/>
    <s v="PA"/>
    <x v="28"/>
    <x v="1"/>
    <x v="0"/>
    <x v="1"/>
    <n v="0"/>
    <x v="1"/>
    <n v="185.9"/>
    <n v="111"/>
    <n v="31.6"/>
    <n v="216.8"/>
    <n v="93"/>
    <n v="18.43"/>
    <n v="231"/>
    <n v="58"/>
    <n v="10.4"/>
    <n v="8.5"/>
    <x v="5"/>
    <n v="2.2999999999999998"/>
    <x v="0"/>
    <x v="0"/>
    <x v="1"/>
    <x v="0"/>
    <x v="0"/>
    <x v="0"/>
  </r>
  <r>
    <n v="2926"/>
    <s v="MI"/>
    <x v="116"/>
    <x v="1"/>
    <x v="0"/>
    <x v="1"/>
    <n v="0"/>
    <x v="1"/>
    <n v="219"/>
    <n v="100"/>
    <n v="37.229999999999997"/>
    <n v="148.9"/>
    <n v="110"/>
    <n v="12.66"/>
    <n v="151.80000000000001"/>
    <n v="129"/>
    <n v="6.83"/>
    <n v="11.9"/>
    <x v="8"/>
    <n v="3.21"/>
    <x v="1"/>
    <x v="3"/>
    <x v="1"/>
    <x v="0"/>
    <x v="2"/>
    <x v="0"/>
  </r>
  <r>
    <n v="2927"/>
    <s v="NC"/>
    <x v="16"/>
    <x v="1"/>
    <x v="0"/>
    <x v="0"/>
    <n v="18"/>
    <x v="0"/>
    <n v="180.1"/>
    <n v="90"/>
    <n v="30.62"/>
    <n v="152.5"/>
    <n v="65"/>
    <n v="12.96"/>
    <n v="258.2"/>
    <n v="85"/>
    <n v="11.62"/>
    <n v="12.7"/>
    <x v="4"/>
    <n v="3.43"/>
    <x v="1"/>
    <x v="0"/>
    <x v="1"/>
    <x v="0"/>
    <x v="2"/>
    <x v="0"/>
  </r>
  <r>
    <n v="2928"/>
    <s v="GA"/>
    <x v="31"/>
    <x v="2"/>
    <x v="0"/>
    <x v="1"/>
    <n v="0"/>
    <x v="1"/>
    <n v="114.9"/>
    <n v="119"/>
    <n v="19.53"/>
    <n v="239.7"/>
    <n v="91"/>
    <n v="20.37"/>
    <n v="165.3"/>
    <n v="112"/>
    <n v="7.44"/>
    <n v="12.6"/>
    <x v="2"/>
    <n v="3.4"/>
    <x v="1"/>
    <x v="4"/>
    <x v="1"/>
    <x v="0"/>
    <x v="1"/>
    <x v="1"/>
  </r>
  <r>
    <n v="2929"/>
    <s v="PA"/>
    <x v="155"/>
    <x v="1"/>
    <x v="0"/>
    <x v="1"/>
    <n v="0"/>
    <x v="1"/>
    <n v="158.6"/>
    <n v="97"/>
    <n v="26.96"/>
    <n v="204.4"/>
    <n v="123"/>
    <n v="17.37"/>
    <n v="182.5"/>
    <n v="123"/>
    <n v="8.2100000000000009"/>
    <n v="11.3"/>
    <x v="0"/>
    <n v="3.05"/>
    <x v="1"/>
    <x v="4"/>
    <x v="1"/>
    <x v="0"/>
    <x v="0"/>
    <x v="3"/>
  </r>
  <r>
    <n v="2930"/>
    <s v="DE"/>
    <x v="78"/>
    <x v="0"/>
    <x v="1"/>
    <x v="0"/>
    <n v="36"/>
    <x v="2"/>
    <n v="244.2"/>
    <n v="147"/>
    <n v="41.51"/>
    <n v="199.7"/>
    <n v="65"/>
    <n v="16.97"/>
    <n v="144.4"/>
    <n v="109"/>
    <n v="6.5"/>
    <n v="15.4"/>
    <x v="0"/>
    <n v="4.16"/>
    <x v="1"/>
    <x v="4"/>
    <x v="2"/>
    <x v="1"/>
    <x v="0"/>
    <x v="0"/>
  </r>
  <r>
    <n v="2931"/>
    <s v="NY"/>
    <x v="52"/>
    <x v="0"/>
    <x v="0"/>
    <x v="1"/>
    <n v="0"/>
    <x v="1"/>
    <n v="180"/>
    <n v="58"/>
    <n v="30.6"/>
    <n v="229.4"/>
    <n v="88"/>
    <n v="19.5"/>
    <n v="162.19999999999999"/>
    <n v="110"/>
    <n v="7.3"/>
    <n v="13.2"/>
    <x v="4"/>
    <n v="3.56"/>
    <x v="1"/>
    <x v="0"/>
    <x v="1"/>
    <x v="0"/>
    <x v="1"/>
    <x v="0"/>
  </r>
  <r>
    <n v="2932"/>
    <s v="NE"/>
    <x v="136"/>
    <x v="0"/>
    <x v="0"/>
    <x v="1"/>
    <n v="0"/>
    <x v="1"/>
    <n v="135.4"/>
    <n v="104"/>
    <n v="23.02"/>
    <n v="138.80000000000001"/>
    <n v="91"/>
    <n v="11.8"/>
    <n v="208.5"/>
    <n v="92"/>
    <n v="9.3800000000000008"/>
    <n v="5.4"/>
    <x v="0"/>
    <n v="1.46"/>
    <x v="0"/>
    <x v="0"/>
    <x v="1"/>
    <x v="0"/>
    <x v="2"/>
    <x v="3"/>
  </r>
  <r>
    <n v="2933"/>
    <s v="ME"/>
    <x v="36"/>
    <x v="2"/>
    <x v="0"/>
    <x v="1"/>
    <n v="0"/>
    <x v="1"/>
    <n v="272.39999999999998"/>
    <n v="112"/>
    <n v="46.31"/>
    <n v="252.2"/>
    <n v="91"/>
    <n v="21.44"/>
    <n v="255.4"/>
    <n v="112"/>
    <n v="11.49"/>
    <n v="10.9"/>
    <x v="2"/>
    <n v="2.94"/>
    <x v="1"/>
    <x v="0"/>
    <x v="2"/>
    <x v="1"/>
    <x v="1"/>
    <x v="0"/>
  </r>
  <r>
    <n v="2934"/>
    <s v="NJ"/>
    <x v="25"/>
    <x v="1"/>
    <x v="0"/>
    <x v="1"/>
    <n v="0"/>
    <x v="1"/>
    <n v="262.89999999999998"/>
    <n v="95"/>
    <n v="44.69"/>
    <n v="175.9"/>
    <n v="126"/>
    <n v="14.95"/>
    <n v="202.1"/>
    <n v="101"/>
    <n v="9.09"/>
    <n v="7.5"/>
    <x v="2"/>
    <n v="2.0299999999999998"/>
    <x v="0"/>
    <x v="0"/>
    <x v="1"/>
    <x v="0"/>
    <x v="2"/>
    <x v="0"/>
  </r>
  <r>
    <n v="2935"/>
    <s v="DE"/>
    <x v="138"/>
    <x v="0"/>
    <x v="0"/>
    <x v="1"/>
    <n v="0"/>
    <x v="1"/>
    <n v="66.7"/>
    <n v="124"/>
    <n v="11.34"/>
    <n v="204"/>
    <n v="91"/>
    <n v="17.34"/>
    <n v="254.7"/>
    <n v="110"/>
    <n v="11.46"/>
    <n v="15.1"/>
    <x v="5"/>
    <n v="4.08"/>
    <x v="1"/>
    <x v="0"/>
    <x v="1"/>
    <x v="0"/>
    <x v="0"/>
    <x v="2"/>
  </r>
  <r>
    <n v="2936"/>
    <s v="CT"/>
    <x v="77"/>
    <x v="2"/>
    <x v="0"/>
    <x v="1"/>
    <n v="0"/>
    <x v="1"/>
    <n v="240.8"/>
    <n v="72"/>
    <n v="40.94"/>
    <n v="202.7"/>
    <n v="62"/>
    <n v="17.23"/>
    <n v="212.9"/>
    <n v="76"/>
    <n v="9.58"/>
    <n v="7.7"/>
    <x v="2"/>
    <n v="2.08"/>
    <x v="0"/>
    <x v="0"/>
    <x v="1"/>
    <x v="0"/>
    <x v="0"/>
    <x v="0"/>
  </r>
  <r>
    <n v="2937"/>
    <s v="KY"/>
    <x v="69"/>
    <x v="0"/>
    <x v="0"/>
    <x v="0"/>
    <n v="40"/>
    <x v="2"/>
    <n v="158.30000000000001"/>
    <n v="90"/>
    <n v="26.91"/>
    <n v="213.2"/>
    <n v="71"/>
    <n v="18.12"/>
    <n v="123"/>
    <n v="132"/>
    <n v="5.54"/>
    <n v="14"/>
    <x v="5"/>
    <n v="3.78"/>
    <x v="1"/>
    <x v="4"/>
    <x v="1"/>
    <x v="0"/>
    <x v="0"/>
    <x v="3"/>
  </r>
  <r>
    <n v="2938"/>
    <s v="CO"/>
    <x v="76"/>
    <x v="1"/>
    <x v="0"/>
    <x v="0"/>
    <n v="24"/>
    <x v="0"/>
    <n v="201.7"/>
    <n v="87"/>
    <n v="34.29"/>
    <n v="251.7"/>
    <n v="97"/>
    <n v="21.39"/>
    <n v="297.39999999999998"/>
    <n v="95"/>
    <n v="13.38"/>
    <n v="7.9"/>
    <x v="2"/>
    <n v="2.13"/>
    <x v="0"/>
    <x v="1"/>
    <x v="1"/>
    <x v="0"/>
    <x v="1"/>
    <x v="0"/>
  </r>
  <r>
    <n v="2939"/>
    <s v="NH"/>
    <x v="67"/>
    <x v="1"/>
    <x v="0"/>
    <x v="1"/>
    <n v="0"/>
    <x v="1"/>
    <n v="168.8"/>
    <n v="102"/>
    <n v="28.7"/>
    <n v="248.1"/>
    <n v="125"/>
    <n v="21.09"/>
    <n v="250.7"/>
    <n v="96"/>
    <n v="11.28"/>
    <n v="10.6"/>
    <x v="7"/>
    <n v="2.86"/>
    <x v="1"/>
    <x v="0"/>
    <x v="1"/>
    <x v="0"/>
    <x v="1"/>
    <x v="1"/>
  </r>
  <r>
    <n v="2940"/>
    <s v="MA"/>
    <x v="7"/>
    <x v="0"/>
    <x v="0"/>
    <x v="1"/>
    <n v="0"/>
    <x v="1"/>
    <n v="141.9"/>
    <n v="98"/>
    <n v="24.12"/>
    <n v="188.1"/>
    <n v="63"/>
    <n v="15.99"/>
    <n v="115.2"/>
    <n v="49"/>
    <n v="5.18"/>
    <n v="12"/>
    <x v="2"/>
    <n v="3.24"/>
    <x v="1"/>
    <x v="4"/>
    <x v="1"/>
    <x v="0"/>
    <x v="0"/>
    <x v="3"/>
  </r>
  <r>
    <n v="2941"/>
    <s v="LA"/>
    <x v="40"/>
    <x v="1"/>
    <x v="0"/>
    <x v="1"/>
    <n v="0"/>
    <x v="1"/>
    <n v="182.6"/>
    <n v="75"/>
    <n v="31.04"/>
    <n v="188.6"/>
    <n v="67"/>
    <n v="16.03"/>
    <n v="137.69999999999999"/>
    <n v="81"/>
    <n v="6.2"/>
    <n v="9.5"/>
    <x v="0"/>
    <n v="2.57"/>
    <x v="0"/>
    <x v="5"/>
    <x v="2"/>
    <x v="1"/>
    <x v="0"/>
    <x v="0"/>
  </r>
  <r>
    <n v="2942"/>
    <s v="IL"/>
    <x v="13"/>
    <x v="0"/>
    <x v="0"/>
    <x v="1"/>
    <n v="0"/>
    <x v="1"/>
    <n v="203.7"/>
    <n v="80"/>
    <n v="34.630000000000003"/>
    <n v="230.2"/>
    <n v="112"/>
    <n v="19.57"/>
    <n v="120.3"/>
    <n v="48"/>
    <n v="5.41"/>
    <n v="9.4"/>
    <x v="6"/>
    <n v="2.54"/>
    <x v="0"/>
    <x v="3"/>
    <x v="1"/>
    <x v="0"/>
    <x v="1"/>
    <x v="0"/>
  </r>
  <r>
    <n v="2943"/>
    <s v="MI"/>
    <x v="111"/>
    <x v="0"/>
    <x v="0"/>
    <x v="1"/>
    <n v="0"/>
    <x v="1"/>
    <n v="191.6"/>
    <n v="53"/>
    <n v="32.57"/>
    <n v="104.6"/>
    <n v="104"/>
    <n v="8.89"/>
    <n v="195.8"/>
    <n v="125"/>
    <n v="8.81"/>
    <n v="10.7"/>
    <x v="4"/>
    <n v="2.89"/>
    <x v="1"/>
    <x v="3"/>
    <x v="1"/>
    <x v="0"/>
    <x v="2"/>
    <x v="0"/>
  </r>
  <r>
    <n v="2944"/>
    <s v="IN"/>
    <x v="128"/>
    <x v="0"/>
    <x v="0"/>
    <x v="1"/>
    <n v="0"/>
    <x v="1"/>
    <n v="136.4"/>
    <n v="147"/>
    <n v="23.19"/>
    <n v="219.9"/>
    <n v="101"/>
    <n v="18.690000000000001"/>
    <n v="99.7"/>
    <n v="73"/>
    <n v="4.49"/>
    <n v="7"/>
    <x v="0"/>
    <n v="1.89"/>
    <x v="0"/>
    <x v="1"/>
    <x v="1"/>
    <x v="0"/>
    <x v="0"/>
    <x v="3"/>
  </r>
  <r>
    <n v="2945"/>
    <s v="CO"/>
    <x v="52"/>
    <x v="0"/>
    <x v="0"/>
    <x v="0"/>
    <n v="30"/>
    <x v="2"/>
    <n v="168.2"/>
    <n v="103"/>
    <n v="28.59"/>
    <n v="220.9"/>
    <n v="75"/>
    <n v="18.78"/>
    <n v="224.3"/>
    <n v="105"/>
    <n v="10.09"/>
    <n v="8.1999999999999993"/>
    <x v="5"/>
    <n v="2.21"/>
    <x v="0"/>
    <x v="1"/>
    <x v="1"/>
    <x v="0"/>
    <x v="0"/>
    <x v="2"/>
  </r>
  <r>
    <n v="2946"/>
    <s v="TX"/>
    <x v="74"/>
    <x v="0"/>
    <x v="0"/>
    <x v="1"/>
    <n v="0"/>
    <x v="1"/>
    <n v="217.9"/>
    <n v="89"/>
    <n v="37.04"/>
    <n v="238.8"/>
    <n v="101"/>
    <n v="20.3"/>
    <n v="194.4"/>
    <n v="105"/>
    <n v="8.75"/>
    <n v="6.6"/>
    <x v="7"/>
    <n v="1.78"/>
    <x v="0"/>
    <x v="1"/>
    <x v="1"/>
    <x v="0"/>
    <x v="1"/>
    <x v="0"/>
  </r>
  <r>
    <n v="2947"/>
    <s v="IA"/>
    <x v="3"/>
    <x v="2"/>
    <x v="0"/>
    <x v="1"/>
    <n v="0"/>
    <x v="1"/>
    <n v="198.1"/>
    <n v="93"/>
    <n v="33.68"/>
    <n v="236.1"/>
    <n v="95"/>
    <n v="20.07"/>
    <n v="127.3"/>
    <n v="121"/>
    <n v="5.73"/>
    <n v="12.6"/>
    <x v="7"/>
    <n v="3.4"/>
    <x v="1"/>
    <x v="4"/>
    <x v="1"/>
    <x v="0"/>
    <x v="1"/>
    <x v="0"/>
  </r>
  <r>
    <n v="2948"/>
    <s v="UT"/>
    <x v="124"/>
    <x v="2"/>
    <x v="1"/>
    <x v="0"/>
    <n v="15"/>
    <x v="0"/>
    <n v="178.8"/>
    <n v="81"/>
    <n v="30.4"/>
    <n v="286.10000000000002"/>
    <n v="85"/>
    <n v="24.32"/>
    <n v="229.4"/>
    <n v="128"/>
    <n v="10.32"/>
    <n v="7.1"/>
    <x v="2"/>
    <n v="1.92"/>
    <x v="0"/>
    <x v="0"/>
    <x v="1"/>
    <x v="0"/>
    <x v="1"/>
    <x v="0"/>
  </r>
  <r>
    <n v="2949"/>
    <s v="AL"/>
    <x v="40"/>
    <x v="0"/>
    <x v="0"/>
    <x v="0"/>
    <n v="18"/>
    <x v="0"/>
    <n v="262.89999999999998"/>
    <n v="57"/>
    <n v="44.69"/>
    <n v="190.2"/>
    <n v="107"/>
    <n v="16.170000000000002"/>
    <n v="293.5"/>
    <n v="103"/>
    <n v="13.21"/>
    <n v="11.8"/>
    <x v="7"/>
    <n v="3.19"/>
    <x v="1"/>
    <x v="3"/>
    <x v="1"/>
    <x v="0"/>
    <x v="0"/>
    <x v="0"/>
  </r>
  <r>
    <n v="2950"/>
    <s v="NV"/>
    <x v="128"/>
    <x v="0"/>
    <x v="0"/>
    <x v="1"/>
    <n v="0"/>
    <x v="1"/>
    <n v="197"/>
    <n v="130"/>
    <n v="33.49"/>
    <n v="219.2"/>
    <n v="105"/>
    <n v="18.63"/>
    <n v="102.8"/>
    <n v="113"/>
    <n v="4.63"/>
    <n v="12.6"/>
    <x v="7"/>
    <n v="3.4"/>
    <x v="1"/>
    <x v="0"/>
    <x v="1"/>
    <x v="0"/>
    <x v="0"/>
    <x v="0"/>
  </r>
  <r>
    <n v="2951"/>
    <s v="IA"/>
    <x v="72"/>
    <x v="1"/>
    <x v="0"/>
    <x v="1"/>
    <n v="0"/>
    <x v="1"/>
    <n v="102.9"/>
    <n v="94"/>
    <n v="17.489999999999998"/>
    <n v="229.1"/>
    <n v="96"/>
    <n v="19.47"/>
    <n v="198.7"/>
    <n v="129"/>
    <n v="8.94"/>
    <n v="13.6"/>
    <x v="5"/>
    <n v="3.67"/>
    <x v="1"/>
    <x v="0"/>
    <x v="1"/>
    <x v="0"/>
    <x v="1"/>
    <x v="3"/>
  </r>
  <r>
    <n v="2952"/>
    <s v="UT"/>
    <x v="119"/>
    <x v="2"/>
    <x v="0"/>
    <x v="1"/>
    <n v="0"/>
    <x v="1"/>
    <n v="144.19999999999999"/>
    <n v="74"/>
    <n v="24.51"/>
    <n v="164.7"/>
    <n v="119"/>
    <n v="14"/>
    <n v="279.2"/>
    <n v="121"/>
    <n v="12.56"/>
    <n v="12.1"/>
    <x v="10"/>
    <n v="3.27"/>
    <x v="1"/>
    <x v="2"/>
    <x v="2"/>
    <x v="1"/>
    <x v="2"/>
    <x v="2"/>
  </r>
  <r>
    <n v="2953"/>
    <s v="PA"/>
    <x v="23"/>
    <x v="0"/>
    <x v="0"/>
    <x v="1"/>
    <n v="0"/>
    <x v="1"/>
    <n v="139.80000000000001"/>
    <n v="109"/>
    <n v="23.77"/>
    <n v="157"/>
    <n v="91"/>
    <n v="13.35"/>
    <n v="218.6"/>
    <n v="122"/>
    <n v="9.84"/>
    <n v="13.6"/>
    <x v="7"/>
    <n v="3.67"/>
    <x v="1"/>
    <x v="3"/>
    <x v="1"/>
    <x v="0"/>
    <x v="2"/>
    <x v="3"/>
  </r>
  <r>
    <n v="2954"/>
    <s v="VA"/>
    <x v="15"/>
    <x v="0"/>
    <x v="0"/>
    <x v="1"/>
    <n v="0"/>
    <x v="1"/>
    <n v="139.69999999999999"/>
    <n v="112"/>
    <n v="23.75"/>
    <n v="199.8"/>
    <n v="127"/>
    <n v="16.98"/>
    <n v="189.3"/>
    <n v="104"/>
    <n v="8.52"/>
    <n v="10.3"/>
    <x v="5"/>
    <n v="2.78"/>
    <x v="0"/>
    <x v="4"/>
    <x v="1"/>
    <x v="0"/>
    <x v="0"/>
    <x v="3"/>
  </r>
  <r>
    <n v="2955"/>
    <s v="SC"/>
    <x v="147"/>
    <x v="0"/>
    <x v="0"/>
    <x v="1"/>
    <n v="0"/>
    <x v="1"/>
    <n v="309.39999999999998"/>
    <n v="86"/>
    <n v="52.6"/>
    <n v="271.3"/>
    <n v="98"/>
    <n v="23.06"/>
    <n v="197.1"/>
    <n v="116"/>
    <n v="8.8699999999999992"/>
    <n v="11.2"/>
    <x v="2"/>
    <n v="3.02"/>
    <x v="1"/>
    <x v="3"/>
    <x v="2"/>
    <x v="1"/>
    <x v="1"/>
    <x v="0"/>
  </r>
  <r>
    <n v="2956"/>
    <s v="WV"/>
    <x v="105"/>
    <x v="0"/>
    <x v="0"/>
    <x v="1"/>
    <n v="0"/>
    <x v="1"/>
    <n v="159.6"/>
    <n v="102"/>
    <n v="27.13"/>
    <n v="212.6"/>
    <n v="119"/>
    <n v="18.07"/>
    <n v="151.4"/>
    <n v="83"/>
    <n v="6.81"/>
    <n v="12.6"/>
    <x v="10"/>
    <n v="3.4"/>
    <x v="1"/>
    <x v="5"/>
    <x v="2"/>
    <x v="1"/>
    <x v="0"/>
    <x v="3"/>
  </r>
  <r>
    <n v="2957"/>
    <s v="KY"/>
    <x v="21"/>
    <x v="2"/>
    <x v="0"/>
    <x v="0"/>
    <n v="29"/>
    <x v="2"/>
    <n v="239.7"/>
    <n v="102"/>
    <n v="40.75"/>
    <n v="212.8"/>
    <n v="109"/>
    <n v="18.09"/>
    <n v="187.7"/>
    <n v="77"/>
    <n v="8.4499999999999993"/>
    <n v="10.5"/>
    <x v="5"/>
    <n v="2.84"/>
    <x v="1"/>
    <x v="0"/>
    <x v="1"/>
    <x v="0"/>
    <x v="0"/>
    <x v="0"/>
  </r>
  <r>
    <n v="2958"/>
    <s v="DC"/>
    <x v="138"/>
    <x v="1"/>
    <x v="0"/>
    <x v="1"/>
    <n v="0"/>
    <x v="1"/>
    <n v="161.1"/>
    <n v="110"/>
    <n v="27.39"/>
    <n v="170.6"/>
    <n v="111"/>
    <n v="14.5"/>
    <n v="274.39999999999998"/>
    <n v="80"/>
    <n v="12.35"/>
    <n v="7.6"/>
    <x v="5"/>
    <n v="2.0499999999999998"/>
    <x v="0"/>
    <x v="4"/>
    <x v="1"/>
    <x v="0"/>
    <x v="2"/>
    <x v="2"/>
  </r>
  <r>
    <n v="2959"/>
    <s v="HI"/>
    <x v="105"/>
    <x v="2"/>
    <x v="0"/>
    <x v="1"/>
    <n v="0"/>
    <x v="1"/>
    <n v="165.4"/>
    <n v="88"/>
    <n v="28.12"/>
    <n v="209.7"/>
    <n v="111"/>
    <n v="17.82"/>
    <n v="270.7"/>
    <n v="129"/>
    <n v="12.18"/>
    <n v="10.5"/>
    <x v="0"/>
    <n v="2.84"/>
    <x v="1"/>
    <x v="2"/>
    <x v="1"/>
    <x v="0"/>
    <x v="0"/>
    <x v="2"/>
  </r>
  <r>
    <n v="2960"/>
    <s v="MS"/>
    <x v="38"/>
    <x v="0"/>
    <x v="0"/>
    <x v="0"/>
    <n v="28"/>
    <x v="2"/>
    <n v="221.3"/>
    <n v="117"/>
    <n v="37.619999999999997"/>
    <n v="156"/>
    <n v="102"/>
    <n v="13.26"/>
    <n v="159.30000000000001"/>
    <n v="80"/>
    <n v="7.17"/>
    <n v="8.6999999999999993"/>
    <x v="0"/>
    <n v="2.35"/>
    <x v="0"/>
    <x v="1"/>
    <x v="1"/>
    <x v="0"/>
    <x v="2"/>
    <x v="0"/>
  </r>
  <r>
    <n v="2961"/>
    <s v="WV"/>
    <x v="90"/>
    <x v="0"/>
    <x v="1"/>
    <x v="1"/>
    <n v="0"/>
    <x v="1"/>
    <n v="176.8"/>
    <n v="89"/>
    <n v="30.06"/>
    <n v="196"/>
    <n v="89"/>
    <n v="16.66"/>
    <n v="232.6"/>
    <n v="151"/>
    <n v="10.47"/>
    <n v="13.1"/>
    <x v="2"/>
    <n v="3.54"/>
    <x v="1"/>
    <x v="0"/>
    <x v="2"/>
    <x v="1"/>
    <x v="0"/>
    <x v="0"/>
  </r>
  <r>
    <n v="2962"/>
    <s v="NC"/>
    <x v="91"/>
    <x v="2"/>
    <x v="0"/>
    <x v="1"/>
    <n v="0"/>
    <x v="1"/>
    <n v="196"/>
    <n v="75"/>
    <n v="33.32"/>
    <n v="237.8"/>
    <n v="112"/>
    <n v="20.21"/>
    <n v="220.1"/>
    <n v="127"/>
    <n v="9.9"/>
    <n v="13.9"/>
    <x v="2"/>
    <n v="3.75"/>
    <x v="1"/>
    <x v="0"/>
    <x v="1"/>
    <x v="0"/>
    <x v="1"/>
    <x v="0"/>
  </r>
  <r>
    <n v="2963"/>
    <s v="ME"/>
    <x v="27"/>
    <x v="0"/>
    <x v="0"/>
    <x v="1"/>
    <n v="0"/>
    <x v="1"/>
    <n v="174.3"/>
    <n v="113"/>
    <n v="29.63"/>
    <n v="200.7"/>
    <n v="107"/>
    <n v="17.059999999999999"/>
    <n v="281.2"/>
    <n v="145"/>
    <n v="12.65"/>
    <n v="11.6"/>
    <x v="0"/>
    <n v="3.13"/>
    <x v="1"/>
    <x v="2"/>
    <x v="1"/>
    <x v="0"/>
    <x v="0"/>
    <x v="2"/>
  </r>
  <r>
    <n v="2964"/>
    <s v="WY"/>
    <x v="58"/>
    <x v="2"/>
    <x v="0"/>
    <x v="1"/>
    <n v="0"/>
    <x v="1"/>
    <n v="158.4"/>
    <n v="107"/>
    <n v="26.93"/>
    <n v="142.19999999999999"/>
    <n v="104"/>
    <n v="12.09"/>
    <n v="174.7"/>
    <n v="108"/>
    <n v="7.86"/>
    <n v="14.9"/>
    <x v="5"/>
    <n v="4.0199999999999996"/>
    <x v="1"/>
    <x v="1"/>
    <x v="1"/>
    <x v="0"/>
    <x v="2"/>
    <x v="3"/>
  </r>
  <r>
    <n v="2965"/>
    <s v="ME"/>
    <x v="201"/>
    <x v="0"/>
    <x v="0"/>
    <x v="0"/>
    <n v="38"/>
    <x v="2"/>
    <n v="149.4"/>
    <n v="93"/>
    <n v="25.4"/>
    <n v="189.8"/>
    <n v="96"/>
    <n v="16.13"/>
    <n v="127.4"/>
    <n v="71"/>
    <n v="5.73"/>
    <n v="6"/>
    <x v="0"/>
    <n v="1.62"/>
    <x v="0"/>
    <x v="0"/>
    <x v="1"/>
    <x v="0"/>
    <x v="0"/>
    <x v="3"/>
  </r>
  <r>
    <n v="2966"/>
    <s v="KY"/>
    <x v="64"/>
    <x v="0"/>
    <x v="0"/>
    <x v="1"/>
    <n v="0"/>
    <x v="1"/>
    <n v="145.5"/>
    <n v="124"/>
    <n v="24.74"/>
    <n v="143.4"/>
    <n v="71"/>
    <n v="12.19"/>
    <n v="291.10000000000002"/>
    <n v="123"/>
    <n v="13.1"/>
    <n v="9.5"/>
    <x v="2"/>
    <n v="2.57"/>
    <x v="0"/>
    <x v="3"/>
    <x v="1"/>
    <x v="0"/>
    <x v="2"/>
    <x v="2"/>
  </r>
  <r>
    <n v="2967"/>
    <s v="GA"/>
    <x v="97"/>
    <x v="1"/>
    <x v="0"/>
    <x v="1"/>
    <n v="0"/>
    <x v="1"/>
    <n v="147.69999999999999"/>
    <n v="101"/>
    <n v="25.11"/>
    <n v="144.1"/>
    <n v="71"/>
    <n v="12.25"/>
    <n v="237"/>
    <n v="115"/>
    <n v="10.67"/>
    <n v="11.1"/>
    <x v="2"/>
    <n v="3"/>
    <x v="1"/>
    <x v="1"/>
    <x v="1"/>
    <x v="0"/>
    <x v="2"/>
    <x v="2"/>
  </r>
  <r>
    <n v="2968"/>
    <s v="IN"/>
    <x v="106"/>
    <x v="0"/>
    <x v="0"/>
    <x v="1"/>
    <n v="0"/>
    <x v="1"/>
    <n v="89.4"/>
    <n v="77"/>
    <n v="15.2"/>
    <n v="288.89999999999998"/>
    <n v="128"/>
    <n v="24.56"/>
    <n v="162.9"/>
    <n v="93"/>
    <n v="7.33"/>
    <n v="10.4"/>
    <x v="5"/>
    <n v="2.81"/>
    <x v="1"/>
    <x v="3"/>
    <x v="1"/>
    <x v="0"/>
    <x v="1"/>
    <x v="1"/>
  </r>
  <r>
    <n v="2969"/>
    <s v="VA"/>
    <x v="115"/>
    <x v="0"/>
    <x v="0"/>
    <x v="1"/>
    <n v="0"/>
    <x v="1"/>
    <n v="138.69999999999999"/>
    <n v="68"/>
    <n v="23.58"/>
    <n v="205.6"/>
    <n v="102"/>
    <n v="17.48"/>
    <n v="231.2"/>
    <n v="108"/>
    <n v="10.4"/>
    <n v="13.6"/>
    <x v="0"/>
    <n v="3.67"/>
    <x v="1"/>
    <x v="4"/>
    <x v="1"/>
    <x v="0"/>
    <x v="0"/>
    <x v="2"/>
  </r>
  <r>
    <n v="2970"/>
    <s v="DC"/>
    <x v="60"/>
    <x v="0"/>
    <x v="0"/>
    <x v="0"/>
    <n v="26"/>
    <x v="2"/>
    <n v="205.4"/>
    <n v="68"/>
    <n v="34.92"/>
    <n v="115"/>
    <n v="115"/>
    <n v="9.7799999999999994"/>
    <n v="214.7"/>
    <n v="130"/>
    <n v="9.66"/>
    <n v="9.4"/>
    <x v="5"/>
    <n v="2.54"/>
    <x v="0"/>
    <x v="5"/>
    <x v="1"/>
    <x v="0"/>
    <x v="2"/>
    <x v="0"/>
  </r>
  <r>
    <n v="2971"/>
    <s v="ID"/>
    <x v="174"/>
    <x v="2"/>
    <x v="0"/>
    <x v="1"/>
    <n v="0"/>
    <x v="1"/>
    <n v="187.4"/>
    <n v="86"/>
    <n v="31.86"/>
    <n v="169.3"/>
    <n v="116"/>
    <n v="14.39"/>
    <n v="153.4"/>
    <n v="88"/>
    <n v="6.9"/>
    <n v="11.7"/>
    <x v="0"/>
    <n v="3.16"/>
    <x v="1"/>
    <x v="0"/>
    <x v="1"/>
    <x v="0"/>
    <x v="2"/>
    <x v="0"/>
  </r>
  <r>
    <n v="2972"/>
    <s v="DE"/>
    <x v="103"/>
    <x v="0"/>
    <x v="0"/>
    <x v="1"/>
    <n v="0"/>
    <x v="1"/>
    <n v="206.1"/>
    <n v="105"/>
    <n v="35.04"/>
    <n v="246.6"/>
    <n v="104"/>
    <n v="20.96"/>
    <n v="254.6"/>
    <n v="83"/>
    <n v="11.46"/>
    <n v="12.1"/>
    <x v="10"/>
    <n v="3.27"/>
    <x v="1"/>
    <x v="4"/>
    <x v="1"/>
    <x v="0"/>
    <x v="1"/>
    <x v="0"/>
  </r>
  <r>
    <n v="2973"/>
    <s v="MN"/>
    <x v="85"/>
    <x v="2"/>
    <x v="0"/>
    <x v="0"/>
    <n v="34"/>
    <x v="2"/>
    <n v="131.5"/>
    <n v="143"/>
    <n v="22.36"/>
    <n v="185.3"/>
    <n v="109"/>
    <n v="15.75"/>
    <n v="177.3"/>
    <n v="117"/>
    <n v="7.98"/>
    <n v="10.9"/>
    <x v="2"/>
    <n v="2.94"/>
    <x v="1"/>
    <x v="1"/>
    <x v="1"/>
    <x v="0"/>
    <x v="0"/>
    <x v="3"/>
  </r>
  <r>
    <n v="2974"/>
    <s v="WY"/>
    <x v="82"/>
    <x v="0"/>
    <x v="0"/>
    <x v="1"/>
    <n v="0"/>
    <x v="1"/>
    <n v="120.1"/>
    <n v="103"/>
    <n v="20.420000000000002"/>
    <n v="179.2"/>
    <n v="132"/>
    <n v="15.23"/>
    <n v="127.3"/>
    <n v="82"/>
    <n v="5.73"/>
    <n v="6.3"/>
    <x v="7"/>
    <n v="1.7"/>
    <x v="0"/>
    <x v="0"/>
    <x v="1"/>
    <x v="0"/>
    <x v="0"/>
    <x v="3"/>
  </r>
  <r>
    <n v="2975"/>
    <s v="NY"/>
    <x v="111"/>
    <x v="0"/>
    <x v="0"/>
    <x v="1"/>
    <n v="0"/>
    <x v="1"/>
    <n v="168.6"/>
    <n v="85"/>
    <n v="28.66"/>
    <n v="176.3"/>
    <n v="89"/>
    <n v="14.99"/>
    <n v="282.3"/>
    <n v="69"/>
    <n v="12.7"/>
    <n v="13.3"/>
    <x v="3"/>
    <n v="3.59"/>
    <x v="1"/>
    <x v="0"/>
    <x v="1"/>
    <x v="0"/>
    <x v="2"/>
    <x v="2"/>
  </r>
  <r>
    <n v="2976"/>
    <s v="AR"/>
    <x v="151"/>
    <x v="1"/>
    <x v="0"/>
    <x v="1"/>
    <n v="0"/>
    <x v="1"/>
    <n v="189.4"/>
    <n v="114"/>
    <n v="32.200000000000003"/>
    <n v="145.69999999999999"/>
    <n v="96"/>
    <n v="12.38"/>
    <n v="192.8"/>
    <n v="121"/>
    <n v="8.68"/>
    <n v="4.5"/>
    <x v="12"/>
    <n v="1.22"/>
    <x v="0"/>
    <x v="1"/>
    <x v="1"/>
    <x v="0"/>
    <x v="2"/>
    <x v="0"/>
  </r>
  <r>
    <n v="2977"/>
    <s v="TX"/>
    <x v="56"/>
    <x v="2"/>
    <x v="0"/>
    <x v="1"/>
    <n v="0"/>
    <x v="1"/>
    <n v="158.5"/>
    <n v="90"/>
    <n v="26.95"/>
    <n v="254.4"/>
    <n v="67"/>
    <n v="21.62"/>
    <n v="178.4"/>
    <n v="104"/>
    <n v="8.0299999999999994"/>
    <n v="14.8"/>
    <x v="2"/>
    <n v="4"/>
    <x v="1"/>
    <x v="4"/>
    <x v="1"/>
    <x v="0"/>
    <x v="1"/>
    <x v="1"/>
  </r>
  <r>
    <n v="2978"/>
    <s v="LA"/>
    <x v="24"/>
    <x v="0"/>
    <x v="0"/>
    <x v="0"/>
    <n v="27"/>
    <x v="2"/>
    <n v="176"/>
    <n v="141"/>
    <n v="29.92"/>
    <n v="201.3"/>
    <n v="143"/>
    <n v="17.11"/>
    <n v="167.9"/>
    <n v="93"/>
    <n v="7.56"/>
    <n v="7.1"/>
    <x v="2"/>
    <n v="1.92"/>
    <x v="0"/>
    <x v="3"/>
    <x v="1"/>
    <x v="0"/>
    <x v="0"/>
    <x v="3"/>
  </r>
  <r>
    <n v="2979"/>
    <s v="UT"/>
    <x v="120"/>
    <x v="1"/>
    <x v="0"/>
    <x v="0"/>
    <n v="45"/>
    <x v="2"/>
    <n v="129.19999999999999"/>
    <n v="142"/>
    <n v="21.96"/>
    <n v="239.4"/>
    <n v="114"/>
    <n v="20.350000000000001"/>
    <n v="223.4"/>
    <n v="66"/>
    <n v="10.050000000000001"/>
    <n v="8.6999999999999993"/>
    <x v="7"/>
    <n v="2.35"/>
    <x v="0"/>
    <x v="1"/>
    <x v="1"/>
    <x v="0"/>
    <x v="1"/>
    <x v="1"/>
  </r>
  <r>
    <n v="2980"/>
    <s v="VA"/>
    <x v="39"/>
    <x v="0"/>
    <x v="0"/>
    <x v="0"/>
    <n v="49"/>
    <x v="2"/>
    <n v="174"/>
    <n v="122"/>
    <n v="29.58"/>
    <n v="168.6"/>
    <n v="85"/>
    <n v="14.33"/>
    <n v="132.1"/>
    <n v="120"/>
    <n v="5.94"/>
    <n v="7.8"/>
    <x v="7"/>
    <n v="2.11"/>
    <x v="0"/>
    <x v="0"/>
    <x v="1"/>
    <x v="0"/>
    <x v="2"/>
    <x v="3"/>
  </r>
  <r>
    <n v="2981"/>
    <s v="TX"/>
    <x v="15"/>
    <x v="0"/>
    <x v="0"/>
    <x v="1"/>
    <n v="0"/>
    <x v="1"/>
    <n v="261.2"/>
    <n v="81"/>
    <n v="44.4"/>
    <n v="209.1"/>
    <n v="130"/>
    <n v="17.77"/>
    <n v="281.10000000000002"/>
    <n v="121"/>
    <n v="12.65"/>
    <n v="11.3"/>
    <x v="6"/>
    <n v="3.05"/>
    <x v="1"/>
    <x v="4"/>
    <x v="2"/>
    <x v="1"/>
    <x v="0"/>
    <x v="0"/>
  </r>
  <r>
    <n v="2982"/>
    <s v="TN"/>
    <x v="40"/>
    <x v="0"/>
    <x v="0"/>
    <x v="1"/>
    <n v="0"/>
    <x v="1"/>
    <n v="264.60000000000002"/>
    <n v="117"/>
    <n v="44.98"/>
    <n v="264.10000000000002"/>
    <n v="121"/>
    <n v="22.45"/>
    <n v="77.099999999999994"/>
    <n v="89"/>
    <n v="3.47"/>
    <n v="8.1"/>
    <x v="7"/>
    <n v="2.19"/>
    <x v="0"/>
    <x v="1"/>
    <x v="1"/>
    <x v="0"/>
    <x v="1"/>
    <x v="0"/>
  </r>
  <r>
    <n v="2983"/>
    <s v="PA"/>
    <x v="52"/>
    <x v="2"/>
    <x v="0"/>
    <x v="1"/>
    <n v="0"/>
    <x v="1"/>
    <n v="160.9"/>
    <n v="97"/>
    <n v="27.35"/>
    <n v="136.4"/>
    <n v="46"/>
    <n v="11.59"/>
    <n v="209"/>
    <n v="121"/>
    <n v="9.4"/>
    <n v="9.1"/>
    <x v="7"/>
    <n v="2.46"/>
    <x v="0"/>
    <x v="4"/>
    <x v="1"/>
    <x v="0"/>
    <x v="2"/>
    <x v="3"/>
  </r>
  <r>
    <n v="2984"/>
    <s v="CT"/>
    <x v="14"/>
    <x v="1"/>
    <x v="0"/>
    <x v="0"/>
    <n v="36"/>
    <x v="2"/>
    <n v="124.8"/>
    <n v="93"/>
    <n v="21.22"/>
    <n v="241.7"/>
    <n v="83"/>
    <n v="20.54"/>
    <n v="219"/>
    <n v="110"/>
    <n v="9.86"/>
    <n v="11.3"/>
    <x v="0"/>
    <n v="3.05"/>
    <x v="1"/>
    <x v="0"/>
    <x v="1"/>
    <x v="0"/>
    <x v="1"/>
    <x v="1"/>
  </r>
  <r>
    <n v="2985"/>
    <s v="DE"/>
    <x v="67"/>
    <x v="1"/>
    <x v="0"/>
    <x v="1"/>
    <n v="0"/>
    <x v="1"/>
    <n v="230.6"/>
    <n v="92"/>
    <n v="39.200000000000003"/>
    <n v="185.6"/>
    <n v="97"/>
    <n v="15.78"/>
    <n v="183.2"/>
    <n v="79"/>
    <n v="8.24"/>
    <n v="6.2"/>
    <x v="7"/>
    <n v="1.67"/>
    <x v="0"/>
    <x v="4"/>
    <x v="1"/>
    <x v="0"/>
    <x v="0"/>
    <x v="0"/>
  </r>
  <r>
    <n v="2986"/>
    <s v="UT"/>
    <x v="66"/>
    <x v="2"/>
    <x v="0"/>
    <x v="0"/>
    <n v="35"/>
    <x v="2"/>
    <n v="229.1"/>
    <n v="143"/>
    <n v="38.950000000000003"/>
    <n v="148.19999999999999"/>
    <n v="104"/>
    <n v="12.6"/>
    <n v="248.4"/>
    <n v="110"/>
    <n v="11.18"/>
    <n v="3.9"/>
    <x v="0"/>
    <n v="1.05"/>
    <x v="0"/>
    <x v="1"/>
    <x v="1"/>
    <x v="0"/>
    <x v="2"/>
    <x v="0"/>
  </r>
  <r>
    <n v="2987"/>
    <s v="OK"/>
    <x v="25"/>
    <x v="2"/>
    <x v="0"/>
    <x v="1"/>
    <n v="0"/>
    <x v="1"/>
    <n v="212.9"/>
    <n v="92"/>
    <n v="36.19"/>
    <n v="260.10000000000002"/>
    <n v="124"/>
    <n v="22.11"/>
    <n v="177.6"/>
    <n v="85"/>
    <n v="7.99"/>
    <n v="8.6"/>
    <x v="5"/>
    <n v="2.3199999999999998"/>
    <x v="0"/>
    <x v="4"/>
    <x v="1"/>
    <x v="0"/>
    <x v="1"/>
    <x v="0"/>
  </r>
  <r>
    <n v="2988"/>
    <s v="NH"/>
    <x v="138"/>
    <x v="2"/>
    <x v="0"/>
    <x v="0"/>
    <n v="30"/>
    <x v="2"/>
    <n v="124.8"/>
    <n v="99"/>
    <n v="21.22"/>
    <n v="207.6"/>
    <n v="142"/>
    <n v="17.649999999999999"/>
    <n v="175"/>
    <n v="95"/>
    <n v="7.88"/>
    <n v="4.5999999999999996"/>
    <x v="0"/>
    <n v="1.24"/>
    <x v="0"/>
    <x v="0"/>
    <x v="1"/>
    <x v="0"/>
    <x v="0"/>
    <x v="3"/>
  </r>
  <r>
    <n v="2989"/>
    <s v="MO"/>
    <x v="26"/>
    <x v="1"/>
    <x v="0"/>
    <x v="1"/>
    <n v="0"/>
    <x v="1"/>
    <n v="133.9"/>
    <n v="82"/>
    <n v="22.76"/>
    <n v="169.6"/>
    <n v="105"/>
    <n v="14.42"/>
    <n v="222.8"/>
    <n v="114"/>
    <n v="10.029999999999999"/>
    <n v="11.7"/>
    <x v="7"/>
    <n v="3.16"/>
    <x v="1"/>
    <x v="1"/>
    <x v="1"/>
    <x v="0"/>
    <x v="2"/>
    <x v="2"/>
  </r>
  <r>
    <n v="2990"/>
    <s v="NV"/>
    <x v="26"/>
    <x v="1"/>
    <x v="0"/>
    <x v="0"/>
    <n v="31"/>
    <x v="2"/>
    <n v="129.80000000000001"/>
    <n v="87"/>
    <n v="22.07"/>
    <n v="183.4"/>
    <n v="110"/>
    <n v="15.59"/>
    <n v="169.4"/>
    <n v="40"/>
    <n v="7.62"/>
    <n v="14.3"/>
    <x v="1"/>
    <n v="3.86"/>
    <x v="1"/>
    <x v="0"/>
    <x v="1"/>
    <x v="0"/>
    <x v="0"/>
    <x v="3"/>
  </r>
  <r>
    <n v="2991"/>
    <s v="HI"/>
    <x v="114"/>
    <x v="2"/>
    <x v="0"/>
    <x v="1"/>
    <n v="0"/>
    <x v="1"/>
    <n v="168.5"/>
    <n v="102"/>
    <n v="28.65"/>
    <n v="297.2"/>
    <n v="130"/>
    <n v="25.26"/>
    <n v="244.7"/>
    <n v="117"/>
    <n v="11.01"/>
    <n v="8.8000000000000007"/>
    <x v="1"/>
    <n v="2.38"/>
    <x v="0"/>
    <x v="3"/>
    <x v="1"/>
    <x v="0"/>
    <x v="1"/>
    <x v="1"/>
  </r>
  <r>
    <n v="2992"/>
    <s v="DC"/>
    <x v="134"/>
    <x v="0"/>
    <x v="1"/>
    <x v="1"/>
    <n v="0"/>
    <x v="1"/>
    <n v="81.400000000000006"/>
    <n v="110"/>
    <n v="13.84"/>
    <n v="263.7"/>
    <n v="150"/>
    <n v="22.41"/>
    <n v="219.7"/>
    <n v="107"/>
    <n v="9.89"/>
    <n v="12.2"/>
    <x v="0"/>
    <n v="3.29"/>
    <x v="1"/>
    <x v="0"/>
    <x v="1"/>
    <x v="0"/>
    <x v="1"/>
    <x v="1"/>
  </r>
  <r>
    <n v="2993"/>
    <s v="OK"/>
    <x v="8"/>
    <x v="1"/>
    <x v="0"/>
    <x v="1"/>
    <n v="0"/>
    <x v="1"/>
    <n v="117.2"/>
    <n v="99"/>
    <n v="19.920000000000002"/>
    <n v="227.7"/>
    <n v="74"/>
    <n v="19.350000000000001"/>
    <n v="221.7"/>
    <n v="141"/>
    <n v="9.98"/>
    <n v="9"/>
    <x v="10"/>
    <n v="2.4300000000000002"/>
    <x v="0"/>
    <x v="0"/>
    <x v="1"/>
    <x v="0"/>
    <x v="1"/>
    <x v="3"/>
  </r>
  <r>
    <n v="2994"/>
    <s v="ME"/>
    <x v="138"/>
    <x v="1"/>
    <x v="1"/>
    <x v="1"/>
    <n v="0"/>
    <x v="1"/>
    <n v="300.39999999999998"/>
    <n v="113"/>
    <n v="51.07"/>
    <n v="210.8"/>
    <n v="93"/>
    <n v="17.920000000000002"/>
    <n v="173.4"/>
    <n v="121"/>
    <n v="7.8"/>
    <n v="11.9"/>
    <x v="0"/>
    <n v="3.21"/>
    <x v="1"/>
    <x v="4"/>
    <x v="2"/>
    <x v="1"/>
    <x v="0"/>
    <x v="0"/>
  </r>
  <r>
    <n v="2995"/>
    <s v="AZ"/>
    <x v="41"/>
    <x v="0"/>
    <x v="0"/>
    <x v="1"/>
    <n v="0"/>
    <x v="1"/>
    <n v="195.1"/>
    <n v="105"/>
    <n v="33.17"/>
    <n v="272.39999999999998"/>
    <n v="100"/>
    <n v="23.15"/>
    <n v="142.69999999999999"/>
    <n v="102"/>
    <n v="6.42"/>
    <n v="11.5"/>
    <x v="19"/>
    <n v="3.11"/>
    <x v="1"/>
    <x v="0"/>
    <x v="1"/>
    <x v="0"/>
    <x v="1"/>
    <x v="0"/>
  </r>
  <r>
    <n v="2996"/>
    <s v="MN"/>
    <x v="3"/>
    <x v="0"/>
    <x v="0"/>
    <x v="1"/>
    <n v="0"/>
    <x v="1"/>
    <n v="172"/>
    <n v="80"/>
    <n v="29.24"/>
    <n v="219.1"/>
    <n v="76"/>
    <n v="18.62"/>
    <n v="169.8"/>
    <n v="108"/>
    <n v="7.64"/>
    <n v="10.3"/>
    <x v="0"/>
    <n v="2.78"/>
    <x v="0"/>
    <x v="1"/>
    <x v="1"/>
    <x v="0"/>
    <x v="0"/>
    <x v="3"/>
  </r>
  <r>
    <n v="2997"/>
    <s v="WY"/>
    <x v="78"/>
    <x v="0"/>
    <x v="1"/>
    <x v="0"/>
    <n v="46"/>
    <x v="2"/>
    <n v="165.2"/>
    <n v="85"/>
    <n v="28.08"/>
    <n v="136"/>
    <n v="92"/>
    <n v="11.56"/>
    <n v="184.8"/>
    <n v="100"/>
    <n v="8.32"/>
    <n v="11.9"/>
    <x v="2"/>
    <n v="3.21"/>
    <x v="1"/>
    <x v="0"/>
    <x v="1"/>
    <x v="0"/>
    <x v="2"/>
    <x v="3"/>
  </r>
  <r>
    <n v="2998"/>
    <s v="WA"/>
    <x v="14"/>
    <x v="0"/>
    <x v="0"/>
    <x v="1"/>
    <n v="0"/>
    <x v="1"/>
    <n v="149.69999999999999"/>
    <n v="114"/>
    <n v="25.45"/>
    <n v="104.5"/>
    <n v="72"/>
    <n v="8.8800000000000008"/>
    <n v="227.9"/>
    <n v="87"/>
    <n v="10.26"/>
    <n v="9"/>
    <x v="5"/>
    <n v="2.4300000000000002"/>
    <x v="0"/>
    <x v="4"/>
    <x v="1"/>
    <x v="0"/>
    <x v="2"/>
    <x v="2"/>
  </r>
  <r>
    <n v="2999"/>
    <s v="AL"/>
    <x v="28"/>
    <x v="2"/>
    <x v="0"/>
    <x v="1"/>
    <n v="0"/>
    <x v="1"/>
    <n v="185.8"/>
    <n v="61"/>
    <n v="31.59"/>
    <n v="118.1"/>
    <n v="131"/>
    <n v="10.039999999999999"/>
    <n v="257.5"/>
    <n v="70"/>
    <n v="11.59"/>
    <n v="11.8"/>
    <x v="7"/>
    <n v="3.19"/>
    <x v="1"/>
    <x v="0"/>
    <x v="1"/>
    <x v="0"/>
    <x v="2"/>
    <x v="0"/>
  </r>
  <r>
    <n v="3000"/>
    <s v="NM"/>
    <x v="49"/>
    <x v="2"/>
    <x v="0"/>
    <x v="1"/>
    <n v="0"/>
    <x v="1"/>
    <n v="244.6"/>
    <n v="91"/>
    <n v="41.58"/>
    <n v="125.1"/>
    <n v="70"/>
    <n v="10.63"/>
    <n v="303.39999999999998"/>
    <n v="104"/>
    <n v="13.65"/>
    <n v="12"/>
    <x v="2"/>
    <n v="3.24"/>
    <x v="1"/>
    <x v="1"/>
    <x v="1"/>
    <x v="0"/>
    <x v="2"/>
    <x v="0"/>
  </r>
  <r>
    <n v="3001"/>
    <s v="MA"/>
    <x v="124"/>
    <x v="2"/>
    <x v="0"/>
    <x v="1"/>
    <n v="0"/>
    <x v="1"/>
    <n v="302.60000000000002"/>
    <n v="83"/>
    <n v="51.44"/>
    <n v="167.1"/>
    <n v="106"/>
    <n v="14.2"/>
    <n v="209.8"/>
    <n v="79"/>
    <n v="9.44"/>
    <n v="10.4"/>
    <x v="10"/>
    <n v="2.81"/>
    <x v="1"/>
    <x v="0"/>
    <x v="2"/>
    <x v="1"/>
    <x v="2"/>
    <x v="0"/>
  </r>
  <r>
    <n v="3002"/>
    <s v="ME"/>
    <x v="123"/>
    <x v="0"/>
    <x v="0"/>
    <x v="0"/>
    <n v="30"/>
    <x v="2"/>
    <n v="195.2"/>
    <n v="123"/>
    <n v="33.18"/>
    <n v="126.4"/>
    <n v="115"/>
    <n v="10.74"/>
    <n v="221"/>
    <n v="90"/>
    <n v="9.9499999999999993"/>
    <n v="9"/>
    <x v="2"/>
    <n v="2.4300000000000002"/>
    <x v="0"/>
    <x v="5"/>
    <x v="2"/>
    <x v="1"/>
    <x v="2"/>
    <x v="0"/>
  </r>
  <r>
    <n v="3003"/>
    <s v="SD"/>
    <x v="10"/>
    <x v="1"/>
    <x v="1"/>
    <x v="1"/>
    <n v="0"/>
    <x v="1"/>
    <n v="207.8"/>
    <n v="113"/>
    <n v="35.33"/>
    <n v="182.2"/>
    <n v="129"/>
    <n v="15.49"/>
    <n v="163.4"/>
    <n v="98"/>
    <n v="7.35"/>
    <n v="13"/>
    <x v="0"/>
    <n v="3.51"/>
    <x v="1"/>
    <x v="0"/>
    <x v="1"/>
    <x v="0"/>
    <x v="0"/>
    <x v="0"/>
  </r>
  <r>
    <n v="3004"/>
    <s v="LA"/>
    <x v="60"/>
    <x v="0"/>
    <x v="0"/>
    <x v="1"/>
    <n v="0"/>
    <x v="1"/>
    <n v="119"/>
    <n v="119"/>
    <n v="20.23"/>
    <n v="134.5"/>
    <n v="115"/>
    <n v="11.43"/>
    <n v="298.60000000000002"/>
    <n v="75"/>
    <n v="13.44"/>
    <n v="9"/>
    <x v="1"/>
    <n v="2.4300000000000002"/>
    <x v="0"/>
    <x v="4"/>
    <x v="2"/>
    <x v="1"/>
    <x v="2"/>
    <x v="2"/>
  </r>
  <r>
    <n v="3005"/>
    <s v="HI"/>
    <x v="18"/>
    <x v="0"/>
    <x v="0"/>
    <x v="1"/>
    <n v="0"/>
    <x v="1"/>
    <n v="245.8"/>
    <n v="116"/>
    <n v="41.79"/>
    <n v="135.4"/>
    <n v="97"/>
    <n v="11.51"/>
    <n v="190.9"/>
    <n v="73"/>
    <n v="8.59"/>
    <n v="9.9"/>
    <x v="10"/>
    <n v="2.67"/>
    <x v="0"/>
    <x v="0"/>
    <x v="1"/>
    <x v="0"/>
    <x v="2"/>
    <x v="0"/>
  </r>
  <r>
    <n v="3006"/>
    <s v="FL"/>
    <x v="46"/>
    <x v="2"/>
    <x v="0"/>
    <x v="1"/>
    <n v="0"/>
    <x v="1"/>
    <n v="131"/>
    <n v="148"/>
    <n v="22.27"/>
    <n v="237.7"/>
    <n v="126"/>
    <n v="20.2"/>
    <n v="281.3"/>
    <n v="111"/>
    <n v="12.66"/>
    <n v="12.6"/>
    <x v="7"/>
    <n v="3.4"/>
    <x v="1"/>
    <x v="3"/>
    <x v="1"/>
    <x v="0"/>
    <x v="1"/>
    <x v="1"/>
  </r>
  <r>
    <n v="3007"/>
    <s v="WI"/>
    <x v="7"/>
    <x v="0"/>
    <x v="0"/>
    <x v="1"/>
    <n v="0"/>
    <x v="1"/>
    <n v="129.80000000000001"/>
    <n v="106"/>
    <n v="22.07"/>
    <n v="188.7"/>
    <n v="138"/>
    <n v="16.04"/>
    <n v="212.5"/>
    <n v="116"/>
    <n v="9.56"/>
    <n v="8.3000000000000007"/>
    <x v="7"/>
    <n v="2.2400000000000002"/>
    <x v="0"/>
    <x v="2"/>
    <x v="2"/>
    <x v="1"/>
    <x v="0"/>
    <x v="3"/>
  </r>
  <r>
    <n v="3008"/>
    <s v="SD"/>
    <x v="38"/>
    <x v="1"/>
    <x v="1"/>
    <x v="1"/>
    <n v="0"/>
    <x v="1"/>
    <n v="275.89999999999998"/>
    <n v="84"/>
    <n v="46.9"/>
    <n v="203"/>
    <n v="91"/>
    <n v="17.260000000000002"/>
    <n v="211.4"/>
    <n v="108"/>
    <n v="9.51"/>
    <n v="6.7"/>
    <x v="7"/>
    <n v="1.81"/>
    <x v="0"/>
    <x v="4"/>
    <x v="2"/>
    <x v="1"/>
    <x v="0"/>
    <x v="0"/>
  </r>
  <r>
    <n v="3009"/>
    <s v="NH"/>
    <x v="91"/>
    <x v="1"/>
    <x v="0"/>
    <x v="1"/>
    <n v="0"/>
    <x v="1"/>
    <n v="213.3"/>
    <n v="124"/>
    <n v="36.26"/>
    <n v="189.6"/>
    <n v="86"/>
    <n v="16.12"/>
    <n v="193.7"/>
    <n v="107"/>
    <n v="8.7200000000000006"/>
    <n v="12.1"/>
    <x v="5"/>
    <n v="3.27"/>
    <x v="1"/>
    <x v="0"/>
    <x v="1"/>
    <x v="0"/>
    <x v="0"/>
    <x v="0"/>
  </r>
  <r>
    <n v="3010"/>
    <s v="NJ"/>
    <x v="124"/>
    <x v="0"/>
    <x v="0"/>
    <x v="1"/>
    <n v="0"/>
    <x v="1"/>
    <n v="128.6"/>
    <n v="92"/>
    <n v="21.86"/>
    <n v="191.7"/>
    <n v="61"/>
    <n v="16.29"/>
    <n v="121.7"/>
    <n v="117"/>
    <n v="5.48"/>
    <n v="12.4"/>
    <x v="4"/>
    <n v="3.35"/>
    <x v="1"/>
    <x v="4"/>
    <x v="1"/>
    <x v="0"/>
    <x v="0"/>
    <x v="3"/>
  </r>
  <r>
    <n v="3011"/>
    <s v="ND"/>
    <x v="172"/>
    <x v="1"/>
    <x v="0"/>
    <x v="1"/>
    <n v="0"/>
    <x v="1"/>
    <n v="95.3"/>
    <n v="103"/>
    <n v="16.2"/>
    <n v="189.3"/>
    <n v="116"/>
    <n v="16.09"/>
    <n v="238.7"/>
    <n v="110"/>
    <n v="10.74"/>
    <n v="13.6"/>
    <x v="7"/>
    <n v="3.67"/>
    <x v="1"/>
    <x v="0"/>
    <x v="1"/>
    <x v="0"/>
    <x v="0"/>
    <x v="2"/>
  </r>
  <r>
    <n v="3012"/>
    <s v="MA"/>
    <x v="165"/>
    <x v="0"/>
    <x v="0"/>
    <x v="1"/>
    <n v="0"/>
    <x v="1"/>
    <n v="214.7"/>
    <n v="112"/>
    <n v="36.5"/>
    <n v="262.89999999999998"/>
    <n v="115"/>
    <n v="22.35"/>
    <n v="228.9"/>
    <n v="68"/>
    <n v="10.3"/>
    <n v="11.6"/>
    <x v="5"/>
    <n v="3.13"/>
    <x v="1"/>
    <x v="0"/>
    <x v="1"/>
    <x v="0"/>
    <x v="1"/>
    <x v="0"/>
  </r>
  <r>
    <n v="3013"/>
    <s v="WV"/>
    <x v="44"/>
    <x v="0"/>
    <x v="0"/>
    <x v="1"/>
    <n v="0"/>
    <x v="1"/>
    <n v="180.4"/>
    <n v="99"/>
    <n v="30.67"/>
    <n v="135.1"/>
    <n v="114"/>
    <n v="11.48"/>
    <n v="206"/>
    <n v="98"/>
    <n v="9.27"/>
    <n v="9.5"/>
    <x v="1"/>
    <n v="2.57"/>
    <x v="0"/>
    <x v="0"/>
    <x v="1"/>
    <x v="0"/>
    <x v="2"/>
    <x v="0"/>
  </r>
  <r>
    <n v="3014"/>
    <s v="MI"/>
    <x v="32"/>
    <x v="0"/>
    <x v="0"/>
    <x v="1"/>
    <n v="0"/>
    <x v="1"/>
    <n v="164.1"/>
    <n v="84"/>
    <n v="27.9"/>
    <n v="317.7"/>
    <n v="109"/>
    <n v="27"/>
    <n v="241.5"/>
    <n v="87"/>
    <n v="10.87"/>
    <n v="13.3"/>
    <x v="7"/>
    <n v="3.59"/>
    <x v="1"/>
    <x v="0"/>
    <x v="1"/>
    <x v="0"/>
    <x v="1"/>
    <x v="1"/>
  </r>
  <r>
    <n v="3015"/>
    <s v="RI"/>
    <x v="25"/>
    <x v="1"/>
    <x v="0"/>
    <x v="1"/>
    <n v="0"/>
    <x v="1"/>
    <n v="211.1"/>
    <n v="62"/>
    <n v="35.89"/>
    <n v="235.2"/>
    <n v="143"/>
    <n v="19.989999999999998"/>
    <n v="227.5"/>
    <n v="66"/>
    <n v="10.24"/>
    <n v="15.6"/>
    <x v="0"/>
    <n v="4.21"/>
    <x v="1"/>
    <x v="4"/>
    <x v="1"/>
    <x v="0"/>
    <x v="1"/>
    <x v="0"/>
  </r>
  <r>
    <n v="3016"/>
    <s v="NY"/>
    <x v="38"/>
    <x v="0"/>
    <x v="0"/>
    <x v="0"/>
    <n v="19"/>
    <x v="0"/>
    <n v="312.39999999999998"/>
    <n v="98"/>
    <n v="53.11"/>
    <n v="271.39999999999998"/>
    <n v="122"/>
    <n v="23.07"/>
    <n v="162.6"/>
    <n v="91"/>
    <n v="7.32"/>
    <n v="10.1"/>
    <x v="1"/>
    <n v="2.73"/>
    <x v="0"/>
    <x v="1"/>
    <x v="1"/>
    <x v="0"/>
    <x v="1"/>
    <x v="0"/>
  </r>
  <r>
    <n v="3017"/>
    <s v="SD"/>
    <x v="14"/>
    <x v="2"/>
    <x v="0"/>
    <x v="0"/>
    <n v="27"/>
    <x v="2"/>
    <n v="223.3"/>
    <n v="97"/>
    <n v="37.96"/>
    <n v="212.5"/>
    <n v="131"/>
    <n v="18.059999999999999"/>
    <n v="154.6"/>
    <n v="149"/>
    <n v="6.96"/>
    <n v="11.6"/>
    <x v="5"/>
    <n v="3.13"/>
    <x v="1"/>
    <x v="0"/>
    <x v="1"/>
    <x v="0"/>
    <x v="0"/>
    <x v="0"/>
  </r>
  <r>
    <n v="3018"/>
    <s v="NV"/>
    <x v="189"/>
    <x v="0"/>
    <x v="0"/>
    <x v="0"/>
    <n v="28"/>
    <x v="2"/>
    <n v="236.8"/>
    <n v="89"/>
    <n v="40.26"/>
    <n v="158.4"/>
    <n v="91"/>
    <n v="13.46"/>
    <n v="212.3"/>
    <n v="97"/>
    <n v="9.5500000000000007"/>
    <n v="8"/>
    <x v="0"/>
    <n v="2.16"/>
    <x v="0"/>
    <x v="4"/>
    <x v="1"/>
    <x v="0"/>
    <x v="2"/>
    <x v="0"/>
  </r>
  <r>
    <n v="3019"/>
    <s v="DC"/>
    <x v="96"/>
    <x v="0"/>
    <x v="0"/>
    <x v="1"/>
    <n v="0"/>
    <x v="1"/>
    <n v="149.69999999999999"/>
    <n v="99"/>
    <n v="25.45"/>
    <n v="160"/>
    <n v="97"/>
    <n v="13.6"/>
    <n v="256.5"/>
    <n v="161"/>
    <n v="11.54"/>
    <n v="9.5"/>
    <x v="2"/>
    <n v="2.57"/>
    <x v="0"/>
    <x v="0"/>
    <x v="1"/>
    <x v="0"/>
    <x v="2"/>
    <x v="2"/>
  </r>
  <r>
    <n v="3020"/>
    <s v="AR"/>
    <x v="171"/>
    <x v="0"/>
    <x v="0"/>
    <x v="0"/>
    <n v="17"/>
    <x v="0"/>
    <n v="268.10000000000002"/>
    <n v="94"/>
    <n v="45.58"/>
    <n v="156.1"/>
    <n v="124"/>
    <n v="13.27"/>
    <n v="160.4"/>
    <n v="90"/>
    <n v="7.22"/>
    <n v="13.6"/>
    <x v="2"/>
    <n v="3.67"/>
    <x v="1"/>
    <x v="4"/>
    <x v="1"/>
    <x v="0"/>
    <x v="2"/>
    <x v="0"/>
  </r>
  <r>
    <n v="3021"/>
    <s v="CO"/>
    <x v="37"/>
    <x v="0"/>
    <x v="1"/>
    <x v="1"/>
    <n v="0"/>
    <x v="1"/>
    <n v="245"/>
    <n v="119"/>
    <n v="41.65"/>
    <n v="195.5"/>
    <n v="91"/>
    <n v="16.62"/>
    <n v="165.7"/>
    <n v="87"/>
    <n v="7.46"/>
    <n v="7.8"/>
    <x v="10"/>
    <n v="2.11"/>
    <x v="0"/>
    <x v="0"/>
    <x v="1"/>
    <x v="0"/>
    <x v="0"/>
    <x v="0"/>
  </r>
  <r>
    <n v="3022"/>
    <s v="DC"/>
    <x v="38"/>
    <x v="1"/>
    <x v="1"/>
    <x v="0"/>
    <n v="36"/>
    <x v="2"/>
    <n v="153.80000000000001"/>
    <n v="105"/>
    <n v="26.15"/>
    <n v="246.2"/>
    <n v="62"/>
    <n v="20.93"/>
    <n v="150.9"/>
    <n v="125"/>
    <n v="6.79"/>
    <n v="11.1"/>
    <x v="7"/>
    <n v="3"/>
    <x v="1"/>
    <x v="0"/>
    <x v="1"/>
    <x v="0"/>
    <x v="1"/>
    <x v="1"/>
  </r>
  <r>
    <n v="3023"/>
    <s v="FL"/>
    <x v="77"/>
    <x v="2"/>
    <x v="0"/>
    <x v="0"/>
    <n v="49"/>
    <x v="2"/>
    <n v="229.4"/>
    <n v="78"/>
    <n v="39"/>
    <n v="219.5"/>
    <n v="106"/>
    <n v="18.66"/>
    <n v="172.3"/>
    <n v="115"/>
    <n v="7.75"/>
    <n v="12"/>
    <x v="7"/>
    <n v="3.24"/>
    <x v="1"/>
    <x v="3"/>
    <x v="1"/>
    <x v="0"/>
    <x v="0"/>
    <x v="0"/>
  </r>
  <r>
    <n v="3024"/>
    <s v="GA"/>
    <x v="52"/>
    <x v="0"/>
    <x v="0"/>
    <x v="1"/>
    <n v="0"/>
    <x v="1"/>
    <n v="68.8"/>
    <n v="124"/>
    <n v="11.7"/>
    <n v="168.1"/>
    <n v="106"/>
    <n v="14.29"/>
    <n v="281.7"/>
    <n v="96"/>
    <n v="12.68"/>
    <n v="9.8000000000000007"/>
    <x v="2"/>
    <n v="2.65"/>
    <x v="0"/>
    <x v="0"/>
    <x v="1"/>
    <x v="0"/>
    <x v="2"/>
    <x v="2"/>
  </r>
  <r>
    <n v="3025"/>
    <s v="CT"/>
    <x v="41"/>
    <x v="0"/>
    <x v="0"/>
    <x v="1"/>
    <n v="0"/>
    <x v="1"/>
    <n v="200.2"/>
    <n v="113"/>
    <n v="34.03"/>
    <n v="128.9"/>
    <n v="116"/>
    <n v="10.96"/>
    <n v="278.89999999999998"/>
    <n v="109"/>
    <n v="12.55"/>
    <n v="10.4"/>
    <x v="2"/>
    <n v="2.81"/>
    <x v="1"/>
    <x v="1"/>
    <x v="1"/>
    <x v="0"/>
    <x v="2"/>
    <x v="0"/>
  </r>
  <r>
    <n v="3026"/>
    <s v="IL"/>
    <x v="11"/>
    <x v="0"/>
    <x v="0"/>
    <x v="1"/>
    <n v="0"/>
    <x v="1"/>
    <n v="134.6"/>
    <n v="73"/>
    <n v="22.88"/>
    <n v="206.8"/>
    <n v="117"/>
    <n v="17.579999999999998"/>
    <n v="138.4"/>
    <n v="104"/>
    <n v="6.23"/>
    <n v="9.4"/>
    <x v="5"/>
    <n v="2.54"/>
    <x v="0"/>
    <x v="4"/>
    <x v="1"/>
    <x v="0"/>
    <x v="0"/>
    <x v="3"/>
  </r>
  <r>
    <n v="3027"/>
    <s v="WA"/>
    <x v="194"/>
    <x v="0"/>
    <x v="0"/>
    <x v="1"/>
    <n v="0"/>
    <x v="1"/>
    <n v="232.4"/>
    <n v="101"/>
    <n v="39.51"/>
    <n v="182"/>
    <n v="80"/>
    <n v="15.47"/>
    <n v="271.8"/>
    <n v="133"/>
    <n v="12.23"/>
    <n v="9.5"/>
    <x v="0"/>
    <n v="2.57"/>
    <x v="0"/>
    <x v="1"/>
    <x v="1"/>
    <x v="0"/>
    <x v="0"/>
    <x v="0"/>
  </r>
  <r>
    <n v="3028"/>
    <s v="MN"/>
    <x v="145"/>
    <x v="0"/>
    <x v="0"/>
    <x v="1"/>
    <n v="0"/>
    <x v="1"/>
    <n v="126"/>
    <n v="89"/>
    <n v="21.42"/>
    <n v="147"/>
    <n v="95"/>
    <n v="12.5"/>
    <n v="280.2"/>
    <n v="97"/>
    <n v="12.61"/>
    <n v="5.6"/>
    <x v="7"/>
    <n v="1.51"/>
    <x v="0"/>
    <x v="1"/>
    <x v="1"/>
    <x v="0"/>
    <x v="2"/>
    <x v="2"/>
  </r>
  <r>
    <n v="3029"/>
    <s v="NV"/>
    <x v="41"/>
    <x v="1"/>
    <x v="0"/>
    <x v="1"/>
    <n v="0"/>
    <x v="1"/>
    <n v="175.9"/>
    <n v="121"/>
    <n v="29.9"/>
    <n v="222.1"/>
    <n v="94"/>
    <n v="18.88"/>
    <n v="191.8"/>
    <n v="123"/>
    <n v="8.6300000000000008"/>
    <n v="10.9"/>
    <x v="2"/>
    <n v="2.94"/>
    <x v="1"/>
    <x v="0"/>
    <x v="1"/>
    <x v="0"/>
    <x v="0"/>
    <x v="3"/>
  </r>
  <r>
    <n v="3030"/>
    <s v="UT"/>
    <x v="158"/>
    <x v="0"/>
    <x v="1"/>
    <x v="1"/>
    <n v="0"/>
    <x v="1"/>
    <n v="161.69999999999999"/>
    <n v="99"/>
    <n v="27.49"/>
    <n v="216.1"/>
    <n v="89"/>
    <n v="18.37"/>
    <n v="176.7"/>
    <n v="115"/>
    <n v="7.95"/>
    <n v="12.4"/>
    <x v="1"/>
    <n v="3.35"/>
    <x v="1"/>
    <x v="0"/>
    <x v="1"/>
    <x v="0"/>
    <x v="0"/>
    <x v="3"/>
  </r>
  <r>
    <n v="3031"/>
    <s v="MS"/>
    <x v="97"/>
    <x v="0"/>
    <x v="0"/>
    <x v="1"/>
    <n v="0"/>
    <x v="1"/>
    <n v="112.6"/>
    <n v="80"/>
    <n v="19.14"/>
    <n v="124.4"/>
    <n v="86"/>
    <n v="10.57"/>
    <n v="234.9"/>
    <n v="88"/>
    <n v="10.57"/>
    <n v="8.1"/>
    <x v="0"/>
    <n v="2.19"/>
    <x v="0"/>
    <x v="6"/>
    <x v="2"/>
    <x v="1"/>
    <x v="2"/>
    <x v="2"/>
  </r>
  <r>
    <n v="3032"/>
    <s v="OH"/>
    <x v="31"/>
    <x v="0"/>
    <x v="0"/>
    <x v="0"/>
    <n v="26"/>
    <x v="2"/>
    <n v="234"/>
    <n v="116"/>
    <n v="39.78"/>
    <n v="223.9"/>
    <n v="103"/>
    <n v="19.03"/>
    <n v="246.5"/>
    <n v="105"/>
    <n v="11.09"/>
    <n v="13.8"/>
    <x v="6"/>
    <n v="3.73"/>
    <x v="1"/>
    <x v="0"/>
    <x v="1"/>
    <x v="0"/>
    <x v="1"/>
    <x v="0"/>
  </r>
  <r>
    <n v="3033"/>
    <s v="WV"/>
    <x v="64"/>
    <x v="2"/>
    <x v="0"/>
    <x v="1"/>
    <n v="0"/>
    <x v="1"/>
    <n v="226.3"/>
    <n v="88"/>
    <n v="38.47"/>
    <n v="306.2"/>
    <n v="81"/>
    <n v="26.03"/>
    <n v="200.9"/>
    <n v="120"/>
    <n v="9.0399999999999991"/>
    <n v="7.8"/>
    <x v="9"/>
    <n v="2.11"/>
    <x v="0"/>
    <x v="0"/>
    <x v="2"/>
    <x v="1"/>
    <x v="1"/>
    <x v="0"/>
  </r>
  <r>
    <n v="3034"/>
    <s v="UT"/>
    <x v="3"/>
    <x v="0"/>
    <x v="0"/>
    <x v="1"/>
    <n v="0"/>
    <x v="1"/>
    <n v="174.1"/>
    <n v="127"/>
    <n v="29.6"/>
    <n v="176.8"/>
    <n v="73"/>
    <n v="15.03"/>
    <n v="240"/>
    <n v="111"/>
    <n v="10.8"/>
    <n v="10.7"/>
    <x v="0"/>
    <n v="2.89"/>
    <x v="1"/>
    <x v="1"/>
    <x v="1"/>
    <x v="0"/>
    <x v="0"/>
    <x v="2"/>
  </r>
  <r>
    <n v="3035"/>
    <s v="CT"/>
    <x v="91"/>
    <x v="0"/>
    <x v="0"/>
    <x v="1"/>
    <n v="0"/>
    <x v="1"/>
    <n v="195.6"/>
    <n v="111"/>
    <n v="33.25"/>
    <n v="221.5"/>
    <n v="122"/>
    <n v="18.829999999999998"/>
    <n v="182"/>
    <n v="89"/>
    <n v="8.19"/>
    <n v="10.8"/>
    <x v="6"/>
    <n v="2.92"/>
    <x v="1"/>
    <x v="0"/>
    <x v="1"/>
    <x v="0"/>
    <x v="0"/>
    <x v="0"/>
  </r>
  <r>
    <n v="3036"/>
    <s v="NH"/>
    <x v="25"/>
    <x v="0"/>
    <x v="0"/>
    <x v="1"/>
    <n v="0"/>
    <x v="1"/>
    <n v="200.8"/>
    <n v="104"/>
    <n v="34.14"/>
    <n v="181.4"/>
    <n v="73"/>
    <n v="15.42"/>
    <n v="89.7"/>
    <n v="49"/>
    <n v="4.04"/>
    <n v="9.6999999999999993"/>
    <x v="2"/>
    <n v="2.62"/>
    <x v="0"/>
    <x v="1"/>
    <x v="1"/>
    <x v="0"/>
    <x v="0"/>
    <x v="0"/>
  </r>
  <r>
    <n v="3037"/>
    <s v="DE"/>
    <x v="107"/>
    <x v="0"/>
    <x v="0"/>
    <x v="1"/>
    <n v="0"/>
    <x v="1"/>
    <n v="225.6"/>
    <n v="118"/>
    <n v="38.35"/>
    <n v="135.4"/>
    <n v="122"/>
    <n v="11.51"/>
    <n v="190.1"/>
    <n v="96"/>
    <n v="8.5500000000000007"/>
    <n v="12.1"/>
    <x v="2"/>
    <n v="3.27"/>
    <x v="1"/>
    <x v="0"/>
    <x v="1"/>
    <x v="0"/>
    <x v="2"/>
    <x v="0"/>
  </r>
  <r>
    <n v="3038"/>
    <s v="CO"/>
    <x v="90"/>
    <x v="2"/>
    <x v="0"/>
    <x v="0"/>
    <n v="38"/>
    <x v="2"/>
    <n v="272.89999999999998"/>
    <n v="122"/>
    <n v="46.39"/>
    <n v="188.4"/>
    <n v="97"/>
    <n v="16.010000000000002"/>
    <n v="132.4"/>
    <n v="87"/>
    <n v="5.96"/>
    <n v="10.5"/>
    <x v="0"/>
    <n v="2.84"/>
    <x v="1"/>
    <x v="4"/>
    <x v="1"/>
    <x v="0"/>
    <x v="0"/>
    <x v="0"/>
  </r>
  <r>
    <n v="3039"/>
    <s v="ID"/>
    <x v="90"/>
    <x v="1"/>
    <x v="1"/>
    <x v="1"/>
    <n v="0"/>
    <x v="1"/>
    <n v="199.7"/>
    <n v="121"/>
    <n v="33.950000000000003"/>
    <n v="189.4"/>
    <n v="92"/>
    <n v="16.100000000000001"/>
    <n v="264"/>
    <n v="120"/>
    <n v="11.88"/>
    <n v="11.1"/>
    <x v="7"/>
    <n v="3"/>
    <x v="1"/>
    <x v="6"/>
    <x v="2"/>
    <x v="1"/>
    <x v="0"/>
    <x v="0"/>
  </r>
  <r>
    <n v="3040"/>
    <s v="DE"/>
    <x v="29"/>
    <x v="0"/>
    <x v="0"/>
    <x v="0"/>
    <n v="31"/>
    <x v="2"/>
    <n v="281.89999999999998"/>
    <n v="121"/>
    <n v="47.92"/>
    <n v="240.6"/>
    <n v="104"/>
    <n v="20.45"/>
    <n v="212.2"/>
    <n v="120"/>
    <n v="9.5500000000000007"/>
    <n v="7"/>
    <x v="2"/>
    <n v="1.89"/>
    <x v="0"/>
    <x v="3"/>
    <x v="1"/>
    <x v="0"/>
    <x v="1"/>
    <x v="0"/>
  </r>
  <r>
    <n v="3041"/>
    <s v="PA"/>
    <x v="160"/>
    <x v="0"/>
    <x v="1"/>
    <x v="1"/>
    <n v="0"/>
    <x v="1"/>
    <n v="181.2"/>
    <n v="122"/>
    <n v="30.8"/>
    <n v="262.5"/>
    <n v="77"/>
    <n v="22.31"/>
    <n v="214"/>
    <n v="88"/>
    <n v="9.6300000000000008"/>
    <n v="8.4"/>
    <x v="7"/>
    <n v="2.27"/>
    <x v="0"/>
    <x v="1"/>
    <x v="1"/>
    <x v="0"/>
    <x v="1"/>
    <x v="0"/>
  </r>
  <r>
    <n v="3042"/>
    <s v="NJ"/>
    <x v="174"/>
    <x v="0"/>
    <x v="0"/>
    <x v="1"/>
    <n v="0"/>
    <x v="1"/>
    <n v="63.3"/>
    <n v="116"/>
    <n v="10.76"/>
    <n v="177.3"/>
    <n v="113"/>
    <n v="15.07"/>
    <n v="171.6"/>
    <n v="82"/>
    <n v="7.72"/>
    <n v="14.2"/>
    <x v="7"/>
    <n v="3.83"/>
    <x v="1"/>
    <x v="0"/>
    <x v="1"/>
    <x v="0"/>
    <x v="0"/>
    <x v="3"/>
  </r>
  <r>
    <n v="3043"/>
    <s v="MO"/>
    <x v="15"/>
    <x v="1"/>
    <x v="0"/>
    <x v="1"/>
    <n v="0"/>
    <x v="1"/>
    <n v="189.3"/>
    <n v="73"/>
    <n v="32.18"/>
    <n v="156.19999999999999"/>
    <n v="120"/>
    <n v="13.28"/>
    <n v="232.2"/>
    <n v="76"/>
    <n v="10.45"/>
    <n v="7.5"/>
    <x v="8"/>
    <n v="2.0299999999999998"/>
    <x v="0"/>
    <x v="3"/>
    <x v="1"/>
    <x v="0"/>
    <x v="2"/>
    <x v="0"/>
  </r>
  <r>
    <n v="3044"/>
    <s v="OK"/>
    <x v="64"/>
    <x v="1"/>
    <x v="0"/>
    <x v="1"/>
    <n v="0"/>
    <x v="1"/>
    <n v="140"/>
    <n v="84"/>
    <n v="23.8"/>
    <n v="216.8"/>
    <n v="73"/>
    <n v="18.43"/>
    <n v="224.5"/>
    <n v="102"/>
    <n v="10.1"/>
    <n v="9"/>
    <x v="1"/>
    <n v="2.4300000000000002"/>
    <x v="0"/>
    <x v="4"/>
    <x v="1"/>
    <x v="0"/>
    <x v="0"/>
    <x v="2"/>
  </r>
  <r>
    <n v="3045"/>
    <s v="RI"/>
    <x v="128"/>
    <x v="0"/>
    <x v="0"/>
    <x v="1"/>
    <n v="0"/>
    <x v="1"/>
    <n v="221"/>
    <n v="94"/>
    <n v="37.57"/>
    <n v="308.2"/>
    <n v="72"/>
    <n v="26.2"/>
    <n v="233.2"/>
    <n v="94"/>
    <n v="10.49"/>
    <n v="10.1"/>
    <x v="2"/>
    <n v="2.73"/>
    <x v="0"/>
    <x v="0"/>
    <x v="2"/>
    <x v="1"/>
    <x v="1"/>
    <x v="0"/>
  </r>
  <r>
    <n v="3046"/>
    <s v="MS"/>
    <x v="194"/>
    <x v="1"/>
    <x v="1"/>
    <x v="1"/>
    <n v="0"/>
    <x v="1"/>
    <n v="191.6"/>
    <n v="83"/>
    <n v="32.57"/>
    <n v="181.1"/>
    <n v="103"/>
    <n v="15.39"/>
    <n v="195.3"/>
    <n v="73"/>
    <n v="8.7899999999999991"/>
    <n v="8.6"/>
    <x v="0"/>
    <n v="2.3199999999999998"/>
    <x v="0"/>
    <x v="3"/>
    <x v="1"/>
    <x v="0"/>
    <x v="0"/>
    <x v="0"/>
  </r>
  <r>
    <n v="3047"/>
    <s v="VA"/>
    <x v="87"/>
    <x v="0"/>
    <x v="0"/>
    <x v="1"/>
    <n v="0"/>
    <x v="1"/>
    <n v="294.3"/>
    <n v="83"/>
    <n v="50.03"/>
    <n v="172.1"/>
    <n v="104"/>
    <n v="14.63"/>
    <n v="177.3"/>
    <n v="105"/>
    <n v="7.98"/>
    <n v="5.8"/>
    <x v="10"/>
    <n v="1.57"/>
    <x v="0"/>
    <x v="4"/>
    <x v="2"/>
    <x v="1"/>
    <x v="2"/>
    <x v="0"/>
  </r>
  <r>
    <n v="3048"/>
    <s v="IL"/>
    <x v="151"/>
    <x v="0"/>
    <x v="0"/>
    <x v="1"/>
    <n v="0"/>
    <x v="1"/>
    <n v="162.6"/>
    <n v="113"/>
    <n v="27.64"/>
    <n v="260.2"/>
    <n v="90"/>
    <n v="22.12"/>
    <n v="214.7"/>
    <n v="93"/>
    <n v="9.66"/>
    <n v="10.9"/>
    <x v="5"/>
    <n v="2.94"/>
    <x v="1"/>
    <x v="1"/>
    <x v="1"/>
    <x v="0"/>
    <x v="1"/>
    <x v="1"/>
  </r>
  <r>
    <n v="3049"/>
    <s v="MS"/>
    <x v="28"/>
    <x v="1"/>
    <x v="0"/>
    <x v="0"/>
    <n v="27"/>
    <x v="2"/>
    <n v="233.6"/>
    <n v="126"/>
    <n v="39.71"/>
    <n v="152.9"/>
    <n v="94"/>
    <n v="13"/>
    <n v="262.10000000000002"/>
    <n v="95"/>
    <n v="11.79"/>
    <n v="12.8"/>
    <x v="7"/>
    <n v="3.46"/>
    <x v="1"/>
    <x v="0"/>
    <x v="1"/>
    <x v="0"/>
    <x v="2"/>
    <x v="0"/>
  </r>
  <r>
    <n v="3050"/>
    <s v="OK"/>
    <x v="64"/>
    <x v="0"/>
    <x v="0"/>
    <x v="1"/>
    <n v="0"/>
    <x v="1"/>
    <n v="290.5"/>
    <n v="119"/>
    <n v="49.39"/>
    <n v="158.4"/>
    <n v="75"/>
    <n v="13.46"/>
    <n v="255.6"/>
    <n v="101"/>
    <n v="11.5"/>
    <n v="8.6"/>
    <x v="1"/>
    <n v="2.3199999999999998"/>
    <x v="0"/>
    <x v="4"/>
    <x v="2"/>
    <x v="1"/>
    <x v="2"/>
    <x v="0"/>
  </r>
  <r>
    <n v="3051"/>
    <s v="TN"/>
    <x v="120"/>
    <x v="0"/>
    <x v="0"/>
    <x v="1"/>
    <n v="0"/>
    <x v="1"/>
    <n v="183.2"/>
    <n v="112"/>
    <n v="31.14"/>
    <n v="187.5"/>
    <n v="113"/>
    <n v="15.94"/>
    <n v="232.3"/>
    <n v="77"/>
    <n v="10.45"/>
    <n v="9.1999999999999993"/>
    <x v="2"/>
    <n v="2.48"/>
    <x v="0"/>
    <x v="0"/>
    <x v="2"/>
    <x v="1"/>
    <x v="0"/>
    <x v="0"/>
  </r>
  <r>
    <n v="3052"/>
    <s v="WV"/>
    <x v="21"/>
    <x v="2"/>
    <x v="0"/>
    <x v="1"/>
    <n v="0"/>
    <x v="1"/>
    <n v="155.6"/>
    <n v="78"/>
    <n v="26.45"/>
    <n v="165.2"/>
    <n v="134"/>
    <n v="14.04"/>
    <n v="184.1"/>
    <n v="89"/>
    <n v="8.2799999999999994"/>
    <n v="8.6999999999999993"/>
    <x v="5"/>
    <n v="2.35"/>
    <x v="0"/>
    <x v="4"/>
    <x v="1"/>
    <x v="0"/>
    <x v="2"/>
    <x v="3"/>
  </r>
  <r>
    <n v="3053"/>
    <s v="FL"/>
    <x v="47"/>
    <x v="0"/>
    <x v="0"/>
    <x v="1"/>
    <n v="0"/>
    <x v="1"/>
    <n v="303"/>
    <n v="93"/>
    <n v="51.51"/>
    <n v="175.6"/>
    <n v="89"/>
    <n v="14.93"/>
    <n v="135.19999999999999"/>
    <n v="102"/>
    <n v="6.08"/>
    <n v="10.4"/>
    <x v="2"/>
    <n v="2.81"/>
    <x v="1"/>
    <x v="0"/>
    <x v="2"/>
    <x v="1"/>
    <x v="2"/>
    <x v="0"/>
  </r>
  <r>
    <n v="3054"/>
    <s v="NH"/>
    <x v="41"/>
    <x v="0"/>
    <x v="0"/>
    <x v="1"/>
    <n v="0"/>
    <x v="1"/>
    <n v="114.4"/>
    <n v="115"/>
    <n v="19.45"/>
    <n v="183.9"/>
    <n v="79"/>
    <n v="15.63"/>
    <n v="205.2"/>
    <n v="78"/>
    <n v="9.23"/>
    <n v="5.9"/>
    <x v="5"/>
    <n v="1.59"/>
    <x v="0"/>
    <x v="3"/>
    <x v="1"/>
    <x v="0"/>
    <x v="0"/>
    <x v="3"/>
  </r>
  <r>
    <n v="3055"/>
    <s v="NY"/>
    <x v="171"/>
    <x v="2"/>
    <x v="0"/>
    <x v="0"/>
    <n v="36"/>
    <x v="2"/>
    <n v="164.8"/>
    <n v="106"/>
    <n v="28.02"/>
    <n v="210.2"/>
    <n v="138"/>
    <n v="17.87"/>
    <n v="173.6"/>
    <n v="78"/>
    <n v="7.81"/>
    <n v="4.3"/>
    <x v="5"/>
    <n v="1.1599999999999999"/>
    <x v="0"/>
    <x v="4"/>
    <x v="1"/>
    <x v="0"/>
    <x v="0"/>
    <x v="3"/>
  </r>
  <r>
    <n v="3056"/>
    <s v="NE"/>
    <x v="47"/>
    <x v="0"/>
    <x v="0"/>
    <x v="1"/>
    <n v="0"/>
    <x v="1"/>
    <n v="220.3"/>
    <n v="106"/>
    <n v="37.450000000000003"/>
    <n v="126.1"/>
    <n v="124"/>
    <n v="10.72"/>
    <n v="242"/>
    <n v="67"/>
    <n v="10.89"/>
    <n v="10.199999999999999"/>
    <x v="6"/>
    <n v="2.75"/>
    <x v="0"/>
    <x v="3"/>
    <x v="1"/>
    <x v="0"/>
    <x v="2"/>
    <x v="0"/>
  </r>
  <r>
    <n v="3057"/>
    <s v="WV"/>
    <x v="64"/>
    <x v="1"/>
    <x v="0"/>
    <x v="0"/>
    <n v="26"/>
    <x v="2"/>
    <n v="189"/>
    <n v="98"/>
    <n v="32.130000000000003"/>
    <n v="191.7"/>
    <n v="67"/>
    <n v="16.29"/>
    <n v="217"/>
    <n v="68"/>
    <n v="9.76"/>
    <n v="11.3"/>
    <x v="0"/>
    <n v="3.05"/>
    <x v="1"/>
    <x v="1"/>
    <x v="1"/>
    <x v="0"/>
    <x v="0"/>
    <x v="0"/>
  </r>
  <r>
    <n v="3058"/>
    <s v="NV"/>
    <x v="174"/>
    <x v="1"/>
    <x v="1"/>
    <x v="1"/>
    <n v="0"/>
    <x v="1"/>
    <n v="172.6"/>
    <n v="92"/>
    <n v="29.34"/>
    <n v="281.7"/>
    <n v="123"/>
    <n v="23.94"/>
    <n v="253.4"/>
    <n v="117"/>
    <n v="11.4"/>
    <n v="10.5"/>
    <x v="0"/>
    <n v="2.84"/>
    <x v="1"/>
    <x v="3"/>
    <x v="1"/>
    <x v="0"/>
    <x v="1"/>
    <x v="1"/>
  </r>
  <r>
    <n v="3059"/>
    <s v="CT"/>
    <x v="87"/>
    <x v="0"/>
    <x v="0"/>
    <x v="1"/>
    <n v="0"/>
    <x v="1"/>
    <n v="168.8"/>
    <n v="141"/>
    <n v="28.7"/>
    <n v="211.5"/>
    <n v="129"/>
    <n v="17.98"/>
    <n v="86.9"/>
    <n v="92"/>
    <n v="3.91"/>
    <n v="10.5"/>
    <x v="10"/>
    <n v="2.84"/>
    <x v="1"/>
    <x v="3"/>
    <x v="1"/>
    <x v="0"/>
    <x v="0"/>
    <x v="3"/>
  </r>
  <r>
    <n v="3060"/>
    <s v="KS"/>
    <x v="150"/>
    <x v="2"/>
    <x v="0"/>
    <x v="0"/>
    <n v="39"/>
    <x v="2"/>
    <n v="243.1"/>
    <n v="137"/>
    <n v="41.33"/>
    <n v="236.7"/>
    <n v="103"/>
    <n v="20.12"/>
    <n v="191.2"/>
    <n v="118"/>
    <n v="8.6"/>
    <n v="9.9"/>
    <x v="0"/>
    <n v="2.67"/>
    <x v="0"/>
    <x v="0"/>
    <x v="1"/>
    <x v="0"/>
    <x v="1"/>
    <x v="0"/>
  </r>
  <r>
    <n v="3061"/>
    <s v="NH"/>
    <x v="25"/>
    <x v="0"/>
    <x v="1"/>
    <x v="1"/>
    <n v="0"/>
    <x v="1"/>
    <n v="324.3"/>
    <n v="107"/>
    <n v="55.13"/>
    <n v="141.6"/>
    <n v="90"/>
    <n v="12.04"/>
    <n v="207.6"/>
    <n v="90"/>
    <n v="9.34"/>
    <n v="12.8"/>
    <x v="10"/>
    <n v="3.46"/>
    <x v="1"/>
    <x v="0"/>
    <x v="2"/>
    <x v="1"/>
    <x v="2"/>
    <x v="0"/>
  </r>
  <r>
    <n v="3062"/>
    <s v="ND"/>
    <x v="120"/>
    <x v="1"/>
    <x v="0"/>
    <x v="1"/>
    <n v="0"/>
    <x v="1"/>
    <n v="69.7"/>
    <n v="85"/>
    <n v="11.85"/>
    <n v="226.5"/>
    <n v="107"/>
    <n v="19.25"/>
    <n v="128.5"/>
    <n v="104"/>
    <n v="5.78"/>
    <n v="11.1"/>
    <x v="5"/>
    <n v="3"/>
    <x v="1"/>
    <x v="4"/>
    <x v="1"/>
    <x v="0"/>
    <x v="1"/>
    <x v="3"/>
  </r>
  <r>
    <n v="3063"/>
    <s v="AR"/>
    <x v="113"/>
    <x v="2"/>
    <x v="1"/>
    <x v="0"/>
    <n v="32"/>
    <x v="2"/>
    <n v="176.9"/>
    <n v="118"/>
    <n v="30.07"/>
    <n v="227"/>
    <n v="121"/>
    <n v="19.3"/>
    <n v="204.4"/>
    <n v="115"/>
    <n v="9.1999999999999993"/>
    <n v="15.1"/>
    <x v="0"/>
    <n v="4.08"/>
    <x v="1"/>
    <x v="3"/>
    <x v="2"/>
    <x v="1"/>
    <x v="1"/>
    <x v="0"/>
  </r>
  <r>
    <n v="3064"/>
    <s v="MA"/>
    <x v="37"/>
    <x v="0"/>
    <x v="0"/>
    <x v="1"/>
    <n v="0"/>
    <x v="1"/>
    <n v="140.4"/>
    <n v="117"/>
    <n v="23.87"/>
    <n v="204.5"/>
    <n v="121"/>
    <n v="17.38"/>
    <n v="251.3"/>
    <n v="79"/>
    <n v="11.31"/>
    <n v="8.6999999999999993"/>
    <x v="7"/>
    <n v="2.35"/>
    <x v="0"/>
    <x v="4"/>
    <x v="1"/>
    <x v="0"/>
    <x v="0"/>
    <x v="2"/>
  </r>
  <r>
    <n v="3065"/>
    <s v="WI"/>
    <x v="86"/>
    <x v="1"/>
    <x v="0"/>
    <x v="1"/>
    <n v="0"/>
    <x v="1"/>
    <n v="167.4"/>
    <n v="117"/>
    <n v="28.46"/>
    <n v="223.5"/>
    <n v="102"/>
    <n v="19"/>
    <n v="215.8"/>
    <n v="108"/>
    <n v="9.7100000000000009"/>
    <n v="9"/>
    <x v="0"/>
    <n v="2.4300000000000002"/>
    <x v="0"/>
    <x v="0"/>
    <x v="1"/>
    <x v="0"/>
    <x v="0"/>
    <x v="3"/>
  </r>
  <r>
    <n v="3066"/>
    <s v="AL"/>
    <x v="159"/>
    <x v="2"/>
    <x v="0"/>
    <x v="0"/>
    <n v="27"/>
    <x v="2"/>
    <n v="166.4"/>
    <n v="112"/>
    <n v="28.29"/>
    <n v="234.3"/>
    <n v="116"/>
    <n v="19.920000000000002"/>
    <n v="161.1"/>
    <n v="95"/>
    <n v="7.25"/>
    <n v="5.5"/>
    <x v="5"/>
    <n v="1.49"/>
    <x v="0"/>
    <x v="1"/>
    <x v="1"/>
    <x v="0"/>
    <x v="1"/>
    <x v="3"/>
  </r>
  <r>
    <n v="3067"/>
    <s v="WV"/>
    <x v="71"/>
    <x v="2"/>
    <x v="0"/>
    <x v="1"/>
    <n v="0"/>
    <x v="1"/>
    <n v="171.5"/>
    <n v="108"/>
    <n v="29.16"/>
    <n v="204.4"/>
    <n v="106"/>
    <n v="17.37"/>
    <n v="238.8"/>
    <n v="90"/>
    <n v="10.75"/>
    <n v="10.7"/>
    <x v="7"/>
    <n v="2.89"/>
    <x v="1"/>
    <x v="3"/>
    <x v="1"/>
    <x v="0"/>
    <x v="0"/>
    <x v="2"/>
  </r>
  <r>
    <n v="3068"/>
    <s v="CO"/>
    <x v="16"/>
    <x v="0"/>
    <x v="1"/>
    <x v="1"/>
    <n v="0"/>
    <x v="1"/>
    <n v="177.2"/>
    <n v="151"/>
    <n v="30.12"/>
    <n v="209.3"/>
    <n v="83"/>
    <n v="17.79"/>
    <n v="236.3"/>
    <n v="114"/>
    <n v="10.63"/>
    <n v="11.1"/>
    <x v="2"/>
    <n v="3"/>
    <x v="1"/>
    <x v="4"/>
    <x v="1"/>
    <x v="0"/>
    <x v="0"/>
    <x v="0"/>
  </r>
  <r>
    <n v="3069"/>
    <s v="VA"/>
    <x v="109"/>
    <x v="0"/>
    <x v="0"/>
    <x v="0"/>
    <n v="34"/>
    <x v="2"/>
    <n v="114.5"/>
    <n v="64"/>
    <n v="19.47"/>
    <n v="229.3"/>
    <n v="84"/>
    <n v="19.489999999999998"/>
    <n v="288.8"/>
    <n v="68"/>
    <n v="13"/>
    <n v="10.4"/>
    <x v="19"/>
    <n v="2.81"/>
    <x v="1"/>
    <x v="1"/>
    <x v="1"/>
    <x v="0"/>
    <x v="1"/>
    <x v="2"/>
  </r>
  <r>
    <n v="3070"/>
    <s v="NH"/>
    <x v="145"/>
    <x v="0"/>
    <x v="0"/>
    <x v="0"/>
    <n v="34"/>
    <x v="2"/>
    <n v="205.1"/>
    <n v="123"/>
    <n v="34.869999999999997"/>
    <n v="203.3"/>
    <n v="123"/>
    <n v="17.28"/>
    <n v="126.7"/>
    <n v="106"/>
    <n v="5.7"/>
    <n v="10.7"/>
    <x v="6"/>
    <n v="2.89"/>
    <x v="1"/>
    <x v="4"/>
    <x v="1"/>
    <x v="0"/>
    <x v="0"/>
    <x v="0"/>
  </r>
  <r>
    <n v="3071"/>
    <s v="TN"/>
    <x v="119"/>
    <x v="0"/>
    <x v="0"/>
    <x v="1"/>
    <n v="0"/>
    <x v="1"/>
    <n v="208.4"/>
    <n v="112"/>
    <n v="35.43"/>
    <n v="189.5"/>
    <n v="116"/>
    <n v="16.11"/>
    <n v="264.39999999999998"/>
    <n v="101"/>
    <n v="11.9"/>
    <n v="16.8"/>
    <x v="6"/>
    <n v="4.54"/>
    <x v="1"/>
    <x v="1"/>
    <x v="2"/>
    <x v="1"/>
    <x v="0"/>
    <x v="0"/>
  </r>
  <r>
    <n v="3072"/>
    <s v="UT"/>
    <x v="40"/>
    <x v="0"/>
    <x v="0"/>
    <x v="1"/>
    <n v="0"/>
    <x v="1"/>
    <n v="125.8"/>
    <n v="102"/>
    <n v="21.39"/>
    <n v="244.4"/>
    <n v="111"/>
    <n v="20.77"/>
    <n v="167.7"/>
    <n v="90"/>
    <n v="7.55"/>
    <n v="9"/>
    <x v="5"/>
    <n v="2.4300000000000002"/>
    <x v="0"/>
    <x v="4"/>
    <x v="1"/>
    <x v="0"/>
    <x v="1"/>
    <x v="1"/>
  </r>
  <r>
    <n v="3073"/>
    <s v="MA"/>
    <x v="14"/>
    <x v="2"/>
    <x v="0"/>
    <x v="1"/>
    <n v="0"/>
    <x v="1"/>
    <n v="186.2"/>
    <n v="97"/>
    <n v="31.65"/>
    <n v="257.7"/>
    <n v="89"/>
    <n v="21.9"/>
    <n v="164.3"/>
    <n v="106"/>
    <n v="7.39"/>
    <n v="11"/>
    <x v="7"/>
    <n v="2.97"/>
    <x v="1"/>
    <x v="4"/>
    <x v="1"/>
    <x v="0"/>
    <x v="1"/>
    <x v="0"/>
  </r>
  <r>
    <n v="3074"/>
    <s v="KY"/>
    <x v="145"/>
    <x v="0"/>
    <x v="0"/>
    <x v="1"/>
    <n v="0"/>
    <x v="1"/>
    <n v="128.9"/>
    <n v="136"/>
    <n v="21.91"/>
    <n v="244.4"/>
    <n v="133"/>
    <n v="20.77"/>
    <n v="148.69999999999999"/>
    <n v="133"/>
    <n v="6.69"/>
    <n v="10.7"/>
    <x v="2"/>
    <n v="2.89"/>
    <x v="1"/>
    <x v="1"/>
    <x v="1"/>
    <x v="0"/>
    <x v="1"/>
    <x v="1"/>
  </r>
  <r>
    <n v="3075"/>
    <s v="WY"/>
    <x v="10"/>
    <x v="0"/>
    <x v="0"/>
    <x v="0"/>
    <n v="16"/>
    <x v="0"/>
    <n v="257.39999999999998"/>
    <n v="91"/>
    <n v="43.76"/>
    <n v="232"/>
    <n v="101"/>
    <n v="19.72"/>
    <n v="143.19999999999999"/>
    <n v="73"/>
    <n v="6.44"/>
    <n v="14.7"/>
    <x v="5"/>
    <n v="3.97"/>
    <x v="1"/>
    <x v="0"/>
    <x v="1"/>
    <x v="0"/>
    <x v="1"/>
    <x v="0"/>
  </r>
  <r>
    <n v="3076"/>
    <s v="DE"/>
    <x v="131"/>
    <x v="0"/>
    <x v="0"/>
    <x v="1"/>
    <n v="0"/>
    <x v="1"/>
    <n v="189.3"/>
    <n v="113"/>
    <n v="32.18"/>
    <n v="203.7"/>
    <n v="92"/>
    <n v="17.309999999999999"/>
    <n v="218.3"/>
    <n v="103"/>
    <n v="9.82"/>
    <n v="14.2"/>
    <x v="0"/>
    <n v="3.83"/>
    <x v="1"/>
    <x v="5"/>
    <x v="1"/>
    <x v="0"/>
    <x v="0"/>
    <x v="0"/>
  </r>
  <r>
    <n v="3077"/>
    <s v="MI"/>
    <x v="35"/>
    <x v="0"/>
    <x v="0"/>
    <x v="0"/>
    <n v="24"/>
    <x v="0"/>
    <n v="50.1"/>
    <n v="134"/>
    <n v="8.52"/>
    <n v="295.8"/>
    <n v="89"/>
    <n v="25.14"/>
    <n v="111.8"/>
    <n v="115"/>
    <n v="5.03"/>
    <n v="11"/>
    <x v="1"/>
    <n v="2.97"/>
    <x v="1"/>
    <x v="1"/>
    <x v="1"/>
    <x v="0"/>
    <x v="1"/>
    <x v="1"/>
  </r>
  <r>
    <n v="3078"/>
    <s v="NY"/>
    <x v="21"/>
    <x v="0"/>
    <x v="0"/>
    <x v="1"/>
    <n v="0"/>
    <x v="1"/>
    <n v="264.2"/>
    <n v="118"/>
    <n v="44.91"/>
    <n v="180"/>
    <n v="89"/>
    <n v="15.3"/>
    <n v="223.9"/>
    <n v="104"/>
    <n v="10.08"/>
    <n v="10.7"/>
    <x v="6"/>
    <n v="2.89"/>
    <x v="1"/>
    <x v="4"/>
    <x v="1"/>
    <x v="0"/>
    <x v="0"/>
    <x v="0"/>
  </r>
  <r>
    <n v="3079"/>
    <s v="NH"/>
    <x v="52"/>
    <x v="2"/>
    <x v="0"/>
    <x v="1"/>
    <n v="0"/>
    <x v="1"/>
    <n v="192.1"/>
    <n v="80"/>
    <n v="32.659999999999997"/>
    <n v="269.3"/>
    <n v="125"/>
    <n v="22.89"/>
    <n v="259.60000000000002"/>
    <n v="97"/>
    <n v="11.68"/>
    <n v="11.7"/>
    <x v="7"/>
    <n v="3.16"/>
    <x v="1"/>
    <x v="4"/>
    <x v="1"/>
    <x v="0"/>
    <x v="1"/>
    <x v="0"/>
  </r>
  <r>
    <n v="3080"/>
    <s v="DE"/>
    <x v="66"/>
    <x v="0"/>
    <x v="0"/>
    <x v="1"/>
    <n v="0"/>
    <x v="1"/>
    <n v="145.4"/>
    <n v="98"/>
    <n v="24.72"/>
    <n v="334.1"/>
    <n v="109"/>
    <n v="28.4"/>
    <n v="209.8"/>
    <n v="72"/>
    <n v="9.44"/>
    <n v="8.8000000000000007"/>
    <x v="5"/>
    <n v="2.38"/>
    <x v="0"/>
    <x v="0"/>
    <x v="1"/>
    <x v="0"/>
    <x v="1"/>
    <x v="1"/>
  </r>
  <r>
    <n v="3081"/>
    <s v="NJ"/>
    <x v="85"/>
    <x v="2"/>
    <x v="0"/>
    <x v="0"/>
    <n v="16"/>
    <x v="0"/>
    <n v="240.8"/>
    <n v="80"/>
    <n v="40.94"/>
    <n v="212.6"/>
    <n v="121"/>
    <n v="18.07"/>
    <n v="271.7"/>
    <n v="138"/>
    <n v="12.23"/>
    <n v="9.4"/>
    <x v="7"/>
    <n v="2.54"/>
    <x v="0"/>
    <x v="0"/>
    <x v="1"/>
    <x v="0"/>
    <x v="0"/>
    <x v="0"/>
  </r>
  <r>
    <n v="3082"/>
    <s v="IA"/>
    <x v="90"/>
    <x v="1"/>
    <x v="0"/>
    <x v="1"/>
    <n v="0"/>
    <x v="1"/>
    <n v="170.7"/>
    <n v="98"/>
    <n v="29.02"/>
    <n v="111.6"/>
    <n v="109"/>
    <n v="9.49"/>
    <n v="171.5"/>
    <n v="107"/>
    <n v="7.72"/>
    <n v="4.8"/>
    <x v="10"/>
    <n v="1.3"/>
    <x v="0"/>
    <x v="3"/>
    <x v="1"/>
    <x v="0"/>
    <x v="2"/>
    <x v="3"/>
  </r>
  <r>
    <n v="3083"/>
    <s v="OR"/>
    <x v="53"/>
    <x v="2"/>
    <x v="0"/>
    <x v="1"/>
    <n v="0"/>
    <x v="1"/>
    <n v="221"/>
    <n v="118"/>
    <n v="37.57"/>
    <n v="138.80000000000001"/>
    <n v="104"/>
    <n v="11.8"/>
    <n v="198.6"/>
    <n v="96"/>
    <n v="8.94"/>
    <n v="12.1"/>
    <x v="7"/>
    <n v="3.27"/>
    <x v="1"/>
    <x v="1"/>
    <x v="1"/>
    <x v="0"/>
    <x v="2"/>
    <x v="0"/>
  </r>
  <r>
    <n v="3084"/>
    <s v="PA"/>
    <x v="7"/>
    <x v="0"/>
    <x v="0"/>
    <x v="1"/>
    <n v="0"/>
    <x v="1"/>
    <n v="180"/>
    <n v="109"/>
    <n v="30.6"/>
    <n v="292.7"/>
    <n v="96"/>
    <n v="24.88"/>
    <n v="194.9"/>
    <n v="114"/>
    <n v="8.77"/>
    <n v="10.8"/>
    <x v="7"/>
    <n v="2.92"/>
    <x v="1"/>
    <x v="1"/>
    <x v="1"/>
    <x v="0"/>
    <x v="1"/>
    <x v="0"/>
  </r>
  <r>
    <n v="3085"/>
    <s v="MI"/>
    <x v="87"/>
    <x v="0"/>
    <x v="0"/>
    <x v="0"/>
    <n v="14"/>
    <x v="0"/>
    <n v="298.8"/>
    <n v="92"/>
    <n v="50.8"/>
    <n v="207.3"/>
    <n v="86"/>
    <n v="17.62"/>
    <n v="257.89999999999998"/>
    <n v="65"/>
    <n v="11.61"/>
    <n v="11.9"/>
    <x v="7"/>
    <n v="3.21"/>
    <x v="1"/>
    <x v="5"/>
    <x v="1"/>
    <x v="0"/>
    <x v="0"/>
    <x v="0"/>
  </r>
  <r>
    <n v="3086"/>
    <s v="FL"/>
    <x v="58"/>
    <x v="0"/>
    <x v="0"/>
    <x v="1"/>
    <n v="0"/>
    <x v="1"/>
    <n v="317.10000000000002"/>
    <n v="97"/>
    <n v="53.91"/>
    <n v="224.8"/>
    <n v="70"/>
    <n v="19.11"/>
    <n v="215.1"/>
    <n v="90"/>
    <n v="9.68"/>
    <n v="13.6"/>
    <x v="5"/>
    <n v="3.67"/>
    <x v="1"/>
    <x v="0"/>
    <x v="2"/>
    <x v="1"/>
    <x v="1"/>
    <x v="0"/>
  </r>
  <r>
    <n v="3087"/>
    <s v="PA"/>
    <x v="5"/>
    <x v="2"/>
    <x v="1"/>
    <x v="0"/>
    <n v="23"/>
    <x v="0"/>
    <n v="102.2"/>
    <n v="103"/>
    <n v="17.37"/>
    <n v="229.7"/>
    <n v="110"/>
    <n v="19.52"/>
    <n v="176.3"/>
    <n v="100"/>
    <n v="7.93"/>
    <n v="9"/>
    <x v="7"/>
    <n v="2.4300000000000002"/>
    <x v="0"/>
    <x v="0"/>
    <x v="1"/>
    <x v="0"/>
    <x v="1"/>
    <x v="3"/>
  </r>
  <r>
    <n v="3088"/>
    <s v="WV"/>
    <x v="84"/>
    <x v="2"/>
    <x v="0"/>
    <x v="1"/>
    <n v="0"/>
    <x v="1"/>
    <n v="182.9"/>
    <n v="87"/>
    <n v="31.09"/>
    <n v="172.1"/>
    <n v="103"/>
    <n v="14.63"/>
    <n v="233.1"/>
    <n v="89"/>
    <n v="10.49"/>
    <n v="12.1"/>
    <x v="0"/>
    <n v="3.27"/>
    <x v="1"/>
    <x v="2"/>
    <x v="1"/>
    <x v="0"/>
    <x v="2"/>
    <x v="0"/>
  </r>
  <r>
    <n v="3089"/>
    <s v="WI"/>
    <x v="22"/>
    <x v="0"/>
    <x v="0"/>
    <x v="1"/>
    <n v="0"/>
    <x v="1"/>
    <n v="184.8"/>
    <n v="126"/>
    <n v="31.42"/>
    <n v="198.6"/>
    <n v="103"/>
    <n v="16.88"/>
    <n v="103"/>
    <n v="90"/>
    <n v="4.6399999999999997"/>
    <n v="8.3000000000000007"/>
    <x v="0"/>
    <n v="2.2400000000000002"/>
    <x v="0"/>
    <x v="0"/>
    <x v="1"/>
    <x v="0"/>
    <x v="0"/>
    <x v="0"/>
  </r>
  <r>
    <n v="3090"/>
    <s v="TX"/>
    <x v="23"/>
    <x v="0"/>
    <x v="0"/>
    <x v="1"/>
    <n v="0"/>
    <x v="1"/>
    <n v="251.5"/>
    <n v="57"/>
    <n v="42.76"/>
    <n v="179.1"/>
    <n v="113"/>
    <n v="15.22"/>
    <n v="163.19999999999999"/>
    <n v="72"/>
    <n v="7.34"/>
    <n v="6.6"/>
    <x v="0"/>
    <n v="1.78"/>
    <x v="0"/>
    <x v="0"/>
    <x v="1"/>
    <x v="0"/>
    <x v="0"/>
    <x v="0"/>
  </r>
  <r>
    <n v="3091"/>
    <s v="MS"/>
    <x v="64"/>
    <x v="1"/>
    <x v="0"/>
    <x v="1"/>
    <n v="0"/>
    <x v="1"/>
    <n v="131.6"/>
    <n v="102"/>
    <n v="22.37"/>
    <n v="290.39999999999998"/>
    <n v="134"/>
    <n v="24.68"/>
    <n v="190.5"/>
    <n v="95"/>
    <n v="8.57"/>
    <n v="0"/>
    <x v="11"/>
    <n v="0"/>
    <x v="0"/>
    <x v="3"/>
    <x v="1"/>
    <x v="0"/>
    <x v="1"/>
    <x v="1"/>
  </r>
  <r>
    <n v="3092"/>
    <s v="FL"/>
    <x v="56"/>
    <x v="2"/>
    <x v="0"/>
    <x v="1"/>
    <n v="0"/>
    <x v="1"/>
    <n v="92.3"/>
    <n v="128"/>
    <n v="15.69"/>
    <n v="250.1"/>
    <n v="89"/>
    <n v="21.26"/>
    <n v="211.9"/>
    <n v="110"/>
    <n v="9.5399999999999991"/>
    <n v="10.8"/>
    <x v="19"/>
    <n v="2.92"/>
    <x v="1"/>
    <x v="3"/>
    <x v="1"/>
    <x v="0"/>
    <x v="1"/>
    <x v="1"/>
  </r>
  <r>
    <n v="3093"/>
    <s v="WV"/>
    <x v="139"/>
    <x v="2"/>
    <x v="0"/>
    <x v="0"/>
    <n v="41"/>
    <x v="2"/>
    <n v="196.7"/>
    <n v="109"/>
    <n v="33.44"/>
    <n v="124.3"/>
    <n v="107"/>
    <n v="10.57"/>
    <n v="198.3"/>
    <n v="94"/>
    <n v="8.92"/>
    <n v="11"/>
    <x v="2"/>
    <n v="2.97"/>
    <x v="1"/>
    <x v="5"/>
    <x v="2"/>
    <x v="1"/>
    <x v="2"/>
    <x v="0"/>
  </r>
  <r>
    <n v="3094"/>
    <s v="SC"/>
    <x v="64"/>
    <x v="0"/>
    <x v="0"/>
    <x v="1"/>
    <n v="0"/>
    <x v="1"/>
    <n v="131.4"/>
    <n v="98"/>
    <n v="22.34"/>
    <n v="189.9"/>
    <n v="95"/>
    <n v="16.14"/>
    <n v="147.4"/>
    <n v="83"/>
    <n v="6.63"/>
    <n v="11.2"/>
    <x v="5"/>
    <n v="3.02"/>
    <x v="1"/>
    <x v="4"/>
    <x v="1"/>
    <x v="0"/>
    <x v="0"/>
    <x v="3"/>
  </r>
  <r>
    <n v="3095"/>
    <s v="GA"/>
    <x v="90"/>
    <x v="2"/>
    <x v="0"/>
    <x v="1"/>
    <n v="0"/>
    <x v="1"/>
    <n v="215.9"/>
    <n v="122"/>
    <n v="36.700000000000003"/>
    <n v="270.3"/>
    <n v="114"/>
    <n v="22.98"/>
    <n v="301.8"/>
    <n v="129"/>
    <n v="13.58"/>
    <n v="6.1"/>
    <x v="2"/>
    <n v="1.65"/>
    <x v="0"/>
    <x v="2"/>
    <x v="2"/>
    <x v="1"/>
    <x v="1"/>
    <x v="0"/>
  </r>
  <r>
    <n v="3096"/>
    <s v="GA"/>
    <x v="145"/>
    <x v="2"/>
    <x v="0"/>
    <x v="1"/>
    <n v="0"/>
    <x v="1"/>
    <n v="158.19999999999999"/>
    <n v="95"/>
    <n v="26.89"/>
    <n v="178.5"/>
    <n v="113"/>
    <n v="15.17"/>
    <n v="154.30000000000001"/>
    <n v="76"/>
    <n v="6.94"/>
    <n v="8.5"/>
    <x v="2"/>
    <n v="2.2999999999999998"/>
    <x v="0"/>
    <x v="4"/>
    <x v="1"/>
    <x v="0"/>
    <x v="0"/>
    <x v="3"/>
  </r>
  <r>
    <n v="3097"/>
    <s v="HI"/>
    <x v="153"/>
    <x v="1"/>
    <x v="0"/>
    <x v="0"/>
    <n v="34"/>
    <x v="2"/>
    <n v="206.4"/>
    <n v="111"/>
    <n v="35.090000000000003"/>
    <n v="229.7"/>
    <n v="118"/>
    <n v="19.52"/>
    <n v="156.69999999999999"/>
    <n v="81"/>
    <n v="7.05"/>
    <n v="11.8"/>
    <x v="3"/>
    <n v="3.19"/>
    <x v="1"/>
    <x v="3"/>
    <x v="1"/>
    <x v="0"/>
    <x v="1"/>
    <x v="0"/>
  </r>
  <r>
    <n v="3098"/>
    <s v="HI"/>
    <x v="17"/>
    <x v="1"/>
    <x v="0"/>
    <x v="1"/>
    <n v="0"/>
    <x v="1"/>
    <n v="138.19999999999999"/>
    <n v="94"/>
    <n v="23.49"/>
    <n v="176.4"/>
    <n v="84"/>
    <n v="14.99"/>
    <n v="182.9"/>
    <n v="110"/>
    <n v="8.23"/>
    <n v="11.1"/>
    <x v="1"/>
    <n v="3"/>
    <x v="1"/>
    <x v="3"/>
    <x v="1"/>
    <x v="0"/>
    <x v="2"/>
    <x v="3"/>
  </r>
  <r>
    <n v="3099"/>
    <s v="MA"/>
    <x v="138"/>
    <x v="2"/>
    <x v="0"/>
    <x v="0"/>
    <n v="27"/>
    <x v="2"/>
    <n v="192.3"/>
    <n v="125"/>
    <n v="32.69"/>
    <n v="147.30000000000001"/>
    <n v="108"/>
    <n v="12.52"/>
    <n v="215"/>
    <n v="97"/>
    <n v="9.67"/>
    <n v="7.8"/>
    <x v="7"/>
    <n v="2.11"/>
    <x v="0"/>
    <x v="0"/>
    <x v="1"/>
    <x v="0"/>
    <x v="2"/>
    <x v="0"/>
  </r>
  <r>
    <n v="3100"/>
    <s v="NH"/>
    <x v="194"/>
    <x v="0"/>
    <x v="0"/>
    <x v="1"/>
    <n v="0"/>
    <x v="1"/>
    <n v="262.10000000000002"/>
    <n v="78"/>
    <n v="44.56"/>
    <n v="171.6"/>
    <n v="113"/>
    <n v="14.59"/>
    <n v="208.7"/>
    <n v="100"/>
    <n v="9.39"/>
    <n v="5.3"/>
    <x v="0"/>
    <n v="1.43"/>
    <x v="0"/>
    <x v="1"/>
    <x v="1"/>
    <x v="0"/>
    <x v="2"/>
    <x v="0"/>
  </r>
  <r>
    <n v="3101"/>
    <s v="AL"/>
    <x v="172"/>
    <x v="0"/>
    <x v="0"/>
    <x v="1"/>
    <n v="0"/>
    <x v="1"/>
    <n v="41.2"/>
    <n v="106"/>
    <n v="7"/>
    <n v="210.6"/>
    <n v="82"/>
    <n v="17.899999999999999"/>
    <n v="220.1"/>
    <n v="115"/>
    <n v="9.9"/>
    <n v="12.4"/>
    <x v="0"/>
    <n v="3.35"/>
    <x v="1"/>
    <x v="1"/>
    <x v="1"/>
    <x v="0"/>
    <x v="0"/>
    <x v="3"/>
  </r>
  <r>
    <n v="3102"/>
    <s v="NC"/>
    <x v="56"/>
    <x v="1"/>
    <x v="0"/>
    <x v="1"/>
    <n v="0"/>
    <x v="1"/>
    <n v="167"/>
    <n v="60"/>
    <n v="28.39"/>
    <n v="125.1"/>
    <n v="65"/>
    <n v="10.63"/>
    <n v="262.5"/>
    <n v="100"/>
    <n v="11.81"/>
    <n v="8.9"/>
    <x v="5"/>
    <n v="2.4"/>
    <x v="0"/>
    <x v="0"/>
    <x v="1"/>
    <x v="0"/>
    <x v="2"/>
    <x v="2"/>
  </r>
  <r>
    <n v="3103"/>
    <s v="MT"/>
    <x v="41"/>
    <x v="1"/>
    <x v="0"/>
    <x v="1"/>
    <n v="0"/>
    <x v="1"/>
    <n v="210.2"/>
    <n v="95"/>
    <n v="35.729999999999997"/>
    <n v="191.2"/>
    <n v="87"/>
    <n v="16.25"/>
    <n v="150.80000000000001"/>
    <n v="111"/>
    <n v="6.79"/>
    <n v="9.4"/>
    <x v="0"/>
    <n v="2.54"/>
    <x v="0"/>
    <x v="4"/>
    <x v="1"/>
    <x v="0"/>
    <x v="0"/>
    <x v="0"/>
  </r>
  <r>
    <n v="3104"/>
    <s v="NV"/>
    <x v="47"/>
    <x v="0"/>
    <x v="0"/>
    <x v="0"/>
    <n v="39"/>
    <x v="2"/>
    <n v="204.9"/>
    <n v="74"/>
    <n v="34.83"/>
    <n v="210.2"/>
    <n v="80"/>
    <n v="17.87"/>
    <n v="168.8"/>
    <n v="89"/>
    <n v="7.6"/>
    <n v="11.2"/>
    <x v="7"/>
    <n v="3.02"/>
    <x v="1"/>
    <x v="4"/>
    <x v="1"/>
    <x v="0"/>
    <x v="0"/>
    <x v="0"/>
  </r>
  <r>
    <n v="3105"/>
    <s v="SC"/>
    <x v="99"/>
    <x v="1"/>
    <x v="0"/>
    <x v="1"/>
    <n v="0"/>
    <x v="1"/>
    <n v="184.1"/>
    <n v="105"/>
    <n v="31.3"/>
    <n v="126.7"/>
    <n v="123"/>
    <n v="10.77"/>
    <n v="241.5"/>
    <n v="94"/>
    <n v="10.87"/>
    <n v="4.7"/>
    <x v="1"/>
    <n v="1.27"/>
    <x v="0"/>
    <x v="0"/>
    <x v="1"/>
    <x v="0"/>
    <x v="2"/>
    <x v="0"/>
  </r>
  <r>
    <n v="3106"/>
    <s v="VA"/>
    <x v="171"/>
    <x v="1"/>
    <x v="0"/>
    <x v="1"/>
    <n v="0"/>
    <x v="1"/>
    <n v="263.8"/>
    <n v="84"/>
    <n v="44.85"/>
    <n v="162.80000000000001"/>
    <n v="107"/>
    <n v="13.84"/>
    <n v="149.69999999999999"/>
    <n v="94"/>
    <n v="6.74"/>
    <n v="8.6999999999999993"/>
    <x v="1"/>
    <n v="2.35"/>
    <x v="0"/>
    <x v="4"/>
    <x v="1"/>
    <x v="0"/>
    <x v="2"/>
    <x v="0"/>
  </r>
  <r>
    <n v="3107"/>
    <s v="RI"/>
    <x v="41"/>
    <x v="0"/>
    <x v="0"/>
    <x v="1"/>
    <n v="0"/>
    <x v="1"/>
    <n v="142.30000000000001"/>
    <n v="50"/>
    <n v="24.19"/>
    <n v="231.5"/>
    <n v="142"/>
    <n v="19.68"/>
    <n v="205.6"/>
    <n v="79"/>
    <n v="9.25"/>
    <n v="5.5"/>
    <x v="0"/>
    <n v="1.49"/>
    <x v="0"/>
    <x v="0"/>
    <x v="1"/>
    <x v="0"/>
    <x v="1"/>
    <x v="3"/>
  </r>
  <r>
    <n v="3108"/>
    <s v="WV"/>
    <x v="122"/>
    <x v="0"/>
    <x v="0"/>
    <x v="1"/>
    <n v="0"/>
    <x v="1"/>
    <n v="167.1"/>
    <n v="103"/>
    <n v="28.41"/>
    <n v="188.4"/>
    <n v="112"/>
    <n v="16.010000000000002"/>
    <n v="111.4"/>
    <n v="74"/>
    <n v="5.01"/>
    <n v="9.1"/>
    <x v="5"/>
    <n v="2.46"/>
    <x v="0"/>
    <x v="0"/>
    <x v="1"/>
    <x v="0"/>
    <x v="0"/>
    <x v="3"/>
  </r>
  <r>
    <n v="3109"/>
    <s v="ME"/>
    <x v="24"/>
    <x v="1"/>
    <x v="0"/>
    <x v="1"/>
    <n v="0"/>
    <x v="1"/>
    <n v="148.30000000000001"/>
    <n v="86"/>
    <n v="25.21"/>
    <n v="184.2"/>
    <n v="151"/>
    <n v="15.66"/>
    <n v="179.1"/>
    <n v="83"/>
    <n v="8.06"/>
    <n v="10.9"/>
    <x v="7"/>
    <n v="2.94"/>
    <x v="1"/>
    <x v="1"/>
    <x v="1"/>
    <x v="0"/>
    <x v="0"/>
    <x v="3"/>
  </r>
  <r>
    <n v="3110"/>
    <s v="AL"/>
    <x v="29"/>
    <x v="1"/>
    <x v="0"/>
    <x v="1"/>
    <n v="0"/>
    <x v="1"/>
    <n v="297.8"/>
    <n v="88"/>
    <n v="50.63"/>
    <n v="196"/>
    <n v="89"/>
    <n v="16.66"/>
    <n v="213.7"/>
    <n v="107"/>
    <n v="9.6199999999999992"/>
    <n v="12"/>
    <x v="5"/>
    <n v="3.24"/>
    <x v="1"/>
    <x v="0"/>
    <x v="2"/>
    <x v="1"/>
    <x v="0"/>
    <x v="0"/>
  </r>
  <r>
    <n v="3111"/>
    <s v="NC"/>
    <x v="116"/>
    <x v="2"/>
    <x v="1"/>
    <x v="1"/>
    <n v="0"/>
    <x v="1"/>
    <n v="144.5"/>
    <n v="60"/>
    <n v="24.57"/>
    <n v="296.5"/>
    <n v="129"/>
    <n v="25.2"/>
    <n v="194.3"/>
    <n v="117"/>
    <n v="8.74"/>
    <n v="12.4"/>
    <x v="0"/>
    <n v="3.35"/>
    <x v="1"/>
    <x v="0"/>
    <x v="1"/>
    <x v="0"/>
    <x v="1"/>
    <x v="1"/>
  </r>
  <r>
    <n v="3112"/>
    <s v="MT"/>
    <x v="124"/>
    <x v="0"/>
    <x v="0"/>
    <x v="1"/>
    <n v="0"/>
    <x v="1"/>
    <n v="233.4"/>
    <n v="71"/>
    <n v="39.68"/>
    <n v="296.39999999999998"/>
    <n v="76"/>
    <n v="25.19"/>
    <n v="276.89999999999998"/>
    <n v="103"/>
    <n v="12.46"/>
    <n v="10.3"/>
    <x v="6"/>
    <n v="2.78"/>
    <x v="0"/>
    <x v="1"/>
    <x v="2"/>
    <x v="1"/>
    <x v="1"/>
    <x v="0"/>
  </r>
  <r>
    <n v="3113"/>
    <s v="TN"/>
    <x v="9"/>
    <x v="0"/>
    <x v="0"/>
    <x v="1"/>
    <n v="0"/>
    <x v="1"/>
    <n v="130.5"/>
    <n v="98"/>
    <n v="22.19"/>
    <n v="249.5"/>
    <n v="91"/>
    <n v="21.21"/>
    <n v="219.9"/>
    <n v="117"/>
    <n v="9.9"/>
    <n v="12.7"/>
    <x v="6"/>
    <n v="3.43"/>
    <x v="1"/>
    <x v="3"/>
    <x v="1"/>
    <x v="0"/>
    <x v="1"/>
    <x v="1"/>
  </r>
  <r>
    <n v="3114"/>
    <s v="LA"/>
    <x v="89"/>
    <x v="1"/>
    <x v="0"/>
    <x v="1"/>
    <n v="0"/>
    <x v="1"/>
    <n v="133.30000000000001"/>
    <n v="107"/>
    <n v="22.66"/>
    <n v="185"/>
    <n v="101"/>
    <n v="15.73"/>
    <n v="289"/>
    <n v="99"/>
    <n v="13.01"/>
    <n v="9.1"/>
    <x v="7"/>
    <n v="2.46"/>
    <x v="0"/>
    <x v="3"/>
    <x v="1"/>
    <x v="0"/>
    <x v="0"/>
    <x v="2"/>
  </r>
  <r>
    <n v="3115"/>
    <s v="SC"/>
    <x v="28"/>
    <x v="1"/>
    <x v="0"/>
    <x v="1"/>
    <n v="0"/>
    <x v="1"/>
    <n v="183.7"/>
    <n v="103"/>
    <n v="31.23"/>
    <n v="270.60000000000002"/>
    <n v="97"/>
    <n v="23"/>
    <n v="132.9"/>
    <n v="104"/>
    <n v="5.98"/>
    <n v="11.2"/>
    <x v="5"/>
    <n v="3.02"/>
    <x v="1"/>
    <x v="1"/>
    <x v="1"/>
    <x v="0"/>
    <x v="1"/>
    <x v="0"/>
  </r>
  <r>
    <n v="3116"/>
    <s v="IN"/>
    <x v="104"/>
    <x v="0"/>
    <x v="0"/>
    <x v="1"/>
    <n v="0"/>
    <x v="1"/>
    <n v="271"/>
    <n v="114"/>
    <n v="46.07"/>
    <n v="209.9"/>
    <n v="71"/>
    <n v="17.84"/>
    <n v="193.5"/>
    <n v="109"/>
    <n v="8.7100000000000009"/>
    <n v="13.7"/>
    <x v="5"/>
    <n v="3.7"/>
    <x v="1"/>
    <x v="5"/>
    <x v="2"/>
    <x v="1"/>
    <x v="0"/>
    <x v="0"/>
  </r>
  <r>
    <n v="3117"/>
    <s v="IA"/>
    <x v="123"/>
    <x v="1"/>
    <x v="0"/>
    <x v="1"/>
    <n v="0"/>
    <x v="1"/>
    <n v="122.5"/>
    <n v="70"/>
    <n v="20.83"/>
    <n v="221.4"/>
    <n v="92"/>
    <n v="18.82"/>
    <n v="187.5"/>
    <n v="88"/>
    <n v="8.44"/>
    <n v="10.4"/>
    <x v="1"/>
    <n v="2.81"/>
    <x v="1"/>
    <x v="1"/>
    <x v="1"/>
    <x v="0"/>
    <x v="0"/>
    <x v="3"/>
  </r>
  <r>
    <n v="3118"/>
    <s v="AK"/>
    <x v="26"/>
    <x v="0"/>
    <x v="0"/>
    <x v="1"/>
    <n v="0"/>
    <x v="1"/>
    <n v="182.5"/>
    <n v="85"/>
    <n v="31.03"/>
    <n v="181.5"/>
    <n v="114"/>
    <n v="15.43"/>
    <n v="199.1"/>
    <n v="110"/>
    <n v="8.9600000000000009"/>
    <n v="14.7"/>
    <x v="1"/>
    <n v="3.97"/>
    <x v="1"/>
    <x v="0"/>
    <x v="1"/>
    <x v="0"/>
    <x v="0"/>
    <x v="0"/>
  </r>
  <r>
    <n v="3119"/>
    <s v="GA"/>
    <x v="124"/>
    <x v="1"/>
    <x v="0"/>
    <x v="1"/>
    <n v="0"/>
    <x v="1"/>
    <n v="110.4"/>
    <n v="122"/>
    <n v="18.77"/>
    <n v="242.9"/>
    <n v="103"/>
    <n v="20.65"/>
    <n v="170.4"/>
    <n v="75"/>
    <n v="7.67"/>
    <n v="13.9"/>
    <x v="2"/>
    <n v="3.75"/>
    <x v="1"/>
    <x v="0"/>
    <x v="1"/>
    <x v="0"/>
    <x v="1"/>
    <x v="1"/>
  </r>
  <r>
    <n v="3120"/>
    <s v="LA"/>
    <x v="52"/>
    <x v="2"/>
    <x v="0"/>
    <x v="1"/>
    <n v="0"/>
    <x v="1"/>
    <n v="140.80000000000001"/>
    <n v="109"/>
    <n v="23.94"/>
    <n v="303"/>
    <n v="114"/>
    <n v="25.76"/>
    <n v="267.39999999999998"/>
    <n v="112"/>
    <n v="12.03"/>
    <n v="14.1"/>
    <x v="6"/>
    <n v="3.81"/>
    <x v="1"/>
    <x v="1"/>
    <x v="1"/>
    <x v="0"/>
    <x v="1"/>
    <x v="1"/>
  </r>
  <r>
    <n v="3121"/>
    <s v="MI"/>
    <x v="93"/>
    <x v="0"/>
    <x v="0"/>
    <x v="1"/>
    <n v="0"/>
    <x v="1"/>
    <n v="137.5"/>
    <n v="102"/>
    <n v="23.38"/>
    <n v="176"/>
    <n v="98"/>
    <n v="14.96"/>
    <n v="210.6"/>
    <n v="88"/>
    <n v="9.48"/>
    <n v="10.4"/>
    <x v="1"/>
    <n v="2.81"/>
    <x v="1"/>
    <x v="1"/>
    <x v="1"/>
    <x v="0"/>
    <x v="2"/>
    <x v="3"/>
  </r>
  <r>
    <n v="3122"/>
    <s v="FL"/>
    <x v="19"/>
    <x v="0"/>
    <x v="0"/>
    <x v="1"/>
    <n v="0"/>
    <x v="1"/>
    <n v="115.9"/>
    <n v="81"/>
    <n v="19.7"/>
    <n v="199.7"/>
    <n v="100"/>
    <n v="16.97"/>
    <n v="249.3"/>
    <n v="111"/>
    <n v="11.22"/>
    <n v="10"/>
    <x v="7"/>
    <n v="2.7"/>
    <x v="0"/>
    <x v="0"/>
    <x v="1"/>
    <x v="0"/>
    <x v="0"/>
    <x v="2"/>
  </r>
  <r>
    <n v="3123"/>
    <s v="UT"/>
    <x v="116"/>
    <x v="2"/>
    <x v="0"/>
    <x v="1"/>
    <n v="0"/>
    <x v="1"/>
    <n v="288.2"/>
    <n v="108"/>
    <n v="48.99"/>
    <n v="129.6"/>
    <n v="136"/>
    <n v="11.02"/>
    <n v="229.6"/>
    <n v="73"/>
    <n v="10.33"/>
    <n v="9.6"/>
    <x v="2"/>
    <n v="2.59"/>
    <x v="0"/>
    <x v="2"/>
    <x v="1"/>
    <x v="0"/>
    <x v="2"/>
    <x v="0"/>
  </r>
  <r>
    <n v="3124"/>
    <s v="MT"/>
    <x v="43"/>
    <x v="1"/>
    <x v="0"/>
    <x v="0"/>
    <n v="20"/>
    <x v="0"/>
    <n v="60.2"/>
    <n v="100"/>
    <n v="10.23"/>
    <n v="118.1"/>
    <n v="76"/>
    <n v="10.039999999999999"/>
    <n v="230.1"/>
    <n v="131"/>
    <n v="10.35"/>
    <n v="13.3"/>
    <x v="7"/>
    <n v="3.59"/>
    <x v="1"/>
    <x v="0"/>
    <x v="1"/>
    <x v="0"/>
    <x v="2"/>
    <x v="2"/>
  </r>
  <r>
    <n v="3125"/>
    <s v="OR"/>
    <x v="84"/>
    <x v="1"/>
    <x v="0"/>
    <x v="1"/>
    <n v="0"/>
    <x v="1"/>
    <n v="125.5"/>
    <n v="100"/>
    <n v="21.34"/>
    <n v="266.2"/>
    <n v="78"/>
    <n v="22.63"/>
    <n v="270.39999999999998"/>
    <n v="119"/>
    <n v="12.17"/>
    <n v="5.9"/>
    <x v="1"/>
    <n v="1.59"/>
    <x v="0"/>
    <x v="3"/>
    <x v="2"/>
    <x v="1"/>
    <x v="1"/>
    <x v="1"/>
  </r>
  <r>
    <n v="3126"/>
    <s v="AL"/>
    <x v="97"/>
    <x v="0"/>
    <x v="0"/>
    <x v="0"/>
    <n v="27"/>
    <x v="2"/>
    <n v="179.6"/>
    <n v="142"/>
    <n v="30.53"/>
    <n v="262.8"/>
    <n v="103"/>
    <n v="22.34"/>
    <n v="239.9"/>
    <n v="81"/>
    <n v="10.8"/>
    <n v="11.1"/>
    <x v="5"/>
    <n v="3"/>
    <x v="1"/>
    <x v="0"/>
    <x v="1"/>
    <x v="0"/>
    <x v="1"/>
    <x v="0"/>
  </r>
  <r>
    <n v="3127"/>
    <s v="AR"/>
    <x v="98"/>
    <x v="0"/>
    <x v="0"/>
    <x v="1"/>
    <n v="0"/>
    <x v="1"/>
    <n v="99"/>
    <n v="126"/>
    <n v="16.829999999999998"/>
    <n v="189.4"/>
    <n v="76"/>
    <n v="16.100000000000001"/>
    <n v="156.30000000000001"/>
    <n v="108"/>
    <n v="7.03"/>
    <n v="8.4"/>
    <x v="0"/>
    <n v="2.27"/>
    <x v="0"/>
    <x v="0"/>
    <x v="1"/>
    <x v="0"/>
    <x v="0"/>
    <x v="3"/>
  </r>
  <r>
    <n v="3128"/>
    <s v="MD"/>
    <x v="46"/>
    <x v="2"/>
    <x v="0"/>
    <x v="1"/>
    <n v="0"/>
    <x v="1"/>
    <n v="155.4"/>
    <n v="71"/>
    <n v="26.42"/>
    <n v="84"/>
    <n v="122"/>
    <n v="7.14"/>
    <n v="229.1"/>
    <n v="97"/>
    <n v="10.31"/>
    <n v="5.8"/>
    <x v="6"/>
    <n v="1.57"/>
    <x v="0"/>
    <x v="0"/>
    <x v="1"/>
    <x v="0"/>
    <x v="2"/>
    <x v="2"/>
  </r>
  <r>
    <n v="3129"/>
    <s v="ND"/>
    <x v="189"/>
    <x v="2"/>
    <x v="0"/>
    <x v="1"/>
    <n v="0"/>
    <x v="1"/>
    <n v="177.4"/>
    <n v="107"/>
    <n v="30.16"/>
    <n v="204.7"/>
    <n v="104"/>
    <n v="17.399999999999999"/>
    <n v="141.9"/>
    <n v="123"/>
    <n v="6.39"/>
    <n v="15"/>
    <x v="4"/>
    <n v="4.05"/>
    <x v="1"/>
    <x v="3"/>
    <x v="1"/>
    <x v="0"/>
    <x v="0"/>
    <x v="0"/>
  </r>
  <r>
    <n v="3130"/>
    <s v="NH"/>
    <x v="12"/>
    <x v="1"/>
    <x v="0"/>
    <x v="1"/>
    <n v="0"/>
    <x v="1"/>
    <n v="233.6"/>
    <n v="72"/>
    <n v="39.71"/>
    <n v="168"/>
    <n v="103"/>
    <n v="14.28"/>
    <n v="276.3"/>
    <n v="71"/>
    <n v="12.43"/>
    <n v="6.3"/>
    <x v="5"/>
    <n v="1.7"/>
    <x v="0"/>
    <x v="4"/>
    <x v="1"/>
    <x v="0"/>
    <x v="2"/>
    <x v="0"/>
  </r>
  <r>
    <n v="3131"/>
    <s v="ID"/>
    <x v="58"/>
    <x v="2"/>
    <x v="0"/>
    <x v="1"/>
    <n v="0"/>
    <x v="1"/>
    <n v="210.2"/>
    <n v="109"/>
    <n v="35.729999999999997"/>
    <n v="199.4"/>
    <n v="81"/>
    <n v="16.95"/>
    <n v="173.3"/>
    <n v="94"/>
    <n v="7.8"/>
    <n v="9.9"/>
    <x v="7"/>
    <n v="2.67"/>
    <x v="0"/>
    <x v="3"/>
    <x v="1"/>
    <x v="0"/>
    <x v="0"/>
    <x v="0"/>
  </r>
  <r>
    <n v="3132"/>
    <s v="MS"/>
    <x v="98"/>
    <x v="1"/>
    <x v="0"/>
    <x v="1"/>
    <n v="0"/>
    <x v="1"/>
    <n v="126.8"/>
    <n v="83"/>
    <n v="21.56"/>
    <n v="243.2"/>
    <n v="97"/>
    <n v="20.67"/>
    <n v="223.4"/>
    <n v="106"/>
    <n v="10.050000000000001"/>
    <n v="7.1"/>
    <x v="2"/>
    <n v="1.92"/>
    <x v="0"/>
    <x v="3"/>
    <x v="1"/>
    <x v="0"/>
    <x v="1"/>
    <x v="1"/>
  </r>
  <r>
    <n v="3133"/>
    <s v="KS"/>
    <x v="183"/>
    <x v="1"/>
    <x v="0"/>
    <x v="0"/>
    <n v="41"/>
    <x v="2"/>
    <n v="187.1"/>
    <n v="80"/>
    <n v="31.81"/>
    <n v="286.10000000000002"/>
    <n v="77"/>
    <n v="24.32"/>
    <n v="188"/>
    <n v="107"/>
    <n v="8.4600000000000009"/>
    <n v="10.4"/>
    <x v="5"/>
    <n v="2.81"/>
    <x v="1"/>
    <x v="0"/>
    <x v="1"/>
    <x v="0"/>
    <x v="1"/>
    <x v="0"/>
  </r>
  <r>
    <n v="3134"/>
    <s v="CT"/>
    <x v="25"/>
    <x v="2"/>
    <x v="0"/>
    <x v="1"/>
    <n v="0"/>
    <x v="1"/>
    <n v="155.80000000000001"/>
    <n v="91"/>
    <n v="26.49"/>
    <n v="103.7"/>
    <n v="85"/>
    <n v="8.81"/>
    <n v="117.2"/>
    <n v="125"/>
    <n v="5.27"/>
    <n v="8.6"/>
    <x v="0"/>
    <n v="2.3199999999999998"/>
    <x v="0"/>
    <x v="4"/>
    <x v="1"/>
    <x v="0"/>
    <x v="2"/>
    <x v="3"/>
  </r>
  <r>
    <n v="3135"/>
    <s v="NJ"/>
    <x v="89"/>
    <x v="1"/>
    <x v="0"/>
    <x v="1"/>
    <n v="0"/>
    <x v="1"/>
    <n v="232.1"/>
    <n v="130"/>
    <n v="39.46"/>
    <n v="150.69999999999999"/>
    <n v="75"/>
    <n v="12.81"/>
    <n v="253.9"/>
    <n v="77"/>
    <n v="11.43"/>
    <n v="13"/>
    <x v="0"/>
    <n v="3.51"/>
    <x v="1"/>
    <x v="1"/>
    <x v="1"/>
    <x v="0"/>
    <x v="2"/>
    <x v="0"/>
  </r>
  <r>
    <n v="3136"/>
    <s v="SC"/>
    <x v="60"/>
    <x v="0"/>
    <x v="0"/>
    <x v="1"/>
    <n v="0"/>
    <x v="1"/>
    <n v="128.69999999999999"/>
    <n v="85"/>
    <n v="21.88"/>
    <n v="169.8"/>
    <n v="121"/>
    <n v="14.43"/>
    <n v="207.3"/>
    <n v="98"/>
    <n v="9.33"/>
    <n v="10.5"/>
    <x v="7"/>
    <n v="2.84"/>
    <x v="1"/>
    <x v="3"/>
    <x v="1"/>
    <x v="0"/>
    <x v="2"/>
    <x v="3"/>
  </r>
  <r>
    <n v="3137"/>
    <s v="VA"/>
    <x v="58"/>
    <x v="2"/>
    <x v="0"/>
    <x v="0"/>
    <n v="30"/>
    <x v="2"/>
    <n v="208.9"/>
    <n v="87"/>
    <n v="35.51"/>
    <n v="145.19999999999999"/>
    <n v="89"/>
    <n v="12.34"/>
    <n v="198.2"/>
    <n v="77"/>
    <n v="8.92"/>
    <n v="14.9"/>
    <x v="2"/>
    <n v="4.0199999999999996"/>
    <x v="1"/>
    <x v="4"/>
    <x v="1"/>
    <x v="0"/>
    <x v="2"/>
    <x v="0"/>
  </r>
  <r>
    <n v="3138"/>
    <s v="FL"/>
    <x v="106"/>
    <x v="1"/>
    <x v="0"/>
    <x v="0"/>
    <n v="24"/>
    <x v="0"/>
    <n v="121.6"/>
    <n v="100"/>
    <n v="20.67"/>
    <n v="108.3"/>
    <n v="77"/>
    <n v="9.2100000000000009"/>
    <n v="206.3"/>
    <n v="98"/>
    <n v="9.2799999999999994"/>
    <n v="12.3"/>
    <x v="5"/>
    <n v="3.32"/>
    <x v="1"/>
    <x v="5"/>
    <x v="2"/>
    <x v="1"/>
    <x v="2"/>
    <x v="3"/>
  </r>
  <r>
    <n v="3139"/>
    <s v="AZ"/>
    <x v="25"/>
    <x v="0"/>
    <x v="0"/>
    <x v="1"/>
    <n v="0"/>
    <x v="1"/>
    <n v="145"/>
    <n v="106"/>
    <n v="24.65"/>
    <n v="230.3"/>
    <n v="99"/>
    <n v="19.579999999999998"/>
    <n v="164.9"/>
    <n v="103"/>
    <n v="7.42"/>
    <n v="12.7"/>
    <x v="0"/>
    <n v="3.43"/>
    <x v="1"/>
    <x v="0"/>
    <x v="1"/>
    <x v="0"/>
    <x v="1"/>
    <x v="3"/>
  </r>
  <r>
    <n v="3140"/>
    <s v="OR"/>
    <x v="90"/>
    <x v="0"/>
    <x v="0"/>
    <x v="1"/>
    <n v="0"/>
    <x v="1"/>
    <n v="243.3"/>
    <n v="101"/>
    <n v="41.36"/>
    <n v="109.2"/>
    <n v="99"/>
    <n v="9.2799999999999994"/>
    <n v="176.9"/>
    <n v="138"/>
    <n v="7.96"/>
    <n v="9.3000000000000007"/>
    <x v="0"/>
    <n v="2.5099999999999998"/>
    <x v="0"/>
    <x v="1"/>
    <x v="1"/>
    <x v="0"/>
    <x v="2"/>
    <x v="0"/>
  </r>
  <r>
    <n v="3141"/>
    <s v="TX"/>
    <x v="120"/>
    <x v="1"/>
    <x v="0"/>
    <x v="1"/>
    <n v="0"/>
    <x v="1"/>
    <n v="214.8"/>
    <n v="60"/>
    <n v="36.520000000000003"/>
    <n v="173.8"/>
    <n v="70"/>
    <n v="14.77"/>
    <n v="166.7"/>
    <n v="90"/>
    <n v="7.5"/>
    <n v="10.9"/>
    <x v="5"/>
    <n v="2.94"/>
    <x v="1"/>
    <x v="0"/>
    <x v="1"/>
    <x v="0"/>
    <x v="2"/>
    <x v="0"/>
  </r>
  <r>
    <n v="3142"/>
    <s v="MD"/>
    <x v="57"/>
    <x v="1"/>
    <x v="0"/>
    <x v="1"/>
    <n v="0"/>
    <x v="1"/>
    <n v="184.5"/>
    <n v="56"/>
    <n v="31.37"/>
    <n v="197.7"/>
    <n v="91"/>
    <n v="16.8"/>
    <n v="242.3"/>
    <n v="74"/>
    <n v="10.9"/>
    <n v="11.2"/>
    <x v="0"/>
    <n v="3.02"/>
    <x v="1"/>
    <x v="4"/>
    <x v="1"/>
    <x v="0"/>
    <x v="0"/>
    <x v="0"/>
  </r>
  <r>
    <n v="3143"/>
    <s v="WV"/>
    <x v="93"/>
    <x v="0"/>
    <x v="0"/>
    <x v="1"/>
    <n v="0"/>
    <x v="1"/>
    <n v="84.3"/>
    <n v="98"/>
    <n v="14.33"/>
    <n v="259.5"/>
    <n v="115"/>
    <n v="22.06"/>
    <n v="197.5"/>
    <n v="115"/>
    <n v="8.89"/>
    <n v="10.3"/>
    <x v="5"/>
    <n v="2.78"/>
    <x v="0"/>
    <x v="4"/>
    <x v="1"/>
    <x v="0"/>
    <x v="1"/>
    <x v="1"/>
  </r>
  <r>
    <n v="3144"/>
    <s v="GA"/>
    <x v="91"/>
    <x v="2"/>
    <x v="0"/>
    <x v="1"/>
    <n v="0"/>
    <x v="1"/>
    <n v="142.9"/>
    <n v="70"/>
    <n v="24.29"/>
    <n v="221.6"/>
    <n v="83"/>
    <n v="18.84"/>
    <n v="121.4"/>
    <n v="111"/>
    <n v="5.46"/>
    <n v="15.2"/>
    <x v="7"/>
    <n v="4.0999999999999996"/>
    <x v="1"/>
    <x v="0"/>
    <x v="1"/>
    <x v="0"/>
    <x v="0"/>
    <x v="3"/>
  </r>
  <r>
    <n v="3145"/>
    <s v="VA"/>
    <x v="33"/>
    <x v="0"/>
    <x v="0"/>
    <x v="1"/>
    <n v="0"/>
    <x v="1"/>
    <n v="120.6"/>
    <n v="82"/>
    <n v="20.5"/>
    <n v="238.3"/>
    <n v="96"/>
    <n v="20.260000000000002"/>
    <n v="219.8"/>
    <n v="125"/>
    <n v="9.89"/>
    <n v="11.4"/>
    <x v="2"/>
    <n v="3.08"/>
    <x v="1"/>
    <x v="1"/>
    <x v="1"/>
    <x v="0"/>
    <x v="1"/>
    <x v="1"/>
  </r>
  <r>
    <n v="3146"/>
    <s v="NE"/>
    <x v="97"/>
    <x v="0"/>
    <x v="0"/>
    <x v="0"/>
    <n v="40"/>
    <x v="2"/>
    <n v="222.2"/>
    <n v="80"/>
    <n v="37.770000000000003"/>
    <n v="223.1"/>
    <n v="84"/>
    <n v="18.96"/>
    <n v="164"/>
    <n v="65"/>
    <n v="7.38"/>
    <n v="12.1"/>
    <x v="0"/>
    <n v="3.27"/>
    <x v="1"/>
    <x v="0"/>
    <x v="1"/>
    <x v="0"/>
    <x v="0"/>
    <x v="0"/>
  </r>
  <r>
    <n v="3147"/>
    <s v="TX"/>
    <x v="89"/>
    <x v="2"/>
    <x v="0"/>
    <x v="0"/>
    <n v="21"/>
    <x v="0"/>
    <n v="219.3"/>
    <n v="132"/>
    <n v="37.28"/>
    <n v="218.2"/>
    <n v="105"/>
    <n v="18.55"/>
    <n v="267.60000000000002"/>
    <n v="95"/>
    <n v="12.04"/>
    <n v="15.7"/>
    <x v="5"/>
    <n v="4.24"/>
    <x v="1"/>
    <x v="4"/>
    <x v="1"/>
    <x v="0"/>
    <x v="0"/>
    <x v="0"/>
  </r>
  <r>
    <n v="3148"/>
    <s v="VA"/>
    <x v="18"/>
    <x v="0"/>
    <x v="0"/>
    <x v="1"/>
    <n v="0"/>
    <x v="1"/>
    <n v="230.2"/>
    <n v="100"/>
    <n v="39.130000000000003"/>
    <n v="174.1"/>
    <n v="100"/>
    <n v="14.8"/>
    <n v="194.1"/>
    <n v="112"/>
    <n v="8.73"/>
    <n v="9"/>
    <x v="9"/>
    <n v="2.4300000000000002"/>
    <x v="0"/>
    <x v="4"/>
    <x v="1"/>
    <x v="0"/>
    <x v="2"/>
    <x v="0"/>
  </r>
  <r>
    <n v="3149"/>
    <s v="DC"/>
    <x v="76"/>
    <x v="0"/>
    <x v="0"/>
    <x v="0"/>
    <n v="22"/>
    <x v="0"/>
    <n v="76.099999999999994"/>
    <n v="115"/>
    <n v="12.94"/>
    <n v="171.2"/>
    <n v="119"/>
    <n v="14.55"/>
    <n v="246.3"/>
    <n v="126"/>
    <n v="11.08"/>
    <n v="6"/>
    <x v="5"/>
    <n v="1.62"/>
    <x v="0"/>
    <x v="1"/>
    <x v="1"/>
    <x v="0"/>
    <x v="2"/>
    <x v="2"/>
  </r>
  <r>
    <n v="3150"/>
    <s v="NE"/>
    <x v="136"/>
    <x v="0"/>
    <x v="1"/>
    <x v="1"/>
    <n v="0"/>
    <x v="1"/>
    <n v="147.69999999999999"/>
    <n v="105"/>
    <n v="25.11"/>
    <n v="184.1"/>
    <n v="68"/>
    <n v="15.65"/>
    <n v="153.5"/>
    <n v="102"/>
    <n v="6.91"/>
    <n v="12.7"/>
    <x v="2"/>
    <n v="3.43"/>
    <x v="1"/>
    <x v="1"/>
    <x v="1"/>
    <x v="0"/>
    <x v="0"/>
    <x v="3"/>
  </r>
  <r>
    <n v="3151"/>
    <s v="MS"/>
    <x v="104"/>
    <x v="2"/>
    <x v="1"/>
    <x v="1"/>
    <n v="0"/>
    <x v="1"/>
    <n v="139.4"/>
    <n v="102"/>
    <n v="23.7"/>
    <n v="261.8"/>
    <n v="97"/>
    <n v="22.25"/>
    <n v="167.4"/>
    <n v="101"/>
    <n v="7.53"/>
    <n v="10.5"/>
    <x v="7"/>
    <n v="2.84"/>
    <x v="1"/>
    <x v="0"/>
    <x v="1"/>
    <x v="0"/>
    <x v="1"/>
    <x v="1"/>
  </r>
  <r>
    <n v="3152"/>
    <s v="TN"/>
    <x v="3"/>
    <x v="1"/>
    <x v="0"/>
    <x v="0"/>
    <n v="23"/>
    <x v="0"/>
    <n v="196"/>
    <n v="91"/>
    <n v="33.32"/>
    <n v="156.30000000000001"/>
    <n v="107"/>
    <n v="13.29"/>
    <n v="200.5"/>
    <n v="68"/>
    <n v="9.02"/>
    <n v="15.3"/>
    <x v="5"/>
    <n v="4.13"/>
    <x v="1"/>
    <x v="0"/>
    <x v="1"/>
    <x v="0"/>
    <x v="2"/>
    <x v="0"/>
  </r>
  <r>
    <n v="3153"/>
    <s v="ID"/>
    <x v="14"/>
    <x v="1"/>
    <x v="0"/>
    <x v="1"/>
    <n v="0"/>
    <x v="1"/>
    <n v="160.80000000000001"/>
    <n v="73"/>
    <n v="27.34"/>
    <n v="170.4"/>
    <n v="112"/>
    <n v="14.48"/>
    <n v="249.2"/>
    <n v="131"/>
    <n v="11.21"/>
    <n v="7.2"/>
    <x v="0"/>
    <n v="1.94"/>
    <x v="0"/>
    <x v="0"/>
    <x v="1"/>
    <x v="0"/>
    <x v="2"/>
    <x v="2"/>
  </r>
  <r>
    <n v="3154"/>
    <s v="KS"/>
    <x v="28"/>
    <x v="1"/>
    <x v="0"/>
    <x v="1"/>
    <n v="0"/>
    <x v="1"/>
    <n v="325.39999999999998"/>
    <n v="73"/>
    <n v="55.32"/>
    <n v="127.8"/>
    <n v="100"/>
    <n v="10.86"/>
    <n v="209.9"/>
    <n v="98"/>
    <n v="9.4499999999999993"/>
    <n v="9.3000000000000007"/>
    <x v="3"/>
    <n v="2.5099999999999998"/>
    <x v="0"/>
    <x v="0"/>
    <x v="2"/>
    <x v="1"/>
    <x v="2"/>
    <x v="0"/>
  </r>
  <r>
    <n v="3155"/>
    <s v="NM"/>
    <x v="155"/>
    <x v="0"/>
    <x v="0"/>
    <x v="1"/>
    <n v="0"/>
    <x v="1"/>
    <n v="198.2"/>
    <n v="92"/>
    <n v="33.69"/>
    <n v="147.1"/>
    <n v="97"/>
    <n v="12.5"/>
    <n v="199.6"/>
    <n v="76"/>
    <n v="8.98"/>
    <n v="16.5"/>
    <x v="7"/>
    <n v="4.46"/>
    <x v="1"/>
    <x v="2"/>
    <x v="1"/>
    <x v="0"/>
    <x v="2"/>
    <x v="0"/>
  </r>
  <r>
    <n v="3156"/>
    <s v="WV"/>
    <x v="145"/>
    <x v="0"/>
    <x v="1"/>
    <x v="1"/>
    <n v="0"/>
    <x v="1"/>
    <n v="168.8"/>
    <n v="86"/>
    <n v="28.7"/>
    <n v="237.6"/>
    <n v="98"/>
    <n v="20.2"/>
    <n v="204.3"/>
    <n v="94"/>
    <n v="9.19"/>
    <n v="5.3"/>
    <x v="4"/>
    <n v="1.43"/>
    <x v="0"/>
    <x v="0"/>
    <x v="1"/>
    <x v="0"/>
    <x v="1"/>
    <x v="1"/>
  </r>
  <r>
    <n v="3157"/>
    <s v="AL"/>
    <x v="32"/>
    <x v="0"/>
    <x v="0"/>
    <x v="1"/>
    <n v="0"/>
    <x v="1"/>
    <n v="273.8"/>
    <n v="99"/>
    <n v="46.55"/>
    <n v="123.8"/>
    <n v="110"/>
    <n v="10.52"/>
    <n v="147.69999999999999"/>
    <n v="61"/>
    <n v="6.65"/>
    <n v="6.9"/>
    <x v="7"/>
    <n v="1.86"/>
    <x v="0"/>
    <x v="4"/>
    <x v="1"/>
    <x v="0"/>
    <x v="2"/>
    <x v="0"/>
  </r>
  <r>
    <n v="3158"/>
    <s v="CO"/>
    <x v="39"/>
    <x v="0"/>
    <x v="0"/>
    <x v="1"/>
    <n v="0"/>
    <x v="1"/>
    <n v="217.7"/>
    <n v="114"/>
    <n v="37.01"/>
    <n v="182"/>
    <n v="105"/>
    <n v="15.47"/>
    <n v="113.5"/>
    <n v="87"/>
    <n v="5.1100000000000003"/>
    <n v="8.5"/>
    <x v="3"/>
    <n v="2.2999999999999998"/>
    <x v="0"/>
    <x v="2"/>
    <x v="1"/>
    <x v="0"/>
    <x v="0"/>
    <x v="0"/>
  </r>
  <r>
    <n v="3159"/>
    <s v="NJ"/>
    <x v="23"/>
    <x v="0"/>
    <x v="0"/>
    <x v="1"/>
    <n v="0"/>
    <x v="1"/>
    <n v="93.5"/>
    <n v="110"/>
    <n v="15.9"/>
    <n v="213.3"/>
    <n v="79"/>
    <n v="18.13"/>
    <n v="171.7"/>
    <n v="83"/>
    <n v="7.73"/>
    <n v="8.9"/>
    <x v="7"/>
    <n v="2.4"/>
    <x v="0"/>
    <x v="2"/>
    <x v="2"/>
    <x v="1"/>
    <x v="0"/>
    <x v="3"/>
  </r>
  <r>
    <n v="3160"/>
    <s v="ID"/>
    <x v="78"/>
    <x v="0"/>
    <x v="0"/>
    <x v="1"/>
    <n v="0"/>
    <x v="1"/>
    <n v="195.4"/>
    <n v="104"/>
    <n v="33.22"/>
    <n v="204.9"/>
    <n v="91"/>
    <n v="17.420000000000002"/>
    <n v="230.2"/>
    <n v="95"/>
    <n v="10.36"/>
    <n v="14"/>
    <x v="7"/>
    <n v="3.78"/>
    <x v="1"/>
    <x v="1"/>
    <x v="1"/>
    <x v="0"/>
    <x v="0"/>
    <x v="0"/>
  </r>
  <r>
    <n v="3161"/>
    <s v="WA"/>
    <x v="57"/>
    <x v="1"/>
    <x v="0"/>
    <x v="0"/>
    <n v="42"/>
    <x v="2"/>
    <n v="247.8"/>
    <n v="96"/>
    <n v="42.13"/>
    <n v="159.1"/>
    <n v="98"/>
    <n v="13.52"/>
    <n v="201.8"/>
    <n v="73"/>
    <n v="9.08"/>
    <n v="10.6"/>
    <x v="0"/>
    <n v="2.86"/>
    <x v="1"/>
    <x v="4"/>
    <x v="1"/>
    <x v="0"/>
    <x v="2"/>
    <x v="0"/>
  </r>
  <r>
    <n v="3162"/>
    <s v="DC"/>
    <x v="56"/>
    <x v="0"/>
    <x v="0"/>
    <x v="1"/>
    <n v="0"/>
    <x v="1"/>
    <n v="162.5"/>
    <n v="81"/>
    <n v="27.63"/>
    <n v="159.19999999999999"/>
    <n v="114"/>
    <n v="13.53"/>
    <n v="157.19999999999999"/>
    <n v="97"/>
    <n v="7.07"/>
    <n v="9.6999999999999993"/>
    <x v="6"/>
    <n v="2.62"/>
    <x v="0"/>
    <x v="4"/>
    <x v="1"/>
    <x v="0"/>
    <x v="2"/>
    <x v="3"/>
  </r>
  <r>
    <n v="3163"/>
    <s v="TX"/>
    <x v="56"/>
    <x v="1"/>
    <x v="0"/>
    <x v="1"/>
    <n v="0"/>
    <x v="1"/>
    <n v="86.1"/>
    <n v="78"/>
    <n v="14.64"/>
    <n v="222.7"/>
    <n v="130"/>
    <n v="18.93"/>
    <n v="155"/>
    <n v="124"/>
    <n v="6.98"/>
    <n v="9"/>
    <x v="10"/>
    <n v="2.4300000000000002"/>
    <x v="0"/>
    <x v="1"/>
    <x v="1"/>
    <x v="0"/>
    <x v="0"/>
    <x v="3"/>
  </r>
  <r>
    <n v="3164"/>
    <s v="HI"/>
    <x v="64"/>
    <x v="2"/>
    <x v="0"/>
    <x v="1"/>
    <n v="0"/>
    <x v="1"/>
    <n v="89.1"/>
    <n v="124"/>
    <n v="15.15"/>
    <n v="226.6"/>
    <n v="121"/>
    <n v="19.260000000000002"/>
    <n v="249.2"/>
    <n v="88"/>
    <n v="11.21"/>
    <n v="6.9"/>
    <x v="2"/>
    <n v="1.86"/>
    <x v="0"/>
    <x v="1"/>
    <x v="1"/>
    <x v="0"/>
    <x v="1"/>
    <x v="2"/>
  </r>
  <r>
    <n v="3165"/>
    <s v="LA"/>
    <x v="107"/>
    <x v="1"/>
    <x v="0"/>
    <x v="1"/>
    <n v="0"/>
    <x v="1"/>
    <n v="189.7"/>
    <n v="122"/>
    <n v="32.25"/>
    <n v="178.9"/>
    <n v="72"/>
    <n v="15.21"/>
    <n v="244.7"/>
    <n v="93"/>
    <n v="11.01"/>
    <n v="9.8000000000000007"/>
    <x v="2"/>
    <n v="2.65"/>
    <x v="0"/>
    <x v="1"/>
    <x v="1"/>
    <x v="0"/>
    <x v="0"/>
    <x v="0"/>
  </r>
  <r>
    <n v="3166"/>
    <s v="MD"/>
    <x v="128"/>
    <x v="1"/>
    <x v="0"/>
    <x v="1"/>
    <n v="0"/>
    <x v="1"/>
    <n v="190.8"/>
    <n v="100"/>
    <n v="32.44"/>
    <n v="196"/>
    <n v="85"/>
    <n v="16.66"/>
    <n v="151.69999999999999"/>
    <n v="110"/>
    <n v="6.83"/>
    <n v="9.9"/>
    <x v="4"/>
    <n v="2.67"/>
    <x v="0"/>
    <x v="1"/>
    <x v="1"/>
    <x v="0"/>
    <x v="0"/>
    <x v="0"/>
  </r>
  <r>
    <n v="3167"/>
    <s v="MN"/>
    <x v="58"/>
    <x v="2"/>
    <x v="0"/>
    <x v="1"/>
    <n v="0"/>
    <x v="1"/>
    <n v="198.6"/>
    <n v="115"/>
    <n v="33.76"/>
    <n v="258"/>
    <n v="106"/>
    <n v="21.93"/>
    <n v="245.8"/>
    <n v="104"/>
    <n v="11.06"/>
    <n v="10.199999999999999"/>
    <x v="1"/>
    <n v="2.75"/>
    <x v="0"/>
    <x v="0"/>
    <x v="2"/>
    <x v="1"/>
    <x v="1"/>
    <x v="0"/>
  </r>
  <r>
    <n v="3168"/>
    <s v="RI"/>
    <x v="46"/>
    <x v="0"/>
    <x v="0"/>
    <x v="1"/>
    <n v="0"/>
    <x v="1"/>
    <n v="176.5"/>
    <n v="105"/>
    <n v="30.01"/>
    <n v="198.6"/>
    <n v="136"/>
    <n v="16.88"/>
    <n v="210.2"/>
    <n v="150"/>
    <n v="9.4600000000000009"/>
    <n v="7.7"/>
    <x v="2"/>
    <n v="2.08"/>
    <x v="0"/>
    <x v="1"/>
    <x v="1"/>
    <x v="0"/>
    <x v="0"/>
    <x v="0"/>
  </r>
  <r>
    <n v="3169"/>
    <s v="PA"/>
    <x v="95"/>
    <x v="0"/>
    <x v="0"/>
    <x v="1"/>
    <n v="0"/>
    <x v="1"/>
    <n v="188.3"/>
    <n v="80"/>
    <n v="32.01"/>
    <n v="214.7"/>
    <n v="123"/>
    <n v="18.25"/>
    <n v="218"/>
    <n v="89"/>
    <n v="9.81"/>
    <n v="10.199999999999999"/>
    <x v="7"/>
    <n v="2.75"/>
    <x v="0"/>
    <x v="4"/>
    <x v="1"/>
    <x v="0"/>
    <x v="0"/>
    <x v="0"/>
  </r>
  <r>
    <n v="3170"/>
    <s v="NV"/>
    <x v="129"/>
    <x v="1"/>
    <x v="0"/>
    <x v="1"/>
    <n v="0"/>
    <x v="1"/>
    <n v="197.6"/>
    <n v="105"/>
    <n v="33.590000000000003"/>
    <n v="206.4"/>
    <n v="88"/>
    <n v="17.54"/>
    <n v="169.6"/>
    <n v="143"/>
    <n v="7.63"/>
    <n v="9.6"/>
    <x v="5"/>
    <n v="2.59"/>
    <x v="0"/>
    <x v="3"/>
    <x v="1"/>
    <x v="0"/>
    <x v="0"/>
    <x v="0"/>
  </r>
  <r>
    <n v="3171"/>
    <s v="ND"/>
    <x v="17"/>
    <x v="0"/>
    <x v="0"/>
    <x v="1"/>
    <n v="0"/>
    <x v="1"/>
    <n v="208.5"/>
    <n v="129"/>
    <n v="35.450000000000003"/>
    <n v="190.3"/>
    <n v="86"/>
    <n v="16.18"/>
    <n v="144.69999999999999"/>
    <n v="93"/>
    <n v="6.51"/>
    <n v="12"/>
    <x v="4"/>
    <n v="3.24"/>
    <x v="1"/>
    <x v="0"/>
    <x v="1"/>
    <x v="0"/>
    <x v="0"/>
    <x v="0"/>
  </r>
  <r>
    <n v="3172"/>
    <s v="MO"/>
    <x v="10"/>
    <x v="1"/>
    <x v="0"/>
    <x v="1"/>
    <n v="0"/>
    <x v="1"/>
    <n v="261"/>
    <n v="83"/>
    <n v="44.37"/>
    <n v="144.19999999999999"/>
    <n v="95"/>
    <n v="12.26"/>
    <n v="284.39999999999998"/>
    <n v="119"/>
    <n v="12.8"/>
    <n v="16.3"/>
    <x v="6"/>
    <n v="4.4000000000000004"/>
    <x v="1"/>
    <x v="2"/>
    <x v="1"/>
    <x v="0"/>
    <x v="2"/>
    <x v="0"/>
  </r>
  <r>
    <n v="3173"/>
    <s v="OH"/>
    <x v="90"/>
    <x v="0"/>
    <x v="0"/>
    <x v="1"/>
    <n v="0"/>
    <x v="1"/>
    <n v="209.6"/>
    <n v="94"/>
    <n v="35.630000000000003"/>
    <n v="193.1"/>
    <n v="106"/>
    <n v="16.41"/>
    <n v="239.9"/>
    <n v="90"/>
    <n v="10.8"/>
    <n v="12.4"/>
    <x v="7"/>
    <n v="3.35"/>
    <x v="1"/>
    <x v="1"/>
    <x v="1"/>
    <x v="0"/>
    <x v="0"/>
    <x v="0"/>
  </r>
  <r>
    <n v="3174"/>
    <s v="UT"/>
    <x v="164"/>
    <x v="2"/>
    <x v="0"/>
    <x v="1"/>
    <n v="0"/>
    <x v="1"/>
    <n v="157.80000000000001"/>
    <n v="96"/>
    <n v="26.83"/>
    <n v="160"/>
    <n v="120"/>
    <n v="13.6"/>
    <n v="198.8"/>
    <n v="112"/>
    <n v="8.9499999999999993"/>
    <n v="13.7"/>
    <x v="1"/>
    <n v="3.7"/>
    <x v="1"/>
    <x v="3"/>
    <x v="1"/>
    <x v="0"/>
    <x v="2"/>
    <x v="3"/>
  </r>
  <r>
    <n v="3175"/>
    <s v="DE"/>
    <x v="120"/>
    <x v="2"/>
    <x v="0"/>
    <x v="1"/>
    <n v="0"/>
    <x v="1"/>
    <n v="245.4"/>
    <n v="82"/>
    <n v="41.72"/>
    <n v="260.3"/>
    <n v="124"/>
    <n v="22.13"/>
    <n v="195.1"/>
    <n v="82"/>
    <n v="8.7799999999999994"/>
    <n v="10.5"/>
    <x v="0"/>
    <n v="2.84"/>
    <x v="1"/>
    <x v="3"/>
    <x v="2"/>
    <x v="1"/>
    <x v="1"/>
    <x v="0"/>
  </r>
  <r>
    <n v="3176"/>
    <s v="CT"/>
    <x v="4"/>
    <x v="0"/>
    <x v="0"/>
    <x v="1"/>
    <n v="0"/>
    <x v="1"/>
    <n v="72.2"/>
    <n v="80"/>
    <n v="12.27"/>
    <n v="173.4"/>
    <n v="81"/>
    <n v="14.74"/>
    <n v="130.1"/>
    <n v="121"/>
    <n v="5.85"/>
    <n v="11"/>
    <x v="2"/>
    <n v="2.97"/>
    <x v="1"/>
    <x v="4"/>
    <x v="1"/>
    <x v="0"/>
    <x v="2"/>
    <x v="3"/>
  </r>
  <r>
    <n v="3177"/>
    <s v="NH"/>
    <x v="107"/>
    <x v="1"/>
    <x v="0"/>
    <x v="0"/>
    <n v="25"/>
    <x v="0"/>
    <n v="152.9"/>
    <n v="106"/>
    <n v="25.99"/>
    <n v="205.5"/>
    <n v="147"/>
    <n v="17.47"/>
    <n v="247.3"/>
    <n v="107"/>
    <n v="11.13"/>
    <n v="8"/>
    <x v="2"/>
    <n v="2.16"/>
    <x v="0"/>
    <x v="0"/>
    <x v="1"/>
    <x v="0"/>
    <x v="0"/>
    <x v="2"/>
  </r>
  <r>
    <n v="3178"/>
    <s v="ID"/>
    <x v="119"/>
    <x v="0"/>
    <x v="0"/>
    <x v="0"/>
    <n v="15"/>
    <x v="0"/>
    <n v="274"/>
    <n v="83"/>
    <n v="46.58"/>
    <n v="192.2"/>
    <n v="97"/>
    <n v="16.34"/>
    <n v="125.9"/>
    <n v="141"/>
    <n v="5.67"/>
    <n v="11.9"/>
    <x v="5"/>
    <n v="3.21"/>
    <x v="1"/>
    <x v="1"/>
    <x v="1"/>
    <x v="0"/>
    <x v="0"/>
    <x v="0"/>
  </r>
  <r>
    <n v="3179"/>
    <s v="LA"/>
    <x v="111"/>
    <x v="0"/>
    <x v="0"/>
    <x v="1"/>
    <n v="0"/>
    <x v="1"/>
    <n v="178.2"/>
    <n v="109"/>
    <n v="30.29"/>
    <n v="254.6"/>
    <n v="93"/>
    <n v="21.64"/>
    <n v="241.3"/>
    <n v="139"/>
    <n v="10.86"/>
    <n v="8.5"/>
    <x v="10"/>
    <n v="2.2999999999999998"/>
    <x v="0"/>
    <x v="1"/>
    <x v="1"/>
    <x v="0"/>
    <x v="1"/>
    <x v="0"/>
  </r>
  <r>
    <n v="3180"/>
    <s v="VA"/>
    <x v="64"/>
    <x v="0"/>
    <x v="1"/>
    <x v="0"/>
    <n v="20"/>
    <x v="0"/>
    <n v="252.8"/>
    <n v="102"/>
    <n v="42.98"/>
    <n v="217.6"/>
    <n v="105"/>
    <n v="18.5"/>
    <n v="107.3"/>
    <n v="93"/>
    <n v="4.83"/>
    <n v="11.2"/>
    <x v="0"/>
    <n v="3.02"/>
    <x v="1"/>
    <x v="1"/>
    <x v="1"/>
    <x v="0"/>
    <x v="0"/>
    <x v="0"/>
  </r>
  <r>
    <n v="3181"/>
    <s v="ID"/>
    <x v="3"/>
    <x v="0"/>
    <x v="0"/>
    <x v="1"/>
    <n v="0"/>
    <x v="1"/>
    <n v="216.2"/>
    <n v="100"/>
    <n v="36.75"/>
    <n v="182.8"/>
    <n v="136"/>
    <n v="15.54"/>
    <n v="237.9"/>
    <n v="66"/>
    <n v="10.71"/>
    <n v="7.8"/>
    <x v="0"/>
    <n v="2.11"/>
    <x v="0"/>
    <x v="4"/>
    <x v="1"/>
    <x v="0"/>
    <x v="0"/>
    <x v="0"/>
  </r>
  <r>
    <n v="3182"/>
    <s v="VA"/>
    <x v="14"/>
    <x v="2"/>
    <x v="0"/>
    <x v="1"/>
    <n v="0"/>
    <x v="1"/>
    <n v="165.1"/>
    <n v="120"/>
    <n v="28.07"/>
    <n v="290.2"/>
    <n v="79"/>
    <n v="24.67"/>
    <n v="250.3"/>
    <n v="140"/>
    <n v="11.26"/>
    <n v="8.1"/>
    <x v="5"/>
    <n v="2.19"/>
    <x v="0"/>
    <x v="1"/>
    <x v="1"/>
    <x v="0"/>
    <x v="1"/>
    <x v="1"/>
  </r>
  <r>
    <n v="3183"/>
    <s v="AL"/>
    <x v="104"/>
    <x v="2"/>
    <x v="0"/>
    <x v="1"/>
    <n v="0"/>
    <x v="1"/>
    <n v="133.80000000000001"/>
    <n v="88"/>
    <n v="22.75"/>
    <n v="177.1"/>
    <n v="103"/>
    <n v="15.05"/>
    <n v="185.2"/>
    <n v="106"/>
    <n v="8.33"/>
    <n v="12.4"/>
    <x v="7"/>
    <n v="3.35"/>
    <x v="1"/>
    <x v="4"/>
    <x v="1"/>
    <x v="0"/>
    <x v="0"/>
    <x v="3"/>
  </r>
  <r>
    <n v="3184"/>
    <s v="VT"/>
    <x v="85"/>
    <x v="0"/>
    <x v="0"/>
    <x v="1"/>
    <n v="0"/>
    <x v="1"/>
    <n v="217.2"/>
    <n v="122"/>
    <n v="36.92"/>
    <n v="303.2"/>
    <n v="58"/>
    <n v="25.77"/>
    <n v="147.30000000000001"/>
    <n v="114"/>
    <n v="6.63"/>
    <n v="14"/>
    <x v="7"/>
    <n v="3.78"/>
    <x v="1"/>
    <x v="4"/>
    <x v="1"/>
    <x v="0"/>
    <x v="1"/>
    <x v="0"/>
  </r>
  <r>
    <n v="3185"/>
    <s v="MS"/>
    <x v="43"/>
    <x v="0"/>
    <x v="0"/>
    <x v="1"/>
    <n v="0"/>
    <x v="1"/>
    <n v="82.1"/>
    <n v="75"/>
    <n v="13.96"/>
    <n v="201.2"/>
    <n v="95"/>
    <n v="17.100000000000001"/>
    <n v="206.7"/>
    <n v="146"/>
    <n v="9.3000000000000007"/>
    <n v="9.6"/>
    <x v="5"/>
    <n v="2.59"/>
    <x v="0"/>
    <x v="0"/>
    <x v="1"/>
    <x v="0"/>
    <x v="0"/>
    <x v="3"/>
  </r>
  <r>
    <n v="3186"/>
    <s v="HI"/>
    <x v="91"/>
    <x v="1"/>
    <x v="0"/>
    <x v="1"/>
    <n v="0"/>
    <x v="1"/>
    <n v="157.1"/>
    <n v="77"/>
    <n v="26.71"/>
    <n v="302"/>
    <n v="69"/>
    <n v="25.67"/>
    <n v="317.89999999999998"/>
    <n v="159"/>
    <n v="14.31"/>
    <n v="15.6"/>
    <x v="7"/>
    <n v="4.21"/>
    <x v="1"/>
    <x v="1"/>
    <x v="1"/>
    <x v="0"/>
    <x v="1"/>
    <x v="1"/>
  </r>
  <r>
    <n v="3187"/>
    <s v="OH"/>
    <x v="34"/>
    <x v="1"/>
    <x v="0"/>
    <x v="0"/>
    <n v="23"/>
    <x v="0"/>
    <n v="205.5"/>
    <n v="95"/>
    <n v="34.94"/>
    <n v="224.3"/>
    <n v="80"/>
    <n v="19.07"/>
    <n v="196.1"/>
    <n v="76"/>
    <n v="8.82"/>
    <n v="9.6999999999999993"/>
    <x v="7"/>
    <n v="2.62"/>
    <x v="0"/>
    <x v="0"/>
    <x v="1"/>
    <x v="0"/>
    <x v="1"/>
    <x v="0"/>
  </r>
  <r>
    <n v="3188"/>
    <s v="NY"/>
    <x v="19"/>
    <x v="1"/>
    <x v="0"/>
    <x v="1"/>
    <n v="0"/>
    <x v="1"/>
    <n v="172.1"/>
    <n v="73"/>
    <n v="29.26"/>
    <n v="228"/>
    <n v="136"/>
    <n v="19.38"/>
    <n v="269.39999999999998"/>
    <n v="96"/>
    <n v="12.12"/>
    <n v="14.1"/>
    <x v="0"/>
    <n v="3.81"/>
    <x v="1"/>
    <x v="4"/>
    <x v="1"/>
    <x v="0"/>
    <x v="1"/>
    <x v="2"/>
  </r>
  <r>
    <n v="3189"/>
    <s v="WI"/>
    <x v="193"/>
    <x v="2"/>
    <x v="0"/>
    <x v="1"/>
    <n v="0"/>
    <x v="1"/>
    <n v="206.8"/>
    <n v="104"/>
    <n v="35.159999999999997"/>
    <n v="286"/>
    <n v="115"/>
    <n v="24.31"/>
    <n v="153.9"/>
    <n v="112"/>
    <n v="6.93"/>
    <n v="12.4"/>
    <x v="1"/>
    <n v="3.35"/>
    <x v="1"/>
    <x v="1"/>
    <x v="1"/>
    <x v="0"/>
    <x v="1"/>
    <x v="0"/>
  </r>
  <r>
    <n v="3190"/>
    <s v="MO"/>
    <x v="53"/>
    <x v="2"/>
    <x v="0"/>
    <x v="1"/>
    <n v="0"/>
    <x v="1"/>
    <n v="193.3"/>
    <n v="51"/>
    <n v="32.86"/>
    <n v="240.1"/>
    <n v="117"/>
    <n v="20.41"/>
    <n v="145.69999999999999"/>
    <n v="92"/>
    <n v="6.56"/>
    <n v="12.2"/>
    <x v="7"/>
    <n v="3.29"/>
    <x v="1"/>
    <x v="0"/>
    <x v="1"/>
    <x v="0"/>
    <x v="1"/>
    <x v="0"/>
  </r>
  <r>
    <n v="3191"/>
    <s v="AL"/>
    <x v="125"/>
    <x v="0"/>
    <x v="0"/>
    <x v="1"/>
    <n v="0"/>
    <x v="1"/>
    <n v="225.9"/>
    <n v="52"/>
    <n v="38.4"/>
    <n v="242"/>
    <n v="69"/>
    <n v="20.57"/>
    <n v="144.5"/>
    <n v="68"/>
    <n v="6.5"/>
    <n v="11.7"/>
    <x v="0"/>
    <n v="3.16"/>
    <x v="1"/>
    <x v="1"/>
    <x v="1"/>
    <x v="0"/>
    <x v="1"/>
    <x v="0"/>
  </r>
  <r>
    <n v="3192"/>
    <s v="CO"/>
    <x v="16"/>
    <x v="2"/>
    <x v="0"/>
    <x v="0"/>
    <n v="38"/>
    <x v="2"/>
    <n v="202.6"/>
    <n v="92"/>
    <n v="34.44"/>
    <n v="169.6"/>
    <n v="93"/>
    <n v="14.42"/>
    <n v="185.8"/>
    <n v="108"/>
    <n v="8.36"/>
    <n v="11.9"/>
    <x v="1"/>
    <n v="3.21"/>
    <x v="1"/>
    <x v="2"/>
    <x v="1"/>
    <x v="0"/>
    <x v="2"/>
    <x v="0"/>
  </r>
  <r>
    <n v="3193"/>
    <s v="NJ"/>
    <x v="26"/>
    <x v="2"/>
    <x v="0"/>
    <x v="1"/>
    <n v="0"/>
    <x v="1"/>
    <n v="48.4"/>
    <n v="105"/>
    <n v="8.23"/>
    <n v="139.69999999999999"/>
    <n v="86"/>
    <n v="11.87"/>
    <n v="154.1"/>
    <n v="80"/>
    <n v="6.93"/>
    <n v="11.5"/>
    <x v="7"/>
    <n v="3.11"/>
    <x v="1"/>
    <x v="4"/>
    <x v="1"/>
    <x v="0"/>
    <x v="2"/>
    <x v="3"/>
  </r>
  <r>
    <n v="3194"/>
    <s v="SC"/>
    <x v="112"/>
    <x v="1"/>
    <x v="0"/>
    <x v="1"/>
    <n v="0"/>
    <x v="1"/>
    <n v="168.6"/>
    <n v="93"/>
    <n v="28.66"/>
    <n v="246"/>
    <n v="61"/>
    <n v="20.91"/>
    <n v="269.89999999999998"/>
    <n v="102"/>
    <n v="12.15"/>
    <n v="11.4"/>
    <x v="10"/>
    <n v="3.08"/>
    <x v="1"/>
    <x v="0"/>
    <x v="1"/>
    <x v="0"/>
    <x v="1"/>
    <x v="1"/>
  </r>
  <r>
    <n v="3195"/>
    <s v="AK"/>
    <x v="19"/>
    <x v="0"/>
    <x v="0"/>
    <x v="0"/>
    <n v="31"/>
    <x v="2"/>
    <n v="142.9"/>
    <n v="92"/>
    <n v="24.29"/>
    <n v="233.8"/>
    <n v="107"/>
    <n v="19.87"/>
    <n v="329.2"/>
    <n v="142"/>
    <n v="14.81"/>
    <n v="10.4"/>
    <x v="1"/>
    <n v="2.81"/>
    <x v="1"/>
    <x v="1"/>
    <x v="1"/>
    <x v="0"/>
    <x v="1"/>
    <x v="2"/>
  </r>
  <r>
    <n v="3196"/>
    <s v="AK"/>
    <x v="19"/>
    <x v="1"/>
    <x v="0"/>
    <x v="1"/>
    <n v="0"/>
    <x v="1"/>
    <n v="85.2"/>
    <n v="102"/>
    <n v="14.48"/>
    <n v="153.19999999999999"/>
    <n v="118"/>
    <n v="13.02"/>
    <n v="142.6"/>
    <n v="107"/>
    <n v="6.42"/>
    <n v="8.1999999999999993"/>
    <x v="7"/>
    <n v="2.21"/>
    <x v="0"/>
    <x v="0"/>
    <x v="1"/>
    <x v="0"/>
    <x v="2"/>
    <x v="3"/>
  </r>
  <r>
    <n v="3197"/>
    <s v="MN"/>
    <x v="17"/>
    <x v="2"/>
    <x v="0"/>
    <x v="1"/>
    <n v="0"/>
    <x v="1"/>
    <n v="77.8"/>
    <n v="123"/>
    <n v="13.23"/>
    <n v="144.4"/>
    <n v="119"/>
    <n v="12.27"/>
    <n v="75.3"/>
    <n v="65"/>
    <n v="3.39"/>
    <n v="5.7"/>
    <x v="10"/>
    <n v="1.54"/>
    <x v="0"/>
    <x v="0"/>
    <x v="1"/>
    <x v="0"/>
    <x v="2"/>
    <x v="3"/>
  </r>
  <r>
    <n v="3198"/>
    <s v="MI"/>
    <x v="36"/>
    <x v="2"/>
    <x v="0"/>
    <x v="0"/>
    <n v="19"/>
    <x v="0"/>
    <n v="179.4"/>
    <n v="108"/>
    <n v="30.5"/>
    <n v="93.6"/>
    <n v="90"/>
    <n v="7.96"/>
    <n v="234.6"/>
    <n v="99"/>
    <n v="10.56"/>
    <n v="14.9"/>
    <x v="7"/>
    <n v="4.0199999999999996"/>
    <x v="1"/>
    <x v="4"/>
    <x v="1"/>
    <x v="0"/>
    <x v="2"/>
    <x v="0"/>
  </r>
  <r>
    <n v="3199"/>
    <s v="KS"/>
    <x v="171"/>
    <x v="1"/>
    <x v="0"/>
    <x v="1"/>
    <n v="0"/>
    <x v="1"/>
    <n v="139.80000000000001"/>
    <n v="98"/>
    <n v="23.77"/>
    <n v="247.2"/>
    <n v="103"/>
    <n v="21.01"/>
    <n v="241"/>
    <n v="113"/>
    <n v="10.85"/>
    <n v="11.7"/>
    <x v="0"/>
    <n v="3.16"/>
    <x v="1"/>
    <x v="3"/>
    <x v="1"/>
    <x v="0"/>
    <x v="1"/>
    <x v="1"/>
  </r>
  <r>
    <n v="3200"/>
    <s v="NJ"/>
    <x v="134"/>
    <x v="0"/>
    <x v="0"/>
    <x v="0"/>
    <n v="17"/>
    <x v="0"/>
    <n v="177.9"/>
    <n v="68"/>
    <n v="30.24"/>
    <n v="153.9"/>
    <n v="112"/>
    <n v="13.08"/>
    <n v="251.2"/>
    <n v="121"/>
    <n v="11.3"/>
    <n v="10.6"/>
    <x v="10"/>
    <n v="2.86"/>
    <x v="1"/>
    <x v="0"/>
    <x v="1"/>
    <x v="0"/>
    <x v="2"/>
    <x v="0"/>
  </r>
  <r>
    <n v="3201"/>
    <s v="OR"/>
    <x v="34"/>
    <x v="0"/>
    <x v="0"/>
    <x v="1"/>
    <n v="0"/>
    <x v="1"/>
    <n v="101.9"/>
    <n v="98"/>
    <n v="17.32"/>
    <n v="193.3"/>
    <n v="113"/>
    <n v="16.43"/>
    <n v="167.5"/>
    <n v="126"/>
    <n v="7.54"/>
    <n v="15"/>
    <x v="1"/>
    <n v="4.05"/>
    <x v="1"/>
    <x v="0"/>
    <x v="1"/>
    <x v="0"/>
    <x v="0"/>
    <x v="3"/>
  </r>
  <r>
    <n v="3202"/>
    <s v="IA"/>
    <x v="138"/>
    <x v="0"/>
    <x v="0"/>
    <x v="1"/>
    <n v="0"/>
    <x v="1"/>
    <n v="157.5"/>
    <n v="90"/>
    <n v="26.78"/>
    <n v="223.8"/>
    <n v="83"/>
    <n v="19.02"/>
    <n v="241.1"/>
    <n v="98"/>
    <n v="10.85"/>
    <n v="12.2"/>
    <x v="7"/>
    <n v="3.29"/>
    <x v="1"/>
    <x v="0"/>
    <x v="1"/>
    <x v="0"/>
    <x v="1"/>
    <x v="2"/>
  </r>
  <r>
    <n v="3203"/>
    <s v="NJ"/>
    <x v="57"/>
    <x v="0"/>
    <x v="0"/>
    <x v="1"/>
    <n v="0"/>
    <x v="1"/>
    <n v="167.1"/>
    <n v="138"/>
    <n v="28.41"/>
    <n v="154.4"/>
    <n v="93"/>
    <n v="13.12"/>
    <n v="244.5"/>
    <n v="148"/>
    <n v="11"/>
    <n v="13.7"/>
    <x v="3"/>
    <n v="3.7"/>
    <x v="1"/>
    <x v="3"/>
    <x v="1"/>
    <x v="0"/>
    <x v="2"/>
    <x v="2"/>
  </r>
  <r>
    <n v="3204"/>
    <s v="NY"/>
    <x v="45"/>
    <x v="1"/>
    <x v="0"/>
    <x v="1"/>
    <n v="0"/>
    <x v="1"/>
    <n v="124.1"/>
    <n v="92"/>
    <n v="21.1"/>
    <n v="214.9"/>
    <n v="131"/>
    <n v="18.27"/>
    <n v="241.3"/>
    <n v="132"/>
    <n v="10.86"/>
    <n v="13.7"/>
    <x v="0"/>
    <n v="3.7"/>
    <x v="1"/>
    <x v="1"/>
    <x v="1"/>
    <x v="0"/>
    <x v="0"/>
    <x v="2"/>
  </r>
  <r>
    <n v="3205"/>
    <s v="MN"/>
    <x v="7"/>
    <x v="2"/>
    <x v="0"/>
    <x v="0"/>
    <n v="31"/>
    <x v="2"/>
    <n v="221.4"/>
    <n v="124"/>
    <n v="37.64"/>
    <n v="313.39999999999998"/>
    <n v="96"/>
    <n v="26.64"/>
    <n v="175.9"/>
    <n v="94"/>
    <n v="7.92"/>
    <n v="11.8"/>
    <x v="6"/>
    <n v="3.19"/>
    <x v="1"/>
    <x v="3"/>
    <x v="1"/>
    <x v="0"/>
    <x v="1"/>
    <x v="0"/>
  </r>
  <r>
    <n v="3206"/>
    <s v="OH"/>
    <x v="155"/>
    <x v="0"/>
    <x v="0"/>
    <x v="0"/>
    <n v="37"/>
    <x v="2"/>
    <n v="227.9"/>
    <n v="80"/>
    <n v="38.74"/>
    <n v="101.9"/>
    <n v="141"/>
    <n v="8.66"/>
    <n v="188.1"/>
    <n v="110"/>
    <n v="8.4600000000000009"/>
    <n v="5.0999999999999996"/>
    <x v="1"/>
    <n v="1.38"/>
    <x v="0"/>
    <x v="1"/>
    <x v="1"/>
    <x v="0"/>
    <x v="2"/>
    <x v="0"/>
  </r>
  <r>
    <n v="3207"/>
    <s v="SD"/>
    <x v="87"/>
    <x v="0"/>
    <x v="0"/>
    <x v="1"/>
    <n v="0"/>
    <x v="1"/>
    <n v="177.8"/>
    <n v="112"/>
    <n v="30.23"/>
    <n v="226.5"/>
    <n v="80"/>
    <n v="19.25"/>
    <n v="221.8"/>
    <n v="71"/>
    <n v="9.98"/>
    <n v="7.9"/>
    <x v="7"/>
    <n v="2.13"/>
    <x v="0"/>
    <x v="0"/>
    <x v="1"/>
    <x v="0"/>
    <x v="1"/>
    <x v="0"/>
  </r>
  <r>
    <n v="3208"/>
    <s v="UT"/>
    <x v="91"/>
    <x v="0"/>
    <x v="0"/>
    <x v="0"/>
    <n v="33"/>
    <x v="2"/>
    <n v="189.4"/>
    <n v="109"/>
    <n v="32.200000000000003"/>
    <n v="148.69999999999999"/>
    <n v="68"/>
    <n v="12.64"/>
    <n v="208.9"/>
    <n v="119"/>
    <n v="9.4"/>
    <n v="11.2"/>
    <x v="7"/>
    <n v="3.02"/>
    <x v="1"/>
    <x v="0"/>
    <x v="2"/>
    <x v="1"/>
    <x v="2"/>
    <x v="0"/>
  </r>
  <r>
    <n v="3209"/>
    <s v="OH"/>
    <x v="133"/>
    <x v="1"/>
    <x v="0"/>
    <x v="0"/>
    <n v="39"/>
    <x v="2"/>
    <n v="188.3"/>
    <n v="108"/>
    <n v="32.01"/>
    <n v="167.6"/>
    <n v="116"/>
    <n v="14.25"/>
    <n v="189.9"/>
    <n v="92"/>
    <n v="8.5500000000000007"/>
    <n v="15.6"/>
    <x v="2"/>
    <n v="4.21"/>
    <x v="1"/>
    <x v="0"/>
    <x v="1"/>
    <x v="0"/>
    <x v="2"/>
    <x v="0"/>
  </r>
  <r>
    <n v="3210"/>
    <s v="MS"/>
    <x v="65"/>
    <x v="0"/>
    <x v="0"/>
    <x v="0"/>
    <n v="26"/>
    <x v="2"/>
    <n v="177.1"/>
    <n v="94"/>
    <n v="30.11"/>
    <n v="206"/>
    <n v="85"/>
    <n v="17.510000000000002"/>
    <n v="254.8"/>
    <n v="95"/>
    <n v="11.47"/>
    <n v="6.6"/>
    <x v="5"/>
    <n v="1.78"/>
    <x v="0"/>
    <x v="4"/>
    <x v="1"/>
    <x v="0"/>
    <x v="0"/>
    <x v="0"/>
  </r>
  <r>
    <n v="3211"/>
    <s v="PA"/>
    <x v="5"/>
    <x v="2"/>
    <x v="0"/>
    <x v="1"/>
    <n v="0"/>
    <x v="1"/>
    <n v="128.5"/>
    <n v="95"/>
    <n v="21.85"/>
    <n v="192.6"/>
    <n v="91"/>
    <n v="16.37"/>
    <n v="79"/>
    <n v="95"/>
    <n v="3.56"/>
    <n v="9.1999999999999993"/>
    <x v="1"/>
    <n v="2.48"/>
    <x v="0"/>
    <x v="4"/>
    <x v="1"/>
    <x v="0"/>
    <x v="0"/>
    <x v="3"/>
  </r>
  <r>
    <n v="3212"/>
    <s v="NH"/>
    <x v="64"/>
    <x v="2"/>
    <x v="0"/>
    <x v="0"/>
    <n v="28"/>
    <x v="2"/>
    <n v="130.5"/>
    <n v="109"/>
    <n v="22.19"/>
    <n v="173.3"/>
    <n v="99"/>
    <n v="14.73"/>
    <n v="192.2"/>
    <n v="106"/>
    <n v="8.65"/>
    <n v="10.4"/>
    <x v="0"/>
    <n v="2.81"/>
    <x v="1"/>
    <x v="3"/>
    <x v="1"/>
    <x v="0"/>
    <x v="2"/>
    <x v="3"/>
  </r>
  <r>
    <n v="3213"/>
    <s v="MO"/>
    <x v="21"/>
    <x v="0"/>
    <x v="0"/>
    <x v="1"/>
    <n v="0"/>
    <x v="1"/>
    <n v="201.1"/>
    <n v="141"/>
    <n v="34.19"/>
    <n v="216.5"/>
    <n v="93"/>
    <n v="18.399999999999999"/>
    <n v="217.4"/>
    <n v="132"/>
    <n v="9.7799999999999994"/>
    <n v="11.5"/>
    <x v="7"/>
    <n v="3.11"/>
    <x v="1"/>
    <x v="0"/>
    <x v="1"/>
    <x v="0"/>
    <x v="0"/>
    <x v="0"/>
  </r>
  <r>
    <n v="3214"/>
    <s v="TN"/>
    <x v="73"/>
    <x v="0"/>
    <x v="0"/>
    <x v="0"/>
    <n v="38"/>
    <x v="2"/>
    <n v="139.80000000000001"/>
    <n v="108"/>
    <n v="23.77"/>
    <n v="58.3"/>
    <n v="120"/>
    <n v="4.96"/>
    <n v="203.4"/>
    <n v="160"/>
    <n v="9.15"/>
    <n v="9.6999999999999993"/>
    <x v="6"/>
    <n v="2.62"/>
    <x v="0"/>
    <x v="3"/>
    <x v="1"/>
    <x v="0"/>
    <x v="2"/>
    <x v="3"/>
  </r>
  <r>
    <n v="3215"/>
    <s v="TN"/>
    <x v="36"/>
    <x v="1"/>
    <x v="0"/>
    <x v="0"/>
    <n v="6"/>
    <x v="1"/>
    <n v="237.6"/>
    <n v="105"/>
    <n v="40.39"/>
    <n v="244.9"/>
    <n v="98"/>
    <n v="20.82"/>
    <n v="188.3"/>
    <n v="107"/>
    <n v="8.4700000000000006"/>
    <n v="6.8"/>
    <x v="9"/>
    <n v="1.84"/>
    <x v="0"/>
    <x v="2"/>
    <x v="1"/>
    <x v="0"/>
    <x v="1"/>
    <x v="0"/>
  </r>
  <r>
    <n v="3216"/>
    <s v="AL"/>
    <x v="47"/>
    <x v="0"/>
    <x v="0"/>
    <x v="0"/>
    <n v="26"/>
    <x v="2"/>
    <n v="197.7"/>
    <n v="80"/>
    <n v="33.61"/>
    <n v="232.6"/>
    <n v="83"/>
    <n v="19.77"/>
    <n v="196.7"/>
    <n v="120"/>
    <n v="8.85"/>
    <n v="12"/>
    <x v="2"/>
    <n v="3.24"/>
    <x v="1"/>
    <x v="0"/>
    <x v="1"/>
    <x v="0"/>
    <x v="1"/>
    <x v="0"/>
  </r>
  <r>
    <n v="3217"/>
    <s v="LA"/>
    <x v="47"/>
    <x v="1"/>
    <x v="0"/>
    <x v="1"/>
    <n v="0"/>
    <x v="1"/>
    <n v="222.1"/>
    <n v="115"/>
    <n v="37.76"/>
    <n v="245"/>
    <n v="130"/>
    <n v="20.83"/>
    <n v="129.30000000000001"/>
    <n v="119"/>
    <n v="5.82"/>
    <n v="8.1"/>
    <x v="5"/>
    <n v="2.19"/>
    <x v="0"/>
    <x v="4"/>
    <x v="1"/>
    <x v="0"/>
    <x v="1"/>
    <x v="0"/>
  </r>
  <r>
    <n v="3218"/>
    <s v="NV"/>
    <x v="78"/>
    <x v="2"/>
    <x v="0"/>
    <x v="0"/>
    <n v="39"/>
    <x v="2"/>
    <n v="270"/>
    <n v="58"/>
    <n v="45.9"/>
    <n v="235.5"/>
    <n v="108"/>
    <n v="20.02"/>
    <n v="194.3"/>
    <n v="57"/>
    <n v="8.74"/>
    <n v="7.8"/>
    <x v="1"/>
    <n v="2.11"/>
    <x v="0"/>
    <x v="0"/>
    <x v="2"/>
    <x v="1"/>
    <x v="1"/>
    <x v="0"/>
  </r>
  <r>
    <n v="3219"/>
    <s v="OK"/>
    <x v="174"/>
    <x v="1"/>
    <x v="0"/>
    <x v="1"/>
    <n v="0"/>
    <x v="1"/>
    <n v="148.69999999999999"/>
    <n v="90"/>
    <n v="25.28"/>
    <n v="204.3"/>
    <n v="106"/>
    <n v="17.37"/>
    <n v="144.1"/>
    <n v="105"/>
    <n v="6.48"/>
    <n v="9.8000000000000007"/>
    <x v="7"/>
    <n v="2.65"/>
    <x v="0"/>
    <x v="4"/>
    <x v="1"/>
    <x v="0"/>
    <x v="0"/>
    <x v="3"/>
  </r>
  <r>
    <n v="3220"/>
    <s v="FL"/>
    <x v="136"/>
    <x v="1"/>
    <x v="0"/>
    <x v="1"/>
    <n v="0"/>
    <x v="1"/>
    <n v="143.6"/>
    <n v="135"/>
    <n v="24.41"/>
    <n v="278"/>
    <n v="119"/>
    <n v="23.63"/>
    <n v="46.7"/>
    <n v="84"/>
    <n v="2.1"/>
    <n v="12.7"/>
    <x v="0"/>
    <n v="3.43"/>
    <x v="1"/>
    <x v="1"/>
    <x v="1"/>
    <x v="0"/>
    <x v="1"/>
    <x v="1"/>
  </r>
  <r>
    <n v="3221"/>
    <s v="MD"/>
    <x v="45"/>
    <x v="0"/>
    <x v="0"/>
    <x v="1"/>
    <n v="0"/>
    <x v="1"/>
    <n v="205.3"/>
    <n v="69"/>
    <n v="34.9"/>
    <n v="171"/>
    <n v="84"/>
    <n v="14.54"/>
    <n v="242.4"/>
    <n v="96"/>
    <n v="10.91"/>
    <n v="10.1"/>
    <x v="5"/>
    <n v="2.73"/>
    <x v="0"/>
    <x v="3"/>
    <x v="1"/>
    <x v="0"/>
    <x v="2"/>
    <x v="0"/>
  </r>
  <r>
    <n v="3222"/>
    <s v="KY"/>
    <x v="173"/>
    <x v="0"/>
    <x v="0"/>
    <x v="1"/>
    <n v="0"/>
    <x v="1"/>
    <n v="184.5"/>
    <n v="77"/>
    <n v="31.37"/>
    <n v="272.5"/>
    <n v="103"/>
    <n v="23.16"/>
    <n v="190.3"/>
    <n v="129"/>
    <n v="8.56"/>
    <n v="9.6999999999999993"/>
    <x v="0"/>
    <n v="2.62"/>
    <x v="0"/>
    <x v="2"/>
    <x v="1"/>
    <x v="0"/>
    <x v="1"/>
    <x v="0"/>
  </r>
  <r>
    <n v="3223"/>
    <s v="NY"/>
    <x v="171"/>
    <x v="0"/>
    <x v="0"/>
    <x v="1"/>
    <n v="0"/>
    <x v="1"/>
    <n v="140.80000000000001"/>
    <n v="97"/>
    <n v="23.94"/>
    <n v="211.5"/>
    <n v="109"/>
    <n v="17.98"/>
    <n v="216.9"/>
    <n v="53"/>
    <n v="9.76"/>
    <n v="12.2"/>
    <x v="7"/>
    <n v="3.29"/>
    <x v="1"/>
    <x v="1"/>
    <x v="1"/>
    <x v="0"/>
    <x v="0"/>
    <x v="3"/>
  </r>
  <r>
    <n v="3224"/>
    <s v="KY"/>
    <x v="58"/>
    <x v="0"/>
    <x v="0"/>
    <x v="1"/>
    <n v="0"/>
    <x v="1"/>
    <n v="140.80000000000001"/>
    <n v="107"/>
    <n v="23.94"/>
    <n v="252.6"/>
    <n v="87"/>
    <n v="21.47"/>
    <n v="215.4"/>
    <n v="136"/>
    <n v="9.69"/>
    <n v="9.1"/>
    <x v="7"/>
    <n v="2.46"/>
    <x v="0"/>
    <x v="3"/>
    <x v="1"/>
    <x v="0"/>
    <x v="1"/>
    <x v="1"/>
  </r>
  <r>
    <n v="3225"/>
    <s v="MS"/>
    <x v="3"/>
    <x v="0"/>
    <x v="1"/>
    <x v="0"/>
    <n v="36"/>
    <x v="2"/>
    <n v="169.7"/>
    <n v="109"/>
    <n v="28.85"/>
    <n v="318.60000000000002"/>
    <n v="88"/>
    <n v="27.08"/>
    <n v="246.5"/>
    <n v="95"/>
    <n v="11.09"/>
    <n v="9.8000000000000007"/>
    <x v="0"/>
    <n v="2.65"/>
    <x v="0"/>
    <x v="1"/>
    <x v="1"/>
    <x v="0"/>
    <x v="1"/>
    <x v="1"/>
  </r>
  <r>
    <n v="3226"/>
    <s v="WI"/>
    <x v="45"/>
    <x v="2"/>
    <x v="0"/>
    <x v="1"/>
    <n v="0"/>
    <x v="1"/>
    <n v="168.1"/>
    <n v="83"/>
    <n v="28.58"/>
    <n v="202"/>
    <n v="91"/>
    <n v="17.170000000000002"/>
    <n v="173.2"/>
    <n v="91"/>
    <n v="7.79"/>
    <n v="10"/>
    <x v="0"/>
    <n v="2.7"/>
    <x v="0"/>
    <x v="3"/>
    <x v="1"/>
    <x v="0"/>
    <x v="0"/>
    <x v="3"/>
  </r>
  <r>
    <n v="3227"/>
    <s v="NH"/>
    <x v="99"/>
    <x v="0"/>
    <x v="0"/>
    <x v="0"/>
    <n v="25"/>
    <x v="0"/>
    <n v="190.1"/>
    <n v="133"/>
    <n v="32.32"/>
    <n v="181.1"/>
    <n v="61"/>
    <n v="15.39"/>
    <n v="104"/>
    <n v="110"/>
    <n v="4.68"/>
    <n v="12.5"/>
    <x v="0"/>
    <n v="3.38"/>
    <x v="1"/>
    <x v="4"/>
    <x v="1"/>
    <x v="0"/>
    <x v="0"/>
    <x v="0"/>
  </r>
  <r>
    <n v="3228"/>
    <s v="OR"/>
    <x v="87"/>
    <x v="2"/>
    <x v="0"/>
    <x v="1"/>
    <n v="0"/>
    <x v="1"/>
    <n v="192.6"/>
    <n v="96"/>
    <n v="32.74"/>
    <n v="184"/>
    <n v="92"/>
    <n v="15.64"/>
    <n v="173.6"/>
    <n v="113"/>
    <n v="7.81"/>
    <n v="8.8000000000000007"/>
    <x v="1"/>
    <n v="2.38"/>
    <x v="0"/>
    <x v="4"/>
    <x v="1"/>
    <x v="0"/>
    <x v="0"/>
    <x v="0"/>
  </r>
  <r>
    <n v="3229"/>
    <s v="WI"/>
    <x v="119"/>
    <x v="2"/>
    <x v="0"/>
    <x v="1"/>
    <n v="0"/>
    <x v="1"/>
    <n v="234.8"/>
    <n v="95"/>
    <n v="39.92"/>
    <n v="109.7"/>
    <n v="87"/>
    <n v="9.32"/>
    <n v="180.3"/>
    <n v="99"/>
    <n v="8.11"/>
    <n v="10.4"/>
    <x v="5"/>
    <n v="2.81"/>
    <x v="1"/>
    <x v="1"/>
    <x v="1"/>
    <x v="0"/>
    <x v="2"/>
    <x v="0"/>
  </r>
  <r>
    <n v="3230"/>
    <s v="KS"/>
    <x v="49"/>
    <x v="1"/>
    <x v="0"/>
    <x v="1"/>
    <n v="0"/>
    <x v="1"/>
    <n v="247.2"/>
    <n v="84"/>
    <n v="42.02"/>
    <n v="161.9"/>
    <n v="130"/>
    <n v="13.76"/>
    <n v="170.3"/>
    <n v="73"/>
    <n v="7.66"/>
    <n v="6.1"/>
    <x v="1"/>
    <n v="1.65"/>
    <x v="0"/>
    <x v="0"/>
    <x v="1"/>
    <x v="0"/>
    <x v="2"/>
    <x v="0"/>
  </r>
  <r>
    <n v="3231"/>
    <s v="MT"/>
    <x v="26"/>
    <x v="2"/>
    <x v="0"/>
    <x v="1"/>
    <n v="0"/>
    <x v="1"/>
    <n v="185.9"/>
    <n v="115"/>
    <n v="31.6"/>
    <n v="232.5"/>
    <n v="98"/>
    <n v="19.760000000000002"/>
    <n v="205.2"/>
    <n v="124"/>
    <n v="9.23"/>
    <n v="10.199999999999999"/>
    <x v="5"/>
    <n v="2.75"/>
    <x v="0"/>
    <x v="4"/>
    <x v="1"/>
    <x v="0"/>
    <x v="1"/>
    <x v="0"/>
  </r>
  <r>
    <n v="3232"/>
    <s v="ID"/>
    <x v="203"/>
    <x v="2"/>
    <x v="0"/>
    <x v="1"/>
    <n v="0"/>
    <x v="1"/>
    <n v="98.5"/>
    <n v="85"/>
    <n v="16.75"/>
    <n v="200.3"/>
    <n v="80"/>
    <n v="17.03"/>
    <n v="252.3"/>
    <n v="68"/>
    <n v="11.35"/>
    <n v="12"/>
    <x v="10"/>
    <n v="3.24"/>
    <x v="1"/>
    <x v="4"/>
    <x v="1"/>
    <x v="0"/>
    <x v="0"/>
    <x v="2"/>
  </r>
  <r>
    <n v="3233"/>
    <s v="TX"/>
    <x v="15"/>
    <x v="0"/>
    <x v="0"/>
    <x v="1"/>
    <n v="0"/>
    <x v="1"/>
    <n v="304"/>
    <n v="141"/>
    <n v="51.68"/>
    <n v="264.10000000000002"/>
    <n v="127"/>
    <n v="22.45"/>
    <n v="138.1"/>
    <n v="104"/>
    <n v="6.21"/>
    <n v="7.2"/>
    <x v="7"/>
    <n v="1.94"/>
    <x v="0"/>
    <x v="1"/>
    <x v="2"/>
    <x v="1"/>
    <x v="1"/>
    <x v="0"/>
  </r>
  <r>
    <n v="3234"/>
    <s v="NY"/>
    <x v="79"/>
    <x v="0"/>
    <x v="0"/>
    <x v="1"/>
    <n v="0"/>
    <x v="1"/>
    <n v="201.5"/>
    <n v="127"/>
    <n v="34.26"/>
    <n v="155.19999999999999"/>
    <n v="91"/>
    <n v="13.19"/>
    <n v="249.6"/>
    <n v="103"/>
    <n v="11.23"/>
    <n v="8.6"/>
    <x v="6"/>
    <n v="2.3199999999999998"/>
    <x v="0"/>
    <x v="4"/>
    <x v="1"/>
    <x v="0"/>
    <x v="2"/>
    <x v="0"/>
  </r>
  <r>
    <n v="3235"/>
    <s v="NJ"/>
    <x v="16"/>
    <x v="0"/>
    <x v="0"/>
    <x v="1"/>
    <n v="0"/>
    <x v="1"/>
    <n v="191.7"/>
    <n v="125"/>
    <n v="32.590000000000003"/>
    <n v="284.2"/>
    <n v="100"/>
    <n v="24.16"/>
    <n v="211.7"/>
    <n v="87"/>
    <n v="9.5299999999999994"/>
    <n v="12.5"/>
    <x v="5"/>
    <n v="3.38"/>
    <x v="1"/>
    <x v="1"/>
    <x v="1"/>
    <x v="0"/>
    <x v="1"/>
    <x v="0"/>
  </r>
  <r>
    <n v="3236"/>
    <s v="KS"/>
    <x v="60"/>
    <x v="1"/>
    <x v="0"/>
    <x v="0"/>
    <n v="45"/>
    <x v="2"/>
    <n v="71.2"/>
    <n v="113"/>
    <n v="12.1"/>
    <n v="233.7"/>
    <n v="95"/>
    <n v="19.86"/>
    <n v="139.30000000000001"/>
    <n v="129"/>
    <n v="6.27"/>
    <n v="14"/>
    <x v="14"/>
    <n v="3.78"/>
    <x v="1"/>
    <x v="0"/>
    <x v="1"/>
    <x v="0"/>
    <x v="1"/>
    <x v="3"/>
  </r>
  <r>
    <n v="3237"/>
    <s v="MS"/>
    <x v="155"/>
    <x v="0"/>
    <x v="0"/>
    <x v="1"/>
    <n v="0"/>
    <x v="1"/>
    <n v="178.4"/>
    <n v="110"/>
    <n v="30.33"/>
    <n v="179.1"/>
    <n v="116"/>
    <n v="15.22"/>
    <n v="228.1"/>
    <n v="99"/>
    <n v="10.26"/>
    <n v="6.5"/>
    <x v="7"/>
    <n v="1.76"/>
    <x v="0"/>
    <x v="0"/>
    <x v="1"/>
    <x v="0"/>
    <x v="0"/>
    <x v="0"/>
  </r>
  <r>
    <n v="3238"/>
    <s v="MI"/>
    <x v="43"/>
    <x v="0"/>
    <x v="1"/>
    <x v="0"/>
    <n v="18"/>
    <x v="0"/>
    <n v="127.2"/>
    <n v="89"/>
    <n v="21.62"/>
    <n v="130.69999999999999"/>
    <n v="114"/>
    <n v="11.11"/>
    <n v="229.7"/>
    <n v="115"/>
    <n v="10.34"/>
    <n v="11.2"/>
    <x v="2"/>
    <n v="3.02"/>
    <x v="1"/>
    <x v="4"/>
    <x v="1"/>
    <x v="0"/>
    <x v="2"/>
    <x v="2"/>
  </r>
  <r>
    <n v="3239"/>
    <s v="DE"/>
    <x v="128"/>
    <x v="1"/>
    <x v="0"/>
    <x v="1"/>
    <n v="0"/>
    <x v="1"/>
    <n v="230.7"/>
    <n v="66"/>
    <n v="39.22"/>
    <n v="165.4"/>
    <n v="65"/>
    <n v="14.06"/>
    <n v="309.10000000000002"/>
    <n v="139"/>
    <n v="13.91"/>
    <n v="13.3"/>
    <x v="3"/>
    <n v="3.59"/>
    <x v="1"/>
    <x v="0"/>
    <x v="1"/>
    <x v="0"/>
    <x v="2"/>
    <x v="0"/>
  </r>
  <r>
    <n v="3240"/>
    <s v="IL"/>
    <x v="124"/>
    <x v="2"/>
    <x v="0"/>
    <x v="1"/>
    <n v="0"/>
    <x v="1"/>
    <n v="228.3"/>
    <n v="84"/>
    <n v="38.81"/>
    <n v="152.6"/>
    <n v="92"/>
    <n v="12.97"/>
    <n v="309.7"/>
    <n v="101"/>
    <n v="13.94"/>
    <n v="3.7"/>
    <x v="0"/>
    <n v="1"/>
    <x v="0"/>
    <x v="3"/>
    <x v="1"/>
    <x v="0"/>
    <x v="2"/>
    <x v="0"/>
  </r>
  <r>
    <n v="3241"/>
    <s v="VA"/>
    <x v="81"/>
    <x v="2"/>
    <x v="0"/>
    <x v="1"/>
    <n v="0"/>
    <x v="1"/>
    <n v="197.7"/>
    <n v="84"/>
    <n v="33.61"/>
    <n v="221.3"/>
    <n v="89"/>
    <n v="18.809999999999999"/>
    <n v="189.4"/>
    <n v="109"/>
    <n v="8.52"/>
    <n v="7.8"/>
    <x v="0"/>
    <n v="2.11"/>
    <x v="0"/>
    <x v="4"/>
    <x v="1"/>
    <x v="0"/>
    <x v="0"/>
    <x v="0"/>
  </r>
  <r>
    <n v="3242"/>
    <s v="IN"/>
    <x v="79"/>
    <x v="0"/>
    <x v="0"/>
    <x v="0"/>
    <n v="35"/>
    <x v="2"/>
    <n v="273.7"/>
    <n v="94"/>
    <n v="46.53"/>
    <n v="153.30000000000001"/>
    <n v="101"/>
    <n v="13.03"/>
    <n v="259"/>
    <n v="109"/>
    <n v="11.66"/>
    <n v="3.8"/>
    <x v="0"/>
    <n v="1.03"/>
    <x v="0"/>
    <x v="1"/>
    <x v="1"/>
    <x v="0"/>
    <x v="2"/>
    <x v="0"/>
  </r>
  <r>
    <n v="3243"/>
    <s v="TN"/>
    <x v="56"/>
    <x v="0"/>
    <x v="0"/>
    <x v="1"/>
    <n v="0"/>
    <x v="1"/>
    <n v="190.5"/>
    <n v="106"/>
    <n v="32.39"/>
    <n v="164.2"/>
    <n v="92"/>
    <n v="13.96"/>
    <n v="110.8"/>
    <n v="88"/>
    <n v="4.99"/>
    <n v="11.4"/>
    <x v="2"/>
    <n v="3.08"/>
    <x v="1"/>
    <x v="4"/>
    <x v="1"/>
    <x v="0"/>
    <x v="2"/>
    <x v="0"/>
  </r>
  <r>
    <n v="3244"/>
    <s v="WV"/>
    <x v="12"/>
    <x v="2"/>
    <x v="0"/>
    <x v="1"/>
    <n v="0"/>
    <x v="1"/>
    <n v="176.1"/>
    <n v="79"/>
    <n v="29.94"/>
    <n v="208.3"/>
    <n v="105"/>
    <n v="17.71"/>
    <n v="237.5"/>
    <n v="86"/>
    <n v="10.69"/>
    <n v="16.100000000000001"/>
    <x v="7"/>
    <n v="4.3499999999999996"/>
    <x v="1"/>
    <x v="2"/>
    <x v="1"/>
    <x v="0"/>
    <x v="0"/>
    <x v="2"/>
  </r>
  <r>
    <n v="3245"/>
    <s v="TX"/>
    <x v="19"/>
    <x v="0"/>
    <x v="0"/>
    <x v="1"/>
    <n v="0"/>
    <x v="1"/>
    <n v="210.4"/>
    <n v="78"/>
    <n v="35.770000000000003"/>
    <n v="172.4"/>
    <n v="75"/>
    <n v="14.65"/>
    <n v="240"/>
    <n v="105"/>
    <n v="10.8"/>
    <n v="11.7"/>
    <x v="0"/>
    <n v="3.16"/>
    <x v="1"/>
    <x v="4"/>
    <x v="1"/>
    <x v="0"/>
    <x v="2"/>
    <x v="0"/>
  </r>
  <r>
    <n v="3246"/>
    <s v="MT"/>
    <x v="96"/>
    <x v="0"/>
    <x v="0"/>
    <x v="0"/>
    <n v="28"/>
    <x v="2"/>
    <n v="151"/>
    <n v="59"/>
    <n v="25.67"/>
    <n v="269.5"/>
    <n v="122"/>
    <n v="22.91"/>
    <n v="179.4"/>
    <n v="116"/>
    <n v="8.07"/>
    <n v="8.9"/>
    <x v="4"/>
    <n v="2.4"/>
    <x v="0"/>
    <x v="1"/>
    <x v="1"/>
    <x v="0"/>
    <x v="1"/>
    <x v="1"/>
  </r>
  <r>
    <n v="3247"/>
    <s v="AL"/>
    <x v="74"/>
    <x v="0"/>
    <x v="0"/>
    <x v="1"/>
    <n v="0"/>
    <x v="1"/>
    <n v="144.30000000000001"/>
    <n v="109"/>
    <n v="24.53"/>
    <n v="331.3"/>
    <n v="89"/>
    <n v="28.16"/>
    <n v="155.30000000000001"/>
    <n v="69"/>
    <n v="6.99"/>
    <n v="11.8"/>
    <x v="17"/>
    <n v="3.19"/>
    <x v="1"/>
    <x v="3"/>
    <x v="1"/>
    <x v="0"/>
    <x v="1"/>
    <x v="1"/>
  </r>
  <r>
    <n v="3248"/>
    <s v="FL"/>
    <x v="187"/>
    <x v="2"/>
    <x v="0"/>
    <x v="0"/>
    <n v="42"/>
    <x v="2"/>
    <n v="203.7"/>
    <n v="109"/>
    <n v="34.630000000000003"/>
    <n v="192.9"/>
    <n v="125"/>
    <n v="16.399999999999999"/>
    <n v="318"/>
    <n v="81"/>
    <n v="14.31"/>
    <n v="10.8"/>
    <x v="19"/>
    <n v="2.92"/>
    <x v="1"/>
    <x v="3"/>
    <x v="1"/>
    <x v="0"/>
    <x v="0"/>
    <x v="0"/>
  </r>
  <r>
    <n v="3249"/>
    <s v="KY"/>
    <x v="21"/>
    <x v="0"/>
    <x v="0"/>
    <x v="1"/>
    <n v="0"/>
    <x v="1"/>
    <n v="210.1"/>
    <n v="97"/>
    <n v="35.72"/>
    <n v="177.3"/>
    <n v="96"/>
    <n v="15.07"/>
    <n v="130.19999999999999"/>
    <n v="136"/>
    <n v="5.86"/>
    <n v="13.3"/>
    <x v="6"/>
    <n v="3.59"/>
    <x v="1"/>
    <x v="1"/>
    <x v="2"/>
    <x v="1"/>
    <x v="0"/>
    <x v="0"/>
  </r>
  <r>
    <n v="3250"/>
    <s v="OH"/>
    <x v="64"/>
    <x v="0"/>
    <x v="0"/>
    <x v="0"/>
    <n v="27"/>
    <x v="2"/>
    <n v="121.9"/>
    <n v="88"/>
    <n v="20.72"/>
    <n v="225.4"/>
    <n v="75"/>
    <n v="19.16"/>
    <n v="90.8"/>
    <n v="118"/>
    <n v="4.09"/>
    <n v="13"/>
    <x v="7"/>
    <n v="3.51"/>
    <x v="1"/>
    <x v="3"/>
    <x v="1"/>
    <x v="0"/>
    <x v="1"/>
    <x v="3"/>
  </r>
  <r>
    <n v="3251"/>
    <s v="ID"/>
    <x v="53"/>
    <x v="0"/>
    <x v="0"/>
    <x v="1"/>
    <n v="0"/>
    <x v="1"/>
    <n v="201.5"/>
    <n v="103"/>
    <n v="34.26"/>
    <n v="124.2"/>
    <n v="120"/>
    <n v="10.56"/>
    <n v="239.9"/>
    <n v="56"/>
    <n v="10.8"/>
    <n v="11.5"/>
    <x v="0"/>
    <n v="3.11"/>
    <x v="1"/>
    <x v="1"/>
    <x v="1"/>
    <x v="0"/>
    <x v="2"/>
    <x v="0"/>
  </r>
  <r>
    <n v="3252"/>
    <s v="NJ"/>
    <x v="97"/>
    <x v="0"/>
    <x v="0"/>
    <x v="1"/>
    <n v="0"/>
    <x v="1"/>
    <n v="146"/>
    <n v="58"/>
    <n v="24.82"/>
    <n v="208.7"/>
    <n v="103"/>
    <n v="17.739999999999998"/>
    <n v="215.5"/>
    <n v="91"/>
    <n v="9.6999999999999993"/>
    <n v="11.9"/>
    <x v="5"/>
    <n v="3.21"/>
    <x v="1"/>
    <x v="1"/>
    <x v="1"/>
    <x v="0"/>
    <x v="0"/>
    <x v="3"/>
  </r>
  <r>
    <n v="3253"/>
    <s v="NM"/>
    <x v="118"/>
    <x v="1"/>
    <x v="0"/>
    <x v="0"/>
    <n v="26"/>
    <x v="2"/>
    <n v="69.7"/>
    <n v="84"/>
    <n v="11.85"/>
    <n v="250.4"/>
    <n v="79"/>
    <n v="21.28"/>
    <n v="230.2"/>
    <n v="122"/>
    <n v="10.36"/>
    <n v="8.3000000000000007"/>
    <x v="0"/>
    <n v="2.2400000000000002"/>
    <x v="0"/>
    <x v="4"/>
    <x v="1"/>
    <x v="0"/>
    <x v="1"/>
    <x v="1"/>
  </r>
  <r>
    <n v="3254"/>
    <s v="UT"/>
    <x v="41"/>
    <x v="0"/>
    <x v="0"/>
    <x v="1"/>
    <n v="0"/>
    <x v="1"/>
    <n v="183.1"/>
    <n v="109"/>
    <n v="31.13"/>
    <n v="199.4"/>
    <n v="109"/>
    <n v="16.95"/>
    <n v="214.1"/>
    <n v="71"/>
    <n v="9.6300000000000008"/>
    <n v="13.9"/>
    <x v="7"/>
    <n v="3.75"/>
    <x v="1"/>
    <x v="1"/>
    <x v="1"/>
    <x v="0"/>
    <x v="0"/>
    <x v="0"/>
  </r>
  <r>
    <n v="3255"/>
    <s v="MO"/>
    <x v="156"/>
    <x v="2"/>
    <x v="0"/>
    <x v="0"/>
    <n v="32"/>
    <x v="2"/>
    <n v="148.69999999999999"/>
    <n v="95"/>
    <n v="25.28"/>
    <n v="198.6"/>
    <n v="55"/>
    <n v="16.88"/>
    <n v="187"/>
    <n v="113"/>
    <n v="8.41"/>
    <n v="10.4"/>
    <x v="10"/>
    <n v="2.81"/>
    <x v="1"/>
    <x v="6"/>
    <x v="2"/>
    <x v="1"/>
    <x v="0"/>
    <x v="3"/>
  </r>
  <r>
    <n v="3256"/>
    <s v="WV"/>
    <x v="35"/>
    <x v="1"/>
    <x v="0"/>
    <x v="1"/>
    <n v="0"/>
    <x v="1"/>
    <n v="240.1"/>
    <n v="121"/>
    <n v="40.82"/>
    <n v="271.2"/>
    <n v="123"/>
    <n v="23.05"/>
    <n v="132.69999999999999"/>
    <n v="98"/>
    <n v="5.97"/>
    <n v="17.2"/>
    <x v="7"/>
    <n v="4.6399999999999997"/>
    <x v="1"/>
    <x v="1"/>
    <x v="2"/>
    <x v="1"/>
    <x v="1"/>
    <x v="0"/>
  </r>
  <r>
    <n v="3257"/>
    <s v="ND"/>
    <x v="33"/>
    <x v="0"/>
    <x v="0"/>
    <x v="0"/>
    <n v="25"/>
    <x v="0"/>
    <n v="126.4"/>
    <n v="97"/>
    <n v="21.49"/>
    <n v="189.7"/>
    <n v="118"/>
    <n v="16.12"/>
    <n v="233.6"/>
    <n v="97"/>
    <n v="10.51"/>
    <n v="12"/>
    <x v="5"/>
    <n v="3.24"/>
    <x v="1"/>
    <x v="0"/>
    <x v="1"/>
    <x v="0"/>
    <x v="0"/>
    <x v="2"/>
  </r>
  <r>
    <n v="3258"/>
    <s v="KS"/>
    <x v="190"/>
    <x v="1"/>
    <x v="0"/>
    <x v="1"/>
    <n v="0"/>
    <x v="1"/>
    <n v="180.2"/>
    <n v="115"/>
    <n v="30.63"/>
    <n v="83.4"/>
    <n v="114"/>
    <n v="7.09"/>
    <n v="245.3"/>
    <n v="111"/>
    <n v="11.04"/>
    <n v="11.9"/>
    <x v="1"/>
    <n v="3.21"/>
    <x v="1"/>
    <x v="0"/>
    <x v="1"/>
    <x v="0"/>
    <x v="2"/>
    <x v="0"/>
  </r>
  <r>
    <n v="3259"/>
    <s v="CO"/>
    <x v="113"/>
    <x v="0"/>
    <x v="0"/>
    <x v="1"/>
    <n v="0"/>
    <x v="1"/>
    <n v="172"/>
    <n v="142"/>
    <n v="29.24"/>
    <n v="224"/>
    <n v="100"/>
    <n v="19.04"/>
    <n v="177.3"/>
    <n v="86"/>
    <n v="7.98"/>
    <n v="7.4"/>
    <x v="6"/>
    <n v="2"/>
    <x v="0"/>
    <x v="1"/>
    <x v="1"/>
    <x v="0"/>
    <x v="1"/>
    <x v="3"/>
  </r>
  <r>
    <n v="3260"/>
    <s v="OH"/>
    <x v="152"/>
    <x v="0"/>
    <x v="0"/>
    <x v="0"/>
    <n v="27"/>
    <x v="2"/>
    <n v="231.6"/>
    <n v="105"/>
    <n v="39.369999999999997"/>
    <n v="223.3"/>
    <n v="120"/>
    <n v="18.98"/>
    <n v="212"/>
    <n v="99"/>
    <n v="9.5399999999999991"/>
    <n v="8.9"/>
    <x v="7"/>
    <n v="2.4"/>
    <x v="0"/>
    <x v="0"/>
    <x v="1"/>
    <x v="0"/>
    <x v="0"/>
    <x v="0"/>
  </r>
  <r>
    <n v="3261"/>
    <s v="IN"/>
    <x v="21"/>
    <x v="0"/>
    <x v="0"/>
    <x v="0"/>
    <n v="29"/>
    <x v="2"/>
    <n v="42.1"/>
    <n v="114"/>
    <n v="7.16"/>
    <n v="183.3"/>
    <n v="70"/>
    <n v="15.58"/>
    <n v="158.69999999999999"/>
    <n v="82"/>
    <n v="7.14"/>
    <n v="10"/>
    <x v="6"/>
    <n v="2.7"/>
    <x v="0"/>
    <x v="1"/>
    <x v="1"/>
    <x v="0"/>
    <x v="0"/>
    <x v="3"/>
  </r>
  <r>
    <n v="3262"/>
    <s v="OK"/>
    <x v="53"/>
    <x v="2"/>
    <x v="0"/>
    <x v="1"/>
    <n v="0"/>
    <x v="1"/>
    <n v="155.6"/>
    <n v="90"/>
    <n v="26.45"/>
    <n v="240.1"/>
    <n v="117"/>
    <n v="20.41"/>
    <n v="230.8"/>
    <n v="88"/>
    <n v="10.39"/>
    <n v="10.8"/>
    <x v="7"/>
    <n v="2.92"/>
    <x v="1"/>
    <x v="3"/>
    <x v="1"/>
    <x v="0"/>
    <x v="1"/>
    <x v="1"/>
  </r>
  <r>
    <n v="3263"/>
    <s v="ID"/>
    <x v="73"/>
    <x v="0"/>
    <x v="0"/>
    <x v="1"/>
    <n v="0"/>
    <x v="1"/>
    <n v="234.6"/>
    <n v="126"/>
    <n v="39.880000000000003"/>
    <n v="200.7"/>
    <n v="76"/>
    <n v="17.059999999999999"/>
    <n v="171.1"/>
    <n v="81"/>
    <n v="7.7"/>
    <n v="8.1"/>
    <x v="5"/>
    <n v="2.19"/>
    <x v="0"/>
    <x v="1"/>
    <x v="1"/>
    <x v="0"/>
    <x v="0"/>
    <x v="0"/>
  </r>
  <r>
    <n v="3264"/>
    <s v="DE"/>
    <x v="93"/>
    <x v="0"/>
    <x v="0"/>
    <x v="1"/>
    <n v="0"/>
    <x v="1"/>
    <n v="115.5"/>
    <n v="101"/>
    <n v="19.64"/>
    <n v="226.2"/>
    <n v="81"/>
    <n v="19.23"/>
    <n v="179.1"/>
    <n v="123"/>
    <n v="8.06"/>
    <n v="13.6"/>
    <x v="7"/>
    <n v="3.67"/>
    <x v="1"/>
    <x v="1"/>
    <x v="1"/>
    <x v="0"/>
    <x v="1"/>
    <x v="3"/>
  </r>
  <r>
    <n v="3265"/>
    <s v="WA"/>
    <x v="113"/>
    <x v="1"/>
    <x v="0"/>
    <x v="0"/>
    <n v="42"/>
    <x v="2"/>
    <n v="159"/>
    <n v="67"/>
    <n v="27.03"/>
    <n v="126.3"/>
    <n v="125"/>
    <n v="10.74"/>
    <n v="206.8"/>
    <n v="88"/>
    <n v="9.31"/>
    <n v="7.4"/>
    <x v="0"/>
    <n v="2"/>
    <x v="0"/>
    <x v="4"/>
    <x v="1"/>
    <x v="0"/>
    <x v="2"/>
    <x v="3"/>
  </r>
  <r>
    <n v="3266"/>
    <s v="MA"/>
    <x v="26"/>
    <x v="2"/>
    <x v="0"/>
    <x v="1"/>
    <n v="0"/>
    <x v="1"/>
    <n v="286.60000000000002"/>
    <n v="114"/>
    <n v="48.72"/>
    <n v="101"/>
    <n v="138"/>
    <n v="8.59"/>
    <n v="199.6"/>
    <n v="146"/>
    <n v="8.98"/>
    <n v="13.2"/>
    <x v="7"/>
    <n v="3.56"/>
    <x v="1"/>
    <x v="0"/>
    <x v="1"/>
    <x v="0"/>
    <x v="2"/>
    <x v="0"/>
  </r>
  <r>
    <n v="3267"/>
    <s v="FL"/>
    <x v="62"/>
    <x v="2"/>
    <x v="0"/>
    <x v="1"/>
    <n v="0"/>
    <x v="1"/>
    <n v="181.9"/>
    <n v="70"/>
    <n v="30.92"/>
    <n v="233.5"/>
    <n v="83"/>
    <n v="19.850000000000001"/>
    <n v="194.6"/>
    <n v="80"/>
    <n v="8.76"/>
    <n v="8.1"/>
    <x v="4"/>
    <n v="2.19"/>
    <x v="0"/>
    <x v="0"/>
    <x v="1"/>
    <x v="0"/>
    <x v="1"/>
    <x v="0"/>
  </r>
  <r>
    <n v="3268"/>
    <s v="AR"/>
    <x v="52"/>
    <x v="2"/>
    <x v="0"/>
    <x v="1"/>
    <n v="0"/>
    <x v="1"/>
    <n v="235"/>
    <n v="77"/>
    <n v="39.950000000000003"/>
    <n v="267.3"/>
    <n v="94"/>
    <n v="22.72"/>
    <n v="222.1"/>
    <n v="119"/>
    <n v="9.99"/>
    <n v="5.3"/>
    <x v="7"/>
    <n v="1.43"/>
    <x v="0"/>
    <x v="3"/>
    <x v="2"/>
    <x v="1"/>
    <x v="1"/>
    <x v="0"/>
  </r>
  <r>
    <n v="3269"/>
    <s v="AL"/>
    <x v="71"/>
    <x v="0"/>
    <x v="0"/>
    <x v="1"/>
    <n v="0"/>
    <x v="1"/>
    <n v="187.8"/>
    <n v="107"/>
    <n v="31.93"/>
    <n v="246"/>
    <n v="70"/>
    <n v="20.91"/>
    <n v="175.9"/>
    <n v="88"/>
    <n v="7.92"/>
    <n v="10.5"/>
    <x v="10"/>
    <n v="2.84"/>
    <x v="1"/>
    <x v="1"/>
    <x v="1"/>
    <x v="0"/>
    <x v="1"/>
    <x v="0"/>
  </r>
  <r>
    <n v="3270"/>
    <s v="CA"/>
    <x v="16"/>
    <x v="2"/>
    <x v="0"/>
    <x v="1"/>
    <n v="0"/>
    <x v="1"/>
    <n v="167.1"/>
    <n v="105"/>
    <n v="28.41"/>
    <n v="131.6"/>
    <n v="120"/>
    <n v="11.19"/>
    <n v="242.6"/>
    <n v="83"/>
    <n v="10.92"/>
    <n v="10.4"/>
    <x v="5"/>
    <n v="2.81"/>
    <x v="1"/>
    <x v="3"/>
    <x v="1"/>
    <x v="0"/>
    <x v="2"/>
    <x v="2"/>
  </r>
  <r>
    <n v="3271"/>
    <s v="RI"/>
    <x v="42"/>
    <x v="0"/>
    <x v="0"/>
    <x v="0"/>
    <n v="22"/>
    <x v="0"/>
    <n v="212.3"/>
    <n v="107"/>
    <n v="36.090000000000003"/>
    <n v="238"/>
    <n v="94"/>
    <n v="20.23"/>
    <n v="332.8"/>
    <n v="114"/>
    <n v="14.98"/>
    <n v="10.4"/>
    <x v="5"/>
    <n v="2.81"/>
    <x v="1"/>
    <x v="0"/>
    <x v="1"/>
    <x v="0"/>
    <x v="1"/>
    <x v="0"/>
  </r>
  <r>
    <n v="3272"/>
    <s v="ND"/>
    <x v="122"/>
    <x v="0"/>
    <x v="1"/>
    <x v="1"/>
    <n v="0"/>
    <x v="1"/>
    <n v="227.4"/>
    <n v="94"/>
    <n v="38.659999999999997"/>
    <n v="146.4"/>
    <n v="115"/>
    <n v="12.44"/>
    <n v="211.4"/>
    <n v="92"/>
    <n v="9.51"/>
    <n v="8.3000000000000007"/>
    <x v="2"/>
    <n v="2.2400000000000002"/>
    <x v="0"/>
    <x v="0"/>
    <x v="1"/>
    <x v="0"/>
    <x v="2"/>
    <x v="0"/>
  </r>
  <r>
    <n v="3273"/>
    <s v="MT"/>
    <x v="82"/>
    <x v="0"/>
    <x v="0"/>
    <x v="1"/>
    <n v="0"/>
    <x v="1"/>
    <n v="162.5"/>
    <n v="86"/>
    <n v="27.63"/>
    <n v="165.4"/>
    <n v="112"/>
    <n v="14.06"/>
    <n v="163.69999999999999"/>
    <n v="67"/>
    <n v="7.37"/>
    <n v="13.4"/>
    <x v="1"/>
    <n v="3.62"/>
    <x v="1"/>
    <x v="2"/>
    <x v="2"/>
    <x v="1"/>
    <x v="2"/>
    <x v="3"/>
  </r>
  <r>
    <n v="3274"/>
    <s v="NJ"/>
    <x v="20"/>
    <x v="0"/>
    <x v="0"/>
    <x v="1"/>
    <n v="0"/>
    <x v="1"/>
    <n v="259.60000000000002"/>
    <n v="138"/>
    <n v="44.13"/>
    <n v="233.9"/>
    <n v="91"/>
    <n v="19.88"/>
    <n v="140.6"/>
    <n v="119"/>
    <n v="6.33"/>
    <n v="13"/>
    <x v="7"/>
    <n v="3.51"/>
    <x v="1"/>
    <x v="0"/>
    <x v="1"/>
    <x v="0"/>
    <x v="1"/>
    <x v="0"/>
  </r>
  <r>
    <n v="3275"/>
    <s v="OK"/>
    <x v="94"/>
    <x v="2"/>
    <x v="0"/>
    <x v="0"/>
    <n v="10"/>
    <x v="1"/>
    <n v="159.4"/>
    <n v="79"/>
    <n v="27.1"/>
    <n v="91"/>
    <n v="94"/>
    <n v="7.74"/>
    <n v="199.5"/>
    <n v="137"/>
    <n v="8.98"/>
    <n v="10"/>
    <x v="0"/>
    <n v="2.7"/>
    <x v="0"/>
    <x v="4"/>
    <x v="1"/>
    <x v="0"/>
    <x v="2"/>
    <x v="3"/>
  </r>
  <r>
    <n v="3276"/>
    <s v="ME"/>
    <x v="122"/>
    <x v="1"/>
    <x v="0"/>
    <x v="0"/>
    <n v="37"/>
    <x v="2"/>
    <n v="69.5"/>
    <n v="94"/>
    <n v="11.82"/>
    <n v="220.9"/>
    <n v="76"/>
    <n v="18.78"/>
    <n v="218.5"/>
    <n v="113"/>
    <n v="9.83"/>
    <n v="11.9"/>
    <x v="0"/>
    <n v="3.21"/>
    <x v="1"/>
    <x v="1"/>
    <x v="1"/>
    <x v="0"/>
    <x v="0"/>
    <x v="3"/>
  </r>
  <r>
    <n v="3277"/>
    <s v="OK"/>
    <x v="78"/>
    <x v="0"/>
    <x v="1"/>
    <x v="1"/>
    <n v="0"/>
    <x v="1"/>
    <n v="166.5"/>
    <n v="101"/>
    <n v="28.31"/>
    <n v="268.39999999999998"/>
    <n v="119"/>
    <n v="22.81"/>
    <n v="126.2"/>
    <n v="112"/>
    <n v="5.68"/>
    <n v="10.199999999999999"/>
    <x v="0"/>
    <n v="2.75"/>
    <x v="0"/>
    <x v="3"/>
    <x v="1"/>
    <x v="0"/>
    <x v="1"/>
    <x v="1"/>
  </r>
  <r>
    <n v="3278"/>
    <s v="IL"/>
    <x v="44"/>
    <x v="0"/>
    <x v="0"/>
    <x v="0"/>
    <n v="21"/>
    <x v="0"/>
    <n v="134.4"/>
    <n v="110"/>
    <n v="22.85"/>
    <n v="136.19999999999999"/>
    <n v="104"/>
    <n v="11.58"/>
    <n v="215.6"/>
    <n v="105"/>
    <n v="9.6999999999999993"/>
    <n v="9.6999999999999993"/>
    <x v="7"/>
    <n v="2.62"/>
    <x v="0"/>
    <x v="3"/>
    <x v="1"/>
    <x v="0"/>
    <x v="2"/>
    <x v="3"/>
  </r>
  <r>
    <n v="3279"/>
    <s v="GA"/>
    <x v="163"/>
    <x v="2"/>
    <x v="0"/>
    <x v="0"/>
    <n v="21"/>
    <x v="0"/>
    <n v="205.2"/>
    <n v="128"/>
    <n v="34.880000000000003"/>
    <n v="231.7"/>
    <n v="128"/>
    <n v="19.690000000000001"/>
    <n v="180.3"/>
    <n v="100"/>
    <n v="8.11"/>
    <n v="10.6"/>
    <x v="0"/>
    <n v="2.86"/>
    <x v="1"/>
    <x v="4"/>
    <x v="1"/>
    <x v="0"/>
    <x v="1"/>
    <x v="0"/>
  </r>
  <r>
    <n v="3280"/>
    <s v="NC"/>
    <x v="136"/>
    <x v="0"/>
    <x v="0"/>
    <x v="0"/>
    <n v="26"/>
    <x v="2"/>
    <n v="132.30000000000001"/>
    <n v="142"/>
    <n v="22.49"/>
    <n v="273.39999999999998"/>
    <n v="89"/>
    <n v="23.24"/>
    <n v="195.7"/>
    <n v="77"/>
    <n v="8.81"/>
    <n v="14.8"/>
    <x v="10"/>
    <n v="4"/>
    <x v="1"/>
    <x v="1"/>
    <x v="1"/>
    <x v="0"/>
    <x v="1"/>
    <x v="1"/>
  </r>
  <r>
    <n v="3281"/>
    <s v="HI"/>
    <x v="98"/>
    <x v="0"/>
    <x v="0"/>
    <x v="1"/>
    <n v="0"/>
    <x v="1"/>
    <n v="140.30000000000001"/>
    <n v="144"/>
    <n v="23.85"/>
    <n v="294.8"/>
    <n v="89"/>
    <n v="25.06"/>
    <n v="153.5"/>
    <n v="126"/>
    <n v="6.91"/>
    <n v="11.7"/>
    <x v="7"/>
    <n v="3.16"/>
    <x v="1"/>
    <x v="4"/>
    <x v="1"/>
    <x v="0"/>
    <x v="1"/>
    <x v="1"/>
  </r>
  <r>
    <n v="3282"/>
    <s v="OK"/>
    <x v="150"/>
    <x v="0"/>
    <x v="0"/>
    <x v="1"/>
    <n v="0"/>
    <x v="1"/>
    <n v="284.60000000000002"/>
    <n v="113"/>
    <n v="48.38"/>
    <n v="141.80000000000001"/>
    <n v="101"/>
    <n v="12.05"/>
    <n v="127.4"/>
    <n v="78"/>
    <n v="5.73"/>
    <n v="12.6"/>
    <x v="2"/>
    <n v="3.4"/>
    <x v="1"/>
    <x v="1"/>
    <x v="1"/>
    <x v="0"/>
    <x v="2"/>
    <x v="0"/>
  </r>
  <r>
    <n v="3283"/>
    <s v="DC"/>
    <x v="33"/>
    <x v="0"/>
    <x v="0"/>
    <x v="0"/>
    <n v="29"/>
    <x v="2"/>
    <n v="189.3"/>
    <n v="107"/>
    <n v="32.18"/>
    <n v="221.3"/>
    <n v="101"/>
    <n v="18.809999999999999"/>
    <n v="325.60000000000002"/>
    <n v="137"/>
    <n v="14.65"/>
    <n v="13.8"/>
    <x v="0"/>
    <n v="3.73"/>
    <x v="1"/>
    <x v="0"/>
    <x v="1"/>
    <x v="0"/>
    <x v="0"/>
    <x v="0"/>
  </r>
  <r>
    <n v="3284"/>
    <s v="SC"/>
    <x v="37"/>
    <x v="0"/>
    <x v="0"/>
    <x v="1"/>
    <n v="0"/>
    <x v="1"/>
    <n v="184.6"/>
    <n v="132"/>
    <n v="31.38"/>
    <n v="193.7"/>
    <n v="69"/>
    <n v="16.46"/>
    <n v="283.5"/>
    <n v="83"/>
    <n v="12.76"/>
    <n v="5.9"/>
    <x v="0"/>
    <n v="1.59"/>
    <x v="0"/>
    <x v="0"/>
    <x v="1"/>
    <x v="0"/>
    <x v="0"/>
    <x v="0"/>
  </r>
  <r>
    <n v="3285"/>
    <s v="MN"/>
    <x v="1"/>
    <x v="0"/>
    <x v="0"/>
    <x v="1"/>
    <n v="0"/>
    <x v="1"/>
    <n v="161.6"/>
    <n v="96"/>
    <n v="27.47"/>
    <n v="223.9"/>
    <n v="113"/>
    <n v="19.03"/>
    <n v="240.6"/>
    <n v="137"/>
    <n v="10.83"/>
    <n v="6.8"/>
    <x v="5"/>
    <n v="1.84"/>
    <x v="0"/>
    <x v="1"/>
    <x v="1"/>
    <x v="0"/>
    <x v="1"/>
    <x v="2"/>
  </r>
  <r>
    <n v="3286"/>
    <s v="HI"/>
    <x v="93"/>
    <x v="1"/>
    <x v="0"/>
    <x v="0"/>
    <n v="20"/>
    <x v="0"/>
    <n v="268.5"/>
    <n v="91"/>
    <n v="45.65"/>
    <n v="128.80000000000001"/>
    <n v="121"/>
    <n v="10.95"/>
    <n v="146.4"/>
    <n v="98"/>
    <n v="6.59"/>
    <n v="12.7"/>
    <x v="1"/>
    <n v="3.43"/>
    <x v="1"/>
    <x v="0"/>
    <x v="1"/>
    <x v="0"/>
    <x v="2"/>
    <x v="0"/>
  </r>
  <r>
    <n v="3287"/>
    <s v="NJ"/>
    <x v="70"/>
    <x v="0"/>
    <x v="0"/>
    <x v="1"/>
    <n v="0"/>
    <x v="1"/>
    <n v="178"/>
    <n v="77"/>
    <n v="30.26"/>
    <n v="233.6"/>
    <n v="88"/>
    <n v="19.86"/>
    <n v="175.6"/>
    <n v="88"/>
    <n v="7.9"/>
    <n v="6.3"/>
    <x v="7"/>
    <n v="1.7"/>
    <x v="0"/>
    <x v="4"/>
    <x v="1"/>
    <x v="0"/>
    <x v="1"/>
    <x v="0"/>
  </r>
  <r>
    <n v="3288"/>
    <s v="MI"/>
    <x v="30"/>
    <x v="0"/>
    <x v="0"/>
    <x v="1"/>
    <n v="0"/>
    <x v="1"/>
    <n v="215.6"/>
    <n v="90"/>
    <n v="36.65"/>
    <n v="171.6"/>
    <n v="99"/>
    <n v="14.59"/>
    <n v="110.4"/>
    <n v="105"/>
    <n v="4.97"/>
    <n v="11.3"/>
    <x v="1"/>
    <n v="3.05"/>
    <x v="1"/>
    <x v="0"/>
    <x v="1"/>
    <x v="0"/>
    <x v="2"/>
    <x v="0"/>
  </r>
  <r>
    <n v="3289"/>
    <s v="UT"/>
    <x v="141"/>
    <x v="1"/>
    <x v="0"/>
    <x v="1"/>
    <n v="0"/>
    <x v="1"/>
    <n v="253.9"/>
    <n v="69"/>
    <n v="43.16"/>
    <n v="184.2"/>
    <n v="138"/>
    <n v="15.66"/>
    <n v="174.3"/>
    <n v="83"/>
    <n v="7.84"/>
    <n v="0.4"/>
    <x v="10"/>
    <n v="0.11"/>
    <x v="0"/>
    <x v="0"/>
    <x v="1"/>
    <x v="0"/>
    <x v="0"/>
    <x v="0"/>
  </r>
  <r>
    <n v="3290"/>
    <s v="IA"/>
    <x v="91"/>
    <x v="2"/>
    <x v="0"/>
    <x v="0"/>
    <n v="22"/>
    <x v="0"/>
    <n v="182.8"/>
    <n v="142"/>
    <n v="31.08"/>
    <n v="229.3"/>
    <n v="111"/>
    <n v="19.489999999999998"/>
    <n v="313.8"/>
    <n v="85"/>
    <n v="14.12"/>
    <n v="11.3"/>
    <x v="5"/>
    <n v="3.05"/>
    <x v="1"/>
    <x v="0"/>
    <x v="1"/>
    <x v="0"/>
    <x v="1"/>
    <x v="0"/>
  </r>
  <r>
    <n v="3291"/>
    <s v="CO"/>
    <x v="57"/>
    <x v="0"/>
    <x v="0"/>
    <x v="1"/>
    <n v="0"/>
    <x v="1"/>
    <n v="120"/>
    <n v="82"/>
    <n v="20.399999999999999"/>
    <n v="213.6"/>
    <n v="111"/>
    <n v="18.16"/>
    <n v="312.89999999999998"/>
    <n v="136"/>
    <n v="14.08"/>
    <n v="7.5"/>
    <x v="1"/>
    <n v="2.0299999999999998"/>
    <x v="0"/>
    <x v="0"/>
    <x v="1"/>
    <x v="0"/>
    <x v="0"/>
    <x v="2"/>
  </r>
  <r>
    <n v="3292"/>
    <s v="MS"/>
    <x v="96"/>
    <x v="2"/>
    <x v="0"/>
    <x v="1"/>
    <n v="0"/>
    <x v="1"/>
    <n v="138.69999999999999"/>
    <n v="124"/>
    <n v="23.58"/>
    <n v="280.3"/>
    <n v="64"/>
    <n v="23.83"/>
    <n v="206.7"/>
    <n v="98"/>
    <n v="9.3000000000000007"/>
    <n v="10.4"/>
    <x v="7"/>
    <n v="2.81"/>
    <x v="1"/>
    <x v="0"/>
    <x v="1"/>
    <x v="0"/>
    <x v="1"/>
    <x v="1"/>
  </r>
  <r>
    <n v="3293"/>
    <s v="MA"/>
    <x v="46"/>
    <x v="2"/>
    <x v="0"/>
    <x v="1"/>
    <n v="0"/>
    <x v="1"/>
    <n v="189"/>
    <n v="122"/>
    <n v="32.130000000000003"/>
    <n v="179.2"/>
    <n v="91"/>
    <n v="15.23"/>
    <n v="186.8"/>
    <n v="170"/>
    <n v="8.41"/>
    <n v="11.1"/>
    <x v="1"/>
    <n v="3"/>
    <x v="1"/>
    <x v="1"/>
    <x v="1"/>
    <x v="0"/>
    <x v="0"/>
    <x v="0"/>
  </r>
  <r>
    <n v="3294"/>
    <s v="NY"/>
    <x v="95"/>
    <x v="2"/>
    <x v="0"/>
    <x v="1"/>
    <n v="0"/>
    <x v="1"/>
    <n v="134.6"/>
    <n v="91"/>
    <n v="22.88"/>
    <n v="175.1"/>
    <n v="83"/>
    <n v="14.88"/>
    <n v="201.1"/>
    <n v="114"/>
    <n v="9.0500000000000007"/>
    <n v="8.9"/>
    <x v="0"/>
    <n v="2.4"/>
    <x v="0"/>
    <x v="1"/>
    <x v="1"/>
    <x v="0"/>
    <x v="2"/>
    <x v="3"/>
  </r>
  <r>
    <n v="3295"/>
    <s v="VA"/>
    <x v="189"/>
    <x v="2"/>
    <x v="0"/>
    <x v="1"/>
    <n v="0"/>
    <x v="1"/>
    <n v="181.4"/>
    <n v="106"/>
    <n v="30.84"/>
    <n v="145.80000000000001"/>
    <n v="77"/>
    <n v="12.39"/>
    <n v="200.3"/>
    <n v="85"/>
    <n v="9.01"/>
    <n v="7.9"/>
    <x v="0"/>
    <n v="2.13"/>
    <x v="0"/>
    <x v="1"/>
    <x v="1"/>
    <x v="0"/>
    <x v="2"/>
    <x v="0"/>
  </r>
  <r>
    <n v="3296"/>
    <s v="IN"/>
    <x v="181"/>
    <x v="1"/>
    <x v="0"/>
    <x v="0"/>
    <n v="23"/>
    <x v="0"/>
    <n v="194.6"/>
    <n v="106"/>
    <n v="33.08"/>
    <n v="199.8"/>
    <n v="132"/>
    <n v="16.98"/>
    <n v="189.6"/>
    <n v="88"/>
    <n v="8.5299999999999994"/>
    <n v="10.1"/>
    <x v="10"/>
    <n v="2.73"/>
    <x v="0"/>
    <x v="2"/>
    <x v="1"/>
    <x v="0"/>
    <x v="0"/>
    <x v="0"/>
  </r>
  <r>
    <n v="3297"/>
    <s v="NH"/>
    <x v="123"/>
    <x v="0"/>
    <x v="0"/>
    <x v="0"/>
    <n v="39"/>
    <x v="2"/>
    <n v="268.10000000000002"/>
    <n v="104"/>
    <n v="45.58"/>
    <n v="216.6"/>
    <n v="65"/>
    <n v="18.41"/>
    <n v="359.9"/>
    <n v="118"/>
    <n v="16.2"/>
    <n v="11.4"/>
    <x v="7"/>
    <n v="3.08"/>
    <x v="1"/>
    <x v="1"/>
    <x v="1"/>
    <x v="0"/>
    <x v="0"/>
    <x v="0"/>
  </r>
  <r>
    <n v="3298"/>
    <s v="AK"/>
    <x v="150"/>
    <x v="1"/>
    <x v="0"/>
    <x v="1"/>
    <n v="0"/>
    <x v="1"/>
    <n v="302.8"/>
    <n v="143"/>
    <n v="51.48"/>
    <n v="189.8"/>
    <n v="69"/>
    <n v="16.13"/>
    <n v="214.9"/>
    <n v="114"/>
    <n v="9.67"/>
    <n v="10.9"/>
    <x v="7"/>
    <n v="2.94"/>
    <x v="1"/>
    <x v="4"/>
    <x v="2"/>
    <x v="1"/>
    <x v="0"/>
    <x v="0"/>
  </r>
  <r>
    <n v="3299"/>
    <s v="WV"/>
    <x v="107"/>
    <x v="2"/>
    <x v="0"/>
    <x v="1"/>
    <n v="0"/>
    <x v="1"/>
    <n v="213.2"/>
    <n v="85"/>
    <n v="36.24"/>
    <n v="224"/>
    <n v="128"/>
    <n v="19.04"/>
    <n v="137.80000000000001"/>
    <n v="74"/>
    <n v="6.2"/>
    <n v="12.5"/>
    <x v="2"/>
    <n v="3.38"/>
    <x v="1"/>
    <x v="0"/>
    <x v="1"/>
    <x v="0"/>
    <x v="1"/>
    <x v="0"/>
  </r>
  <r>
    <n v="3300"/>
    <s v="NM"/>
    <x v="18"/>
    <x v="2"/>
    <x v="0"/>
    <x v="1"/>
    <n v="0"/>
    <x v="1"/>
    <n v="107.9"/>
    <n v="111"/>
    <n v="18.34"/>
    <n v="166.9"/>
    <n v="129"/>
    <n v="14.19"/>
    <n v="208.5"/>
    <n v="78"/>
    <n v="9.3800000000000008"/>
    <n v="9.6999999999999993"/>
    <x v="0"/>
    <n v="2.62"/>
    <x v="0"/>
    <x v="0"/>
    <x v="1"/>
    <x v="0"/>
    <x v="2"/>
    <x v="3"/>
  </r>
  <r>
    <n v="3301"/>
    <s v="RI"/>
    <x v="57"/>
    <x v="1"/>
    <x v="0"/>
    <x v="1"/>
    <n v="0"/>
    <x v="1"/>
    <n v="181.7"/>
    <n v="102"/>
    <n v="30.89"/>
    <n v="216.3"/>
    <n v="114"/>
    <n v="18.39"/>
    <n v="317.89999999999998"/>
    <n v="83"/>
    <n v="14.31"/>
    <n v="12.4"/>
    <x v="1"/>
    <n v="3.35"/>
    <x v="1"/>
    <x v="0"/>
    <x v="1"/>
    <x v="0"/>
    <x v="0"/>
    <x v="0"/>
  </r>
  <r>
    <n v="3302"/>
    <s v="KS"/>
    <x v="15"/>
    <x v="2"/>
    <x v="0"/>
    <x v="1"/>
    <n v="0"/>
    <x v="1"/>
    <n v="191.8"/>
    <n v="105"/>
    <n v="32.61"/>
    <n v="148.69999999999999"/>
    <n v="96"/>
    <n v="12.64"/>
    <n v="234.8"/>
    <n v="123"/>
    <n v="10.57"/>
    <n v="19.3"/>
    <x v="7"/>
    <n v="5.21"/>
    <x v="1"/>
    <x v="0"/>
    <x v="1"/>
    <x v="0"/>
    <x v="2"/>
    <x v="0"/>
  </r>
  <r>
    <n v="3303"/>
    <s v="AR"/>
    <x v="53"/>
    <x v="2"/>
    <x v="0"/>
    <x v="0"/>
    <n v="21"/>
    <x v="0"/>
    <n v="180.2"/>
    <n v="97"/>
    <n v="30.63"/>
    <n v="167.7"/>
    <n v="47"/>
    <n v="14.25"/>
    <n v="203.1"/>
    <n v="84"/>
    <n v="9.14"/>
    <n v="14.6"/>
    <x v="2"/>
    <n v="3.94"/>
    <x v="1"/>
    <x v="4"/>
    <x v="1"/>
    <x v="0"/>
    <x v="2"/>
    <x v="0"/>
  </r>
  <r>
    <n v="3304"/>
    <s v="NH"/>
    <x v="9"/>
    <x v="2"/>
    <x v="0"/>
    <x v="1"/>
    <n v="0"/>
    <x v="1"/>
    <n v="215.1"/>
    <n v="105"/>
    <n v="36.57"/>
    <n v="249.4"/>
    <n v="104"/>
    <n v="21.2"/>
    <n v="249.9"/>
    <n v="83"/>
    <n v="11.25"/>
    <n v="10.8"/>
    <x v="8"/>
    <n v="2.92"/>
    <x v="1"/>
    <x v="4"/>
    <x v="1"/>
    <x v="0"/>
    <x v="1"/>
    <x v="0"/>
  </r>
  <r>
    <n v="3305"/>
    <s v="KY"/>
    <x v="59"/>
    <x v="1"/>
    <x v="1"/>
    <x v="0"/>
    <n v="38"/>
    <x v="2"/>
    <n v="234.6"/>
    <n v="84"/>
    <n v="39.880000000000003"/>
    <n v="214.9"/>
    <n v="119"/>
    <n v="18.27"/>
    <n v="196.7"/>
    <n v="69"/>
    <n v="8.85"/>
    <n v="8"/>
    <x v="5"/>
    <n v="2.16"/>
    <x v="0"/>
    <x v="0"/>
    <x v="2"/>
    <x v="1"/>
    <x v="0"/>
    <x v="0"/>
  </r>
  <r>
    <n v="3306"/>
    <s v="KS"/>
    <x v="172"/>
    <x v="0"/>
    <x v="0"/>
    <x v="0"/>
    <n v="43"/>
    <x v="2"/>
    <n v="158.19999999999999"/>
    <n v="94"/>
    <n v="26.89"/>
    <n v="213.2"/>
    <n v="105"/>
    <n v="18.12"/>
    <n v="190.4"/>
    <n v="91"/>
    <n v="8.57"/>
    <n v="8.5"/>
    <x v="5"/>
    <n v="2.2999999999999998"/>
    <x v="0"/>
    <x v="4"/>
    <x v="1"/>
    <x v="0"/>
    <x v="0"/>
    <x v="3"/>
  </r>
  <r>
    <n v="3307"/>
    <s v="SC"/>
    <x v="5"/>
    <x v="1"/>
    <x v="0"/>
    <x v="1"/>
    <n v="0"/>
    <x v="1"/>
    <n v="204.2"/>
    <n v="98"/>
    <n v="34.71"/>
    <n v="188.9"/>
    <n v="85"/>
    <n v="16.059999999999999"/>
    <n v="231.2"/>
    <n v="136"/>
    <n v="10.4"/>
    <n v="6.5"/>
    <x v="1"/>
    <n v="1.76"/>
    <x v="0"/>
    <x v="0"/>
    <x v="1"/>
    <x v="0"/>
    <x v="0"/>
    <x v="0"/>
  </r>
  <r>
    <n v="3308"/>
    <s v="ID"/>
    <x v="38"/>
    <x v="0"/>
    <x v="0"/>
    <x v="1"/>
    <n v="0"/>
    <x v="1"/>
    <n v="221.8"/>
    <n v="105"/>
    <n v="37.71"/>
    <n v="108.2"/>
    <n v="107"/>
    <n v="9.1999999999999993"/>
    <n v="207.1"/>
    <n v="87"/>
    <n v="9.32"/>
    <n v="12.1"/>
    <x v="0"/>
    <n v="3.27"/>
    <x v="1"/>
    <x v="4"/>
    <x v="1"/>
    <x v="0"/>
    <x v="2"/>
    <x v="0"/>
  </r>
  <r>
    <n v="3309"/>
    <s v="OH"/>
    <x v="51"/>
    <x v="0"/>
    <x v="0"/>
    <x v="0"/>
    <n v="14"/>
    <x v="0"/>
    <n v="183"/>
    <n v="113"/>
    <n v="31.11"/>
    <n v="187"/>
    <n v="144"/>
    <n v="15.9"/>
    <n v="181.1"/>
    <n v="112"/>
    <n v="8.15"/>
    <n v="10.199999999999999"/>
    <x v="0"/>
    <n v="2.75"/>
    <x v="0"/>
    <x v="0"/>
    <x v="1"/>
    <x v="0"/>
    <x v="0"/>
    <x v="0"/>
  </r>
  <r>
    <n v="3310"/>
    <s v="AL"/>
    <x v="194"/>
    <x v="1"/>
    <x v="0"/>
    <x v="1"/>
    <n v="0"/>
    <x v="1"/>
    <n v="221.5"/>
    <n v="103"/>
    <n v="37.659999999999997"/>
    <n v="109.5"/>
    <n v="58"/>
    <n v="9.31"/>
    <n v="134.6"/>
    <n v="115"/>
    <n v="6.06"/>
    <n v="11.6"/>
    <x v="7"/>
    <n v="3.13"/>
    <x v="1"/>
    <x v="0"/>
    <x v="1"/>
    <x v="0"/>
    <x v="2"/>
    <x v="0"/>
  </r>
  <r>
    <n v="3311"/>
    <s v="KS"/>
    <x v="157"/>
    <x v="0"/>
    <x v="0"/>
    <x v="1"/>
    <n v="0"/>
    <x v="1"/>
    <n v="228.1"/>
    <n v="77"/>
    <n v="38.78"/>
    <n v="176.3"/>
    <n v="102"/>
    <n v="14.99"/>
    <n v="224.5"/>
    <n v="119"/>
    <n v="10.1"/>
    <n v="7.5"/>
    <x v="6"/>
    <n v="2.0299999999999998"/>
    <x v="0"/>
    <x v="1"/>
    <x v="1"/>
    <x v="0"/>
    <x v="2"/>
    <x v="0"/>
  </r>
  <r>
    <n v="3312"/>
    <s v="CT"/>
    <x v="11"/>
    <x v="1"/>
    <x v="1"/>
    <x v="1"/>
    <n v="0"/>
    <x v="1"/>
    <n v="197.7"/>
    <n v="99"/>
    <n v="33.61"/>
    <n v="188.8"/>
    <n v="106"/>
    <n v="16.05"/>
    <n v="254.6"/>
    <n v="80"/>
    <n v="11.46"/>
    <n v="19.2"/>
    <x v="7"/>
    <n v="5.18"/>
    <x v="1"/>
    <x v="3"/>
    <x v="2"/>
    <x v="1"/>
    <x v="0"/>
    <x v="0"/>
  </r>
  <r>
    <n v="3313"/>
    <s v="WY"/>
    <x v="74"/>
    <x v="0"/>
    <x v="0"/>
    <x v="0"/>
    <n v="21"/>
    <x v="0"/>
    <n v="135.1"/>
    <n v="120"/>
    <n v="22.97"/>
    <n v="238.4"/>
    <n v="90"/>
    <n v="20.260000000000002"/>
    <n v="286.39999999999998"/>
    <n v="93"/>
    <n v="12.89"/>
    <n v="11"/>
    <x v="4"/>
    <n v="2.97"/>
    <x v="1"/>
    <x v="2"/>
    <x v="1"/>
    <x v="0"/>
    <x v="1"/>
    <x v="1"/>
  </r>
  <r>
    <n v="3314"/>
    <s v="NV"/>
    <x v="66"/>
    <x v="0"/>
    <x v="0"/>
    <x v="0"/>
    <n v="35"/>
    <x v="2"/>
    <n v="238.3"/>
    <n v="86"/>
    <n v="40.51"/>
    <n v="258.10000000000002"/>
    <n v="132"/>
    <n v="21.94"/>
    <n v="194.9"/>
    <n v="72"/>
    <n v="8.77"/>
    <n v="13.1"/>
    <x v="7"/>
    <n v="3.54"/>
    <x v="1"/>
    <x v="5"/>
    <x v="1"/>
    <x v="0"/>
    <x v="1"/>
    <x v="0"/>
  </r>
  <r>
    <n v="3315"/>
    <s v="ID"/>
    <x v="69"/>
    <x v="0"/>
    <x v="0"/>
    <x v="0"/>
    <n v="28"/>
    <x v="2"/>
    <n v="196.2"/>
    <n v="88"/>
    <n v="33.35"/>
    <n v="194.8"/>
    <n v="106"/>
    <n v="16.559999999999999"/>
    <n v="243"/>
    <n v="103"/>
    <n v="10.93"/>
    <n v="10.5"/>
    <x v="3"/>
    <n v="2.84"/>
    <x v="1"/>
    <x v="1"/>
    <x v="1"/>
    <x v="0"/>
    <x v="0"/>
    <x v="0"/>
  </r>
  <r>
    <n v="3316"/>
    <s v="IN"/>
    <x v="113"/>
    <x v="0"/>
    <x v="0"/>
    <x v="0"/>
    <n v="20"/>
    <x v="0"/>
    <n v="205.9"/>
    <n v="109"/>
    <n v="35"/>
    <n v="298.39999999999998"/>
    <n v="105"/>
    <n v="25.36"/>
    <n v="142.1"/>
    <n v="91"/>
    <n v="6.39"/>
    <n v="12.3"/>
    <x v="0"/>
    <n v="3.32"/>
    <x v="1"/>
    <x v="2"/>
    <x v="1"/>
    <x v="0"/>
    <x v="1"/>
    <x v="0"/>
  </r>
  <r>
    <n v="3317"/>
    <s v="AK"/>
    <x v="15"/>
    <x v="0"/>
    <x v="0"/>
    <x v="1"/>
    <n v="0"/>
    <x v="1"/>
    <n v="174.1"/>
    <n v="97"/>
    <n v="29.6"/>
    <n v="174.6"/>
    <n v="104"/>
    <n v="14.84"/>
    <n v="182.7"/>
    <n v="158"/>
    <n v="8.2200000000000006"/>
    <n v="9.3000000000000007"/>
    <x v="7"/>
    <n v="2.5099999999999998"/>
    <x v="0"/>
    <x v="3"/>
    <x v="1"/>
    <x v="0"/>
    <x v="2"/>
    <x v="3"/>
  </r>
  <r>
    <n v="3318"/>
    <s v="AR"/>
    <x v="43"/>
    <x v="2"/>
    <x v="0"/>
    <x v="1"/>
    <n v="0"/>
    <x v="1"/>
    <n v="154.6"/>
    <n v="81"/>
    <n v="26.28"/>
    <n v="147.30000000000001"/>
    <n v="100"/>
    <n v="12.52"/>
    <n v="132.9"/>
    <n v="99"/>
    <n v="5.98"/>
    <n v="6.9"/>
    <x v="2"/>
    <n v="1.86"/>
    <x v="0"/>
    <x v="1"/>
    <x v="1"/>
    <x v="0"/>
    <x v="2"/>
    <x v="3"/>
  </r>
  <r>
    <n v="3319"/>
    <s v="WI"/>
    <x v="56"/>
    <x v="0"/>
    <x v="1"/>
    <x v="0"/>
    <n v="20"/>
    <x v="0"/>
    <n v="186.2"/>
    <n v="112"/>
    <n v="31.65"/>
    <n v="145.30000000000001"/>
    <n v="65"/>
    <n v="12.35"/>
    <n v="142.80000000000001"/>
    <n v="104"/>
    <n v="6.43"/>
    <n v="10.9"/>
    <x v="7"/>
    <n v="2.94"/>
    <x v="1"/>
    <x v="3"/>
    <x v="1"/>
    <x v="0"/>
    <x v="2"/>
    <x v="0"/>
  </r>
  <r>
    <n v="3320"/>
    <s v="IN"/>
    <x v="171"/>
    <x v="0"/>
    <x v="0"/>
    <x v="1"/>
    <n v="0"/>
    <x v="1"/>
    <n v="176.1"/>
    <n v="113"/>
    <n v="29.94"/>
    <n v="162"/>
    <n v="80"/>
    <n v="13.77"/>
    <n v="160.9"/>
    <n v="83"/>
    <n v="7.24"/>
    <n v="11.9"/>
    <x v="7"/>
    <n v="3.21"/>
    <x v="1"/>
    <x v="0"/>
    <x v="1"/>
    <x v="0"/>
    <x v="2"/>
    <x v="3"/>
  </r>
  <r>
    <n v="3321"/>
    <s v="AZ"/>
    <x v="82"/>
    <x v="0"/>
    <x v="0"/>
    <x v="0"/>
    <n v="19"/>
    <x v="0"/>
    <n v="163"/>
    <n v="75"/>
    <n v="27.71"/>
    <n v="238.4"/>
    <n v="103"/>
    <n v="20.260000000000002"/>
    <n v="171.8"/>
    <n v="100"/>
    <n v="7.73"/>
    <n v="11.3"/>
    <x v="0"/>
    <n v="3.05"/>
    <x v="1"/>
    <x v="3"/>
    <x v="1"/>
    <x v="0"/>
    <x v="1"/>
    <x v="1"/>
  </r>
  <r>
    <n v="3322"/>
    <s v="IN"/>
    <x v="178"/>
    <x v="0"/>
    <x v="0"/>
    <x v="1"/>
    <n v="0"/>
    <x v="1"/>
    <n v="103.6"/>
    <n v="78"/>
    <n v="17.61"/>
    <n v="238.5"/>
    <n v="115"/>
    <n v="20.27"/>
    <n v="186.9"/>
    <n v="70"/>
    <n v="8.41"/>
    <n v="11"/>
    <x v="7"/>
    <n v="2.97"/>
    <x v="1"/>
    <x v="4"/>
    <x v="1"/>
    <x v="0"/>
    <x v="1"/>
    <x v="1"/>
  </r>
  <r>
    <n v="3323"/>
    <s v="NC"/>
    <x v="71"/>
    <x v="0"/>
    <x v="0"/>
    <x v="1"/>
    <n v="0"/>
    <x v="1"/>
    <n v="162.1"/>
    <n v="98"/>
    <n v="27.56"/>
    <n v="217.6"/>
    <n v="87"/>
    <n v="18.5"/>
    <n v="264.10000000000002"/>
    <n v="107"/>
    <n v="11.88"/>
    <n v="7.7"/>
    <x v="6"/>
    <n v="2.08"/>
    <x v="0"/>
    <x v="1"/>
    <x v="1"/>
    <x v="0"/>
    <x v="0"/>
    <x v="2"/>
  </r>
  <r>
    <n v="3324"/>
    <s v="MD"/>
    <x v="40"/>
    <x v="0"/>
    <x v="0"/>
    <x v="1"/>
    <n v="0"/>
    <x v="1"/>
    <n v="149.19999999999999"/>
    <n v="125"/>
    <n v="25.36"/>
    <n v="210.6"/>
    <n v="119"/>
    <n v="17.899999999999999"/>
    <n v="290.5"/>
    <n v="102"/>
    <n v="13.07"/>
    <n v="9.4"/>
    <x v="0"/>
    <n v="2.54"/>
    <x v="0"/>
    <x v="2"/>
    <x v="1"/>
    <x v="0"/>
    <x v="0"/>
    <x v="2"/>
  </r>
  <r>
    <n v="3325"/>
    <s v="NM"/>
    <x v="138"/>
    <x v="0"/>
    <x v="0"/>
    <x v="1"/>
    <n v="0"/>
    <x v="1"/>
    <n v="187.3"/>
    <n v="108"/>
    <n v="31.84"/>
    <n v="177.1"/>
    <n v="72"/>
    <n v="15.05"/>
    <n v="269.2"/>
    <n v="135"/>
    <n v="12.11"/>
    <n v="9.5"/>
    <x v="0"/>
    <n v="2.57"/>
    <x v="0"/>
    <x v="3"/>
    <x v="1"/>
    <x v="0"/>
    <x v="0"/>
    <x v="0"/>
  </r>
  <r>
    <n v="3326"/>
    <s v="OH"/>
    <x v="75"/>
    <x v="1"/>
    <x v="0"/>
    <x v="1"/>
    <n v="0"/>
    <x v="1"/>
    <n v="222.4"/>
    <n v="90"/>
    <n v="37.81"/>
    <n v="286.3"/>
    <n v="104"/>
    <n v="24.34"/>
    <n v="300.8"/>
    <n v="95"/>
    <n v="13.54"/>
    <n v="9.9"/>
    <x v="0"/>
    <n v="2.67"/>
    <x v="0"/>
    <x v="4"/>
    <x v="2"/>
    <x v="1"/>
    <x v="1"/>
    <x v="0"/>
  </r>
  <r>
    <n v="3327"/>
    <s v="IN"/>
    <x v="87"/>
    <x v="0"/>
    <x v="0"/>
    <x v="1"/>
    <n v="0"/>
    <x v="1"/>
    <n v="82.7"/>
    <n v="94"/>
    <n v="14.06"/>
    <n v="157.5"/>
    <n v="130"/>
    <n v="13.39"/>
    <n v="205.9"/>
    <n v="81"/>
    <n v="9.27"/>
    <n v="10.6"/>
    <x v="7"/>
    <n v="2.86"/>
    <x v="1"/>
    <x v="1"/>
    <x v="2"/>
    <x v="1"/>
    <x v="2"/>
    <x v="3"/>
  </r>
  <r>
    <n v="3328"/>
    <s v="VA"/>
    <x v="149"/>
    <x v="2"/>
    <x v="0"/>
    <x v="0"/>
    <n v="24"/>
    <x v="0"/>
    <n v="215.2"/>
    <n v="73"/>
    <n v="36.58"/>
    <n v="133.1"/>
    <n v="85"/>
    <n v="11.31"/>
    <n v="205.1"/>
    <n v="79"/>
    <n v="9.23"/>
    <n v="10.9"/>
    <x v="10"/>
    <n v="2.94"/>
    <x v="1"/>
    <x v="1"/>
    <x v="1"/>
    <x v="0"/>
    <x v="2"/>
    <x v="0"/>
  </r>
  <r>
    <n v="3329"/>
    <s v="AL"/>
    <x v="78"/>
    <x v="0"/>
    <x v="0"/>
    <x v="1"/>
    <n v="0"/>
    <x v="1"/>
    <n v="168"/>
    <n v="103"/>
    <n v="28.56"/>
    <n v="190.8"/>
    <n v="100"/>
    <n v="16.22"/>
    <n v="196.9"/>
    <n v="65"/>
    <n v="8.86"/>
    <n v="7.1"/>
    <x v="7"/>
    <n v="1.92"/>
    <x v="0"/>
    <x v="1"/>
    <x v="1"/>
    <x v="0"/>
    <x v="0"/>
    <x v="3"/>
  </r>
  <r>
    <n v="3330"/>
    <s v="IA"/>
    <x v="138"/>
    <x v="0"/>
    <x v="0"/>
    <x v="0"/>
    <n v="12"/>
    <x v="0"/>
    <n v="62.4"/>
    <n v="119"/>
    <n v="10.61"/>
    <n v="237.6"/>
    <n v="96"/>
    <n v="20.2"/>
    <n v="193.4"/>
    <n v="116"/>
    <n v="8.6999999999999993"/>
    <n v="7.8"/>
    <x v="5"/>
    <n v="2.11"/>
    <x v="0"/>
    <x v="1"/>
    <x v="1"/>
    <x v="0"/>
    <x v="1"/>
    <x v="1"/>
  </r>
  <r>
    <n v="3331"/>
    <s v="VA"/>
    <x v="11"/>
    <x v="0"/>
    <x v="0"/>
    <x v="0"/>
    <n v="41"/>
    <x v="2"/>
    <n v="226"/>
    <n v="113"/>
    <n v="38.42"/>
    <n v="149.80000000000001"/>
    <n v="115"/>
    <n v="12.73"/>
    <n v="184.9"/>
    <n v="88"/>
    <n v="8.32"/>
    <n v="11.5"/>
    <x v="5"/>
    <n v="3.11"/>
    <x v="1"/>
    <x v="4"/>
    <x v="1"/>
    <x v="0"/>
    <x v="2"/>
    <x v="0"/>
  </r>
  <r>
    <n v="3332"/>
    <s v="NV"/>
    <x v="34"/>
    <x v="0"/>
    <x v="0"/>
    <x v="1"/>
    <n v="0"/>
    <x v="1"/>
    <n v="205.7"/>
    <n v="80"/>
    <n v="34.97"/>
    <n v="221.4"/>
    <n v="103"/>
    <n v="18.82"/>
    <n v="206.2"/>
    <n v="117"/>
    <n v="9.2799999999999994"/>
    <n v="14.2"/>
    <x v="2"/>
    <n v="3.83"/>
    <x v="1"/>
    <x v="4"/>
    <x v="1"/>
    <x v="0"/>
    <x v="0"/>
    <x v="0"/>
  </r>
  <r>
    <n v="3333"/>
    <s v="WY"/>
    <x v="107"/>
    <x v="0"/>
    <x v="0"/>
    <x v="0"/>
    <n v="20"/>
    <x v="0"/>
    <n v="184.8"/>
    <n v="105"/>
    <n v="31.42"/>
    <n v="195"/>
    <n v="169"/>
    <n v="16.579999999999998"/>
    <n v="130.1"/>
    <n v="121"/>
    <n v="5.85"/>
    <n v="11.6"/>
    <x v="0"/>
    <n v="3.13"/>
    <x v="1"/>
    <x v="0"/>
    <x v="1"/>
    <x v="0"/>
    <x v="0"/>
    <x v="0"/>
  </r>
  <r>
    <n v="3334"/>
    <s v="MA"/>
    <x v="58"/>
    <x v="1"/>
    <x v="0"/>
    <x v="1"/>
    <n v="0"/>
    <x v="1"/>
    <n v="193.1"/>
    <n v="93"/>
    <n v="32.83"/>
    <n v="206.4"/>
    <n v="85"/>
    <n v="17.54"/>
    <n v="215.9"/>
    <n v="102"/>
    <n v="9.7200000000000006"/>
    <n v="11.1"/>
    <x v="5"/>
    <n v="3"/>
    <x v="1"/>
    <x v="0"/>
    <x v="1"/>
    <x v="0"/>
    <x v="0"/>
    <x v="0"/>
  </r>
  <r>
    <n v="3335"/>
    <s v="UT"/>
    <x v="33"/>
    <x v="1"/>
    <x v="1"/>
    <x v="0"/>
    <n v="41"/>
    <x v="2"/>
    <n v="225.5"/>
    <n v="95"/>
    <n v="38.340000000000003"/>
    <n v="229.3"/>
    <n v="101"/>
    <n v="19.489999999999998"/>
    <n v="134"/>
    <n v="82"/>
    <n v="6.03"/>
    <n v="11.6"/>
    <x v="3"/>
    <n v="3.13"/>
    <x v="1"/>
    <x v="4"/>
    <x v="1"/>
    <x v="0"/>
    <x v="1"/>
    <x v="0"/>
  </r>
  <r>
    <n v="3336"/>
    <s v="NH"/>
    <x v="60"/>
    <x v="0"/>
    <x v="0"/>
    <x v="1"/>
    <n v="0"/>
    <x v="1"/>
    <n v="163.5"/>
    <n v="107"/>
    <n v="27.8"/>
    <n v="187.1"/>
    <n v="91"/>
    <n v="15.9"/>
    <n v="179.1"/>
    <n v="100"/>
    <n v="8.06"/>
    <n v="10.3"/>
    <x v="6"/>
    <n v="2.78"/>
    <x v="0"/>
    <x v="4"/>
    <x v="1"/>
    <x v="0"/>
    <x v="0"/>
    <x v="3"/>
  </r>
  <r>
    <n v="3337"/>
    <s v="NJ"/>
    <x v="19"/>
    <x v="1"/>
    <x v="0"/>
    <x v="0"/>
    <n v="22"/>
    <x v="0"/>
    <n v="244.7"/>
    <n v="104"/>
    <n v="41.6"/>
    <n v="203.1"/>
    <n v="88"/>
    <n v="17.260000000000002"/>
    <n v="222"/>
    <n v="84"/>
    <n v="9.99"/>
    <n v="7.4"/>
    <x v="1"/>
    <n v="2"/>
    <x v="0"/>
    <x v="1"/>
    <x v="1"/>
    <x v="0"/>
    <x v="0"/>
    <x v="0"/>
  </r>
  <r>
    <n v="3338"/>
    <s v="MA"/>
    <x v="150"/>
    <x v="2"/>
    <x v="0"/>
    <x v="1"/>
    <n v="0"/>
    <x v="1"/>
    <n v="216.7"/>
    <n v="70"/>
    <n v="36.840000000000003"/>
    <n v="152.69999999999999"/>
    <n v="102"/>
    <n v="12.98"/>
    <n v="181.2"/>
    <n v="99"/>
    <n v="8.15"/>
    <n v="11.6"/>
    <x v="1"/>
    <n v="3.13"/>
    <x v="1"/>
    <x v="0"/>
    <x v="1"/>
    <x v="0"/>
    <x v="2"/>
    <x v="0"/>
  </r>
  <r>
    <n v="3339"/>
    <s v="GA"/>
    <x v="38"/>
    <x v="0"/>
    <x v="0"/>
    <x v="0"/>
    <n v="15"/>
    <x v="0"/>
    <n v="196.8"/>
    <n v="79"/>
    <n v="33.46"/>
    <n v="173.5"/>
    <n v="99"/>
    <n v="14.75"/>
    <n v="274.7"/>
    <n v="108"/>
    <n v="12.36"/>
    <n v="14.6"/>
    <x v="2"/>
    <n v="3.94"/>
    <x v="1"/>
    <x v="0"/>
    <x v="1"/>
    <x v="0"/>
    <x v="2"/>
    <x v="0"/>
  </r>
  <r>
    <n v="3340"/>
    <s v="AK"/>
    <x v="23"/>
    <x v="1"/>
    <x v="0"/>
    <x v="1"/>
    <n v="0"/>
    <x v="1"/>
    <n v="197.3"/>
    <n v="120"/>
    <n v="33.54"/>
    <n v="202.4"/>
    <n v="89"/>
    <n v="17.2"/>
    <n v="290.5"/>
    <n v="128"/>
    <n v="13.07"/>
    <n v="15.3"/>
    <x v="10"/>
    <n v="4.13"/>
    <x v="1"/>
    <x v="0"/>
    <x v="1"/>
    <x v="0"/>
    <x v="0"/>
    <x v="0"/>
  </r>
  <r>
    <n v="3341"/>
    <s v="AR"/>
    <x v="122"/>
    <x v="0"/>
    <x v="0"/>
    <x v="0"/>
    <n v="23"/>
    <x v="0"/>
    <n v="208.7"/>
    <n v="57"/>
    <n v="35.479999999999997"/>
    <n v="233.4"/>
    <n v="132"/>
    <n v="19.84"/>
    <n v="108.8"/>
    <n v="117"/>
    <n v="4.9000000000000004"/>
    <n v="9.1"/>
    <x v="2"/>
    <n v="2.46"/>
    <x v="0"/>
    <x v="0"/>
    <x v="1"/>
    <x v="0"/>
    <x v="1"/>
    <x v="0"/>
  </r>
  <r>
    <n v="3342"/>
    <s v="WV"/>
    <x v="19"/>
    <x v="2"/>
    <x v="0"/>
    <x v="1"/>
    <n v="0"/>
    <x v="1"/>
    <n v="168.4"/>
    <n v="53"/>
    <n v="28.63"/>
    <n v="187.5"/>
    <n v="68"/>
    <n v="15.94"/>
    <n v="204.5"/>
    <n v="125"/>
    <n v="9.1999999999999993"/>
    <n v="9.8000000000000007"/>
    <x v="0"/>
    <n v="2.65"/>
    <x v="0"/>
    <x v="0"/>
    <x v="1"/>
    <x v="0"/>
    <x v="0"/>
    <x v="3"/>
  </r>
  <r>
    <n v="3343"/>
    <s v="OR"/>
    <x v="47"/>
    <x v="0"/>
    <x v="0"/>
    <x v="1"/>
    <n v="0"/>
    <x v="1"/>
    <n v="129.4"/>
    <n v="69"/>
    <n v="22"/>
    <n v="251.3"/>
    <n v="73"/>
    <n v="21.36"/>
    <n v="157.1"/>
    <n v="92"/>
    <n v="7.07"/>
    <n v="10.4"/>
    <x v="0"/>
    <n v="2.81"/>
    <x v="1"/>
    <x v="0"/>
    <x v="1"/>
    <x v="0"/>
    <x v="1"/>
    <x v="1"/>
  </r>
  <r>
    <n v="3344"/>
    <s v="ID"/>
    <x v="85"/>
    <x v="1"/>
    <x v="1"/>
    <x v="1"/>
    <n v="0"/>
    <x v="1"/>
    <n v="260.89999999999998"/>
    <n v="94"/>
    <n v="44.35"/>
    <n v="152.80000000000001"/>
    <n v="123"/>
    <n v="12.99"/>
    <n v="212.6"/>
    <n v="94"/>
    <n v="9.57"/>
    <n v="11.1"/>
    <x v="7"/>
    <n v="3"/>
    <x v="1"/>
    <x v="0"/>
    <x v="1"/>
    <x v="0"/>
    <x v="2"/>
    <x v="0"/>
  </r>
  <r>
    <n v="3345"/>
    <s v="NY"/>
    <x v="11"/>
    <x v="0"/>
    <x v="0"/>
    <x v="1"/>
    <n v="0"/>
    <x v="1"/>
    <n v="267.89999999999998"/>
    <n v="80"/>
    <n v="45.54"/>
    <n v="145.4"/>
    <n v="143"/>
    <n v="12.36"/>
    <n v="273.3"/>
    <n v="119"/>
    <n v="12.3"/>
    <n v="14.9"/>
    <x v="6"/>
    <n v="4.0199999999999996"/>
    <x v="1"/>
    <x v="3"/>
    <x v="2"/>
    <x v="1"/>
    <x v="2"/>
    <x v="0"/>
  </r>
  <r>
    <n v="3346"/>
    <s v="KY"/>
    <x v="98"/>
    <x v="0"/>
    <x v="0"/>
    <x v="1"/>
    <n v="0"/>
    <x v="1"/>
    <n v="172.7"/>
    <n v="90"/>
    <n v="29.36"/>
    <n v="344"/>
    <n v="62"/>
    <n v="29.24"/>
    <n v="301.60000000000002"/>
    <n v="113"/>
    <n v="13.57"/>
    <n v="5.5"/>
    <x v="7"/>
    <n v="1.49"/>
    <x v="0"/>
    <x v="1"/>
    <x v="1"/>
    <x v="0"/>
    <x v="1"/>
    <x v="1"/>
  </r>
  <r>
    <n v="3347"/>
    <s v="RI"/>
    <x v="93"/>
    <x v="2"/>
    <x v="1"/>
    <x v="1"/>
    <n v="0"/>
    <x v="1"/>
    <n v="159.1"/>
    <n v="80"/>
    <n v="27.05"/>
    <n v="239.8"/>
    <n v="81"/>
    <n v="20.38"/>
    <n v="249"/>
    <n v="96"/>
    <n v="11.21"/>
    <n v="8.5"/>
    <x v="2"/>
    <n v="2.2999999999999998"/>
    <x v="0"/>
    <x v="1"/>
    <x v="1"/>
    <x v="0"/>
    <x v="1"/>
    <x v="1"/>
  </r>
  <r>
    <n v="3348"/>
    <s v="ID"/>
    <x v="85"/>
    <x v="1"/>
    <x v="0"/>
    <x v="1"/>
    <n v="0"/>
    <x v="1"/>
    <n v="166.8"/>
    <n v="138"/>
    <n v="28.36"/>
    <n v="212.4"/>
    <n v="78"/>
    <n v="18.05"/>
    <n v="194.7"/>
    <n v="70"/>
    <n v="8.76"/>
    <n v="12.4"/>
    <x v="4"/>
    <n v="3.35"/>
    <x v="1"/>
    <x v="4"/>
    <x v="1"/>
    <x v="0"/>
    <x v="0"/>
    <x v="3"/>
  </r>
  <r>
    <n v="3349"/>
    <s v="NH"/>
    <x v="171"/>
    <x v="0"/>
    <x v="0"/>
    <x v="0"/>
    <n v="17"/>
    <x v="0"/>
    <n v="145.69999999999999"/>
    <n v="89"/>
    <n v="24.77"/>
    <n v="202.9"/>
    <n v="70"/>
    <n v="17.25"/>
    <n v="212.4"/>
    <n v="92"/>
    <n v="9.56"/>
    <n v="9.5"/>
    <x v="2"/>
    <n v="2.57"/>
    <x v="0"/>
    <x v="0"/>
    <x v="1"/>
    <x v="0"/>
    <x v="0"/>
    <x v="3"/>
  </r>
  <r>
    <n v="3350"/>
    <s v="CO"/>
    <x v="16"/>
    <x v="2"/>
    <x v="0"/>
    <x v="1"/>
    <n v="0"/>
    <x v="1"/>
    <n v="129.4"/>
    <n v="104"/>
    <n v="22"/>
    <n v="199"/>
    <n v="96"/>
    <n v="16.920000000000002"/>
    <n v="142.4"/>
    <n v="81"/>
    <n v="6.41"/>
    <n v="12.3"/>
    <x v="7"/>
    <n v="3.32"/>
    <x v="1"/>
    <x v="0"/>
    <x v="1"/>
    <x v="0"/>
    <x v="0"/>
    <x v="3"/>
  </r>
  <r>
    <n v="3351"/>
    <s v="IA"/>
    <x v="120"/>
    <x v="1"/>
    <x v="0"/>
    <x v="1"/>
    <n v="0"/>
    <x v="1"/>
    <n v="171.5"/>
    <n v="77"/>
    <n v="29.16"/>
    <n v="261"/>
    <n v="107"/>
    <n v="22.19"/>
    <n v="328.8"/>
    <n v="72"/>
    <n v="14.8"/>
    <n v="10.199999999999999"/>
    <x v="6"/>
    <n v="2.75"/>
    <x v="0"/>
    <x v="1"/>
    <x v="1"/>
    <x v="0"/>
    <x v="1"/>
    <x v="1"/>
  </r>
  <r>
    <n v="3352"/>
    <s v="MT"/>
    <x v="124"/>
    <x v="1"/>
    <x v="0"/>
    <x v="1"/>
    <n v="0"/>
    <x v="1"/>
    <n v="180.6"/>
    <n v="134"/>
    <n v="30.7"/>
    <n v="216.6"/>
    <n v="96"/>
    <n v="18.41"/>
    <n v="101"/>
    <n v="122"/>
    <n v="4.55"/>
    <n v="10.6"/>
    <x v="1"/>
    <n v="2.86"/>
    <x v="1"/>
    <x v="2"/>
    <x v="2"/>
    <x v="1"/>
    <x v="0"/>
    <x v="0"/>
  </r>
  <r>
    <n v="3353"/>
    <s v="WY"/>
    <x v="50"/>
    <x v="1"/>
    <x v="0"/>
    <x v="0"/>
    <n v="33"/>
    <x v="2"/>
    <n v="225.7"/>
    <n v="133"/>
    <n v="38.369999999999997"/>
    <n v="223.9"/>
    <n v="115"/>
    <n v="19.03"/>
    <n v="192.7"/>
    <n v="131"/>
    <n v="8.67"/>
    <n v="11.2"/>
    <x v="2"/>
    <n v="3.02"/>
    <x v="1"/>
    <x v="3"/>
    <x v="1"/>
    <x v="0"/>
    <x v="1"/>
    <x v="0"/>
  </r>
  <r>
    <n v="3354"/>
    <s v="WI"/>
    <x v="112"/>
    <x v="1"/>
    <x v="0"/>
    <x v="1"/>
    <n v="0"/>
    <x v="1"/>
    <n v="176.9"/>
    <n v="110"/>
    <n v="30.07"/>
    <n v="274.3"/>
    <n v="114"/>
    <n v="23.32"/>
    <n v="115.3"/>
    <n v="125"/>
    <n v="5.19"/>
    <n v="11"/>
    <x v="5"/>
    <n v="2.97"/>
    <x v="1"/>
    <x v="0"/>
    <x v="1"/>
    <x v="0"/>
    <x v="1"/>
    <x v="0"/>
  </r>
  <r>
    <n v="3355"/>
    <s v="DE"/>
    <x v="59"/>
    <x v="0"/>
    <x v="0"/>
    <x v="1"/>
    <n v="0"/>
    <x v="1"/>
    <n v="250.5"/>
    <n v="89"/>
    <n v="42.59"/>
    <n v="146.1"/>
    <n v="84"/>
    <n v="12.42"/>
    <n v="164.2"/>
    <n v="60"/>
    <n v="7.39"/>
    <n v="8.4"/>
    <x v="0"/>
    <n v="2.27"/>
    <x v="0"/>
    <x v="0"/>
    <x v="1"/>
    <x v="0"/>
    <x v="2"/>
    <x v="0"/>
  </r>
  <r>
    <n v="3356"/>
    <s v="WA"/>
    <x v="49"/>
    <x v="2"/>
    <x v="0"/>
    <x v="1"/>
    <n v="0"/>
    <x v="1"/>
    <n v="282.8"/>
    <n v="108"/>
    <n v="48.08"/>
    <n v="246.3"/>
    <n v="89"/>
    <n v="20.94"/>
    <n v="256.39999999999998"/>
    <n v="96"/>
    <n v="11.54"/>
    <n v="10.3"/>
    <x v="6"/>
    <n v="2.78"/>
    <x v="0"/>
    <x v="3"/>
    <x v="2"/>
    <x v="1"/>
    <x v="1"/>
    <x v="0"/>
  </r>
  <r>
    <n v="3357"/>
    <s v="UT"/>
    <x v="23"/>
    <x v="1"/>
    <x v="0"/>
    <x v="1"/>
    <n v="0"/>
    <x v="1"/>
    <n v="142.6"/>
    <n v="90"/>
    <n v="24.24"/>
    <n v="286.8"/>
    <n v="102"/>
    <n v="24.38"/>
    <n v="222.2"/>
    <n v="113"/>
    <n v="10"/>
    <n v="14.8"/>
    <x v="0"/>
    <n v="4"/>
    <x v="1"/>
    <x v="1"/>
    <x v="1"/>
    <x v="0"/>
    <x v="1"/>
    <x v="1"/>
  </r>
  <r>
    <n v="3358"/>
    <s v="KY"/>
    <x v="164"/>
    <x v="1"/>
    <x v="0"/>
    <x v="1"/>
    <n v="0"/>
    <x v="1"/>
    <n v="276.10000000000002"/>
    <n v="120"/>
    <n v="46.94"/>
    <n v="123.5"/>
    <n v="88"/>
    <n v="10.5"/>
    <n v="261.89999999999998"/>
    <n v="116"/>
    <n v="11.79"/>
    <n v="11.9"/>
    <x v="2"/>
    <n v="3.21"/>
    <x v="1"/>
    <x v="0"/>
    <x v="1"/>
    <x v="0"/>
    <x v="2"/>
    <x v="0"/>
  </r>
  <r>
    <n v="3359"/>
    <s v="NH"/>
    <x v="12"/>
    <x v="1"/>
    <x v="0"/>
    <x v="1"/>
    <n v="0"/>
    <x v="1"/>
    <n v="154.30000000000001"/>
    <n v="71"/>
    <n v="26.23"/>
    <n v="262.3"/>
    <n v="105"/>
    <n v="22.3"/>
    <n v="235.3"/>
    <n v="99"/>
    <n v="10.59"/>
    <n v="13.9"/>
    <x v="7"/>
    <n v="3.75"/>
    <x v="1"/>
    <x v="1"/>
    <x v="1"/>
    <x v="0"/>
    <x v="1"/>
    <x v="1"/>
  </r>
  <r>
    <n v="3360"/>
    <s v="RI"/>
    <x v="46"/>
    <x v="2"/>
    <x v="1"/>
    <x v="0"/>
    <n v="35"/>
    <x v="2"/>
    <n v="181"/>
    <n v="88"/>
    <n v="30.77"/>
    <n v="222.5"/>
    <n v="113"/>
    <n v="18.91"/>
    <n v="217.8"/>
    <n v="103"/>
    <n v="9.8000000000000007"/>
    <n v="11.1"/>
    <x v="0"/>
    <n v="3"/>
    <x v="1"/>
    <x v="0"/>
    <x v="1"/>
    <x v="0"/>
    <x v="0"/>
    <x v="0"/>
  </r>
  <r>
    <n v="3361"/>
    <s v="CA"/>
    <x v="5"/>
    <x v="0"/>
    <x v="0"/>
    <x v="1"/>
    <n v="0"/>
    <x v="1"/>
    <n v="108.1"/>
    <n v="81"/>
    <n v="18.38"/>
    <n v="146.9"/>
    <n v="115"/>
    <n v="12.49"/>
    <n v="197.6"/>
    <n v="84"/>
    <n v="8.89"/>
    <n v="9"/>
    <x v="10"/>
    <n v="2.4300000000000002"/>
    <x v="0"/>
    <x v="0"/>
    <x v="1"/>
    <x v="0"/>
    <x v="2"/>
    <x v="3"/>
  </r>
  <r>
    <n v="3362"/>
    <s v="PA"/>
    <x v="73"/>
    <x v="0"/>
    <x v="0"/>
    <x v="0"/>
    <n v="31"/>
    <x v="2"/>
    <n v="252.1"/>
    <n v="98"/>
    <n v="42.86"/>
    <n v="215.7"/>
    <n v="149"/>
    <n v="18.329999999999998"/>
    <n v="135.69999999999999"/>
    <n v="117"/>
    <n v="6.11"/>
    <n v="5.0999999999999996"/>
    <x v="7"/>
    <n v="1.38"/>
    <x v="0"/>
    <x v="4"/>
    <x v="1"/>
    <x v="0"/>
    <x v="0"/>
    <x v="0"/>
  </r>
  <r>
    <n v="3363"/>
    <s v="MA"/>
    <x v="63"/>
    <x v="1"/>
    <x v="0"/>
    <x v="1"/>
    <n v="0"/>
    <x v="1"/>
    <n v="160.1"/>
    <n v="64"/>
    <n v="27.22"/>
    <n v="208.7"/>
    <n v="123"/>
    <n v="17.739999999999998"/>
    <n v="199.7"/>
    <n v="84"/>
    <n v="8.99"/>
    <n v="7.6"/>
    <x v="14"/>
    <n v="2.0499999999999998"/>
    <x v="0"/>
    <x v="5"/>
    <x v="2"/>
    <x v="1"/>
    <x v="0"/>
    <x v="3"/>
  </r>
  <r>
    <n v="3364"/>
    <s v="WI"/>
    <x v="32"/>
    <x v="2"/>
    <x v="0"/>
    <x v="1"/>
    <n v="0"/>
    <x v="1"/>
    <n v="217.6"/>
    <n v="82"/>
    <n v="36.99"/>
    <n v="169.4"/>
    <n v="101"/>
    <n v="14.4"/>
    <n v="248.9"/>
    <n v="124"/>
    <n v="11.2"/>
    <n v="12.7"/>
    <x v="0"/>
    <n v="3.43"/>
    <x v="1"/>
    <x v="1"/>
    <x v="1"/>
    <x v="0"/>
    <x v="2"/>
    <x v="0"/>
  </r>
  <r>
    <n v="3365"/>
    <s v="MT"/>
    <x v="5"/>
    <x v="0"/>
    <x v="0"/>
    <x v="0"/>
    <n v="22"/>
    <x v="0"/>
    <n v="198.3"/>
    <n v="144"/>
    <n v="33.71"/>
    <n v="157.19999999999999"/>
    <n v="96"/>
    <n v="13.36"/>
    <n v="180.9"/>
    <n v="114"/>
    <n v="8.14"/>
    <n v="11.1"/>
    <x v="7"/>
    <n v="3"/>
    <x v="1"/>
    <x v="4"/>
    <x v="1"/>
    <x v="0"/>
    <x v="2"/>
    <x v="0"/>
  </r>
  <r>
    <n v="3366"/>
    <s v="GA"/>
    <x v="83"/>
    <x v="0"/>
    <x v="0"/>
    <x v="0"/>
    <n v="32"/>
    <x v="2"/>
    <n v="190.3"/>
    <n v="97"/>
    <n v="32.35"/>
    <n v="279"/>
    <n v="77"/>
    <n v="23.72"/>
    <n v="133.80000000000001"/>
    <n v="117"/>
    <n v="6.02"/>
    <n v="8.4"/>
    <x v="0"/>
    <n v="2.27"/>
    <x v="0"/>
    <x v="4"/>
    <x v="1"/>
    <x v="0"/>
    <x v="1"/>
    <x v="0"/>
  </r>
  <r>
    <n v="3367"/>
    <s v="AZ"/>
    <x v="134"/>
    <x v="2"/>
    <x v="0"/>
    <x v="0"/>
    <n v="23"/>
    <x v="0"/>
    <n v="184.7"/>
    <n v="63"/>
    <n v="31.4"/>
    <n v="168"/>
    <n v="62"/>
    <n v="14.28"/>
    <n v="176.1"/>
    <n v="125"/>
    <n v="7.92"/>
    <n v="8.6999999999999993"/>
    <x v="2"/>
    <n v="2.35"/>
    <x v="0"/>
    <x v="0"/>
    <x v="1"/>
    <x v="0"/>
    <x v="2"/>
    <x v="0"/>
  </r>
  <r>
    <n v="3368"/>
    <s v="ME"/>
    <x v="157"/>
    <x v="1"/>
    <x v="0"/>
    <x v="0"/>
    <n v="16"/>
    <x v="0"/>
    <n v="125.1"/>
    <n v="56"/>
    <n v="21.27"/>
    <n v="246.6"/>
    <n v="140"/>
    <n v="20.96"/>
    <n v="235.4"/>
    <n v="109"/>
    <n v="10.59"/>
    <n v="12.1"/>
    <x v="5"/>
    <n v="3.27"/>
    <x v="1"/>
    <x v="1"/>
    <x v="1"/>
    <x v="0"/>
    <x v="1"/>
    <x v="1"/>
  </r>
  <r>
    <n v="3369"/>
    <s v="ME"/>
    <x v="13"/>
    <x v="1"/>
    <x v="0"/>
    <x v="1"/>
    <n v="0"/>
    <x v="1"/>
    <n v="181.3"/>
    <n v="100"/>
    <n v="30.82"/>
    <n v="200.5"/>
    <n v="122"/>
    <n v="17.04"/>
    <n v="226.9"/>
    <n v="99"/>
    <n v="10.210000000000001"/>
    <n v="10.9"/>
    <x v="5"/>
    <n v="2.94"/>
    <x v="1"/>
    <x v="0"/>
    <x v="1"/>
    <x v="0"/>
    <x v="0"/>
    <x v="0"/>
  </r>
  <r>
    <n v="3370"/>
    <s v="UT"/>
    <x v="40"/>
    <x v="1"/>
    <x v="1"/>
    <x v="1"/>
    <n v="0"/>
    <x v="1"/>
    <n v="99.8"/>
    <n v="101"/>
    <n v="16.97"/>
    <n v="253.6"/>
    <n v="83"/>
    <n v="21.56"/>
    <n v="112.5"/>
    <n v="75"/>
    <n v="5.0599999999999996"/>
    <n v="7.5"/>
    <x v="1"/>
    <n v="2.0299999999999998"/>
    <x v="0"/>
    <x v="1"/>
    <x v="1"/>
    <x v="0"/>
    <x v="1"/>
    <x v="1"/>
  </r>
  <r>
    <n v="3371"/>
    <s v="MD"/>
    <x v="136"/>
    <x v="2"/>
    <x v="0"/>
    <x v="1"/>
    <n v="0"/>
    <x v="1"/>
    <n v="254.8"/>
    <n v="97"/>
    <n v="43.32"/>
    <n v="153.5"/>
    <n v="110"/>
    <n v="13.05"/>
    <n v="217.6"/>
    <n v="117"/>
    <n v="9.7899999999999991"/>
    <n v="9"/>
    <x v="7"/>
    <n v="2.4300000000000002"/>
    <x v="0"/>
    <x v="0"/>
    <x v="1"/>
    <x v="0"/>
    <x v="2"/>
    <x v="0"/>
  </r>
  <r>
    <n v="3372"/>
    <s v="DC"/>
    <x v="74"/>
    <x v="2"/>
    <x v="0"/>
    <x v="1"/>
    <n v="0"/>
    <x v="1"/>
    <n v="244.5"/>
    <n v="72"/>
    <n v="41.57"/>
    <n v="206.2"/>
    <n v="88"/>
    <n v="17.53"/>
    <n v="299.8"/>
    <n v="110"/>
    <n v="13.49"/>
    <n v="7.6"/>
    <x v="6"/>
    <n v="2.0499999999999998"/>
    <x v="0"/>
    <x v="5"/>
    <x v="2"/>
    <x v="1"/>
    <x v="0"/>
    <x v="0"/>
  </r>
  <r>
    <n v="3373"/>
    <s v="OH"/>
    <x v="63"/>
    <x v="2"/>
    <x v="0"/>
    <x v="1"/>
    <n v="0"/>
    <x v="1"/>
    <n v="167.7"/>
    <n v="74"/>
    <n v="28.51"/>
    <n v="179.9"/>
    <n v="98"/>
    <n v="15.29"/>
    <n v="166.5"/>
    <n v="73"/>
    <n v="7.49"/>
    <n v="10.9"/>
    <x v="5"/>
    <n v="2.94"/>
    <x v="1"/>
    <x v="0"/>
    <x v="1"/>
    <x v="0"/>
    <x v="0"/>
    <x v="3"/>
  </r>
  <r>
    <n v="3374"/>
    <s v="MO"/>
    <x v="93"/>
    <x v="1"/>
    <x v="0"/>
    <x v="1"/>
    <n v="0"/>
    <x v="1"/>
    <n v="79.5"/>
    <n v="121"/>
    <n v="13.52"/>
    <n v="164.1"/>
    <n v="86"/>
    <n v="13.95"/>
    <n v="121.8"/>
    <n v="108"/>
    <n v="5.48"/>
    <n v="11.7"/>
    <x v="10"/>
    <n v="3.16"/>
    <x v="1"/>
    <x v="4"/>
    <x v="1"/>
    <x v="0"/>
    <x v="2"/>
    <x v="3"/>
  </r>
  <r>
    <n v="3375"/>
    <s v="ID"/>
    <x v="66"/>
    <x v="2"/>
    <x v="0"/>
    <x v="1"/>
    <n v="0"/>
    <x v="1"/>
    <n v="133"/>
    <n v="94"/>
    <n v="22.61"/>
    <n v="196.6"/>
    <n v="126"/>
    <n v="16.71"/>
    <n v="181"/>
    <n v="128"/>
    <n v="8.15"/>
    <n v="9.9"/>
    <x v="0"/>
    <n v="2.67"/>
    <x v="0"/>
    <x v="2"/>
    <x v="2"/>
    <x v="1"/>
    <x v="0"/>
    <x v="3"/>
  </r>
  <r>
    <n v="3376"/>
    <s v="WA"/>
    <x v="1"/>
    <x v="2"/>
    <x v="0"/>
    <x v="1"/>
    <n v="0"/>
    <x v="1"/>
    <n v="297.2"/>
    <n v="113"/>
    <n v="50.52"/>
    <n v="188.8"/>
    <n v="114"/>
    <n v="16.05"/>
    <n v="188.9"/>
    <n v="100"/>
    <n v="8.5"/>
    <n v="12.4"/>
    <x v="1"/>
    <n v="3.35"/>
    <x v="1"/>
    <x v="0"/>
    <x v="2"/>
    <x v="1"/>
    <x v="0"/>
    <x v="0"/>
  </r>
  <r>
    <n v="3377"/>
    <s v="NY"/>
    <x v="55"/>
    <x v="0"/>
    <x v="0"/>
    <x v="1"/>
    <n v="0"/>
    <x v="1"/>
    <n v="214.9"/>
    <n v="72"/>
    <n v="36.53"/>
    <n v="197.7"/>
    <n v="92"/>
    <n v="16.8"/>
    <n v="153.1"/>
    <n v="79"/>
    <n v="6.89"/>
    <n v="11.9"/>
    <x v="5"/>
    <n v="3.21"/>
    <x v="1"/>
    <x v="4"/>
    <x v="1"/>
    <x v="0"/>
    <x v="0"/>
    <x v="0"/>
  </r>
  <r>
    <n v="3378"/>
    <s v="NJ"/>
    <x v="85"/>
    <x v="2"/>
    <x v="0"/>
    <x v="1"/>
    <n v="0"/>
    <x v="1"/>
    <n v="269.89999999999998"/>
    <n v="99"/>
    <n v="45.88"/>
    <n v="37.799999999999997"/>
    <n v="76"/>
    <n v="3.21"/>
    <n v="166.6"/>
    <n v="139"/>
    <n v="7.5"/>
    <n v="13.8"/>
    <x v="6"/>
    <n v="3.73"/>
    <x v="1"/>
    <x v="0"/>
    <x v="1"/>
    <x v="0"/>
    <x v="2"/>
    <x v="0"/>
  </r>
  <r>
    <n v="3379"/>
    <s v="NM"/>
    <x v="76"/>
    <x v="0"/>
    <x v="0"/>
    <x v="1"/>
    <n v="0"/>
    <x v="1"/>
    <n v="143.80000000000001"/>
    <n v="102"/>
    <n v="24.45"/>
    <n v="199.6"/>
    <n v="124"/>
    <n v="16.97"/>
    <n v="177.8"/>
    <n v="65"/>
    <n v="8"/>
    <n v="7.8"/>
    <x v="7"/>
    <n v="2.11"/>
    <x v="0"/>
    <x v="0"/>
    <x v="1"/>
    <x v="0"/>
    <x v="0"/>
    <x v="3"/>
  </r>
  <r>
    <n v="3380"/>
    <s v="ID"/>
    <x v="75"/>
    <x v="0"/>
    <x v="0"/>
    <x v="1"/>
    <n v="0"/>
    <x v="1"/>
    <n v="132.19999999999999"/>
    <n v="122"/>
    <n v="22.47"/>
    <n v="169.9"/>
    <n v="101"/>
    <n v="14.44"/>
    <n v="150.1"/>
    <n v="123"/>
    <n v="6.75"/>
    <n v="12.9"/>
    <x v="9"/>
    <n v="3.48"/>
    <x v="1"/>
    <x v="3"/>
    <x v="2"/>
    <x v="1"/>
    <x v="2"/>
    <x v="3"/>
  </r>
  <r>
    <n v="3381"/>
    <s v="MO"/>
    <x v="128"/>
    <x v="2"/>
    <x v="0"/>
    <x v="1"/>
    <n v="0"/>
    <x v="1"/>
    <n v="162.80000000000001"/>
    <n v="117"/>
    <n v="27.68"/>
    <n v="163.19999999999999"/>
    <n v="121"/>
    <n v="13.87"/>
    <n v="242.4"/>
    <n v="140"/>
    <n v="10.91"/>
    <n v="14.2"/>
    <x v="5"/>
    <n v="3.83"/>
    <x v="1"/>
    <x v="0"/>
    <x v="1"/>
    <x v="0"/>
    <x v="2"/>
    <x v="2"/>
  </r>
  <r>
    <n v="3382"/>
    <s v="NJ"/>
    <x v="19"/>
    <x v="2"/>
    <x v="0"/>
    <x v="1"/>
    <n v="0"/>
    <x v="1"/>
    <n v="351.5"/>
    <n v="95"/>
    <n v="59.76"/>
    <n v="206.8"/>
    <n v="108"/>
    <n v="17.579999999999998"/>
    <n v="275.8"/>
    <n v="146"/>
    <n v="12.41"/>
    <n v="11.9"/>
    <x v="7"/>
    <n v="3.21"/>
    <x v="1"/>
    <x v="0"/>
    <x v="2"/>
    <x v="1"/>
    <x v="0"/>
    <x v="0"/>
  </r>
  <r>
    <n v="3383"/>
    <s v="NC"/>
    <x v="133"/>
    <x v="0"/>
    <x v="0"/>
    <x v="1"/>
    <n v="0"/>
    <x v="1"/>
    <n v="165.8"/>
    <n v="96"/>
    <n v="28.19"/>
    <n v="132"/>
    <n v="105"/>
    <n v="11.22"/>
    <n v="323.2"/>
    <n v="62"/>
    <n v="14.54"/>
    <n v="10.7"/>
    <x v="1"/>
    <n v="2.89"/>
    <x v="1"/>
    <x v="1"/>
    <x v="1"/>
    <x v="0"/>
    <x v="2"/>
    <x v="2"/>
  </r>
  <r>
    <n v="3384"/>
    <s v="KY"/>
    <x v="54"/>
    <x v="0"/>
    <x v="0"/>
    <x v="0"/>
    <n v="24"/>
    <x v="0"/>
    <n v="195.7"/>
    <n v="108"/>
    <n v="33.270000000000003"/>
    <n v="208.8"/>
    <n v="110"/>
    <n v="17.75"/>
    <n v="177"/>
    <n v="84"/>
    <n v="7.97"/>
    <n v="11.7"/>
    <x v="5"/>
    <n v="3.16"/>
    <x v="1"/>
    <x v="4"/>
    <x v="1"/>
    <x v="0"/>
    <x v="0"/>
    <x v="0"/>
  </r>
  <r>
    <n v="3385"/>
    <s v="CT"/>
    <x v="28"/>
    <x v="2"/>
    <x v="0"/>
    <x v="1"/>
    <n v="0"/>
    <x v="1"/>
    <n v="250.6"/>
    <n v="100"/>
    <n v="42.6"/>
    <n v="41.7"/>
    <n v="94"/>
    <n v="3.54"/>
    <n v="186.2"/>
    <n v="100"/>
    <n v="8.3800000000000008"/>
    <n v="9.6999999999999993"/>
    <x v="1"/>
    <n v="2.62"/>
    <x v="0"/>
    <x v="4"/>
    <x v="1"/>
    <x v="0"/>
    <x v="2"/>
    <x v="0"/>
  </r>
  <r>
    <n v="3386"/>
    <s v="NY"/>
    <x v="11"/>
    <x v="1"/>
    <x v="0"/>
    <x v="1"/>
    <n v="0"/>
    <x v="1"/>
    <n v="141.9"/>
    <n v="112"/>
    <n v="24.12"/>
    <n v="166.2"/>
    <n v="94"/>
    <n v="14.13"/>
    <n v="223.5"/>
    <n v="77"/>
    <n v="10.06"/>
    <n v="9.1999999999999993"/>
    <x v="1"/>
    <n v="2.48"/>
    <x v="0"/>
    <x v="0"/>
    <x v="1"/>
    <x v="0"/>
    <x v="2"/>
    <x v="2"/>
  </r>
  <r>
    <n v="3387"/>
    <s v="OH"/>
    <x v="126"/>
    <x v="1"/>
    <x v="0"/>
    <x v="1"/>
    <n v="0"/>
    <x v="1"/>
    <n v="168.5"/>
    <n v="80"/>
    <n v="28.65"/>
    <n v="203.9"/>
    <n v="119"/>
    <n v="17.329999999999998"/>
    <n v="199.1"/>
    <n v="126"/>
    <n v="8.9600000000000009"/>
    <n v="8.1"/>
    <x v="5"/>
    <n v="2.19"/>
    <x v="0"/>
    <x v="0"/>
    <x v="1"/>
    <x v="0"/>
    <x v="0"/>
    <x v="3"/>
  </r>
  <r>
    <n v="3388"/>
    <s v="IL"/>
    <x v="165"/>
    <x v="0"/>
    <x v="0"/>
    <x v="0"/>
    <n v="19"/>
    <x v="0"/>
    <n v="127.6"/>
    <n v="88"/>
    <n v="21.69"/>
    <n v="235.2"/>
    <n v="82"/>
    <n v="19.989999999999998"/>
    <n v="195"/>
    <n v="87"/>
    <n v="8.7799999999999994"/>
    <n v="10.1"/>
    <x v="0"/>
    <n v="2.73"/>
    <x v="0"/>
    <x v="1"/>
    <x v="1"/>
    <x v="0"/>
    <x v="1"/>
    <x v="3"/>
  </r>
  <r>
    <n v="3389"/>
    <s v="IL"/>
    <x v="9"/>
    <x v="2"/>
    <x v="0"/>
    <x v="1"/>
    <n v="0"/>
    <x v="1"/>
    <n v="197.2"/>
    <n v="111"/>
    <n v="33.520000000000003"/>
    <n v="168.1"/>
    <n v="78"/>
    <n v="14.29"/>
    <n v="209.8"/>
    <n v="84"/>
    <n v="9.44"/>
    <n v="4.2"/>
    <x v="5"/>
    <n v="1.1299999999999999"/>
    <x v="0"/>
    <x v="0"/>
    <x v="1"/>
    <x v="0"/>
    <x v="2"/>
    <x v="0"/>
  </r>
  <r>
    <n v="3390"/>
    <s v="WA"/>
    <x v="81"/>
    <x v="0"/>
    <x v="0"/>
    <x v="0"/>
    <n v="28"/>
    <x v="2"/>
    <n v="217.4"/>
    <n v="98"/>
    <n v="36.96"/>
    <n v="246.2"/>
    <n v="120"/>
    <n v="20.93"/>
    <n v="127"/>
    <n v="92"/>
    <n v="5.72"/>
    <n v="7.5"/>
    <x v="8"/>
    <n v="2.0299999999999998"/>
    <x v="0"/>
    <x v="0"/>
    <x v="1"/>
    <x v="0"/>
    <x v="1"/>
    <x v="0"/>
  </r>
  <r>
    <n v="3391"/>
    <s v="NJ"/>
    <x v="128"/>
    <x v="0"/>
    <x v="1"/>
    <x v="1"/>
    <n v="0"/>
    <x v="1"/>
    <n v="97.2"/>
    <n v="91"/>
    <n v="16.52"/>
    <n v="243.7"/>
    <n v="93"/>
    <n v="20.71"/>
    <n v="235"/>
    <n v="116"/>
    <n v="10.58"/>
    <n v="10.1"/>
    <x v="5"/>
    <n v="2.73"/>
    <x v="0"/>
    <x v="0"/>
    <x v="2"/>
    <x v="1"/>
    <x v="1"/>
    <x v="1"/>
  </r>
  <r>
    <n v="3392"/>
    <s v="WI"/>
    <x v="71"/>
    <x v="0"/>
    <x v="0"/>
    <x v="0"/>
    <n v="23"/>
    <x v="0"/>
    <n v="87.7"/>
    <n v="91"/>
    <n v="14.91"/>
    <n v="218.3"/>
    <n v="118"/>
    <n v="18.559999999999999"/>
    <n v="173.1"/>
    <n v="87"/>
    <n v="7.79"/>
    <n v="12.3"/>
    <x v="7"/>
    <n v="3.32"/>
    <x v="1"/>
    <x v="0"/>
    <x v="1"/>
    <x v="0"/>
    <x v="0"/>
    <x v="3"/>
  </r>
  <r>
    <n v="3393"/>
    <s v="WV"/>
    <x v="9"/>
    <x v="0"/>
    <x v="0"/>
    <x v="0"/>
    <n v="32"/>
    <x v="2"/>
    <n v="186.4"/>
    <n v="75"/>
    <n v="31.69"/>
    <n v="206.9"/>
    <n v="92"/>
    <n v="17.59"/>
    <n v="150.6"/>
    <n v="80"/>
    <n v="6.78"/>
    <n v="12.1"/>
    <x v="5"/>
    <n v="3.27"/>
    <x v="1"/>
    <x v="0"/>
    <x v="1"/>
    <x v="0"/>
    <x v="0"/>
    <x v="0"/>
  </r>
  <r>
    <n v="3394"/>
    <s v="AL"/>
    <x v="12"/>
    <x v="0"/>
    <x v="0"/>
    <x v="1"/>
    <n v="0"/>
    <x v="1"/>
    <n v="180"/>
    <n v="110"/>
    <n v="30.6"/>
    <n v="212.9"/>
    <n v="100"/>
    <n v="18.100000000000001"/>
    <n v="182.3"/>
    <n v="95"/>
    <n v="8.1999999999999993"/>
    <n v="11.8"/>
    <x v="3"/>
    <n v="3.19"/>
    <x v="1"/>
    <x v="1"/>
    <x v="1"/>
    <x v="0"/>
    <x v="0"/>
    <x v="0"/>
  </r>
  <r>
    <n v="3395"/>
    <s v="WY"/>
    <x v="1"/>
    <x v="2"/>
    <x v="0"/>
    <x v="1"/>
    <n v="0"/>
    <x v="1"/>
    <n v="232.4"/>
    <n v="92"/>
    <n v="39.51"/>
    <n v="191"/>
    <n v="68"/>
    <n v="16.239999999999998"/>
    <n v="213"/>
    <n v="138"/>
    <n v="9.58"/>
    <n v="7.7"/>
    <x v="7"/>
    <n v="2.08"/>
    <x v="0"/>
    <x v="0"/>
    <x v="1"/>
    <x v="0"/>
    <x v="0"/>
    <x v="0"/>
  </r>
  <r>
    <n v="3396"/>
    <s v="ME"/>
    <x v="49"/>
    <x v="0"/>
    <x v="0"/>
    <x v="1"/>
    <n v="0"/>
    <x v="1"/>
    <n v="151.6"/>
    <n v="119"/>
    <n v="25.77"/>
    <n v="198.1"/>
    <n v="93"/>
    <n v="16.84"/>
    <n v="173.4"/>
    <n v="91"/>
    <n v="7.8"/>
    <n v="11.6"/>
    <x v="0"/>
    <n v="3.13"/>
    <x v="1"/>
    <x v="3"/>
    <x v="1"/>
    <x v="0"/>
    <x v="0"/>
    <x v="3"/>
  </r>
  <r>
    <n v="3397"/>
    <s v="LA"/>
    <x v="77"/>
    <x v="1"/>
    <x v="0"/>
    <x v="1"/>
    <n v="0"/>
    <x v="1"/>
    <n v="172.2"/>
    <n v="81"/>
    <n v="29.27"/>
    <n v="214.9"/>
    <n v="123"/>
    <n v="18.27"/>
    <n v="184.3"/>
    <n v="90"/>
    <n v="8.2899999999999991"/>
    <n v="11.1"/>
    <x v="1"/>
    <n v="3"/>
    <x v="1"/>
    <x v="3"/>
    <x v="1"/>
    <x v="0"/>
    <x v="0"/>
    <x v="3"/>
  </r>
  <r>
    <n v="3398"/>
    <s v="WI"/>
    <x v="113"/>
    <x v="2"/>
    <x v="0"/>
    <x v="1"/>
    <n v="0"/>
    <x v="1"/>
    <n v="260.89999999999998"/>
    <n v="88"/>
    <n v="44.35"/>
    <n v="174.2"/>
    <n v="103"/>
    <n v="14.81"/>
    <n v="262.8"/>
    <n v="98"/>
    <n v="11.83"/>
    <n v="10.6"/>
    <x v="7"/>
    <n v="2.86"/>
    <x v="1"/>
    <x v="0"/>
    <x v="1"/>
    <x v="0"/>
    <x v="2"/>
    <x v="0"/>
  </r>
  <r>
    <n v="3399"/>
    <s v="NH"/>
    <x v="19"/>
    <x v="0"/>
    <x v="0"/>
    <x v="1"/>
    <n v="0"/>
    <x v="1"/>
    <n v="124.4"/>
    <n v="109"/>
    <n v="21.15"/>
    <n v="196.1"/>
    <n v="119"/>
    <n v="16.670000000000002"/>
    <n v="166.1"/>
    <n v="89"/>
    <n v="7.47"/>
    <n v="10.199999999999999"/>
    <x v="7"/>
    <n v="2.75"/>
    <x v="0"/>
    <x v="4"/>
    <x v="1"/>
    <x v="0"/>
    <x v="0"/>
    <x v="3"/>
  </r>
  <r>
    <n v="3400"/>
    <s v="HI"/>
    <x v="115"/>
    <x v="1"/>
    <x v="0"/>
    <x v="1"/>
    <n v="0"/>
    <x v="1"/>
    <n v="126.8"/>
    <n v="101"/>
    <n v="21.56"/>
    <n v="144.1"/>
    <n v="105"/>
    <n v="12.25"/>
    <n v="249.6"/>
    <n v="117"/>
    <n v="11.23"/>
    <n v="11.4"/>
    <x v="8"/>
    <n v="3.08"/>
    <x v="1"/>
    <x v="4"/>
    <x v="1"/>
    <x v="0"/>
    <x v="2"/>
    <x v="2"/>
  </r>
  <r>
    <n v="3401"/>
    <s v="WV"/>
    <x v="115"/>
    <x v="1"/>
    <x v="0"/>
    <x v="1"/>
    <n v="0"/>
    <x v="1"/>
    <n v="110"/>
    <n v="107"/>
    <n v="18.7"/>
    <n v="181.9"/>
    <n v="85"/>
    <n v="15.46"/>
    <n v="208"/>
    <n v="94"/>
    <n v="9.36"/>
    <n v="11.7"/>
    <x v="0"/>
    <n v="3.16"/>
    <x v="1"/>
    <x v="0"/>
    <x v="1"/>
    <x v="0"/>
    <x v="0"/>
    <x v="3"/>
  </r>
  <r>
    <n v="3402"/>
    <s v="UT"/>
    <x v="212"/>
    <x v="2"/>
    <x v="0"/>
    <x v="1"/>
    <n v="0"/>
    <x v="1"/>
    <n v="231.1"/>
    <n v="92"/>
    <n v="39.29"/>
    <n v="182.4"/>
    <n v="93"/>
    <n v="15.5"/>
    <n v="227.2"/>
    <n v="89"/>
    <n v="10.220000000000001"/>
    <n v="9.8000000000000007"/>
    <x v="2"/>
    <n v="2.65"/>
    <x v="0"/>
    <x v="2"/>
    <x v="1"/>
    <x v="0"/>
    <x v="0"/>
    <x v="0"/>
  </r>
  <r>
    <n v="3403"/>
    <s v="HI"/>
    <x v="4"/>
    <x v="0"/>
    <x v="0"/>
    <x v="1"/>
    <n v="0"/>
    <x v="1"/>
    <n v="187.4"/>
    <n v="74"/>
    <n v="31.86"/>
    <n v="144.6"/>
    <n v="142"/>
    <n v="12.29"/>
    <n v="235.7"/>
    <n v="102"/>
    <n v="10.61"/>
    <n v="10.199999999999999"/>
    <x v="6"/>
    <n v="2.75"/>
    <x v="0"/>
    <x v="0"/>
    <x v="1"/>
    <x v="0"/>
    <x v="2"/>
    <x v="0"/>
  </r>
  <r>
    <n v="3404"/>
    <s v="VT"/>
    <x v="122"/>
    <x v="0"/>
    <x v="0"/>
    <x v="1"/>
    <n v="0"/>
    <x v="1"/>
    <n v="166.4"/>
    <n v="114"/>
    <n v="28.29"/>
    <n v="76.8"/>
    <n v="119"/>
    <n v="6.53"/>
    <n v="260.10000000000002"/>
    <n v="77"/>
    <n v="11.7"/>
    <n v="10.9"/>
    <x v="0"/>
    <n v="2.94"/>
    <x v="1"/>
    <x v="3"/>
    <x v="1"/>
    <x v="0"/>
    <x v="2"/>
    <x v="2"/>
  </r>
  <r>
    <n v="3405"/>
    <s v="MD"/>
    <x v="62"/>
    <x v="2"/>
    <x v="0"/>
    <x v="1"/>
    <n v="0"/>
    <x v="1"/>
    <n v="141.80000000000001"/>
    <n v="85"/>
    <n v="24.11"/>
    <n v="191.3"/>
    <n v="101"/>
    <n v="16.260000000000002"/>
    <n v="133.6"/>
    <n v="126"/>
    <n v="6.01"/>
    <n v="10.9"/>
    <x v="0"/>
    <n v="2.94"/>
    <x v="1"/>
    <x v="0"/>
    <x v="1"/>
    <x v="0"/>
    <x v="0"/>
    <x v="3"/>
  </r>
  <r>
    <n v="3406"/>
    <s v="TN"/>
    <x v="211"/>
    <x v="2"/>
    <x v="1"/>
    <x v="0"/>
    <n v="35"/>
    <x v="2"/>
    <n v="159.5"/>
    <n v="95"/>
    <n v="27.12"/>
    <n v="140.69999999999999"/>
    <n v="100"/>
    <n v="11.96"/>
    <n v="176.3"/>
    <n v="99"/>
    <n v="7.93"/>
    <n v="5.4"/>
    <x v="7"/>
    <n v="1.46"/>
    <x v="0"/>
    <x v="5"/>
    <x v="2"/>
    <x v="1"/>
    <x v="2"/>
    <x v="3"/>
  </r>
  <r>
    <n v="3407"/>
    <s v="GA"/>
    <x v="47"/>
    <x v="0"/>
    <x v="0"/>
    <x v="1"/>
    <n v="0"/>
    <x v="1"/>
    <n v="218.9"/>
    <n v="124"/>
    <n v="37.21"/>
    <n v="237.5"/>
    <n v="99"/>
    <n v="20.190000000000001"/>
    <n v="189.7"/>
    <n v="52"/>
    <n v="8.5399999999999991"/>
    <n v="11"/>
    <x v="1"/>
    <n v="2.97"/>
    <x v="1"/>
    <x v="4"/>
    <x v="1"/>
    <x v="0"/>
    <x v="1"/>
    <x v="0"/>
  </r>
  <r>
    <n v="3408"/>
    <s v="MA"/>
    <x v="98"/>
    <x v="0"/>
    <x v="0"/>
    <x v="1"/>
    <n v="0"/>
    <x v="1"/>
    <n v="138.69999999999999"/>
    <n v="101"/>
    <n v="23.58"/>
    <n v="257.5"/>
    <n v="85"/>
    <n v="21.89"/>
    <n v="165.6"/>
    <n v="92"/>
    <n v="7.45"/>
    <n v="7.8"/>
    <x v="6"/>
    <n v="2.11"/>
    <x v="0"/>
    <x v="4"/>
    <x v="1"/>
    <x v="0"/>
    <x v="1"/>
    <x v="1"/>
  </r>
  <r>
    <n v="3409"/>
    <s v="ND"/>
    <x v="124"/>
    <x v="0"/>
    <x v="1"/>
    <x v="1"/>
    <n v="0"/>
    <x v="1"/>
    <n v="158.1"/>
    <n v="101"/>
    <n v="26.88"/>
    <n v="315.10000000000002"/>
    <n v="96"/>
    <n v="26.78"/>
    <n v="176.1"/>
    <n v="108"/>
    <n v="7.92"/>
    <n v="13.9"/>
    <x v="5"/>
    <n v="3.75"/>
    <x v="1"/>
    <x v="3"/>
    <x v="2"/>
    <x v="1"/>
    <x v="1"/>
    <x v="1"/>
  </r>
  <r>
    <n v="3410"/>
    <s v="NJ"/>
    <x v="74"/>
    <x v="0"/>
    <x v="0"/>
    <x v="1"/>
    <n v="0"/>
    <x v="1"/>
    <n v="97.9"/>
    <n v="138"/>
    <n v="16.64"/>
    <n v="173"/>
    <n v="102"/>
    <n v="14.71"/>
    <n v="262.2"/>
    <n v="92"/>
    <n v="11.8"/>
    <n v="9.1999999999999993"/>
    <x v="7"/>
    <n v="2.48"/>
    <x v="0"/>
    <x v="0"/>
    <x v="1"/>
    <x v="0"/>
    <x v="2"/>
    <x v="2"/>
  </r>
  <r>
    <n v="3411"/>
    <s v="NH"/>
    <x v="21"/>
    <x v="1"/>
    <x v="0"/>
    <x v="1"/>
    <n v="0"/>
    <x v="1"/>
    <n v="103.5"/>
    <n v="105"/>
    <n v="17.600000000000001"/>
    <n v="174.1"/>
    <n v="103"/>
    <n v="14.8"/>
    <n v="248.2"/>
    <n v="95"/>
    <n v="11.17"/>
    <n v="11.7"/>
    <x v="5"/>
    <n v="3.16"/>
    <x v="1"/>
    <x v="5"/>
    <x v="2"/>
    <x v="1"/>
    <x v="2"/>
    <x v="2"/>
  </r>
  <r>
    <n v="3412"/>
    <s v="NJ"/>
    <x v="109"/>
    <x v="2"/>
    <x v="0"/>
    <x v="1"/>
    <n v="0"/>
    <x v="1"/>
    <n v="206.3"/>
    <n v="113"/>
    <n v="35.07"/>
    <n v="223.5"/>
    <n v="97"/>
    <n v="19"/>
    <n v="234.3"/>
    <n v="119"/>
    <n v="10.54"/>
    <n v="8.1"/>
    <x v="1"/>
    <n v="2.19"/>
    <x v="0"/>
    <x v="4"/>
    <x v="1"/>
    <x v="0"/>
    <x v="0"/>
    <x v="0"/>
  </r>
  <r>
    <n v="3413"/>
    <s v="FL"/>
    <x v="25"/>
    <x v="0"/>
    <x v="0"/>
    <x v="0"/>
    <n v="24"/>
    <x v="0"/>
    <n v="211.5"/>
    <n v="121"/>
    <n v="35.96"/>
    <n v="183.9"/>
    <n v="115"/>
    <n v="15.63"/>
    <n v="186.2"/>
    <n v="103"/>
    <n v="8.3800000000000008"/>
    <n v="13.5"/>
    <x v="6"/>
    <n v="3.65"/>
    <x v="1"/>
    <x v="3"/>
    <x v="1"/>
    <x v="0"/>
    <x v="0"/>
    <x v="0"/>
  </r>
  <r>
    <n v="3414"/>
    <s v="WY"/>
    <x v="70"/>
    <x v="1"/>
    <x v="0"/>
    <x v="1"/>
    <n v="0"/>
    <x v="1"/>
    <n v="125"/>
    <n v="96"/>
    <n v="21.25"/>
    <n v="294.5"/>
    <n v="114"/>
    <n v="25.03"/>
    <n v="205.7"/>
    <n v="75"/>
    <n v="9.26"/>
    <n v="10.199999999999999"/>
    <x v="7"/>
    <n v="2.75"/>
    <x v="0"/>
    <x v="0"/>
    <x v="2"/>
    <x v="1"/>
    <x v="1"/>
    <x v="1"/>
  </r>
  <r>
    <n v="3415"/>
    <s v="TX"/>
    <x v="75"/>
    <x v="2"/>
    <x v="0"/>
    <x v="0"/>
    <n v="41"/>
    <x v="2"/>
    <n v="141.30000000000001"/>
    <n v="127"/>
    <n v="24.02"/>
    <n v="152"/>
    <n v="96"/>
    <n v="12.92"/>
    <n v="218.8"/>
    <n v="114"/>
    <n v="9.85"/>
    <n v="8.1"/>
    <x v="0"/>
    <n v="2.19"/>
    <x v="0"/>
    <x v="3"/>
    <x v="1"/>
    <x v="0"/>
    <x v="2"/>
    <x v="3"/>
  </r>
  <r>
    <n v="3416"/>
    <s v="MA"/>
    <x v="104"/>
    <x v="0"/>
    <x v="0"/>
    <x v="1"/>
    <n v="0"/>
    <x v="1"/>
    <n v="119"/>
    <n v="94"/>
    <n v="20.23"/>
    <n v="144.30000000000001"/>
    <n v="110"/>
    <n v="12.27"/>
    <n v="199.7"/>
    <n v="65"/>
    <n v="8.99"/>
    <n v="8.8000000000000007"/>
    <x v="2"/>
    <n v="2.38"/>
    <x v="0"/>
    <x v="4"/>
    <x v="1"/>
    <x v="0"/>
    <x v="2"/>
    <x v="3"/>
  </r>
  <r>
    <n v="3417"/>
    <s v="ID"/>
    <x v="31"/>
    <x v="0"/>
    <x v="0"/>
    <x v="1"/>
    <n v="0"/>
    <x v="1"/>
    <n v="260.60000000000002"/>
    <n v="81"/>
    <n v="44.3"/>
    <n v="246.1"/>
    <n v="116"/>
    <n v="20.92"/>
    <n v="243.3"/>
    <n v="117"/>
    <n v="10.95"/>
    <n v="12.8"/>
    <x v="4"/>
    <n v="3.46"/>
    <x v="1"/>
    <x v="1"/>
    <x v="2"/>
    <x v="1"/>
    <x v="1"/>
    <x v="0"/>
  </r>
  <r>
    <n v="3418"/>
    <s v="TX"/>
    <x v="155"/>
    <x v="0"/>
    <x v="0"/>
    <x v="1"/>
    <n v="0"/>
    <x v="1"/>
    <n v="149.19999999999999"/>
    <n v="128"/>
    <n v="25.36"/>
    <n v="112.8"/>
    <n v="101"/>
    <n v="9.59"/>
    <n v="156.30000000000001"/>
    <n v="111"/>
    <n v="7.03"/>
    <n v="12.2"/>
    <x v="7"/>
    <n v="3.29"/>
    <x v="1"/>
    <x v="0"/>
    <x v="1"/>
    <x v="0"/>
    <x v="2"/>
    <x v="3"/>
  </r>
  <r>
    <n v="3419"/>
    <s v="DE"/>
    <x v="201"/>
    <x v="0"/>
    <x v="0"/>
    <x v="1"/>
    <n v="0"/>
    <x v="1"/>
    <n v="163.69999999999999"/>
    <n v="109"/>
    <n v="27.83"/>
    <n v="207.3"/>
    <n v="88"/>
    <n v="17.62"/>
    <n v="266.2"/>
    <n v="101"/>
    <n v="11.98"/>
    <n v="10.4"/>
    <x v="5"/>
    <n v="2.81"/>
    <x v="1"/>
    <x v="0"/>
    <x v="1"/>
    <x v="0"/>
    <x v="0"/>
    <x v="2"/>
  </r>
  <r>
    <n v="3420"/>
    <s v="NY"/>
    <x v="79"/>
    <x v="0"/>
    <x v="0"/>
    <x v="1"/>
    <n v="0"/>
    <x v="1"/>
    <n v="223"/>
    <n v="109"/>
    <n v="37.909999999999997"/>
    <n v="218.7"/>
    <n v="97"/>
    <n v="18.59"/>
    <n v="138.6"/>
    <n v="126"/>
    <n v="6.24"/>
    <n v="11.6"/>
    <x v="8"/>
    <n v="3.13"/>
    <x v="1"/>
    <x v="4"/>
    <x v="1"/>
    <x v="0"/>
    <x v="0"/>
    <x v="0"/>
  </r>
  <r>
    <n v="3421"/>
    <s v="ME"/>
    <x v="136"/>
    <x v="2"/>
    <x v="0"/>
    <x v="1"/>
    <n v="0"/>
    <x v="1"/>
    <n v="200.2"/>
    <n v="115"/>
    <n v="34.03"/>
    <n v="268.8"/>
    <n v="109"/>
    <n v="22.85"/>
    <n v="185.4"/>
    <n v="102"/>
    <n v="8.34"/>
    <n v="12.8"/>
    <x v="5"/>
    <n v="3.46"/>
    <x v="1"/>
    <x v="3"/>
    <x v="1"/>
    <x v="0"/>
    <x v="1"/>
    <x v="0"/>
  </r>
  <r>
    <n v="3422"/>
    <s v="NM"/>
    <x v="11"/>
    <x v="0"/>
    <x v="0"/>
    <x v="1"/>
    <n v="0"/>
    <x v="1"/>
    <n v="248.6"/>
    <n v="59"/>
    <n v="42.26"/>
    <n v="199.1"/>
    <n v="126"/>
    <n v="16.920000000000002"/>
    <n v="112.5"/>
    <n v="117"/>
    <n v="5.0599999999999996"/>
    <n v="6.5"/>
    <x v="0"/>
    <n v="1.76"/>
    <x v="0"/>
    <x v="4"/>
    <x v="1"/>
    <x v="0"/>
    <x v="0"/>
    <x v="0"/>
  </r>
  <r>
    <n v="3423"/>
    <s v="IL"/>
    <x v="82"/>
    <x v="0"/>
    <x v="0"/>
    <x v="0"/>
    <n v="26"/>
    <x v="2"/>
    <n v="214.2"/>
    <n v="80"/>
    <n v="36.409999999999997"/>
    <n v="253"/>
    <n v="152"/>
    <n v="21.51"/>
    <n v="156.4"/>
    <n v="109"/>
    <n v="7.04"/>
    <n v="10.3"/>
    <x v="5"/>
    <n v="2.78"/>
    <x v="0"/>
    <x v="4"/>
    <x v="1"/>
    <x v="0"/>
    <x v="1"/>
    <x v="0"/>
  </r>
  <r>
    <n v="3424"/>
    <s v="LA"/>
    <x v="90"/>
    <x v="0"/>
    <x v="0"/>
    <x v="1"/>
    <n v="0"/>
    <x v="1"/>
    <n v="245.6"/>
    <n v="128"/>
    <n v="41.75"/>
    <n v="173"/>
    <n v="101"/>
    <n v="14.71"/>
    <n v="111.8"/>
    <n v="118"/>
    <n v="5.03"/>
    <n v="14.2"/>
    <x v="10"/>
    <n v="3.83"/>
    <x v="1"/>
    <x v="4"/>
    <x v="1"/>
    <x v="0"/>
    <x v="2"/>
    <x v="0"/>
  </r>
  <r>
    <n v="3425"/>
    <s v="TN"/>
    <x v="20"/>
    <x v="2"/>
    <x v="0"/>
    <x v="1"/>
    <n v="0"/>
    <x v="1"/>
    <n v="238.6"/>
    <n v="85"/>
    <n v="40.56"/>
    <n v="203.3"/>
    <n v="75"/>
    <n v="17.28"/>
    <n v="180.5"/>
    <n v="127"/>
    <n v="8.1199999999999992"/>
    <n v="16.2"/>
    <x v="8"/>
    <n v="4.37"/>
    <x v="1"/>
    <x v="1"/>
    <x v="1"/>
    <x v="0"/>
    <x v="0"/>
    <x v="0"/>
  </r>
  <r>
    <n v="3426"/>
    <s v="MI"/>
    <x v="38"/>
    <x v="1"/>
    <x v="1"/>
    <x v="1"/>
    <n v="0"/>
    <x v="1"/>
    <n v="86.1"/>
    <n v="97"/>
    <n v="14.64"/>
    <n v="227.9"/>
    <n v="101"/>
    <n v="19.37"/>
    <n v="225.8"/>
    <n v="102"/>
    <n v="10.16"/>
    <n v="9.1"/>
    <x v="0"/>
    <n v="2.46"/>
    <x v="0"/>
    <x v="3"/>
    <x v="1"/>
    <x v="0"/>
    <x v="1"/>
    <x v="2"/>
  </r>
  <r>
    <n v="3427"/>
    <s v="MS"/>
    <x v="138"/>
    <x v="0"/>
    <x v="0"/>
    <x v="1"/>
    <n v="0"/>
    <x v="1"/>
    <n v="161.6"/>
    <n v="94"/>
    <n v="27.47"/>
    <n v="187.5"/>
    <n v="110"/>
    <n v="15.94"/>
    <n v="220.8"/>
    <n v="71"/>
    <n v="9.94"/>
    <n v="10.3"/>
    <x v="10"/>
    <n v="2.78"/>
    <x v="0"/>
    <x v="4"/>
    <x v="1"/>
    <x v="0"/>
    <x v="0"/>
    <x v="3"/>
  </r>
  <r>
    <n v="3428"/>
    <s v="DE"/>
    <x v="116"/>
    <x v="0"/>
    <x v="0"/>
    <x v="1"/>
    <n v="0"/>
    <x v="1"/>
    <n v="257.89999999999998"/>
    <n v="80"/>
    <n v="43.84"/>
    <n v="220.7"/>
    <n v="82"/>
    <n v="18.760000000000002"/>
    <n v="225.4"/>
    <n v="70"/>
    <n v="10.14"/>
    <n v="16.8"/>
    <x v="0"/>
    <n v="4.54"/>
    <x v="1"/>
    <x v="4"/>
    <x v="2"/>
    <x v="1"/>
    <x v="0"/>
    <x v="0"/>
  </r>
  <r>
    <n v="3429"/>
    <s v="KS"/>
    <x v="109"/>
    <x v="0"/>
    <x v="0"/>
    <x v="1"/>
    <n v="0"/>
    <x v="1"/>
    <n v="209.2"/>
    <n v="127"/>
    <n v="35.56"/>
    <n v="165.3"/>
    <n v="93"/>
    <n v="14.05"/>
    <n v="196.8"/>
    <n v="98"/>
    <n v="8.86"/>
    <n v="10.6"/>
    <x v="8"/>
    <n v="2.86"/>
    <x v="1"/>
    <x v="3"/>
    <x v="1"/>
    <x v="0"/>
    <x v="2"/>
    <x v="0"/>
  </r>
  <r>
    <n v="3430"/>
    <s v="RI"/>
    <x v="52"/>
    <x v="1"/>
    <x v="0"/>
    <x v="0"/>
    <n v="19"/>
    <x v="0"/>
    <n v="214"/>
    <n v="57"/>
    <n v="36.380000000000003"/>
    <n v="245.3"/>
    <n v="105"/>
    <n v="20.85"/>
    <n v="205.6"/>
    <n v="68"/>
    <n v="9.25"/>
    <n v="10.3"/>
    <x v="5"/>
    <n v="2.78"/>
    <x v="0"/>
    <x v="0"/>
    <x v="1"/>
    <x v="0"/>
    <x v="1"/>
    <x v="0"/>
  </r>
  <r>
    <n v="3431"/>
    <s v="WI"/>
    <x v="145"/>
    <x v="0"/>
    <x v="0"/>
    <x v="0"/>
    <n v="21"/>
    <x v="0"/>
    <n v="196"/>
    <n v="104"/>
    <n v="33.32"/>
    <n v="194.7"/>
    <n v="73"/>
    <n v="16.55"/>
    <n v="150.80000000000001"/>
    <n v="92"/>
    <n v="6.79"/>
    <n v="9.6"/>
    <x v="7"/>
    <n v="2.59"/>
    <x v="0"/>
    <x v="1"/>
    <x v="1"/>
    <x v="0"/>
    <x v="0"/>
    <x v="0"/>
  </r>
  <r>
    <n v="3432"/>
    <s v="MT"/>
    <x v="36"/>
    <x v="0"/>
    <x v="0"/>
    <x v="0"/>
    <n v="33"/>
    <x v="2"/>
    <n v="129.80000000000001"/>
    <n v="112"/>
    <n v="22.07"/>
    <n v="225.3"/>
    <n v="96"/>
    <n v="19.149999999999999"/>
    <n v="262.5"/>
    <n v="104"/>
    <n v="11.81"/>
    <n v="8.6"/>
    <x v="0"/>
    <n v="2.3199999999999998"/>
    <x v="0"/>
    <x v="0"/>
    <x v="1"/>
    <x v="0"/>
    <x v="1"/>
    <x v="2"/>
  </r>
  <r>
    <n v="3433"/>
    <s v="WV"/>
    <x v="47"/>
    <x v="2"/>
    <x v="0"/>
    <x v="1"/>
    <n v="0"/>
    <x v="1"/>
    <n v="239.1"/>
    <n v="96"/>
    <n v="40.65"/>
    <n v="180.1"/>
    <n v="110"/>
    <n v="15.31"/>
    <n v="259.2"/>
    <n v="112"/>
    <n v="11.66"/>
    <n v="14"/>
    <x v="5"/>
    <n v="3.78"/>
    <x v="1"/>
    <x v="1"/>
    <x v="1"/>
    <x v="0"/>
    <x v="0"/>
    <x v="0"/>
  </r>
  <r>
    <n v="3434"/>
    <s v="IL"/>
    <x v="49"/>
    <x v="1"/>
    <x v="0"/>
    <x v="1"/>
    <n v="0"/>
    <x v="1"/>
    <n v="133.19999999999999"/>
    <n v="80"/>
    <n v="22.64"/>
    <n v="144.19999999999999"/>
    <n v="98"/>
    <n v="12.26"/>
    <n v="261"/>
    <n v="102"/>
    <n v="11.75"/>
    <n v="12"/>
    <x v="0"/>
    <n v="3.24"/>
    <x v="1"/>
    <x v="3"/>
    <x v="2"/>
    <x v="1"/>
    <x v="2"/>
    <x v="2"/>
  </r>
  <r>
    <n v="3435"/>
    <s v="OR"/>
    <x v="19"/>
    <x v="2"/>
    <x v="0"/>
    <x v="1"/>
    <n v="0"/>
    <x v="1"/>
    <n v="135.69999999999999"/>
    <n v="34"/>
    <n v="23.07"/>
    <n v="243"/>
    <n v="99"/>
    <n v="20.66"/>
    <n v="209.3"/>
    <n v="115"/>
    <n v="9.42"/>
    <n v="12.2"/>
    <x v="8"/>
    <n v="3.29"/>
    <x v="1"/>
    <x v="0"/>
    <x v="1"/>
    <x v="0"/>
    <x v="1"/>
    <x v="1"/>
  </r>
  <r>
    <n v="3436"/>
    <s v="MN"/>
    <x v="97"/>
    <x v="0"/>
    <x v="0"/>
    <x v="0"/>
    <n v="31"/>
    <x v="2"/>
    <n v="211"/>
    <n v="117"/>
    <n v="35.869999999999997"/>
    <n v="238.7"/>
    <n v="77"/>
    <n v="20.29"/>
    <n v="184.5"/>
    <n v="99"/>
    <n v="8.3000000000000007"/>
    <n v="14"/>
    <x v="8"/>
    <n v="3.78"/>
    <x v="1"/>
    <x v="0"/>
    <x v="1"/>
    <x v="0"/>
    <x v="1"/>
    <x v="0"/>
  </r>
  <r>
    <n v="3437"/>
    <s v="TX"/>
    <x v="66"/>
    <x v="1"/>
    <x v="0"/>
    <x v="1"/>
    <n v="0"/>
    <x v="1"/>
    <n v="135.19999999999999"/>
    <n v="93"/>
    <n v="22.98"/>
    <n v="285.89999999999998"/>
    <n v="123"/>
    <n v="24.3"/>
    <n v="228.1"/>
    <n v="112"/>
    <n v="10.26"/>
    <n v="10"/>
    <x v="5"/>
    <n v="2.7"/>
    <x v="0"/>
    <x v="3"/>
    <x v="1"/>
    <x v="0"/>
    <x v="1"/>
    <x v="1"/>
  </r>
  <r>
    <n v="3438"/>
    <s v="LA"/>
    <x v="73"/>
    <x v="2"/>
    <x v="0"/>
    <x v="1"/>
    <n v="0"/>
    <x v="1"/>
    <n v="140.80000000000001"/>
    <n v="126"/>
    <n v="23.94"/>
    <n v="212.5"/>
    <n v="115"/>
    <n v="18.059999999999999"/>
    <n v="141.69999999999999"/>
    <n v="79"/>
    <n v="6.38"/>
    <n v="6.4"/>
    <x v="2"/>
    <n v="1.73"/>
    <x v="0"/>
    <x v="2"/>
    <x v="2"/>
    <x v="1"/>
    <x v="0"/>
    <x v="3"/>
  </r>
  <r>
    <n v="3439"/>
    <s v="AL"/>
    <x v="85"/>
    <x v="1"/>
    <x v="0"/>
    <x v="1"/>
    <n v="0"/>
    <x v="1"/>
    <n v="160.19999999999999"/>
    <n v="103"/>
    <n v="27.23"/>
    <n v="159.80000000000001"/>
    <n v="116"/>
    <n v="13.58"/>
    <n v="255.7"/>
    <n v="87"/>
    <n v="11.51"/>
    <n v="12.9"/>
    <x v="0"/>
    <n v="3.48"/>
    <x v="1"/>
    <x v="0"/>
    <x v="1"/>
    <x v="0"/>
    <x v="2"/>
    <x v="2"/>
  </r>
  <r>
    <n v="3440"/>
    <s v="MD"/>
    <x v="15"/>
    <x v="0"/>
    <x v="0"/>
    <x v="1"/>
    <n v="0"/>
    <x v="1"/>
    <n v="153.69999999999999"/>
    <n v="86"/>
    <n v="26.13"/>
    <n v="160.30000000000001"/>
    <n v="78"/>
    <n v="13.63"/>
    <n v="176.6"/>
    <n v="140"/>
    <n v="7.95"/>
    <n v="9.6"/>
    <x v="8"/>
    <n v="2.59"/>
    <x v="0"/>
    <x v="0"/>
    <x v="1"/>
    <x v="0"/>
    <x v="2"/>
    <x v="3"/>
  </r>
  <r>
    <n v="3441"/>
    <s v="ND"/>
    <x v="127"/>
    <x v="0"/>
    <x v="0"/>
    <x v="1"/>
    <n v="0"/>
    <x v="1"/>
    <n v="237.6"/>
    <n v="86"/>
    <n v="40.39"/>
    <n v="157"/>
    <n v="105"/>
    <n v="13.35"/>
    <n v="163.6"/>
    <n v="103"/>
    <n v="7.36"/>
    <n v="14.2"/>
    <x v="5"/>
    <n v="3.83"/>
    <x v="1"/>
    <x v="4"/>
    <x v="1"/>
    <x v="0"/>
    <x v="2"/>
    <x v="0"/>
  </r>
  <r>
    <n v="3442"/>
    <s v="DC"/>
    <x v="201"/>
    <x v="1"/>
    <x v="0"/>
    <x v="1"/>
    <n v="0"/>
    <x v="1"/>
    <n v="182.1"/>
    <n v="92"/>
    <n v="30.96"/>
    <n v="180.4"/>
    <n v="91"/>
    <n v="15.33"/>
    <n v="206.4"/>
    <n v="128"/>
    <n v="9.2899999999999991"/>
    <n v="7.2"/>
    <x v="5"/>
    <n v="1.94"/>
    <x v="0"/>
    <x v="4"/>
    <x v="1"/>
    <x v="0"/>
    <x v="0"/>
    <x v="0"/>
  </r>
  <r>
    <n v="3443"/>
    <s v="MD"/>
    <x v="198"/>
    <x v="2"/>
    <x v="0"/>
    <x v="1"/>
    <n v="0"/>
    <x v="1"/>
    <n v="198.7"/>
    <n v="108"/>
    <n v="33.78"/>
    <n v="146.69999999999999"/>
    <n v="86"/>
    <n v="12.47"/>
    <n v="216.8"/>
    <n v="95"/>
    <n v="9.76"/>
    <n v="9.5"/>
    <x v="0"/>
    <n v="2.57"/>
    <x v="0"/>
    <x v="4"/>
    <x v="1"/>
    <x v="0"/>
    <x v="2"/>
    <x v="0"/>
  </r>
  <r>
    <n v="3444"/>
    <s v="MA"/>
    <x v="189"/>
    <x v="2"/>
    <x v="0"/>
    <x v="0"/>
    <n v="47"/>
    <x v="2"/>
    <n v="151.1"/>
    <n v="117"/>
    <n v="25.69"/>
    <n v="137.4"/>
    <n v="103"/>
    <n v="11.68"/>
    <n v="172.6"/>
    <n v="99"/>
    <n v="7.77"/>
    <n v="9.1999999999999993"/>
    <x v="8"/>
    <n v="2.48"/>
    <x v="0"/>
    <x v="0"/>
    <x v="1"/>
    <x v="0"/>
    <x v="2"/>
    <x v="3"/>
  </r>
  <r>
    <n v="3445"/>
    <s v="DC"/>
    <x v="134"/>
    <x v="1"/>
    <x v="0"/>
    <x v="1"/>
    <n v="0"/>
    <x v="1"/>
    <n v="195.2"/>
    <n v="84"/>
    <n v="33.18"/>
    <n v="229.5"/>
    <n v="116"/>
    <n v="19.510000000000002"/>
    <n v="185.3"/>
    <n v="147"/>
    <n v="8.34"/>
    <n v="11.9"/>
    <x v="0"/>
    <n v="3.21"/>
    <x v="1"/>
    <x v="1"/>
    <x v="1"/>
    <x v="0"/>
    <x v="1"/>
    <x v="0"/>
  </r>
  <r>
    <n v="3446"/>
    <s v="NJ"/>
    <x v="45"/>
    <x v="2"/>
    <x v="1"/>
    <x v="0"/>
    <n v="34"/>
    <x v="2"/>
    <n v="209.9"/>
    <n v="79"/>
    <n v="35.68"/>
    <n v="226.1"/>
    <n v="88"/>
    <n v="19.22"/>
    <n v="101.8"/>
    <n v="103"/>
    <n v="4.58"/>
    <n v="11.4"/>
    <x v="5"/>
    <n v="3.08"/>
    <x v="1"/>
    <x v="4"/>
    <x v="2"/>
    <x v="1"/>
    <x v="1"/>
    <x v="0"/>
  </r>
  <r>
    <n v="3447"/>
    <s v="RI"/>
    <x v="98"/>
    <x v="0"/>
    <x v="1"/>
    <x v="0"/>
    <n v="18"/>
    <x v="0"/>
    <n v="130.69999999999999"/>
    <n v="86"/>
    <n v="22.22"/>
    <n v="186.1"/>
    <n v="98"/>
    <n v="15.82"/>
    <n v="204.8"/>
    <n v="103"/>
    <n v="9.2200000000000006"/>
    <n v="11.9"/>
    <x v="1"/>
    <n v="3.21"/>
    <x v="1"/>
    <x v="1"/>
    <x v="1"/>
    <x v="0"/>
    <x v="0"/>
    <x v="3"/>
  </r>
  <r>
    <n v="3448"/>
    <s v="AL"/>
    <x v="136"/>
    <x v="0"/>
    <x v="0"/>
    <x v="1"/>
    <n v="0"/>
    <x v="1"/>
    <n v="265.89999999999998"/>
    <n v="112"/>
    <n v="45.2"/>
    <n v="132.9"/>
    <n v="94"/>
    <n v="11.3"/>
    <n v="185.2"/>
    <n v="106"/>
    <n v="8.33"/>
    <n v="14.6"/>
    <x v="10"/>
    <n v="3.94"/>
    <x v="1"/>
    <x v="0"/>
    <x v="1"/>
    <x v="0"/>
    <x v="2"/>
    <x v="0"/>
  </r>
  <r>
    <n v="3449"/>
    <s v="TX"/>
    <x v="67"/>
    <x v="2"/>
    <x v="0"/>
    <x v="1"/>
    <n v="0"/>
    <x v="1"/>
    <n v="249.7"/>
    <n v="91"/>
    <n v="42.45"/>
    <n v="185.1"/>
    <n v="90"/>
    <n v="15.73"/>
    <n v="234.2"/>
    <n v="88"/>
    <n v="10.54"/>
    <n v="10.5"/>
    <x v="6"/>
    <n v="2.84"/>
    <x v="1"/>
    <x v="0"/>
    <x v="1"/>
    <x v="0"/>
    <x v="0"/>
    <x v="0"/>
  </r>
  <r>
    <n v="3450"/>
    <s v="MS"/>
    <x v="16"/>
    <x v="1"/>
    <x v="0"/>
    <x v="1"/>
    <n v="0"/>
    <x v="1"/>
    <n v="204.1"/>
    <n v="116"/>
    <n v="34.700000000000003"/>
    <n v="150.19999999999999"/>
    <n v="74"/>
    <n v="12.77"/>
    <n v="108.1"/>
    <n v="154"/>
    <n v="4.8600000000000003"/>
    <n v="8.1"/>
    <x v="6"/>
    <n v="2.19"/>
    <x v="0"/>
    <x v="4"/>
    <x v="1"/>
    <x v="0"/>
    <x v="2"/>
    <x v="0"/>
  </r>
  <r>
    <n v="3451"/>
    <s v="WI"/>
    <x v="10"/>
    <x v="1"/>
    <x v="0"/>
    <x v="0"/>
    <n v="24"/>
    <x v="0"/>
    <n v="135.80000000000001"/>
    <n v="108"/>
    <n v="23.09"/>
    <n v="251.4"/>
    <n v="62"/>
    <n v="21.37"/>
    <n v="181.5"/>
    <n v="91"/>
    <n v="8.17"/>
    <n v="6.4"/>
    <x v="7"/>
    <n v="1.73"/>
    <x v="0"/>
    <x v="1"/>
    <x v="1"/>
    <x v="0"/>
    <x v="1"/>
    <x v="1"/>
  </r>
  <r>
    <n v="3452"/>
    <s v="ME"/>
    <x v="64"/>
    <x v="0"/>
    <x v="0"/>
    <x v="1"/>
    <n v="0"/>
    <x v="1"/>
    <n v="211.4"/>
    <n v="105"/>
    <n v="35.94"/>
    <n v="249.9"/>
    <n v="77"/>
    <n v="21.24"/>
    <n v="199.6"/>
    <n v="129"/>
    <n v="8.98"/>
    <n v="9.3000000000000007"/>
    <x v="5"/>
    <n v="2.5099999999999998"/>
    <x v="0"/>
    <x v="4"/>
    <x v="1"/>
    <x v="0"/>
    <x v="1"/>
    <x v="0"/>
  </r>
  <r>
    <n v="3453"/>
    <s v="MT"/>
    <x v="64"/>
    <x v="1"/>
    <x v="0"/>
    <x v="1"/>
    <n v="0"/>
    <x v="1"/>
    <n v="185.8"/>
    <n v="102"/>
    <n v="31.59"/>
    <n v="251.6"/>
    <n v="88"/>
    <n v="21.39"/>
    <n v="202.8"/>
    <n v="86"/>
    <n v="9.1300000000000008"/>
    <n v="13.3"/>
    <x v="1"/>
    <n v="3.59"/>
    <x v="1"/>
    <x v="4"/>
    <x v="1"/>
    <x v="0"/>
    <x v="1"/>
    <x v="0"/>
  </r>
  <r>
    <n v="3454"/>
    <s v="ID"/>
    <x v="46"/>
    <x v="0"/>
    <x v="0"/>
    <x v="1"/>
    <n v="0"/>
    <x v="1"/>
    <n v="202.5"/>
    <n v="91"/>
    <n v="34.43"/>
    <n v="142.5"/>
    <n v="134"/>
    <n v="12.11"/>
    <n v="219.6"/>
    <n v="102"/>
    <n v="9.8800000000000008"/>
    <n v="10.1"/>
    <x v="7"/>
    <n v="2.73"/>
    <x v="0"/>
    <x v="3"/>
    <x v="1"/>
    <x v="0"/>
    <x v="2"/>
    <x v="0"/>
  </r>
  <r>
    <n v="3455"/>
    <s v="ND"/>
    <x v="52"/>
    <x v="1"/>
    <x v="0"/>
    <x v="1"/>
    <n v="0"/>
    <x v="1"/>
    <n v="169.4"/>
    <n v="127"/>
    <n v="28.8"/>
    <n v="157.19999999999999"/>
    <n v="111"/>
    <n v="13.36"/>
    <n v="172.4"/>
    <n v="103"/>
    <n v="7.76"/>
    <n v="10.7"/>
    <x v="5"/>
    <n v="2.89"/>
    <x v="1"/>
    <x v="0"/>
    <x v="1"/>
    <x v="0"/>
    <x v="2"/>
    <x v="3"/>
  </r>
  <r>
    <n v="3456"/>
    <s v="AZ"/>
    <x v="26"/>
    <x v="0"/>
    <x v="0"/>
    <x v="1"/>
    <n v="0"/>
    <x v="1"/>
    <n v="135.19999999999999"/>
    <n v="76"/>
    <n v="22.98"/>
    <n v="161"/>
    <n v="98"/>
    <n v="13.69"/>
    <n v="129.30000000000001"/>
    <n v="105"/>
    <n v="5.82"/>
    <n v="9"/>
    <x v="1"/>
    <n v="2.4300000000000002"/>
    <x v="0"/>
    <x v="1"/>
    <x v="1"/>
    <x v="0"/>
    <x v="2"/>
    <x v="3"/>
  </r>
  <r>
    <n v="3457"/>
    <s v="CA"/>
    <x v="171"/>
    <x v="2"/>
    <x v="0"/>
    <x v="1"/>
    <n v="0"/>
    <x v="1"/>
    <n v="125.1"/>
    <n v="103"/>
    <n v="21.27"/>
    <n v="209.6"/>
    <n v="103"/>
    <n v="17.82"/>
    <n v="186.2"/>
    <n v="78"/>
    <n v="8.3800000000000008"/>
    <n v="11.8"/>
    <x v="6"/>
    <n v="3.19"/>
    <x v="1"/>
    <x v="0"/>
    <x v="1"/>
    <x v="0"/>
    <x v="0"/>
    <x v="3"/>
  </r>
  <r>
    <n v="3458"/>
    <s v="NJ"/>
    <x v="9"/>
    <x v="2"/>
    <x v="0"/>
    <x v="1"/>
    <n v="0"/>
    <x v="1"/>
    <n v="287.10000000000002"/>
    <n v="83"/>
    <n v="48.81"/>
    <n v="218.4"/>
    <n v="124"/>
    <n v="18.559999999999999"/>
    <n v="151.5"/>
    <n v="42"/>
    <n v="6.82"/>
    <n v="11"/>
    <x v="7"/>
    <n v="2.97"/>
    <x v="1"/>
    <x v="0"/>
    <x v="2"/>
    <x v="1"/>
    <x v="0"/>
    <x v="0"/>
  </r>
  <r>
    <n v="3459"/>
    <s v="NV"/>
    <x v="94"/>
    <x v="0"/>
    <x v="0"/>
    <x v="1"/>
    <n v="0"/>
    <x v="1"/>
    <n v="199.7"/>
    <n v="107"/>
    <n v="33.950000000000003"/>
    <n v="205.8"/>
    <n v="86"/>
    <n v="17.489999999999998"/>
    <n v="198.8"/>
    <n v="125"/>
    <n v="8.9499999999999993"/>
    <n v="8.3000000000000007"/>
    <x v="2"/>
    <n v="2.2400000000000002"/>
    <x v="0"/>
    <x v="1"/>
    <x v="1"/>
    <x v="0"/>
    <x v="0"/>
    <x v="0"/>
  </r>
  <r>
    <n v="3460"/>
    <s v="NV"/>
    <x v="112"/>
    <x v="2"/>
    <x v="0"/>
    <x v="1"/>
    <n v="0"/>
    <x v="1"/>
    <n v="247.6"/>
    <n v="114"/>
    <n v="42.09"/>
    <n v="172.3"/>
    <n v="110"/>
    <n v="14.65"/>
    <n v="264.39999999999998"/>
    <n v="107"/>
    <n v="11.9"/>
    <n v="7.1"/>
    <x v="0"/>
    <n v="1.92"/>
    <x v="0"/>
    <x v="0"/>
    <x v="1"/>
    <x v="0"/>
    <x v="2"/>
    <x v="0"/>
  </r>
  <r>
    <n v="3461"/>
    <s v="AL"/>
    <x v="23"/>
    <x v="1"/>
    <x v="0"/>
    <x v="0"/>
    <n v="39"/>
    <x v="2"/>
    <n v="160.80000000000001"/>
    <n v="97"/>
    <n v="27.34"/>
    <n v="119.3"/>
    <n v="54"/>
    <n v="10.14"/>
    <n v="147.9"/>
    <n v="101"/>
    <n v="6.66"/>
    <n v="10.3"/>
    <x v="0"/>
    <n v="2.78"/>
    <x v="0"/>
    <x v="3"/>
    <x v="1"/>
    <x v="0"/>
    <x v="2"/>
    <x v="3"/>
  </r>
  <r>
    <n v="3462"/>
    <s v="SC"/>
    <x v="52"/>
    <x v="2"/>
    <x v="0"/>
    <x v="0"/>
    <n v="31"/>
    <x v="2"/>
    <n v="118.5"/>
    <n v="92"/>
    <n v="20.149999999999999"/>
    <n v="257.89999999999998"/>
    <n v="76"/>
    <n v="21.92"/>
    <n v="186.2"/>
    <n v="96"/>
    <n v="8.3800000000000008"/>
    <n v="9"/>
    <x v="1"/>
    <n v="2.4300000000000002"/>
    <x v="0"/>
    <x v="0"/>
    <x v="1"/>
    <x v="0"/>
    <x v="1"/>
    <x v="1"/>
  </r>
  <r>
    <n v="3463"/>
    <s v="WV"/>
    <x v="126"/>
    <x v="0"/>
    <x v="0"/>
    <x v="1"/>
    <n v="0"/>
    <x v="1"/>
    <n v="181"/>
    <n v="107"/>
    <n v="30.77"/>
    <n v="188.4"/>
    <n v="114"/>
    <n v="16.010000000000002"/>
    <n v="175.8"/>
    <n v="41"/>
    <n v="7.91"/>
    <n v="9.9"/>
    <x v="7"/>
    <n v="2.67"/>
    <x v="0"/>
    <x v="7"/>
    <x v="1"/>
    <x v="0"/>
    <x v="0"/>
    <x v="0"/>
  </r>
  <r>
    <n v="3464"/>
    <s v="OH"/>
    <x v="5"/>
    <x v="2"/>
    <x v="1"/>
    <x v="1"/>
    <n v="0"/>
    <x v="1"/>
    <n v="160.6"/>
    <n v="101"/>
    <n v="27.3"/>
    <n v="202"/>
    <n v="125"/>
    <n v="17.170000000000002"/>
    <n v="221.7"/>
    <n v="100"/>
    <n v="9.98"/>
    <n v="8.8000000000000007"/>
    <x v="5"/>
    <n v="2.38"/>
    <x v="0"/>
    <x v="0"/>
    <x v="2"/>
    <x v="1"/>
    <x v="0"/>
    <x v="3"/>
  </r>
  <r>
    <n v="3465"/>
    <s v="TX"/>
    <x v="15"/>
    <x v="1"/>
    <x v="0"/>
    <x v="1"/>
    <n v="0"/>
    <x v="1"/>
    <n v="111.9"/>
    <n v="105"/>
    <n v="19.02"/>
    <n v="197.7"/>
    <n v="121"/>
    <n v="16.8"/>
    <n v="302.8"/>
    <n v="108"/>
    <n v="13.63"/>
    <n v="10.1"/>
    <x v="2"/>
    <n v="2.73"/>
    <x v="0"/>
    <x v="0"/>
    <x v="1"/>
    <x v="0"/>
    <x v="0"/>
    <x v="2"/>
  </r>
  <r>
    <n v="3466"/>
    <s v="ME"/>
    <x v="32"/>
    <x v="0"/>
    <x v="0"/>
    <x v="1"/>
    <n v="0"/>
    <x v="1"/>
    <n v="120.5"/>
    <n v="107"/>
    <n v="20.49"/>
    <n v="176.3"/>
    <n v="124"/>
    <n v="14.99"/>
    <n v="258"/>
    <n v="121"/>
    <n v="11.61"/>
    <n v="10.5"/>
    <x v="2"/>
    <n v="2.84"/>
    <x v="1"/>
    <x v="1"/>
    <x v="1"/>
    <x v="0"/>
    <x v="2"/>
    <x v="2"/>
  </r>
  <r>
    <n v="3467"/>
    <s v="MT"/>
    <x v="87"/>
    <x v="2"/>
    <x v="0"/>
    <x v="1"/>
    <n v="0"/>
    <x v="1"/>
    <n v="242.4"/>
    <n v="89"/>
    <n v="41.21"/>
    <n v="161.4"/>
    <n v="89"/>
    <n v="13.72"/>
    <n v="142.4"/>
    <n v="95"/>
    <n v="6.41"/>
    <n v="5.4"/>
    <x v="5"/>
    <n v="1.46"/>
    <x v="0"/>
    <x v="0"/>
    <x v="1"/>
    <x v="0"/>
    <x v="2"/>
    <x v="0"/>
  </r>
  <r>
    <n v="3468"/>
    <s v="NJ"/>
    <x v="1"/>
    <x v="2"/>
    <x v="0"/>
    <x v="1"/>
    <n v="0"/>
    <x v="1"/>
    <n v="178.4"/>
    <n v="81"/>
    <n v="30.33"/>
    <n v="182.7"/>
    <n v="119"/>
    <n v="15.53"/>
    <n v="251.4"/>
    <n v="109"/>
    <n v="11.31"/>
    <n v="10.8"/>
    <x v="5"/>
    <n v="2.92"/>
    <x v="1"/>
    <x v="0"/>
    <x v="1"/>
    <x v="0"/>
    <x v="0"/>
    <x v="0"/>
  </r>
  <r>
    <n v="3469"/>
    <s v="UT"/>
    <x v="174"/>
    <x v="1"/>
    <x v="0"/>
    <x v="1"/>
    <n v="0"/>
    <x v="1"/>
    <n v="258.7"/>
    <n v="94"/>
    <n v="43.98"/>
    <n v="190.3"/>
    <n v="132"/>
    <n v="16.18"/>
    <n v="247.2"/>
    <n v="73"/>
    <n v="11.12"/>
    <n v="11.4"/>
    <x v="5"/>
    <n v="3.08"/>
    <x v="1"/>
    <x v="0"/>
    <x v="2"/>
    <x v="1"/>
    <x v="0"/>
    <x v="0"/>
  </r>
  <r>
    <n v="3470"/>
    <s v="DC"/>
    <x v="10"/>
    <x v="0"/>
    <x v="0"/>
    <x v="0"/>
    <n v="18"/>
    <x v="0"/>
    <n v="124.3"/>
    <n v="104"/>
    <n v="21.13"/>
    <n v="196.1"/>
    <n v="80"/>
    <n v="16.670000000000002"/>
    <n v="290"/>
    <n v="110"/>
    <n v="13.05"/>
    <n v="7.2"/>
    <x v="0"/>
    <n v="1.94"/>
    <x v="0"/>
    <x v="0"/>
    <x v="1"/>
    <x v="0"/>
    <x v="0"/>
    <x v="2"/>
  </r>
  <r>
    <n v="3471"/>
    <s v="UT"/>
    <x v="160"/>
    <x v="0"/>
    <x v="0"/>
    <x v="1"/>
    <n v="0"/>
    <x v="1"/>
    <n v="94.9"/>
    <n v="114"/>
    <n v="16.13"/>
    <n v="315.8"/>
    <n v="105"/>
    <n v="26.84"/>
    <n v="181"/>
    <n v="71"/>
    <n v="8.15"/>
    <n v="10.8"/>
    <x v="1"/>
    <n v="2.92"/>
    <x v="1"/>
    <x v="1"/>
    <x v="1"/>
    <x v="0"/>
    <x v="1"/>
    <x v="1"/>
  </r>
  <r>
    <n v="3472"/>
    <s v="CO"/>
    <x v="96"/>
    <x v="2"/>
    <x v="0"/>
    <x v="1"/>
    <n v="0"/>
    <x v="1"/>
    <n v="182"/>
    <n v="101"/>
    <n v="30.94"/>
    <n v="200.3"/>
    <n v="119"/>
    <n v="17.03"/>
    <n v="208.9"/>
    <n v="131"/>
    <n v="9.4"/>
    <n v="13.4"/>
    <x v="0"/>
    <n v="3.62"/>
    <x v="1"/>
    <x v="2"/>
    <x v="1"/>
    <x v="0"/>
    <x v="0"/>
    <x v="0"/>
  </r>
  <r>
    <n v="3473"/>
    <s v="MA"/>
    <x v="115"/>
    <x v="2"/>
    <x v="0"/>
    <x v="1"/>
    <n v="0"/>
    <x v="1"/>
    <n v="162"/>
    <n v="62"/>
    <n v="27.54"/>
    <n v="278.10000000000002"/>
    <n v="108"/>
    <n v="23.64"/>
    <n v="197.5"/>
    <n v="82"/>
    <n v="8.89"/>
    <n v="9.1"/>
    <x v="7"/>
    <n v="2.46"/>
    <x v="0"/>
    <x v="0"/>
    <x v="1"/>
    <x v="0"/>
    <x v="1"/>
    <x v="1"/>
  </r>
  <r>
    <n v="3474"/>
    <s v="FL"/>
    <x v="10"/>
    <x v="0"/>
    <x v="0"/>
    <x v="1"/>
    <n v="0"/>
    <x v="1"/>
    <n v="176.6"/>
    <n v="83"/>
    <n v="30.02"/>
    <n v="221.6"/>
    <n v="101"/>
    <n v="18.84"/>
    <n v="185.3"/>
    <n v="89"/>
    <n v="8.34"/>
    <n v="9.4"/>
    <x v="6"/>
    <n v="2.54"/>
    <x v="0"/>
    <x v="1"/>
    <x v="1"/>
    <x v="0"/>
    <x v="0"/>
    <x v="0"/>
  </r>
  <r>
    <n v="3475"/>
    <s v="ID"/>
    <x v="30"/>
    <x v="2"/>
    <x v="1"/>
    <x v="0"/>
    <n v="28"/>
    <x v="2"/>
    <n v="156.1"/>
    <n v="98"/>
    <n v="26.54"/>
    <n v="209.9"/>
    <n v="140"/>
    <n v="17.84"/>
    <n v="190"/>
    <n v="69"/>
    <n v="8.5500000000000007"/>
    <n v="11.4"/>
    <x v="7"/>
    <n v="3.08"/>
    <x v="1"/>
    <x v="1"/>
    <x v="1"/>
    <x v="0"/>
    <x v="0"/>
    <x v="3"/>
  </r>
  <r>
    <n v="3476"/>
    <s v="CO"/>
    <x v="78"/>
    <x v="1"/>
    <x v="0"/>
    <x v="1"/>
    <n v="0"/>
    <x v="1"/>
    <n v="150.6"/>
    <n v="106"/>
    <n v="25.6"/>
    <n v="147.4"/>
    <n v="108"/>
    <n v="12.53"/>
    <n v="173.2"/>
    <n v="109"/>
    <n v="7.79"/>
    <n v="9.5"/>
    <x v="2"/>
    <n v="2.57"/>
    <x v="0"/>
    <x v="0"/>
    <x v="1"/>
    <x v="0"/>
    <x v="2"/>
    <x v="3"/>
  </r>
  <r>
    <n v="3477"/>
    <s v="PA"/>
    <x v="60"/>
    <x v="1"/>
    <x v="0"/>
    <x v="1"/>
    <n v="0"/>
    <x v="1"/>
    <n v="189.1"/>
    <n v="141"/>
    <n v="32.15"/>
    <n v="198.2"/>
    <n v="113"/>
    <n v="16.850000000000001"/>
    <n v="280.2"/>
    <n v="103"/>
    <n v="12.61"/>
    <n v="2.2000000000000002"/>
    <x v="10"/>
    <n v="0.59"/>
    <x v="0"/>
    <x v="0"/>
    <x v="1"/>
    <x v="0"/>
    <x v="0"/>
    <x v="0"/>
  </r>
  <r>
    <n v="3478"/>
    <s v="KY"/>
    <x v="49"/>
    <x v="2"/>
    <x v="0"/>
    <x v="1"/>
    <n v="0"/>
    <x v="1"/>
    <n v="156.9"/>
    <n v="74"/>
    <n v="26.67"/>
    <n v="195.8"/>
    <n v="82"/>
    <n v="16.64"/>
    <n v="181"/>
    <n v="99"/>
    <n v="8.15"/>
    <n v="8.8000000000000007"/>
    <x v="5"/>
    <n v="2.38"/>
    <x v="0"/>
    <x v="0"/>
    <x v="1"/>
    <x v="0"/>
    <x v="0"/>
    <x v="3"/>
  </r>
  <r>
    <n v="3479"/>
    <s v="ID"/>
    <x v="36"/>
    <x v="2"/>
    <x v="0"/>
    <x v="1"/>
    <n v="0"/>
    <x v="1"/>
    <n v="67"/>
    <n v="76"/>
    <n v="11.39"/>
    <n v="223"/>
    <n v="154"/>
    <n v="18.96"/>
    <n v="236.5"/>
    <n v="151"/>
    <n v="10.64"/>
    <n v="11.2"/>
    <x v="5"/>
    <n v="3.02"/>
    <x v="1"/>
    <x v="0"/>
    <x v="1"/>
    <x v="0"/>
    <x v="0"/>
    <x v="2"/>
  </r>
  <r>
    <n v="3480"/>
    <s v="AK"/>
    <x v="41"/>
    <x v="0"/>
    <x v="0"/>
    <x v="1"/>
    <n v="0"/>
    <x v="1"/>
    <n v="261.3"/>
    <n v="89"/>
    <n v="44.42"/>
    <n v="152.4"/>
    <n v="139"/>
    <n v="12.95"/>
    <n v="120.2"/>
    <n v="124"/>
    <n v="5.41"/>
    <n v="10.5"/>
    <x v="5"/>
    <n v="2.84"/>
    <x v="1"/>
    <x v="1"/>
    <x v="1"/>
    <x v="0"/>
    <x v="2"/>
    <x v="0"/>
  </r>
  <r>
    <n v="3481"/>
    <s v="AL"/>
    <x v="91"/>
    <x v="0"/>
    <x v="0"/>
    <x v="1"/>
    <n v="0"/>
    <x v="1"/>
    <n v="135.1"/>
    <n v="92"/>
    <n v="22.97"/>
    <n v="185"/>
    <n v="103"/>
    <n v="15.73"/>
    <n v="147.1"/>
    <n v="74"/>
    <n v="6.62"/>
    <n v="14.7"/>
    <x v="2"/>
    <n v="3.97"/>
    <x v="1"/>
    <x v="3"/>
    <x v="1"/>
    <x v="0"/>
    <x v="0"/>
    <x v="3"/>
  </r>
  <r>
    <n v="3482"/>
    <s v="SC"/>
    <x v="46"/>
    <x v="0"/>
    <x v="1"/>
    <x v="1"/>
    <n v="0"/>
    <x v="1"/>
    <n v="92.1"/>
    <n v="109"/>
    <n v="15.66"/>
    <n v="163"/>
    <n v="83"/>
    <n v="13.86"/>
    <n v="133.30000000000001"/>
    <n v="102"/>
    <n v="6"/>
    <n v="9.6999999999999993"/>
    <x v="9"/>
    <n v="2.62"/>
    <x v="0"/>
    <x v="4"/>
    <x v="1"/>
    <x v="0"/>
    <x v="2"/>
    <x v="3"/>
  </r>
  <r>
    <n v="3483"/>
    <s v="MN"/>
    <x v="136"/>
    <x v="2"/>
    <x v="0"/>
    <x v="1"/>
    <n v="0"/>
    <x v="1"/>
    <n v="173.5"/>
    <n v="121"/>
    <n v="29.5"/>
    <n v="168.3"/>
    <n v="100"/>
    <n v="14.31"/>
    <n v="138.30000000000001"/>
    <n v="105"/>
    <n v="6.22"/>
    <n v="7.8"/>
    <x v="2"/>
    <n v="2.11"/>
    <x v="0"/>
    <x v="0"/>
    <x v="1"/>
    <x v="0"/>
    <x v="2"/>
    <x v="3"/>
  </r>
  <r>
    <n v="3484"/>
    <s v="KS"/>
    <x v="47"/>
    <x v="0"/>
    <x v="1"/>
    <x v="1"/>
    <n v="0"/>
    <x v="1"/>
    <n v="156.30000000000001"/>
    <n v="82"/>
    <n v="26.57"/>
    <n v="259.39999999999998"/>
    <n v="91"/>
    <n v="22.05"/>
    <n v="143.69999999999999"/>
    <n v="93"/>
    <n v="6.47"/>
    <n v="8.3000000000000007"/>
    <x v="10"/>
    <n v="2.2400000000000002"/>
    <x v="0"/>
    <x v="5"/>
    <x v="1"/>
    <x v="0"/>
    <x v="1"/>
    <x v="1"/>
  </r>
  <r>
    <n v="3485"/>
    <s v="MA"/>
    <x v="89"/>
    <x v="0"/>
    <x v="0"/>
    <x v="1"/>
    <n v="0"/>
    <x v="1"/>
    <n v="274.7"/>
    <n v="79"/>
    <n v="46.7"/>
    <n v="119.4"/>
    <n v="122"/>
    <n v="10.15"/>
    <n v="296.89999999999998"/>
    <n v="74"/>
    <n v="13.36"/>
    <n v="9.4"/>
    <x v="3"/>
    <n v="2.54"/>
    <x v="0"/>
    <x v="0"/>
    <x v="1"/>
    <x v="0"/>
    <x v="2"/>
    <x v="0"/>
  </r>
  <r>
    <n v="3486"/>
    <s v="KY"/>
    <x v="155"/>
    <x v="2"/>
    <x v="0"/>
    <x v="1"/>
    <n v="0"/>
    <x v="1"/>
    <n v="244.7"/>
    <n v="84"/>
    <n v="41.6"/>
    <n v="106.4"/>
    <n v="95"/>
    <n v="9.0399999999999991"/>
    <n v="194.9"/>
    <n v="61"/>
    <n v="8.77"/>
    <n v="10.5"/>
    <x v="6"/>
    <n v="2.84"/>
    <x v="1"/>
    <x v="4"/>
    <x v="2"/>
    <x v="1"/>
    <x v="2"/>
    <x v="0"/>
  </r>
  <r>
    <n v="3487"/>
    <s v="WI"/>
    <x v="28"/>
    <x v="2"/>
    <x v="1"/>
    <x v="1"/>
    <n v="0"/>
    <x v="1"/>
    <n v="183.6"/>
    <n v="96"/>
    <n v="31.21"/>
    <n v="149.69999999999999"/>
    <n v="55"/>
    <n v="12.72"/>
    <n v="135.19999999999999"/>
    <n v="71"/>
    <n v="6.08"/>
    <n v="11.8"/>
    <x v="7"/>
    <n v="3.19"/>
    <x v="1"/>
    <x v="1"/>
    <x v="1"/>
    <x v="0"/>
    <x v="2"/>
    <x v="0"/>
  </r>
  <r>
    <n v="3488"/>
    <s v="MI"/>
    <x v="120"/>
    <x v="2"/>
    <x v="0"/>
    <x v="1"/>
    <n v="0"/>
    <x v="1"/>
    <n v="167.1"/>
    <n v="80"/>
    <n v="28.41"/>
    <n v="222.9"/>
    <n v="94"/>
    <n v="18.95"/>
    <n v="179.9"/>
    <n v="103"/>
    <n v="8.1"/>
    <n v="11.6"/>
    <x v="0"/>
    <n v="3.13"/>
    <x v="1"/>
    <x v="5"/>
    <x v="1"/>
    <x v="0"/>
    <x v="0"/>
    <x v="3"/>
  </r>
  <r>
    <n v="3489"/>
    <s v="NV"/>
    <x v="94"/>
    <x v="2"/>
    <x v="0"/>
    <x v="1"/>
    <n v="0"/>
    <x v="1"/>
    <n v="177.1"/>
    <n v="120"/>
    <n v="30.11"/>
    <n v="218.1"/>
    <n v="123"/>
    <n v="18.54"/>
    <n v="183.8"/>
    <n v="93"/>
    <n v="8.27"/>
    <n v="12.7"/>
    <x v="2"/>
    <n v="3.43"/>
    <x v="1"/>
    <x v="3"/>
    <x v="1"/>
    <x v="0"/>
    <x v="0"/>
    <x v="0"/>
  </r>
  <r>
    <n v="3490"/>
    <s v="DC"/>
    <x v="40"/>
    <x v="0"/>
    <x v="0"/>
    <x v="1"/>
    <n v="0"/>
    <x v="1"/>
    <n v="217.8"/>
    <n v="120"/>
    <n v="37.03"/>
    <n v="139.6"/>
    <n v="109"/>
    <n v="11.87"/>
    <n v="227.7"/>
    <n v="111"/>
    <n v="10.25"/>
    <n v="11.6"/>
    <x v="0"/>
    <n v="3.13"/>
    <x v="1"/>
    <x v="1"/>
    <x v="1"/>
    <x v="0"/>
    <x v="2"/>
    <x v="0"/>
  </r>
  <r>
    <n v="3491"/>
    <s v="NE"/>
    <x v="85"/>
    <x v="1"/>
    <x v="0"/>
    <x v="1"/>
    <n v="0"/>
    <x v="1"/>
    <n v="143.69999999999999"/>
    <n v="96"/>
    <n v="24.43"/>
    <n v="221"/>
    <n v="98"/>
    <n v="18.79"/>
    <n v="108.9"/>
    <n v="94"/>
    <n v="4.9000000000000004"/>
    <n v="8.6"/>
    <x v="6"/>
    <n v="2.3199999999999998"/>
    <x v="0"/>
    <x v="4"/>
    <x v="1"/>
    <x v="0"/>
    <x v="0"/>
    <x v="3"/>
  </r>
  <r>
    <n v="3492"/>
    <s v="OR"/>
    <x v="211"/>
    <x v="0"/>
    <x v="0"/>
    <x v="1"/>
    <n v="0"/>
    <x v="1"/>
    <n v="185"/>
    <n v="104"/>
    <n v="31.45"/>
    <n v="325.8"/>
    <n v="86"/>
    <n v="27.69"/>
    <n v="85.4"/>
    <n v="105"/>
    <n v="3.84"/>
    <n v="14.6"/>
    <x v="5"/>
    <n v="3.94"/>
    <x v="1"/>
    <x v="0"/>
    <x v="1"/>
    <x v="0"/>
    <x v="1"/>
    <x v="0"/>
  </r>
  <r>
    <n v="3493"/>
    <s v="OR"/>
    <x v="35"/>
    <x v="0"/>
    <x v="0"/>
    <x v="0"/>
    <n v="23"/>
    <x v="0"/>
    <n v="235.6"/>
    <n v="65"/>
    <n v="40.049999999999997"/>
    <n v="177.7"/>
    <n v="81"/>
    <n v="15.1"/>
    <n v="138.69999999999999"/>
    <n v="105"/>
    <n v="6.24"/>
    <n v="11.3"/>
    <x v="2"/>
    <n v="3.05"/>
    <x v="1"/>
    <x v="0"/>
    <x v="1"/>
    <x v="0"/>
    <x v="0"/>
    <x v="0"/>
  </r>
  <r>
    <n v="3494"/>
    <s v="AR"/>
    <x v="178"/>
    <x v="0"/>
    <x v="1"/>
    <x v="1"/>
    <n v="0"/>
    <x v="1"/>
    <n v="265.5"/>
    <n v="75"/>
    <n v="45.14"/>
    <n v="119.7"/>
    <n v="77"/>
    <n v="10.17"/>
    <n v="169.9"/>
    <n v="128"/>
    <n v="7.65"/>
    <n v="14.8"/>
    <x v="1"/>
    <n v="4"/>
    <x v="1"/>
    <x v="4"/>
    <x v="2"/>
    <x v="1"/>
    <x v="2"/>
    <x v="0"/>
  </r>
  <r>
    <n v="3495"/>
    <s v="UT"/>
    <x v="46"/>
    <x v="0"/>
    <x v="0"/>
    <x v="1"/>
    <n v="0"/>
    <x v="1"/>
    <n v="332.1"/>
    <n v="91"/>
    <n v="56.46"/>
    <n v="151"/>
    <n v="123"/>
    <n v="12.84"/>
    <n v="277.8"/>
    <n v="99"/>
    <n v="12.5"/>
    <n v="11.3"/>
    <x v="0"/>
    <n v="3.05"/>
    <x v="1"/>
    <x v="0"/>
    <x v="2"/>
    <x v="1"/>
    <x v="2"/>
    <x v="0"/>
  </r>
  <r>
    <n v="3496"/>
    <s v="AZ"/>
    <x v="98"/>
    <x v="2"/>
    <x v="1"/>
    <x v="0"/>
    <n v="21"/>
    <x v="0"/>
    <n v="223.4"/>
    <n v="89"/>
    <n v="37.979999999999997"/>
    <n v="193.2"/>
    <n v="105"/>
    <n v="16.420000000000002"/>
    <n v="226.2"/>
    <n v="85"/>
    <n v="10.18"/>
    <n v="7.7"/>
    <x v="2"/>
    <n v="2.08"/>
    <x v="0"/>
    <x v="3"/>
    <x v="1"/>
    <x v="0"/>
    <x v="0"/>
    <x v="0"/>
  </r>
  <r>
    <n v="3497"/>
    <s v="ME"/>
    <x v="97"/>
    <x v="1"/>
    <x v="0"/>
    <x v="1"/>
    <n v="0"/>
    <x v="1"/>
    <n v="163.6"/>
    <n v="109"/>
    <n v="27.81"/>
    <n v="237.3"/>
    <n v="95"/>
    <n v="20.170000000000002"/>
    <n v="186.2"/>
    <n v="141"/>
    <n v="8.3800000000000008"/>
    <n v="12.3"/>
    <x v="2"/>
    <n v="3.32"/>
    <x v="1"/>
    <x v="1"/>
    <x v="1"/>
    <x v="0"/>
    <x v="1"/>
    <x v="1"/>
  </r>
  <r>
    <n v="3498"/>
    <s v="MT"/>
    <x v="145"/>
    <x v="1"/>
    <x v="0"/>
    <x v="1"/>
    <n v="0"/>
    <x v="1"/>
    <n v="190"/>
    <n v="125"/>
    <n v="32.299999999999997"/>
    <n v="141.5"/>
    <n v="77"/>
    <n v="12.03"/>
    <n v="216.8"/>
    <n v="68"/>
    <n v="9.76"/>
    <n v="15.9"/>
    <x v="0"/>
    <n v="4.29"/>
    <x v="1"/>
    <x v="3"/>
    <x v="1"/>
    <x v="0"/>
    <x v="2"/>
    <x v="0"/>
  </r>
  <r>
    <n v="3499"/>
    <s v="OK"/>
    <x v="116"/>
    <x v="1"/>
    <x v="0"/>
    <x v="1"/>
    <n v="0"/>
    <x v="1"/>
    <n v="153.69999999999999"/>
    <n v="100"/>
    <n v="26.13"/>
    <n v="174.2"/>
    <n v="139"/>
    <n v="14.81"/>
    <n v="242.3"/>
    <n v="53"/>
    <n v="10.9"/>
    <n v="14.1"/>
    <x v="0"/>
    <n v="3.81"/>
    <x v="1"/>
    <x v="0"/>
    <x v="1"/>
    <x v="0"/>
    <x v="2"/>
    <x v="2"/>
  </r>
  <r>
    <n v="3500"/>
    <s v="VT"/>
    <x v="149"/>
    <x v="0"/>
    <x v="0"/>
    <x v="1"/>
    <n v="0"/>
    <x v="1"/>
    <n v="160.30000000000001"/>
    <n v="87"/>
    <n v="27.25"/>
    <n v="229.9"/>
    <n v="101"/>
    <n v="19.54"/>
    <n v="185.3"/>
    <n v="96"/>
    <n v="8.34"/>
    <n v="8.6999999999999993"/>
    <x v="9"/>
    <n v="2.35"/>
    <x v="0"/>
    <x v="4"/>
    <x v="1"/>
    <x v="0"/>
    <x v="1"/>
    <x v="3"/>
  </r>
  <r>
    <n v="3501"/>
    <s v="ID"/>
    <x v="115"/>
    <x v="1"/>
    <x v="0"/>
    <x v="1"/>
    <n v="0"/>
    <x v="1"/>
    <n v="140.9"/>
    <n v="68"/>
    <n v="23.95"/>
    <n v="217.5"/>
    <n v="109"/>
    <n v="18.489999999999998"/>
    <n v="123.6"/>
    <n v="96"/>
    <n v="5.56"/>
    <n v="13.6"/>
    <x v="7"/>
    <n v="3.67"/>
    <x v="1"/>
    <x v="3"/>
    <x v="1"/>
    <x v="0"/>
    <x v="0"/>
    <x v="3"/>
  </r>
  <r>
    <n v="3502"/>
    <s v="SC"/>
    <x v="14"/>
    <x v="1"/>
    <x v="0"/>
    <x v="1"/>
    <n v="0"/>
    <x v="1"/>
    <n v="168.4"/>
    <n v="85"/>
    <n v="28.63"/>
    <n v="123.3"/>
    <n v="95"/>
    <n v="10.48"/>
    <n v="162.5"/>
    <n v="83"/>
    <n v="7.31"/>
    <n v="4.5999999999999996"/>
    <x v="7"/>
    <n v="1.24"/>
    <x v="0"/>
    <x v="3"/>
    <x v="1"/>
    <x v="0"/>
    <x v="2"/>
    <x v="3"/>
  </r>
  <r>
    <n v="3503"/>
    <s v="MA"/>
    <x v="54"/>
    <x v="2"/>
    <x v="0"/>
    <x v="1"/>
    <n v="0"/>
    <x v="1"/>
    <n v="150.9"/>
    <n v="92"/>
    <n v="25.65"/>
    <n v="191"/>
    <n v="106"/>
    <n v="16.239999999999998"/>
    <n v="223.6"/>
    <n v="107"/>
    <n v="10.06"/>
    <n v="8.3000000000000007"/>
    <x v="7"/>
    <n v="2.2400000000000002"/>
    <x v="0"/>
    <x v="5"/>
    <x v="2"/>
    <x v="1"/>
    <x v="0"/>
    <x v="2"/>
  </r>
  <r>
    <n v="3504"/>
    <s v="OK"/>
    <x v="41"/>
    <x v="0"/>
    <x v="0"/>
    <x v="1"/>
    <n v="0"/>
    <x v="1"/>
    <n v="255.1"/>
    <n v="96"/>
    <n v="43.37"/>
    <n v="276.89999999999998"/>
    <n v="67"/>
    <n v="23.54"/>
    <n v="226.5"/>
    <n v="74"/>
    <n v="10.19"/>
    <n v="10.6"/>
    <x v="5"/>
    <n v="2.86"/>
    <x v="1"/>
    <x v="1"/>
    <x v="2"/>
    <x v="1"/>
    <x v="1"/>
    <x v="0"/>
  </r>
  <r>
    <n v="3505"/>
    <s v="CO"/>
    <x v="119"/>
    <x v="0"/>
    <x v="0"/>
    <x v="1"/>
    <n v="0"/>
    <x v="1"/>
    <n v="94.5"/>
    <n v="107"/>
    <n v="16.07"/>
    <n v="191.8"/>
    <n v="85"/>
    <n v="16.3"/>
    <n v="196.2"/>
    <n v="131"/>
    <n v="8.83"/>
    <n v="15"/>
    <x v="2"/>
    <n v="4.05"/>
    <x v="1"/>
    <x v="0"/>
    <x v="1"/>
    <x v="0"/>
    <x v="0"/>
    <x v="3"/>
  </r>
  <r>
    <n v="3506"/>
    <s v="WA"/>
    <x v="92"/>
    <x v="0"/>
    <x v="0"/>
    <x v="1"/>
    <n v="0"/>
    <x v="1"/>
    <n v="135"/>
    <n v="116"/>
    <n v="22.95"/>
    <n v="159"/>
    <n v="108"/>
    <n v="13.52"/>
    <n v="170.3"/>
    <n v="130"/>
    <n v="7.66"/>
    <n v="11.1"/>
    <x v="17"/>
    <n v="3"/>
    <x v="1"/>
    <x v="0"/>
    <x v="1"/>
    <x v="0"/>
    <x v="2"/>
    <x v="3"/>
  </r>
  <r>
    <n v="3507"/>
    <s v="KS"/>
    <x v="12"/>
    <x v="2"/>
    <x v="0"/>
    <x v="1"/>
    <n v="0"/>
    <x v="1"/>
    <n v="286.89999999999998"/>
    <n v="113"/>
    <n v="48.77"/>
    <n v="260.8"/>
    <n v="121"/>
    <n v="22.17"/>
    <n v="137.1"/>
    <n v="94"/>
    <n v="6.17"/>
    <n v="12.6"/>
    <x v="1"/>
    <n v="3.4"/>
    <x v="1"/>
    <x v="1"/>
    <x v="2"/>
    <x v="1"/>
    <x v="1"/>
    <x v="0"/>
  </r>
  <r>
    <n v="3508"/>
    <s v="GA"/>
    <x v="165"/>
    <x v="0"/>
    <x v="0"/>
    <x v="1"/>
    <n v="0"/>
    <x v="1"/>
    <n v="165.4"/>
    <n v="70"/>
    <n v="28.12"/>
    <n v="280.10000000000002"/>
    <n v="104"/>
    <n v="23.81"/>
    <n v="121.8"/>
    <n v="106"/>
    <n v="5.48"/>
    <n v="10.4"/>
    <x v="4"/>
    <n v="2.81"/>
    <x v="1"/>
    <x v="0"/>
    <x v="1"/>
    <x v="0"/>
    <x v="1"/>
    <x v="1"/>
  </r>
  <r>
    <n v="3509"/>
    <s v="AL"/>
    <x v="79"/>
    <x v="0"/>
    <x v="0"/>
    <x v="1"/>
    <n v="0"/>
    <x v="1"/>
    <n v="222"/>
    <n v="99"/>
    <n v="37.74"/>
    <n v="215.9"/>
    <n v="122"/>
    <n v="18.350000000000001"/>
    <n v="204.1"/>
    <n v="131"/>
    <n v="9.18"/>
    <n v="8.1999999999999993"/>
    <x v="2"/>
    <n v="2.21"/>
    <x v="0"/>
    <x v="3"/>
    <x v="2"/>
    <x v="1"/>
    <x v="0"/>
    <x v="0"/>
  </r>
  <r>
    <n v="3510"/>
    <s v="KY"/>
    <x v="120"/>
    <x v="0"/>
    <x v="1"/>
    <x v="1"/>
    <n v="0"/>
    <x v="1"/>
    <n v="209.8"/>
    <n v="85"/>
    <n v="35.67"/>
    <n v="165.7"/>
    <n v="100"/>
    <n v="14.08"/>
    <n v="230.1"/>
    <n v="92"/>
    <n v="10.35"/>
    <n v="8.6999999999999993"/>
    <x v="1"/>
    <n v="2.35"/>
    <x v="0"/>
    <x v="1"/>
    <x v="1"/>
    <x v="0"/>
    <x v="2"/>
    <x v="0"/>
  </r>
  <r>
    <n v="3511"/>
    <s v="LA"/>
    <x v="168"/>
    <x v="2"/>
    <x v="0"/>
    <x v="0"/>
    <n v="31"/>
    <x v="2"/>
    <n v="158.30000000000001"/>
    <n v="99"/>
    <n v="26.91"/>
    <n v="164.2"/>
    <n v="98"/>
    <n v="13.96"/>
    <n v="192.7"/>
    <n v="108"/>
    <n v="8.67"/>
    <n v="12.5"/>
    <x v="0"/>
    <n v="3.38"/>
    <x v="1"/>
    <x v="4"/>
    <x v="1"/>
    <x v="0"/>
    <x v="2"/>
    <x v="3"/>
  </r>
  <r>
    <n v="3512"/>
    <s v="MN"/>
    <x v="105"/>
    <x v="2"/>
    <x v="0"/>
    <x v="1"/>
    <n v="0"/>
    <x v="1"/>
    <n v="252.3"/>
    <n v="120"/>
    <n v="42.89"/>
    <n v="243.8"/>
    <n v="98"/>
    <n v="20.72"/>
    <n v="284.39999999999998"/>
    <n v="96"/>
    <n v="12.8"/>
    <n v="9.1999999999999993"/>
    <x v="5"/>
    <n v="2.48"/>
    <x v="0"/>
    <x v="0"/>
    <x v="2"/>
    <x v="1"/>
    <x v="1"/>
    <x v="0"/>
  </r>
  <r>
    <n v="3513"/>
    <s v="WV"/>
    <x v="104"/>
    <x v="0"/>
    <x v="0"/>
    <x v="1"/>
    <n v="0"/>
    <x v="1"/>
    <n v="255.5"/>
    <n v="93"/>
    <n v="43.44"/>
    <n v="224.4"/>
    <n v="122"/>
    <n v="19.07"/>
    <n v="317.3"/>
    <n v="85"/>
    <n v="14.28"/>
    <n v="12.7"/>
    <x v="7"/>
    <n v="3.43"/>
    <x v="1"/>
    <x v="0"/>
    <x v="2"/>
    <x v="1"/>
    <x v="1"/>
    <x v="0"/>
  </r>
  <r>
    <n v="3514"/>
    <s v="WY"/>
    <x v="33"/>
    <x v="0"/>
    <x v="0"/>
    <x v="1"/>
    <n v="0"/>
    <x v="1"/>
    <n v="227.9"/>
    <n v="105"/>
    <n v="38.74"/>
    <n v="218.7"/>
    <n v="118"/>
    <n v="18.59"/>
    <n v="223.2"/>
    <n v="120"/>
    <n v="10.039999999999999"/>
    <n v="14.2"/>
    <x v="2"/>
    <n v="3.83"/>
    <x v="1"/>
    <x v="3"/>
    <x v="1"/>
    <x v="0"/>
    <x v="0"/>
    <x v="0"/>
  </r>
  <r>
    <n v="3515"/>
    <s v="NE"/>
    <x v="130"/>
    <x v="1"/>
    <x v="0"/>
    <x v="1"/>
    <n v="0"/>
    <x v="1"/>
    <n v="185"/>
    <n v="113"/>
    <n v="31.45"/>
    <n v="106.5"/>
    <n v="125"/>
    <n v="9.0500000000000007"/>
    <n v="167.3"/>
    <n v="78"/>
    <n v="7.53"/>
    <n v="12"/>
    <x v="5"/>
    <n v="3.24"/>
    <x v="1"/>
    <x v="1"/>
    <x v="1"/>
    <x v="0"/>
    <x v="2"/>
    <x v="0"/>
  </r>
  <r>
    <n v="3516"/>
    <s v="MI"/>
    <x v="122"/>
    <x v="0"/>
    <x v="0"/>
    <x v="1"/>
    <n v="0"/>
    <x v="1"/>
    <n v="140"/>
    <n v="100"/>
    <n v="23.8"/>
    <n v="174.7"/>
    <n v="102"/>
    <n v="14.85"/>
    <n v="258.5"/>
    <n v="111"/>
    <n v="11.63"/>
    <n v="13.3"/>
    <x v="7"/>
    <n v="3.59"/>
    <x v="1"/>
    <x v="0"/>
    <x v="1"/>
    <x v="0"/>
    <x v="2"/>
    <x v="2"/>
  </r>
  <r>
    <n v="3517"/>
    <s v="NH"/>
    <x v="96"/>
    <x v="0"/>
    <x v="0"/>
    <x v="1"/>
    <n v="0"/>
    <x v="1"/>
    <n v="157.5"/>
    <n v="96"/>
    <n v="26.78"/>
    <n v="271.7"/>
    <n v="107"/>
    <n v="23.09"/>
    <n v="138.19999999999999"/>
    <n v="84"/>
    <n v="6.22"/>
    <n v="10.7"/>
    <x v="1"/>
    <n v="2.89"/>
    <x v="1"/>
    <x v="4"/>
    <x v="1"/>
    <x v="0"/>
    <x v="1"/>
    <x v="1"/>
  </r>
  <r>
    <n v="3518"/>
    <s v="AK"/>
    <x v="56"/>
    <x v="0"/>
    <x v="0"/>
    <x v="1"/>
    <n v="0"/>
    <x v="1"/>
    <n v="237.5"/>
    <n v="130"/>
    <n v="40.380000000000003"/>
    <n v="213.2"/>
    <n v="85"/>
    <n v="18.12"/>
    <n v="194.1"/>
    <n v="107"/>
    <n v="8.73"/>
    <n v="10.1"/>
    <x v="0"/>
    <n v="2.73"/>
    <x v="0"/>
    <x v="1"/>
    <x v="1"/>
    <x v="0"/>
    <x v="0"/>
    <x v="0"/>
  </r>
  <r>
    <n v="3519"/>
    <s v="AZ"/>
    <x v="131"/>
    <x v="0"/>
    <x v="0"/>
    <x v="0"/>
    <n v="10"/>
    <x v="1"/>
    <n v="190.7"/>
    <n v="100"/>
    <n v="32.42"/>
    <n v="177.7"/>
    <n v="114"/>
    <n v="15.1"/>
    <n v="167.3"/>
    <n v="100"/>
    <n v="7.53"/>
    <n v="12.8"/>
    <x v="5"/>
    <n v="3.46"/>
    <x v="1"/>
    <x v="1"/>
    <x v="1"/>
    <x v="0"/>
    <x v="0"/>
    <x v="0"/>
  </r>
  <r>
    <n v="3520"/>
    <s v="NV"/>
    <x v="45"/>
    <x v="0"/>
    <x v="0"/>
    <x v="1"/>
    <n v="0"/>
    <x v="1"/>
    <n v="215.5"/>
    <n v="81"/>
    <n v="36.64"/>
    <n v="170.9"/>
    <n v="100"/>
    <n v="14.53"/>
    <n v="170.3"/>
    <n v="59"/>
    <n v="7.66"/>
    <n v="10.3"/>
    <x v="0"/>
    <n v="2.78"/>
    <x v="0"/>
    <x v="0"/>
    <x v="1"/>
    <x v="0"/>
    <x v="2"/>
    <x v="0"/>
  </r>
  <r>
    <n v="3521"/>
    <s v="WV"/>
    <x v="53"/>
    <x v="2"/>
    <x v="0"/>
    <x v="0"/>
    <n v="12"/>
    <x v="0"/>
    <n v="119.9"/>
    <n v="83"/>
    <n v="20.38"/>
    <n v="237.7"/>
    <n v="98"/>
    <n v="20.2"/>
    <n v="187.6"/>
    <n v="159"/>
    <n v="8.44"/>
    <n v="16.600000000000001"/>
    <x v="5"/>
    <n v="4.4800000000000004"/>
    <x v="1"/>
    <x v="0"/>
    <x v="1"/>
    <x v="0"/>
    <x v="1"/>
    <x v="1"/>
  </r>
  <r>
    <n v="3522"/>
    <s v="VT"/>
    <x v="14"/>
    <x v="1"/>
    <x v="1"/>
    <x v="1"/>
    <n v="0"/>
    <x v="1"/>
    <n v="196.7"/>
    <n v="100"/>
    <n v="33.44"/>
    <n v="210.2"/>
    <n v="109"/>
    <n v="17.87"/>
    <n v="173.8"/>
    <n v="83"/>
    <n v="7.82"/>
    <n v="7.8"/>
    <x v="6"/>
    <n v="2.11"/>
    <x v="0"/>
    <x v="2"/>
    <x v="2"/>
    <x v="1"/>
    <x v="0"/>
    <x v="0"/>
  </r>
  <r>
    <n v="3523"/>
    <s v="OK"/>
    <x v="178"/>
    <x v="1"/>
    <x v="0"/>
    <x v="1"/>
    <n v="0"/>
    <x v="1"/>
    <n v="230.7"/>
    <n v="122"/>
    <n v="39.22"/>
    <n v="204.7"/>
    <n v="134"/>
    <n v="17.399999999999999"/>
    <n v="142"/>
    <n v="86"/>
    <n v="6.39"/>
    <n v="8.6999999999999993"/>
    <x v="0"/>
    <n v="2.35"/>
    <x v="0"/>
    <x v="4"/>
    <x v="1"/>
    <x v="0"/>
    <x v="0"/>
    <x v="0"/>
  </r>
  <r>
    <n v="3524"/>
    <s v="OR"/>
    <x v="4"/>
    <x v="0"/>
    <x v="0"/>
    <x v="1"/>
    <n v="0"/>
    <x v="1"/>
    <n v="222.3"/>
    <n v="102"/>
    <n v="37.79"/>
    <n v="173.8"/>
    <n v="123"/>
    <n v="14.77"/>
    <n v="297.2"/>
    <n v="97"/>
    <n v="13.37"/>
    <n v="5.7"/>
    <x v="5"/>
    <n v="1.54"/>
    <x v="0"/>
    <x v="1"/>
    <x v="2"/>
    <x v="1"/>
    <x v="2"/>
    <x v="0"/>
  </r>
  <r>
    <n v="3525"/>
    <s v="NY"/>
    <x v="56"/>
    <x v="1"/>
    <x v="0"/>
    <x v="1"/>
    <n v="0"/>
    <x v="1"/>
    <n v="198.6"/>
    <n v="92"/>
    <n v="33.76"/>
    <n v="349.4"/>
    <n v="99"/>
    <n v="29.7"/>
    <n v="221.7"/>
    <n v="83"/>
    <n v="9.98"/>
    <n v="7.3"/>
    <x v="1"/>
    <n v="1.97"/>
    <x v="0"/>
    <x v="4"/>
    <x v="2"/>
    <x v="1"/>
    <x v="1"/>
    <x v="0"/>
  </r>
  <r>
    <n v="3526"/>
    <s v="ME"/>
    <x v="85"/>
    <x v="1"/>
    <x v="0"/>
    <x v="1"/>
    <n v="0"/>
    <x v="1"/>
    <n v="139.4"/>
    <n v="109"/>
    <n v="23.7"/>
    <n v="223.8"/>
    <n v="121"/>
    <n v="19.02"/>
    <n v="244.9"/>
    <n v="105"/>
    <n v="11.02"/>
    <n v="4.5999999999999996"/>
    <x v="0"/>
    <n v="1.24"/>
    <x v="0"/>
    <x v="0"/>
    <x v="1"/>
    <x v="0"/>
    <x v="1"/>
    <x v="2"/>
  </r>
  <r>
    <n v="3527"/>
    <s v="VA"/>
    <x v="53"/>
    <x v="2"/>
    <x v="0"/>
    <x v="1"/>
    <n v="0"/>
    <x v="1"/>
    <n v="130.4"/>
    <n v="121"/>
    <n v="22.17"/>
    <n v="219.9"/>
    <n v="103"/>
    <n v="18.690000000000001"/>
    <n v="84.1"/>
    <n v="85"/>
    <n v="3.78"/>
    <n v="9.8000000000000007"/>
    <x v="0"/>
    <n v="2.65"/>
    <x v="0"/>
    <x v="4"/>
    <x v="1"/>
    <x v="0"/>
    <x v="0"/>
    <x v="3"/>
  </r>
  <r>
    <n v="3528"/>
    <s v="NY"/>
    <x v="9"/>
    <x v="2"/>
    <x v="0"/>
    <x v="1"/>
    <n v="0"/>
    <x v="1"/>
    <n v="153.19999999999999"/>
    <n v="131"/>
    <n v="26.04"/>
    <n v="116.6"/>
    <n v="85"/>
    <n v="9.91"/>
    <n v="218.5"/>
    <n v="74"/>
    <n v="9.83"/>
    <n v="10.1"/>
    <x v="2"/>
    <n v="2.73"/>
    <x v="0"/>
    <x v="0"/>
    <x v="1"/>
    <x v="0"/>
    <x v="2"/>
    <x v="3"/>
  </r>
  <r>
    <n v="3529"/>
    <s v="MD"/>
    <x v="69"/>
    <x v="0"/>
    <x v="1"/>
    <x v="1"/>
    <n v="0"/>
    <x v="1"/>
    <n v="177.1"/>
    <n v="104"/>
    <n v="30.11"/>
    <n v="217.4"/>
    <n v="97"/>
    <n v="18.48"/>
    <n v="191.8"/>
    <n v="131"/>
    <n v="8.6300000000000008"/>
    <n v="9.6999999999999993"/>
    <x v="2"/>
    <n v="2.62"/>
    <x v="0"/>
    <x v="4"/>
    <x v="1"/>
    <x v="0"/>
    <x v="0"/>
    <x v="0"/>
  </r>
  <r>
    <n v="3530"/>
    <s v="GA"/>
    <x v="45"/>
    <x v="0"/>
    <x v="0"/>
    <x v="1"/>
    <n v="0"/>
    <x v="1"/>
    <n v="134.5"/>
    <n v="119"/>
    <n v="22.87"/>
    <n v="119.7"/>
    <n v="104"/>
    <n v="10.17"/>
    <n v="250.7"/>
    <n v="112"/>
    <n v="11.28"/>
    <n v="9.3000000000000007"/>
    <x v="2"/>
    <n v="2.5099999999999998"/>
    <x v="0"/>
    <x v="1"/>
    <x v="1"/>
    <x v="0"/>
    <x v="2"/>
    <x v="2"/>
  </r>
  <r>
    <n v="3531"/>
    <s v="WY"/>
    <x v="130"/>
    <x v="1"/>
    <x v="0"/>
    <x v="0"/>
    <n v="38"/>
    <x v="2"/>
    <n v="201.8"/>
    <n v="66"/>
    <n v="34.31"/>
    <n v="200.1"/>
    <n v="87"/>
    <n v="17.010000000000002"/>
    <n v="173.7"/>
    <n v="112"/>
    <n v="7.82"/>
    <n v="9.5"/>
    <x v="0"/>
    <n v="2.57"/>
    <x v="0"/>
    <x v="1"/>
    <x v="1"/>
    <x v="0"/>
    <x v="0"/>
    <x v="0"/>
  </r>
  <r>
    <n v="3532"/>
    <s v="WV"/>
    <x v="176"/>
    <x v="0"/>
    <x v="0"/>
    <x v="1"/>
    <n v="0"/>
    <x v="1"/>
    <n v="180.5"/>
    <n v="114"/>
    <n v="30.69"/>
    <n v="117.9"/>
    <n v="80"/>
    <n v="10.02"/>
    <n v="192.9"/>
    <n v="97"/>
    <n v="8.68"/>
    <n v="10.199999999999999"/>
    <x v="7"/>
    <n v="2.75"/>
    <x v="0"/>
    <x v="4"/>
    <x v="1"/>
    <x v="0"/>
    <x v="2"/>
    <x v="0"/>
  </r>
  <r>
    <n v="3533"/>
    <s v="OH"/>
    <x v="18"/>
    <x v="0"/>
    <x v="0"/>
    <x v="0"/>
    <n v="40"/>
    <x v="2"/>
    <n v="164.5"/>
    <n v="95"/>
    <n v="27.97"/>
    <n v="228.7"/>
    <n v="82"/>
    <n v="19.440000000000001"/>
    <n v="194.7"/>
    <n v="97"/>
    <n v="8.76"/>
    <n v="7.4"/>
    <x v="6"/>
    <n v="2"/>
    <x v="0"/>
    <x v="2"/>
    <x v="1"/>
    <x v="0"/>
    <x v="1"/>
    <x v="3"/>
  </r>
  <r>
    <n v="3534"/>
    <s v="AK"/>
    <x v="37"/>
    <x v="0"/>
    <x v="1"/>
    <x v="0"/>
    <n v="19"/>
    <x v="0"/>
    <n v="171.9"/>
    <n v="96"/>
    <n v="29.22"/>
    <n v="198.4"/>
    <n v="111"/>
    <n v="16.86"/>
    <n v="321.7"/>
    <n v="76"/>
    <n v="14.48"/>
    <n v="10.5"/>
    <x v="6"/>
    <n v="2.84"/>
    <x v="1"/>
    <x v="0"/>
    <x v="2"/>
    <x v="1"/>
    <x v="0"/>
    <x v="2"/>
  </r>
  <r>
    <n v="3535"/>
    <s v="IL"/>
    <x v="10"/>
    <x v="0"/>
    <x v="0"/>
    <x v="1"/>
    <n v="0"/>
    <x v="1"/>
    <n v="221.4"/>
    <n v="69"/>
    <n v="37.64"/>
    <n v="195.2"/>
    <n v="53"/>
    <n v="16.59"/>
    <n v="120.6"/>
    <n v="91"/>
    <n v="5.43"/>
    <n v="13.7"/>
    <x v="7"/>
    <n v="3.7"/>
    <x v="1"/>
    <x v="0"/>
    <x v="1"/>
    <x v="0"/>
    <x v="0"/>
    <x v="0"/>
  </r>
  <r>
    <n v="3536"/>
    <s v="RI"/>
    <x v="118"/>
    <x v="1"/>
    <x v="0"/>
    <x v="1"/>
    <n v="0"/>
    <x v="1"/>
    <n v="241.5"/>
    <n v="114"/>
    <n v="41.06"/>
    <n v="195.2"/>
    <n v="94"/>
    <n v="16.59"/>
    <n v="201.6"/>
    <n v="93"/>
    <n v="9.07"/>
    <n v="14.1"/>
    <x v="0"/>
    <n v="3.81"/>
    <x v="1"/>
    <x v="3"/>
    <x v="1"/>
    <x v="0"/>
    <x v="0"/>
    <x v="0"/>
  </r>
  <r>
    <n v="3537"/>
    <s v="WY"/>
    <x v="2"/>
    <x v="0"/>
    <x v="0"/>
    <x v="1"/>
    <n v="0"/>
    <x v="1"/>
    <n v="116.5"/>
    <n v="77"/>
    <n v="19.809999999999999"/>
    <n v="186.1"/>
    <n v="111"/>
    <n v="15.82"/>
    <n v="180.6"/>
    <n v="72"/>
    <n v="8.1300000000000008"/>
    <n v="16.100000000000001"/>
    <x v="5"/>
    <n v="4.3499999999999996"/>
    <x v="1"/>
    <x v="3"/>
    <x v="1"/>
    <x v="0"/>
    <x v="0"/>
    <x v="3"/>
  </r>
  <r>
    <n v="3538"/>
    <s v="WA"/>
    <x v="19"/>
    <x v="0"/>
    <x v="0"/>
    <x v="1"/>
    <n v="0"/>
    <x v="1"/>
    <n v="158.1"/>
    <n v="107"/>
    <n v="26.88"/>
    <n v="181.5"/>
    <n v="101"/>
    <n v="15.43"/>
    <n v="200.3"/>
    <n v="126"/>
    <n v="9.01"/>
    <n v="8.3000000000000007"/>
    <x v="10"/>
    <n v="2.2400000000000002"/>
    <x v="0"/>
    <x v="0"/>
    <x v="1"/>
    <x v="0"/>
    <x v="0"/>
    <x v="3"/>
  </r>
  <r>
    <n v="3539"/>
    <s v="CO"/>
    <x v="32"/>
    <x v="2"/>
    <x v="0"/>
    <x v="1"/>
    <n v="0"/>
    <x v="1"/>
    <n v="121.6"/>
    <n v="81"/>
    <n v="20.67"/>
    <n v="191.3"/>
    <n v="109"/>
    <n v="16.260000000000002"/>
    <n v="231.4"/>
    <n v="81"/>
    <n v="10.41"/>
    <n v="8.6"/>
    <x v="2"/>
    <n v="2.3199999999999998"/>
    <x v="0"/>
    <x v="3"/>
    <x v="1"/>
    <x v="0"/>
    <x v="0"/>
    <x v="2"/>
  </r>
  <r>
    <n v="3540"/>
    <s v="AL"/>
    <x v="13"/>
    <x v="0"/>
    <x v="0"/>
    <x v="0"/>
    <n v="28"/>
    <x v="2"/>
    <n v="222.5"/>
    <n v="134"/>
    <n v="37.83"/>
    <n v="177.8"/>
    <n v="106"/>
    <n v="15.11"/>
    <n v="194.6"/>
    <n v="90"/>
    <n v="8.76"/>
    <n v="9.6999999999999993"/>
    <x v="7"/>
    <n v="2.62"/>
    <x v="0"/>
    <x v="4"/>
    <x v="1"/>
    <x v="0"/>
    <x v="0"/>
    <x v="0"/>
  </r>
  <r>
    <n v="3541"/>
    <s v="IA"/>
    <x v="32"/>
    <x v="1"/>
    <x v="0"/>
    <x v="0"/>
    <n v="23"/>
    <x v="0"/>
    <n v="123.7"/>
    <n v="93"/>
    <n v="21.03"/>
    <n v="139.1"/>
    <n v="74"/>
    <n v="11.82"/>
    <n v="174.5"/>
    <n v="118"/>
    <n v="7.85"/>
    <n v="10.6"/>
    <x v="5"/>
    <n v="2.86"/>
    <x v="1"/>
    <x v="0"/>
    <x v="1"/>
    <x v="0"/>
    <x v="2"/>
    <x v="3"/>
  </r>
  <r>
    <n v="3542"/>
    <s v="OH"/>
    <x v="90"/>
    <x v="0"/>
    <x v="0"/>
    <x v="1"/>
    <n v="0"/>
    <x v="1"/>
    <n v="244.8"/>
    <n v="76"/>
    <n v="41.62"/>
    <n v="77.2"/>
    <n v="100"/>
    <n v="6.56"/>
    <n v="222.8"/>
    <n v="102"/>
    <n v="10.029999999999999"/>
    <n v="10"/>
    <x v="0"/>
    <n v="2.7"/>
    <x v="0"/>
    <x v="1"/>
    <x v="1"/>
    <x v="0"/>
    <x v="2"/>
    <x v="0"/>
  </r>
  <r>
    <n v="3543"/>
    <s v="HI"/>
    <x v="10"/>
    <x v="1"/>
    <x v="0"/>
    <x v="1"/>
    <n v="0"/>
    <x v="1"/>
    <n v="297.39999999999998"/>
    <n v="63"/>
    <n v="50.56"/>
    <n v="118.4"/>
    <n v="108"/>
    <n v="10.06"/>
    <n v="242.3"/>
    <n v="72"/>
    <n v="10.9"/>
    <n v="11"/>
    <x v="5"/>
    <n v="2.97"/>
    <x v="1"/>
    <x v="4"/>
    <x v="2"/>
    <x v="1"/>
    <x v="2"/>
    <x v="0"/>
  </r>
  <r>
    <n v="3544"/>
    <s v="WV"/>
    <x v="82"/>
    <x v="0"/>
    <x v="0"/>
    <x v="1"/>
    <n v="0"/>
    <x v="1"/>
    <n v="147.80000000000001"/>
    <n v="95"/>
    <n v="25.13"/>
    <n v="201.4"/>
    <n v="72"/>
    <n v="17.12"/>
    <n v="154.9"/>
    <n v="118"/>
    <n v="6.97"/>
    <n v="8.6"/>
    <x v="8"/>
    <n v="2.3199999999999998"/>
    <x v="0"/>
    <x v="0"/>
    <x v="1"/>
    <x v="0"/>
    <x v="0"/>
    <x v="3"/>
  </r>
  <r>
    <n v="3545"/>
    <s v="ID"/>
    <x v="11"/>
    <x v="0"/>
    <x v="0"/>
    <x v="1"/>
    <n v="0"/>
    <x v="1"/>
    <n v="186.5"/>
    <n v="108"/>
    <n v="31.71"/>
    <n v="190.2"/>
    <n v="107"/>
    <n v="16.170000000000002"/>
    <n v="187.8"/>
    <n v="103"/>
    <n v="8.4499999999999993"/>
    <n v="11"/>
    <x v="2"/>
    <n v="2.97"/>
    <x v="1"/>
    <x v="0"/>
    <x v="1"/>
    <x v="0"/>
    <x v="0"/>
    <x v="0"/>
  </r>
  <r>
    <n v="3546"/>
    <s v="TX"/>
    <x v="9"/>
    <x v="1"/>
    <x v="0"/>
    <x v="1"/>
    <n v="0"/>
    <x v="1"/>
    <n v="107.2"/>
    <n v="100"/>
    <n v="18.22"/>
    <n v="221.1"/>
    <n v="100"/>
    <n v="18.79"/>
    <n v="212.6"/>
    <n v="96"/>
    <n v="9.57"/>
    <n v="8.3000000000000007"/>
    <x v="0"/>
    <n v="2.2400000000000002"/>
    <x v="0"/>
    <x v="4"/>
    <x v="1"/>
    <x v="0"/>
    <x v="0"/>
    <x v="3"/>
  </r>
  <r>
    <n v="3547"/>
    <s v="ID"/>
    <x v="133"/>
    <x v="0"/>
    <x v="0"/>
    <x v="0"/>
    <n v="36"/>
    <x v="2"/>
    <n v="93.1"/>
    <n v="68"/>
    <n v="15.83"/>
    <n v="246.1"/>
    <n v="83"/>
    <n v="20.92"/>
    <n v="94.9"/>
    <n v="109"/>
    <n v="4.2699999999999996"/>
    <n v="8.6999999999999993"/>
    <x v="8"/>
    <n v="2.35"/>
    <x v="0"/>
    <x v="0"/>
    <x v="1"/>
    <x v="0"/>
    <x v="1"/>
    <x v="1"/>
  </r>
  <r>
    <n v="3548"/>
    <s v="CA"/>
    <x v="35"/>
    <x v="1"/>
    <x v="0"/>
    <x v="1"/>
    <n v="0"/>
    <x v="1"/>
    <n v="132.4"/>
    <n v="110"/>
    <n v="22.51"/>
    <n v="254.1"/>
    <n v="81"/>
    <n v="21.6"/>
    <n v="176.5"/>
    <n v="100"/>
    <n v="7.94"/>
    <n v="13"/>
    <x v="1"/>
    <n v="3.51"/>
    <x v="1"/>
    <x v="4"/>
    <x v="1"/>
    <x v="0"/>
    <x v="1"/>
    <x v="1"/>
  </r>
  <r>
    <n v="3549"/>
    <s v="OR"/>
    <x v="8"/>
    <x v="0"/>
    <x v="0"/>
    <x v="1"/>
    <n v="0"/>
    <x v="1"/>
    <n v="114.5"/>
    <n v="103"/>
    <n v="19.47"/>
    <n v="228.8"/>
    <n v="100"/>
    <n v="19.45"/>
    <n v="135.80000000000001"/>
    <n v="74"/>
    <n v="6.11"/>
    <n v="10.7"/>
    <x v="0"/>
    <n v="2.89"/>
    <x v="1"/>
    <x v="1"/>
    <x v="1"/>
    <x v="0"/>
    <x v="1"/>
    <x v="3"/>
  </r>
  <r>
    <n v="3550"/>
    <s v="NY"/>
    <x v="45"/>
    <x v="0"/>
    <x v="0"/>
    <x v="1"/>
    <n v="0"/>
    <x v="1"/>
    <n v="184.7"/>
    <n v="130"/>
    <n v="31.4"/>
    <n v="194"/>
    <n v="105"/>
    <n v="16.489999999999998"/>
    <n v="249.1"/>
    <n v="91"/>
    <n v="11.21"/>
    <n v="9"/>
    <x v="7"/>
    <n v="2.4300000000000002"/>
    <x v="0"/>
    <x v="0"/>
    <x v="1"/>
    <x v="0"/>
    <x v="0"/>
    <x v="0"/>
  </r>
  <r>
    <n v="3551"/>
    <s v="MI"/>
    <x v="155"/>
    <x v="0"/>
    <x v="0"/>
    <x v="1"/>
    <n v="0"/>
    <x v="1"/>
    <n v="94.1"/>
    <n v="127"/>
    <n v="16"/>
    <n v="283"/>
    <n v="97"/>
    <n v="24.06"/>
    <n v="168.7"/>
    <n v="69"/>
    <n v="7.59"/>
    <n v="10.3"/>
    <x v="1"/>
    <n v="2.78"/>
    <x v="0"/>
    <x v="4"/>
    <x v="1"/>
    <x v="0"/>
    <x v="1"/>
    <x v="1"/>
  </r>
  <r>
    <n v="3552"/>
    <s v="WA"/>
    <x v="34"/>
    <x v="0"/>
    <x v="0"/>
    <x v="1"/>
    <n v="0"/>
    <x v="1"/>
    <n v="229.3"/>
    <n v="110"/>
    <n v="38.979999999999997"/>
    <n v="118.2"/>
    <n v="89"/>
    <n v="10.050000000000001"/>
    <n v="155"/>
    <n v="105"/>
    <n v="6.98"/>
    <n v="7.9"/>
    <x v="7"/>
    <n v="2.13"/>
    <x v="0"/>
    <x v="0"/>
    <x v="1"/>
    <x v="0"/>
    <x v="2"/>
    <x v="0"/>
  </r>
  <r>
    <n v="3553"/>
    <s v="VT"/>
    <x v="59"/>
    <x v="1"/>
    <x v="0"/>
    <x v="1"/>
    <n v="0"/>
    <x v="1"/>
    <n v="223.8"/>
    <n v="109"/>
    <n v="38.049999999999997"/>
    <n v="233.4"/>
    <n v="68"/>
    <n v="19.84"/>
    <n v="201.6"/>
    <n v="111"/>
    <n v="9.07"/>
    <n v="8.8000000000000007"/>
    <x v="8"/>
    <n v="2.38"/>
    <x v="0"/>
    <x v="0"/>
    <x v="1"/>
    <x v="0"/>
    <x v="1"/>
    <x v="0"/>
  </r>
  <r>
    <n v="3554"/>
    <s v="DC"/>
    <x v="159"/>
    <x v="0"/>
    <x v="0"/>
    <x v="0"/>
    <n v="27"/>
    <x v="2"/>
    <n v="154.4"/>
    <n v="141"/>
    <n v="26.25"/>
    <n v="210.6"/>
    <n v="109"/>
    <n v="17.899999999999999"/>
    <n v="167.9"/>
    <n v="109"/>
    <n v="7.56"/>
    <n v="7.8"/>
    <x v="0"/>
    <n v="2.11"/>
    <x v="0"/>
    <x v="3"/>
    <x v="1"/>
    <x v="0"/>
    <x v="0"/>
    <x v="3"/>
  </r>
  <r>
    <n v="3555"/>
    <s v="TX"/>
    <x v="99"/>
    <x v="0"/>
    <x v="0"/>
    <x v="1"/>
    <n v="0"/>
    <x v="1"/>
    <n v="190.2"/>
    <n v="107"/>
    <n v="32.33"/>
    <n v="209.2"/>
    <n v="75"/>
    <n v="17.78"/>
    <n v="102.1"/>
    <n v="136"/>
    <n v="4.59"/>
    <n v="14.2"/>
    <x v="2"/>
    <n v="3.83"/>
    <x v="1"/>
    <x v="2"/>
    <x v="2"/>
    <x v="1"/>
    <x v="0"/>
    <x v="0"/>
  </r>
  <r>
    <n v="3556"/>
    <s v="NJ"/>
    <x v="26"/>
    <x v="0"/>
    <x v="0"/>
    <x v="1"/>
    <n v="0"/>
    <x v="1"/>
    <n v="167"/>
    <n v="120"/>
    <n v="28.39"/>
    <n v="209.1"/>
    <n v="102"/>
    <n v="17.77"/>
    <n v="131"/>
    <n v="107"/>
    <n v="5.9"/>
    <n v="8.6"/>
    <x v="5"/>
    <n v="2.3199999999999998"/>
    <x v="0"/>
    <x v="0"/>
    <x v="1"/>
    <x v="0"/>
    <x v="0"/>
    <x v="3"/>
  </r>
  <r>
    <n v="3557"/>
    <s v="ND"/>
    <x v="41"/>
    <x v="1"/>
    <x v="0"/>
    <x v="1"/>
    <n v="0"/>
    <x v="1"/>
    <n v="154.80000000000001"/>
    <n v="113"/>
    <n v="26.32"/>
    <n v="261.8"/>
    <n v="121"/>
    <n v="22.25"/>
    <n v="213"/>
    <n v="81"/>
    <n v="9.58"/>
    <n v="11.6"/>
    <x v="2"/>
    <n v="3.13"/>
    <x v="1"/>
    <x v="1"/>
    <x v="1"/>
    <x v="0"/>
    <x v="1"/>
    <x v="1"/>
  </r>
  <r>
    <n v="3558"/>
    <s v="CO"/>
    <x v="61"/>
    <x v="0"/>
    <x v="0"/>
    <x v="0"/>
    <n v="36"/>
    <x v="2"/>
    <n v="293.39999999999998"/>
    <n v="122"/>
    <n v="49.88"/>
    <n v="174.1"/>
    <n v="91"/>
    <n v="14.8"/>
    <n v="212"/>
    <n v="50"/>
    <n v="9.5399999999999991"/>
    <n v="6.9"/>
    <x v="1"/>
    <n v="1.86"/>
    <x v="0"/>
    <x v="0"/>
    <x v="1"/>
    <x v="0"/>
    <x v="2"/>
    <x v="0"/>
  </r>
  <r>
    <n v="3559"/>
    <s v="CO"/>
    <x v="28"/>
    <x v="0"/>
    <x v="0"/>
    <x v="1"/>
    <n v="0"/>
    <x v="1"/>
    <n v="160.5"/>
    <n v="113"/>
    <n v="27.29"/>
    <n v="287.3"/>
    <n v="134"/>
    <n v="24.42"/>
    <n v="212.6"/>
    <n v="93"/>
    <n v="9.57"/>
    <n v="8.1999999999999993"/>
    <x v="0"/>
    <n v="2.21"/>
    <x v="0"/>
    <x v="3"/>
    <x v="1"/>
    <x v="0"/>
    <x v="1"/>
    <x v="1"/>
  </r>
  <r>
    <n v="3560"/>
    <s v="GA"/>
    <x v="34"/>
    <x v="0"/>
    <x v="0"/>
    <x v="0"/>
    <n v="20"/>
    <x v="0"/>
    <n v="230.2"/>
    <n v="110"/>
    <n v="39.130000000000003"/>
    <n v="177.5"/>
    <n v="111"/>
    <n v="15.09"/>
    <n v="206.3"/>
    <n v="38"/>
    <n v="9.2799999999999994"/>
    <n v="11.9"/>
    <x v="5"/>
    <n v="3.21"/>
    <x v="1"/>
    <x v="1"/>
    <x v="1"/>
    <x v="0"/>
    <x v="0"/>
    <x v="0"/>
  </r>
  <r>
    <n v="3561"/>
    <s v="UT"/>
    <x v="32"/>
    <x v="1"/>
    <x v="0"/>
    <x v="1"/>
    <n v="0"/>
    <x v="1"/>
    <n v="191.9"/>
    <n v="95"/>
    <n v="32.619999999999997"/>
    <n v="116.7"/>
    <n v="105"/>
    <n v="9.92"/>
    <n v="202.6"/>
    <n v="113"/>
    <n v="9.1199999999999992"/>
    <n v="8.1999999999999993"/>
    <x v="2"/>
    <n v="2.21"/>
    <x v="0"/>
    <x v="1"/>
    <x v="1"/>
    <x v="0"/>
    <x v="2"/>
    <x v="0"/>
  </r>
  <r>
    <n v="3562"/>
    <s v="CO"/>
    <x v="74"/>
    <x v="2"/>
    <x v="0"/>
    <x v="1"/>
    <n v="0"/>
    <x v="1"/>
    <n v="131.5"/>
    <n v="119"/>
    <n v="22.36"/>
    <n v="222.3"/>
    <n v="119"/>
    <n v="18.899999999999999"/>
    <n v="155.30000000000001"/>
    <n v="83"/>
    <n v="6.99"/>
    <n v="11.1"/>
    <x v="10"/>
    <n v="3"/>
    <x v="1"/>
    <x v="0"/>
    <x v="1"/>
    <x v="0"/>
    <x v="0"/>
    <x v="3"/>
  </r>
  <r>
    <n v="3563"/>
    <s v="AZ"/>
    <x v="120"/>
    <x v="1"/>
    <x v="0"/>
    <x v="1"/>
    <n v="0"/>
    <x v="1"/>
    <n v="171.6"/>
    <n v="116"/>
    <n v="29.17"/>
    <n v="219.4"/>
    <n v="111"/>
    <n v="18.649999999999999"/>
    <n v="242.1"/>
    <n v="85"/>
    <n v="10.89"/>
    <n v="12.1"/>
    <x v="7"/>
    <n v="3.27"/>
    <x v="1"/>
    <x v="1"/>
    <x v="2"/>
    <x v="1"/>
    <x v="0"/>
    <x v="2"/>
  </r>
  <r>
    <n v="3564"/>
    <s v="CT"/>
    <x v="64"/>
    <x v="2"/>
    <x v="0"/>
    <x v="1"/>
    <n v="0"/>
    <x v="1"/>
    <n v="157.30000000000001"/>
    <n v="61"/>
    <n v="26.74"/>
    <n v="242"/>
    <n v="119"/>
    <n v="20.57"/>
    <n v="196"/>
    <n v="107"/>
    <n v="8.82"/>
    <n v="10.6"/>
    <x v="6"/>
    <n v="2.86"/>
    <x v="1"/>
    <x v="0"/>
    <x v="1"/>
    <x v="0"/>
    <x v="1"/>
    <x v="1"/>
  </r>
  <r>
    <n v="3565"/>
    <s v="NM"/>
    <x v="45"/>
    <x v="2"/>
    <x v="1"/>
    <x v="1"/>
    <n v="0"/>
    <x v="1"/>
    <n v="192.7"/>
    <n v="82"/>
    <n v="32.76"/>
    <n v="198"/>
    <n v="91"/>
    <n v="16.829999999999998"/>
    <n v="204.2"/>
    <n v="95"/>
    <n v="9.19"/>
    <n v="9"/>
    <x v="1"/>
    <n v="2.4300000000000002"/>
    <x v="0"/>
    <x v="0"/>
    <x v="1"/>
    <x v="0"/>
    <x v="0"/>
    <x v="0"/>
  </r>
  <r>
    <n v="3566"/>
    <s v="ME"/>
    <x v="189"/>
    <x v="0"/>
    <x v="0"/>
    <x v="0"/>
    <n v="29"/>
    <x v="2"/>
    <n v="239.6"/>
    <n v="84"/>
    <n v="40.729999999999997"/>
    <n v="182.1"/>
    <n v="80"/>
    <n v="15.48"/>
    <n v="118.3"/>
    <n v="100"/>
    <n v="5.32"/>
    <n v="11"/>
    <x v="0"/>
    <n v="2.97"/>
    <x v="1"/>
    <x v="4"/>
    <x v="1"/>
    <x v="0"/>
    <x v="0"/>
    <x v="0"/>
  </r>
  <r>
    <n v="3567"/>
    <s v="CT"/>
    <x v="102"/>
    <x v="1"/>
    <x v="0"/>
    <x v="1"/>
    <n v="0"/>
    <x v="1"/>
    <n v="96.9"/>
    <n v="110"/>
    <n v="16.47"/>
    <n v="241.4"/>
    <n v="75"/>
    <n v="20.52"/>
    <n v="141"/>
    <n v="69"/>
    <n v="6.35"/>
    <n v="10.8"/>
    <x v="0"/>
    <n v="2.92"/>
    <x v="1"/>
    <x v="1"/>
    <x v="1"/>
    <x v="0"/>
    <x v="1"/>
    <x v="1"/>
  </r>
  <r>
    <n v="3568"/>
    <s v="MO"/>
    <x v="10"/>
    <x v="2"/>
    <x v="0"/>
    <x v="1"/>
    <n v="0"/>
    <x v="1"/>
    <n v="129.5"/>
    <n v="104"/>
    <n v="22.02"/>
    <n v="194"/>
    <n v="133"/>
    <n v="16.489999999999998"/>
    <n v="287.89999999999998"/>
    <n v="65"/>
    <n v="12.96"/>
    <n v="7.2"/>
    <x v="10"/>
    <n v="1.94"/>
    <x v="0"/>
    <x v="4"/>
    <x v="1"/>
    <x v="0"/>
    <x v="0"/>
    <x v="2"/>
  </r>
  <r>
    <n v="3569"/>
    <s v="WY"/>
    <x v="7"/>
    <x v="1"/>
    <x v="1"/>
    <x v="1"/>
    <n v="0"/>
    <x v="1"/>
    <n v="274"/>
    <n v="75"/>
    <n v="46.58"/>
    <n v="162.80000000000001"/>
    <n v="110"/>
    <n v="13.84"/>
    <n v="110"/>
    <n v="121"/>
    <n v="4.95"/>
    <n v="7.7"/>
    <x v="0"/>
    <n v="2.08"/>
    <x v="0"/>
    <x v="2"/>
    <x v="1"/>
    <x v="0"/>
    <x v="2"/>
    <x v="0"/>
  </r>
  <r>
    <n v="3570"/>
    <s v="DC"/>
    <x v="90"/>
    <x v="0"/>
    <x v="0"/>
    <x v="1"/>
    <n v="0"/>
    <x v="1"/>
    <n v="111.7"/>
    <n v="86"/>
    <n v="18.989999999999998"/>
    <n v="187.5"/>
    <n v="68"/>
    <n v="15.94"/>
    <n v="194.8"/>
    <n v="128"/>
    <n v="8.77"/>
    <n v="11.6"/>
    <x v="3"/>
    <n v="3.13"/>
    <x v="1"/>
    <x v="4"/>
    <x v="1"/>
    <x v="0"/>
    <x v="0"/>
    <x v="3"/>
  </r>
  <r>
    <n v="3571"/>
    <s v="RI"/>
    <x v="89"/>
    <x v="2"/>
    <x v="0"/>
    <x v="1"/>
    <n v="0"/>
    <x v="1"/>
    <n v="142.69999999999999"/>
    <n v="82"/>
    <n v="24.26"/>
    <n v="179.1"/>
    <n v="106"/>
    <n v="15.22"/>
    <n v="141.4"/>
    <n v="88"/>
    <n v="6.36"/>
    <n v="5"/>
    <x v="8"/>
    <n v="1.35"/>
    <x v="0"/>
    <x v="3"/>
    <x v="1"/>
    <x v="0"/>
    <x v="0"/>
    <x v="3"/>
  </r>
  <r>
    <n v="3572"/>
    <s v="VA"/>
    <x v="68"/>
    <x v="0"/>
    <x v="0"/>
    <x v="1"/>
    <n v="0"/>
    <x v="1"/>
    <n v="216.7"/>
    <n v="91"/>
    <n v="36.840000000000003"/>
    <n v="233.9"/>
    <n v="104"/>
    <n v="19.88"/>
    <n v="231.1"/>
    <n v="110"/>
    <n v="10.4"/>
    <n v="9"/>
    <x v="7"/>
    <n v="2.4300000000000002"/>
    <x v="0"/>
    <x v="0"/>
    <x v="1"/>
    <x v="0"/>
    <x v="1"/>
    <x v="0"/>
  </r>
  <r>
    <n v="3573"/>
    <s v="MA"/>
    <x v="77"/>
    <x v="0"/>
    <x v="0"/>
    <x v="1"/>
    <n v="0"/>
    <x v="1"/>
    <n v="207.1"/>
    <n v="106"/>
    <n v="35.21"/>
    <n v="283.5"/>
    <n v="124"/>
    <n v="24.1"/>
    <n v="65.2"/>
    <n v="107"/>
    <n v="2.93"/>
    <n v="10.5"/>
    <x v="5"/>
    <n v="2.84"/>
    <x v="1"/>
    <x v="3"/>
    <x v="1"/>
    <x v="0"/>
    <x v="1"/>
    <x v="0"/>
  </r>
  <r>
    <n v="3574"/>
    <s v="MT"/>
    <x v="27"/>
    <x v="0"/>
    <x v="0"/>
    <x v="1"/>
    <n v="0"/>
    <x v="1"/>
    <n v="214.8"/>
    <n v="86"/>
    <n v="36.520000000000003"/>
    <n v="230.9"/>
    <n v="94"/>
    <n v="19.63"/>
    <n v="223.8"/>
    <n v="100"/>
    <n v="10.07"/>
    <n v="5.8"/>
    <x v="0"/>
    <n v="1.57"/>
    <x v="0"/>
    <x v="3"/>
    <x v="1"/>
    <x v="0"/>
    <x v="1"/>
    <x v="0"/>
  </r>
  <r>
    <n v="3575"/>
    <s v="WA"/>
    <x v="48"/>
    <x v="0"/>
    <x v="0"/>
    <x v="1"/>
    <n v="0"/>
    <x v="1"/>
    <n v="142.9"/>
    <n v="67"/>
    <n v="24.29"/>
    <n v="109.7"/>
    <n v="72"/>
    <n v="9.32"/>
    <n v="293.60000000000002"/>
    <n v="112"/>
    <n v="13.21"/>
    <n v="11.5"/>
    <x v="1"/>
    <n v="3.11"/>
    <x v="1"/>
    <x v="1"/>
    <x v="1"/>
    <x v="0"/>
    <x v="2"/>
    <x v="2"/>
  </r>
  <r>
    <n v="3576"/>
    <s v="TN"/>
    <x v="64"/>
    <x v="0"/>
    <x v="1"/>
    <x v="1"/>
    <n v="0"/>
    <x v="1"/>
    <n v="71.5"/>
    <n v="126"/>
    <n v="12.16"/>
    <n v="166.8"/>
    <n v="127"/>
    <n v="14.18"/>
    <n v="211.6"/>
    <n v="86"/>
    <n v="9.52"/>
    <n v="8.3000000000000007"/>
    <x v="5"/>
    <n v="2.2400000000000002"/>
    <x v="0"/>
    <x v="3"/>
    <x v="2"/>
    <x v="1"/>
    <x v="2"/>
    <x v="3"/>
  </r>
  <r>
    <n v="3577"/>
    <s v="ND"/>
    <x v="1"/>
    <x v="0"/>
    <x v="0"/>
    <x v="1"/>
    <n v="0"/>
    <x v="1"/>
    <n v="77.599999999999994"/>
    <n v="113"/>
    <n v="13.19"/>
    <n v="126.9"/>
    <n v="75"/>
    <n v="10.79"/>
    <n v="191"/>
    <n v="79"/>
    <n v="8.59"/>
    <n v="14.9"/>
    <x v="7"/>
    <n v="4.0199999999999996"/>
    <x v="1"/>
    <x v="0"/>
    <x v="1"/>
    <x v="0"/>
    <x v="2"/>
    <x v="3"/>
  </r>
  <r>
    <n v="3578"/>
    <s v="ME"/>
    <x v="9"/>
    <x v="1"/>
    <x v="0"/>
    <x v="1"/>
    <n v="0"/>
    <x v="1"/>
    <n v="73.7"/>
    <n v="66"/>
    <n v="12.53"/>
    <n v="160.5"/>
    <n v="132"/>
    <n v="13.64"/>
    <n v="214.2"/>
    <n v="67"/>
    <n v="9.64"/>
    <n v="13"/>
    <x v="1"/>
    <n v="3.51"/>
    <x v="1"/>
    <x v="3"/>
    <x v="1"/>
    <x v="0"/>
    <x v="2"/>
    <x v="3"/>
  </r>
  <r>
    <n v="3579"/>
    <s v="CO"/>
    <x v="17"/>
    <x v="2"/>
    <x v="0"/>
    <x v="1"/>
    <n v="0"/>
    <x v="1"/>
    <n v="264.3"/>
    <n v="90"/>
    <n v="44.93"/>
    <n v="216.4"/>
    <n v="101"/>
    <n v="18.39"/>
    <n v="208.8"/>
    <n v="72"/>
    <n v="9.4"/>
    <n v="9.6"/>
    <x v="0"/>
    <n v="2.59"/>
    <x v="0"/>
    <x v="1"/>
    <x v="2"/>
    <x v="1"/>
    <x v="0"/>
    <x v="0"/>
  </r>
  <r>
    <n v="3580"/>
    <s v="DC"/>
    <x v="54"/>
    <x v="1"/>
    <x v="1"/>
    <x v="1"/>
    <n v="0"/>
    <x v="1"/>
    <n v="114.8"/>
    <n v="156"/>
    <n v="19.52"/>
    <n v="135.30000000000001"/>
    <n v="78"/>
    <n v="11.5"/>
    <n v="218.4"/>
    <n v="98"/>
    <n v="9.83"/>
    <n v="15.6"/>
    <x v="7"/>
    <n v="4.21"/>
    <x v="1"/>
    <x v="0"/>
    <x v="2"/>
    <x v="1"/>
    <x v="2"/>
    <x v="3"/>
  </r>
  <r>
    <n v="3581"/>
    <s v="UT"/>
    <x v="79"/>
    <x v="0"/>
    <x v="0"/>
    <x v="1"/>
    <n v="0"/>
    <x v="1"/>
    <n v="212.5"/>
    <n v="124"/>
    <n v="36.130000000000003"/>
    <n v="215.5"/>
    <n v="110"/>
    <n v="18.32"/>
    <n v="128"/>
    <n v="94"/>
    <n v="5.76"/>
    <n v="5.2"/>
    <x v="4"/>
    <n v="1.4"/>
    <x v="0"/>
    <x v="3"/>
    <x v="1"/>
    <x v="0"/>
    <x v="0"/>
    <x v="0"/>
  </r>
  <r>
    <n v="3582"/>
    <s v="ID"/>
    <x v="126"/>
    <x v="1"/>
    <x v="0"/>
    <x v="0"/>
    <n v="36"/>
    <x v="2"/>
    <n v="288.2"/>
    <n v="120"/>
    <n v="48.99"/>
    <n v="227.1"/>
    <n v="105"/>
    <n v="19.3"/>
    <n v="198.2"/>
    <n v="113"/>
    <n v="8.92"/>
    <n v="13.3"/>
    <x v="10"/>
    <n v="3.59"/>
    <x v="1"/>
    <x v="0"/>
    <x v="1"/>
    <x v="0"/>
    <x v="1"/>
    <x v="0"/>
  </r>
  <r>
    <n v="3583"/>
    <s v="UT"/>
    <x v="44"/>
    <x v="0"/>
    <x v="0"/>
    <x v="1"/>
    <n v="0"/>
    <x v="1"/>
    <n v="192.4"/>
    <n v="98"/>
    <n v="32.71"/>
    <n v="187"/>
    <n v="93"/>
    <n v="15.9"/>
    <n v="132.9"/>
    <n v="82"/>
    <n v="5.98"/>
    <n v="11.2"/>
    <x v="6"/>
    <n v="3.02"/>
    <x v="1"/>
    <x v="1"/>
    <x v="1"/>
    <x v="0"/>
    <x v="0"/>
    <x v="0"/>
  </r>
  <r>
    <n v="3584"/>
    <s v="MD"/>
    <x v="174"/>
    <x v="0"/>
    <x v="0"/>
    <x v="1"/>
    <n v="0"/>
    <x v="1"/>
    <n v="102.2"/>
    <n v="76"/>
    <n v="17.37"/>
    <n v="230"/>
    <n v="106"/>
    <n v="19.55"/>
    <n v="183.4"/>
    <n v="136"/>
    <n v="8.25"/>
    <n v="10.8"/>
    <x v="7"/>
    <n v="2.92"/>
    <x v="1"/>
    <x v="0"/>
    <x v="1"/>
    <x v="0"/>
    <x v="1"/>
    <x v="3"/>
  </r>
  <r>
    <n v="3585"/>
    <s v="VT"/>
    <x v="145"/>
    <x v="0"/>
    <x v="1"/>
    <x v="1"/>
    <n v="0"/>
    <x v="1"/>
    <n v="49.5"/>
    <n v="114"/>
    <n v="8.42"/>
    <n v="214.1"/>
    <n v="98"/>
    <n v="18.2"/>
    <n v="154.9"/>
    <n v="120"/>
    <n v="6.97"/>
    <n v="10"/>
    <x v="7"/>
    <n v="2.7"/>
    <x v="0"/>
    <x v="1"/>
    <x v="1"/>
    <x v="0"/>
    <x v="0"/>
    <x v="3"/>
  </r>
  <r>
    <n v="3586"/>
    <s v="FL"/>
    <x v="23"/>
    <x v="0"/>
    <x v="0"/>
    <x v="1"/>
    <n v="0"/>
    <x v="1"/>
    <n v="153.19999999999999"/>
    <n v="70"/>
    <n v="26.04"/>
    <n v="231.7"/>
    <n v="91"/>
    <n v="19.690000000000001"/>
    <n v="115.1"/>
    <n v="80"/>
    <n v="5.18"/>
    <n v="9.8000000000000007"/>
    <x v="0"/>
    <n v="2.65"/>
    <x v="0"/>
    <x v="2"/>
    <x v="2"/>
    <x v="1"/>
    <x v="1"/>
    <x v="3"/>
  </r>
  <r>
    <n v="3587"/>
    <s v="NH"/>
    <x v="21"/>
    <x v="0"/>
    <x v="0"/>
    <x v="1"/>
    <n v="0"/>
    <x v="1"/>
    <n v="55.5"/>
    <n v="79"/>
    <n v="9.44"/>
    <n v="163.5"/>
    <n v="104"/>
    <n v="13.9"/>
    <n v="128.1"/>
    <n v="59"/>
    <n v="5.76"/>
    <n v="10.1"/>
    <x v="7"/>
    <n v="2.73"/>
    <x v="0"/>
    <x v="0"/>
    <x v="1"/>
    <x v="0"/>
    <x v="2"/>
    <x v="3"/>
  </r>
  <r>
    <n v="3588"/>
    <s v="IL"/>
    <x v="16"/>
    <x v="0"/>
    <x v="0"/>
    <x v="1"/>
    <n v="0"/>
    <x v="1"/>
    <n v="247.2"/>
    <n v="61"/>
    <n v="42.02"/>
    <n v="168.7"/>
    <n v="122"/>
    <n v="14.34"/>
    <n v="169.8"/>
    <n v="100"/>
    <n v="7.64"/>
    <n v="6.6"/>
    <x v="6"/>
    <n v="1.78"/>
    <x v="0"/>
    <x v="1"/>
    <x v="1"/>
    <x v="0"/>
    <x v="2"/>
    <x v="0"/>
  </r>
  <r>
    <n v="3589"/>
    <s v="KS"/>
    <x v="88"/>
    <x v="0"/>
    <x v="0"/>
    <x v="1"/>
    <n v="0"/>
    <x v="1"/>
    <n v="220.2"/>
    <n v="117"/>
    <n v="37.43"/>
    <n v="261.10000000000002"/>
    <n v="102"/>
    <n v="22.19"/>
    <n v="165.9"/>
    <n v="132"/>
    <n v="7.47"/>
    <n v="10.8"/>
    <x v="6"/>
    <n v="2.92"/>
    <x v="1"/>
    <x v="4"/>
    <x v="1"/>
    <x v="0"/>
    <x v="1"/>
    <x v="0"/>
  </r>
  <r>
    <n v="3590"/>
    <s v="WV"/>
    <x v="89"/>
    <x v="0"/>
    <x v="0"/>
    <x v="1"/>
    <n v="0"/>
    <x v="1"/>
    <n v="116.9"/>
    <n v="75"/>
    <n v="19.87"/>
    <n v="183.3"/>
    <n v="109"/>
    <n v="15.58"/>
    <n v="307.39999999999998"/>
    <n v="119"/>
    <n v="13.83"/>
    <n v="10"/>
    <x v="8"/>
    <n v="2.7"/>
    <x v="0"/>
    <x v="4"/>
    <x v="1"/>
    <x v="0"/>
    <x v="0"/>
    <x v="2"/>
  </r>
  <r>
    <n v="3591"/>
    <s v="ID"/>
    <x v="99"/>
    <x v="2"/>
    <x v="0"/>
    <x v="1"/>
    <n v="0"/>
    <x v="1"/>
    <n v="175.9"/>
    <n v="98"/>
    <n v="29.9"/>
    <n v="192.8"/>
    <n v="148"/>
    <n v="16.39"/>
    <n v="278.2"/>
    <n v="110"/>
    <n v="12.52"/>
    <n v="10.6"/>
    <x v="2"/>
    <n v="2.86"/>
    <x v="1"/>
    <x v="1"/>
    <x v="1"/>
    <x v="0"/>
    <x v="0"/>
    <x v="2"/>
  </r>
  <r>
    <n v="3592"/>
    <s v="ME"/>
    <x v="70"/>
    <x v="0"/>
    <x v="0"/>
    <x v="1"/>
    <n v="0"/>
    <x v="1"/>
    <n v="208"/>
    <n v="95"/>
    <n v="35.36"/>
    <n v="234.8"/>
    <n v="81"/>
    <n v="19.96"/>
    <n v="266"/>
    <n v="80"/>
    <n v="11.97"/>
    <n v="11.7"/>
    <x v="1"/>
    <n v="3.16"/>
    <x v="1"/>
    <x v="3"/>
    <x v="1"/>
    <x v="0"/>
    <x v="1"/>
    <x v="0"/>
  </r>
  <r>
    <n v="3593"/>
    <s v="MA"/>
    <x v="73"/>
    <x v="0"/>
    <x v="0"/>
    <x v="0"/>
    <n v="28"/>
    <x v="2"/>
    <n v="239.9"/>
    <n v="110"/>
    <n v="40.78"/>
    <n v="218.9"/>
    <n v="87"/>
    <n v="18.61"/>
    <n v="166"/>
    <n v="46"/>
    <n v="7.47"/>
    <n v="12.1"/>
    <x v="7"/>
    <n v="3.27"/>
    <x v="1"/>
    <x v="0"/>
    <x v="1"/>
    <x v="0"/>
    <x v="0"/>
    <x v="0"/>
  </r>
  <r>
    <n v="3594"/>
    <s v="OR"/>
    <x v="16"/>
    <x v="2"/>
    <x v="1"/>
    <x v="1"/>
    <n v="0"/>
    <x v="1"/>
    <n v="174.8"/>
    <n v="112"/>
    <n v="29.72"/>
    <n v="218"/>
    <n v="125"/>
    <n v="18.53"/>
    <n v="180.1"/>
    <n v="102"/>
    <n v="8.1"/>
    <n v="12.7"/>
    <x v="1"/>
    <n v="3.43"/>
    <x v="1"/>
    <x v="3"/>
    <x v="1"/>
    <x v="0"/>
    <x v="0"/>
    <x v="3"/>
  </r>
  <r>
    <n v="3595"/>
    <s v="WV"/>
    <x v="133"/>
    <x v="1"/>
    <x v="0"/>
    <x v="0"/>
    <n v="26"/>
    <x v="2"/>
    <n v="141.5"/>
    <n v="94"/>
    <n v="24.06"/>
    <n v="196.4"/>
    <n v="123"/>
    <n v="16.690000000000001"/>
    <n v="172.4"/>
    <n v="100"/>
    <n v="7.76"/>
    <n v="12.9"/>
    <x v="6"/>
    <n v="3.48"/>
    <x v="1"/>
    <x v="3"/>
    <x v="1"/>
    <x v="0"/>
    <x v="0"/>
    <x v="3"/>
  </r>
  <r>
    <n v="3596"/>
    <s v="MO"/>
    <x v="97"/>
    <x v="0"/>
    <x v="0"/>
    <x v="1"/>
    <n v="0"/>
    <x v="1"/>
    <n v="79.2"/>
    <n v="123"/>
    <n v="13.46"/>
    <n v="212.1"/>
    <n v="106"/>
    <n v="18.03"/>
    <n v="224.6"/>
    <n v="104"/>
    <n v="10.11"/>
    <n v="10.199999999999999"/>
    <x v="7"/>
    <n v="2.75"/>
    <x v="0"/>
    <x v="3"/>
    <x v="1"/>
    <x v="0"/>
    <x v="0"/>
    <x v="2"/>
  </r>
  <r>
    <n v="3597"/>
    <s v="WY"/>
    <x v="2"/>
    <x v="0"/>
    <x v="0"/>
    <x v="1"/>
    <n v="0"/>
    <x v="1"/>
    <n v="238.9"/>
    <n v="102"/>
    <n v="40.61"/>
    <n v="161.4"/>
    <n v="115"/>
    <n v="13.72"/>
    <n v="248.5"/>
    <n v="103"/>
    <n v="11.18"/>
    <n v="13.4"/>
    <x v="7"/>
    <n v="3.62"/>
    <x v="1"/>
    <x v="1"/>
    <x v="1"/>
    <x v="0"/>
    <x v="2"/>
    <x v="0"/>
  </r>
  <r>
    <n v="3598"/>
    <s v="WV"/>
    <x v="140"/>
    <x v="2"/>
    <x v="0"/>
    <x v="0"/>
    <n v="37"/>
    <x v="2"/>
    <n v="179.8"/>
    <n v="104"/>
    <n v="30.57"/>
    <n v="144.80000000000001"/>
    <n v="115"/>
    <n v="12.31"/>
    <n v="209.1"/>
    <n v="89"/>
    <n v="9.41"/>
    <n v="11.1"/>
    <x v="8"/>
    <n v="3"/>
    <x v="1"/>
    <x v="3"/>
    <x v="1"/>
    <x v="0"/>
    <x v="2"/>
    <x v="0"/>
  </r>
  <r>
    <n v="3599"/>
    <s v="UT"/>
    <x v="70"/>
    <x v="1"/>
    <x v="0"/>
    <x v="1"/>
    <n v="0"/>
    <x v="1"/>
    <n v="225.9"/>
    <n v="78"/>
    <n v="38.4"/>
    <n v="243.1"/>
    <n v="83"/>
    <n v="20.66"/>
    <n v="84.1"/>
    <n v="94"/>
    <n v="3.78"/>
    <n v="13.5"/>
    <x v="5"/>
    <n v="3.65"/>
    <x v="1"/>
    <x v="4"/>
    <x v="2"/>
    <x v="1"/>
    <x v="1"/>
    <x v="0"/>
  </r>
  <r>
    <n v="3600"/>
    <s v="KY"/>
    <x v="56"/>
    <x v="0"/>
    <x v="0"/>
    <x v="1"/>
    <n v="0"/>
    <x v="1"/>
    <n v="189.8"/>
    <n v="113"/>
    <n v="32.270000000000003"/>
    <n v="271.5"/>
    <n v="111"/>
    <n v="23.08"/>
    <n v="218.9"/>
    <n v="96"/>
    <n v="9.85"/>
    <n v="13"/>
    <x v="2"/>
    <n v="3.51"/>
    <x v="1"/>
    <x v="0"/>
    <x v="1"/>
    <x v="0"/>
    <x v="1"/>
    <x v="0"/>
  </r>
  <r>
    <n v="3601"/>
    <s v="OK"/>
    <x v="18"/>
    <x v="1"/>
    <x v="0"/>
    <x v="1"/>
    <n v="0"/>
    <x v="1"/>
    <n v="267"/>
    <n v="97"/>
    <n v="45.39"/>
    <n v="204.3"/>
    <n v="151"/>
    <n v="17.37"/>
    <n v="246.9"/>
    <n v="67"/>
    <n v="11.11"/>
    <n v="11.3"/>
    <x v="10"/>
    <n v="3.05"/>
    <x v="1"/>
    <x v="0"/>
    <x v="2"/>
    <x v="1"/>
    <x v="0"/>
    <x v="0"/>
  </r>
  <r>
    <n v="3602"/>
    <s v="TN"/>
    <x v="42"/>
    <x v="0"/>
    <x v="0"/>
    <x v="1"/>
    <n v="0"/>
    <x v="1"/>
    <n v="217.3"/>
    <n v="79"/>
    <n v="36.94"/>
    <n v="218"/>
    <n v="106"/>
    <n v="18.53"/>
    <n v="166.5"/>
    <n v="69"/>
    <n v="7.49"/>
    <n v="11.5"/>
    <x v="10"/>
    <n v="3.11"/>
    <x v="1"/>
    <x v="0"/>
    <x v="1"/>
    <x v="0"/>
    <x v="0"/>
    <x v="0"/>
  </r>
  <r>
    <n v="3603"/>
    <s v="GA"/>
    <x v="71"/>
    <x v="0"/>
    <x v="0"/>
    <x v="1"/>
    <n v="0"/>
    <x v="1"/>
    <n v="129.1"/>
    <n v="92"/>
    <n v="21.95"/>
    <n v="148.9"/>
    <n v="132"/>
    <n v="12.66"/>
    <n v="264"/>
    <n v="103"/>
    <n v="11.88"/>
    <n v="16.8"/>
    <x v="10"/>
    <n v="4.54"/>
    <x v="1"/>
    <x v="4"/>
    <x v="1"/>
    <x v="0"/>
    <x v="2"/>
    <x v="2"/>
  </r>
  <r>
    <n v="3604"/>
    <s v="NE"/>
    <x v="25"/>
    <x v="2"/>
    <x v="0"/>
    <x v="1"/>
    <n v="0"/>
    <x v="1"/>
    <n v="135.5"/>
    <n v="110"/>
    <n v="23.04"/>
    <n v="146"/>
    <n v="116"/>
    <n v="12.41"/>
    <n v="208"/>
    <n v="88"/>
    <n v="9.36"/>
    <n v="10.7"/>
    <x v="7"/>
    <n v="2.89"/>
    <x v="1"/>
    <x v="4"/>
    <x v="1"/>
    <x v="0"/>
    <x v="2"/>
    <x v="3"/>
  </r>
  <r>
    <n v="3605"/>
    <s v="WA"/>
    <x v="74"/>
    <x v="1"/>
    <x v="0"/>
    <x v="1"/>
    <n v="0"/>
    <x v="1"/>
    <n v="183.4"/>
    <n v="63"/>
    <n v="31.18"/>
    <n v="183.6"/>
    <n v="80"/>
    <n v="15.61"/>
    <n v="153.5"/>
    <n v="83"/>
    <n v="6.91"/>
    <n v="10.7"/>
    <x v="7"/>
    <n v="2.89"/>
    <x v="1"/>
    <x v="2"/>
    <x v="2"/>
    <x v="1"/>
    <x v="0"/>
    <x v="0"/>
  </r>
  <r>
    <n v="3606"/>
    <s v="MO"/>
    <x v="33"/>
    <x v="1"/>
    <x v="0"/>
    <x v="1"/>
    <n v="0"/>
    <x v="1"/>
    <n v="223"/>
    <n v="109"/>
    <n v="37.909999999999997"/>
    <n v="286.2"/>
    <n v="76"/>
    <n v="24.33"/>
    <n v="257.8"/>
    <n v="132"/>
    <n v="11.6"/>
    <n v="7.5"/>
    <x v="10"/>
    <n v="2.0299999999999998"/>
    <x v="0"/>
    <x v="3"/>
    <x v="2"/>
    <x v="1"/>
    <x v="1"/>
    <x v="0"/>
  </r>
  <r>
    <n v="3607"/>
    <s v="ME"/>
    <x v="9"/>
    <x v="1"/>
    <x v="0"/>
    <x v="1"/>
    <n v="0"/>
    <x v="1"/>
    <n v="140"/>
    <n v="135"/>
    <n v="23.8"/>
    <n v="138.9"/>
    <n v="103"/>
    <n v="11.81"/>
    <n v="230.2"/>
    <n v="121"/>
    <n v="10.36"/>
    <n v="6.1"/>
    <x v="1"/>
    <n v="1.65"/>
    <x v="0"/>
    <x v="1"/>
    <x v="1"/>
    <x v="0"/>
    <x v="2"/>
    <x v="2"/>
  </r>
  <r>
    <n v="3608"/>
    <s v="WI"/>
    <x v="58"/>
    <x v="0"/>
    <x v="0"/>
    <x v="1"/>
    <n v="0"/>
    <x v="1"/>
    <n v="126"/>
    <n v="90"/>
    <n v="21.42"/>
    <n v="205.8"/>
    <n v="92"/>
    <n v="17.489999999999998"/>
    <n v="217"/>
    <n v="121"/>
    <n v="9.76"/>
    <n v="12.8"/>
    <x v="6"/>
    <n v="3.46"/>
    <x v="1"/>
    <x v="1"/>
    <x v="1"/>
    <x v="0"/>
    <x v="0"/>
    <x v="3"/>
  </r>
  <r>
    <n v="3609"/>
    <s v="NC"/>
    <x v="57"/>
    <x v="0"/>
    <x v="0"/>
    <x v="1"/>
    <n v="0"/>
    <x v="1"/>
    <n v="228.2"/>
    <n v="68"/>
    <n v="38.79"/>
    <n v="170.2"/>
    <n v="102"/>
    <n v="14.47"/>
    <n v="168.9"/>
    <n v="72"/>
    <n v="7.6"/>
    <n v="10.199999999999999"/>
    <x v="1"/>
    <n v="2.75"/>
    <x v="0"/>
    <x v="0"/>
    <x v="1"/>
    <x v="0"/>
    <x v="2"/>
    <x v="0"/>
  </r>
  <r>
    <n v="3610"/>
    <s v="OK"/>
    <x v="18"/>
    <x v="0"/>
    <x v="0"/>
    <x v="1"/>
    <n v="0"/>
    <x v="1"/>
    <n v="278.39999999999998"/>
    <n v="121"/>
    <n v="47.33"/>
    <n v="252.2"/>
    <n v="139"/>
    <n v="21.44"/>
    <n v="202.3"/>
    <n v="96"/>
    <n v="9.1"/>
    <n v="13.7"/>
    <x v="6"/>
    <n v="3.7"/>
    <x v="1"/>
    <x v="0"/>
    <x v="2"/>
    <x v="1"/>
    <x v="1"/>
    <x v="0"/>
  </r>
  <r>
    <n v="3611"/>
    <s v="MA"/>
    <x v="15"/>
    <x v="0"/>
    <x v="0"/>
    <x v="1"/>
    <n v="0"/>
    <x v="1"/>
    <n v="285.3"/>
    <n v="75"/>
    <n v="48.5"/>
    <n v="130.80000000000001"/>
    <n v="111"/>
    <n v="11.12"/>
    <n v="181.8"/>
    <n v="99"/>
    <n v="8.18"/>
    <n v="10.5"/>
    <x v="5"/>
    <n v="2.84"/>
    <x v="1"/>
    <x v="4"/>
    <x v="1"/>
    <x v="0"/>
    <x v="2"/>
    <x v="0"/>
  </r>
  <r>
    <n v="3612"/>
    <s v="MN"/>
    <x v="125"/>
    <x v="0"/>
    <x v="0"/>
    <x v="1"/>
    <n v="0"/>
    <x v="1"/>
    <n v="222.9"/>
    <n v="100"/>
    <n v="37.89"/>
    <n v="145.19999999999999"/>
    <n v="110"/>
    <n v="12.34"/>
    <n v="170.6"/>
    <n v="129"/>
    <n v="7.68"/>
    <n v="5.6"/>
    <x v="8"/>
    <n v="1.51"/>
    <x v="0"/>
    <x v="0"/>
    <x v="1"/>
    <x v="0"/>
    <x v="2"/>
    <x v="0"/>
  </r>
  <r>
    <n v="3613"/>
    <s v="ND"/>
    <x v="125"/>
    <x v="1"/>
    <x v="0"/>
    <x v="0"/>
    <n v="37"/>
    <x v="2"/>
    <n v="153.69999999999999"/>
    <n v="97"/>
    <n v="26.13"/>
    <n v="271.39999999999998"/>
    <n v="91"/>
    <n v="23.07"/>
    <n v="179"/>
    <n v="121"/>
    <n v="8.06"/>
    <n v="8.3000000000000007"/>
    <x v="5"/>
    <n v="2.2400000000000002"/>
    <x v="0"/>
    <x v="0"/>
    <x v="1"/>
    <x v="0"/>
    <x v="1"/>
    <x v="1"/>
  </r>
  <r>
    <n v="3614"/>
    <s v="AZ"/>
    <x v="59"/>
    <x v="0"/>
    <x v="1"/>
    <x v="1"/>
    <n v="0"/>
    <x v="1"/>
    <n v="176.1"/>
    <n v="88"/>
    <n v="29.94"/>
    <n v="244.5"/>
    <n v="84"/>
    <n v="20.78"/>
    <n v="189.9"/>
    <n v="99"/>
    <n v="8.5500000000000007"/>
    <n v="11.2"/>
    <x v="6"/>
    <n v="3.02"/>
    <x v="1"/>
    <x v="4"/>
    <x v="2"/>
    <x v="1"/>
    <x v="1"/>
    <x v="1"/>
  </r>
  <r>
    <n v="3615"/>
    <s v="SC"/>
    <x v="47"/>
    <x v="2"/>
    <x v="0"/>
    <x v="0"/>
    <n v="41"/>
    <x v="2"/>
    <n v="306.89999999999998"/>
    <n v="71"/>
    <n v="52.17"/>
    <n v="243.3"/>
    <n v="72"/>
    <n v="20.68"/>
    <n v="125.9"/>
    <n v="114"/>
    <n v="5.67"/>
    <n v="10.5"/>
    <x v="7"/>
    <n v="2.84"/>
    <x v="1"/>
    <x v="4"/>
    <x v="1"/>
    <x v="0"/>
    <x v="1"/>
    <x v="0"/>
  </r>
  <r>
    <n v="3616"/>
    <s v="ME"/>
    <x v="58"/>
    <x v="2"/>
    <x v="0"/>
    <x v="1"/>
    <n v="0"/>
    <x v="1"/>
    <n v="203.4"/>
    <n v="85"/>
    <n v="34.58"/>
    <n v="219.8"/>
    <n v="140"/>
    <n v="18.68"/>
    <n v="240"/>
    <n v="107"/>
    <n v="10.8"/>
    <n v="8.3000000000000007"/>
    <x v="2"/>
    <n v="2.2400000000000002"/>
    <x v="0"/>
    <x v="0"/>
    <x v="1"/>
    <x v="0"/>
    <x v="0"/>
    <x v="0"/>
  </r>
  <r>
    <n v="3617"/>
    <s v="MO"/>
    <x v="18"/>
    <x v="0"/>
    <x v="0"/>
    <x v="0"/>
    <n v="37"/>
    <x v="2"/>
    <n v="230.7"/>
    <n v="112"/>
    <n v="39.22"/>
    <n v="319.39999999999998"/>
    <n v="116"/>
    <n v="27.15"/>
    <n v="299.39999999999998"/>
    <n v="77"/>
    <n v="13.47"/>
    <n v="7.9"/>
    <x v="0"/>
    <n v="2.13"/>
    <x v="0"/>
    <x v="4"/>
    <x v="1"/>
    <x v="0"/>
    <x v="1"/>
    <x v="0"/>
  </r>
  <r>
    <n v="3618"/>
    <s v="NJ"/>
    <x v="140"/>
    <x v="0"/>
    <x v="0"/>
    <x v="1"/>
    <n v="0"/>
    <x v="1"/>
    <n v="118.9"/>
    <n v="106"/>
    <n v="20.21"/>
    <n v="163.5"/>
    <n v="75"/>
    <n v="13.9"/>
    <n v="195"/>
    <n v="131"/>
    <n v="8.7799999999999994"/>
    <n v="13.1"/>
    <x v="7"/>
    <n v="3.54"/>
    <x v="1"/>
    <x v="1"/>
    <x v="1"/>
    <x v="0"/>
    <x v="2"/>
    <x v="3"/>
  </r>
  <r>
    <n v="3619"/>
    <s v="WY"/>
    <x v="5"/>
    <x v="2"/>
    <x v="0"/>
    <x v="0"/>
    <n v="34"/>
    <x v="2"/>
    <n v="219.5"/>
    <n v="85"/>
    <n v="37.32"/>
    <n v="144"/>
    <n v="120"/>
    <n v="12.24"/>
    <n v="258.2"/>
    <n v="84"/>
    <n v="11.62"/>
    <n v="7"/>
    <x v="0"/>
    <n v="1.89"/>
    <x v="0"/>
    <x v="0"/>
    <x v="1"/>
    <x v="0"/>
    <x v="2"/>
    <x v="0"/>
  </r>
  <r>
    <n v="3620"/>
    <s v="OK"/>
    <x v="36"/>
    <x v="0"/>
    <x v="1"/>
    <x v="0"/>
    <n v="34"/>
    <x v="2"/>
    <n v="252.9"/>
    <n v="103"/>
    <n v="42.99"/>
    <n v="220.1"/>
    <n v="79"/>
    <n v="18.71"/>
    <n v="144.9"/>
    <n v="65"/>
    <n v="6.52"/>
    <n v="11.4"/>
    <x v="0"/>
    <n v="3.08"/>
    <x v="1"/>
    <x v="1"/>
    <x v="1"/>
    <x v="0"/>
    <x v="0"/>
    <x v="0"/>
  </r>
  <r>
    <n v="3621"/>
    <s v="PA"/>
    <x v="16"/>
    <x v="0"/>
    <x v="0"/>
    <x v="0"/>
    <n v="46"/>
    <x v="2"/>
    <n v="172.6"/>
    <n v="77"/>
    <n v="29.34"/>
    <n v="203.4"/>
    <n v="102"/>
    <n v="17.29"/>
    <n v="264.2"/>
    <n v="108"/>
    <n v="11.89"/>
    <n v="10.4"/>
    <x v="5"/>
    <n v="2.81"/>
    <x v="1"/>
    <x v="0"/>
    <x v="1"/>
    <x v="0"/>
    <x v="0"/>
    <x v="2"/>
  </r>
  <r>
    <n v="3622"/>
    <s v="NM"/>
    <x v="201"/>
    <x v="0"/>
    <x v="0"/>
    <x v="1"/>
    <n v="0"/>
    <x v="1"/>
    <n v="262"/>
    <n v="112"/>
    <n v="44.54"/>
    <n v="82.7"/>
    <n v="60"/>
    <n v="7.03"/>
    <n v="195.1"/>
    <n v="120"/>
    <n v="8.7799999999999994"/>
    <n v="10.7"/>
    <x v="2"/>
    <n v="2.89"/>
    <x v="1"/>
    <x v="0"/>
    <x v="1"/>
    <x v="0"/>
    <x v="2"/>
    <x v="0"/>
  </r>
  <r>
    <n v="3623"/>
    <s v="FL"/>
    <x v="165"/>
    <x v="0"/>
    <x v="0"/>
    <x v="1"/>
    <n v="0"/>
    <x v="1"/>
    <n v="123.3"/>
    <n v="115"/>
    <n v="20.96"/>
    <n v="130.4"/>
    <n v="91"/>
    <n v="11.08"/>
    <n v="243.7"/>
    <n v="119"/>
    <n v="10.97"/>
    <n v="11.2"/>
    <x v="0"/>
    <n v="3.02"/>
    <x v="1"/>
    <x v="3"/>
    <x v="1"/>
    <x v="0"/>
    <x v="2"/>
    <x v="2"/>
  </r>
  <r>
    <n v="3624"/>
    <s v="NV"/>
    <x v="15"/>
    <x v="0"/>
    <x v="0"/>
    <x v="1"/>
    <n v="0"/>
    <x v="1"/>
    <n v="210.9"/>
    <n v="90"/>
    <n v="35.85"/>
    <n v="272.2"/>
    <n v="101"/>
    <n v="23.14"/>
    <n v="304.3"/>
    <n v="86"/>
    <n v="13.69"/>
    <n v="10.6"/>
    <x v="2"/>
    <n v="2.86"/>
    <x v="1"/>
    <x v="3"/>
    <x v="2"/>
    <x v="1"/>
    <x v="1"/>
    <x v="0"/>
  </r>
  <r>
    <n v="3625"/>
    <s v="SD"/>
    <x v="12"/>
    <x v="1"/>
    <x v="0"/>
    <x v="1"/>
    <n v="0"/>
    <x v="1"/>
    <n v="143.69999999999999"/>
    <n v="97"/>
    <n v="24.43"/>
    <n v="229.6"/>
    <n v="110"/>
    <n v="19.52"/>
    <n v="98.8"/>
    <n v="100"/>
    <n v="4.45"/>
    <n v="11.8"/>
    <x v="2"/>
    <n v="3.19"/>
    <x v="1"/>
    <x v="0"/>
    <x v="1"/>
    <x v="0"/>
    <x v="1"/>
    <x v="3"/>
  </r>
  <r>
    <n v="3626"/>
    <s v="OR"/>
    <x v="195"/>
    <x v="0"/>
    <x v="0"/>
    <x v="1"/>
    <n v="0"/>
    <x v="1"/>
    <n v="171.2"/>
    <n v="90"/>
    <n v="29.1"/>
    <n v="173.9"/>
    <n v="65"/>
    <n v="14.78"/>
    <n v="210.5"/>
    <n v="139"/>
    <n v="9.4700000000000006"/>
    <n v="14"/>
    <x v="7"/>
    <n v="3.78"/>
    <x v="1"/>
    <x v="4"/>
    <x v="1"/>
    <x v="0"/>
    <x v="2"/>
    <x v="3"/>
  </r>
  <r>
    <n v="3627"/>
    <s v="TN"/>
    <x v="92"/>
    <x v="0"/>
    <x v="1"/>
    <x v="1"/>
    <n v="0"/>
    <x v="1"/>
    <n v="189.6"/>
    <n v="96"/>
    <n v="32.229999999999997"/>
    <n v="171.7"/>
    <n v="69"/>
    <n v="14.59"/>
    <n v="222"/>
    <n v="102"/>
    <n v="9.99"/>
    <n v="13.9"/>
    <x v="10"/>
    <n v="3.75"/>
    <x v="1"/>
    <x v="0"/>
    <x v="2"/>
    <x v="1"/>
    <x v="2"/>
    <x v="0"/>
  </r>
  <r>
    <n v="3628"/>
    <s v="VA"/>
    <x v="128"/>
    <x v="0"/>
    <x v="0"/>
    <x v="1"/>
    <n v="0"/>
    <x v="1"/>
    <n v="229.5"/>
    <n v="91"/>
    <n v="39.020000000000003"/>
    <n v="157.69999999999999"/>
    <n v="67"/>
    <n v="13.4"/>
    <n v="162.4"/>
    <n v="76"/>
    <n v="7.31"/>
    <n v="13.2"/>
    <x v="0"/>
    <n v="3.56"/>
    <x v="1"/>
    <x v="4"/>
    <x v="1"/>
    <x v="0"/>
    <x v="2"/>
    <x v="0"/>
  </r>
  <r>
    <n v="3629"/>
    <s v="ME"/>
    <x v="43"/>
    <x v="2"/>
    <x v="0"/>
    <x v="1"/>
    <n v="0"/>
    <x v="1"/>
    <n v="128.6"/>
    <n v="108"/>
    <n v="21.86"/>
    <n v="248.3"/>
    <n v="92"/>
    <n v="21.11"/>
    <n v="130.1"/>
    <n v="115"/>
    <n v="5.85"/>
    <n v="10.4"/>
    <x v="5"/>
    <n v="2.81"/>
    <x v="1"/>
    <x v="2"/>
    <x v="2"/>
    <x v="1"/>
    <x v="1"/>
    <x v="1"/>
  </r>
  <r>
    <n v="3630"/>
    <s v="FL"/>
    <x v="150"/>
    <x v="2"/>
    <x v="0"/>
    <x v="0"/>
    <n v="26"/>
    <x v="2"/>
    <n v="214.8"/>
    <n v="82"/>
    <n v="36.520000000000003"/>
    <n v="226.7"/>
    <n v="135"/>
    <n v="19.27"/>
    <n v="206.7"/>
    <n v="97"/>
    <n v="9.3000000000000007"/>
    <n v="7.6"/>
    <x v="9"/>
    <n v="2.0499999999999998"/>
    <x v="0"/>
    <x v="0"/>
    <x v="1"/>
    <x v="0"/>
    <x v="1"/>
    <x v="0"/>
  </r>
  <r>
    <n v="3631"/>
    <s v="RI"/>
    <x v="24"/>
    <x v="1"/>
    <x v="0"/>
    <x v="1"/>
    <n v="0"/>
    <x v="1"/>
    <n v="187.1"/>
    <n v="110"/>
    <n v="31.81"/>
    <n v="158"/>
    <n v="70"/>
    <n v="13.43"/>
    <n v="211.4"/>
    <n v="123"/>
    <n v="9.51"/>
    <n v="8.5"/>
    <x v="5"/>
    <n v="2.2999999999999998"/>
    <x v="0"/>
    <x v="4"/>
    <x v="1"/>
    <x v="0"/>
    <x v="2"/>
    <x v="0"/>
  </r>
  <r>
    <n v="3632"/>
    <s v="DC"/>
    <x v="41"/>
    <x v="0"/>
    <x v="0"/>
    <x v="0"/>
    <n v="31"/>
    <x v="2"/>
    <n v="209.3"/>
    <n v="90"/>
    <n v="35.58"/>
    <n v="281.7"/>
    <n v="111"/>
    <n v="23.94"/>
    <n v="190.1"/>
    <n v="66"/>
    <n v="8.5500000000000007"/>
    <n v="7.9"/>
    <x v="2"/>
    <n v="2.13"/>
    <x v="0"/>
    <x v="1"/>
    <x v="1"/>
    <x v="0"/>
    <x v="1"/>
    <x v="0"/>
  </r>
  <r>
    <n v="3633"/>
    <s v="AR"/>
    <x v="87"/>
    <x v="0"/>
    <x v="0"/>
    <x v="1"/>
    <n v="0"/>
    <x v="1"/>
    <n v="141.69999999999999"/>
    <n v="102"/>
    <n v="24.09"/>
    <n v="226.2"/>
    <n v="125"/>
    <n v="19.23"/>
    <n v="100.1"/>
    <n v="93"/>
    <n v="4.5"/>
    <n v="11.9"/>
    <x v="8"/>
    <n v="3.21"/>
    <x v="1"/>
    <x v="1"/>
    <x v="1"/>
    <x v="0"/>
    <x v="1"/>
    <x v="3"/>
  </r>
  <r>
    <n v="3634"/>
    <s v="OR"/>
    <x v="142"/>
    <x v="2"/>
    <x v="0"/>
    <x v="0"/>
    <n v="22"/>
    <x v="0"/>
    <n v="173.6"/>
    <n v="66"/>
    <n v="29.51"/>
    <n v="142.19999999999999"/>
    <n v="83"/>
    <n v="12.09"/>
    <n v="156.5"/>
    <n v="93"/>
    <n v="7.04"/>
    <n v="5.2"/>
    <x v="0"/>
    <n v="1.4"/>
    <x v="0"/>
    <x v="0"/>
    <x v="1"/>
    <x v="0"/>
    <x v="2"/>
    <x v="3"/>
  </r>
  <r>
    <n v="3635"/>
    <s v="SD"/>
    <x v="122"/>
    <x v="1"/>
    <x v="0"/>
    <x v="1"/>
    <n v="0"/>
    <x v="1"/>
    <n v="176.9"/>
    <n v="75"/>
    <n v="30.07"/>
    <n v="204.2"/>
    <n v="86"/>
    <n v="17.36"/>
    <n v="254.1"/>
    <n v="90"/>
    <n v="11.43"/>
    <n v="6.1"/>
    <x v="7"/>
    <n v="1.65"/>
    <x v="0"/>
    <x v="0"/>
    <x v="1"/>
    <x v="0"/>
    <x v="0"/>
    <x v="0"/>
  </r>
  <r>
    <n v="3636"/>
    <s v="NC"/>
    <x v="120"/>
    <x v="2"/>
    <x v="0"/>
    <x v="0"/>
    <n v="27"/>
    <x v="2"/>
    <n v="109.8"/>
    <n v="66"/>
    <n v="18.670000000000002"/>
    <n v="207.3"/>
    <n v="76"/>
    <n v="17.62"/>
    <n v="236.9"/>
    <n v="101"/>
    <n v="10.66"/>
    <n v="10.3"/>
    <x v="10"/>
    <n v="2.78"/>
    <x v="0"/>
    <x v="1"/>
    <x v="1"/>
    <x v="0"/>
    <x v="0"/>
    <x v="2"/>
  </r>
  <r>
    <n v="3637"/>
    <s v="OH"/>
    <x v="113"/>
    <x v="2"/>
    <x v="0"/>
    <x v="1"/>
    <n v="0"/>
    <x v="1"/>
    <n v="202.3"/>
    <n v="105"/>
    <n v="34.39"/>
    <n v="195.4"/>
    <n v="131"/>
    <n v="16.61"/>
    <n v="190.1"/>
    <n v="88"/>
    <n v="8.5500000000000007"/>
    <n v="9"/>
    <x v="5"/>
    <n v="2.4300000000000002"/>
    <x v="0"/>
    <x v="3"/>
    <x v="2"/>
    <x v="1"/>
    <x v="0"/>
    <x v="0"/>
  </r>
  <r>
    <n v="3638"/>
    <s v="IN"/>
    <x v="205"/>
    <x v="0"/>
    <x v="0"/>
    <x v="1"/>
    <n v="0"/>
    <x v="1"/>
    <n v="221.6"/>
    <n v="109"/>
    <n v="37.67"/>
    <n v="126.2"/>
    <n v="94"/>
    <n v="10.73"/>
    <n v="212.2"/>
    <n v="98"/>
    <n v="9.5500000000000007"/>
    <n v="6.4"/>
    <x v="5"/>
    <n v="1.73"/>
    <x v="0"/>
    <x v="1"/>
    <x v="1"/>
    <x v="0"/>
    <x v="2"/>
    <x v="0"/>
  </r>
  <r>
    <n v="3639"/>
    <s v="MT"/>
    <x v="29"/>
    <x v="0"/>
    <x v="0"/>
    <x v="1"/>
    <n v="0"/>
    <x v="1"/>
    <n v="131.30000000000001"/>
    <n v="105"/>
    <n v="22.32"/>
    <n v="109.4"/>
    <n v="114"/>
    <n v="9.3000000000000007"/>
    <n v="246.2"/>
    <n v="125"/>
    <n v="11.08"/>
    <n v="12.7"/>
    <x v="7"/>
    <n v="3.43"/>
    <x v="1"/>
    <x v="2"/>
    <x v="2"/>
    <x v="1"/>
    <x v="2"/>
    <x v="2"/>
  </r>
  <r>
    <n v="3640"/>
    <s v="SC"/>
    <x v="62"/>
    <x v="2"/>
    <x v="1"/>
    <x v="1"/>
    <n v="0"/>
    <x v="1"/>
    <n v="274"/>
    <n v="156"/>
    <n v="46.58"/>
    <n v="263"/>
    <n v="69"/>
    <n v="22.36"/>
    <n v="195.9"/>
    <n v="93"/>
    <n v="8.82"/>
    <n v="11.3"/>
    <x v="0"/>
    <n v="3.05"/>
    <x v="1"/>
    <x v="3"/>
    <x v="2"/>
    <x v="1"/>
    <x v="1"/>
    <x v="0"/>
  </r>
  <r>
    <n v="3641"/>
    <s v="OR"/>
    <x v="171"/>
    <x v="0"/>
    <x v="0"/>
    <x v="0"/>
    <n v="33"/>
    <x v="2"/>
    <n v="200.3"/>
    <n v="103"/>
    <n v="34.049999999999997"/>
    <n v="216.9"/>
    <n v="96"/>
    <n v="18.440000000000001"/>
    <n v="249.8"/>
    <n v="100"/>
    <n v="11.24"/>
    <n v="15.5"/>
    <x v="7"/>
    <n v="4.1900000000000004"/>
    <x v="1"/>
    <x v="0"/>
    <x v="1"/>
    <x v="0"/>
    <x v="0"/>
    <x v="0"/>
  </r>
  <r>
    <n v="3642"/>
    <s v="GA"/>
    <x v="82"/>
    <x v="2"/>
    <x v="0"/>
    <x v="1"/>
    <n v="0"/>
    <x v="1"/>
    <n v="204"/>
    <n v="119"/>
    <n v="34.68"/>
    <n v="161.69999999999999"/>
    <n v="90"/>
    <n v="13.74"/>
    <n v="202.6"/>
    <n v="113"/>
    <n v="9.1199999999999992"/>
    <n v="9.4"/>
    <x v="7"/>
    <n v="2.54"/>
    <x v="0"/>
    <x v="3"/>
    <x v="1"/>
    <x v="0"/>
    <x v="2"/>
    <x v="0"/>
  </r>
  <r>
    <n v="3643"/>
    <s v="MI"/>
    <x v="57"/>
    <x v="0"/>
    <x v="0"/>
    <x v="1"/>
    <n v="0"/>
    <x v="1"/>
    <n v="193.1"/>
    <n v="114"/>
    <n v="32.83"/>
    <n v="75.5"/>
    <n v="61"/>
    <n v="6.42"/>
    <n v="186.2"/>
    <n v="73"/>
    <n v="8.3800000000000008"/>
    <n v="11.1"/>
    <x v="6"/>
    <n v="3"/>
    <x v="1"/>
    <x v="3"/>
    <x v="1"/>
    <x v="0"/>
    <x v="2"/>
    <x v="0"/>
  </r>
  <r>
    <n v="3644"/>
    <s v="OR"/>
    <x v="80"/>
    <x v="0"/>
    <x v="0"/>
    <x v="1"/>
    <n v="0"/>
    <x v="1"/>
    <n v="202.2"/>
    <n v="132"/>
    <n v="34.369999999999997"/>
    <n v="158.9"/>
    <n v="78"/>
    <n v="13.51"/>
    <n v="111.4"/>
    <n v="98"/>
    <n v="5.01"/>
    <n v="8.6"/>
    <x v="7"/>
    <n v="2.3199999999999998"/>
    <x v="0"/>
    <x v="4"/>
    <x v="1"/>
    <x v="0"/>
    <x v="2"/>
    <x v="0"/>
  </r>
  <r>
    <n v="3645"/>
    <s v="OR"/>
    <x v="70"/>
    <x v="0"/>
    <x v="0"/>
    <x v="1"/>
    <n v="0"/>
    <x v="1"/>
    <n v="245.1"/>
    <n v="118"/>
    <n v="41.67"/>
    <n v="185.2"/>
    <n v="94"/>
    <n v="15.74"/>
    <n v="193.6"/>
    <n v="112"/>
    <n v="8.7100000000000009"/>
    <n v="8.1"/>
    <x v="0"/>
    <n v="2.19"/>
    <x v="0"/>
    <x v="3"/>
    <x v="1"/>
    <x v="0"/>
    <x v="0"/>
    <x v="0"/>
  </r>
  <r>
    <n v="3646"/>
    <s v="MA"/>
    <x v="74"/>
    <x v="2"/>
    <x v="0"/>
    <x v="1"/>
    <n v="0"/>
    <x v="1"/>
    <n v="158.30000000000001"/>
    <n v="71"/>
    <n v="26.91"/>
    <n v="168.3"/>
    <n v="119"/>
    <n v="14.31"/>
    <n v="139.9"/>
    <n v="119"/>
    <n v="6.3"/>
    <n v="6.6"/>
    <x v="1"/>
    <n v="1.78"/>
    <x v="0"/>
    <x v="4"/>
    <x v="1"/>
    <x v="0"/>
    <x v="2"/>
    <x v="3"/>
  </r>
  <r>
    <n v="3647"/>
    <s v="IA"/>
    <x v="129"/>
    <x v="2"/>
    <x v="0"/>
    <x v="1"/>
    <n v="0"/>
    <x v="1"/>
    <n v="138.1"/>
    <n v="79"/>
    <n v="23.48"/>
    <n v="186.9"/>
    <n v="75"/>
    <n v="15.89"/>
    <n v="194.2"/>
    <n v="105"/>
    <n v="8.74"/>
    <n v="12.1"/>
    <x v="6"/>
    <n v="3.27"/>
    <x v="1"/>
    <x v="1"/>
    <x v="1"/>
    <x v="0"/>
    <x v="0"/>
    <x v="3"/>
  </r>
  <r>
    <n v="3648"/>
    <s v="VA"/>
    <x v="7"/>
    <x v="1"/>
    <x v="0"/>
    <x v="1"/>
    <n v="0"/>
    <x v="1"/>
    <n v="212.7"/>
    <n v="92"/>
    <n v="36.159999999999997"/>
    <n v="306.39999999999998"/>
    <n v="100"/>
    <n v="26.04"/>
    <n v="140.30000000000001"/>
    <n v="90"/>
    <n v="6.31"/>
    <n v="12.9"/>
    <x v="1"/>
    <n v="3.48"/>
    <x v="1"/>
    <x v="1"/>
    <x v="1"/>
    <x v="0"/>
    <x v="1"/>
    <x v="0"/>
  </r>
  <r>
    <n v="3649"/>
    <s v="WV"/>
    <x v="68"/>
    <x v="1"/>
    <x v="0"/>
    <x v="1"/>
    <n v="0"/>
    <x v="1"/>
    <n v="304.2"/>
    <n v="111"/>
    <n v="51.71"/>
    <n v="306.60000000000002"/>
    <n v="64"/>
    <n v="26.06"/>
    <n v="207.9"/>
    <n v="98"/>
    <n v="9.36"/>
    <n v="9.5"/>
    <x v="5"/>
    <n v="2.57"/>
    <x v="0"/>
    <x v="7"/>
    <x v="2"/>
    <x v="1"/>
    <x v="1"/>
    <x v="0"/>
  </r>
  <r>
    <n v="3650"/>
    <s v="TX"/>
    <x v="54"/>
    <x v="2"/>
    <x v="0"/>
    <x v="0"/>
    <n v="24"/>
    <x v="0"/>
    <n v="212.4"/>
    <n v="157"/>
    <n v="36.11"/>
    <n v="168.7"/>
    <n v="91"/>
    <n v="14.34"/>
    <n v="199.4"/>
    <n v="112"/>
    <n v="8.9700000000000006"/>
    <n v="9.6999999999999993"/>
    <x v="6"/>
    <n v="2.62"/>
    <x v="0"/>
    <x v="4"/>
    <x v="1"/>
    <x v="0"/>
    <x v="2"/>
    <x v="0"/>
  </r>
  <r>
    <n v="3651"/>
    <s v="IL"/>
    <x v="38"/>
    <x v="1"/>
    <x v="1"/>
    <x v="1"/>
    <n v="0"/>
    <x v="1"/>
    <n v="137.30000000000001"/>
    <n v="68"/>
    <n v="23.34"/>
    <n v="143.80000000000001"/>
    <n v="94"/>
    <n v="12.22"/>
    <n v="238.7"/>
    <n v="101"/>
    <n v="10.74"/>
    <n v="8.9"/>
    <x v="6"/>
    <n v="2.4"/>
    <x v="0"/>
    <x v="0"/>
    <x v="2"/>
    <x v="1"/>
    <x v="2"/>
    <x v="2"/>
  </r>
  <r>
    <n v="3652"/>
    <s v="RI"/>
    <x v="88"/>
    <x v="1"/>
    <x v="0"/>
    <x v="0"/>
    <n v="10"/>
    <x v="1"/>
    <n v="161.4"/>
    <n v="91"/>
    <n v="27.44"/>
    <n v="183.1"/>
    <n v="102"/>
    <n v="15.56"/>
    <n v="240.3"/>
    <n v="65"/>
    <n v="10.81"/>
    <n v="12.9"/>
    <x v="0"/>
    <n v="3.48"/>
    <x v="1"/>
    <x v="0"/>
    <x v="1"/>
    <x v="0"/>
    <x v="0"/>
    <x v="2"/>
  </r>
  <r>
    <n v="3653"/>
    <s v="WA"/>
    <x v="36"/>
    <x v="1"/>
    <x v="1"/>
    <x v="1"/>
    <n v="0"/>
    <x v="1"/>
    <n v="202.9"/>
    <n v="108"/>
    <n v="34.49"/>
    <n v="285.89999999999998"/>
    <n v="121"/>
    <n v="24.3"/>
    <n v="219"/>
    <n v="102"/>
    <n v="9.86"/>
    <n v="12.8"/>
    <x v="2"/>
    <n v="3.46"/>
    <x v="1"/>
    <x v="0"/>
    <x v="1"/>
    <x v="0"/>
    <x v="1"/>
    <x v="0"/>
  </r>
  <r>
    <n v="3654"/>
    <s v="DE"/>
    <x v="52"/>
    <x v="0"/>
    <x v="0"/>
    <x v="1"/>
    <n v="0"/>
    <x v="1"/>
    <n v="272.2"/>
    <n v="75"/>
    <n v="46.27"/>
    <n v="122.9"/>
    <n v="96"/>
    <n v="10.45"/>
    <n v="252.6"/>
    <n v="100"/>
    <n v="11.37"/>
    <n v="9.1999999999999993"/>
    <x v="5"/>
    <n v="2.48"/>
    <x v="0"/>
    <x v="1"/>
    <x v="1"/>
    <x v="0"/>
    <x v="2"/>
    <x v="0"/>
  </r>
  <r>
    <n v="3655"/>
    <s v="NV"/>
    <x v="62"/>
    <x v="2"/>
    <x v="0"/>
    <x v="1"/>
    <n v="0"/>
    <x v="1"/>
    <n v="98.2"/>
    <n v="103"/>
    <n v="16.690000000000001"/>
    <n v="140.30000000000001"/>
    <n v="91"/>
    <n v="11.93"/>
    <n v="140.19999999999999"/>
    <n v="106"/>
    <n v="6.31"/>
    <n v="13.9"/>
    <x v="6"/>
    <n v="3.75"/>
    <x v="1"/>
    <x v="0"/>
    <x v="1"/>
    <x v="0"/>
    <x v="2"/>
    <x v="3"/>
  </r>
  <r>
    <n v="3656"/>
    <s v="MO"/>
    <x v="136"/>
    <x v="2"/>
    <x v="0"/>
    <x v="1"/>
    <n v="0"/>
    <x v="1"/>
    <n v="80.8"/>
    <n v="81"/>
    <n v="13.74"/>
    <n v="195.7"/>
    <n v="91"/>
    <n v="16.63"/>
    <n v="190.1"/>
    <n v="66"/>
    <n v="8.5500000000000007"/>
    <n v="11.7"/>
    <x v="1"/>
    <n v="3.16"/>
    <x v="1"/>
    <x v="0"/>
    <x v="1"/>
    <x v="0"/>
    <x v="0"/>
    <x v="3"/>
  </r>
  <r>
    <n v="3657"/>
    <s v="OH"/>
    <x v="32"/>
    <x v="0"/>
    <x v="0"/>
    <x v="1"/>
    <n v="0"/>
    <x v="1"/>
    <n v="207.2"/>
    <n v="114"/>
    <n v="35.22"/>
    <n v="163.69999999999999"/>
    <n v="97"/>
    <n v="13.91"/>
    <n v="192.8"/>
    <n v="79"/>
    <n v="8.68"/>
    <n v="9.3000000000000007"/>
    <x v="7"/>
    <n v="2.5099999999999998"/>
    <x v="0"/>
    <x v="7"/>
    <x v="1"/>
    <x v="0"/>
    <x v="2"/>
    <x v="0"/>
  </r>
  <r>
    <n v="3658"/>
    <s v="ME"/>
    <x v="45"/>
    <x v="0"/>
    <x v="0"/>
    <x v="1"/>
    <n v="0"/>
    <x v="1"/>
    <n v="208.8"/>
    <n v="117"/>
    <n v="35.5"/>
    <n v="175.4"/>
    <n v="81"/>
    <n v="14.91"/>
    <n v="171.5"/>
    <n v="105"/>
    <n v="7.72"/>
    <n v="13.4"/>
    <x v="0"/>
    <n v="3.62"/>
    <x v="1"/>
    <x v="1"/>
    <x v="1"/>
    <x v="0"/>
    <x v="2"/>
    <x v="0"/>
  </r>
  <r>
    <n v="3659"/>
    <s v="NH"/>
    <x v="209"/>
    <x v="1"/>
    <x v="0"/>
    <x v="1"/>
    <n v="0"/>
    <x v="1"/>
    <n v="159.9"/>
    <n v="61"/>
    <n v="27.18"/>
    <n v="237.3"/>
    <n v="124"/>
    <n v="20.170000000000002"/>
    <n v="290.2"/>
    <n v="99"/>
    <n v="13.06"/>
    <n v="13.4"/>
    <x v="7"/>
    <n v="3.62"/>
    <x v="1"/>
    <x v="3"/>
    <x v="1"/>
    <x v="0"/>
    <x v="1"/>
    <x v="1"/>
  </r>
  <r>
    <n v="3660"/>
    <s v="NC"/>
    <x v="174"/>
    <x v="0"/>
    <x v="1"/>
    <x v="1"/>
    <n v="0"/>
    <x v="1"/>
    <n v="185.1"/>
    <n v="101"/>
    <n v="31.47"/>
    <n v="266.7"/>
    <n v="75"/>
    <n v="22.67"/>
    <n v="207.9"/>
    <n v="95"/>
    <n v="9.36"/>
    <n v="9"/>
    <x v="0"/>
    <n v="2.4300000000000002"/>
    <x v="0"/>
    <x v="3"/>
    <x v="1"/>
    <x v="0"/>
    <x v="1"/>
    <x v="0"/>
  </r>
  <r>
    <n v="3661"/>
    <s v="KY"/>
    <x v="41"/>
    <x v="2"/>
    <x v="0"/>
    <x v="1"/>
    <n v="0"/>
    <x v="1"/>
    <n v="139.1"/>
    <n v="93"/>
    <n v="23.65"/>
    <n v="237.9"/>
    <n v="100"/>
    <n v="20.22"/>
    <n v="227.1"/>
    <n v="59"/>
    <n v="10.220000000000001"/>
    <n v="11.4"/>
    <x v="0"/>
    <n v="3.08"/>
    <x v="1"/>
    <x v="0"/>
    <x v="1"/>
    <x v="0"/>
    <x v="1"/>
    <x v="1"/>
  </r>
  <r>
    <n v="3662"/>
    <s v="UT"/>
    <x v="66"/>
    <x v="0"/>
    <x v="0"/>
    <x v="1"/>
    <n v="0"/>
    <x v="1"/>
    <n v="155.5"/>
    <n v="99"/>
    <n v="26.44"/>
    <n v="167"/>
    <n v="75"/>
    <n v="14.2"/>
    <n v="190.7"/>
    <n v="125"/>
    <n v="8.58"/>
    <n v="13.2"/>
    <x v="7"/>
    <n v="3.56"/>
    <x v="1"/>
    <x v="0"/>
    <x v="1"/>
    <x v="0"/>
    <x v="2"/>
    <x v="3"/>
  </r>
  <r>
    <n v="3663"/>
    <s v="NV"/>
    <x v="96"/>
    <x v="2"/>
    <x v="0"/>
    <x v="1"/>
    <n v="0"/>
    <x v="1"/>
    <n v="180.5"/>
    <n v="82"/>
    <n v="30.69"/>
    <n v="242.4"/>
    <n v="103"/>
    <n v="20.6"/>
    <n v="244.4"/>
    <n v="89"/>
    <n v="11"/>
    <n v="10.3"/>
    <x v="10"/>
    <n v="2.78"/>
    <x v="0"/>
    <x v="4"/>
    <x v="1"/>
    <x v="0"/>
    <x v="1"/>
    <x v="0"/>
  </r>
  <r>
    <n v="3664"/>
    <s v="VT"/>
    <x v="62"/>
    <x v="0"/>
    <x v="0"/>
    <x v="1"/>
    <n v="0"/>
    <x v="1"/>
    <n v="204.6"/>
    <n v="111"/>
    <n v="34.78"/>
    <n v="134.4"/>
    <n v="109"/>
    <n v="11.42"/>
    <n v="260.8"/>
    <n v="69"/>
    <n v="11.74"/>
    <n v="5.7"/>
    <x v="10"/>
    <n v="1.54"/>
    <x v="0"/>
    <x v="0"/>
    <x v="1"/>
    <x v="0"/>
    <x v="2"/>
    <x v="0"/>
  </r>
  <r>
    <n v="3665"/>
    <s v="ME"/>
    <x v="171"/>
    <x v="0"/>
    <x v="1"/>
    <x v="1"/>
    <n v="0"/>
    <x v="1"/>
    <n v="220.4"/>
    <n v="76"/>
    <n v="37.47"/>
    <n v="276.39999999999998"/>
    <n v="122"/>
    <n v="23.49"/>
    <n v="239.5"/>
    <n v="112"/>
    <n v="10.78"/>
    <n v="11.4"/>
    <x v="2"/>
    <n v="3.08"/>
    <x v="1"/>
    <x v="0"/>
    <x v="2"/>
    <x v="1"/>
    <x v="1"/>
    <x v="0"/>
  </r>
  <r>
    <n v="3666"/>
    <s v="ME"/>
    <x v="25"/>
    <x v="1"/>
    <x v="0"/>
    <x v="1"/>
    <n v="0"/>
    <x v="1"/>
    <n v="223.2"/>
    <n v="137"/>
    <n v="37.94"/>
    <n v="144.69999999999999"/>
    <n v="119"/>
    <n v="12.3"/>
    <n v="96"/>
    <n v="109"/>
    <n v="4.32"/>
    <n v="8.6"/>
    <x v="7"/>
    <n v="2.3199999999999998"/>
    <x v="0"/>
    <x v="4"/>
    <x v="1"/>
    <x v="0"/>
    <x v="2"/>
    <x v="0"/>
  </r>
  <r>
    <n v="3667"/>
    <s v="PA"/>
    <x v="55"/>
    <x v="0"/>
    <x v="0"/>
    <x v="1"/>
    <n v="0"/>
    <x v="1"/>
    <n v="109.1"/>
    <n v="114"/>
    <n v="18.55"/>
    <n v="231.4"/>
    <n v="113"/>
    <n v="19.670000000000002"/>
    <n v="274"/>
    <n v="112"/>
    <n v="12.33"/>
    <n v="9.6"/>
    <x v="7"/>
    <n v="2.59"/>
    <x v="0"/>
    <x v="1"/>
    <x v="1"/>
    <x v="0"/>
    <x v="1"/>
    <x v="2"/>
  </r>
  <r>
    <n v="3668"/>
    <s v="MI"/>
    <x v="69"/>
    <x v="1"/>
    <x v="0"/>
    <x v="0"/>
    <n v="30"/>
    <x v="2"/>
    <n v="136.5"/>
    <n v="101"/>
    <n v="23.21"/>
    <n v="174.9"/>
    <n v="74"/>
    <n v="14.87"/>
    <n v="146.4"/>
    <n v="91"/>
    <n v="6.59"/>
    <n v="10.9"/>
    <x v="0"/>
    <n v="2.94"/>
    <x v="1"/>
    <x v="4"/>
    <x v="1"/>
    <x v="0"/>
    <x v="2"/>
    <x v="3"/>
  </r>
  <r>
    <n v="3669"/>
    <s v="MN"/>
    <x v="0"/>
    <x v="1"/>
    <x v="1"/>
    <x v="1"/>
    <n v="0"/>
    <x v="1"/>
    <n v="192.8"/>
    <n v="96"/>
    <n v="32.78"/>
    <n v="136.6"/>
    <n v="86"/>
    <n v="11.61"/>
    <n v="151.80000000000001"/>
    <n v="75"/>
    <n v="6.83"/>
    <n v="13.5"/>
    <x v="7"/>
    <n v="3.65"/>
    <x v="1"/>
    <x v="0"/>
    <x v="2"/>
    <x v="1"/>
    <x v="2"/>
    <x v="0"/>
  </r>
  <r>
    <n v="3670"/>
    <s v="KY"/>
    <x v="79"/>
    <x v="1"/>
    <x v="0"/>
    <x v="1"/>
    <n v="0"/>
    <x v="1"/>
    <n v="293.8"/>
    <n v="94"/>
    <n v="49.95"/>
    <n v="169.6"/>
    <n v="62"/>
    <n v="14.42"/>
    <n v="160.4"/>
    <n v="103"/>
    <n v="7.22"/>
    <n v="13.7"/>
    <x v="4"/>
    <n v="3.7"/>
    <x v="1"/>
    <x v="1"/>
    <x v="2"/>
    <x v="1"/>
    <x v="2"/>
    <x v="0"/>
  </r>
  <r>
    <n v="3671"/>
    <s v="KY"/>
    <x v="160"/>
    <x v="2"/>
    <x v="0"/>
    <x v="1"/>
    <n v="0"/>
    <x v="1"/>
    <n v="130.5"/>
    <n v="66"/>
    <n v="22.19"/>
    <n v="80.900000000000006"/>
    <n v="102"/>
    <n v="6.88"/>
    <n v="221.6"/>
    <n v="116"/>
    <n v="9.9700000000000006"/>
    <n v="11.2"/>
    <x v="2"/>
    <n v="3.02"/>
    <x v="1"/>
    <x v="0"/>
    <x v="1"/>
    <x v="0"/>
    <x v="2"/>
    <x v="3"/>
  </r>
  <r>
    <n v="3672"/>
    <s v="PA"/>
    <x v="15"/>
    <x v="0"/>
    <x v="0"/>
    <x v="1"/>
    <n v="0"/>
    <x v="1"/>
    <n v="186.8"/>
    <n v="102"/>
    <n v="31.76"/>
    <n v="176.3"/>
    <n v="114"/>
    <n v="14.99"/>
    <n v="222.2"/>
    <n v="84"/>
    <n v="10"/>
    <n v="13"/>
    <x v="0"/>
    <n v="3.51"/>
    <x v="1"/>
    <x v="1"/>
    <x v="1"/>
    <x v="0"/>
    <x v="2"/>
    <x v="0"/>
  </r>
  <r>
    <n v="3673"/>
    <s v="VA"/>
    <x v="35"/>
    <x v="0"/>
    <x v="0"/>
    <x v="1"/>
    <n v="0"/>
    <x v="1"/>
    <n v="110.2"/>
    <n v="92"/>
    <n v="18.73"/>
    <n v="219.4"/>
    <n v="109"/>
    <n v="18.649999999999999"/>
    <n v="188.1"/>
    <n v="67"/>
    <n v="8.4600000000000009"/>
    <n v="12.3"/>
    <x v="7"/>
    <n v="3.32"/>
    <x v="1"/>
    <x v="4"/>
    <x v="1"/>
    <x v="0"/>
    <x v="0"/>
    <x v="3"/>
  </r>
  <r>
    <n v="3674"/>
    <s v="UT"/>
    <x v="26"/>
    <x v="1"/>
    <x v="0"/>
    <x v="0"/>
    <n v="33"/>
    <x v="2"/>
    <n v="228.2"/>
    <n v="85"/>
    <n v="38.79"/>
    <n v="249.2"/>
    <n v="114"/>
    <n v="21.18"/>
    <n v="93.5"/>
    <n v="89"/>
    <n v="4.21"/>
    <n v="10.199999999999999"/>
    <x v="10"/>
    <n v="2.75"/>
    <x v="0"/>
    <x v="1"/>
    <x v="1"/>
    <x v="0"/>
    <x v="1"/>
    <x v="0"/>
  </r>
  <r>
    <n v="3675"/>
    <s v="DC"/>
    <x v="64"/>
    <x v="0"/>
    <x v="1"/>
    <x v="1"/>
    <n v="0"/>
    <x v="1"/>
    <n v="176.6"/>
    <n v="107"/>
    <n v="30.02"/>
    <n v="179.4"/>
    <n v="98"/>
    <n v="15.25"/>
    <n v="178.2"/>
    <n v="80"/>
    <n v="8.02"/>
    <n v="16.600000000000001"/>
    <x v="2"/>
    <n v="4.4800000000000004"/>
    <x v="1"/>
    <x v="4"/>
    <x v="2"/>
    <x v="1"/>
    <x v="0"/>
    <x v="0"/>
  </r>
  <r>
    <n v="3676"/>
    <s v="MA"/>
    <x v="16"/>
    <x v="0"/>
    <x v="0"/>
    <x v="0"/>
    <n v="45"/>
    <x v="2"/>
    <n v="241.4"/>
    <n v="102"/>
    <n v="41.04"/>
    <n v="206.4"/>
    <n v="78"/>
    <n v="17.54"/>
    <n v="196.6"/>
    <n v="104"/>
    <n v="8.85"/>
    <n v="9.4"/>
    <x v="1"/>
    <n v="2.54"/>
    <x v="0"/>
    <x v="1"/>
    <x v="1"/>
    <x v="0"/>
    <x v="0"/>
    <x v="0"/>
  </r>
  <r>
    <n v="3677"/>
    <s v="LA"/>
    <x v="138"/>
    <x v="2"/>
    <x v="0"/>
    <x v="1"/>
    <n v="0"/>
    <x v="1"/>
    <n v="174.8"/>
    <n v="88"/>
    <n v="29.72"/>
    <n v="197"/>
    <n v="94"/>
    <n v="16.75"/>
    <n v="87"/>
    <n v="103"/>
    <n v="3.92"/>
    <n v="8.6"/>
    <x v="1"/>
    <n v="2.3199999999999998"/>
    <x v="0"/>
    <x v="3"/>
    <x v="1"/>
    <x v="0"/>
    <x v="0"/>
    <x v="3"/>
  </r>
  <r>
    <n v="3678"/>
    <s v="VA"/>
    <x v="77"/>
    <x v="0"/>
    <x v="0"/>
    <x v="1"/>
    <n v="0"/>
    <x v="1"/>
    <n v="171.8"/>
    <n v="64"/>
    <n v="29.21"/>
    <n v="177.1"/>
    <n v="83"/>
    <n v="15.05"/>
    <n v="223"/>
    <n v="96"/>
    <n v="10.039999999999999"/>
    <n v="10.3"/>
    <x v="7"/>
    <n v="2.78"/>
    <x v="0"/>
    <x v="0"/>
    <x v="1"/>
    <x v="0"/>
    <x v="0"/>
    <x v="2"/>
  </r>
  <r>
    <n v="3679"/>
    <s v="MI"/>
    <x v="79"/>
    <x v="0"/>
    <x v="0"/>
    <x v="0"/>
    <n v="37"/>
    <x v="2"/>
    <n v="190.8"/>
    <n v="58"/>
    <n v="32.44"/>
    <n v="221.9"/>
    <n v="101"/>
    <n v="18.86"/>
    <n v="211.2"/>
    <n v="104"/>
    <n v="9.5"/>
    <n v="12.3"/>
    <x v="7"/>
    <n v="3.32"/>
    <x v="1"/>
    <x v="0"/>
    <x v="1"/>
    <x v="0"/>
    <x v="0"/>
    <x v="0"/>
  </r>
  <r>
    <n v="3680"/>
    <s v="MI"/>
    <x v="216"/>
    <x v="2"/>
    <x v="0"/>
    <x v="1"/>
    <n v="0"/>
    <x v="1"/>
    <n v="212.3"/>
    <n v="106"/>
    <n v="36.090000000000003"/>
    <n v="191.1"/>
    <n v="71"/>
    <n v="16.239999999999998"/>
    <n v="224.9"/>
    <n v="79"/>
    <n v="10.119999999999999"/>
    <n v="9.4"/>
    <x v="8"/>
    <n v="2.54"/>
    <x v="0"/>
    <x v="3"/>
    <x v="1"/>
    <x v="0"/>
    <x v="0"/>
    <x v="0"/>
  </r>
  <r>
    <n v="3681"/>
    <s v="CT"/>
    <x v="36"/>
    <x v="1"/>
    <x v="0"/>
    <x v="1"/>
    <n v="0"/>
    <x v="1"/>
    <n v="159"/>
    <n v="123"/>
    <n v="27.03"/>
    <n v="233.3"/>
    <n v="95"/>
    <n v="19.829999999999998"/>
    <n v="178.9"/>
    <n v="155"/>
    <n v="8.0500000000000007"/>
    <n v="15.2"/>
    <x v="0"/>
    <n v="4.0999999999999996"/>
    <x v="1"/>
    <x v="4"/>
    <x v="1"/>
    <x v="0"/>
    <x v="1"/>
    <x v="3"/>
  </r>
  <r>
    <n v="3682"/>
    <s v="NH"/>
    <x v="210"/>
    <x v="2"/>
    <x v="0"/>
    <x v="0"/>
    <n v="38"/>
    <x v="2"/>
    <n v="178.4"/>
    <n v="103"/>
    <n v="30.33"/>
    <n v="184.4"/>
    <n v="79"/>
    <n v="15.67"/>
    <n v="203.3"/>
    <n v="94"/>
    <n v="9.15"/>
    <n v="7.2"/>
    <x v="0"/>
    <n v="1.94"/>
    <x v="0"/>
    <x v="3"/>
    <x v="1"/>
    <x v="0"/>
    <x v="0"/>
    <x v="0"/>
  </r>
  <r>
    <n v="3683"/>
    <s v="AL"/>
    <x v="14"/>
    <x v="0"/>
    <x v="0"/>
    <x v="1"/>
    <n v="0"/>
    <x v="1"/>
    <n v="222.1"/>
    <n v="123"/>
    <n v="37.76"/>
    <n v="276.8"/>
    <n v="92"/>
    <n v="23.53"/>
    <n v="213.5"/>
    <n v="99"/>
    <n v="9.61"/>
    <n v="9"/>
    <x v="0"/>
    <n v="2.4300000000000002"/>
    <x v="0"/>
    <x v="1"/>
    <x v="1"/>
    <x v="0"/>
    <x v="1"/>
    <x v="0"/>
  </r>
  <r>
    <n v="3684"/>
    <s v="RI"/>
    <x v="52"/>
    <x v="1"/>
    <x v="0"/>
    <x v="1"/>
    <n v="0"/>
    <x v="1"/>
    <n v="190"/>
    <n v="98"/>
    <n v="32.299999999999997"/>
    <n v="196.1"/>
    <n v="111"/>
    <n v="16.670000000000002"/>
    <n v="216.4"/>
    <n v="58"/>
    <n v="9.74"/>
    <n v="8"/>
    <x v="1"/>
    <n v="2.16"/>
    <x v="0"/>
    <x v="4"/>
    <x v="1"/>
    <x v="0"/>
    <x v="0"/>
    <x v="0"/>
  </r>
  <r>
    <n v="3685"/>
    <s v="NY"/>
    <x v="19"/>
    <x v="0"/>
    <x v="0"/>
    <x v="0"/>
    <n v="17"/>
    <x v="0"/>
    <n v="120"/>
    <n v="94"/>
    <n v="20.399999999999999"/>
    <n v="79.5"/>
    <n v="104"/>
    <n v="6.76"/>
    <n v="214"/>
    <n v="94"/>
    <n v="9.6300000000000008"/>
    <n v="8.6999999999999993"/>
    <x v="6"/>
    <n v="2.35"/>
    <x v="0"/>
    <x v="0"/>
    <x v="1"/>
    <x v="0"/>
    <x v="2"/>
    <x v="3"/>
  </r>
  <r>
    <n v="3686"/>
    <s v="OH"/>
    <x v="28"/>
    <x v="0"/>
    <x v="0"/>
    <x v="1"/>
    <n v="0"/>
    <x v="1"/>
    <n v="145.9"/>
    <n v="90"/>
    <n v="24.8"/>
    <n v="148.1"/>
    <n v="105"/>
    <n v="12.59"/>
    <n v="241.3"/>
    <n v="93"/>
    <n v="10.86"/>
    <n v="8.4"/>
    <x v="6"/>
    <n v="2.27"/>
    <x v="0"/>
    <x v="4"/>
    <x v="1"/>
    <x v="0"/>
    <x v="2"/>
    <x v="2"/>
  </r>
  <r>
    <n v="3687"/>
    <s v="WV"/>
    <x v="181"/>
    <x v="2"/>
    <x v="0"/>
    <x v="1"/>
    <n v="0"/>
    <x v="1"/>
    <n v="179.8"/>
    <n v="82"/>
    <n v="30.57"/>
    <n v="176.1"/>
    <n v="78"/>
    <n v="14.97"/>
    <n v="132.6"/>
    <n v="85"/>
    <n v="5.97"/>
    <n v="12"/>
    <x v="2"/>
    <n v="3.24"/>
    <x v="1"/>
    <x v="0"/>
    <x v="1"/>
    <x v="0"/>
    <x v="2"/>
    <x v="0"/>
  </r>
  <r>
    <n v="3688"/>
    <s v="OK"/>
    <x v="195"/>
    <x v="2"/>
    <x v="0"/>
    <x v="1"/>
    <n v="0"/>
    <x v="1"/>
    <n v="225.7"/>
    <n v="70"/>
    <n v="38.369999999999997"/>
    <n v="206.9"/>
    <n v="90"/>
    <n v="17.59"/>
    <n v="167.9"/>
    <n v="88"/>
    <n v="7.56"/>
    <n v="13.8"/>
    <x v="0"/>
    <n v="3.73"/>
    <x v="1"/>
    <x v="0"/>
    <x v="1"/>
    <x v="0"/>
    <x v="0"/>
    <x v="0"/>
  </r>
  <r>
    <n v="3689"/>
    <s v="WI"/>
    <x v="3"/>
    <x v="0"/>
    <x v="0"/>
    <x v="1"/>
    <n v="0"/>
    <x v="1"/>
    <n v="199.7"/>
    <n v="109"/>
    <n v="33.950000000000003"/>
    <n v="114.2"/>
    <n v="68"/>
    <n v="9.7100000000000009"/>
    <n v="241"/>
    <n v="109"/>
    <n v="10.85"/>
    <n v="7.1"/>
    <x v="5"/>
    <n v="1.92"/>
    <x v="0"/>
    <x v="1"/>
    <x v="1"/>
    <x v="0"/>
    <x v="2"/>
    <x v="0"/>
  </r>
  <r>
    <n v="3690"/>
    <s v="OH"/>
    <x v="167"/>
    <x v="1"/>
    <x v="0"/>
    <x v="1"/>
    <n v="0"/>
    <x v="1"/>
    <n v="150"/>
    <n v="63"/>
    <n v="25.5"/>
    <n v="225"/>
    <n v="90"/>
    <n v="19.13"/>
    <n v="202.3"/>
    <n v="99"/>
    <n v="9.1"/>
    <n v="9.1999999999999993"/>
    <x v="2"/>
    <n v="2.48"/>
    <x v="0"/>
    <x v="3"/>
    <x v="1"/>
    <x v="0"/>
    <x v="1"/>
    <x v="3"/>
  </r>
  <r>
    <n v="3691"/>
    <s v="OK"/>
    <x v="157"/>
    <x v="0"/>
    <x v="1"/>
    <x v="1"/>
    <n v="0"/>
    <x v="1"/>
    <n v="247.1"/>
    <n v="114"/>
    <n v="42.01"/>
    <n v="146.5"/>
    <n v="110"/>
    <n v="12.45"/>
    <n v="208.9"/>
    <n v="94"/>
    <n v="9.4"/>
    <n v="10.6"/>
    <x v="5"/>
    <n v="2.86"/>
    <x v="1"/>
    <x v="2"/>
    <x v="2"/>
    <x v="1"/>
    <x v="2"/>
    <x v="0"/>
  </r>
  <r>
    <n v="3692"/>
    <s v="PA"/>
    <x v="97"/>
    <x v="2"/>
    <x v="0"/>
    <x v="1"/>
    <n v="0"/>
    <x v="1"/>
    <n v="215.7"/>
    <n v="75"/>
    <n v="36.67"/>
    <n v="244.4"/>
    <n v="105"/>
    <n v="20.77"/>
    <n v="211.2"/>
    <n v="91"/>
    <n v="9.5"/>
    <n v="11.4"/>
    <x v="2"/>
    <n v="3.08"/>
    <x v="1"/>
    <x v="4"/>
    <x v="1"/>
    <x v="0"/>
    <x v="1"/>
    <x v="0"/>
  </r>
  <r>
    <n v="3693"/>
    <s v="KS"/>
    <x v="49"/>
    <x v="0"/>
    <x v="0"/>
    <x v="1"/>
    <n v="0"/>
    <x v="1"/>
    <n v="94.8"/>
    <n v="102"/>
    <n v="16.12"/>
    <n v="238.9"/>
    <n v="91"/>
    <n v="20.309999999999999"/>
    <n v="279.39999999999998"/>
    <n v="94"/>
    <n v="12.57"/>
    <n v="11.6"/>
    <x v="0"/>
    <n v="3.13"/>
    <x v="1"/>
    <x v="4"/>
    <x v="1"/>
    <x v="0"/>
    <x v="1"/>
    <x v="1"/>
  </r>
  <r>
    <n v="3694"/>
    <s v="SD"/>
    <x v="125"/>
    <x v="0"/>
    <x v="0"/>
    <x v="1"/>
    <n v="0"/>
    <x v="1"/>
    <n v="79.3"/>
    <n v="115"/>
    <n v="13.48"/>
    <n v="159"/>
    <n v="64"/>
    <n v="13.52"/>
    <n v="245.7"/>
    <n v="99"/>
    <n v="11.06"/>
    <n v="10.1"/>
    <x v="7"/>
    <n v="2.73"/>
    <x v="0"/>
    <x v="0"/>
    <x v="1"/>
    <x v="0"/>
    <x v="2"/>
    <x v="2"/>
  </r>
  <r>
    <n v="3695"/>
    <s v="UT"/>
    <x v="130"/>
    <x v="2"/>
    <x v="0"/>
    <x v="1"/>
    <n v="0"/>
    <x v="1"/>
    <n v="157.19999999999999"/>
    <n v="81"/>
    <n v="26.72"/>
    <n v="247.7"/>
    <n v="131"/>
    <n v="21.05"/>
    <n v="215.7"/>
    <n v="141"/>
    <n v="9.7100000000000009"/>
    <n v="9.9"/>
    <x v="4"/>
    <n v="2.67"/>
    <x v="0"/>
    <x v="0"/>
    <x v="1"/>
    <x v="0"/>
    <x v="1"/>
    <x v="1"/>
  </r>
  <r>
    <n v="3696"/>
    <s v="IN"/>
    <x v="165"/>
    <x v="2"/>
    <x v="0"/>
    <x v="1"/>
    <n v="0"/>
    <x v="1"/>
    <n v="119.8"/>
    <n v="123"/>
    <n v="20.37"/>
    <n v="262.2"/>
    <n v="122"/>
    <n v="22.29"/>
    <n v="219.8"/>
    <n v="111"/>
    <n v="9.89"/>
    <n v="12.4"/>
    <x v="2"/>
    <n v="3.35"/>
    <x v="1"/>
    <x v="0"/>
    <x v="1"/>
    <x v="0"/>
    <x v="1"/>
    <x v="1"/>
  </r>
  <r>
    <n v="3697"/>
    <s v="IA"/>
    <x v="116"/>
    <x v="1"/>
    <x v="0"/>
    <x v="0"/>
    <n v="24"/>
    <x v="0"/>
    <n v="229.1"/>
    <n v="86"/>
    <n v="38.950000000000003"/>
    <n v="168.7"/>
    <n v="124"/>
    <n v="14.34"/>
    <n v="245.4"/>
    <n v="75"/>
    <n v="11.04"/>
    <n v="14.6"/>
    <x v="5"/>
    <n v="3.94"/>
    <x v="1"/>
    <x v="0"/>
    <x v="1"/>
    <x v="0"/>
    <x v="2"/>
    <x v="0"/>
  </r>
  <r>
    <n v="3698"/>
    <s v="WA"/>
    <x v="19"/>
    <x v="2"/>
    <x v="0"/>
    <x v="1"/>
    <n v="0"/>
    <x v="1"/>
    <n v="135.1"/>
    <n v="112"/>
    <n v="22.97"/>
    <n v="226.3"/>
    <n v="85"/>
    <n v="19.239999999999998"/>
    <n v="115.2"/>
    <n v="108"/>
    <n v="5.18"/>
    <n v="11.1"/>
    <x v="1"/>
    <n v="3"/>
    <x v="1"/>
    <x v="0"/>
    <x v="1"/>
    <x v="0"/>
    <x v="1"/>
    <x v="3"/>
  </r>
  <r>
    <n v="3699"/>
    <s v="AL"/>
    <x v="103"/>
    <x v="2"/>
    <x v="0"/>
    <x v="1"/>
    <n v="0"/>
    <x v="1"/>
    <n v="239.7"/>
    <n v="112"/>
    <n v="40.75"/>
    <n v="221.1"/>
    <n v="122"/>
    <n v="18.79"/>
    <n v="207.3"/>
    <n v="109"/>
    <n v="9.33"/>
    <n v="11.1"/>
    <x v="0"/>
    <n v="3"/>
    <x v="1"/>
    <x v="4"/>
    <x v="1"/>
    <x v="0"/>
    <x v="0"/>
    <x v="0"/>
  </r>
  <r>
    <n v="3700"/>
    <s v="TX"/>
    <x v="78"/>
    <x v="1"/>
    <x v="1"/>
    <x v="1"/>
    <n v="0"/>
    <x v="1"/>
    <n v="159.6"/>
    <n v="136"/>
    <n v="27.13"/>
    <n v="151"/>
    <n v="126"/>
    <n v="12.84"/>
    <n v="142.1"/>
    <n v="53"/>
    <n v="6.39"/>
    <n v="7.3"/>
    <x v="7"/>
    <n v="1.97"/>
    <x v="0"/>
    <x v="2"/>
    <x v="2"/>
    <x v="1"/>
    <x v="2"/>
    <x v="3"/>
  </r>
  <r>
    <n v="3701"/>
    <s v="CT"/>
    <x v="5"/>
    <x v="1"/>
    <x v="0"/>
    <x v="0"/>
    <n v="38"/>
    <x v="2"/>
    <n v="231.2"/>
    <n v="125"/>
    <n v="39.299999999999997"/>
    <n v="174.8"/>
    <n v="121"/>
    <n v="14.86"/>
    <n v="171.2"/>
    <n v="87"/>
    <n v="7.7"/>
    <n v="12.4"/>
    <x v="5"/>
    <n v="3.35"/>
    <x v="1"/>
    <x v="2"/>
    <x v="1"/>
    <x v="0"/>
    <x v="2"/>
    <x v="0"/>
  </r>
  <r>
    <n v="3702"/>
    <s v="OR"/>
    <x v="128"/>
    <x v="1"/>
    <x v="0"/>
    <x v="1"/>
    <n v="0"/>
    <x v="1"/>
    <n v="203.7"/>
    <n v="95"/>
    <n v="34.630000000000003"/>
    <n v="212.6"/>
    <n v="122"/>
    <n v="18.07"/>
    <n v="177.1"/>
    <n v="103"/>
    <n v="7.97"/>
    <n v="7.9"/>
    <x v="6"/>
    <n v="2.13"/>
    <x v="0"/>
    <x v="3"/>
    <x v="1"/>
    <x v="0"/>
    <x v="0"/>
    <x v="0"/>
  </r>
  <r>
    <n v="3703"/>
    <s v="IN"/>
    <x v="154"/>
    <x v="0"/>
    <x v="0"/>
    <x v="1"/>
    <n v="0"/>
    <x v="1"/>
    <n v="160.6"/>
    <n v="110"/>
    <n v="27.3"/>
    <n v="185.2"/>
    <n v="120"/>
    <n v="15.74"/>
    <n v="120.2"/>
    <n v="104"/>
    <n v="5.41"/>
    <n v="9.1"/>
    <x v="7"/>
    <n v="2.46"/>
    <x v="0"/>
    <x v="0"/>
    <x v="2"/>
    <x v="1"/>
    <x v="0"/>
    <x v="3"/>
  </r>
  <r>
    <n v="3704"/>
    <s v="NY"/>
    <x v="96"/>
    <x v="0"/>
    <x v="1"/>
    <x v="1"/>
    <n v="0"/>
    <x v="1"/>
    <n v="261.10000000000002"/>
    <n v="96"/>
    <n v="44.39"/>
    <n v="170.9"/>
    <n v="120"/>
    <n v="14.53"/>
    <n v="71.099999999999994"/>
    <n v="89"/>
    <n v="3.2"/>
    <n v="0"/>
    <x v="11"/>
    <n v="0"/>
    <x v="0"/>
    <x v="3"/>
    <x v="2"/>
    <x v="1"/>
    <x v="2"/>
    <x v="0"/>
  </r>
  <r>
    <n v="3705"/>
    <s v="WY"/>
    <x v="87"/>
    <x v="0"/>
    <x v="0"/>
    <x v="1"/>
    <n v="0"/>
    <x v="1"/>
    <n v="138.69999999999999"/>
    <n v="92"/>
    <n v="23.58"/>
    <n v="205.8"/>
    <n v="73"/>
    <n v="17.489999999999998"/>
    <n v="247.9"/>
    <n v="119"/>
    <n v="11.16"/>
    <n v="9.8000000000000007"/>
    <x v="2"/>
    <n v="2.65"/>
    <x v="0"/>
    <x v="0"/>
    <x v="1"/>
    <x v="0"/>
    <x v="0"/>
    <x v="2"/>
  </r>
  <r>
    <n v="3706"/>
    <s v="WI"/>
    <x v="9"/>
    <x v="0"/>
    <x v="0"/>
    <x v="1"/>
    <n v="0"/>
    <x v="1"/>
    <n v="226.6"/>
    <n v="126"/>
    <n v="38.520000000000003"/>
    <n v="143.6"/>
    <n v="107"/>
    <n v="12.21"/>
    <n v="94.9"/>
    <n v="123"/>
    <n v="4.2699999999999996"/>
    <n v="12.1"/>
    <x v="2"/>
    <n v="3.27"/>
    <x v="1"/>
    <x v="0"/>
    <x v="1"/>
    <x v="0"/>
    <x v="2"/>
    <x v="0"/>
  </r>
  <r>
    <n v="3707"/>
    <s v="DE"/>
    <x v="48"/>
    <x v="2"/>
    <x v="0"/>
    <x v="1"/>
    <n v="0"/>
    <x v="1"/>
    <n v="229.1"/>
    <n v="120"/>
    <n v="38.950000000000003"/>
    <n v="172.4"/>
    <n v="79"/>
    <n v="14.65"/>
    <n v="243.6"/>
    <n v="102"/>
    <n v="10.96"/>
    <n v="11"/>
    <x v="7"/>
    <n v="2.97"/>
    <x v="1"/>
    <x v="3"/>
    <x v="1"/>
    <x v="0"/>
    <x v="2"/>
    <x v="0"/>
  </r>
  <r>
    <n v="3708"/>
    <s v="TN"/>
    <x v="120"/>
    <x v="2"/>
    <x v="0"/>
    <x v="1"/>
    <n v="0"/>
    <x v="1"/>
    <n v="157.4"/>
    <n v="83"/>
    <n v="26.76"/>
    <n v="47.3"/>
    <n v="102"/>
    <n v="4.0199999999999996"/>
    <n v="160.4"/>
    <n v="92"/>
    <n v="7.22"/>
    <n v="11.4"/>
    <x v="2"/>
    <n v="3.08"/>
    <x v="1"/>
    <x v="1"/>
    <x v="1"/>
    <x v="0"/>
    <x v="2"/>
    <x v="3"/>
  </r>
  <r>
    <n v="3709"/>
    <s v="DC"/>
    <x v="8"/>
    <x v="0"/>
    <x v="0"/>
    <x v="0"/>
    <n v="25"/>
    <x v="0"/>
    <n v="185.6"/>
    <n v="109"/>
    <n v="31.55"/>
    <n v="167.3"/>
    <n v="89"/>
    <n v="14.22"/>
    <n v="171.6"/>
    <n v="100"/>
    <n v="7.72"/>
    <n v="10.7"/>
    <x v="0"/>
    <n v="2.89"/>
    <x v="1"/>
    <x v="0"/>
    <x v="2"/>
    <x v="1"/>
    <x v="2"/>
    <x v="0"/>
  </r>
  <r>
    <n v="3710"/>
    <s v="TX"/>
    <x v="96"/>
    <x v="0"/>
    <x v="0"/>
    <x v="1"/>
    <n v="0"/>
    <x v="1"/>
    <n v="217.2"/>
    <n v="73"/>
    <n v="36.92"/>
    <n v="190.8"/>
    <n v="127"/>
    <n v="16.22"/>
    <n v="133.5"/>
    <n v="97"/>
    <n v="6.01"/>
    <n v="5.2"/>
    <x v="0"/>
    <n v="1.4"/>
    <x v="0"/>
    <x v="2"/>
    <x v="1"/>
    <x v="0"/>
    <x v="0"/>
    <x v="0"/>
  </r>
  <r>
    <n v="3711"/>
    <s v="DC"/>
    <x v="1"/>
    <x v="0"/>
    <x v="0"/>
    <x v="1"/>
    <n v="0"/>
    <x v="1"/>
    <n v="183.1"/>
    <n v="128"/>
    <n v="31.13"/>
    <n v="241"/>
    <n v="93"/>
    <n v="20.49"/>
    <n v="211.1"/>
    <n v="108"/>
    <n v="9.5"/>
    <n v="12.5"/>
    <x v="7"/>
    <n v="3.38"/>
    <x v="1"/>
    <x v="1"/>
    <x v="1"/>
    <x v="0"/>
    <x v="1"/>
    <x v="0"/>
  </r>
  <r>
    <n v="3712"/>
    <s v="TN"/>
    <x v="217"/>
    <x v="2"/>
    <x v="0"/>
    <x v="0"/>
    <n v="34"/>
    <x v="2"/>
    <n v="218.5"/>
    <n v="89"/>
    <n v="37.15"/>
    <n v="160.69999999999999"/>
    <n v="76"/>
    <n v="13.66"/>
    <n v="181.6"/>
    <n v="76"/>
    <n v="8.17"/>
    <n v="4.9000000000000004"/>
    <x v="2"/>
    <n v="1.32"/>
    <x v="0"/>
    <x v="2"/>
    <x v="1"/>
    <x v="0"/>
    <x v="2"/>
    <x v="0"/>
  </r>
  <r>
    <n v="3713"/>
    <s v="MI"/>
    <x v="115"/>
    <x v="0"/>
    <x v="0"/>
    <x v="1"/>
    <n v="0"/>
    <x v="1"/>
    <n v="143.80000000000001"/>
    <n v="76"/>
    <n v="24.45"/>
    <n v="274.8"/>
    <n v="103"/>
    <n v="23.36"/>
    <n v="194.7"/>
    <n v="105"/>
    <n v="8.76"/>
    <n v="12.3"/>
    <x v="6"/>
    <n v="3.32"/>
    <x v="1"/>
    <x v="1"/>
    <x v="1"/>
    <x v="0"/>
    <x v="1"/>
    <x v="1"/>
  </r>
  <r>
    <n v="3714"/>
    <s v="DE"/>
    <x v="24"/>
    <x v="0"/>
    <x v="0"/>
    <x v="1"/>
    <n v="0"/>
    <x v="1"/>
    <n v="143"/>
    <n v="100"/>
    <n v="24.31"/>
    <n v="193.4"/>
    <n v="89"/>
    <n v="16.440000000000001"/>
    <n v="59.5"/>
    <n v="81"/>
    <n v="2.68"/>
    <n v="12.3"/>
    <x v="8"/>
    <n v="3.32"/>
    <x v="1"/>
    <x v="2"/>
    <x v="2"/>
    <x v="1"/>
    <x v="0"/>
    <x v="3"/>
  </r>
  <r>
    <n v="3715"/>
    <s v="CO"/>
    <x v="46"/>
    <x v="0"/>
    <x v="0"/>
    <x v="0"/>
    <n v="39"/>
    <x v="2"/>
    <n v="147.19999999999999"/>
    <n v="105"/>
    <n v="25.02"/>
    <n v="168.8"/>
    <n v="96"/>
    <n v="14.35"/>
    <n v="165.3"/>
    <n v="118"/>
    <n v="7.44"/>
    <n v="13"/>
    <x v="7"/>
    <n v="3.51"/>
    <x v="1"/>
    <x v="0"/>
    <x v="1"/>
    <x v="0"/>
    <x v="2"/>
    <x v="3"/>
  </r>
  <r>
    <n v="3716"/>
    <s v="NJ"/>
    <x v="94"/>
    <x v="0"/>
    <x v="0"/>
    <x v="0"/>
    <n v="32"/>
    <x v="2"/>
    <n v="224"/>
    <n v="75"/>
    <n v="38.08"/>
    <n v="97.5"/>
    <n v="103"/>
    <n v="8.2899999999999991"/>
    <n v="211.6"/>
    <n v="80"/>
    <n v="9.52"/>
    <n v="10.7"/>
    <x v="2"/>
    <n v="2.89"/>
    <x v="1"/>
    <x v="4"/>
    <x v="1"/>
    <x v="0"/>
    <x v="2"/>
    <x v="0"/>
  </r>
  <r>
    <n v="3717"/>
    <s v="OK"/>
    <x v="87"/>
    <x v="2"/>
    <x v="1"/>
    <x v="1"/>
    <n v="0"/>
    <x v="1"/>
    <n v="132.9"/>
    <n v="132"/>
    <n v="22.59"/>
    <n v="208.2"/>
    <n v="82"/>
    <n v="17.7"/>
    <n v="260.5"/>
    <n v="42"/>
    <n v="11.72"/>
    <n v="14.4"/>
    <x v="9"/>
    <n v="3.89"/>
    <x v="1"/>
    <x v="4"/>
    <x v="2"/>
    <x v="1"/>
    <x v="0"/>
    <x v="2"/>
  </r>
  <r>
    <n v="3718"/>
    <s v="VA"/>
    <x v="1"/>
    <x v="2"/>
    <x v="0"/>
    <x v="1"/>
    <n v="0"/>
    <x v="1"/>
    <n v="160.30000000000001"/>
    <n v="110"/>
    <n v="27.25"/>
    <n v="53.2"/>
    <n v="92"/>
    <n v="4.5199999999999996"/>
    <n v="130.69999999999999"/>
    <n v="119"/>
    <n v="5.88"/>
    <n v="10.5"/>
    <x v="7"/>
    <n v="2.84"/>
    <x v="1"/>
    <x v="1"/>
    <x v="1"/>
    <x v="0"/>
    <x v="2"/>
    <x v="3"/>
  </r>
  <r>
    <n v="3719"/>
    <s v="TN"/>
    <x v="3"/>
    <x v="0"/>
    <x v="0"/>
    <x v="0"/>
    <n v="21"/>
    <x v="0"/>
    <n v="213.8"/>
    <n v="103"/>
    <n v="36.35"/>
    <n v="257.7"/>
    <n v="72"/>
    <n v="21.9"/>
    <n v="218.4"/>
    <n v="114"/>
    <n v="9.83"/>
    <n v="7.2"/>
    <x v="1"/>
    <n v="1.94"/>
    <x v="0"/>
    <x v="0"/>
    <x v="1"/>
    <x v="0"/>
    <x v="1"/>
    <x v="0"/>
  </r>
  <r>
    <n v="3720"/>
    <s v="HI"/>
    <x v="204"/>
    <x v="0"/>
    <x v="0"/>
    <x v="1"/>
    <n v="0"/>
    <x v="1"/>
    <n v="248.2"/>
    <n v="128"/>
    <n v="42.19"/>
    <n v="211.2"/>
    <n v="96"/>
    <n v="17.95"/>
    <n v="147.1"/>
    <n v="117"/>
    <n v="6.62"/>
    <n v="10"/>
    <x v="1"/>
    <n v="2.7"/>
    <x v="0"/>
    <x v="4"/>
    <x v="1"/>
    <x v="0"/>
    <x v="0"/>
    <x v="0"/>
  </r>
  <r>
    <n v="3721"/>
    <s v="PA"/>
    <x v="93"/>
    <x v="0"/>
    <x v="0"/>
    <x v="0"/>
    <n v="25"/>
    <x v="0"/>
    <n v="174.6"/>
    <n v="88"/>
    <n v="29.68"/>
    <n v="243.8"/>
    <n v="118"/>
    <n v="20.72"/>
    <n v="259.7"/>
    <n v="103"/>
    <n v="11.69"/>
    <n v="12.2"/>
    <x v="0"/>
    <n v="3.29"/>
    <x v="1"/>
    <x v="3"/>
    <x v="1"/>
    <x v="0"/>
    <x v="1"/>
    <x v="1"/>
  </r>
  <r>
    <n v="3722"/>
    <s v="WY"/>
    <x v="84"/>
    <x v="0"/>
    <x v="0"/>
    <x v="0"/>
    <n v="23"/>
    <x v="0"/>
    <n v="205.5"/>
    <n v="102"/>
    <n v="34.94"/>
    <n v="209.5"/>
    <n v="83"/>
    <n v="17.809999999999999"/>
    <n v="182.3"/>
    <n v="99"/>
    <n v="8.1999999999999993"/>
    <n v="6.4"/>
    <x v="7"/>
    <n v="1.73"/>
    <x v="0"/>
    <x v="1"/>
    <x v="1"/>
    <x v="0"/>
    <x v="0"/>
    <x v="0"/>
  </r>
  <r>
    <n v="3723"/>
    <s v="RI"/>
    <x v="93"/>
    <x v="0"/>
    <x v="0"/>
    <x v="1"/>
    <n v="0"/>
    <x v="1"/>
    <n v="209.1"/>
    <n v="104"/>
    <n v="35.549999999999997"/>
    <n v="189.4"/>
    <n v="96"/>
    <n v="16.100000000000001"/>
    <n v="214.4"/>
    <n v="83"/>
    <n v="9.65"/>
    <n v="14.8"/>
    <x v="7"/>
    <n v="4"/>
    <x v="1"/>
    <x v="3"/>
    <x v="1"/>
    <x v="0"/>
    <x v="0"/>
    <x v="0"/>
  </r>
  <r>
    <n v="3724"/>
    <s v="RI"/>
    <x v="85"/>
    <x v="0"/>
    <x v="0"/>
    <x v="1"/>
    <n v="0"/>
    <x v="1"/>
    <n v="251.1"/>
    <n v="81"/>
    <n v="42.69"/>
    <n v="178.3"/>
    <n v="106"/>
    <n v="15.16"/>
    <n v="184.6"/>
    <n v="90"/>
    <n v="8.31"/>
    <n v="12.7"/>
    <x v="2"/>
    <n v="3.43"/>
    <x v="1"/>
    <x v="1"/>
    <x v="1"/>
    <x v="0"/>
    <x v="0"/>
    <x v="0"/>
  </r>
  <r>
    <n v="3725"/>
    <s v="MD"/>
    <x v="189"/>
    <x v="2"/>
    <x v="0"/>
    <x v="1"/>
    <n v="0"/>
    <x v="1"/>
    <n v="187.6"/>
    <n v="113"/>
    <n v="31.89"/>
    <n v="217.4"/>
    <n v="115"/>
    <n v="18.48"/>
    <n v="139.69999999999999"/>
    <n v="92"/>
    <n v="6.29"/>
    <n v="9.8000000000000007"/>
    <x v="2"/>
    <n v="2.65"/>
    <x v="0"/>
    <x v="3"/>
    <x v="1"/>
    <x v="0"/>
    <x v="0"/>
    <x v="0"/>
  </r>
  <r>
    <n v="3726"/>
    <s v="KY"/>
    <x v="13"/>
    <x v="0"/>
    <x v="0"/>
    <x v="0"/>
    <n v="37"/>
    <x v="2"/>
    <n v="197.5"/>
    <n v="89"/>
    <n v="33.58"/>
    <n v="228.7"/>
    <n v="141"/>
    <n v="19.440000000000001"/>
    <n v="313.39999999999998"/>
    <n v="121"/>
    <n v="14.1"/>
    <n v="19.7"/>
    <x v="5"/>
    <n v="5.32"/>
    <x v="1"/>
    <x v="0"/>
    <x v="1"/>
    <x v="0"/>
    <x v="1"/>
    <x v="0"/>
  </r>
  <r>
    <n v="3727"/>
    <s v="OH"/>
    <x v="90"/>
    <x v="1"/>
    <x v="0"/>
    <x v="1"/>
    <n v="0"/>
    <x v="1"/>
    <n v="221.6"/>
    <n v="88"/>
    <n v="37.67"/>
    <n v="231.8"/>
    <n v="87"/>
    <n v="19.7"/>
    <n v="211.7"/>
    <n v="116"/>
    <n v="9.5299999999999994"/>
    <n v="8.6"/>
    <x v="4"/>
    <n v="2.3199999999999998"/>
    <x v="0"/>
    <x v="0"/>
    <x v="1"/>
    <x v="0"/>
    <x v="1"/>
    <x v="0"/>
  </r>
  <r>
    <n v="3728"/>
    <s v="VA"/>
    <x v="47"/>
    <x v="0"/>
    <x v="0"/>
    <x v="1"/>
    <n v="0"/>
    <x v="1"/>
    <n v="200.7"/>
    <n v="151"/>
    <n v="34.119999999999997"/>
    <n v="290.8"/>
    <n v="127"/>
    <n v="24.72"/>
    <n v="186.7"/>
    <n v="105"/>
    <n v="8.4"/>
    <n v="10.199999999999999"/>
    <x v="4"/>
    <n v="2.75"/>
    <x v="0"/>
    <x v="0"/>
    <x v="1"/>
    <x v="0"/>
    <x v="1"/>
    <x v="0"/>
  </r>
  <r>
    <n v="3729"/>
    <s v="PA"/>
    <x v="33"/>
    <x v="1"/>
    <x v="0"/>
    <x v="1"/>
    <n v="0"/>
    <x v="1"/>
    <n v="212.8"/>
    <n v="79"/>
    <n v="36.18"/>
    <n v="90.9"/>
    <n v="145"/>
    <n v="7.73"/>
    <n v="152.30000000000001"/>
    <n v="67"/>
    <n v="6.85"/>
    <n v="11.9"/>
    <x v="0"/>
    <n v="3.21"/>
    <x v="1"/>
    <x v="4"/>
    <x v="1"/>
    <x v="0"/>
    <x v="2"/>
    <x v="0"/>
  </r>
  <r>
    <n v="3730"/>
    <s v="NE"/>
    <x v="62"/>
    <x v="1"/>
    <x v="0"/>
    <x v="1"/>
    <n v="0"/>
    <x v="1"/>
    <n v="213.3"/>
    <n v="99"/>
    <n v="36.26"/>
    <n v="153.1"/>
    <n v="79"/>
    <n v="13.01"/>
    <n v="227.9"/>
    <n v="98"/>
    <n v="10.26"/>
    <n v="10.8"/>
    <x v="2"/>
    <n v="2.92"/>
    <x v="1"/>
    <x v="0"/>
    <x v="1"/>
    <x v="0"/>
    <x v="2"/>
    <x v="0"/>
  </r>
  <r>
    <n v="3731"/>
    <s v="GA"/>
    <x v="71"/>
    <x v="2"/>
    <x v="1"/>
    <x v="1"/>
    <n v="0"/>
    <x v="1"/>
    <n v="177.1"/>
    <n v="102"/>
    <n v="30.11"/>
    <n v="249.1"/>
    <n v="102"/>
    <n v="21.17"/>
    <n v="153.30000000000001"/>
    <n v="66"/>
    <n v="6.9"/>
    <n v="8.8000000000000007"/>
    <x v="7"/>
    <n v="2.38"/>
    <x v="0"/>
    <x v="4"/>
    <x v="1"/>
    <x v="0"/>
    <x v="1"/>
    <x v="0"/>
  </r>
  <r>
    <n v="3732"/>
    <s v="ME"/>
    <x v="22"/>
    <x v="2"/>
    <x v="0"/>
    <x v="1"/>
    <n v="0"/>
    <x v="1"/>
    <n v="229.2"/>
    <n v="59"/>
    <n v="38.96"/>
    <n v="142.80000000000001"/>
    <n v="107"/>
    <n v="12.14"/>
    <n v="291.60000000000002"/>
    <n v="109"/>
    <n v="13.12"/>
    <n v="8.5"/>
    <x v="2"/>
    <n v="2.2999999999999998"/>
    <x v="0"/>
    <x v="1"/>
    <x v="1"/>
    <x v="0"/>
    <x v="2"/>
    <x v="0"/>
  </r>
  <r>
    <n v="3733"/>
    <s v="OH"/>
    <x v="66"/>
    <x v="1"/>
    <x v="0"/>
    <x v="0"/>
    <n v="24"/>
    <x v="0"/>
    <n v="129.4"/>
    <n v="120"/>
    <n v="22"/>
    <n v="159.80000000000001"/>
    <n v="68"/>
    <n v="13.58"/>
    <n v="214.4"/>
    <n v="83"/>
    <n v="9.65"/>
    <n v="12.6"/>
    <x v="7"/>
    <n v="3.4"/>
    <x v="1"/>
    <x v="2"/>
    <x v="2"/>
    <x v="1"/>
    <x v="2"/>
    <x v="3"/>
  </r>
  <r>
    <n v="3734"/>
    <s v="ID"/>
    <x v="93"/>
    <x v="1"/>
    <x v="0"/>
    <x v="1"/>
    <n v="0"/>
    <x v="1"/>
    <n v="203.1"/>
    <n v="97"/>
    <n v="34.53"/>
    <n v="132"/>
    <n v="76"/>
    <n v="11.22"/>
    <n v="250.9"/>
    <n v="94"/>
    <n v="11.29"/>
    <n v="9.1999999999999993"/>
    <x v="7"/>
    <n v="2.48"/>
    <x v="0"/>
    <x v="2"/>
    <x v="1"/>
    <x v="0"/>
    <x v="2"/>
    <x v="0"/>
  </r>
  <r>
    <n v="3735"/>
    <s v="KS"/>
    <x v="104"/>
    <x v="2"/>
    <x v="1"/>
    <x v="1"/>
    <n v="0"/>
    <x v="1"/>
    <n v="232.2"/>
    <n v="98"/>
    <n v="39.47"/>
    <n v="244.7"/>
    <n v="91"/>
    <n v="20.8"/>
    <n v="151.30000000000001"/>
    <n v="69"/>
    <n v="6.81"/>
    <n v="10.6"/>
    <x v="6"/>
    <n v="2.86"/>
    <x v="1"/>
    <x v="7"/>
    <x v="2"/>
    <x v="1"/>
    <x v="1"/>
    <x v="0"/>
  </r>
  <r>
    <n v="3736"/>
    <s v="TN"/>
    <x v="99"/>
    <x v="0"/>
    <x v="0"/>
    <x v="1"/>
    <n v="0"/>
    <x v="1"/>
    <n v="138.5"/>
    <n v="96"/>
    <n v="23.55"/>
    <n v="159.69999999999999"/>
    <n v="117"/>
    <n v="13.57"/>
    <n v="212.7"/>
    <n v="91"/>
    <n v="9.57"/>
    <n v="7.7"/>
    <x v="0"/>
    <n v="2.08"/>
    <x v="0"/>
    <x v="4"/>
    <x v="1"/>
    <x v="0"/>
    <x v="2"/>
    <x v="3"/>
  </r>
  <r>
    <n v="3737"/>
    <s v="WA"/>
    <x v="74"/>
    <x v="0"/>
    <x v="0"/>
    <x v="1"/>
    <n v="0"/>
    <x v="1"/>
    <n v="189.3"/>
    <n v="74"/>
    <n v="32.18"/>
    <n v="205.3"/>
    <n v="90"/>
    <n v="17.45"/>
    <n v="228.2"/>
    <n v="78"/>
    <n v="10.27"/>
    <n v="8.5"/>
    <x v="12"/>
    <n v="2.2999999999999998"/>
    <x v="0"/>
    <x v="3"/>
    <x v="1"/>
    <x v="0"/>
    <x v="0"/>
    <x v="0"/>
  </r>
  <r>
    <n v="3738"/>
    <s v="VT"/>
    <x v="47"/>
    <x v="1"/>
    <x v="0"/>
    <x v="1"/>
    <n v="0"/>
    <x v="1"/>
    <n v="254.2"/>
    <n v="97"/>
    <n v="43.21"/>
    <n v="262"/>
    <n v="88"/>
    <n v="22.27"/>
    <n v="256.3"/>
    <n v="82"/>
    <n v="11.53"/>
    <n v="13.6"/>
    <x v="1"/>
    <n v="3.67"/>
    <x v="1"/>
    <x v="1"/>
    <x v="2"/>
    <x v="1"/>
    <x v="1"/>
    <x v="0"/>
  </r>
  <r>
    <n v="3739"/>
    <s v="IL"/>
    <x v="34"/>
    <x v="2"/>
    <x v="0"/>
    <x v="1"/>
    <n v="0"/>
    <x v="1"/>
    <n v="176.5"/>
    <n v="85"/>
    <n v="30.01"/>
    <n v="119.2"/>
    <n v="93"/>
    <n v="10.130000000000001"/>
    <n v="227.7"/>
    <n v="90"/>
    <n v="10.25"/>
    <n v="8.6999999999999993"/>
    <x v="2"/>
    <n v="2.35"/>
    <x v="0"/>
    <x v="0"/>
    <x v="1"/>
    <x v="0"/>
    <x v="2"/>
    <x v="0"/>
  </r>
  <r>
    <n v="3740"/>
    <s v="ID"/>
    <x v="70"/>
    <x v="0"/>
    <x v="0"/>
    <x v="1"/>
    <n v="0"/>
    <x v="1"/>
    <n v="234.3"/>
    <n v="111"/>
    <n v="39.83"/>
    <n v="206.4"/>
    <n v="87"/>
    <n v="17.54"/>
    <n v="157.30000000000001"/>
    <n v="101"/>
    <n v="7.08"/>
    <n v="5.8"/>
    <x v="3"/>
    <n v="1.57"/>
    <x v="0"/>
    <x v="3"/>
    <x v="1"/>
    <x v="0"/>
    <x v="0"/>
    <x v="0"/>
  </r>
  <r>
    <n v="3741"/>
    <s v="DE"/>
    <x v="63"/>
    <x v="1"/>
    <x v="0"/>
    <x v="0"/>
    <n v="39"/>
    <x v="2"/>
    <n v="147.30000000000001"/>
    <n v="75"/>
    <n v="25.04"/>
    <n v="244.8"/>
    <n v="74"/>
    <n v="20.81"/>
    <n v="216.9"/>
    <n v="101"/>
    <n v="9.76"/>
    <n v="13.2"/>
    <x v="0"/>
    <n v="3.56"/>
    <x v="1"/>
    <x v="4"/>
    <x v="1"/>
    <x v="0"/>
    <x v="1"/>
    <x v="1"/>
  </r>
  <r>
    <n v="3742"/>
    <s v="AK"/>
    <x v="85"/>
    <x v="0"/>
    <x v="0"/>
    <x v="1"/>
    <n v="0"/>
    <x v="1"/>
    <n v="171"/>
    <n v="129"/>
    <n v="29.07"/>
    <n v="183.9"/>
    <n v="96"/>
    <n v="15.63"/>
    <n v="130.19999999999999"/>
    <n v="90"/>
    <n v="5.86"/>
    <n v="4.5999999999999996"/>
    <x v="1"/>
    <n v="1.24"/>
    <x v="0"/>
    <x v="1"/>
    <x v="1"/>
    <x v="0"/>
    <x v="0"/>
    <x v="3"/>
  </r>
  <r>
    <n v="3743"/>
    <s v="MO"/>
    <x v="18"/>
    <x v="0"/>
    <x v="0"/>
    <x v="0"/>
    <n v="34"/>
    <x v="2"/>
    <n v="240.6"/>
    <n v="92"/>
    <n v="40.9"/>
    <n v="204.2"/>
    <n v="99"/>
    <n v="17.36"/>
    <n v="297"/>
    <n v="82"/>
    <n v="13.37"/>
    <n v="12.7"/>
    <x v="4"/>
    <n v="3.43"/>
    <x v="1"/>
    <x v="5"/>
    <x v="1"/>
    <x v="0"/>
    <x v="0"/>
    <x v="0"/>
  </r>
  <r>
    <n v="3744"/>
    <s v="NE"/>
    <x v="52"/>
    <x v="0"/>
    <x v="0"/>
    <x v="1"/>
    <n v="0"/>
    <x v="1"/>
    <n v="114.4"/>
    <n v="108"/>
    <n v="19.45"/>
    <n v="232.8"/>
    <n v="150"/>
    <n v="19.79"/>
    <n v="198.1"/>
    <n v="78"/>
    <n v="8.91"/>
    <n v="8.9"/>
    <x v="0"/>
    <n v="2.4"/>
    <x v="0"/>
    <x v="1"/>
    <x v="1"/>
    <x v="0"/>
    <x v="1"/>
    <x v="3"/>
  </r>
  <r>
    <n v="3745"/>
    <s v="FL"/>
    <x v="44"/>
    <x v="1"/>
    <x v="0"/>
    <x v="1"/>
    <n v="0"/>
    <x v="1"/>
    <n v="113.9"/>
    <n v="112"/>
    <n v="19.36"/>
    <n v="271.8"/>
    <n v="106"/>
    <n v="23.1"/>
    <n v="216.7"/>
    <n v="95"/>
    <n v="9.75"/>
    <n v="15.6"/>
    <x v="0"/>
    <n v="4.21"/>
    <x v="1"/>
    <x v="4"/>
    <x v="1"/>
    <x v="0"/>
    <x v="1"/>
    <x v="1"/>
  </r>
  <r>
    <n v="3746"/>
    <s v="MI"/>
    <x v="148"/>
    <x v="2"/>
    <x v="0"/>
    <x v="1"/>
    <n v="0"/>
    <x v="1"/>
    <n v="180"/>
    <n v="65"/>
    <n v="30.6"/>
    <n v="207"/>
    <n v="106"/>
    <n v="17.600000000000001"/>
    <n v="182.8"/>
    <n v="111"/>
    <n v="8.23"/>
    <n v="8.3000000000000007"/>
    <x v="1"/>
    <n v="2.2400000000000002"/>
    <x v="0"/>
    <x v="0"/>
    <x v="1"/>
    <x v="0"/>
    <x v="0"/>
    <x v="0"/>
  </r>
  <r>
    <n v="3747"/>
    <s v="PA"/>
    <x v="95"/>
    <x v="1"/>
    <x v="0"/>
    <x v="0"/>
    <n v="35"/>
    <x v="2"/>
    <n v="110.8"/>
    <n v="123"/>
    <n v="18.84"/>
    <n v="199.2"/>
    <n v="81"/>
    <n v="16.93"/>
    <n v="212.9"/>
    <n v="77"/>
    <n v="9.58"/>
    <n v="8.9"/>
    <x v="7"/>
    <n v="2.4"/>
    <x v="0"/>
    <x v="4"/>
    <x v="1"/>
    <x v="0"/>
    <x v="0"/>
    <x v="3"/>
  </r>
  <r>
    <n v="3748"/>
    <s v="AR"/>
    <x v="122"/>
    <x v="0"/>
    <x v="0"/>
    <x v="0"/>
    <n v="26"/>
    <x v="2"/>
    <n v="138.69999999999999"/>
    <n v="99"/>
    <n v="23.58"/>
    <n v="134.5"/>
    <n v="105"/>
    <n v="11.43"/>
    <n v="261.7"/>
    <n v="95"/>
    <n v="11.78"/>
    <n v="13"/>
    <x v="2"/>
    <n v="3.51"/>
    <x v="1"/>
    <x v="4"/>
    <x v="1"/>
    <x v="0"/>
    <x v="2"/>
    <x v="2"/>
  </r>
  <r>
    <n v="3749"/>
    <s v="KY"/>
    <x v="203"/>
    <x v="1"/>
    <x v="0"/>
    <x v="0"/>
    <n v="33"/>
    <x v="2"/>
    <n v="211.8"/>
    <n v="99"/>
    <n v="36.01"/>
    <n v="170.9"/>
    <n v="110"/>
    <n v="14.53"/>
    <n v="244.2"/>
    <n v="125"/>
    <n v="10.99"/>
    <n v="11.2"/>
    <x v="7"/>
    <n v="3.02"/>
    <x v="1"/>
    <x v="4"/>
    <x v="1"/>
    <x v="0"/>
    <x v="2"/>
    <x v="0"/>
  </r>
  <r>
    <n v="3750"/>
    <s v="MN"/>
    <x v="89"/>
    <x v="0"/>
    <x v="0"/>
    <x v="1"/>
    <n v="0"/>
    <x v="1"/>
    <n v="234.5"/>
    <n v="113"/>
    <n v="39.869999999999997"/>
    <n v="237.3"/>
    <n v="116"/>
    <n v="20.170000000000002"/>
    <n v="122.7"/>
    <n v="110"/>
    <n v="5.52"/>
    <n v="12.9"/>
    <x v="0"/>
    <n v="3.48"/>
    <x v="1"/>
    <x v="2"/>
    <x v="1"/>
    <x v="0"/>
    <x v="1"/>
    <x v="0"/>
  </r>
  <r>
    <n v="3751"/>
    <s v="TX"/>
    <x v="28"/>
    <x v="1"/>
    <x v="0"/>
    <x v="1"/>
    <n v="0"/>
    <x v="1"/>
    <n v="240.2"/>
    <n v="86"/>
    <n v="40.83"/>
    <n v="107.6"/>
    <n v="79"/>
    <n v="9.15"/>
    <n v="156.6"/>
    <n v="121"/>
    <n v="7.05"/>
    <n v="7.5"/>
    <x v="7"/>
    <n v="2.0299999999999998"/>
    <x v="0"/>
    <x v="0"/>
    <x v="1"/>
    <x v="0"/>
    <x v="2"/>
    <x v="0"/>
  </r>
  <r>
    <n v="3752"/>
    <s v="HI"/>
    <x v="28"/>
    <x v="1"/>
    <x v="0"/>
    <x v="1"/>
    <n v="0"/>
    <x v="1"/>
    <n v="222.4"/>
    <n v="105"/>
    <n v="37.81"/>
    <n v="164"/>
    <n v="129"/>
    <n v="13.94"/>
    <n v="233.3"/>
    <n v="113"/>
    <n v="10.5"/>
    <n v="9.9"/>
    <x v="8"/>
    <n v="2.67"/>
    <x v="0"/>
    <x v="0"/>
    <x v="1"/>
    <x v="0"/>
    <x v="2"/>
    <x v="0"/>
  </r>
  <r>
    <n v="3753"/>
    <s v="WI"/>
    <x v="77"/>
    <x v="0"/>
    <x v="0"/>
    <x v="1"/>
    <n v="0"/>
    <x v="1"/>
    <n v="113.3"/>
    <n v="137"/>
    <n v="19.260000000000002"/>
    <n v="160.19999999999999"/>
    <n v="103"/>
    <n v="13.62"/>
    <n v="228.8"/>
    <n v="98"/>
    <n v="10.3"/>
    <n v="10.1"/>
    <x v="10"/>
    <n v="2.73"/>
    <x v="0"/>
    <x v="4"/>
    <x v="1"/>
    <x v="0"/>
    <x v="2"/>
    <x v="2"/>
  </r>
  <r>
    <n v="3754"/>
    <s v="NV"/>
    <x v="94"/>
    <x v="2"/>
    <x v="0"/>
    <x v="1"/>
    <n v="0"/>
    <x v="1"/>
    <n v="107"/>
    <n v="146"/>
    <n v="18.190000000000001"/>
    <n v="220"/>
    <n v="116"/>
    <n v="18.7"/>
    <n v="149.80000000000001"/>
    <n v="108"/>
    <n v="6.74"/>
    <n v="7.2"/>
    <x v="0"/>
    <n v="1.94"/>
    <x v="0"/>
    <x v="4"/>
    <x v="1"/>
    <x v="0"/>
    <x v="0"/>
    <x v="3"/>
  </r>
  <r>
    <n v="3755"/>
    <s v="IL"/>
    <x v="44"/>
    <x v="0"/>
    <x v="0"/>
    <x v="0"/>
    <n v="31"/>
    <x v="2"/>
    <n v="163.19999999999999"/>
    <n v="106"/>
    <n v="27.74"/>
    <n v="267.89999999999998"/>
    <n v="108"/>
    <n v="22.77"/>
    <n v="172.6"/>
    <n v="100"/>
    <n v="7.77"/>
    <n v="9.6999999999999993"/>
    <x v="2"/>
    <n v="2.62"/>
    <x v="0"/>
    <x v="0"/>
    <x v="1"/>
    <x v="0"/>
    <x v="1"/>
    <x v="1"/>
  </r>
  <r>
    <n v="3756"/>
    <s v="MS"/>
    <x v="74"/>
    <x v="1"/>
    <x v="0"/>
    <x v="1"/>
    <n v="0"/>
    <x v="1"/>
    <n v="193.8"/>
    <n v="113"/>
    <n v="32.950000000000003"/>
    <n v="151.69999999999999"/>
    <n v="106"/>
    <n v="12.89"/>
    <n v="208.9"/>
    <n v="94"/>
    <n v="9.4"/>
    <n v="12.6"/>
    <x v="0"/>
    <n v="3.4"/>
    <x v="1"/>
    <x v="3"/>
    <x v="1"/>
    <x v="0"/>
    <x v="2"/>
    <x v="0"/>
  </r>
  <r>
    <n v="3757"/>
    <s v="MA"/>
    <x v="120"/>
    <x v="1"/>
    <x v="0"/>
    <x v="1"/>
    <n v="0"/>
    <x v="1"/>
    <n v="143.69999999999999"/>
    <n v="82"/>
    <n v="24.43"/>
    <n v="170.9"/>
    <n v="83"/>
    <n v="14.53"/>
    <n v="310.89999999999998"/>
    <n v="112"/>
    <n v="13.99"/>
    <n v="9.8000000000000007"/>
    <x v="6"/>
    <n v="2.65"/>
    <x v="0"/>
    <x v="4"/>
    <x v="1"/>
    <x v="0"/>
    <x v="2"/>
    <x v="2"/>
  </r>
  <r>
    <n v="3758"/>
    <s v="OR"/>
    <x v="46"/>
    <x v="0"/>
    <x v="1"/>
    <x v="1"/>
    <n v="0"/>
    <x v="1"/>
    <n v="169.5"/>
    <n v="117"/>
    <n v="28.82"/>
    <n v="212"/>
    <n v="111"/>
    <n v="18.02"/>
    <n v="204"/>
    <n v="120"/>
    <n v="9.18"/>
    <n v="9.6999999999999993"/>
    <x v="6"/>
    <n v="2.62"/>
    <x v="0"/>
    <x v="1"/>
    <x v="2"/>
    <x v="1"/>
    <x v="0"/>
    <x v="3"/>
  </r>
  <r>
    <n v="3759"/>
    <s v="AR"/>
    <x v="136"/>
    <x v="0"/>
    <x v="0"/>
    <x v="0"/>
    <n v="37"/>
    <x v="2"/>
    <n v="184.1"/>
    <n v="67"/>
    <n v="31.3"/>
    <n v="159.4"/>
    <n v="104"/>
    <n v="13.55"/>
    <n v="193.3"/>
    <n v="121"/>
    <n v="8.6999999999999993"/>
    <n v="13.3"/>
    <x v="0"/>
    <n v="3.59"/>
    <x v="1"/>
    <x v="1"/>
    <x v="1"/>
    <x v="0"/>
    <x v="2"/>
    <x v="0"/>
  </r>
  <r>
    <n v="3760"/>
    <s v="LA"/>
    <x v="71"/>
    <x v="2"/>
    <x v="0"/>
    <x v="0"/>
    <n v="33"/>
    <x v="2"/>
    <n v="154"/>
    <n v="122"/>
    <n v="26.18"/>
    <n v="207.3"/>
    <n v="123"/>
    <n v="17.62"/>
    <n v="186.2"/>
    <n v="105"/>
    <n v="8.3800000000000008"/>
    <n v="10.8"/>
    <x v="8"/>
    <n v="2.92"/>
    <x v="1"/>
    <x v="0"/>
    <x v="1"/>
    <x v="0"/>
    <x v="0"/>
    <x v="3"/>
  </r>
  <r>
    <n v="3761"/>
    <s v="NJ"/>
    <x v="42"/>
    <x v="0"/>
    <x v="0"/>
    <x v="1"/>
    <n v="0"/>
    <x v="1"/>
    <n v="166.3"/>
    <n v="114"/>
    <n v="28.27"/>
    <n v="138.80000000000001"/>
    <n v="130"/>
    <n v="11.8"/>
    <n v="215.3"/>
    <n v="108"/>
    <n v="9.69"/>
    <n v="10.4"/>
    <x v="3"/>
    <n v="2.81"/>
    <x v="1"/>
    <x v="4"/>
    <x v="1"/>
    <x v="0"/>
    <x v="2"/>
    <x v="3"/>
  </r>
  <r>
    <n v="3762"/>
    <s v="MT"/>
    <x v="38"/>
    <x v="0"/>
    <x v="0"/>
    <x v="1"/>
    <n v="0"/>
    <x v="1"/>
    <n v="108.6"/>
    <n v="128"/>
    <n v="18.46"/>
    <n v="325.2"/>
    <n v="97"/>
    <n v="27.64"/>
    <n v="173.6"/>
    <n v="67"/>
    <n v="7.81"/>
    <n v="9.3000000000000007"/>
    <x v="1"/>
    <n v="2.5099999999999998"/>
    <x v="0"/>
    <x v="1"/>
    <x v="1"/>
    <x v="0"/>
    <x v="1"/>
    <x v="1"/>
  </r>
  <r>
    <n v="3763"/>
    <s v="MD"/>
    <x v="82"/>
    <x v="0"/>
    <x v="0"/>
    <x v="0"/>
    <n v="25"/>
    <x v="0"/>
    <n v="230.3"/>
    <n v="82"/>
    <n v="39.15"/>
    <n v="165.6"/>
    <n v="96"/>
    <n v="14.08"/>
    <n v="227.7"/>
    <n v="125"/>
    <n v="10.25"/>
    <n v="9"/>
    <x v="5"/>
    <n v="2.4300000000000002"/>
    <x v="0"/>
    <x v="0"/>
    <x v="1"/>
    <x v="0"/>
    <x v="2"/>
    <x v="0"/>
  </r>
  <r>
    <n v="3764"/>
    <s v="CT"/>
    <x v="60"/>
    <x v="0"/>
    <x v="0"/>
    <x v="0"/>
    <n v="46"/>
    <x v="2"/>
    <n v="200.1"/>
    <n v="44"/>
    <n v="34.020000000000003"/>
    <n v="126"/>
    <n v="78"/>
    <n v="10.71"/>
    <n v="146.30000000000001"/>
    <n v="123"/>
    <n v="6.58"/>
    <n v="10.6"/>
    <x v="2"/>
    <n v="2.86"/>
    <x v="1"/>
    <x v="0"/>
    <x v="1"/>
    <x v="0"/>
    <x v="2"/>
    <x v="0"/>
  </r>
  <r>
    <n v="3765"/>
    <s v="OH"/>
    <x v="32"/>
    <x v="0"/>
    <x v="0"/>
    <x v="1"/>
    <n v="0"/>
    <x v="1"/>
    <n v="179.2"/>
    <n v="95"/>
    <n v="30.46"/>
    <n v="228.9"/>
    <n v="95"/>
    <n v="19.46"/>
    <n v="187.7"/>
    <n v="100"/>
    <n v="8.4499999999999993"/>
    <n v="13.2"/>
    <x v="5"/>
    <n v="3.56"/>
    <x v="1"/>
    <x v="0"/>
    <x v="1"/>
    <x v="0"/>
    <x v="1"/>
    <x v="0"/>
  </r>
  <r>
    <n v="3766"/>
    <s v="NV"/>
    <x v="155"/>
    <x v="1"/>
    <x v="0"/>
    <x v="1"/>
    <n v="0"/>
    <x v="1"/>
    <n v="129.5"/>
    <n v="94"/>
    <n v="22.02"/>
    <n v="92.6"/>
    <n v="96"/>
    <n v="7.87"/>
    <n v="154.30000000000001"/>
    <n v="110"/>
    <n v="6.94"/>
    <n v="9.9"/>
    <x v="2"/>
    <n v="2.67"/>
    <x v="0"/>
    <x v="3"/>
    <x v="1"/>
    <x v="0"/>
    <x v="2"/>
    <x v="3"/>
  </r>
  <r>
    <n v="3767"/>
    <s v="KS"/>
    <x v="89"/>
    <x v="2"/>
    <x v="0"/>
    <x v="1"/>
    <n v="0"/>
    <x v="1"/>
    <n v="164"/>
    <n v="111"/>
    <n v="27.88"/>
    <n v="229.4"/>
    <n v="108"/>
    <n v="19.5"/>
    <n v="220.7"/>
    <n v="105"/>
    <n v="9.93"/>
    <n v="9.3000000000000007"/>
    <x v="5"/>
    <n v="2.5099999999999998"/>
    <x v="0"/>
    <x v="0"/>
    <x v="1"/>
    <x v="0"/>
    <x v="1"/>
    <x v="3"/>
  </r>
  <r>
    <n v="3768"/>
    <s v="TX"/>
    <x v="146"/>
    <x v="0"/>
    <x v="0"/>
    <x v="1"/>
    <n v="0"/>
    <x v="1"/>
    <n v="230.7"/>
    <n v="117"/>
    <n v="39.22"/>
    <n v="186.2"/>
    <n v="84"/>
    <n v="15.83"/>
    <n v="182.2"/>
    <n v="109"/>
    <n v="8.1999999999999993"/>
    <n v="9.1999999999999993"/>
    <x v="7"/>
    <n v="2.48"/>
    <x v="0"/>
    <x v="4"/>
    <x v="1"/>
    <x v="0"/>
    <x v="0"/>
    <x v="0"/>
  </r>
  <r>
    <n v="3769"/>
    <s v="MN"/>
    <x v="107"/>
    <x v="2"/>
    <x v="0"/>
    <x v="1"/>
    <n v="0"/>
    <x v="1"/>
    <n v="207.2"/>
    <n v="90"/>
    <n v="35.22"/>
    <n v="178.6"/>
    <n v="76"/>
    <n v="15.18"/>
    <n v="182"/>
    <n v="74"/>
    <n v="8.19"/>
    <n v="0"/>
    <x v="11"/>
    <n v="0"/>
    <x v="0"/>
    <x v="1"/>
    <x v="1"/>
    <x v="0"/>
    <x v="0"/>
    <x v="0"/>
  </r>
  <r>
    <n v="3770"/>
    <s v="MT"/>
    <x v="194"/>
    <x v="2"/>
    <x v="0"/>
    <x v="1"/>
    <n v="0"/>
    <x v="1"/>
    <n v="171.9"/>
    <n v="99"/>
    <n v="29.22"/>
    <n v="249.2"/>
    <n v="95"/>
    <n v="21.18"/>
    <n v="174.9"/>
    <n v="81"/>
    <n v="7.87"/>
    <n v="12.5"/>
    <x v="7"/>
    <n v="3.38"/>
    <x v="1"/>
    <x v="0"/>
    <x v="1"/>
    <x v="0"/>
    <x v="1"/>
    <x v="1"/>
  </r>
  <r>
    <n v="3771"/>
    <s v="AK"/>
    <x v="87"/>
    <x v="0"/>
    <x v="0"/>
    <x v="0"/>
    <n v="37"/>
    <x v="2"/>
    <n v="181.7"/>
    <n v="88"/>
    <n v="30.89"/>
    <n v="237.4"/>
    <n v="106"/>
    <n v="20.18"/>
    <n v="209.1"/>
    <n v="111"/>
    <n v="9.41"/>
    <n v="9.5"/>
    <x v="2"/>
    <n v="2.57"/>
    <x v="0"/>
    <x v="4"/>
    <x v="1"/>
    <x v="0"/>
    <x v="1"/>
    <x v="0"/>
  </r>
  <r>
    <n v="3772"/>
    <s v="HI"/>
    <x v="164"/>
    <x v="2"/>
    <x v="0"/>
    <x v="1"/>
    <n v="0"/>
    <x v="1"/>
    <n v="240.7"/>
    <n v="119"/>
    <n v="40.92"/>
    <n v="141.1"/>
    <n v="102"/>
    <n v="11.99"/>
    <n v="120.6"/>
    <n v="56"/>
    <n v="5.43"/>
    <n v="7.7"/>
    <x v="5"/>
    <n v="2.08"/>
    <x v="0"/>
    <x v="4"/>
    <x v="1"/>
    <x v="0"/>
    <x v="2"/>
    <x v="0"/>
  </r>
  <r>
    <n v="3773"/>
    <s v="TX"/>
    <x v="112"/>
    <x v="1"/>
    <x v="0"/>
    <x v="1"/>
    <n v="0"/>
    <x v="1"/>
    <n v="198.2"/>
    <n v="108"/>
    <n v="33.69"/>
    <n v="181"/>
    <n v="70"/>
    <n v="15.39"/>
    <n v="238.9"/>
    <n v="86"/>
    <n v="10.75"/>
    <n v="12.1"/>
    <x v="5"/>
    <n v="3.27"/>
    <x v="1"/>
    <x v="0"/>
    <x v="1"/>
    <x v="0"/>
    <x v="0"/>
    <x v="0"/>
  </r>
  <r>
    <n v="3774"/>
    <s v="ID"/>
    <x v="74"/>
    <x v="2"/>
    <x v="0"/>
    <x v="1"/>
    <n v="0"/>
    <x v="1"/>
    <n v="96"/>
    <n v="95"/>
    <n v="16.32"/>
    <n v="117"/>
    <n v="82"/>
    <n v="9.9499999999999993"/>
    <n v="172.9"/>
    <n v="114"/>
    <n v="7.78"/>
    <n v="6.7"/>
    <x v="0"/>
    <n v="1.81"/>
    <x v="0"/>
    <x v="3"/>
    <x v="1"/>
    <x v="0"/>
    <x v="2"/>
    <x v="3"/>
  </r>
  <r>
    <n v="3775"/>
    <s v="KY"/>
    <x v="76"/>
    <x v="1"/>
    <x v="0"/>
    <x v="1"/>
    <n v="0"/>
    <x v="1"/>
    <n v="171.5"/>
    <n v="75"/>
    <n v="29.16"/>
    <n v="224.5"/>
    <n v="111"/>
    <n v="19.079999999999998"/>
    <n v="187.4"/>
    <n v="84"/>
    <n v="8.43"/>
    <n v="9.6999999999999993"/>
    <x v="1"/>
    <n v="2.62"/>
    <x v="0"/>
    <x v="0"/>
    <x v="1"/>
    <x v="0"/>
    <x v="1"/>
    <x v="3"/>
  </r>
  <r>
    <n v="3776"/>
    <s v="AR"/>
    <x v="7"/>
    <x v="0"/>
    <x v="0"/>
    <x v="0"/>
    <n v="27"/>
    <x v="2"/>
    <n v="111.7"/>
    <n v="68"/>
    <n v="18.989999999999998"/>
    <n v="252.8"/>
    <n v="106"/>
    <n v="21.49"/>
    <n v="255.5"/>
    <n v="109"/>
    <n v="11.5"/>
    <n v="7.8"/>
    <x v="7"/>
    <n v="2.11"/>
    <x v="0"/>
    <x v="0"/>
    <x v="1"/>
    <x v="0"/>
    <x v="1"/>
    <x v="1"/>
  </r>
  <r>
    <n v="3777"/>
    <s v="OR"/>
    <x v="47"/>
    <x v="1"/>
    <x v="0"/>
    <x v="1"/>
    <n v="0"/>
    <x v="1"/>
    <n v="152.69999999999999"/>
    <n v="98"/>
    <n v="25.96"/>
    <n v="212.4"/>
    <n v="73"/>
    <n v="18.05"/>
    <n v="264.5"/>
    <n v="90"/>
    <n v="11.9"/>
    <n v="7.9"/>
    <x v="0"/>
    <n v="2.13"/>
    <x v="0"/>
    <x v="4"/>
    <x v="1"/>
    <x v="0"/>
    <x v="0"/>
    <x v="2"/>
  </r>
  <r>
    <n v="3778"/>
    <s v="MN"/>
    <x v="32"/>
    <x v="0"/>
    <x v="0"/>
    <x v="1"/>
    <n v="0"/>
    <x v="1"/>
    <n v="194.7"/>
    <n v="105"/>
    <n v="33.1"/>
    <n v="210.9"/>
    <n v="100"/>
    <n v="17.93"/>
    <n v="236.9"/>
    <n v="143"/>
    <n v="10.66"/>
    <n v="11.6"/>
    <x v="0"/>
    <n v="3.13"/>
    <x v="1"/>
    <x v="3"/>
    <x v="1"/>
    <x v="0"/>
    <x v="0"/>
    <x v="0"/>
  </r>
  <r>
    <n v="3779"/>
    <s v="HI"/>
    <x v="39"/>
    <x v="0"/>
    <x v="0"/>
    <x v="1"/>
    <n v="0"/>
    <x v="1"/>
    <n v="119.9"/>
    <n v="108"/>
    <n v="20.38"/>
    <n v="240.7"/>
    <n v="82"/>
    <n v="20.46"/>
    <n v="151.1"/>
    <n v="124"/>
    <n v="6.8"/>
    <n v="8.1"/>
    <x v="10"/>
    <n v="2.19"/>
    <x v="0"/>
    <x v="3"/>
    <x v="1"/>
    <x v="0"/>
    <x v="1"/>
    <x v="1"/>
  </r>
  <r>
    <n v="3780"/>
    <s v="LA"/>
    <x v="18"/>
    <x v="0"/>
    <x v="0"/>
    <x v="1"/>
    <n v="0"/>
    <x v="1"/>
    <n v="222.9"/>
    <n v="129"/>
    <n v="37.89"/>
    <n v="205"/>
    <n v="87"/>
    <n v="17.43"/>
    <n v="141.30000000000001"/>
    <n v="99"/>
    <n v="6.36"/>
    <n v="9.9"/>
    <x v="5"/>
    <n v="2.67"/>
    <x v="0"/>
    <x v="0"/>
    <x v="1"/>
    <x v="0"/>
    <x v="0"/>
    <x v="0"/>
  </r>
  <r>
    <n v="3781"/>
    <s v="RI"/>
    <x v="10"/>
    <x v="0"/>
    <x v="0"/>
    <x v="1"/>
    <n v="0"/>
    <x v="1"/>
    <n v="210.7"/>
    <n v="46"/>
    <n v="35.82"/>
    <n v="215.6"/>
    <n v="116"/>
    <n v="18.329999999999998"/>
    <n v="170.4"/>
    <n v="79"/>
    <n v="7.67"/>
    <n v="13.2"/>
    <x v="0"/>
    <n v="3.56"/>
    <x v="1"/>
    <x v="0"/>
    <x v="1"/>
    <x v="0"/>
    <x v="0"/>
    <x v="0"/>
  </r>
  <r>
    <n v="3782"/>
    <s v="MD"/>
    <x v="104"/>
    <x v="2"/>
    <x v="0"/>
    <x v="1"/>
    <n v="0"/>
    <x v="1"/>
    <n v="254.6"/>
    <n v="107"/>
    <n v="43.28"/>
    <n v="249.4"/>
    <n v="89"/>
    <n v="21.2"/>
    <n v="229.6"/>
    <n v="77"/>
    <n v="10.33"/>
    <n v="9"/>
    <x v="18"/>
    <n v="2.4300000000000002"/>
    <x v="0"/>
    <x v="4"/>
    <x v="2"/>
    <x v="1"/>
    <x v="1"/>
    <x v="0"/>
  </r>
  <r>
    <n v="3783"/>
    <s v="MS"/>
    <x v="24"/>
    <x v="0"/>
    <x v="0"/>
    <x v="1"/>
    <n v="0"/>
    <x v="1"/>
    <n v="265"/>
    <n v="100"/>
    <n v="45.05"/>
    <n v="147.6"/>
    <n v="89"/>
    <n v="12.55"/>
    <n v="247.7"/>
    <n v="94"/>
    <n v="11.15"/>
    <n v="10.7"/>
    <x v="0"/>
    <n v="2.89"/>
    <x v="1"/>
    <x v="0"/>
    <x v="1"/>
    <x v="0"/>
    <x v="2"/>
    <x v="0"/>
  </r>
  <r>
    <n v="3784"/>
    <s v="TN"/>
    <x v="3"/>
    <x v="2"/>
    <x v="0"/>
    <x v="1"/>
    <n v="0"/>
    <x v="1"/>
    <n v="172.3"/>
    <n v="135"/>
    <n v="29.29"/>
    <n v="318.7"/>
    <n v="95"/>
    <n v="27.09"/>
    <n v="131.5"/>
    <n v="104"/>
    <n v="5.92"/>
    <n v="11.5"/>
    <x v="7"/>
    <n v="3.11"/>
    <x v="1"/>
    <x v="3"/>
    <x v="1"/>
    <x v="0"/>
    <x v="1"/>
    <x v="1"/>
  </r>
  <r>
    <n v="3785"/>
    <s v="ID"/>
    <x v="52"/>
    <x v="0"/>
    <x v="0"/>
    <x v="1"/>
    <n v="0"/>
    <x v="1"/>
    <n v="259.10000000000002"/>
    <n v="140"/>
    <n v="44.05"/>
    <n v="124"/>
    <n v="119"/>
    <n v="10.54"/>
    <n v="188.3"/>
    <n v="79"/>
    <n v="8.4700000000000006"/>
    <n v="12.8"/>
    <x v="0"/>
    <n v="3.46"/>
    <x v="1"/>
    <x v="1"/>
    <x v="1"/>
    <x v="0"/>
    <x v="2"/>
    <x v="0"/>
  </r>
  <r>
    <n v="3786"/>
    <s v="GA"/>
    <x v="115"/>
    <x v="0"/>
    <x v="0"/>
    <x v="1"/>
    <n v="0"/>
    <x v="1"/>
    <n v="211.4"/>
    <n v="91"/>
    <n v="35.94"/>
    <n v="191"/>
    <n v="62"/>
    <n v="16.239999999999998"/>
    <n v="207.3"/>
    <n v="109"/>
    <n v="9.33"/>
    <n v="11.6"/>
    <x v="0"/>
    <n v="3.13"/>
    <x v="1"/>
    <x v="0"/>
    <x v="1"/>
    <x v="0"/>
    <x v="0"/>
    <x v="0"/>
  </r>
  <r>
    <n v="3787"/>
    <s v="KS"/>
    <x v="42"/>
    <x v="2"/>
    <x v="1"/>
    <x v="1"/>
    <n v="0"/>
    <x v="1"/>
    <n v="175.9"/>
    <n v="87"/>
    <n v="29.9"/>
    <n v="225.3"/>
    <n v="114"/>
    <n v="19.149999999999999"/>
    <n v="156.19999999999999"/>
    <n v="113"/>
    <n v="7.03"/>
    <n v="10.4"/>
    <x v="0"/>
    <n v="2.81"/>
    <x v="1"/>
    <x v="4"/>
    <x v="1"/>
    <x v="0"/>
    <x v="1"/>
    <x v="3"/>
  </r>
  <r>
    <n v="3788"/>
    <s v="WV"/>
    <x v="41"/>
    <x v="0"/>
    <x v="1"/>
    <x v="0"/>
    <n v="39"/>
    <x v="2"/>
    <n v="115.5"/>
    <n v="90"/>
    <n v="19.64"/>
    <n v="122.5"/>
    <n v="99"/>
    <n v="10.41"/>
    <n v="197.7"/>
    <n v="110"/>
    <n v="8.9"/>
    <n v="7"/>
    <x v="0"/>
    <n v="1.89"/>
    <x v="0"/>
    <x v="1"/>
    <x v="1"/>
    <x v="0"/>
    <x v="2"/>
    <x v="3"/>
  </r>
  <r>
    <n v="3789"/>
    <s v="MS"/>
    <x v="79"/>
    <x v="2"/>
    <x v="0"/>
    <x v="1"/>
    <n v="0"/>
    <x v="1"/>
    <n v="193"/>
    <n v="82"/>
    <n v="32.81"/>
    <n v="200.8"/>
    <n v="109"/>
    <n v="17.07"/>
    <n v="135.9"/>
    <n v="79"/>
    <n v="6.12"/>
    <n v="14.4"/>
    <x v="0"/>
    <n v="3.89"/>
    <x v="1"/>
    <x v="1"/>
    <x v="1"/>
    <x v="0"/>
    <x v="0"/>
    <x v="0"/>
  </r>
  <r>
    <n v="3790"/>
    <s v="MS"/>
    <x v="90"/>
    <x v="1"/>
    <x v="0"/>
    <x v="1"/>
    <n v="0"/>
    <x v="1"/>
    <n v="167.4"/>
    <n v="105"/>
    <n v="28.46"/>
    <n v="121.5"/>
    <n v="142"/>
    <n v="10.33"/>
    <n v="209.3"/>
    <n v="83"/>
    <n v="9.42"/>
    <n v="16"/>
    <x v="5"/>
    <n v="4.32"/>
    <x v="1"/>
    <x v="0"/>
    <x v="1"/>
    <x v="0"/>
    <x v="2"/>
    <x v="3"/>
  </r>
  <r>
    <n v="3791"/>
    <s v="SC"/>
    <x v="124"/>
    <x v="0"/>
    <x v="0"/>
    <x v="0"/>
    <n v="35"/>
    <x v="2"/>
    <n v="190.7"/>
    <n v="100"/>
    <n v="32.42"/>
    <n v="209.7"/>
    <n v="107"/>
    <n v="17.82"/>
    <n v="202.5"/>
    <n v="101"/>
    <n v="9.11"/>
    <n v="12.4"/>
    <x v="2"/>
    <n v="3.35"/>
    <x v="1"/>
    <x v="0"/>
    <x v="1"/>
    <x v="0"/>
    <x v="0"/>
    <x v="0"/>
  </r>
  <r>
    <n v="3792"/>
    <s v="KS"/>
    <x v="34"/>
    <x v="0"/>
    <x v="0"/>
    <x v="1"/>
    <n v="0"/>
    <x v="1"/>
    <n v="325.5"/>
    <n v="128"/>
    <n v="55.34"/>
    <n v="300.3"/>
    <n v="105"/>
    <n v="25.53"/>
    <n v="199.8"/>
    <n v="93"/>
    <n v="8.99"/>
    <n v="5.7"/>
    <x v="10"/>
    <n v="1.54"/>
    <x v="0"/>
    <x v="0"/>
    <x v="2"/>
    <x v="1"/>
    <x v="1"/>
    <x v="0"/>
  </r>
  <r>
    <n v="3793"/>
    <s v="ID"/>
    <x v="115"/>
    <x v="0"/>
    <x v="0"/>
    <x v="1"/>
    <n v="0"/>
    <x v="1"/>
    <n v="139"/>
    <n v="98"/>
    <n v="23.63"/>
    <n v="120.2"/>
    <n v="116"/>
    <n v="10.220000000000001"/>
    <n v="160.4"/>
    <n v="113"/>
    <n v="7.22"/>
    <n v="14.5"/>
    <x v="5"/>
    <n v="3.92"/>
    <x v="1"/>
    <x v="3"/>
    <x v="1"/>
    <x v="0"/>
    <x v="2"/>
    <x v="3"/>
  </r>
  <r>
    <n v="3794"/>
    <s v="AK"/>
    <x v="78"/>
    <x v="0"/>
    <x v="0"/>
    <x v="0"/>
    <n v="40"/>
    <x v="2"/>
    <n v="155.9"/>
    <n v="110"/>
    <n v="26.5"/>
    <n v="161.19999999999999"/>
    <n v="99"/>
    <n v="13.7"/>
    <n v="229.2"/>
    <n v="81"/>
    <n v="10.31"/>
    <n v="11.5"/>
    <x v="12"/>
    <n v="3.11"/>
    <x v="1"/>
    <x v="1"/>
    <x v="1"/>
    <x v="0"/>
    <x v="2"/>
    <x v="2"/>
  </r>
  <r>
    <n v="3795"/>
    <s v="MS"/>
    <x v="136"/>
    <x v="0"/>
    <x v="0"/>
    <x v="1"/>
    <n v="0"/>
    <x v="1"/>
    <n v="182.1"/>
    <n v="97"/>
    <n v="30.96"/>
    <n v="231.1"/>
    <n v="76"/>
    <n v="19.64"/>
    <n v="246.2"/>
    <n v="103"/>
    <n v="11.08"/>
    <n v="15"/>
    <x v="5"/>
    <n v="4.05"/>
    <x v="1"/>
    <x v="1"/>
    <x v="1"/>
    <x v="0"/>
    <x v="1"/>
    <x v="0"/>
  </r>
  <r>
    <n v="3796"/>
    <s v="NY"/>
    <x v="109"/>
    <x v="2"/>
    <x v="0"/>
    <x v="1"/>
    <n v="0"/>
    <x v="1"/>
    <n v="139.80000000000001"/>
    <n v="152"/>
    <n v="23.77"/>
    <n v="215.9"/>
    <n v="76"/>
    <n v="18.350000000000001"/>
    <n v="96.9"/>
    <n v="111"/>
    <n v="4.3600000000000003"/>
    <n v="7.9"/>
    <x v="3"/>
    <n v="2.13"/>
    <x v="0"/>
    <x v="4"/>
    <x v="1"/>
    <x v="0"/>
    <x v="0"/>
    <x v="3"/>
  </r>
  <r>
    <n v="3797"/>
    <s v="OH"/>
    <x v="16"/>
    <x v="1"/>
    <x v="0"/>
    <x v="1"/>
    <n v="0"/>
    <x v="1"/>
    <n v="112.7"/>
    <n v="123"/>
    <n v="19.16"/>
    <n v="280"/>
    <n v="90"/>
    <n v="23.8"/>
    <n v="251.9"/>
    <n v="110"/>
    <n v="11.34"/>
    <n v="10.4"/>
    <x v="5"/>
    <n v="2.81"/>
    <x v="1"/>
    <x v="1"/>
    <x v="1"/>
    <x v="0"/>
    <x v="1"/>
    <x v="1"/>
  </r>
  <r>
    <n v="3798"/>
    <s v="DE"/>
    <x v="138"/>
    <x v="0"/>
    <x v="0"/>
    <x v="0"/>
    <n v="31"/>
    <x v="2"/>
    <n v="173.2"/>
    <n v="98"/>
    <n v="29.44"/>
    <n v="149.5"/>
    <n v="123"/>
    <n v="12.71"/>
    <n v="245.7"/>
    <n v="91"/>
    <n v="11.06"/>
    <n v="11.5"/>
    <x v="10"/>
    <n v="3.11"/>
    <x v="1"/>
    <x v="0"/>
    <x v="1"/>
    <x v="0"/>
    <x v="2"/>
    <x v="2"/>
  </r>
  <r>
    <n v="3799"/>
    <s v="RI"/>
    <x v="75"/>
    <x v="2"/>
    <x v="0"/>
    <x v="1"/>
    <n v="0"/>
    <x v="1"/>
    <n v="225.6"/>
    <n v="102"/>
    <n v="38.35"/>
    <n v="225.8"/>
    <n v="56"/>
    <n v="19.190000000000001"/>
    <n v="186.7"/>
    <n v="128"/>
    <n v="8.4"/>
    <n v="6.7"/>
    <x v="5"/>
    <n v="1.81"/>
    <x v="0"/>
    <x v="0"/>
    <x v="1"/>
    <x v="0"/>
    <x v="1"/>
    <x v="0"/>
  </r>
  <r>
    <n v="3800"/>
    <s v="NE"/>
    <x v="19"/>
    <x v="0"/>
    <x v="1"/>
    <x v="1"/>
    <n v="0"/>
    <x v="1"/>
    <n v="195.7"/>
    <n v="123"/>
    <n v="33.270000000000003"/>
    <n v="141.9"/>
    <n v="124"/>
    <n v="12.06"/>
    <n v="136.4"/>
    <n v="72"/>
    <n v="6.14"/>
    <n v="7.9"/>
    <x v="1"/>
    <n v="2.13"/>
    <x v="0"/>
    <x v="0"/>
    <x v="1"/>
    <x v="0"/>
    <x v="2"/>
    <x v="0"/>
  </r>
  <r>
    <n v="3801"/>
    <s v="HI"/>
    <x v="122"/>
    <x v="0"/>
    <x v="0"/>
    <x v="1"/>
    <n v="0"/>
    <x v="1"/>
    <n v="214"/>
    <n v="100"/>
    <n v="36.380000000000003"/>
    <n v="209.9"/>
    <n v="80"/>
    <n v="17.84"/>
    <n v="105.1"/>
    <n v="112"/>
    <n v="4.7300000000000004"/>
    <n v="11.3"/>
    <x v="6"/>
    <n v="3.05"/>
    <x v="1"/>
    <x v="1"/>
    <x v="1"/>
    <x v="0"/>
    <x v="0"/>
    <x v="0"/>
  </r>
  <r>
    <n v="3802"/>
    <s v="NM"/>
    <x v="111"/>
    <x v="0"/>
    <x v="0"/>
    <x v="1"/>
    <n v="0"/>
    <x v="1"/>
    <n v="271.7"/>
    <n v="67"/>
    <n v="46.19"/>
    <n v="189.1"/>
    <n v="155"/>
    <n v="16.07"/>
    <n v="101.1"/>
    <n v="55"/>
    <n v="4.55"/>
    <n v="17.2"/>
    <x v="2"/>
    <n v="4.6399999999999997"/>
    <x v="1"/>
    <x v="0"/>
    <x v="1"/>
    <x v="0"/>
    <x v="0"/>
    <x v="0"/>
  </r>
  <r>
    <n v="3803"/>
    <s v="UT"/>
    <x v="31"/>
    <x v="1"/>
    <x v="0"/>
    <x v="1"/>
    <n v="0"/>
    <x v="1"/>
    <n v="257.7"/>
    <n v="98"/>
    <n v="43.81"/>
    <n v="156.5"/>
    <n v="84"/>
    <n v="13.3"/>
    <n v="104.4"/>
    <n v="123"/>
    <n v="4.7"/>
    <n v="9.8000000000000007"/>
    <x v="0"/>
    <n v="2.65"/>
    <x v="0"/>
    <x v="0"/>
    <x v="1"/>
    <x v="0"/>
    <x v="2"/>
    <x v="0"/>
  </r>
  <r>
    <n v="3804"/>
    <s v="MD"/>
    <x v="18"/>
    <x v="0"/>
    <x v="1"/>
    <x v="1"/>
    <n v="0"/>
    <x v="1"/>
    <n v="133.19999999999999"/>
    <n v="90"/>
    <n v="22.64"/>
    <n v="236.8"/>
    <n v="70"/>
    <n v="20.13"/>
    <n v="214.1"/>
    <n v="120"/>
    <n v="9.6300000000000008"/>
    <n v="12.5"/>
    <x v="5"/>
    <n v="3.38"/>
    <x v="1"/>
    <x v="0"/>
    <x v="2"/>
    <x v="1"/>
    <x v="1"/>
    <x v="1"/>
  </r>
  <r>
    <n v="3805"/>
    <s v="IA"/>
    <x v="72"/>
    <x v="0"/>
    <x v="0"/>
    <x v="1"/>
    <n v="0"/>
    <x v="1"/>
    <n v="248.7"/>
    <n v="113"/>
    <n v="42.28"/>
    <n v="251.8"/>
    <n v="79"/>
    <n v="21.4"/>
    <n v="262.7"/>
    <n v="46"/>
    <n v="11.82"/>
    <n v="7.5"/>
    <x v="0"/>
    <n v="2.0299999999999998"/>
    <x v="0"/>
    <x v="5"/>
    <x v="2"/>
    <x v="1"/>
    <x v="1"/>
    <x v="0"/>
  </r>
  <r>
    <n v="3806"/>
    <s v="KY"/>
    <x v="97"/>
    <x v="2"/>
    <x v="0"/>
    <x v="1"/>
    <n v="0"/>
    <x v="1"/>
    <n v="180.8"/>
    <n v="93"/>
    <n v="30.74"/>
    <n v="190.1"/>
    <n v="82"/>
    <n v="16.16"/>
    <n v="192.3"/>
    <n v="66"/>
    <n v="8.65"/>
    <n v="10.5"/>
    <x v="10"/>
    <n v="2.84"/>
    <x v="1"/>
    <x v="4"/>
    <x v="1"/>
    <x v="0"/>
    <x v="0"/>
    <x v="0"/>
  </r>
  <r>
    <n v="3807"/>
    <s v="VT"/>
    <x v="171"/>
    <x v="0"/>
    <x v="1"/>
    <x v="0"/>
    <n v="32"/>
    <x v="2"/>
    <n v="229"/>
    <n v="80"/>
    <n v="38.93"/>
    <n v="221"/>
    <n v="113"/>
    <n v="18.79"/>
    <n v="291.39999999999998"/>
    <n v="91"/>
    <n v="13.11"/>
    <n v="12.4"/>
    <x v="2"/>
    <n v="3.35"/>
    <x v="1"/>
    <x v="0"/>
    <x v="1"/>
    <x v="0"/>
    <x v="0"/>
    <x v="0"/>
  </r>
  <r>
    <n v="3808"/>
    <s v="NM"/>
    <x v="35"/>
    <x v="2"/>
    <x v="0"/>
    <x v="1"/>
    <n v="0"/>
    <x v="1"/>
    <n v="276.3"/>
    <n v="94"/>
    <n v="46.97"/>
    <n v="226"/>
    <n v="125"/>
    <n v="19.21"/>
    <n v="221.4"/>
    <n v="87"/>
    <n v="9.9600000000000009"/>
    <n v="7.2"/>
    <x v="6"/>
    <n v="1.94"/>
    <x v="0"/>
    <x v="0"/>
    <x v="2"/>
    <x v="1"/>
    <x v="1"/>
    <x v="0"/>
  </r>
  <r>
    <n v="3809"/>
    <s v="VT"/>
    <x v="26"/>
    <x v="1"/>
    <x v="0"/>
    <x v="0"/>
    <n v="37"/>
    <x v="2"/>
    <n v="133.1"/>
    <n v="117"/>
    <n v="22.63"/>
    <n v="171.4"/>
    <n v="89"/>
    <n v="14.57"/>
    <n v="218.1"/>
    <n v="92"/>
    <n v="9.81"/>
    <n v="10.9"/>
    <x v="7"/>
    <n v="2.94"/>
    <x v="1"/>
    <x v="3"/>
    <x v="1"/>
    <x v="0"/>
    <x v="2"/>
    <x v="3"/>
  </r>
  <r>
    <n v="3810"/>
    <s v="PA"/>
    <x v="93"/>
    <x v="0"/>
    <x v="0"/>
    <x v="1"/>
    <n v="0"/>
    <x v="1"/>
    <n v="248.3"/>
    <n v="63"/>
    <n v="42.21"/>
    <n v="250.4"/>
    <n v="108"/>
    <n v="21.28"/>
    <n v="159.1"/>
    <n v="94"/>
    <n v="7.16"/>
    <n v="9.6"/>
    <x v="7"/>
    <n v="2.59"/>
    <x v="0"/>
    <x v="0"/>
    <x v="1"/>
    <x v="0"/>
    <x v="1"/>
    <x v="0"/>
  </r>
  <r>
    <n v="3811"/>
    <s v="VT"/>
    <x v="3"/>
    <x v="0"/>
    <x v="0"/>
    <x v="0"/>
    <n v="37"/>
    <x v="2"/>
    <n v="230.4"/>
    <n v="95"/>
    <n v="39.17"/>
    <n v="155.5"/>
    <n v="89"/>
    <n v="13.22"/>
    <n v="179"/>
    <n v="90"/>
    <n v="8.06"/>
    <n v="10.4"/>
    <x v="4"/>
    <n v="2.81"/>
    <x v="1"/>
    <x v="3"/>
    <x v="1"/>
    <x v="0"/>
    <x v="2"/>
    <x v="0"/>
  </r>
  <r>
    <n v="3812"/>
    <s v="OR"/>
    <x v="18"/>
    <x v="2"/>
    <x v="0"/>
    <x v="1"/>
    <n v="0"/>
    <x v="1"/>
    <n v="185.8"/>
    <n v="118"/>
    <n v="31.59"/>
    <n v="86.8"/>
    <n v="84"/>
    <n v="7.38"/>
    <n v="208.4"/>
    <n v="115"/>
    <n v="9.3800000000000008"/>
    <n v="10.7"/>
    <x v="4"/>
    <n v="2.89"/>
    <x v="1"/>
    <x v="0"/>
    <x v="1"/>
    <x v="0"/>
    <x v="2"/>
    <x v="0"/>
  </r>
  <r>
    <n v="3813"/>
    <s v="CA"/>
    <x v="40"/>
    <x v="0"/>
    <x v="0"/>
    <x v="1"/>
    <n v="0"/>
    <x v="1"/>
    <n v="183.9"/>
    <n v="88"/>
    <n v="31.26"/>
    <n v="109.2"/>
    <n v="86"/>
    <n v="9.2799999999999994"/>
    <n v="190.2"/>
    <n v="78"/>
    <n v="8.56"/>
    <n v="16.600000000000001"/>
    <x v="10"/>
    <n v="4.4800000000000004"/>
    <x v="1"/>
    <x v="4"/>
    <x v="1"/>
    <x v="0"/>
    <x v="2"/>
    <x v="0"/>
  </r>
  <r>
    <n v="3814"/>
    <s v="NY"/>
    <x v="45"/>
    <x v="0"/>
    <x v="1"/>
    <x v="1"/>
    <n v="0"/>
    <x v="1"/>
    <n v="132.9"/>
    <n v="86"/>
    <n v="22.59"/>
    <n v="168.1"/>
    <n v="121"/>
    <n v="14.29"/>
    <n v="196.3"/>
    <n v="102"/>
    <n v="8.83"/>
    <n v="7.8"/>
    <x v="0"/>
    <n v="2.11"/>
    <x v="0"/>
    <x v="1"/>
    <x v="1"/>
    <x v="0"/>
    <x v="2"/>
    <x v="3"/>
  </r>
  <r>
    <n v="3815"/>
    <s v="NM"/>
    <x v="104"/>
    <x v="1"/>
    <x v="0"/>
    <x v="1"/>
    <n v="0"/>
    <x v="1"/>
    <n v="179"/>
    <n v="81"/>
    <n v="30.43"/>
    <n v="200"/>
    <n v="116"/>
    <n v="17"/>
    <n v="168.6"/>
    <n v="74"/>
    <n v="7.59"/>
    <n v="15.8"/>
    <x v="10"/>
    <n v="4.2699999999999996"/>
    <x v="1"/>
    <x v="0"/>
    <x v="1"/>
    <x v="0"/>
    <x v="0"/>
    <x v="0"/>
  </r>
  <r>
    <n v="3816"/>
    <s v="MN"/>
    <x v="40"/>
    <x v="2"/>
    <x v="1"/>
    <x v="1"/>
    <n v="0"/>
    <x v="1"/>
    <n v="188.8"/>
    <n v="119"/>
    <n v="32.1"/>
    <n v="216.9"/>
    <n v="100"/>
    <n v="18.440000000000001"/>
    <n v="208.5"/>
    <n v="116"/>
    <n v="9.3800000000000008"/>
    <n v="5.8"/>
    <x v="0"/>
    <n v="1.57"/>
    <x v="0"/>
    <x v="3"/>
    <x v="1"/>
    <x v="0"/>
    <x v="0"/>
    <x v="0"/>
  </r>
  <r>
    <n v="3817"/>
    <s v="CT"/>
    <x v="128"/>
    <x v="0"/>
    <x v="1"/>
    <x v="0"/>
    <n v="45"/>
    <x v="2"/>
    <n v="135.6"/>
    <n v="101"/>
    <n v="23.05"/>
    <n v="94.9"/>
    <n v="73"/>
    <n v="8.07"/>
    <n v="154"/>
    <n v="118"/>
    <n v="6.93"/>
    <n v="9.8000000000000007"/>
    <x v="0"/>
    <n v="2.65"/>
    <x v="0"/>
    <x v="2"/>
    <x v="2"/>
    <x v="1"/>
    <x v="2"/>
    <x v="3"/>
  </r>
  <r>
    <n v="3818"/>
    <s v="IA"/>
    <x v="62"/>
    <x v="2"/>
    <x v="1"/>
    <x v="0"/>
    <n v="31"/>
    <x v="2"/>
    <n v="172.5"/>
    <n v="103"/>
    <n v="29.33"/>
    <n v="113.6"/>
    <n v="102"/>
    <n v="9.66"/>
    <n v="261.60000000000002"/>
    <n v="104"/>
    <n v="11.77"/>
    <n v="10.8"/>
    <x v="7"/>
    <n v="2.92"/>
    <x v="1"/>
    <x v="4"/>
    <x v="1"/>
    <x v="0"/>
    <x v="2"/>
    <x v="2"/>
  </r>
  <r>
    <n v="3819"/>
    <s v="NJ"/>
    <x v="31"/>
    <x v="1"/>
    <x v="0"/>
    <x v="1"/>
    <n v="0"/>
    <x v="1"/>
    <n v="156.30000000000001"/>
    <n v="75"/>
    <n v="26.57"/>
    <n v="215.3"/>
    <n v="93"/>
    <n v="18.3"/>
    <n v="118.2"/>
    <n v="115"/>
    <n v="5.32"/>
    <n v="8.8000000000000007"/>
    <x v="5"/>
    <n v="2.38"/>
    <x v="0"/>
    <x v="0"/>
    <x v="1"/>
    <x v="0"/>
    <x v="0"/>
    <x v="3"/>
  </r>
  <r>
    <n v="3820"/>
    <s v="CA"/>
    <x v="33"/>
    <x v="0"/>
    <x v="0"/>
    <x v="1"/>
    <n v="0"/>
    <x v="1"/>
    <n v="234.6"/>
    <n v="102"/>
    <n v="39.880000000000003"/>
    <n v="268.3"/>
    <n v="109"/>
    <n v="22.81"/>
    <n v="195.6"/>
    <n v="102"/>
    <n v="8.8000000000000007"/>
    <n v="11.6"/>
    <x v="7"/>
    <n v="3.13"/>
    <x v="1"/>
    <x v="0"/>
    <x v="2"/>
    <x v="1"/>
    <x v="1"/>
    <x v="0"/>
  </r>
  <r>
    <n v="3821"/>
    <s v="VT"/>
    <x v="136"/>
    <x v="0"/>
    <x v="0"/>
    <x v="1"/>
    <n v="0"/>
    <x v="1"/>
    <n v="202.1"/>
    <n v="95"/>
    <n v="34.36"/>
    <n v="231.6"/>
    <n v="89"/>
    <n v="19.690000000000001"/>
    <n v="214.6"/>
    <n v="165"/>
    <n v="9.66"/>
    <n v="13.1"/>
    <x v="10"/>
    <n v="3.54"/>
    <x v="1"/>
    <x v="0"/>
    <x v="1"/>
    <x v="0"/>
    <x v="1"/>
    <x v="0"/>
  </r>
  <r>
    <n v="3822"/>
    <s v="TN"/>
    <x v="0"/>
    <x v="1"/>
    <x v="0"/>
    <x v="0"/>
    <n v="40"/>
    <x v="2"/>
    <n v="272.2"/>
    <n v="112"/>
    <n v="46.27"/>
    <n v="239.9"/>
    <n v="111"/>
    <n v="20.39"/>
    <n v="257.3"/>
    <n v="124"/>
    <n v="11.58"/>
    <n v="11.6"/>
    <x v="5"/>
    <n v="3.13"/>
    <x v="1"/>
    <x v="0"/>
    <x v="1"/>
    <x v="0"/>
    <x v="1"/>
    <x v="0"/>
  </r>
  <r>
    <n v="3823"/>
    <s v="SD"/>
    <x v="20"/>
    <x v="0"/>
    <x v="0"/>
    <x v="1"/>
    <n v="0"/>
    <x v="1"/>
    <n v="245.2"/>
    <n v="109"/>
    <n v="41.68"/>
    <n v="165.5"/>
    <n v="152"/>
    <n v="14.07"/>
    <n v="159.19999999999999"/>
    <n v="96"/>
    <n v="7.16"/>
    <n v="9.1"/>
    <x v="8"/>
    <n v="2.46"/>
    <x v="0"/>
    <x v="0"/>
    <x v="1"/>
    <x v="0"/>
    <x v="2"/>
    <x v="0"/>
  </r>
  <r>
    <n v="3824"/>
    <s v="CO"/>
    <x v="52"/>
    <x v="0"/>
    <x v="0"/>
    <x v="1"/>
    <n v="0"/>
    <x v="1"/>
    <n v="207.6"/>
    <n v="82"/>
    <n v="35.29"/>
    <n v="193.3"/>
    <n v="105"/>
    <n v="16.43"/>
    <n v="149.69999999999999"/>
    <n v="68"/>
    <n v="6.74"/>
    <n v="11.2"/>
    <x v="1"/>
    <n v="3.02"/>
    <x v="1"/>
    <x v="0"/>
    <x v="1"/>
    <x v="0"/>
    <x v="0"/>
    <x v="0"/>
  </r>
  <r>
    <n v="3825"/>
    <s v="KY"/>
    <x v="148"/>
    <x v="0"/>
    <x v="0"/>
    <x v="1"/>
    <n v="0"/>
    <x v="1"/>
    <n v="222.9"/>
    <n v="97"/>
    <n v="37.89"/>
    <n v="172.6"/>
    <n v="91"/>
    <n v="14.67"/>
    <n v="187.6"/>
    <n v="99"/>
    <n v="8.44"/>
    <n v="10.1"/>
    <x v="0"/>
    <n v="2.73"/>
    <x v="0"/>
    <x v="0"/>
    <x v="1"/>
    <x v="0"/>
    <x v="2"/>
    <x v="0"/>
  </r>
  <r>
    <n v="3826"/>
    <s v="IA"/>
    <x v="42"/>
    <x v="0"/>
    <x v="0"/>
    <x v="1"/>
    <n v="0"/>
    <x v="1"/>
    <n v="273.8"/>
    <n v="96"/>
    <n v="46.55"/>
    <n v="263.10000000000002"/>
    <n v="106"/>
    <n v="22.36"/>
    <n v="201.5"/>
    <n v="83"/>
    <n v="9.07"/>
    <n v="10.8"/>
    <x v="0"/>
    <n v="2.92"/>
    <x v="1"/>
    <x v="0"/>
    <x v="2"/>
    <x v="1"/>
    <x v="1"/>
    <x v="0"/>
  </r>
  <r>
    <n v="3827"/>
    <s v="CT"/>
    <x v="164"/>
    <x v="1"/>
    <x v="0"/>
    <x v="1"/>
    <n v="0"/>
    <x v="1"/>
    <n v="192.8"/>
    <n v="98"/>
    <n v="32.78"/>
    <n v="273.2"/>
    <n v="125"/>
    <n v="23.22"/>
    <n v="266.3"/>
    <n v="102"/>
    <n v="11.98"/>
    <n v="11.4"/>
    <x v="1"/>
    <n v="3.08"/>
    <x v="1"/>
    <x v="4"/>
    <x v="1"/>
    <x v="0"/>
    <x v="1"/>
    <x v="0"/>
  </r>
  <r>
    <n v="3828"/>
    <s v="MA"/>
    <x v="26"/>
    <x v="1"/>
    <x v="0"/>
    <x v="1"/>
    <n v="0"/>
    <x v="1"/>
    <n v="268.7"/>
    <n v="81"/>
    <n v="45.68"/>
    <n v="145.5"/>
    <n v="100"/>
    <n v="12.37"/>
    <n v="185.6"/>
    <n v="86"/>
    <n v="8.35"/>
    <n v="9.4"/>
    <x v="1"/>
    <n v="2.54"/>
    <x v="0"/>
    <x v="1"/>
    <x v="1"/>
    <x v="0"/>
    <x v="2"/>
    <x v="0"/>
  </r>
  <r>
    <n v="3829"/>
    <s v="NV"/>
    <x v="10"/>
    <x v="2"/>
    <x v="0"/>
    <x v="0"/>
    <n v="48"/>
    <x v="2"/>
    <n v="178.8"/>
    <n v="91"/>
    <n v="30.4"/>
    <n v="246.8"/>
    <n v="106"/>
    <n v="20.98"/>
    <n v="262.39999999999998"/>
    <n v="119"/>
    <n v="11.81"/>
    <n v="9"/>
    <x v="8"/>
    <n v="2.4300000000000002"/>
    <x v="0"/>
    <x v="0"/>
    <x v="1"/>
    <x v="0"/>
    <x v="1"/>
    <x v="0"/>
  </r>
  <r>
    <n v="3830"/>
    <s v="VA"/>
    <x v="57"/>
    <x v="0"/>
    <x v="0"/>
    <x v="0"/>
    <n v="24"/>
    <x v="0"/>
    <n v="197.3"/>
    <n v="82"/>
    <n v="33.54"/>
    <n v="167.6"/>
    <n v="51"/>
    <n v="14.25"/>
    <n v="222"/>
    <n v="89"/>
    <n v="9.99"/>
    <n v="7.4"/>
    <x v="0"/>
    <n v="2"/>
    <x v="0"/>
    <x v="0"/>
    <x v="1"/>
    <x v="0"/>
    <x v="2"/>
    <x v="0"/>
  </r>
  <r>
    <n v="3831"/>
    <s v="NY"/>
    <x v="73"/>
    <x v="0"/>
    <x v="0"/>
    <x v="0"/>
    <n v="36"/>
    <x v="2"/>
    <n v="233.9"/>
    <n v="97"/>
    <n v="39.76"/>
    <n v="175.6"/>
    <n v="133"/>
    <n v="14.93"/>
    <n v="177"/>
    <n v="83"/>
    <n v="7.97"/>
    <n v="9.5"/>
    <x v="7"/>
    <n v="2.57"/>
    <x v="0"/>
    <x v="0"/>
    <x v="1"/>
    <x v="0"/>
    <x v="2"/>
    <x v="0"/>
  </r>
  <r>
    <n v="3832"/>
    <s v="MO"/>
    <x v="52"/>
    <x v="2"/>
    <x v="1"/>
    <x v="1"/>
    <n v="0"/>
    <x v="1"/>
    <n v="207.1"/>
    <n v="87"/>
    <n v="35.21"/>
    <n v="208.5"/>
    <n v="87"/>
    <n v="17.72"/>
    <n v="146"/>
    <n v="95"/>
    <n v="6.57"/>
    <n v="4.4000000000000004"/>
    <x v="2"/>
    <n v="1.19"/>
    <x v="0"/>
    <x v="4"/>
    <x v="1"/>
    <x v="0"/>
    <x v="0"/>
    <x v="0"/>
  </r>
  <r>
    <n v="3833"/>
    <s v="FL"/>
    <x v="21"/>
    <x v="2"/>
    <x v="0"/>
    <x v="1"/>
    <n v="0"/>
    <x v="1"/>
    <n v="136.80000000000001"/>
    <n v="84"/>
    <n v="23.26"/>
    <n v="179.4"/>
    <n v="81"/>
    <n v="15.25"/>
    <n v="235.2"/>
    <n v="151"/>
    <n v="10.58"/>
    <n v="5"/>
    <x v="0"/>
    <n v="1.35"/>
    <x v="0"/>
    <x v="4"/>
    <x v="1"/>
    <x v="0"/>
    <x v="0"/>
    <x v="2"/>
  </r>
  <r>
    <n v="3834"/>
    <s v="SC"/>
    <x v="119"/>
    <x v="0"/>
    <x v="0"/>
    <x v="1"/>
    <n v="0"/>
    <x v="1"/>
    <n v="159.4"/>
    <n v="126"/>
    <n v="27.1"/>
    <n v="207"/>
    <n v="108"/>
    <n v="17.600000000000001"/>
    <n v="141.6"/>
    <n v="121"/>
    <n v="6.37"/>
    <n v="11.1"/>
    <x v="7"/>
    <n v="3"/>
    <x v="1"/>
    <x v="0"/>
    <x v="1"/>
    <x v="0"/>
    <x v="0"/>
    <x v="3"/>
  </r>
  <r>
    <n v="3835"/>
    <s v="IL"/>
    <x v="39"/>
    <x v="0"/>
    <x v="0"/>
    <x v="1"/>
    <n v="0"/>
    <x v="1"/>
    <n v="112.1"/>
    <n v="122"/>
    <n v="19.059999999999999"/>
    <n v="157.9"/>
    <n v="86"/>
    <n v="13.42"/>
    <n v="271.60000000000002"/>
    <n v="104"/>
    <n v="12.22"/>
    <n v="11.1"/>
    <x v="2"/>
    <n v="3"/>
    <x v="1"/>
    <x v="1"/>
    <x v="1"/>
    <x v="0"/>
    <x v="2"/>
    <x v="2"/>
  </r>
  <r>
    <n v="3836"/>
    <s v="NE"/>
    <x v="139"/>
    <x v="0"/>
    <x v="0"/>
    <x v="1"/>
    <n v="0"/>
    <x v="1"/>
    <n v="238.6"/>
    <n v="117"/>
    <n v="40.56"/>
    <n v="242.8"/>
    <n v="73"/>
    <n v="20.64"/>
    <n v="203.3"/>
    <n v="130"/>
    <n v="9.15"/>
    <n v="10"/>
    <x v="8"/>
    <n v="2.7"/>
    <x v="0"/>
    <x v="2"/>
    <x v="1"/>
    <x v="0"/>
    <x v="1"/>
    <x v="0"/>
  </r>
  <r>
    <n v="3837"/>
    <s v="AK"/>
    <x v="27"/>
    <x v="1"/>
    <x v="1"/>
    <x v="1"/>
    <n v="0"/>
    <x v="1"/>
    <n v="163.5"/>
    <n v="85"/>
    <n v="27.8"/>
    <n v="224.8"/>
    <n v="149"/>
    <n v="19.11"/>
    <n v="253.1"/>
    <n v="116"/>
    <n v="11.39"/>
    <n v="9.8000000000000007"/>
    <x v="7"/>
    <n v="2.65"/>
    <x v="0"/>
    <x v="0"/>
    <x v="1"/>
    <x v="0"/>
    <x v="1"/>
    <x v="2"/>
  </r>
  <r>
    <n v="3838"/>
    <s v="TN"/>
    <x v="52"/>
    <x v="2"/>
    <x v="1"/>
    <x v="1"/>
    <n v="0"/>
    <x v="1"/>
    <n v="127.2"/>
    <n v="94"/>
    <n v="21.62"/>
    <n v="221.1"/>
    <n v="108"/>
    <n v="18.79"/>
    <n v="110.7"/>
    <n v="106"/>
    <n v="4.9800000000000004"/>
    <n v="11.2"/>
    <x v="0"/>
    <n v="3.02"/>
    <x v="1"/>
    <x v="4"/>
    <x v="1"/>
    <x v="0"/>
    <x v="0"/>
    <x v="3"/>
  </r>
  <r>
    <n v="3839"/>
    <s v="NM"/>
    <x v="60"/>
    <x v="2"/>
    <x v="0"/>
    <x v="1"/>
    <n v="0"/>
    <x v="1"/>
    <n v="145.80000000000001"/>
    <n v="95"/>
    <n v="24.79"/>
    <n v="228.3"/>
    <n v="81"/>
    <n v="19.41"/>
    <n v="247.5"/>
    <n v="87"/>
    <n v="11.14"/>
    <n v="9.6"/>
    <x v="2"/>
    <n v="2.59"/>
    <x v="0"/>
    <x v="1"/>
    <x v="1"/>
    <x v="0"/>
    <x v="1"/>
    <x v="2"/>
  </r>
  <r>
    <n v="3840"/>
    <s v="NV"/>
    <x v="158"/>
    <x v="0"/>
    <x v="0"/>
    <x v="1"/>
    <n v="0"/>
    <x v="1"/>
    <n v="250.1"/>
    <n v="108"/>
    <n v="42.52"/>
    <n v="221.9"/>
    <n v="97"/>
    <n v="18.86"/>
    <n v="208.5"/>
    <n v="84"/>
    <n v="9.3800000000000008"/>
    <n v="11.1"/>
    <x v="0"/>
    <n v="3"/>
    <x v="1"/>
    <x v="4"/>
    <x v="1"/>
    <x v="0"/>
    <x v="0"/>
    <x v="0"/>
  </r>
  <r>
    <n v="3841"/>
    <s v="WV"/>
    <x v="62"/>
    <x v="1"/>
    <x v="0"/>
    <x v="1"/>
    <n v="0"/>
    <x v="1"/>
    <n v="101.5"/>
    <n v="83"/>
    <n v="17.260000000000002"/>
    <n v="193.8"/>
    <n v="83"/>
    <n v="16.47"/>
    <n v="214.3"/>
    <n v="113"/>
    <n v="9.64"/>
    <n v="11.7"/>
    <x v="7"/>
    <n v="3.16"/>
    <x v="1"/>
    <x v="3"/>
    <x v="1"/>
    <x v="0"/>
    <x v="0"/>
    <x v="3"/>
  </r>
  <r>
    <n v="3842"/>
    <s v="IL"/>
    <x v="111"/>
    <x v="0"/>
    <x v="0"/>
    <x v="0"/>
    <n v="26"/>
    <x v="2"/>
    <n v="119.6"/>
    <n v="133"/>
    <n v="20.329999999999998"/>
    <n v="247"/>
    <n v="136"/>
    <n v="21"/>
    <n v="227.3"/>
    <n v="54"/>
    <n v="10.23"/>
    <n v="13"/>
    <x v="0"/>
    <n v="3.51"/>
    <x v="1"/>
    <x v="0"/>
    <x v="1"/>
    <x v="0"/>
    <x v="1"/>
    <x v="1"/>
  </r>
  <r>
    <n v="3843"/>
    <s v="HI"/>
    <x v="125"/>
    <x v="0"/>
    <x v="0"/>
    <x v="1"/>
    <n v="0"/>
    <x v="1"/>
    <n v="158.19999999999999"/>
    <n v="85"/>
    <n v="26.89"/>
    <n v="197.9"/>
    <n v="91"/>
    <n v="16.82"/>
    <n v="159.9"/>
    <n v="133"/>
    <n v="7.2"/>
    <n v="7.7"/>
    <x v="10"/>
    <n v="2.08"/>
    <x v="0"/>
    <x v="0"/>
    <x v="1"/>
    <x v="0"/>
    <x v="0"/>
    <x v="3"/>
  </r>
  <r>
    <n v="3844"/>
    <s v="DC"/>
    <x v="62"/>
    <x v="1"/>
    <x v="0"/>
    <x v="1"/>
    <n v="0"/>
    <x v="1"/>
    <n v="193.2"/>
    <n v="139"/>
    <n v="32.840000000000003"/>
    <n v="260.3"/>
    <n v="104"/>
    <n v="22.13"/>
    <n v="226.4"/>
    <n v="133"/>
    <n v="10.19"/>
    <n v="7.8"/>
    <x v="5"/>
    <n v="2.11"/>
    <x v="0"/>
    <x v="0"/>
    <x v="1"/>
    <x v="0"/>
    <x v="1"/>
    <x v="0"/>
  </r>
  <r>
    <n v="3845"/>
    <s v="ID"/>
    <x v="36"/>
    <x v="1"/>
    <x v="0"/>
    <x v="0"/>
    <n v="33"/>
    <x v="2"/>
    <n v="217.7"/>
    <n v="108"/>
    <n v="37.01"/>
    <n v="245.7"/>
    <n v="106"/>
    <n v="20.88"/>
    <n v="242.9"/>
    <n v="100"/>
    <n v="10.93"/>
    <n v="8.8000000000000007"/>
    <x v="1"/>
    <n v="2.38"/>
    <x v="0"/>
    <x v="0"/>
    <x v="1"/>
    <x v="0"/>
    <x v="1"/>
    <x v="0"/>
  </r>
  <r>
    <n v="3846"/>
    <s v="NC"/>
    <x v="81"/>
    <x v="2"/>
    <x v="0"/>
    <x v="1"/>
    <n v="0"/>
    <x v="1"/>
    <n v="199.8"/>
    <n v="94"/>
    <n v="33.97"/>
    <n v="308"/>
    <n v="112"/>
    <n v="26.18"/>
    <n v="162.6"/>
    <n v="99"/>
    <n v="7.32"/>
    <n v="10.1"/>
    <x v="7"/>
    <n v="2.73"/>
    <x v="0"/>
    <x v="1"/>
    <x v="1"/>
    <x v="0"/>
    <x v="1"/>
    <x v="0"/>
  </r>
  <r>
    <n v="3847"/>
    <s v="AL"/>
    <x v="56"/>
    <x v="1"/>
    <x v="0"/>
    <x v="1"/>
    <n v="0"/>
    <x v="1"/>
    <n v="171.9"/>
    <n v="77"/>
    <n v="29.22"/>
    <n v="235.3"/>
    <n v="90"/>
    <n v="20"/>
    <n v="140.30000000000001"/>
    <n v="125"/>
    <n v="6.31"/>
    <n v="14.6"/>
    <x v="7"/>
    <n v="3.94"/>
    <x v="1"/>
    <x v="4"/>
    <x v="1"/>
    <x v="0"/>
    <x v="1"/>
    <x v="3"/>
  </r>
  <r>
    <n v="3848"/>
    <s v="OR"/>
    <x v="47"/>
    <x v="0"/>
    <x v="0"/>
    <x v="0"/>
    <n v="31"/>
    <x v="2"/>
    <n v="67.7"/>
    <n v="67"/>
    <n v="11.51"/>
    <n v="147.1"/>
    <n v="116"/>
    <n v="12.5"/>
    <n v="288.3"/>
    <n v="103"/>
    <n v="12.97"/>
    <n v="12.3"/>
    <x v="5"/>
    <n v="3.32"/>
    <x v="1"/>
    <x v="6"/>
    <x v="2"/>
    <x v="1"/>
    <x v="2"/>
    <x v="2"/>
  </r>
  <r>
    <n v="3849"/>
    <s v="IL"/>
    <x v="31"/>
    <x v="2"/>
    <x v="0"/>
    <x v="1"/>
    <n v="0"/>
    <x v="1"/>
    <n v="228.2"/>
    <n v="90"/>
    <n v="38.79"/>
    <n v="214.2"/>
    <n v="123"/>
    <n v="18.21"/>
    <n v="183.1"/>
    <n v="79"/>
    <n v="8.24"/>
    <n v="10.5"/>
    <x v="7"/>
    <n v="2.84"/>
    <x v="1"/>
    <x v="2"/>
    <x v="1"/>
    <x v="0"/>
    <x v="0"/>
    <x v="0"/>
  </r>
  <r>
    <n v="3850"/>
    <s v="WV"/>
    <x v="160"/>
    <x v="1"/>
    <x v="0"/>
    <x v="1"/>
    <n v="0"/>
    <x v="1"/>
    <n v="191.5"/>
    <n v="93"/>
    <n v="32.56"/>
    <n v="163.80000000000001"/>
    <n v="76"/>
    <n v="13.92"/>
    <n v="189.1"/>
    <n v="103"/>
    <n v="8.51"/>
    <n v="14.1"/>
    <x v="4"/>
    <n v="3.81"/>
    <x v="1"/>
    <x v="0"/>
    <x v="1"/>
    <x v="0"/>
    <x v="2"/>
    <x v="0"/>
  </r>
  <r>
    <n v="3851"/>
    <s v="MN"/>
    <x v="113"/>
    <x v="0"/>
    <x v="0"/>
    <x v="1"/>
    <n v="0"/>
    <x v="1"/>
    <n v="171.5"/>
    <n v="86"/>
    <n v="29.16"/>
    <n v="188.8"/>
    <n v="85"/>
    <n v="16.05"/>
    <n v="155.1"/>
    <n v="82"/>
    <n v="6.98"/>
    <n v="8.5"/>
    <x v="5"/>
    <n v="2.2999999999999998"/>
    <x v="0"/>
    <x v="4"/>
    <x v="1"/>
    <x v="0"/>
    <x v="0"/>
    <x v="3"/>
  </r>
  <r>
    <n v="3852"/>
    <s v="LA"/>
    <x v="144"/>
    <x v="2"/>
    <x v="0"/>
    <x v="1"/>
    <n v="0"/>
    <x v="1"/>
    <n v="151.1"/>
    <n v="92"/>
    <n v="25.69"/>
    <n v="211.7"/>
    <n v="86"/>
    <n v="17.989999999999998"/>
    <n v="205.8"/>
    <n v="72"/>
    <n v="9.26"/>
    <n v="9.8000000000000007"/>
    <x v="7"/>
    <n v="2.65"/>
    <x v="0"/>
    <x v="1"/>
    <x v="1"/>
    <x v="0"/>
    <x v="0"/>
    <x v="3"/>
  </r>
  <r>
    <n v="3853"/>
    <s v="VT"/>
    <x v="78"/>
    <x v="0"/>
    <x v="0"/>
    <x v="1"/>
    <n v="0"/>
    <x v="1"/>
    <n v="134.30000000000001"/>
    <n v="99"/>
    <n v="22.83"/>
    <n v="203.9"/>
    <n v="103"/>
    <n v="17.329999999999998"/>
    <n v="297.7"/>
    <n v="91"/>
    <n v="13.4"/>
    <n v="7.6"/>
    <x v="5"/>
    <n v="2.0499999999999998"/>
    <x v="0"/>
    <x v="3"/>
    <x v="1"/>
    <x v="0"/>
    <x v="0"/>
    <x v="2"/>
  </r>
  <r>
    <n v="3854"/>
    <s v="IL"/>
    <x v="78"/>
    <x v="1"/>
    <x v="0"/>
    <x v="1"/>
    <n v="0"/>
    <x v="1"/>
    <n v="117.8"/>
    <n v="64"/>
    <n v="20.03"/>
    <n v="216.2"/>
    <n v="84"/>
    <n v="18.38"/>
    <n v="148.4"/>
    <n v="59"/>
    <n v="6.68"/>
    <n v="10.9"/>
    <x v="2"/>
    <n v="2.94"/>
    <x v="1"/>
    <x v="0"/>
    <x v="1"/>
    <x v="0"/>
    <x v="0"/>
    <x v="3"/>
  </r>
  <r>
    <n v="3855"/>
    <s v="KS"/>
    <x v="130"/>
    <x v="2"/>
    <x v="0"/>
    <x v="1"/>
    <n v="0"/>
    <x v="1"/>
    <n v="181.2"/>
    <n v="71"/>
    <n v="30.8"/>
    <n v="344.9"/>
    <n v="108"/>
    <n v="29.32"/>
    <n v="213.6"/>
    <n v="145"/>
    <n v="9.61"/>
    <n v="12.1"/>
    <x v="5"/>
    <n v="3.27"/>
    <x v="1"/>
    <x v="3"/>
    <x v="1"/>
    <x v="0"/>
    <x v="1"/>
    <x v="0"/>
  </r>
  <r>
    <n v="3856"/>
    <s v="UT"/>
    <x v="52"/>
    <x v="0"/>
    <x v="0"/>
    <x v="1"/>
    <n v="0"/>
    <x v="1"/>
    <n v="152.30000000000001"/>
    <n v="91"/>
    <n v="25.89"/>
    <n v="165"/>
    <n v="120"/>
    <n v="14.03"/>
    <n v="294.3"/>
    <n v="73"/>
    <n v="13.24"/>
    <n v="9"/>
    <x v="0"/>
    <n v="2.4300000000000002"/>
    <x v="0"/>
    <x v="4"/>
    <x v="1"/>
    <x v="0"/>
    <x v="2"/>
    <x v="2"/>
  </r>
  <r>
    <n v="3857"/>
    <s v="KY"/>
    <x v="109"/>
    <x v="2"/>
    <x v="0"/>
    <x v="1"/>
    <n v="0"/>
    <x v="1"/>
    <n v="204.4"/>
    <n v="91"/>
    <n v="34.75"/>
    <n v="239.6"/>
    <n v="136"/>
    <n v="20.37"/>
    <n v="235"/>
    <n v="64"/>
    <n v="10.58"/>
    <n v="11.5"/>
    <x v="0"/>
    <n v="3.11"/>
    <x v="1"/>
    <x v="4"/>
    <x v="1"/>
    <x v="0"/>
    <x v="1"/>
    <x v="0"/>
  </r>
  <r>
    <n v="3858"/>
    <s v="MT"/>
    <x v="58"/>
    <x v="0"/>
    <x v="0"/>
    <x v="1"/>
    <n v="0"/>
    <x v="1"/>
    <n v="283.89999999999998"/>
    <n v="98"/>
    <n v="48.26"/>
    <n v="137.1"/>
    <n v="91"/>
    <n v="11.65"/>
    <n v="159"/>
    <n v="110"/>
    <n v="7.15"/>
    <n v="11.3"/>
    <x v="2"/>
    <n v="3.05"/>
    <x v="1"/>
    <x v="4"/>
    <x v="1"/>
    <x v="0"/>
    <x v="2"/>
    <x v="0"/>
  </r>
  <r>
    <n v="3859"/>
    <s v="MA"/>
    <x v="153"/>
    <x v="0"/>
    <x v="0"/>
    <x v="0"/>
    <n v="29"/>
    <x v="2"/>
    <n v="142.69999999999999"/>
    <n v="94"/>
    <n v="24.26"/>
    <n v="129.9"/>
    <n v="60"/>
    <n v="11.04"/>
    <n v="165.3"/>
    <n v="65"/>
    <n v="7.44"/>
    <n v="10"/>
    <x v="7"/>
    <n v="2.7"/>
    <x v="0"/>
    <x v="1"/>
    <x v="1"/>
    <x v="0"/>
    <x v="2"/>
    <x v="3"/>
  </r>
  <r>
    <n v="3860"/>
    <s v="NJ"/>
    <x v="41"/>
    <x v="0"/>
    <x v="0"/>
    <x v="1"/>
    <n v="0"/>
    <x v="1"/>
    <n v="145.4"/>
    <n v="92"/>
    <n v="24.72"/>
    <n v="172.8"/>
    <n v="103"/>
    <n v="14.69"/>
    <n v="183.9"/>
    <n v="43"/>
    <n v="8.2799999999999994"/>
    <n v="9.3000000000000007"/>
    <x v="0"/>
    <n v="2.5099999999999998"/>
    <x v="0"/>
    <x v="4"/>
    <x v="1"/>
    <x v="0"/>
    <x v="2"/>
    <x v="3"/>
  </r>
  <r>
    <n v="3861"/>
    <s v="WY"/>
    <x v="90"/>
    <x v="0"/>
    <x v="0"/>
    <x v="1"/>
    <n v="0"/>
    <x v="1"/>
    <n v="211.7"/>
    <n v="94"/>
    <n v="35.99"/>
    <n v="236.1"/>
    <n v="124"/>
    <n v="20.07"/>
    <n v="252.7"/>
    <n v="90"/>
    <n v="11.37"/>
    <n v="7.2"/>
    <x v="5"/>
    <n v="1.94"/>
    <x v="0"/>
    <x v="2"/>
    <x v="1"/>
    <x v="0"/>
    <x v="1"/>
    <x v="0"/>
  </r>
  <r>
    <n v="3862"/>
    <s v="VT"/>
    <x v="52"/>
    <x v="0"/>
    <x v="0"/>
    <x v="1"/>
    <n v="0"/>
    <x v="1"/>
    <n v="192.6"/>
    <n v="129"/>
    <n v="32.74"/>
    <n v="191.6"/>
    <n v="100"/>
    <n v="16.29"/>
    <n v="203.1"/>
    <n v="105"/>
    <n v="9.14"/>
    <n v="11.4"/>
    <x v="5"/>
    <n v="3.08"/>
    <x v="1"/>
    <x v="3"/>
    <x v="1"/>
    <x v="0"/>
    <x v="0"/>
    <x v="0"/>
  </r>
  <r>
    <n v="3863"/>
    <s v="AL"/>
    <x v="112"/>
    <x v="2"/>
    <x v="0"/>
    <x v="1"/>
    <n v="0"/>
    <x v="1"/>
    <n v="52"/>
    <n v="60"/>
    <n v="8.84"/>
    <n v="132"/>
    <n v="79"/>
    <n v="11.22"/>
    <n v="185.8"/>
    <n v="85"/>
    <n v="8.36"/>
    <n v="12.3"/>
    <x v="5"/>
    <n v="3.32"/>
    <x v="1"/>
    <x v="4"/>
    <x v="1"/>
    <x v="0"/>
    <x v="2"/>
    <x v="3"/>
  </r>
  <r>
    <n v="3864"/>
    <s v="DE"/>
    <x v="145"/>
    <x v="0"/>
    <x v="0"/>
    <x v="0"/>
    <n v="30"/>
    <x v="2"/>
    <n v="237.7"/>
    <n v="94"/>
    <n v="40.409999999999997"/>
    <n v="154.69999999999999"/>
    <n v="91"/>
    <n v="13.15"/>
    <n v="223.1"/>
    <n v="98"/>
    <n v="10.039999999999999"/>
    <n v="9.5"/>
    <x v="0"/>
    <n v="2.57"/>
    <x v="0"/>
    <x v="0"/>
    <x v="1"/>
    <x v="0"/>
    <x v="2"/>
    <x v="0"/>
  </r>
  <r>
    <n v="3865"/>
    <s v="WV"/>
    <x v="75"/>
    <x v="2"/>
    <x v="0"/>
    <x v="0"/>
    <n v="31"/>
    <x v="2"/>
    <n v="203.6"/>
    <n v="108"/>
    <n v="34.61"/>
    <n v="156.9"/>
    <n v="112"/>
    <n v="13.34"/>
    <n v="236.2"/>
    <n v="114"/>
    <n v="10.63"/>
    <n v="12"/>
    <x v="2"/>
    <n v="3.24"/>
    <x v="1"/>
    <x v="0"/>
    <x v="1"/>
    <x v="0"/>
    <x v="2"/>
    <x v="0"/>
  </r>
  <r>
    <n v="3866"/>
    <s v="IA"/>
    <x v="171"/>
    <x v="1"/>
    <x v="0"/>
    <x v="1"/>
    <n v="0"/>
    <x v="1"/>
    <n v="192.4"/>
    <n v="79"/>
    <n v="32.71"/>
    <n v="212.7"/>
    <n v="106"/>
    <n v="18.079999999999998"/>
    <n v="244.8"/>
    <n v="83"/>
    <n v="11.02"/>
    <n v="8.3000000000000007"/>
    <x v="2"/>
    <n v="2.2400000000000002"/>
    <x v="0"/>
    <x v="0"/>
    <x v="1"/>
    <x v="0"/>
    <x v="0"/>
    <x v="0"/>
  </r>
  <r>
    <n v="3867"/>
    <s v="PA"/>
    <x v="133"/>
    <x v="2"/>
    <x v="0"/>
    <x v="1"/>
    <n v="0"/>
    <x v="1"/>
    <n v="212.5"/>
    <n v="88"/>
    <n v="36.130000000000003"/>
    <n v="274.10000000000002"/>
    <n v="145"/>
    <n v="23.3"/>
    <n v="194.6"/>
    <n v="52"/>
    <n v="8.76"/>
    <n v="8.6"/>
    <x v="1"/>
    <n v="2.3199999999999998"/>
    <x v="0"/>
    <x v="1"/>
    <x v="1"/>
    <x v="0"/>
    <x v="1"/>
    <x v="0"/>
  </r>
  <r>
    <n v="3868"/>
    <s v="TN"/>
    <x v="158"/>
    <x v="0"/>
    <x v="0"/>
    <x v="1"/>
    <n v="0"/>
    <x v="1"/>
    <n v="114.4"/>
    <n v="114"/>
    <n v="19.45"/>
    <n v="201.1"/>
    <n v="97"/>
    <n v="17.09"/>
    <n v="238.4"/>
    <n v="121"/>
    <n v="10.73"/>
    <n v="11.6"/>
    <x v="7"/>
    <n v="3.13"/>
    <x v="1"/>
    <x v="3"/>
    <x v="1"/>
    <x v="0"/>
    <x v="0"/>
    <x v="2"/>
  </r>
  <r>
    <n v="3869"/>
    <s v="NH"/>
    <x v="142"/>
    <x v="0"/>
    <x v="0"/>
    <x v="1"/>
    <n v="0"/>
    <x v="1"/>
    <n v="222.8"/>
    <n v="82"/>
    <n v="37.880000000000003"/>
    <n v="148.19999999999999"/>
    <n v="105"/>
    <n v="12.6"/>
    <n v="231.1"/>
    <n v="75"/>
    <n v="10.4"/>
    <n v="13.3"/>
    <x v="2"/>
    <n v="3.59"/>
    <x v="1"/>
    <x v="0"/>
    <x v="1"/>
    <x v="0"/>
    <x v="2"/>
    <x v="0"/>
  </r>
  <r>
    <n v="3870"/>
    <s v="KY"/>
    <x v="88"/>
    <x v="0"/>
    <x v="0"/>
    <x v="1"/>
    <n v="0"/>
    <x v="1"/>
    <n v="207.7"/>
    <n v="75"/>
    <n v="35.31"/>
    <n v="191.3"/>
    <n v="116"/>
    <n v="16.260000000000002"/>
    <n v="226.7"/>
    <n v="98"/>
    <n v="10.199999999999999"/>
    <n v="11.6"/>
    <x v="1"/>
    <n v="3.13"/>
    <x v="1"/>
    <x v="4"/>
    <x v="1"/>
    <x v="0"/>
    <x v="0"/>
    <x v="0"/>
  </r>
  <r>
    <n v="3871"/>
    <s v="MN"/>
    <x v="98"/>
    <x v="1"/>
    <x v="0"/>
    <x v="0"/>
    <n v="33"/>
    <x v="2"/>
    <n v="157.9"/>
    <n v="84"/>
    <n v="26.84"/>
    <n v="163.9"/>
    <n v="109"/>
    <n v="13.93"/>
    <n v="215.4"/>
    <n v="87"/>
    <n v="9.69"/>
    <n v="11.5"/>
    <x v="0"/>
    <n v="3.11"/>
    <x v="1"/>
    <x v="3"/>
    <x v="1"/>
    <x v="0"/>
    <x v="2"/>
    <x v="3"/>
  </r>
  <r>
    <n v="3872"/>
    <s v="NM"/>
    <x v="85"/>
    <x v="0"/>
    <x v="0"/>
    <x v="1"/>
    <n v="0"/>
    <x v="1"/>
    <n v="137.9"/>
    <n v="160"/>
    <n v="23.44"/>
    <n v="234.9"/>
    <n v="107"/>
    <n v="19.97"/>
    <n v="166.6"/>
    <n v="70"/>
    <n v="7.5"/>
    <n v="14.3"/>
    <x v="0"/>
    <n v="3.86"/>
    <x v="1"/>
    <x v="5"/>
    <x v="2"/>
    <x v="1"/>
    <x v="1"/>
    <x v="3"/>
  </r>
  <r>
    <n v="3873"/>
    <s v="NH"/>
    <x v="143"/>
    <x v="0"/>
    <x v="0"/>
    <x v="1"/>
    <n v="0"/>
    <x v="1"/>
    <n v="176"/>
    <n v="97"/>
    <n v="29.92"/>
    <n v="234.2"/>
    <n v="136"/>
    <n v="19.91"/>
    <n v="193.5"/>
    <n v="134"/>
    <n v="8.7100000000000009"/>
    <n v="8.5"/>
    <x v="2"/>
    <n v="2.2999999999999998"/>
    <x v="0"/>
    <x v="0"/>
    <x v="1"/>
    <x v="0"/>
    <x v="1"/>
    <x v="3"/>
  </r>
  <r>
    <n v="3874"/>
    <s v="TX"/>
    <x v="131"/>
    <x v="1"/>
    <x v="0"/>
    <x v="1"/>
    <n v="0"/>
    <x v="1"/>
    <n v="158.80000000000001"/>
    <n v="120"/>
    <n v="27"/>
    <n v="352.1"/>
    <n v="145"/>
    <n v="29.93"/>
    <n v="177.6"/>
    <n v="140"/>
    <n v="7.99"/>
    <n v="6.2"/>
    <x v="1"/>
    <n v="1.67"/>
    <x v="0"/>
    <x v="4"/>
    <x v="1"/>
    <x v="0"/>
    <x v="1"/>
    <x v="1"/>
  </r>
  <r>
    <n v="3875"/>
    <s v="AL"/>
    <x v="21"/>
    <x v="0"/>
    <x v="0"/>
    <x v="1"/>
    <n v="0"/>
    <x v="1"/>
    <n v="234"/>
    <n v="117"/>
    <n v="39.78"/>
    <n v="209.4"/>
    <n v="143"/>
    <n v="17.8"/>
    <n v="258.8"/>
    <n v="105"/>
    <n v="11.65"/>
    <n v="9.8000000000000007"/>
    <x v="0"/>
    <n v="2.65"/>
    <x v="0"/>
    <x v="0"/>
    <x v="1"/>
    <x v="0"/>
    <x v="0"/>
    <x v="0"/>
  </r>
  <r>
    <n v="3876"/>
    <s v="WA"/>
    <x v="62"/>
    <x v="0"/>
    <x v="0"/>
    <x v="1"/>
    <n v="0"/>
    <x v="1"/>
    <n v="132.30000000000001"/>
    <n v="105"/>
    <n v="22.49"/>
    <n v="144.5"/>
    <n v="89"/>
    <n v="12.28"/>
    <n v="195.5"/>
    <n v="127"/>
    <n v="8.8000000000000007"/>
    <n v="5.4"/>
    <x v="0"/>
    <n v="1.46"/>
    <x v="0"/>
    <x v="1"/>
    <x v="1"/>
    <x v="0"/>
    <x v="2"/>
    <x v="3"/>
  </r>
  <r>
    <n v="3877"/>
    <s v="MN"/>
    <x v="52"/>
    <x v="2"/>
    <x v="0"/>
    <x v="0"/>
    <n v="32"/>
    <x v="2"/>
    <n v="276.60000000000002"/>
    <n v="76"/>
    <n v="47.02"/>
    <n v="138.30000000000001"/>
    <n v="90"/>
    <n v="11.76"/>
    <n v="279.60000000000002"/>
    <n v="88"/>
    <n v="12.58"/>
    <n v="6.8"/>
    <x v="0"/>
    <n v="1.84"/>
    <x v="0"/>
    <x v="3"/>
    <x v="1"/>
    <x v="0"/>
    <x v="2"/>
    <x v="0"/>
  </r>
  <r>
    <n v="3878"/>
    <s v="NJ"/>
    <x v="49"/>
    <x v="0"/>
    <x v="0"/>
    <x v="1"/>
    <n v="0"/>
    <x v="1"/>
    <n v="108.2"/>
    <n v="92"/>
    <n v="18.39"/>
    <n v="214.3"/>
    <n v="83"/>
    <n v="18.22"/>
    <n v="185.5"/>
    <n v="155"/>
    <n v="8.35"/>
    <n v="13.2"/>
    <x v="9"/>
    <n v="3.56"/>
    <x v="1"/>
    <x v="2"/>
    <x v="2"/>
    <x v="1"/>
    <x v="0"/>
    <x v="3"/>
  </r>
  <r>
    <n v="3879"/>
    <s v="NH"/>
    <x v="32"/>
    <x v="2"/>
    <x v="0"/>
    <x v="1"/>
    <n v="0"/>
    <x v="1"/>
    <n v="156"/>
    <n v="94"/>
    <n v="26.52"/>
    <n v="295.60000000000002"/>
    <n v="118"/>
    <n v="25.13"/>
    <n v="196.9"/>
    <n v="84"/>
    <n v="8.86"/>
    <n v="14.3"/>
    <x v="0"/>
    <n v="3.86"/>
    <x v="1"/>
    <x v="1"/>
    <x v="1"/>
    <x v="0"/>
    <x v="1"/>
    <x v="1"/>
  </r>
  <r>
    <n v="3880"/>
    <s v="VT"/>
    <x v="79"/>
    <x v="2"/>
    <x v="0"/>
    <x v="1"/>
    <n v="0"/>
    <x v="1"/>
    <n v="208.5"/>
    <n v="124"/>
    <n v="35.450000000000003"/>
    <n v="173"/>
    <n v="117"/>
    <n v="14.71"/>
    <n v="221.1"/>
    <n v="95"/>
    <n v="9.9499999999999993"/>
    <n v="9.8000000000000007"/>
    <x v="0"/>
    <n v="2.65"/>
    <x v="0"/>
    <x v="1"/>
    <x v="1"/>
    <x v="0"/>
    <x v="2"/>
    <x v="0"/>
  </r>
  <r>
    <n v="3881"/>
    <s v="NH"/>
    <x v="56"/>
    <x v="0"/>
    <x v="0"/>
    <x v="1"/>
    <n v="0"/>
    <x v="1"/>
    <n v="243.4"/>
    <n v="88"/>
    <n v="41.38"/>
    <n v="147.1"/>
    <n v="155"/>
    <n v="12.5"/>
    <n v="156.4"/>
    <n v="80"/>
    <n v="7.04"/>
    <n v="9.6999999999999993"/>
    <x v="7"/>
    <n v="2.62"/>
    <x v="0"/>
    <x v="4"/>
    <x v="1"/>
    <x v="0"/>
    <x v="2"/>
    <x v="0"/>
  </r>
  <r>
    <n v="3882"/>
    <s v="MD"/>
    <x v="91"/>
    <x v="1"/>
    <x v="1"/>
    <x v="1"/>
    <n v="0"/>
    <x v="1"/>
    <n v="275.39999999999998"/>
    <n v="89"/>
    <n v="46.82"/>
    <n v="186.7"/>
    <n v="66"/>
    <n v="15.87"/>
    <n v="201.3"/>
    <n v="87"/>
    <n v="9.06"/>
    <n v="9.4"/>
    <x v="5"/>
    <n v="2.54"/>
    <x v="0"/>
    <x v="1"/>
    <x v="2"/>
    <x v="1"/>
    <x v="0"/>
    <x v="0"/>
  </r>
  <r>
    <n v="3883"/>
    <s v="LA"/>
    <x v="122"/>
    <x v="0"/>
    <x v="0"/>
    <x v="1"/>
    <n v="0"/>
    <x v="1"/>
    <n v="198.1"/>
    <n v="89"/>
    <n v="33.68"/>
    <n v="214.2"/>
    <n v="105"/>
    <n v="18.21"/>
    <n v="109.5"/>
    <n v="106"/>
    <n v="4.93"/>
    <n v="7"/>
    <x v="0"/>
    <n v="1.89"/>
    <x v="0"/>
    <x v="0"/>
    <x v="1"/>
    <x v="0"/>
    <x v="0"/>
    <x v="0"/>
  </r>
  <r>
    <n v="3884"/>
    <s v="SC"/>
    <x v="93"/>
    <x v="1"/>
    <x v="0"/>
    <x v="1"/>
    <n v="0"/>
    <x v="1"/>
    <n v="109.8"/>
    <n v="112"/>
    <n v="18.670000000000002"/>
    <n v="223.5"/>
    <n v="88"/>
    <n v="19"/>
    <n v="247.5"/>
    <n v="96"/>
    <n v="11.14"/>
    <n v="17.8"/>
    <x v="5"/>
    <n v="4.8099999999999996"/>
    <x v="1"/>
    <x v="0"/>
    <x v="1"/>
    <x v="0"/>
    <x v="0"/>
    <x v="2"/>
  </r>
  <r>
    <n v="3885"/>
    <s v="AR"/>
    <x v="10"/>
    <x v="1"/>
    <x v="0"/>
    <x v="1"/>
    <n v="0"/>
    <x v="1"/>
    <n v="120.5"/>
    <n v="99"/>
    <n v="20.49"/>
    <n v="210"/>
    <n v="81"/>
    <n v="17.850000000000001"/>
    <n v="224.7"/>
    <n v="141"/>
    <n v="10.11"/>
    <n v="8.6"/>
    <x v="5"/>
    <n v="2.3199999999999998"/>
    <x v="0"/>
    <x v="4"/>
    <x v="1"/>
    <x v="0"/>
    <x v="0"/>
    <x v="2"/>
  </r>
  <r>
    <n v="3886"/>
    <s v="WV"/>
    <x v="21"/>
    <x v="1"/>
    <x v="0"/>
    <x v="1"/>
    <n v="0"/>
    <x v="1"/>
    <n v="256.60000000000002"/>
    <n v="96"/>
    <n v="43.62"/>
    <n v="225.2"/>
    <n v="113"/>
    <n v="19.14"/>
    <n v="190.2"/>
    <n v="91"/>
    <n v="8.56"/>
    <n v="11.1"/>
    <x v="0"/>
    <n v="3"/>
    <x v="1"/>
    <x v="0"/>
    <x v="2"/>
    <x v="1"/>
    <x v="1"/>
    <x v="0"/>
  </r>
  <r>
    <n v="3887"/>
    <s v="AR"/>
    <x v="104"/>
    <x v="2"/>
    <x v="0"/>
    <x v="1"/>
    <n v="0"/>
    <x v="1"/>
    <n v="85.8"/>
    <n v="88"/>
    <n v="14.59"/>
    <n v="115.8"/>
    <n v="112"/>
    <n v="9.84"/>
    <n v="195.9"/>
    <n v="91"/>
    <n v="8.82"/>
    <n v="11"/>
    <x v="5"/>
    <n v="2.97"/>
    <x v="1"/>
    <x v="0"/>
    <x v="1"/>
    <x v="0"/>
    <x v="2"/>
    <x v="3"/>
  </r>
  <r>
    <n v="3888"/>
    <s v="NH"/>
    <x v="35"/>
    <x v="1"/>
    <x v="0"/>
    <x v="0"/>
    <n v="19"/>
    <x v="0"/>
    <n v="174"/>
    <n v="96"/>
    <n v="29.58"/>
    <n v="217.2"/>
    <n v="126"/>
    <n v="18.46"/>
    <n v="220.3"/>
    <n v="97"/>
    <n v="9.91"/>
    <n v="11.4"/>
    <x v="0"/>
    <n v="3.08"/>
    <x v="1"/>
    <x v="0"/>
    <x v="1"/>
    <x v="0"/>
    <x v="0"/>
    <x v="3"/>
  </r>
  <r>
    <n v="3889"/>
    <s v="TX"/>
    <x v="8"/>
    <x v="1"/>
    <x v="0"/>
    <x v="1"/>
    <n v="0"/>
    <x v="1"/>
    <n v="221.4"/>
    <n v="95"/>
    <n v="37.64"/>
    <n v="198.7"/>
    <n v="63"/>
    <n v="16.89"/>
    <n v="106.2"/>
    <n v="70"/>
    <n v="4.78"/>
    <n v="10"/>
    <x v="0"/>
    <n v="2.7"/>
    <x v="0"/>
    <x v="0"/>
    <x v="1"/>
    <x v="0"/>
    <x v="0"/>
    <x v="0"/>
  </r>
  <r>
    <n v="3890"/>
    <s v="TX"/>
    <x v="38"/>
    <x v="0"/>
    <x v="0"/>
    <x v="1"/>
    <n v="0"/>
    <x v="1"/>
    <n v="133.1"/>
    <n v="52"/>
    <n v="22.63"/>
    <n v="256.3"/>
    <n v="103"/>
    <n v="21.79"/>
    <n v="247.2"/>
    <n v="118"/>
    <n v="11.12"/>
    <n v="11.9"/>
    <x v="0"/>
    <n v="3.21"/>
    <x v="1"/>
    <x v="3"/>
    <x v="1"/>
    <x v="0"/>
    <x v="1"/>
    <x v="1"/>
  </r>
  <r>
    <n v="3891"/>
    <s v="PA"/>
    <x v="158"/>
    <x v="0"/>
    <x v="0"/>
    <x v="1"/>
    <n v="0"/>
    <x v="1"/>
    <n v="195.2"/>
    <n v="77"/>
    <n v="33.18"/>
    <n v="193.4"/>
    <n v="81"/>
    <n v="16.440000000000001"/>
    <n v="231.8"/>
    <n v="59"/>
    <n v="10.43"/>
    <n v="12.2"/>
    <x v="7"/>
    <n v="3.29"/>
    <x v="1"/>
    <x v="4"/>
    <x v="1"/>
    <x v="0"/>
    <x v="0"/>
    <x v="0"/>
  </r>
  <r>
    <n v="3892"/>
    <s v="ME"/>
    <x v="15"/>
    <x v="0"/>
    <x v="0"/>
    <x v="1"/>
    <n v="0"/>
    <x v="1"/>
    <n v="246.4"/>
    <n v="108"/>
    <n v="41.89"/>
    <n v="205.5"/>
    <n v="102"/>
    <n v="17.47"/>
    <n v="208.1"/>
    <n v="125"/>
    <n v="9.36"/>
    <n v="14.1"/>
    <x v="8"/>
    <n v="3.81"/>
    <x v="1"/>
    <x v="4"/>
    <x v="1"/>
    <x v="0"/>
    <x v="0"/>
    <x v="0"/>
  </r>
  <r>
    <n v="3893"/>
    <s v="WY"/>
    <x v="158"/>
    <x v="2"/>
    <x v="0"/>
    <x v="1"/>
    <n v="0"/>
    <x v="1"/>
    <n v="199.2"/>
    <n v="80"/>
    <n v="33.86"/>
    <n v="123.2"/>
    <n v="84"/>
    <n v="10.47"/>
    <n v="82.3"/>
    <n v="77"/>
    <n v="3.7"/>
    <n v="9.6"/>
    <x v="7"/>
    <n v="2.59"/>
    <x v="0"/>
    <x v="4"/>
    <x v="1"/>
    <x v="0"/>
    <x v="2"/>
    <x v="0"/>
  </r>
  <r>
    <n v="3894"/>
    <s v="KY"/>
    <x v="24"/>
    <x v="2"/>
    <x v="0"/>
    <x v="0"/>
    <n v="24"/>
    <x v="0"/>
    <n v="235.4"/>
    <n v="92"/>
    <n v="40.020000000000003"/>
    <n v="160.9"/>
    <n v="71"/>
    <n v="13.68"/>
    <n v="211.9"/>
    <n v="99"/>
    <n v="9.5399999999999991"/>
    <n v="8.9"/>
    <x v="5"/>
    <n v="2.4"/>
    <x v="0"/>
    <x v="3"/>
    <x v="1"/>
    <x v="0"/>
    <x v="2"/>
    <x v="0"/>
  </r>
  <r>
    <n v="3895"/>
    <s v="RI"/>
    <x v="14"/>
    <x v="0"/>
    <x v="0"/>
    <x v="1"/>
    <n v="0"/>
    <x v="1"/>
    <n v="155.9"/>
    <n v="90"/>
    <n v="26.5"/>
    <n v="198"/>
    <n v="101"/>
    <n v="16.829999999999998"/>
    <n v="189.1"/>
    <n v="95"/>
    <n v="8.51"/>
    <n v="8"/>
    <x v="5"/>
    <n v="2.16"/>
    <x v="0"/>
    <x v="4"/>
    <x v="1"/>
    <x v="0"/>
    <x v="0"/>
    <x v="3"/>
  </r>
  <r>
    <n v="3896"/>
    <s v="LA"/>
    <x v="171"/>
    <x v="0"/>
    <x v="0"/>
    <x v="0"/>
    <n v="43"/>
    <x v="2"/>
    <n v="102.4"/>
    <n v="102"/>
    <n v="17.41"/>
    <n v="225.3"/>
    <n v="104"/>
    <n v="19.149999999999999"/>
    <n v="182.3"/>
    <n v="97"/>
    <n v="8.1999999999999993"/>
    <n v="7.1"/>
    <x v="2"/>
    <n v="1.92"/>
    <x v="0"/>
    <x v="4"/>
    <x v="1"/>
    <x v="0"/>
    <x v="1"/>
    <x v="3"/>
  </r>
  <r>
    <n v="3897"/>
    <s v="KY"/>
    <x v="45"/>
    <x v="0"/>
    <x v="0"/>
    <x v="0"/>
    <n v="32"/>
    <x v="2"/>
    <n v="192.2"/>
    <n v="101"/>
    <n v="32.67"/>
    <n v="165.4"/>
    <n v="84"/>
    <n v="14.06"/>
    <n v="230.2"/>
    <n v="129"/>
    <n v="10.36"/>
    <n v="8"/>
    <x v="1"/>
    <n v="2.16"/>
    <x v="0"/>
    <x v="0"/>
    <x v="1"/>
    <x v="0"/>
    <x v="2"/>
    <x v="0"/>
  </r>
  <r>
    <n v="3898"/>
    <s v="DE"/>
    <x v="10"/>
    <x v="0"/>
    <x v="0"/>
    <x v="0"/>
    <n v="28"/>
    <x v="2"/>
    <n v="202.7"/>
    <n v="124"/>
    <n v="34.46"/>
    <n v="248.9"/>
    <n v="98"/>
    <n v="21.16"/>
    <n v="184.7"/>
    <n v="50"/>
    <n v="8.31"/>
    <n v="14.7"/>
    <x v="1"/>
    <n v="3.97"/>
    <x v="1"/>
    <x v="0"/>
    <x v="1"/>
    <x v="0"/>
    <x v="1"/>
    <x v="0"/>
  </r>
  <r>
    <n v="3899"/>
    <s v="SD"/>
    <x v="7"/>
    <x v="0"/>
    <x v="0"/>
    <x v="0"/>
    <n v="38"/>
    <x v="2"/>
    <n v="84.3"/>
    <n v="116"/>
    <n v="14.33"/>
    <n v="267.2"/>
    <n v="127"/>
    <n v="22.71"/>
    <n v="167.7"/>
    <n v="75"/>
    <n v="7.55"/>
    <n v="8.3000000000000007"/>
    <x v="1"/>
    <n v="2.2400000000000002"/>
    <x v="0"/>
    <x v="2"/>
    <x v="2"/>
    <x v="1"/>
    <x v="1"/>
    <x v="1"/>
  </r>
  <r>
    <n v="3900"/>
    <s v="MS"/>
    <x v="92"/>
    <x v="0"/>
    <x v="0"/>
    <x v="0"/>
    <n v="18"/>
    <x v="0"/>
    <n v="168"/>
    <n v="127"/>
    <n v="28.56"/>
    <n v="155.5"/>
    <n v="76"/>
    <n v="13.22"/>
    <n v="152.69999999999999"/>
    <n v="127"/>
    <n v="6.87"/>
    <n v="11.8"/>
    <x v="2"/>
    <n v="3.19"/>
    <x v="1"/>
    <x v="1"/>
    <x v="1"/>
    <x v="0"/>
    <x v="2"/>
    <x v="3"/>
  </r>
  <r>
    <n v="3901"/>
    <s v="WI"/>
    <x v="135"/>
    <x v="2"/>
    <x v="1"/>
    <x v="0"/>
    <n v="31"/>
    <x v="2"/>
    <n v="278.10000000000002"/>
    <n v="86"/>
    <n v="47.28"/>
    <n v="268.10000000000002"/>
    <n v="103"/>
    <n v="22.79"/>
    <n v="241.5"/>
    <n v="77"/>
    <n v="10.87"/>
    <n v="11.3"/>
    <x v="7"/>
    <n v="3.05"/>
    <x v="1"/>
    <x v="1"/>
    <x v="1"/>
    <x v="0"/>
    <x v="1"/>
    <x v="0"/>
  </r>
  <r>
    <n v="3902"/>
    <s v="VT"/>
    <x v="145"/>
    <x v="2"/>
    <x v="0"/>
    <x v="1"/>
    <n v="0"/>
    <x v="1"/>
    <n v="128.30000000000001"/>
    <n v="89"/>
    <n v="21.81"/>
    <n v="237.7"/>
    <n v="62"/>
    <n v="20.2"/>
    <n v="166.6"/>
    <n v="128"/>
    <n v="7.5"/>
    <n v="11.2"/>
    <x v="2"/>
    <n v="3.02"/>
    <x v="1"/>
    <x v="0"/>
    <x v="1"/>
    <x v="0"/>
    <x v="1"/>
    <x v="1"/>
  </r>
  <r>
    <n v="3903"/>
    <s v="MA"/>
    <x v="28"/>
    <x v="2"/>
    <x v="0"/>
    <x v="0"/>
    <n v="21"/>
    <x v="0"/>
    <n v="227.8"/>
    <n v="107"/>
    <n v="38.729999999999997"/>
    <n v="156.4"/>
    <n v="70"/>
    <n v="13.29"/>
    <n v="259.7"/>
    <n v="72"/>
    <n v="11.69"/>
    <n v="12.4"/>
    <x v="0"/>
    <n v="3.35"/>
    <x v="1"/>
    <x v="1"/>
    <x v="1"/>
    <x v="0"/>
    <x v="2"/>
    <x v="0"/>
  </r>
  <r>
    <n v="3904"/>
    <s v="OR"/>
    <x v="74"/>
    <x v="2"/>
    <x v="1"/>
    <x v="1"/>
    <n v="0"/>
    <x v="1"/>
    <n v="54.8"/>
    <n v="74"/>
    <n v="9.32"/>
    <n v="239.8"/>
    <n v="93"/>
    <n v="20.38"/>
    <n v="214.4"/>
    <n v="91"/>
    <n v="9.65"/>
    <n v="13.4"/>
    <x v="2"/>
    <n v="3.62"/>
    <x v="1"/>
    <x v="0"/>
    <x v="2"/>
    <x v="1"/>
    <x v="1"/>
    <x v="1"/>
  </r>
  <r>
    <n v="3905"/>
    <s v="MA"/>
    <x v="122"/>
    <x v="0"/>
    <x v="0"/>
    <x v="0"/>
    <n v="24"/>
    <x v="0"/>
    <n v="140.19999999999999"/>
    <n v="102"/>
    <n v="23.83"/>
    <n v="170.1"/>
    <n v="107"/>
    <n v="14.46"/>
    <n v="143.69999999999999"/>
    <n v="102"/>
    <n v="6.47"/>
    <n v="14"/>
    <x v="6"/>
    <n v="3.78"/>
    <x v="1"/>
    <x v="0"/>
    <x v="1"/>
    <x v="0"/>
    <x v="2"/>
    <x v="3"/>
  </r>
  <r>
    <n v="3906"/>
    <s v="MT"/>
    <x v="25"/>
    <x v="2"/>
    <x v="0"/>
    <x v="1"/>
    <n v="0"/>
    <x v="1"/>
    <n v="271.2"/>
    <n v="110"/>
    <n v="46.1"/>
    <n v="213.5"/>
    <n v="80"/>
    <n v="18.149999999999999"/>
    <n v="201.8"/>
    <n v="102"/>
    <n v="9.08"/>
    <n v="13.2"/>
    <x v="7"/>
    <n v="3.56"/>
    <x v="1"/>
    <x v="1"/>
    <x v="2"/>
    <x v="1"/>
    <x v="0"/>
    <x v="0"/>
  </r>
  <r>
    <n v="3907"/>
    <s v="AK"/>
    <x v="42"/>
    <x v="0"/>
    <x v="0"/>
    <x v="1"/>
    <n v="0"/>
    <x v="1"/>
    <n v="180"/>
    <n v="116"/>
    <n v="30.6"/>
    <n v="196.4"/>
    <n v="112"/>
    <n v="16.690000000000001"/>
    <n v="280.3"/>
    <n v="95"/>
    <n v="12.61"/>
    <n v="10.1"/>
    <x v="2"/>
    <n v="2.73"/>
    <x v="0"/>
    <x v="4"/>
    <x v="1"/>
    <x v="0"/>
    <x v="0"/>
    <x v="0"/>
  </r>
  <r>
    <n v="3908"/>
    <s v="MS"/>
    <x v="124"/>
    <x v="0"/>
    <x v="0"/>
    <x v="1"/>
    <n v="0"/>
    <x v="1"/>
    <n v="189.8"/>
    <n v="122"/>
    <n v="32.270000000000003"/>
    <n v="235.6"/>
    <n v="94"/>
    <n v="20.03"/>
    <n v="270.8"/>
    <n v="120"/>
    <n v="12.19"/>
    <n v="12.7"/>
    <x v="5"/>
    <n v="3.43"/>
    <x v="1"/>
    <x v="0"/>
    <x v="1"/>
    <x v="0"/>
    <x v="1"/>
    <x v="0"/>
  </r>
  <r>
    <n v="3909"/>
    <s v="OR"/>
    <x v="50"/>
    <x v="2"/>
    <x v="0"/>
    <x v="1"/>
    <n v="0"/>
    <x v="1"/>
    <n v="257.3"/>
    <n v="117"/>
    <n v="43.74"/>
    <n v="134.5"/>
    <n v="92"/>
    <n v="11.43"/>
    <n v="306.2"/>
    <n v="102"/>
    <n v="13.78"/>
    <n v="8.1999999999999993"/>
    <x v="2"/>
    <n v="2.21"/>
    <x v="0"/>
    <x v="3"/>
    <x v="1"/>
    <x v="0"/>
    <x v="2"/>
    <x v="0"/>
  </r>
  <r>
    <n v="3910"/>
    <s v="VA"/>
    <x v="163"/>
    <x v="1"/>
    <x v="0"/>
    <x v="1"/>
    <n v="0"/>
    <x v="1"/>
    <n v="103.3"/>
    <n v="93"/>
    <n v="17.559999999999999"/>
    <n v="210.6"/>
    <n v="87"/>
    <n v="17.899999999999999"/>
    <n v="187.2"/>
    <n v="118"/>
    <n v="8.42"/>
    <n v="11.4"/>
    <x v="1"/>
    <n v="3.08"/>
    <x v="1"/>
    <x v="0"/>
    <x v="1"/>
    <x v="0"/>
    <x v="0"/>
    <x v="3"/>
  </r>
  <r>
    <n v="3911"/>
    <s v="AZ"/>
    <x v="176"/>
    <x v="0"/>
    <x v="0"/>
    <x v="1"/>
    <n v="0"/>
    <x v="1"/>
    <n v="208.1"/>
    <n v="115"/>
    <n v="35.380000000000003"/>
    <n v="178"/>
    <n v="104"/>
    <n v="15.13"/>
    <n v="195.9"/>
    <n v="95"/>
    <n v="8.82"/>
    <n v="12.4"/>
    <x v="4"/>
    <n v="3.35"/>
    <x v="1"/>
    <x v="3"/>
    <x v="1"/>
    <x v="0"/>
    <x v="0"/>
    <x v="0"/>
  </r>
  <r>
    <n v="3912"/>
    <s v="UT"/>
    <x v="91"/>
    <x v="0"/>
    <x v="0"/>
    <x v="1"/>
    <n v="0"/>
    <x v="1"/>
    <n v="195.1"/>
    <n v="65"/>
    <n v="33.17"/>
    <n v="214"/>
    <n v="80"/>
    <n v="18.190000000000001"/>
    <n v="124.4"/>
    <n v="96"/>
    <n v="5.6"/>
    <n v="9.1999999999999993"/>
    <x v="1"/>
    <n v="2.48"/>
    <x v="0"/>
    <x v="4"/>
    <x v="1"/>
    <x v="0"/>
    <x v="0"/>
    <x v="0"/>
  </r>
  <r>
    <n v="3913"/>
    <s v="WV"/>
    <x v="68"/>
    <x v="0"/>
    <x v="0"/>
    <x v="1"/>
    <n v="0"/>
    <x v="1"/>
    <n v="162.6"/>
    <n v="97"/>
    <n v="27.64"/>
    <n v="227.8"/>
    <n v="107"/>
    <n v="19.36"/>
    <n v="218.8"/>
    <n v="92"/>
    <n v="9.85"/>
    <n v="11.3"/>
    <x v="7"/>
    <n v="3.05"/>
    <x v="1"/>
    <x v="0"/>
    <x v="1"/>
    <x v="0"/>
    <x v="1"/>
    <x v="3"/>
  </r>
  <r>
    <n v="3914"/>
    <s v="AZ"/>
    <x v="119"/>
    <x v="1"/>
    <x v="0"/>
    <x v="0"/>
    <n v="24"/>
    <x v="0"/>
    <n v="197.8"/>
    <n v="84"/>
    <n v="33.630000000000003"/>
    <n v="223.2"/>
    <n v="117"/>
    <n v="18.97"/>
    <n v="201.7"/>
    <n v="132"/>
    <n v="9.08"/>
    <n v="5.7"/>
    <x v="7"/>
    <n v="1.54"/>
    <x v="0"/>
    <x v="0"/>
    <x v="1"/>
    <x v="0"/>
    <x v="0"/>
    <x v="0"/>
  </r>
  <r>
    <n v="3915"/>
    <s v="RI"/>
    <x v="0"/>
    <x v="1"/>
    <x v="0"/>
    <x v="1"/>
    <n v="0"/>
    <x v="1"/>
    <n v="212.4"/>
    <n v="118"/>
    <n v="36.11"/>
    <n v="148.6"/>
    <n v="108"/>
    <n v="12.63"/>
    <n v="214.8"/>
    <n v="98"/>
    <n v="9.67"/>
    <n v="9.8000000000000007"/>
    <x v="2"/>
    <n v="2.65"/>
    <x v="0"/>
    <x v="0"/>
    <x v="1"/>
    <x v="0"/>
    <x v="2"/>
    <x v="0"/>
  </r>
  <r>
    <n v="3916"/>
    <s v="NM"/>
    <x v="96"/>
    <x v="2"/>
    <x v="0"/>
    <x v="1"/>
    <n v="0"/>
    <x v="1"/>
    <n v="63.7"/>
    <n v="114"/>
    <n v="10.83"/>
    <n v="212.2"/>
    <n v="132"/>
    <n v="18.04"/>
    <n v="247.6"/>
    <n v="114"/>
    <n v="11.14"/>
    <n v="8.8000000000000007"/>
    <x v="7"/>
    <n v="2.38"/>
    <x v="0"/>
    <x v="1"/>
    <x v="1"/>
    <x v="0"/>
    <x v="0"/>
    <x v="2"/>
  </r>
  <r>
    <n v="3917"/>
    <s v="HI"/>
    <x v="52"/>
    <x v="2"/>
    <x v="0"/>
    <x v="1"/>
    <n v="0"/>
    <x v="1"/>
    <n v="193.8"/>
    <n v="90"/>
    <n v="32.950000000000003"/>
    <n v="206.6"/>
    <n v="98"/>
    <n v="17.559999999999999"/>
    <n v="153.30000000000001"/>
    <n v="120"/>
    <n v="6.9"/>
    <n v="10.1"/>
    <x v="4"/>
    <n v="2.73"/>
    <x v="0"/>
    <x v="3"/>
    <x v="1"/>
    <x v="0"/>
    <x v="0"/>
    <x v="0"/>
  </r>
  <r>
    <n v="3918"/>
    <s v="NY"/>
    <x v="122"/>
    <x v="1"/>
    <x v="0"/>
    <x v="0"/>
    <n v="25"/>
    <x v="0"/>
    <n v="144"/>
    <n v="81"/>
    <n v="24.48"/>
    <n v="187.2"/>
    <n v="112"/>
    <n v="15.91"/>
    <n v="158.6"/>
    <n v="122"/>
    <n v="7.14"/>
    <n v="8.5"/>
    <x v="1"/>
    <n v="2.2999999999999998"/>
    <x v="0"/>
    <x v="3"/>
    <x v="1"/>
    <x v="0"/>
    <x v="0"/>
    <x v="3"/>
  </r>
  <r>
    <n v="3919"/>
    <s v="NM"/>
    <x v="132"/>
    <x v="2"/>
    <x v="0"/>
    <x v="0"/>
    <n v="29"/>
    <x v="2"/>
    <n v="189"/>
    <n v="91"/>
    <n v="32.130000000000003"/>
    <n v="303.10000000000002"/>
    <n v="96"/>
    <n v="25.76"/>
    <n v="163.6"/>
    <n v="116"/>
    <n v="7.36"/>
    <n v="15.7"/>
    <x v="6"/>
    <n v="4.24"/>
    <x v="1"/>
    <x v="3"/>
    <x v="1"/>
    <x v="0"/>
    <x v="1"/>
    <x v="0"/>
  </r>
  <r>
    <n v="3920"/>
    <s v="MI"/>
    <x v="56"/>
    <x v="0"/>
    <x v="0"/>
    <x v="0"/>
    <n v="23"/>
    <x v="0"/>
    <n v="168.9"/>
    <n v="98"/>
    <n v="28.71"/>
    <n v="226.3"/>
    <n v="117"/>
    <n v="19.239999999999998"/>
    <n v="165.5"/>
    <n v="96"/>
    <n v="7.45"/>
    <n v="14.3"/>
    <x v="0"/>
    <n v="3.86"/>
    <x v="1"/>
    <x v="1"/>
    <x v="1"/>
    <x v="0"/>
    <x v="1"/>
    <x v="3"/>
  </r>
  <r>
    <n v="3921"/>
    <s v="IN"/>
    <x v="24"/>
    <x v="0"/>
    <x v="0"/>
    <x v="1"/>
    <n v="0"/>
    <x v="1"/>
    <n v="204.7"/>
    <n v="100"/>
    <n v="34.799999999999997"/>
    <n v="126.8"/>
    <n v="107"/>
    <n v="10.78"/>
    <n v="202.8"/>
    <n v="115"/>
    <n v="9.1300000000000008"/>
    <n v="12.1"/>
    <x v="7"/>
    <n v="3.27"/>
    <x v="1"/>
    <x v="4"/>
    <x v="1"/>
    <x v="0"/>
    <x v="2"/>
    <x v="0"/>
  </r>
  <r>
    <n v="3922"/>
    <s v="KY"/>
    <x v="77"/>
    <x v="0"/>
    <x v="0"/>
    <x v="1"/>
    <n v="0"/>
    <x v="1"/>
    <n v="226.8"/>
    <n v="87"/>
    <n v="38.56"/>
    <n v="127.9"/>
    <n v="93"/>
    <n v="10.87"/>
    <n v="160.1"/>
    <n v="89"/>
    <n v="7.2"/>
    <n v="9.1999999999999993"/>
    <x v="0"/>
    <n v="2.48"/>
    <x v="0"/>
    <x v="1"/>
    <x v="1"/>
    <x v="0"/>
    <x v="2"/>
    <x v="0"/>
  </r>
  <r>
    <n v="3923"/>
    <s v="NC"/>
    <x v="139"/>
    <x v="0"/>
    <x v="0"/>
    <x v="0"/>
    <n v="26"/>
    <x v="2"/>
    <n v="152.1"/>
    <n v="114"/>
    <n v="25.86"/>
    <n v="89.3"/>
    <n v="67"/>
    <n v="7.59"/>
    <n v="194.6"/>
    <n v="111"/>
    <n v="8.76"/>
    <n v="7.5"/>
    <x v="1"/>
    <n v="2.0299999999999998"/>
    <x v="0"/>
    <x v="1"/>
    <x v="1"/>
    <x v="0"/>
    <x v="2"/>
    <x v="3"/>
  </r>
  <r>
    <n v="3924"/>
    <s v="KY"/>
    <x v="33"/>
    <x v="2"/>
    <x v="0"/>
    <x v="1"/>
    <n v="0"/>
    <x v="1"/>
    <n v="139.1"/>
    <n v="95"/>
    <n v="23.65"/>
    <n v="146.19999999999999"/>
    <n v="82"/>
    <n v="12.43"/>
    <n v="186.8"/>
    <n v="120"/>
    <n v="8.41"/>
    <n v="11.8"/>
    <x v="2"/>
    <n v="3.19"/>
    <x v="1"/>
    <x v="4"/>
    <x v="1"/>
    <x v="0"/>
    <x v="2"/>
    <x v="3"/>
  </r>
  <r>
    <n v="3925"/>
    <s v="WY"/>
    <x v="124"/>
    <x v="2"/>
    <x v="0"/>
    <x v="1"/>
    <n v="0"/>
    <x v="1"/>
    <n v="150.5"/>
    <n v="121"/>
    <n v="25.59"/>
    <n v="345.1"/>
    <n v="132"/>
    <n v="29.33"/>
    <n v="183.9"/>
    <n v="97"/>
    <n v="8.2799999999999994"/>
    <n v="8.3000000000000007"/>
    <x v="5"/>
    <n v="2.2400000000000002"/>
    <x v="0"/>
    <x v="1"/>
    <x v="1"/>
    <x v="0"/>
    <x v="1"/>
    <x v="1"/>
  </r>
  <r>
    <n v="3926"/>
    <s v="VA"/>
    <x v="33"/>
    <x v="0"/>
    <x v="0"/>
    <x v="1"/>
    <n v="0"/>
    <x v="1"/>
    <n v="231.9"/>
    <n v="73"/>
    <n v="39.42"/>
    <n v="165.9"/>
    <n v="123"/>
    <n v="14.1"/>
    <n v="225.7"/>
    <n v="86"/>
    <n v="10.16"/>
    <n v="11.5"/>
    <x v="0"/>
    <n v="3.11"/>
    <x v="1"/>
    <x v="3"/>
    <x v="1"/>
    <x v="0"/>
    <x v="2"/>
    <x v="0"/>
  </r>
  <r>
    <n v="3927"/>
    <s v="AL"/>
    <x v="12"/>
    <x v="0"/>
    <x v="0"/>
    <x v="1"/>
    <n v="0"/>
    <x v="1"/>
    <n v="207.1"/>
    <n v="79"/>
    <n v="35.21"/>
    <n v="182"/>
    <n v="100"/>
    <n v="15.47"/>
    <n v="233.7"/>
    <n v="73"/>
    <n v="10.52"/>
    <n v="7.4"/>
    <x v="8"/>
    <n v="2"/>
    <x v="0"/>
    <x v="0"/>
    <x v="1"/>
    <x v="0"/>
    <x v="0"/>
    <x v="0"/>
  </r>
  <r>
    <n v="3928"/>
    <s v="MN"/>
    <x v="156"/>
    <x v="1"/>
    <x v="0"/>
    <x v="1"/>
    <n v="0"/>
    <x v="1"/>
    <n v="225.4"/>
    <n v="104"/>
    <n v="38.32"/>
    <n v="110.7"/>
    <n v="90"/>
    <n v="9.41"/>
    <n v="134.1"/>
    <n v="109"/>
    <n v="6.03"/>
    <n v="15.3"/>
    <x v="2"/>
    <n v="4.13"/>
    <x v="1"/>
    <x v="4"/>
    <x v="2"/>
    <x v="1"/>
    <x v="2"/>
    <x v="0"/>
  </r>
  <r>
    <n v="3929"/>
    <s v="FL"/>
    <x v="66"/>
    <x v="2"/>
    <x v="0"/>
    <x v="0"/>
    <n v="45"/>
    <x v="2"/>
    <n v="116.4"/>
    <n v="115"/>
    <n v="19.79"/>
    <n v="283.7"/>
    <n v="123"/>
    <n v="24.11"/>
    <n v="285.2"/>
    <n v="103"/>
    <n v="12.83"/>
    <n v="12.8"/>
    <x v="7"/>
    <n v="3.46"/>
    <x v="1"/>
    <x v="0"/>
    <x v="1"/>
    <x v="0"/>
    <x v="1"/>
    <x v="1"/>
  </r>
  <r>
    <n v="3930"/>
    <s v="CA"/>
    <x v="89"/>
    <x v="0"/>
    <x v="0"/>
    <x v="1"/>
    <n v="0"/>
    <x v="1"/>
    <n v="195.7"/>
    <n v="104"/>
    <n v="33.270000000000003"/>
    <n v="182.9"/>
    <n v="121"/>
    <n v="15.55"/>
    <n v="324.7"/>
    <n v="110"/>
    <n v="14.61"/>
    <n v="8.6"/>
    <x v="4"/>
    <n v="2.3199999999999998"/>
    <x v="0"/>
    <x v="1"/>
    <x v="1"/>
    <x v="0"/>
    <x v="0"/>
    <x v="0"/>
  </r>
  <r>
    <n v="3931"/>
    <s v="KY"/>
    <x v="171"/>
    <x v="1"/>
    <x v="0"/>
    <x v="1"/>
    <n v="0"/>
    <x v="1"/>
    <n v="79.400000000000006"/>
    <n v="99"/>
    <n v="13.5"/>
    <n v="144.69999999999999"/>
    <n v="90"/>
    <n v="12.3"/>
    <n v="204.7"/>
    <n v="114"/>
    <n v="9.2100000000000009"/>
    <n v="9.1"/>
    <x v="2"/>
    <n v="2.46"/>
    <x v="0"/>
    <x v="1"/>
    <x v="1"/>
    <x v="0"/>
    <x v="2"/>
    <x v="3"/>
  </r>
  <r>
    <n v="3932"/>
    <s v="AR"/>
    <x v="135"/>
    <x v="0"/>
    <x v="0"/>
    <x v="1"/>
    <n v="0"/>
    <x v="1"/>
    <n v="102.9"/>
    <n v="114"/>
    <n v="17.489999999999998"/>
    <n v="107.9"/>
    <n v="119"/>
    <n v="9.17"/>
    <n v="277.60000000000002"/>
    <n v="99"/>
    <n v="12.49"/>
    <n v="11"/>
    <x v="7"/>
    <n v="2.97"/>
    <x v="1"/>
    <x v="6"/>
    <x v="2"/>
    <x v="1"/>
    <x v="2"/>
    <x v="2"/>
  </r>
  <r>
    <n v="3933"/>
    <s v="VT"/>
    <x v="200"/>
    <x v="1"/>
    <x v="0"/>
    <x v="1"/>
    <n v="0"/>
    <x v="1"/>
    <n v="99.7"/>
    <n v="74"/>
    <n v="16.95"/>
    <n v="183.1"/>
    <n v="97"/>
    <n v="15.56"/>
    <n v="220.3"/>
    <n v="73"/>
    <n v="9.91"/>
    <n v="14.4"/>
    <x v="7"/>
    <n v="3.89"/>
    <x v="1"/>
    <x v="1"/>
    <x v="1"/>
    <x v="0"/>
    <x v="0"/>
    <x v="3"/>
  </r>
  <r>
    <n v="3934"/>
    <s v="MD"/>
    <x v="138"/>
    <x v="0"/>
    <x v="0"/>
    <x v="1"/>
    <n v="0"/>
    <x v="1"/>
    <n v="213.4"/>
    <n v="107"/>
    <n v="36.28"/>
    <n v="176.2"/>
    <n v="82"/>
    <n v="14.98"/>
    <n v="180.1"/>
    <n v="125"/>
    <n v="8.1"/>
    <n v="7.9"/>
    <x v="7"/>
    <n v="2.13"/>
    <x v="0"/>
    <x v="1"/>
    <x v="1"/>
    <x v="0"/>
    <x v="2"/>
    <x v="0"/>
  </r>
  <r>
    <n v="3935"/>
    <s v="CT"/>
    <x v="162"/>
    <x v="0"/>
    <x v="0"/>
    <x v="1"/>
    <n v="0"/>
    <x v="1"/>
    <n v="185.1"/>
    <n v="103"/>
    <n v="31.47"/>
    <n v="193.8"/>
    <n v="148"/>
    <n v="16.47"/>
    <n v="305.2"/>
    <n v="79"/>
    <n v="13.73"/>
    <n v="13.2"/>
    <x v="1"/>
    <n v="3.56"/>
    <x v="1"/>
    <x v="5"/>
    <x v="1"/>
    <x v="0"/>
    <x v="0"/>
    <x v="0"/>
  </r>
  <r>
    <n v="3936"/>
    <s v="MI"/>
    <x v="40"/>
    <x v="0"/>
    <x v="0"/>
    <x v="1"/>
    <n v="0"/>
    <x v="1"/>
    <n v="166.5"/>
    <n v="101"/>
    <n v="28.31"/>
    <n v="78.3"/>
    <n v="108"/>
    <n v="6.66"/>
    <n v="221.9"/>
    <n v="112"/>
    <n v="9.99"/>
    <n v="11.5"/>
    <x v="3"/>
    <n v="3.11"/>
    <x v="1"/>
    <x v="3"/>
    <x v="1"/>
    <x v="0"/>
    <x v="2"/>
    <x v="3"/>
  </r>
  <r>
    <n v="3937"/>
    <s v="PA"/>
    <x v="24"/>
    <x v="0"/>
    <x v="0"/>
    <x v="1"/>
    <n v="0"/>
    <x v="1"/>
    <n v="220.1"/>
    <n v="100"/>
    <n v="37.42"/>
    <n v="182.2"/>
    <n v="112"/>
    <n v="15.49"/>
    <n v="250.3"/>
    <n v="98"/>
    <n v="11.26"/>
    <n v="11.6"/>
    <x v="8"/>
    <n v="3.13"/>
    <x v="1"/>
    <x v="0"/>
    <x v="1"/>
    <x v="0"/>
    <x v="0"/>
    <x v="0"/>
  </r>
  <r>
    <n v="3938"/>
    <s v="CA"/>
    <x v="70"/>
    <x v="1"/>
    <x v="0"/>
    <x v="1"/>
    <n v="0"/>
    <x v="1"/>
    <n v="102.8"/>
    <n v="93"/>
    <n v="17.48"/>
    <n v="137.80000000000001"/>
    <n v="91"/>
    <n v="11.71"/>
    <n v="158.9"/>
    <n v="110"/>
    <n v="7.15"/>
    <n v="8.9"/>
    <x v="2"/>
    <n v="2.4"/>
    <x v="0"/>
    <x v="0"/>
    <x v="1"/>
    <x v="0"/>
    <x v="2"/>
    <x v="3"/>
  </r>
  <r>
    <n v="3939"/>
    <s v="KY"/>
    <x v="62"/>
    <x v="0"/>
    <x v="0"/>
    <x v="1"/>
    <n v="0"/>
    <x v="1"/>
    <n v="181.3"/>
    <n v="134"/>
    <n v="30.82"/>
    <n v="136"/>
    <n v="84"/>
    <n v="11.56"/>
    <n v="271.2"/>
    <n v="122"/>
    <n v="12.2"/>
    <n v="10.3"/>
    <x v="0"/>
    <n v="2.78"/>
    <x v="0"/>
    <x v="0"/>
    <x v="1"/>
    <x v="0"/>
    <x v="2"/>
    <x v="0"/>
  </r>
  <r>
    <n v="3940"/>
    <s v="MO"/>
    <x v="102"/>
    <x v="1"/>
    <x v="0"/>
    <x v="1"/>
    <n v="0"/>
    <x v="1"/>
    <n v="281.10000000000002"/>
    <n v="113"/>
    <n v="47.79"/>
    <n v="236.1"/>
    <n v="82"/>
    <n v="20.07"/>
    <n v="230.1"/>
    <n v="60"/>
    <n v="10.35"/>
    <n v="10.9"/>
    <x v="0"/>
    <n v="2.94"/>
    <x v="1"/>
    <x v="0"/>
    <x v="2"/>
    <x v="1"/>
    <x v="1"/>
    <x v="0"/>
  </r>
  <r>
    <n v="3941"/>
    <s v="CT"/>
    <x v="155"/>
    <x v="0"/>
    <x v="0"/>
    <x v="1"/>
    <n v="0"/>
    <x v="1"/>
    <n v="251.3"/>
    <n v="91"/>
    <n v="42.72"/>
    <n v="207.2"/>
    <n v="95"/>
    <n v="17.61"/>
    <n v="249"/>
    <n v="70"/>
    <n v="11.21"/>
    <n v="12.9"/>
    <x v="5"/>
    <n v="3.48"/>
    <x v="1"/>
    <x v="0"/>
    <x v="2"/>
    <x v="1"/>
    <x v="0"/>
    <x v="0"/>
  </r>
  <r>
    <n v="3942"/>
    <s v="IL"/>
    <x v="12"/>
    <x v="2"/>
    <x v="0"/>
    <x v="1"/>
    <n v="0"/>
    <x v="1"/>
    <n v="141.9"/>
    <n v="103"/>
    <n v="24.12"/>
    <n v="201"/>
    <n v="110"/>
    <n v="17.09"/>
    <n v="211.2"/>
    <n v="117"/>
    <n v="9.5"/>
    <n v="10.9"/>
    <x v="9"/>
    <n v="2.94"/>
    <x v="1"/>
    <x v="0"/>
    <x v="1"/>
    <x v="0"/>
    <x v="0"/>
    <x v="3"/>
  </r>
  <r>
    <n v="3943"/>
    <s v="RI"/>
    <x v="138"/>
    <x v="0"/>
    <x v="0"/>
    <x v="0"/>
    <n v="30"/>
    <x v="2"/>
    <n v="148"/>
    <n v="96"/>
    <n v="25.16"/>
    <n v="149.6"/>
    <n v="128"/>
    <n v="12.72"/>
    <n v="220.3"/>
    <n v="99"/>
    <n v="9.91"/>
    <n v="9.6999999999999993"/>
    <x v="2"/>
    <n v="2.62"/>
    <x v="0"/>
    <x v="3"/>
    <x v="1"/>
    <x v="0"/>
    <x v="2"/>
    <x v="3"/>
  </r>
  <r>
    <n v="3944"/>
    <s v="TN"/>
    <x v="109"/>
    <x v="0"/>
    <x v="1"/>
    <x v="1"/>
    <n v="0"/>
    <x v="1"/>
    <n v="200.7"/>
    <n v="72"/>
    <n v="34.119999999999997"/>
    <n v="271.2"/>
    <n v="79"/>
    <n v="23.05"/>
    <n v="188.2"/>
    <n v="97"/>
    <n v="8.4700000000000006"/>
    <n v="13.4"/>
    <x v="10"/>
    <n v="3.62"/>
    <x v="1"/>
    <x v="4"/>
    <x v="2"/>
    <x v="1"/>
    <x v="1"/>
    <x v="0"/>
  </r>
  <r>
    <n v="3945"/>
    <s v="WV"/>
    <x v="107"/>
    <x v="1"/>
    <x v="0"/>
    <x v="1"/>
    <n v="0"/>
    <x v="1"/>
    <n v="238.3"/>
    <n v="83"/>
    <n v="40.51"/>
    <n v="193.7"/>
    <n v="112"/>
    <n v="16.46"/>
    <n v="167.7"/>
    <n v="79"/>
    <n v="7.55"/>
    <n v="9.4"/>
    <x v="1"/>
    <n v="2.54"/>
    <x v="0"/>
    <x v="5"/>
    <x v="1"/>
    <x v="0"/>
    <x v="0"/>
    <x v="0"/>
  </r>
  <r>
    <n v="3946"/>
    <s v="MS"/>
    <x v="31"/>
    <x v="0"/>
    <x v="0"/>
    <x v="1"/>
    <n v="0"/>
    <x v="1"/>
    <n v="220.1"/>
    <n v="103"/>
    <n v="37.42"/>
    <n v="200.4"/>
    <n v="94"/>
    <n v="17.03"/>
    <n v="272.60000000000002"/>
    <n v="147"/>
    <n v="12.27"/>
    <n v="7.4"/>
    <x v="2"/>
    <n v="2"/>
    <x v="0"/>
    <x v="4"/>
    <x v="1"/>
    <x v="0"/>
    <x v="0"/>
    <x v="0"/>
  </r>
  <r>
    <n v="3947"/>
    <s v="WI"/>
    <x v="15"/>
    <x v="1"/>
    <x v="0"/>
    <x v="0"/>
    <n v="15"/>
    <x v="0"/>
    <n v="124.7"/>
    <n v="99"/>
    <n v="21.2"/>
    <n v="188.3"/>
    <n v="108"/>
    <n v="16.010000000000002"/>
    <n v="208.6"/>
    <n v="95"/>
    <n v="9.39"/>
    <n v="8"/>
    <x v="0"/>
    <n v="2.16"/>
    <x v="0"/>
    <x v="1"/>
    <x v="1"/>
    <x v="0"/>
    <x v="0"/>
    <x v="3"/>
  </r>
  <r>
    <n v="3948"/>
    <s v="SC"/>
    <x v="56"/>
    <x v="0"/>
    <x v="0"/>
    <x v="1"/>
    <n v="0"/>
    <x v="1"/>
    <n v="147"/>
    <n v="101"/>
    <n v="24.99"/>
    <n v="202.5"/>
    <n v="89"/>
    <n v="17.21"/>
    <n v="250.8"/>
    <n v="97"/>
    <n v="11.29"/>
    <n v="9.1999999999999993"/>
    <x v="0"/>
    <n v="2.48"/>
    <x v="0"/>
    <x v="0"/>
    <x v="1"/>
    <x v="0"/>
    <x v="0"/>
    <x v="2"/>
  </r>
  <r>
    <n v="3949"/>
    <s v="RI"/>
    <x v="128"/>
    <x v="2"/>
    <x v="0"/>
    <x v="1"/>
    <n v="0"/>
    <x v="1"/>
    <n v="194.2"/>
    <n v="107"/>
    <n v="33.01"/>
    <n v="174"/>
    <n v="107"/>
    <n v="14.79"/>
    <n v="89.3"/>
    <n v="83"/>
    <n v="4.0199999999999996"/>
    <n v="11.2"/>
    <x v="5"/>
    <n v="3.02"/>
    <x v="1"/>
    <x v="4"/>
    <x v="1"/>
    <x v="0"/>
    <x v="2"/>
    <x v="0"/>
  </r>
  <r>
    <n v="3950"/>
    <s v="AR"/>
    <x v="96"/>
    <x v="2"/>
    <x v="0"/>
    <x v="0"/>
    <n v="33"/>
    <x v="2"/>
    <n v="214.9"/>
    <n v="91"/>
    <n v="36.53"/>
    <n v="288.7"/>
    <n v="97"/>
    <n v="24.54"/>
    <n v="262.7"/>
    <n v="64"/>
    <n v="11.82"/>
    <n v="8.1"/>
    <x v="5"/>
    <n v="2.19"/>
    <x v="0"/>
    <x v="1"/>
    <x v="1"/>
    <x v="0"/>
    <x v="1"/>
    <x v="0"/>
  </r>
  <r>
    <n v="3951"/>
    <s v="NM"/>
    <x v="119"/>
    <x v="2"/>
    <x v="0"/>
    <x v="1"/>
    <n v="0"/>
    <x v="1"/>
    <n v="269.8"/>
    <n v="94"/>
    <n v="45.87"/>
    <n v="227"/>
    <n v="125"/>
    <n v="19.3"/>
    <n v="212.2"/>
    <n v="135"/>
    <n v="9.5500000000000007"/>
    <n v="4.7"/>
    <x v="1"/>
    <n v="1.27"/>
    <x v="0"/>
    <x v="0"/>
    <x v="2"/>
    <x v="1"/>
    <x v="1"/>
    <x v="0"/>
  </r>
  <r>
    <n v="3952"/>
    <s v="NH"/>
    <x v="148"/>
    <x v="2"/>
    <x v="0"/>
    <x v="0"/>
    <n v="29"/>
    <x v="2"/>
    <n v="151.19999999999999"/>
    <n v="147"/>
    <n v="25.7"/>
    <n v="203.2"/>
    <n v="135"/>
    <n v="17.27"/>
    <n v="296.10000000000002"/>
    <n v="98"/>
    <n v="13.32"/>
    <n v="11.1"/>
    <x v="5"/>
    <n v="3"/>
    <x v="1"/>
    <x v="4"/>
    <x v="1"/>
    <x v="0"/>
    <x v="0"/>
    <x v="2"/>
  </r>
  <r>
    <n v="3953"/>
    <s v="NM"/>
    <x v="90"/>
    <x v="0"/>
    <x v="0"/>
    <x v="1"/>
    <n v="0"/>
    <x v="1"/>
    <n v="111.3"/>
    <n v="110"/>
    <n v="18.920000000000002"/>
    <n v="226.8"/>
    <n v="107"/>
    <n v="19.28"/>
    <n v="187.6"/>
    <n v="66"/>
    <n v="8.44"/>
    <n v="10.199999999999999"/>
    <x v="14"/>
    <n v="2.75"/>
    <x v="0"/>
    <x v="0"/>
    <x v="1"/>
    <x v="0"/>
    <x v="1"/>
    <x v="3"/>
  </r>
  <r>
    <n v="3954"/>
    <s v="AZ"/>
    <x v="14"/>
    <x v="2"/>
    <x v="0"/>
    <x v="1"/>
    <n v="0"/>
    <x v="1"/>
    <n v="273.8"/>
    <n v="120"/>
    <n v="46.55"/>
    <n v="149.30000000000001"/>
    <n v="104"/>
    <n v="12.69"/>
    <n v="193.9"/>
    <n v="127"/>
    <n v="8.73"/>
    <n v="11.2"/>
    <x v="0"/>
    <n v="3.02"/>
    <x v="1"/>
    <x v="1"/>
    <x v="1"/>
    <x v="0"/>
    <x v="2"/>
    <x v="0"/>
  </r>
  <r>
    <n v="3955"/>
    <s v="TN"/>
    <x v="15"/>
    <x v="1"/>
    <x v="0"/>
    <x v="1"/>
    <n v="0"/>
    <x v="1"/>
    <n v="142.6"/>
    <n v="88"/>
    <n v="24.24"/>
    <n v="85.4"/>
    <n v="96"/>
    <n v="7.26"/>
    <n v="246.4"/>
    <n v="80"/>
    <n v="11.09"/>
    <n v="14"/>
    <x v="7"/>
    <n v="3.78"/>
    <x v="1"/>
    <x v="0"/>
    <x v="1"/>
    <x v="0"/>
    <x v="2"/>
    <x v="2"/>
  </r>
  <r>
    <n v="3956"/>
    <s v="OK"/>
    <x v="4"/>
    <x v="2"/>
    <x v="0"/>
    <x v="1"/>
    <n v="0"/>
    <x v="1"/>
    <n v="178"/>
    <n v="49"/>
    <n v="30.26"/>
    <n v="141.5"/>
    <n v="83"/>
    <n v="12.03"/>
    <n v="265.10000000000002"/>
    <n v="114"/>
    <n v="11.93"/>
    <n v="6.2"/>
    <x v="2"/>
    <n v="1.67"/>
    <x v="0"/>
    <x v="3"/>
    <x v="1"/>
    <x v="0"/>
    <x v="2"/>
    <x v="0"/>
  </r>
  <r>
    <n v="3957"/>
    <s v="SC"/>
    <x v="25"/>
    <x v="1"/>
    <x v="0"/>
    <x v="0"/>
    <n v="33"/>
    <x v="2"/>
    <n v="180.5"/>
    <n v="94"/>
    <n v="30.69"/>
    <n v="241.9"/>
    <n v="107"/>
    <n v="20.56"/>
    <n v="225.4"/>
    <n v="113"/>
    <n v="10.14"/>
    <n v="7.4"/>
    <x v="5"/>
    <n v="2"/>
    <x v="0"/>
    <x v="0"/>
    <x v="1"/>
    <x v="0"/>
    <x v="1"/>
    <x v="0"/>
  </r>
  <r>
    <n v="3958"/>
    <s v="WY"/>
    <x v="202"/>
    <x v="0"/>
    <x v="0"/>
    <x v="0"/>
    <n v="27"/>
    <x v="2"/>
    <n v="141.69999999999999"/>
    <n v="125"/>
    <n v="24.09"/>
    <n v="160.69999999999999"/>
    <n v="136"/>
    <n v="13.66"/>
    <n v="170.3"/>
    <n v="81"/>
    <n v="7.66"/>
    <n v="9.3000000000000007"/>
    <x v="5"/>
    <n v="2.5099999999999998"/>
    <x v="0"/>
    <x v="0"/>
    <x v="1"/>
    <x v="0"/>
    <x v="2"/>
    <x v="3"/>
  </r>
  <r>
    <n v="3959"/>
    <s v="IN"/>
    <x v="23"/>
    <x v="0"/>
    <x v="0"/>
    <x v="1"/>
    <n v="0"/>
    <x v="1"/>
    <n v="289.3"/>
    <n v="73"/>
    <n v="49.18"/>
    <n v="179.8"/>
    <n v="86"/>
    <n v="15.28"/>
    <n v="186.7"/>
    <n v="94"/>
    <n v="8.4"/>
    <n v="6.4"/>
    <x v="10"/>
    <n v="1.73"/>
    <x v="0"/>
    <x v="0"/>
    <x v="2"/>
    <x v="1"/>
    <x v="0"/>
    <x v="0"/>
  </r>
  <r>
    <n v="3960"/>
    <s v="CT"/>
    <x v="144"/>
    <x v="1"/>
    <x v="0"/>
    <x v="0"/>
    <n v="26"/>
    <x v="2"/>
    <n v="193.4"/>
    <n v="91"/>
    <n v="32.880000000000003"/>
    <n v="198.3"/>
    <n v="94"/>
    <n v="16.86"/>
    <n v="257.2"/>
    <n v="94"/>
    <n v="11.57"/>
    <n v="9.5"/>
    <x v="2"/>
    <n v="2.57"/>
    <x v="0"/>
    <x v="4"/>
    <x v="1"/>
    <x v="0"/>
    <x v="0"/>
    <x v="0"/>
  </r>
  <r>
    <n v="3961"/>
    <s v="NY"/>
    <x v="71"/>
    <x v="1"/>
    <x v="0"/>
    <x v="1"/>
    <n v="0"/>
    <x v="1"/>
    <n v="184.2"/>
    <n v="92"/>
    <n v="31.31"/>
    <n v="215"/>
    <n v="96"/>
    <n v="18.28"/>
    <n v="100.1"/>
    <n v="64"/>
    <n v="4.5"/>
    <n v="11.3"/>
    <x v="7"/>
    <n v="3.05"/>
    <x v="1"/>
    <x v="0"/>
    <x v="1"/>
    <x v="0"/>
    <x v="0"/>
    <x v="0"/>
  </r>
  <r>
    <n v="3962"/>
    <s v="TX"/>
    <x v="155"/>
    <x v="0"/>
    <x v="0"/>
    <x v="0"/>
    <n v="30"/>
    <x v="2"/>
    <n v="144.1"/>
    <n v="87"/>
    <n v="24.5"/>
    <n v="229.8"/>
    <n v="88"/>
    <n v="19.53"/>
    <n v="174.7"/>
    <n v="90"/>
    <n v="7.86"/>
    <n v="12.4"/>
    <x v="7"/>
    <n v="3.35"/>
    <x v="1"/>
    <x v="4"/>
    <x v="1"/>
    <x v="0"/>
    <x v="1"/>
    <x v="3"/>
  </r>
  <r>
    <n v="3963"/>
    <s v="IL"/>
    <x v="74"/>
    <x v="0"/>
    <x v="0"/>
    <x v="1"/>
    <n v="0"/>
    <x v="1"/>
    <n v="180.3"/>
    <n v="84"/>
    <n v="30.65"/>
    <n v="199.9"/>
    <n v="129"/>
    <n v="16.989999999999998"/>
    <n v="280.10000000000002"/>
    <n v="62"/>
    <n v="12.6"/>
    <n v="12.1"/>
    <x v="6"/>
    <n v="3.27"/>
    <x v="1"/>
    <x v="3"/>
    <x v="1"/>
    <x v="0"/>
    <x v="0"/>
    <x v="0"/>
  </r>
  <r>
    <n v="3964"/>
    <s v="LA"/>
    <x v="172"/>
    <x v="1"/>
    <x v="0"/>
    <x v="0"/>
    <n v="24"/>
    <x v="0"/>
    <n v="179.2"/>
    <n v="76"/>
    <n v="30.46"/>
    <n v="253.3"/>
    <n v="64"/>
    <n v="21.53"/>
    <n v="196.5"/>
    <n v="108"/>
    <n v="8.84"/>
    <n v="15.1"/>
    <x v="0"/>
    <n v="4.08"/>
    <x v="1"/>
    <x v="0"/>
    <x v="1"/>
    <x v="0"/>
    <x v="1"/>
    <x v="0"/>
  </r>
  <r>
    <n v="3965"/>
    <s v="WA"/>
    <x v="29"/>
    <x v="1"/>
    <x v="0"/>
    <x v="1"/>
    <n v="0"/>
    <x v="1"/>
    <n v="50.6"/>
    <n v="91"/>
    <n v="8.6"/>
    <n v="308.89999999999998"/>
    <n v="78"/>
    <n v="26.26"/>
    <n v="255.4"/>
    <n v="114"/>
    <n v="11.49"/>
    <n v="13.7"/>
    <x v="2"/>
    <n v="3.7"/>
    <x v="1"/>
    <x v="4"/>
    <x v="1"/>
    <x v="0"/>
    <x v="1"/>
    <x v="1"/>
  </r>
  <r>
    <n v="3966"/>
    <s v="MD"/>
    <x v="124"/>
    <x v="0"/>
    <x v="0"/>
    <x v="1"/>
    <n v="0"/>
    <x v="1"/>
    <n v="223.7"/>
    <n v="73"/>
    <n v="38.03"/>
    <n v="205.2"/>
    <n v="69"/>
    <n v="17.440000000000001"/>
    <n v="282.89999999999998"/>
    <n v="51"/>
    <n v="12.73"/>
    <n v="11.1"/>
    <x v="6"/>
    <n v="3"/>
    <x v="1"/>
    <x v="4"/>
    <x v="1"/>
    <x v="0"/>
    <x v="0"/>
    <x v="0"/>
  </r>
  <r>
    <n v="3967"/>
    <s v="KY"/>
    <x v="102"/>
    <x v="0"/>
    <x v="0"/>
    <x v="1"/>
    <n v="0"/>
    <x v="1"/>
    <n v="220.5"/>
    <n v="110"/>
    <n v="37.49"/>
    <n v="180.8"/>
    <n v="114"/>
    <n v="15.37"/>
    <n v="156.5"/>
    <n v="102"/>
    <n v="7.04"/>
    <n v="5.6"/>
    <x v="10"/>
    <n v="1.51"/>
    <x v="0"/>
    <x v="0"/>
    <x v="1"/>
    <x v="0"/>
    <x v="0"/>
    <x v="0"/>
  </r>
  <r>
    <n v="3968"/>
    <s v="DC"/>
    <x v="19"/>
    <x v="0"/>
    <x v="1"/>
    <x v="1"/>
    <n v="0"/>
    <x v="1"/>
    <n v="217.6"/>
    <n v="110"/>
    <n v="36.99"/>
    <n v="195.7"/>
    <n v="105"/>
    <n v="16.63"/>
    <n v="178.8"/>
    <n v="106"/>
    <n v="8.0500000000000007"/>
    <n v="10.4"/>
    <x v="8"/>
    <n v="2.81"/>
    <x v="1"/>
    <x v="4"/>
    <x v="1"/>
    <x v="0"/>
    <x v="0"/>
    <x v="0"/>
  </r>
  <r>
    <n v="3969"/>
    <s v="IL"/>
    <x v="112"/>
    <x v="0"/>
    <x v="0"/>
    <x v="0"/>
    <n v="37"/>
    <x v="2"/>
    <n v="138.30000000000001"/>
    <n v="81"/>
    <n v="23.51"/>
    <n v="187.6"/>
    <n v="74"/>
    <n v="15.95"/>
    <n v="158"/>
    <n v="113"/>
    <n v="7.11"/>
    <n v="11.6"/>
    <x v="6"/>
    <n v="3.13"/>
    <x v="1"/>
    <x v="4"/>
    <x v="1"/>
    <x v="0"/>
    <x v="0"/>
    <x v="3"/>
  </r>
  <r>
    <n v="3970"/>
    <s v="WY"/>
    <x v="62"/>
    <x v="2"/>
    <x v="0"/>
    <x v="1"/>
    <n v="0"/>
    <x v="1"/>
    <n v="160.30000000000001"/>
    <n v="86"/>
    <n v="27.25"/>
    <n v="195.2"/>
    <n v="80"/>
    <n v="16.59"/>
    <n v="163.30000000000001"/>
    <n v="109"/>
    <n v="7.35"/>
    <n v="12.7"/>
    <x v="0"/>
    <n v="3.43"/>
    <x v="1"/>
    <x v="4"/>
    <x v="1"/>
    <x v="0"/>
    <x v="0"/>
    <x v="3"/>
  </r>
  <r>
    <n v="3971"/>
    <s v="SD"/>
    <x v="24"/>
    <x v="0"/>
    <x v="0"/>
    <x v="1"/>
    <n v="0"/>
    <x v="1"/>
    <n v="191.8"/>
    <n v="67"/>
    <n v="32.61"/>
    <n v="261.10000000000002"/>
    <n v="52"/>
    <n v="22.19"/>
    <n v="252.7"/>
    <n v="112"/>
    <n v="11.37"/>
    <n v="10.8"/>
    <x v="0"/>
    <n v="2.92"/>
    <x v="1"/>
    <x v="6"/>
    <x v="1"/>
    <x v="0"/>
    <x v="1"/>
    <x v="0"/>
  </r>
  <r>
    <n v="3972"/>
    <s v="SD"/>
    <x v="106"/>
    <x v="2"/>
    <x v="0"/>
    <x v="0"/>
    <n v="18"/>
    <x v="0"/>
    <n v="103.9"/>
    <n v="112"/>
    <n v="17.66"/>
    <n v="230"/>
    <n v="111"/>
    <n v="19.55"/>
    <n v="155.69999999999999"/>
    <n v="119"/>
    <n v="7.01"/>
    <n v="8.5"/>
    <x v="2"/>
    <n v="2.2999999999999998"/>
    <x v="0"/>
    <x v="1"/>
    <x v="1"/>
    <x v="0"/>
    <x v="1"/>
    <x v="3"/>
  </r>
  <r>
    <n v="3973"/>
    <s v="GA"/>
    <x v="53"/>
    <x v="1"/>
    <x v="0"/>
    <x v="1"/>
    <n v="0"/>
    <x v="1"/>
    <n v="214.9"/>
    <n v="103"/>
    <n v="36.53"/>
    <n v="218.4"/>
    <n v="121"/>
    <n v="18.559999999999999"/>
    <n v="272.60000000000002"/>
    <n v="110"/>
    <n v="12.27"/>
    <n v="9.6"/>
    <x v="0"/>
    <n v="2.59"/>
    <x v="0"/>
    <x v="4"/>
    <x v="1"/>
    <x v="0"/>
    <x v="0"/>
    <x v="0"/>
  </r>
  <r>
    <n v="3974"/>
    <s v="IN"/>
    <x v="116"/>
    <x v="0"/>
    <x v="0"/>
    <x v="1"/>
    <n v="0"/>
    <x v="1"/>
    <n v="165.9"/>
    <n v="122"/>
    <n v="28.2"/>
    <n v="212.2"/>
    <n v="107"/>
    <n v="18.04"/>
    <n v="202.1"/>
    <n v="94"/>
    <n v="9.09"/>
    <n v="8.3000000000000007"/>
    <x v="0"/>
    <n v="2.2400000000000002"/>
    <x v="0"/>
    <x v="0"/>
    <x v="1"/>
    <x v="0"/>
    <x v="0"/>
    <x v="3"/>
  </r>
  <r>
    <n v="3975"/>
    <s v="IA"/>
    <x v="197"/>
    <x v="0"/>
    <x v="1"/>
    <x v="0"/>
    <n v="29"/>
    <x v="2"/>
    <n v="92.2"/>
    <n v="95"/>
    <n v="15.67"/>
    <n v="200"/>
    <n v="101"/>
    <n v="17"/>
    <n v="119.1"/>
    <n v="99"/>
    <n v="5.36"/>
    <n v="5.7"/>
    <x v="6"/>
    <n v="1.54"/>
    <x v="0"/>
    <x v="0"/>
    <x v="2"/>
    <x v="1"/>
    <x v="0"/>
    <x v="3"/>
  </r>
  <r>
    <n v="3976"/>
    <s v="OK"/>
    <x v="32"/>
    <x v="2"/>
    <x v="0"/>
    <x v="1"/>
    <n v="0"/>
    <x v="1"/>
    <n v="182.3"/>
    <n v="106"/>
    <n v="30.99"/>
    <n v="259.89999999999998"/>
    <n v="102"/>
    <n v="22.09"/>
    <n v="150.5"/>
    <n v="98"/>
    <n v="6.77"/>
    <n v="10.9"/>
    <x v="1"/>
    <n v="2.94"/>
    <x v="1"/>
    <x v="0"/>
    <x v="1"/>
    <x v="0"/>
    <x v="1"/>
    <x v="0"/>
  </r>
  <r>
    <n v="3977"/>
    <s v="WA"/>
    <x v="111"/>
    <x v="0"/>
    <x v="0"/>
    <x v="1"/>
    <n v="0"/>
    <x v="1"/>
    <n v="211.4"/>
    <n v="94"/>
    <n v="35.94"/>
    <n v="184.5"/>
    <n v="89"/>
    <n v="15.68"/>
    <n v="243.2"/>
    <n v="108"/>
    <n v="10.94"/>
    <n v="5.5"/>
    <x v="2"/>
    <n v="1.49"/>
    <x v="0"/>
    <x v="0"/>
    <x v="2"/>
    <x v="1"/>
    <x v="0"/>
    <x v="0"/>
  </r>
  <r>
    <n v="3978"/>
    <s v="NH"/>
    <x v="20"/>
    <x v="0"/>
    <x v="0"/>
    <x v="1"/>
    <n v="0"/>
    <x v="1"/>
    <n v="87.1"/>
    <n v="110"/>
    <n v="14.81"/>
    <n v="202.1"/>
    <n v="110"/>
    <n v="17.18"/>
    <n v="137.9"/>
    <n v="89"/>
    <n v="6.21"/>
    <n v="14.4"/>
    <x v="7"/>
    <n v="3.89"/>
    <x v="1"/>
    <x v="4"/>
    <x v="1"/>
    <x v="0"/>
    <x v="0"/>
    <x v="3"/>
  </r>
  <r>
    <n v="3979"/>
    <s v="MO"/>
    <x v="26"/>
    <x v="0"/>
    <x v="0"/>
    <x v="1"/>
    <n v="0"/>
    <x v="1"/>
    <n v="196.7"/>
    <n v="117"/>
    <n v="33.44"/>
    <n v="272"/>
    <n v="89"/>
    <n v="23.12"/>
    <n v="199.9"/>
    <n v="62"/>
    <n v="9"/>
    <n v="10.1"/>
    <x v="9"/>
    <n v="2.73"/>
    <x v="0"/>
    <x v="3"/>
    <x v="1"/>
    <x v="0"/>
    <x v="1"/>
    <x v="0"/>
  </r>
  <r>
    <n v="3980"/>
    <s v="OR"/>
    <x v="28"/>
    <x v="0"/>
    <x v="0"/>
    <x v="1"/>
    <n v="0"/>
    <x v="1"/>
    <n v="114.6"/>
    <n v="94"/>
    <n v="19.48"/>
    <n v="209"/>
    <n v="78"/>
    <n v="17.77"/>
    <n v="209.7"/>
    <n v="97"/>
    <n v="9.44"/>
    <n v="8.3000000000000007"/>
    <x v="2"/>
    <n v="2.2400000000000002"/>
    <x v="0"/>
    <x v="4"/>
    <x v="1"/>
    <x v="0"/>
    <x v="0"/>
    <x v="3"/>
  </r>
  <r>
    <n v="3981"/>
    <s v="MN"/>
    <x v="115"/>
    <x v="0"/>
    <x v="0"/>
    <x v="1"/>
    <n v="0"/>
    <x v="1"/>
    <n v="204.5"/>
    <n v="88"/>
    <n v="34.770000000000003"/>
    <n v="178.4"/>
    <n v="85"/>
    <n v="15.16"/>
    <n v="229.6"/>
    <n v="78"/>
    <n v="10.33"/>
    <n v="12.6"/>
    <x v="8"/>
    <n v="3.4"/>
    <x v="1"/>
    <x v="1"/>
    <x v="1"/>
    <x v="0"/>
    <x v="0"/>
    <x v="0"/>
  </r>
  <r>
    <n v="3982"/>
    <s v="MA"/>
    <x v="20"/>
    <x v="1"/>
    <x v="1"/>
    <x v="1"/>
    <n v="0"/>
    <x v="1"/>
    <n v="272.8"/>
    <n v="60"/>
    <n v="46.38"/>
    <n v="216.5"/>
    <n v="113"/>
    <n v="18.399999999999999"/>
    <n v="245.1"/>
    <n v="67"/>
    <n v="11.03"/>
    <n v="6.1"/>
    <x v="8"/>
    <n v="1.65"/>
    <x v="0"/>
    <x v="5"/>
    <x v="2"/>
    <x v="1"/>
    <x v="0"/>
    <x v="0"/>
  </r>
  <r>
    <n v="3983"/>
    <s v="ME"/>
    <x v="76"/>
    <x v="1"/>
    <x v="0"/>
    <x v="0"/>
    <n v="22"/>
    <x v="0"/>
    <n v="174.8"/>
    <n v="110"/>
    <n v="29.72"/>
    <n v="191.4"/>
    <n v="104"/>
    <n v="16.27"/>
    <n v="119.5"/>
    <n v="103"/>
    <n v="5.38"/>
    <n v="12"/>
    <x v="5"/>
    <n v="3.24"/>
    <x v="1"/>
    <x v="3"/>
    <x v="1"/>
    <x v="0"/>
    <x v="0"/>
    <x v="3"/>
  </r>
  <r>
    <n v="3984"/>
    <s v="MO"/>
    <x v="10"/>
    <x v="0"/>
    <x v="1"/>
    <x v="1"/>
    <n v="0"/>
    <x v="1"/>
    <n v="128.9"/>
    <n v="71"/>
    <n v="21.91"/>
    <n v="281.89999999999998"/>
    <n v="91"/>
    <n v="23.96"/>
    <n v="209.1"/>
    <n v="100"/>
    <n v="9.41"/>
    <n v="9.9"/>
    <x v="7"/>
    <n v="2.67"/>
    <x v="0"/>
    <x v="1"/>
    <x v="1"/>
    <x v="0"/>
    <x v="1"/>
    <x v="1"/>
  </r>
  <r>
    <n v="3985"/>
    <s v="MN"/>
    <x v="96"/>
    <x v="1"/>
    <x v="0"/>
    <x v="1"/>
    <n v="0"/>
    <x v="1"/>
    <n v="54.8"/>
    <n v="123"/>
    <n v="9.32"/>
    <n v="147.5"/>
    <n v="76"/>
    <n v="12.54"/>
    <n v="173.6"/>
    <n v="119"/>
    <n v="7.81"/>
    <n v="11.5"/>
    <x v="6"/>
    <n v="3.11"/>
    <x v="1"/>
    <x v="0"/>
    <x v="1"/>
    <x v="0"/>
    <x v="2"/>
    <x v="3"/>
  </r>
  <r>
    <n v="3986"/>
    <s v="NE"/>
    <x v="35"/>
    <x v="0"/>
    <x v="0"/>
    <x v="1"/>
    <n v="0"/>
    <x v="1"/>
    <n v="259"/>
    <n v="105"/>
    <n v="44.03"/>
    <n v="166.9"/>
    <n v="125"/>
    <n v="14.19"/>
    <n v="255.1"/>
    <n v="107"/>
    <n v="11.48"/>
    <n v="11.1"/>
    <x v="0"/>
    <n v="3"/>
    <x v="1"/>
    <x v="3"/>
    <x v="1"/>
    <x v="0"/>
    <x v="2"/>
    <x v="0"/>
  </r>
  <r>
    <n v="3987"/>
    <s v="MA"/>
    <x v="56"/>
    <x v="0"/>
    <x v="0"/>
    <x v="1"/>
    <n v="0"/>
    <x v="1"/>
    <n v="182.6"/>
    <n v="76"/>
    <n v="31.04"/>
    <n v="145.19999999999999"/>
    <n v="75"/>
    <n v="12.34"/>
    <n v="162.6"/>
    <n v="127"/>
    <n v="7.32"/>
    <n v="12"/>
    <x v="6"/>
    <n v="3.24"/>
    <x v="1"/>
    <x v="6"/>
    <x v="2"/>
    <x v="1"/>
    <x v="2"/>
    <x v="0"/>
  </r>
  <r>
    <n v="3988"/>
    <s v="LA"/>
    <x v="78"/>
    <x v="2"/>
    <x v="0"/>
    <x v="1"/>
    <n v="0"/>
    <x v="1"/>
    <n v="123"/>
    <n v="111"/>
    <n v="20.91"/>
    <n v="237.2"/>
    <n v="103"/>
    <n v="20.16"/>
    <n v="258.8"/>
    <n v="91"/>
    <n v="11.65"/>
    <n v="9.3000000000000007"/>
    <x v="14"/>
    <n v="2.5099999999999998"/>
    <x v="0"/>
    <x v="0"/>
    <x v="1"/>
    <x v="0"/>
    <x v="1"/>
    <x v="1"/>
  </r>
  <r>
    <n v="3989"/>
    <s v="IA"/>
    <x v="55"/>
    <x v="0"/>
    <x v="0"/>
    <x v="1"/>
    <n v="0"/>
    <x v="1"/>
    <n v="169.9"/>
    <n v="96"/>
    <n v="28.88"/>
    <n v="190.3"/>
    <n v="103"/>
    <n v="16.18"/>
    <n v="188"/>
    <n v="82"/>
    <n v="8.4600000000000009"/>
    <n v="8.6"/>
    <x v="5"/>
    <n v="2.3199999999999998"/>
    <x v="0"/>
    <x v="4"/>
    <x v="1"/>
    <x v="0"/>
    <x v="0"/>
    <x v="3"/>
  </r>
  <r>
    <n v="3990"/>
    <s v="ME"/>
    <x v="72"/>
    <x v="2"/>
    <x v="0"/>
    <x v="0"/>
    <n v="27"/>
    <x v="2"/>
    <n v="201.4"/>
    <n v="85"/>
    <n v="34.24"/>
    <n v="101.3"/>
    <n v="60"/>
    <n v="8.61"/>
    <n v="258.5"/>
    <n v="113"/>
    <n v="11.63"/>
    <n v="11.9"/>
    <x v="2"/>
    <n v="3.21"/>
    <x v="1"/>
    <x v="4"/>
    <x v="1"/>
    <x v="0"/>
    <x v="2"/>
    <x v="0"/>
  </r>
  <r>
    <n v="3991"/>
    <s v="VT"/>
    <x v="12"/>
    <x v="0"/>
    <x v="0"/>
    <x v="0"/>
    <n v="24"/>
    <x v="0"/>
    <n v="124.2"/>
    <n v="146"/>
    <n v="21.11"/>
    <n v="266.2"/>
    <n v="84"/>
    <n v="22.63"/>
    <n v="156.69999999999999"/>
    <n v="108"/>
    <n v="7.05"/>
    <n v="11.5"/>
    <x v="1"/>
    <n v="3.11"/>
    <x v="1"/>
    <x v="3"/>
    <x v="1"/>
    <x v="0"/>
    <x v="1"/>
    <x v="1"/>
  </r>
  <r>
    <n v="3992"/>
    <s v="MA"/>
    <x v="44"/>
    <x v="2"/>
    <x v="0"/>
    <x v="1"/>
    <n v="0"/>
    <x v="1"/>
    <n v="128.19999999999999"/>
    <n v="109"/>
    <n v="21.79"/>
    <n v="274.5"/>
    <n v="112"/>
    <n v="23.33"/>
    <n v="211"/>
    <n v="90"/>
    <n v="9.49"/>
    <n v="8.1"/>
    <x v="7"/>
    <n v="2.19"/>
    <x v="0"/>
    <x v="1"/>
    <x v="1"/>
    <x v="0"/>
    <x v="1"/>
    <x v="1"/>
  </r>
  <r>
    <n v="3993"/>
    <s v="SD"/>
    <x v="5"/>
    <x v="2"/>
    <x v="0"/>
    <x v="0"/>
    <n v="20"/>
    <x v="0"/>
    <n v="214.3"/>
    <n v="126"/>
    <n v="36.43"/>
    <n v="250.1"/>
    <n v="102"/>
    <n v="21.26"/>
    <n v="189.7"/>
    <n v="116"/>
    <n v="8.5399999999999991"/>
    <n v="10.6"/>
    <x v="7"/>
    <n v="2.86"/>
    <x v="1"/>
    <x v="2"/>
    <x v="1"/>
    <x v="0"/>
    <x v="1"/>
    <x v="0"/>
  </r>
  <r>
    <n v="3994"/>
    <s v="WA"/>
    <x v="35"/>
    <x v="0"/>
    <x v="0"/>
    <x v="0"/>
    <n v="24"/>
    <x v="0"/>
    <n v="243.3"/>
    <n v="107"/>
    <n v="41.36"/>
    <n v="226.8"/>
    <n v="111"/>
    <n v="19.28"/>
    <n v="138.5"/>
    <n v="117"/>
    <n v="6.23"/>
    <n v="11"/>
    <x v="7"/>
    <n v="2.97"/>
    <x v="1"/>
    <x v="2"/>
    <x v="1"/>
    <x v="0"/>
    <x v="1"/>
    <x v="0"/>
  </r>
  <r>
    <n v="3995"/>
    <s v="IN"/>
    <x v="22"/>
    <x v="1"/>
    <x v="0"/>
    <x v="0"/>
    <n v="17"/>
    <x v="0"/>
    <n v="200.7"/>
    <n v="107"/>
    <n v="34.119999999999997"/>
    <n v="212.5"/>
    <n v="109"/>
    <n v="18.059999999999999"/>
    <n v="204"/>
    <n v="136"/>
    <n v="9.18"/>
    <n v="12.9"/>
    <x v="0"/>
    <n v="3.48"/>
    <x v="1"/>
    <x v="2"/>
    <x v="1"/>
    <x v="0"/>
    <x v="0"/>
    <x v="0"/>
  </r>
  <r>
    <n v="3996"/>
    <s v="MN"/>
    <x v="60"/>
    <x v="0"/>
    <x v="0"/>
    <x v="1"/>
    <n v="0"/>
    <x v="1"/>
    <n v="231.4"/>
    <n v="93"/>
    <n v="39.340000000000003"/>
    <n v="168"/>
    <n v="92"/>
    <n v="14.28"/>
    <n v="257.2"/>
    <n v="124"/>
    <n v="11.57"/>
    <n v="11.4"/>
    <x v="2"/>
    <n v="3.08"/>
    <x v="1"/>
    <x v="4"/>
    <x v="1"/>
    <x v="0"/>
    <x v="2"/>
    <x v="0"/>
  </r>
  <r>
    <n v="3997"/>
    <s v="OR"/>
    <x v="92"/>
    <x v="0"/>
    <x v="0"/>
    <x v="0"/>
    <n v="32"/>
    <x v="2"/>
    <n v="235"/>
    <n v="85"/>
    <n v="39.950000000000003"/>
    <n v="240.5"/>
    <n v="101"/>
    <n v="20.440000000000001"/>
    <n v="147.1"/>
    <n v="88"/>
    <n v="6.62"/>
    <n v="7.7"/>
    <x v="0"/>
    <n v="2.08"/>
    <x v="0"/>
    <x v="4"/>
    <x v="1"/>
    <x v="0"/>
    <x v="1"/>
    <x v="0"/>
  </r>
  <r>
    <n v="3998"/>
    <s v="WV"/>
    <x v="112"/>
    <x v="2"/>
    <x v="0"/>
    <x v="1"/>
    <n v="0"/>
    <x v="1"/>
    <n v="237.5"/>
    <n v="117"/>
    <n v="40.380000000000003"/>
    <n v="211.1"/>
    <n v="114"/>
    <n v="17.940000000000001"/>
    <n v="163.9"/>
    <n v="114"/>
    <n v="7.38"/>
    <n v="9.6999999999999993"/>
    <x v="0"/>
    <n v="2.62"/>
    <x v="0"/>
    <x v="0"/>
    <x v="1"/>
    <x v="0"/>
    <x v="0"/>
    <x v="0"/>
  </r>
  <r>
    <n v="3999"/>
    <s v="MO"/>
    <x v="110"/>
    <x v="1"/>
    <x v="0"/>
    <x v="1"/>
    <n v="0"/>
    <x v="1"/>
    <n v="228.3"/>
    <n v="80"/>
    <n v="38.81"/>
    <n v="130.9"/>
    <n v="75"/>
    <n v="11.13"/>
    <n v="156.69999999999999"/>
    <n v="98"/>
    <n v="7.05"/>
    <n v="8.4"/>
    <x v="4"/>
    <n v="2.27"/>
    <x v="0"/>
    <x v="0"/>
    <x v="1"/>
    <x v="0"/>
    <x v="2"/>
    <x v="0"/>
  </r>
  <r>
    <n v="4000"/>
    <s v="UT"/>
    <x v="24"/>
    <x v="0"/>
    <x v="0"/>
    <x v="1"/>
    <n v="0"/>
    <x v="1"/>
    <n v="160.5"/>
    <n v="123"/>
    <n v="27.29"/>
    <n v="185.9"/>
    <n v="110"/>
    <n v="15.8"/>
    <n v="150.4"/>
    <n v="94"/>
    <n v="6.77"/>
    <n v="10.7"/>
    <x v="2"/>
    <n v="2.89"/>
    <x v="1"/>
    <x v="0"/>
    <x v="1"/>
    <x v="0"/>
    <x v="0"/>
    <x v="3"/>
  </r>
  <r>
    <n v="4001"/>
    <s v="ME"/>
    <x v="38"/>
    <x v="1"/>
    <x v="0"/>
    <x v="0"/>
    <n v="48"/>
    <x v="2"/>
    <n v="185.6"/>
    <n v="125"/>
    <n v="31.55"/>
    <n v="224.6"/>
    <n v="125"/>
    <n v="19.09"/>
    <n v="284.7"/>
    <n v="87"/>
    <n v="12.81"/>
    <n v="6.9"/>
    <x v="0"/>
    <n v="1.86"/>
    <x v="0"/>
    <x v="0"/>
    <x v="1"/>
    <x v="0"/>
    <x v="1"/>
    <x v="0"/>
  </r>
  <r>
    <n v="4002"/>
    <s v="IL"/>
    <x v="76"/>
    <x v="0"/>
    <x v="0"/>
    <x v="1"/>
    <n v="0"/>
    <x v="1"/>
    <n v="214.3"/>
    <n v="138"/>
    <n v="36.43"/>
    <n v="232.2"/>
    <n v="99"/>
    <n v="19.739999999999998"/>
    <n v="0"/>
    <n v="0"/>
    <n v="0"/>
    <n v="8.3000000000000007"/>
    <x v="2"/>
    <n v="2.2400000000000002"/>
    <x v="0"/>
    <x v="0"/>
    <x v="1"/>
    <x v="0"/>
    <x v="1"/>
    <x v="0"/>
  </r>
  <r>
    <n v="4003"/>
    <s v="OR"/>
    <x v="23"/>
    <x v="2"/>
    <x v="0"/>
    <x v="1"/>
    <n v="0"/>
    <x v="1"/>
    <n v="240.8"/>
    <n v="105"/>
    <n v="40.94"/>
    <n v="192.8"/>
    <n v="93"/>
    <n v="16.39"/>
    <n v="253.4"/>
    <n v="69"/>
    <n v="11.4"/>
    <n v="7.6"/>
    <x v="0"/>
    <n v="2.0499999999999998"/>
    <x v="0"/>
    <x v="2"/>
    <x v="1"/>
    <x v="0"/>
    <x v="0"/>
    <x v="0"/>
  </r>
  <r>
    <n v="4004"/>
    <s v="TX"/>
    <x v="167"/>
    <x v="0"/>
    <x v="1"/>
    <x v="1"/>
    <n v="0"/>
    <x v="1"/>
    <n v="194.4"/>
    <n v="105"/>
    <n v="33.049999999999997"/>
    <n v="238.3"/>
    <n v="100"/>
    <n v="20.260000000000002"/>
    <n v="239.1"/>
    <n v="129"/>
    <n v="10.76"/>
    <n v="9.6"/>
    <x v="2"/>
    <n v="2.59"/>
    <x v="0"/>
    <x v="1"/>
    <x v="1"/>
    <x v="0"/>
    <x v="1"/>
    <x v="0"/>
  </r>
  <r>
    <n v="4005"/>
    <s v="KY"/>
    <x v="88"/>
    <x v="0"/>
    <x v="0"/>
    <x v="1"/>
    <n v="0"/>
    <x v="1"/>
    <n v="130.19999999999999"/>
    <n v="94"/>
    <n v="22.13"/>
    <n v="195.2"/>
    <n v="126"/>
    <n v="16.59"/>
    <n v="195.5"/>
    <n v="68"/>
    <n v="8.8000000000000007"/>
    <n v="7.6"/>
    <x v="2"/>
    <n v="2.0499999999999998"/>
    <x v="0"/>
    <x v="4"/>
    <x v="1"/>
    <x v="0"/>
    <x v="0"/>
    <x v="3"/>
  </r>
  <r>
    <n v="4006"/>
    <s v="UT"/>
    <x v="1"/>
    <x v="2"/>
    <x v="1"/>
    <x v="0"/>
    <n v="52"/>
    <x v="2"/>
    <n v="123.7"/>
    <n v="114"/>
    <n v="21.03"/>
    <n v="133.19999999999999"/>
    <n v="137"/>
    <n v="11.32"/>
    <n v="191.8"/>
    <n v="102"/>
    <n v="8.6300000000000008"/>
    <n v="7.9"/>
    <x v="0"/>
    <n v="2.13"/>
    <x v="0"/>
    <x v="1"/>
    <x v="1"/>
    <x v="0"/>
    <x v="2"/>
    <x v="3"/>
  </r>
  <r>
    <n v="4007"/>
    <s v="IL"/>
    <x v="172"/>
    <x v="1"/>
    <x v="0"/>
    <x v="0"/>
    <n v="32"/>
    <x v="2"/>
    <n v="206.1"/>
    <n v="134"/>
    <n v="35.04"/>
    <n v="179.6"/>
    <n v="84"/>
    <n v="15.27"/>
    <n v="332.2"/>
    <n v="90"/>
    <n v="14.95"/>
    <n v="10.199999999999999"/>
    <x v="5"/>
    <n v="2.75"/>
    <x v="0"/>
    <x v="3"/>
    <x v="1"/>
    <x v="0"/>
    <x v="0"/>
    <x v="0"/>
  </r>
  <r>
    <n v="4008"/>
    <s v="AZ"/>
    <x v="122"/>
    <x v="0"/>
    <x v="0"/>
    <x v="0"/>
    <n v="25"/>
    <x v="0"/>
    <n v="182.4"/>
    <n v="92"/>
    <n v="31.01"/>
    <n v="214.7"/>
    <n v="104"/>
    <n v="18.25"/>
    <n v="174.4"/>
    <n v="110"/>
    <n v="7.85"/>
    <n v="10.1"/>
    <x v="5"/>
    <n v="2.73"/>
    <x v="0"/>
    <x v="0"/>
    <x v="1"/>
    <x v="0"/>
    <x v="0"/>
    <x v="0"/>
  </r>
  <r>
    <n v="4009"/>
    <s v="VA"/>
    <x v="18"/>
    <x v="0"/>
    <x v="0"/>
    <x v="1"/>
    <n v="0"/>
    <x v="1"/>
    <n v="228.4"/>
    <n v="103"/>
    <n v="38.83"/>
    <n v="97.3"/>
    <n v="129"/>
    <n v="8.27"/>
    <n v="199.9"/>
    <n v="67"/>
    <n v="9"/>
    <n v="9.4"/>
    <x v="10"/>
    <n v="2.54"/>
    <x v="0"/>
    <x v="3"/>
    <x v="1"/>
    <x v="0"/>
    <x v="2"/>
    <x v="0"/>
  </r>
  <r>
    <n v="4010"/>
    <s v="UT"/>
    <x v="122"/>
    <x v="0"/>
    <x v="0"/>
    <x v="1"/>
    <n v="0"/>
    <x v="1"/>
    <n v="202"/>
    <n v="100"/>
    <n v="34.340000000000003"/>
    <n v="168.9"/>
    <n v="90"/>
    <n v="14.36"/>
    <n v="231.8"/>
    <n v="119"/>
    <n v="10.43"/>
    <n v="3.4"/>
    <x v="7"/>
    <n v="0.92"/>
    <x v="0"/>
    <x v="0"/>
    <x v="1"/>
    <x v="0"/>
    <x v="2"/>
    <x v="0"/>
  </r>
  <r>
    <n v="4011"/>
    <s v="CO"/>
    <x v="55"/>
    <x v="0"/>
    <x v="0"/>
    <x v="1"/>
    <n v="0"/>
    <x v="1"/>
    <n v="148.80000000000001"/>
    <n v="89"/>
    <n v="25.3"/>
    <n v="189.8"/>
    <n v="93"/>
    <n v="16.13"/>
    <n v="147.6"/>
    <n v="73"/>
    <n v="6.64"/>
    <n v="6.3"/>
    <x v="5"/>
    <n v="1.7"/>
    <x v="0"/>
    <x v="0"/>
    <x v="1"/>
    <x v="0"/>
    <x v="0"/>
    <x v="3"/>
  </r>
  <r>
    <n v="4012"/>
    <s v="AL"/>
    <x v="139"/>
    <x v="0"/>
    <x v="1"/>
    <x v="1"/>
    <n v="0"/>
    <x v="1"/>
    <n v="191.3"/>
    <n v="120"/>
    <n v="32.520000000000003"/>
    <n v="167.3"/>
    <n v="88"/>
    <n v="14.22"/>
    <n v="162.9"/>
    <n v="110"/>
    <n v="7.33"/>
    <n v="10.199999999999999"/>
    <x v="5"/>
    <n v="2.75"/>
    <x v="0"/>
    <x v="4"/>
    <x v="2"/>
    <x v="1"/>
    <x v="2"/>
    <x v="0"/>
  </r>
  <r>
    <n v="4013"/>
    <s v="TX"/>
    <x v="115"/>
    <x v="0"/>
    <x v="0"/>
    <x v="1"/>
    <n v="0"/>
    <x v="1"/>
    <n v="159.9"/>
    <n v="70"/>
    <n v="27.18"/>
    <n v="236.8"/>
    <n v="127"/>
    <n v="20.13"/>
    <n v="227.9"/>
    <n v="95"/>
    <n v="10.26"/>
    <n v="9"/>
    <x v="6"/>
    <n v="2.4300000000000002"/>
    <x v="0"/>
    <x v="0"/>
    <x v="1"/>
    <x v="0"/>
    <x v="1"/>
    <x v="1"/>
  </r>
  <r>
    <n v="4014"/>
    <s v="AZ"/>
    <x v="104"/>
    <x v="0"/>
    <x v="1"/>
    <x v="1"/>
    <n v="0"/>
    <x v="1"/>
    <n v="191.7"/>
    <n v="97"/>
    <n v="32.590000000000003"/>
    <n v="176.2"/>
    <n v="127"/>
    <n v="14.98"/>
    <n v="103.9"/>
    <n v="96"/>
    <n v="4.68"/>
    <n v="4.9000000000000004"/>
    <x v="7"/>
    <n v="1.32"/>
    <x v="0"/>
    <x v="4"/>
    <x v="1"/>
    <x v="0"/>
    <x v="2"/>
    <x v="0"/>
  </r>
  <r>
    <n v="4015"/>
    <s v="CT"/>
    <x v="105"/>
    <x v="1"/>
    <x v="0"/>
    <x v="1"/>
    <n v="0"/>
    <x v="1"/>
    <n v="151.19999999999999"/>
    <n v="89"/>
    <n v="25.7"/>
    <n v="228.4"/>
    <n v="117"/>
    <n v="19.41"/>
    <n v="169.3"/>
    <n v="107"/>
    <n v="7.62"/>
    <n v="9.3000000000000007"/>
    <x v="5"/>
    <n v="2.5099999999999998"/>
    <x v="0"/>
    <x v="4"/>
    <x v="1"/>
    <x v="0"/>
    <x v="1"/>
    <x v="3"/>
  </r>
  <r>
    <n v="4016"/>
    <s v="AR"/>
    <x v="115"/>
    <x v="0"/>
    <x v="0"/>
    <x v="1"/>
    <n v="0"/>
    <x v="1"/>
    <n v="182.1"/>
    <n v="136"/>
    <n v="30.96"/>
    <n v="204.2"/>
    <n v="99"/>
    <n v="17.36"/>
    <n v="355.1"/>
    <n v="135"/>
    <n v="15.98"/>
    <n v="12"/>
    <x v="10"/>
    <n v="3.24"/>
    <x v="1"/>
    <x v="4"/>
    <x v="1"/>
    <x v="0"/>
    <x v="0"/>
    <x v="0"/>
  </r>
  <r>
    <n v="4017"/>
    <s v="AR"/>
    <x v="85"/>
    <x v="1"/>
    <x v="0"/>
    <x v="1"/>
    <n v="0"/>
    <x v="1"/>
    <n v="155.1"/>
    <n v="110"/>
    <n v="26.37"/>
    <n v="160.80000000000001"/>
    <n v="109"/>
    <n v="13.67"/>
    <n v="237.4"/>
    <n v="115"/>
    <n v="10.68"/>
    <n v="11.3"/>
    <x v="5"/>
    <n v="3.05"/>
    <x v="1"/>
    <x v="3"/>
    <x v="1"/>
    <x v="0"/>
    <x v="2"/>
    <x v="2"/>
  </r>
  <r>
    <n v="4018"/>
    <s v="CO"/>
    <x v="20"/>
    <x v="0"/>
    <x v="0"/>
    <x v="0"/>
    <n v="27"/>
    <x v="2"/>
    <n v="125.9"/>
    <n v="90"/>
    <n v="21.4"/>
    <n v="123.4"/>
    <n v="91"/>
    <n v="10.49"/>
    <n v="230"/>
    <n v="71"/>
    <n v="10.35"/>
    <n v="7.3"/>
    <x v="10"/>
    <n v="1.97"/>
    <x v="0"/>
    <x v="1"/>
    <x v="1"/>
    <x v="0"/>
    <x v="2"/>
    <x v="2"/>
  </r>
  <r>
    <n v="4019"/>
    <s v="AZ"/>
    <x v="25"/>
    <x v="0"/>
    <x v="0"/>
    <x v="0"/>
    <n v="29"/>
    <x v="2"/>
    <n v="136.1"/>
    <n v="146"/>
    <n v="23.14"/>
    <n v="302.60000000000002"/>
    <n v="105"/>
    <n v="25.72"/>
    <n v="163.1"/>
    <n v="116"/>
    <n v="7.34"/>
    <n v="18.5"/>
    <x v="5"/>
    <n v="5"/>
    <x v="1"/>
    <x v="4"/>
    <x v="1"/>
    <x v="0"/>
    <x v="1"/>
    <x v="1"/>
  </r>
  <r>
    <n v="4020"/>
    <s v="UT"/>
    <x v="144"/>
    <x v="0"/>
    <x v="0"/>
    <x v="0"/>
    <n v="33"/>
    <x v="2"/>
    <n v="284.3"/>
    <n v="115"/>
    <n v="48.33"/>
    <n v="204.8"/>
    <n v="125"/>
    <n v="17.41"/>
    <n v="143"/>
    <n v="83"/>
    <n v="6.44"/>
    <n v="3.5"/>
    <x v="7"/>
    <n v="0.95"/>
    <x v="0"/>
    <x v="1"/>
    <x v="1"/>
    <x v="0"/>
    <x v="0"/>
    <x v="0"/>
  </r>
  <r>
    <n v="4021"/>
    <s v="MI"/>
    <x v="104"/>
    <x v="0"/>
    <x v="0"/>
    <x v="1"/>
    <n v="0"/>
    <x v="1"/>
    <n v="199.7"/>
    <n v="76"/>
    <n v="33.950000000000003"/>
    <n v="98.5"/>
    <n v="104"/>
    <n v="8.3699999999999992"/>
    <n v="220.1"/>
    <n v="108"/>
    <n v="9.9"/>
    <n v="13.7"/>
    <x v="1"/>
    <n v="3.7"/>
    <x v="1"/>
    <x v="0"/>
    <x v="1"/>
    <x v="0"/>
    <x v="2"/>
    <x v="0"/>
  </r>
  <r>
    <n v="4022"/>
    <s v="SD"/>
    <x v="165"/>
    <x v="0"/>
    <x v="0"/>
    <x v="1"/>
    <n v="0"/>
    <x v="1"/>
    <n v="98.2"/>
    <n v="87"/>
    <n v="16.690000000000001"/>
    <n v="198.3"/>
    <n v="71"/>
    <n v="16.86"/>
    <n v="246"/>
    <n v="99"/>
    <n v="11.07"/>
    <n v="13"/>
    <x v="2"/>
    <n v="3.51"/>
    <x v="1"/>
    <x v="4"/>
    <x v="1"/>
    <x v="0"/>
    <x v="0"/>
    <x v="2"/>
  </r>
  <r>
    <n v="4023"/>
    <s v="PA"/>
    <x v="33"/>
    <x v="0"/>
    <x v="0"/>
    <x v="0"/>
    <n v="23"/>
    <x v="0"/>
    <n v="247.6"/>
    <n v="65"/>
    <n v="42.09"/>
    <n v="255.7"/>
    <n v="104"/>
    <n v="21.73"/>
    <n v="150"/>
    <n v="138"/>
    <n v="6.75"/>
    <n v="7.3"/>
    <x v="2"/>
    <n v="1.97"/>
    <x v="0"/>
    <x v="3"/>
    <x v="1"/>
    <x v="0"/>
    <x v="1"/>
    <x v="0"/>
  </r>
  <r>
    <n v="4024"/>
    <s v="MT"/>
    <x v="129"/>
    <x v="0"/>
    <x v="0"/>
    <x v="1"/>
    <n v="0"/>
    <x v="1"/>
    <n v="254.3"/>
    <n v="87"/>
    <n v="43.23"/>
    <n v="215.5"/>
    <n v="95"/>
    <n v="18.32"/>
    <n v="236.3"/>
    <n v="98"/>
    <n v="10.63"/>
    <n v="11.6"/>
    <x v="2"/>
    <n v="3.13"/>
    <x v="1"/>
    <x v="0"/>
    <x v="2"/>
    <x v="1"/>
    <x v="0"/>
    <x v="0"/>
  </r>
  <r>
    <n v="4025"/>
    <s v="MN"/>
    <x v="64"/>
    <x v="0"/>
    <x v="0"/>
    <x v="1"/>
    <n v="0"/>
    <x v="1"/>
    <n v="241.3"/>
    <n v="113"/>
    <n v="41.02"/>
    <n v="146.6"/>
    <n v="97"/>
    <n v="12.46"/>
    <n v="129"/>
    <n v="131"/>
    <n v="5.81"/>
    <n v="11.8"/>
    <x v="1"/>
    <n v="3.19"/>
    <x v="1"/>
    <x v="3"/>
    <x v="1"/>
    <x v="0"/>
    <x v="2"/>
    <x v="0"/>
  </r>
  <r>
    <n v="4026"/>
    <s v="MD"/>
    <x v="93"/>
    <x v="1"/>
    <x v="0"/>
    <x v="1"/>
    <n v="0"/>
    <x v="1"/>
    <n v="111.8"/>
    <n v="106"/>
    <n v="19.010000000000002"/>
    <n v="281.89999999999998"/>
    <n v="89"/>
    <n v="23.96"/>
    <n v="233"/>
    <n v="93"/>
    <n v="10.49"/>
    <n v="11.5"/>
    <x v="7"/>
    <n v="3.11"/>
    <x v="1"/>
    <x v="2"/>
    <x v="2"/>
    <x v="1"/>
    <x v="1"/>
    <x v="1"/>
  </r>
  <r>
    <n v="4027"/>
    <s v="IN"/>
    <x v="55"/>
    <x v="2"/>
    <x v="0"/>
    <x v="1"/>
    <n v="0"/>
    <x v="1"/>
    <n v="163.69999999999999"/>
    <n v="123"/>
    <n v="27.83"/>
    <n v="175"/>
    <n v="93"/>
    <n v="14.88"/>
    <n v="194"/>
    <n v="115"/>
    <n v="8.73"/>
    <n v="8"/>
    <x v="2"/>
    <n v="2.16"/>
    <x v="0"/>
    <x v="0"/>
    <x v="1"/>
    <x v="0"/>
    <x v="2"/>
    <x v="3"/>
  </r>
  <r>
    <n v="4028"/>
    <s v="KS"/>
    <x v="98"/>
    <x v="0"/>
    <x v="0"/>
    <x v="1"/>
    <n v="0"/>
    <x v="1"/>
    <n v="164"/>
    <n v="112"/>
    <n v="27.88"/>
    <n v="243.6"/>
    <n v="80"/>
    <n v="20.71"/>
    <n v="155.5"/>
    <n v="122"/>
    <n v="7"/>
    <n v="10.199999999999999"/>
    <x v="7"/>
    <n v="2.75"/>
    <x v="0"/>
    <x v="0"/>
    <x v="1"/>
    <x v="0"/>
    <x v="1"/>
    <x v="1"/>
  </r>
  <r>
    <n v="4029"/>
    <s v="HI"/>
    <x v="26"/>
    <x v="0"/>
    <x v="0"/>
    <x v="1"/>
    <n v="0"/>
    <x v="1"/>
    <n v="195.2"/>
    <n v="101"/>
    <n v="33.18"/>
    <n v="188.7"/>
    <n v="38"/>
    <n v="16.04"/>
    <n v="270"/>
    <n v="91"/>
    <n v="12.15"/>
    <n v="11.4"/>
    <x v="0"/>
    <n v="3.08"/>
    <x v="1"/>
    <x v="1"/>
    <x v="1"/>
    <x v="0"/>
    <x v="0"/>
    <x v="0"/>
  </r>
  <r>
    <n v="4030"/>
    <s v="MT"/>
    <x v="113"/>
    <x v="0"/>
    <x v="1"/>
    <x v="1"/>
    <n v="0"/>
    <x v="1"/>
    <n v="157.6"/>
    <n v="101"/>
    <n v="26.79"/>
    <n v="256.39999999999998"/>
    <n v="69"/>
    <n v="21.79"/>
    <n v="260.8"/>
    <n v="107"/>
    <n v="11.74"/>
    <n v="9.8000000000000007"/>
    <x v="7"/>
    <n v="2.65"/>
    <x v="0"/>
    <x v="0"/>
    <x v="1"/>
    <x v="0"/>
    <x v="1"/>
    <x v="1"/>
  </r>
  <r>
    <n v="4031"/>
    <s v="ID"/>
    <x v="133"/>
    <x v="0"/>
    <x v="0"/>
    <x v="1"/>
    <n v="0"/>
    <x v="1"/>
    <n v="253.6"/>
    <n v="110"/>
    <n v="43.11"/>
    <n v="253.3"/>
    <n v="92"/>
    <n v="21.53"/>
    <n v="161.30000000000001"/>
    <n v="103"/>
    <n v="7.26"/>
    <n v="10.199999999999999"/>
    <x v="0"/>
    <n v="2.75"/>
    <x v="0"/>
    <x v="3"/>
    <x v="2"/>
    <x v="1"/>
    <x v="1"/>
    <x v="0"/>
  </r>
  <r>
    <n v="4032"/>
    <s v="VT"/>
    <x v="64"/>
    <x v="2"/>
    <x v="0"/>
    <x v="0"/>
    <n v="38"/>
    <x v="2"/>
    <n v="199"/>
    <n v="96"/>
    <n v="33.83"/>
    <n v="75.5"/>
    <n v="93"/>
    <n v="6.42"/>
    <n v="180.2"/>
    <n v="78"/>
    <n v="8.11"/>
    <n v="7.5"/>
    <x v="10"/>
    <n v="2.0299999999999998"/>
    <x v="0"/>
    <x v="0"/>
    <x v="1"/>
    <x v="0"/>
    <x v="2"/>
    <x v="0"/>
  </r>
  <r>
    <n v="4033"/>
    <s v="CA"/>
    <x v="74"/>
    <x v="2"/>
    <x v="0"/>
    <x v="1"/>
    <n v="0"/>
    <x v="1"/>
    <n v="182.5"/>
    <n v="58"/>
    <n v="31.03"/>
    <n v="201.9"/>
    <n v="93"/>
    <n v="17.16"/>
    <n v="189.1"/>
    <n v="97"/>
    <n v="8.51"/>
    <n v="8.6"/>
    <x v="2"/>
    <n v="2.3199999999999998"/>
    <x v="0"/>
    <x v="0"/>
    <x v="1"/>
    <x v="0"/>
    <x v="0"/>
    <x v="0"/>
  </r>
  <r>
    <n v="4034"/>
    <s v="MD"/>
    <x v="138"/>
    <x v="0"/>
    <x v="0"/>
    <x v="1"/>
    <n v="0"/>
    <x v="1"/>
    <n v="81.2"/>
    <n v="91"/>
    <n v="13.8"/>
    <n v="215.7"/>
    <n v="126"/>
    <n v="18.329999999999998"/>
    <n v="245.9"/>
    <n v="85"/>
    <n v="11.07"/>
    <n v="10.9"/>
    <x v="7"/>
    <n v="2.94"/>
    <x v="1"/>
    <x v="0"/>
    <x v="1"/>
    <x v="0"/>
    <x v="0"/>
    <x v="2"/>
  </r>
  <r>
    <n v="4035"/>
    <s v="MD"/>
    <x v="79"/>
    <x v="0"/>
    <x v="0"/>
    <x v="1"/>
    <n v="0"/>
    <x v="1"/>
    <n v="179.1"/>
    <n v="110"/>
    <n v="30.45"/>
    <n v="157.19999999999999"/>
    <n v="81"/>
    <n v="13.36"/>
    <n v="240"/>
    <n v="109"/>
    <n v="10.8"/>
    <n v="6.5"/>
    <x v="0"/>
    <n v="1.76"/>
    <x v="0"/>
    <x v="1"/>
    <x v="1"/>
    <x v="0"/>
    <x v="2"/>
    <x v="0"/>
  </r>
  <r>
    <n v="4036"/>
    <s v="NE"/>
    <x v="49"/>
    <x v="0"/>
    <x v="0"/>
    <x v="1"/>
    <n v="0"/>
    <x v="1"/>
    <n v="182.7"/>
    <n v="98"/>
    <n v="31.06"/>
    <n v="197.2"/>
    <n v="93"/>
    <n v="16.760000000000002"/>
    <n v="220.6"/>
    <n v="105"/>
    <n v="9.93"/>
    <n v="8.1"/>
    <x v="7"/>
    <n v="2.19"/>
    <x v="0"/>
    <x v="0"/>
    <x v="1"/>
    <x v="0"/>
    <x v="0"/>
    <x v="0"/>
  </r>
  <r>
    <n v="4037"/>
    <s v="AL"/>
    <x v="56"/>
    <x v="2"/>
    <x v="0"/>
    <x v="1"/>
    <n v="0"/>
    <x v="1"/>
    <n v="207"/>
    <n v="94"/>
    <n v="35.19"/>
    <n v="256.3"/>
    <n v="64"/>
    <n v="21.79"/>
    <n v="137.6"/>
    <n v="60"/>
    <n v="6.19"/>
    <n v="10.4"/>
    <x v="7"/>
    <n v="2.81"/>
    <x v="1"/>
    <x v="4"/>
    <x v="1"/>
    <x v="0"/>
    <x v="1"/>
    <x v="0"/>
  </r>
  <r>
    <n v="4038"/>
    <s v="WV"/>
    <x v="5"/>
    <x v="0"/>
    <x v="0"/>
    <x v="1"/>
    <n v="0"/>
    <x v="1"/>
    <n v="243.4"/>
    <n v="76"/>
    <n v="41.38"/>
    <n v="161.4"/>
    <n v="102"/>
    <n v="13.72"/>
    <n v="120.5"/>
    <n v="105"/>
    <n v="5.42"/>
    <n v="10"/>
    <x v="2"/>
    <n v="2.7"/>
    <x v="0"/>
    <x v="2"/>
    <x v="1"/>
    <x v="0"/>
    <x v="2"/>
    <x v="0"/>
  </r>
  <r>
    <n v="4039"/>
    <s v="NM"/>
    <x v="27"/>
    <x v="0"/>
    <x v="0"/>
    <x v="1"/>
    <n v="0"/>
    <x v="1"/>
    <n v="157.4"/>
    <n v="89"/>
    <n v="26.76"/>
    <n v="196"/>
    <n v="117"/>
    <n v="16.66"/>
    <n v="147.69999999999999"/>
    <n v="150"/>
    <n v="6.65"/>
    <n v="10.8"/>
    <x v="7"/>
    <n v="2.92"/>
    <x v="1"/>
    <x v="1"/>
    <x v="1"/>
    <x v="0"/>
    <x v="0"/>
    <x v="3"/>
  </r>
  <r>
    <n v="4040"/>
    <s v="IN"/>
    <x v="55"/>
    <x v="1"/>
    <x v="0"/>
    <x v="1"/>
    <n v="0"/>
    <x v="1"/>
    <n v="233.9"/>
    <n v="76"/>
    <n v="39.76"/>
    <n v="153.19999999999999"/>
    <n v="96"/>
    <n v="13.02"/>
    <n v="228"/>
    <n v="82"/>
    <n v="10.26"/>
    <n v="12.8"/>
    <x v="2"/>
    <n v="3.46"/>
    <x v="1"/>
    <x v="3"/>
    <x v="1"/>
    <x v="0"/>
    <x v="2"/>
    <x v="0"/>
  </r>
  <r>
    <n v="4041"/>
    <s v="NE"/>
    <x v="197"/>
    <x v="2"/>
    <x v="0"/>
    <x v="1"/>
    <n v="0"/>
    <x v="1"/>
    <n v="195.4"/>
    <n v="71"/>
    <n v="33.22"/>
    <n v="249.4"/>
    <n v="96"/>
    <n v="21.2"/>
    <n v="233.1"/>
    <n v="132"/>
    <n v="10.49"/>
    <n v="12.9"/>
    <x v="5"/>
    <n v="3.48"/>
    <x v="1"/>
    <x v="3"/>
    <x v="1"/>
    <x v="0"/>
    <x v="1"/>
    <x v="0"/>
  </r>
  <r>
    <n v="4042"/>
    <s v="OK"/>
    <x v="114"/>
    <x v="2"/>
    <x v="0"/>
    <x v="1"/>
    <n v="0"/>
    <x v="1"/>
    <n v="180.4"/>
    <n v="121"/>
    <n v="30.67"/>
    <n v="228.5"/>
    <n v="111"/>
    <n v="19.420000000000002"/>
    <n v="199.5"/>
    <n v="99"/>
    <n v="8.98"/>
    <n v="14.8"/>
    <x v="2"/>
    <n v="4"/>
    <x v="1"/>
    <x v="1"/>
    <x v="1"/>
    <x v="0"/>
    <x v="1"/>
    <x v="0"/>
  </r>
  <r>
    <n v="4043"/>
    <s v="SC"/>
    <x v="99"/>
    <x v="2"/>
    <x v="0"/>
    <x v="1"/>
    <n v="0"/>
    <x v="1"/>
    <n v="143.6"/>
    <n v="119"/>
    <n v="24.41"/>
    <n v="238.5"/>
    <n v="119"/>
    <n v="20.27"/>
    <n v="173.6"/>
    <n v="89"/>
    <n v="7.81"/>
    <n v="10.9"/>
    <x v="7"/>
    <n v="2.94"/>
    <x v="1"/>
    <x v="4"/>
    <x v="1"/>
    <x v="0"/>
    <x v="1"/>
    <x v="1"/>
  </r>
  <r>
    <n v="4044"/>
    <s v="CO"/>
    <x v="73"/>
    <x v="1"/>
    <x v="0"/>
    <x v="1"/>
    <n v="0"/>
    <x v="1"/>
    <n v="88.1"/>
    <n v="60"/>
    <n v="14.98"/>
    <n v="129.69999999999999"/>
    <n v="108"/>
    <n v="11.02"/>
    <n v="169"/>
    <n v="87"/>
    <n v="7.61"/>
    <n v="13.3"/>
    <x v="7"/>
    <n v="3.59"/>
    <x v="1"/>
    <x v="4"/>
    <x v="1"/>
    <x v="0"/>
    <x v="2"/>
    <x v="3"/>
  </r>
  <r>
    <n v="4045"/>
    <s v="SC"/>
    <x v="18"/>
    <x v="0"/>
    <x v="0"/>
    <x v="0"/>
    <n v="30"/>
    <x v="2"/>
    <n v="254.1"/>
    <n v="75"/>
    <n v="43.2"/>
    <n v="200.4"/>
    <n v="116"/>
    <n v="17.03"/>
    <n v="185.9"/>
    <n v="109"/>
    <n v="8.3699999999999992"/>
    <n v="6.6"/>
    <x v="5"/>
    <n v="1.78"/>
    <x v="0"/>
    <x v="4"/>
    <x v="1"/>
    <x v="0"/>
    <x v="0"/>
    <x v="0"/>
  </r>
  <r>
    <n v="4046"/>
    <s v="NM"/>
    <x v="152"/>
    <x v="2"/>
    <x v="0"/>
    <x v="1"/>
    <n v="0"/>
    <x v="1"/>
    <n v="131.5"/>
    <n v="64"/>
    <n v="22.36"/>
    <n v="161.80000000000001"/>
    <n v="124"/>
    <n v="13.75"/>
    <n v="158.6"/>
    <n v="106"/>
    <n v="7.14"/>
    <n v="14.8"/>
    <x v="2"/>
    <n v="4"/>
    <x v="1"/>
    <x v="1"/>
    <x v="1"/>
    <x v="0"/>
    <x v="2"/>
    <x v="3"/>
  </r>
  <r>
    <n v="4047"/>
    <s v="NJ"/>
    <x v="136"/>
    <x v="1"/>
    <x v="0"/>
    <x v="1"/>
    <n v="0"/>
    <x v="1"/>
    <n v="156.80000000000001"/>
    <n v="104"/>
    <n v="26.66"/>
    <n v="264.7"/>
    <n v="84"/>
    <n v="22.5"/>
    <n v="249"/>
    <n v="112"/>
    <n v="11.21"/>
    <n v="7.4"/>
    <x v="8"/>
    <n v="2"/>
    <x v="0"/>
    <x v="1"/>
    <x v="1"/>
    <x v="0"/>
    <x v="1"/>
    <x v="1"/>
  </r>
  <r>
    <n v="4048"/>
    <s v="TN"/>
    <x v="174"/>
    <x v="1"/>
    <x v="0"/>
    <x v="1"/>
    <n v="0"/>
    <x v="1"/>
    <n v="196.9"/>
    <n v="58"/>
    <n v="33.47"/>
    <n v="137.1"/>
    <n v="91"/>
    <n v="11.65"/>
    <n v="216.6"/>
    <n v="101"/>
    <n v="9.75"/>
    <n v="9.8000000000000007"/>
    <x v="0"/>
    <n v="2.65"/>
    <x v="0"/>
    <x v="0"/>
    <x v="1"/>
    <x v="0"/>
    <x v="2"/>
    <x v="0"/>
  </r>
  <r>
    <n v="4049"/>
    <s v="ID"/>
    <x v="40"/>
    <x v="0"/>
    <x v="0"/>
    <x v="1"/>
    <n v="0"/>
    <x v="1"/>
    <n v="178"/>
    <n v="140"/>
    <n v="30.26"/>
    <n v="294.60000000000002"/>
    <n v="125"/>
    <n v="25.04"/>
    <n v="242.2"/>
    <n v="91"/>
    <n v="10.9"/>
    <n v="12"/>
    <x v="1"/>
    <n v="3.24"/>
    <x v="1"/>
    <x v="4"/>
    <x v="1"/>
    <x v="0"/>
    <x v="1"/>
    <x v="0"/>
  </r>
  <r>
    <n v="4050"/>
    <s v="ID"/>
    <x v="46"/>
    <x v="1"/>
    <x v="0"/>
    <x v="1"/>
    <n v="0"/>
    <x v="1"/>
    <n v="195.8"/>
    <n v="105"/>
    <n v="33.29"/>
    <n v="184.5"/>
    <n v="109"/>
    <n v="15.68"/>
    <n v="172"/>
    <n v="128"/>
    <n v="7.74"/>
    <n v="11.8"/>
    <x v="5"/>
    <n v="3.19"/>
    <x v="1"/>
    <x v="4"/>
    <x v="1"/>
    <x v="0"/>
    <x v="0"/>
    <x v="0"/>
  </r>
  <r>
    <n v="4051"/>
    <s v="OH"/>
    <x v="33"/>
    <x v="2"/>
    <x v="0"/>
    <x v="0"/>
    <n v="26"/>
    <x v="2"/>
    <n v="141.30000000000001"/>
    <n v="120"/>
    <n v="24.02"/>
    <n v="134.6"/>
    <n v="98"/>
    <n v="11.44"/>
    <n v="195.9"/>
    <n v="94"/>
    <n v="8.82"/>
    <n v="13.3"/>
    <x v="2"/>
    <n v="3.59"/>
    <x v="1"/>
    <x v="0"/>
    <x v="1"/>
    <x v="0"/>
    <x v="2"/>
    <x v="3"/>
  </r>
  <r>
    <n v="4052"/>
    <s v="AL"/>
    <x v="85"/>
    <x v="0"/>
    <x v="0"/>
    <x v="0"/>
    <n v="21"/>
    <x v="0"/>
    <n v="125.5"/>
    <n v="67"/>
    <n v="21.34"/>
    <n v="166.7"/>
    <n v="90"/>
    <n v="14.17"/>
    <n v="227.1"/>
    <n v="97"/>
    <n v="10.220000000000001"/>
    <n v="11"/>
    <x v="6"/>
    <n v="2.97"/>
    <x v="1"/>
    <x v="4"/>
    <x v="1"/>
    <x v="0"/>
    <x v="2"/>
    <x v="2"/>
  </r>
  <r>
    <n v="4053"/>
    <s v="ME"/>
    <x v="112"/>
    <x v="1"/>
    <x v="0"/>
    <x v="1"/>
    <n v="0"/>
    <x v="1"/>
    <n v="200.5"/>
    <n v="117"/>
    <n v="34.090000000000003"/>
    <n v="225.3"/>
    <n v="123"/>
    <n v="19.149999999999999"/>
    <n v="134"/>
    <n v="89"/>
    <n v="6.03"/>
    <n v="6.7"/>
    <x v="2"/>
    <n v="1.81"/>
    <x v="0"/>
    <x v="2"/>
    <x v="1"/>
    <x v="0"/>
    <x v="1"/>
    <x v="0"/>
  </r>
  <r>
    <n v="4054"/>
    <s v="IL"/>
    <x v="94"/>
    <x v="2"/>
    <x v="0"/>
    <x v="1"/>
    <n v="0"/>
    <x v="1"/>
    <n v="205.5"/>
    <n v="87"/>
    <n v="34.94"/>
    <n v="208.9"/>
    <n v="67"/>
    <n v="17.760000000000002"/>
    <n v="182.3"/>
    <n v="69"/>
    <n v="8.1999999999999993"/>
    <n v="5.2"/>
    <x v="0"/>
    <n v="1.4"/>
    <x v="0"/>
    <x v="4"/>
    <x v="1"/>
    <x v="0"/>
    <x v="0"/>
    <x v="0"/>
  </r>
  <r>
    <n v="4055"/>
    <s v="CA"/>
    <x v="8"/>
    <x v="0"/>
    <x v="0"/>
    <x v="1"/>
    <n v="0"/>
    <x v="1"/>
    <n v="152.1"/>
    <n v="116"/>
    <n v="25.86"/>
    <n v="164.3"/>
    <n v="83"/>
    <n v="13.97"/>
    <n v="142.80000000000001"/>
    <n v="98"/>
    <n v="6.43"/>
    <n v="7.6"/>
    <x v="0"/>
    <n v="2.0499999999999998"/>
    <x v="0"/>
    <x v="1"/>
    <x v="1"/>
    <x v="0"/>
    <x v="2"/>
    <x v="3"/>
  </r>
  <r>
    <n v="4056"/>
    <s v="AL"/>
    <x v="97"/>
    <x v="0"/>
    <x v="0"/>
    <x v="1"/>
    <n v="0"/>
    <x v="1"/>
    <n v="216.5"/>
    <n v="113"/>
    <n v="36.81"/>
    <n v="251.8"/>
    <n v="91"/>
    <n v="21.4"/>
    <n v="164.5"/>
    <n v="125"/>
    <n v="7.4"/>
    <n v="7.3"/>
    <x v="6"/>
    <n v="1.97"/>
    <x v="0"/>
    <x v="3"/>
    <x v="1"/>
    <x v="0"/>
    <x v="1"/>
    <x v="0"/>
  </r>
  <r>
    <n v="4057"/>
    <s v="MI"/>
    <x v="2"/>
    <x v="2"/>
    <x v="0"/>
    <x v="1"/>
    <n v="0"/>
    <x v="1"/>
    <n v="119.3"/>
    <n v="94"/>
    <n v="20.28"/>
    <n v="224"/>
    <n v="81"/>
    <n v="19.04"/>
    <n v="156.69999999999999"/>
    <n v="78"/>
    <n v="7.05"/>
    <n v="12.1"/>
    <x v="1"/>
    <n v="3.27"/>
    <x v="1"/>
    <x v="5"/>
    <x v="2"/>
    <x v="1"/>
    <x v="1"/>
    <x v="3"/>
  </r>
  <r>
    <n v="4058"/>
    <s v="MT"/>
    <x v="55"/>
    <x v="0"/>
    <x v="0"/>
    <x v="0"/>
    <n v="25"/>
    <x v="0"/>
    <n v="113.9"/>
    <n v="90"/>
    <n v="19.36"/>
    <n v="257"/>
    <n v="99"/>
    <n v="21.85"/>
    <n v="214.5"/>
    <n v="98"/>
    <n v="9.65"/>
    <n v="12.9"/>
    <x v="8"/>
    <n v="3.48"/>
    <x v="1"/>
    <x v="2"/>
    <x v="2"/>
    <x v="1"/>
    <x v="1"/>
    <x v="1"/>
  </r>
  <r>
    <n v="4059"/>
    <s v="NJ"/>
    <x v="110"/>
    <x v="1"/>
    <x v="0"/>
    <x v="1"/>
    <n v="0"/>
    <x v="1"/>
    <n v="228.6"/>
    <n v="130"/>
    <n v="38.86"/>
    <n v="208.4"/>
    <n v="103"/>
    <n v="17.71"/>
    <n v="195.3"/>
    <n v="118"/>
    <n v="8.7899999999999991"/>
    <n v="11.9"/>
    <x v="10"/>
    <n v="3.21"/>
    <x v="1"/>
    <x v="1"/>
    <x v="1"/>
    <x v="0"/>
    <x v="0"/>
    <x v="0"/>
  </r>
  <r>
    <n v="4060"/>
    <s v="IN"/>
    <x v="91"/>
    <x v="0"/>
    <x v="0"/>
    <x v="1"/>
    <n v="0"/>
    <x v="1"/>
    <n v="106.5"/>
    <n v="116"/>
    <n v="18.11"/>
    <n v="104.8"/>
    <n v="67"/>
    <n v="8.91"/>
    <n v="183.2"/>
    <n v="124"/>
    <n v="8.24"/>
    <n v="8.1999999999999993"/>
    <x v="2"/>
    <n v="2.21"/>
    <x v="0"/>
    <x v="0"/>
    <x v="1"/>
    <x v="0"/>
    <x v="2"/>
    <x v="3"/>
  </r>
  <r>
    <n v="4061"/>
    <s v="KY"/>
    <x v="64"/>
    <x v="0"/>
    <x v="0"/>
    <x v="1"/>
    <n v="0"/>
    <x v="1"/>
    <n v="254.1"/>
    <n v="112"/>
    <n v="43.2"/>
    <n v="215.9"/>
    <n v="80"/>
    <n v="18.350000000000001"/>
    <n v="267.10000000000002"/>
    <n v="124"/>
    <n v="12.02"/>
    <n v="16.3"/>
    <x v="0"/>
    <n v="4.4000000000000004"/>
    <x v="1"/>
    <x v="1"/>
    <x v="2"/>
    <x v="1"/>
    <x v="0"/>
    <x v="0"/>
  </r>
  <r>
    <n v="4062"/>
    <s v="NY"/>
    <x v="120"/>
    <x v="2"/>
    <x v="0"/>
    <x v="0"/>
    <n v="48"/>
    <x v="2"/>
    <n v="134"/>
    <n v="83"/>
    <n v="22.78"/>
    <n v="234.3"/>
    <n v="128"/>
    <n v="19.920000000000002"/>
    <n v="197.3"/>
    <n v="107"/>
    <n v="8.8800000000000008"/>
    <n v="7.8"/>
    <x v="7"/>
    <n v="2.11"/>
    <x v="0"/>
    <x v="6"/>
    <x v="2"/>
    <x v="1"/>
    <x v="1"/>
    <x v="3"/>
  </r>
  <r>
    <n v="4063"/>
    <s v="DE"/>
    <x v="12"/>
    <x v="0"/>
    <x v="0"/>
    <x v="0"/>
    <n v="38"/>
    <x v="2"/>
    <n v="176"/>
    <n v="84"/>
    <n v="29.92"/>
    <n v="288.2"/>
    <n v="103"/>
    <n v="24.5"/>
    <n v="178.2"/>
    <n v="86"/>
    <n v="8.02"/>
    <n v="14.8"/>
    <x v="2"/>
    <n v="4"/>
    <x v="1"/>
    <x v="4"/>
    <x v="1"/>
    <x v="0"/>
    <x v="1"/>
    <x v="1"/>
  </r>
  <r>
    <n v="4064"/>
    <s v="NJ"/>
    <x v="16"/>
    <x v="1"/>
    <x v="0"/>
    <x v="1"/>
    <n v="0"/>
    <x v="1"/>
    <n v="180.1"/>
    <n v="112"/>
    <n v="30.62"/>
    <n v="257.2"/>
    <n v="89"/>
    <n v="21.86"/>
    <n v="131.6"/>
    <n v="111"/>
    <n v="5.92"/>
    <n v="11.4"/>
    <x v="10"/>
    <n v="3.08"/>
    <x v="1"/>
    <x v="0"/>
    <x v="1"/>
    <x v="0"/>
    <x v="1"/>
    <x v="0"/>
  </r>
  <r>
    <n v="4065"/>
    <s v="ND"/>
    <x v="13"/>
    <x v="0"/>
    <x v="0"/>
    <x v="1"/>
    <n v="0"/>
    <x v="1"/>
    <n v="180.1"/>
    <n v="77"/>
    <n v="30.62"/>
    <n v="235.5"/>
    <n v="98"/>
    <n v="20.02"/>
    <n v="169.4"/>
    <n v="104"/>
    <n v="7.62"/>
    <n v="11.1"/>
    <x v="5"/>
    <n v="3"/>
    <x v="1"/>
    <x v="1"/>
    <x v="1"/>
    <x v="0"/>
    <x v="1"/>
    <x v="0"/>
  </r>
  <r>
    <n v="4066"/>
    <s v="SD"/>
    <x v="14"/>
    <x v="0"/>
    <x v="0"/>
    <x v="1"/>
    <n v="0"/>
    <x v="1"/>
    <n v="94.8"/>
    <n v="113"/>
    <n v="16.12"/>
    <n v="283.2"/>
    <n v="95"/>
    <n v="24.07"/>
    <n v="219.3"/>
    <n v="106"/>
    <n v="9.8699999999999992"/>
    <n v="6.8"/>
    <x v="7"/>
    <n v="1.84"/>
    <x v="0"/>
    <x v="0"/>
    <x v="1"/>
    <x v="0"/>
    <x v="1"/>
    <x v="1"/>
  </r>
  <r>
    <n v="4067"/>
    <s v="VA"/>
    <x v="144"/>
    <x v="0"/>
    <x v="0"/>
    <x v="1"/>
    <n v="0"/>
    <x v="1"/>
    <n v="210.4"/>
    <n v="75"/>
    <n v="35.770000000000003"/>
    <n v="205.1"/>
    <n v="108"/>
    <n v="17.43"/>
    <n v="230.5"/>
    <n v="129"/>
    <n v="10.37"/>
    <n v="12.5"/>
    <x v="5"/>
    <n v="3.38"/>
    <x v="1"/>
    <x v="0"/>
    <x v="1"/>
    <x v="0"/>
    <x v="0"/>
    <x v="0"/>
  </r>
  <r>
    <n v="4068"/>
    <s v="VA"/>
    <x v="47"/>
    <x v="0"/>
    <x v="0"/>
    <x v="1"/>
    <n v="0"/>
    <x v="1"/>
    <n v="174.2"/>
    <n v="93"/>
    <n v="29.61"/>
    <n v="235"/>
    <n v="101"/>
    <n v="19.98"/>
    <n v="264.2"/>
    <n v="83"/>
    <n v="11.89"/>
    <n v="9.9"/>
    <x v="10"/>
    <n v="2.67"/>
    <x v="0"/>
    <x v="0"/>
    <x v="1"/>
    <x v="0"/>
    <x v="1"/>
    <x v="2"/>
  </r>
  <r>
    <n v="4069"/>
    <s v="ID"/>
    <x v="25"/>
    <x v="2"/>
    <x v="0"/>
    <x v="1"/>
    <n v="0"/>
    <x v="1"/>
    <n v="189.7"/>
    <n v="110"/>
    <n v="32.25"/>
    <n v="142.4"/>
    <n v="116"/>
    <n v="12.1"/>
    <n v="175.2"/>
    <n v="79"/>
    <n v="7.88"/>
    <n v="8.5"/>
    <x v="8"/>
    <n v="2.2999999999999998"/>
    <x v="0"/>
    <x v="4"/>
    <x v="1"/>
    <x v="0"/>
    <x v="2"/>
    <x v="0"/>
  </r>
  <r>
    <n v="4070"/>
    <s v="ID"/>
    <x v="74"/>
    <x v="2"/>
    <x v="0"/>
    <x v="0"/>
    <n v="19"/>
    <x v="0"/>
    <n v="259"/>
    <n v="96"/>
    <n v="44.03"/>
    <n v="332.3"/>
    <n v="106"/>
    <n v="28.25"/>
    <n v="130.1"/>
    <n v="95"/>
    <n v="5.85"/>
    <n v="7.5"/>
    <x v="10"/>
    <n v="2.0299999999999998"/>
    <x v="0"/>
    <x v="0"/>
    <x v="1"/>
    <x v="0"/>
    <x v="1"/>
    <x v="0"/>
  </r>
  <r>
    <n v="4071"/>
    <s v="MO"/>
    <x v="78"/>
    <x v="0"/>
    <x v="0"/>
    <x v="0"/>
    <n v="39"/>
    <x v="2"/>
    <n v="86.4"/>
    <n v="69"/>
    <n v="14.69"/>
    <n v="189.1"/>
    <n v="108"/>
    <n v="16.07"/>
    <n v="225.4"/>
    <n v="119"/>
    <n v="10.14"/>
    <n v="4.8"/>
    <x v="7"/>
    <n v="1.3"/>
    <x v="0"/>
    <x v="4"/>
    <x v="1"/>
    <x v="0"/>
    <x v="0"/>
    <x v="2"/>
  </r>
  <r>
    <n v="4072"/>
    <s v="NY"/>
    <x v="56"/>
    <x v="2"/>
    <x v="0"/>
    <x v="1"/>
    <n v="0"/>
    <x v="1"/>
    <n v="136.9"/>
    <n v="120"/>
    <n v="23.27"/>
    <n v="180.6"/>
    <n v="84"/>
    <n v="15.35"/>
    <n v="172.9"/>
    <n v="94"/>
    <n v="7.78"/>
    <n v="11.9"/>
    <x v="7"/>
    <n v="3.21"/>
    <x v="1"/>
    <x v="2"/>
    <x v="2"/>
    <x v="1"/>
    <x v="0"/>
    <x v="3"/>
  </r>
  <r>
    <n v="4073"/>
    <s v="UT"/>
    <x v="17"/>
    <x v="1"/>
    <x v="0"/>
    <x v="1"/>
    <n v="0"/>
    <x v="1"/>
    <n v="196.5"/>
    <n v="104"/>
    <n v="33.409999999999997"/>
    <n v="175.1"/>
    <n v="111"/>
    <n v="14.88"/>
    <n v="209.6"/>
    <n v="110"/>
    <n v="9.43"/>
    <n v="14.1"/>
    <x v="7"/>
    <n v="3.81"/>
    <x v="1"/>
    <x v="6"/>
    <x v="1"/>
    <x v="0"/>
    <x v="2"/>
    <x v="0"/>
  </r>
  <r>
    <n v="4074"/>
    <s v="MN"/>
    <x v="35"/>
    <x v="0"/>
    <x v="0"/>
    <x v="1"/>
    <n v="0"/>
    <x v="1"/>
    <n v="221.4"/>
    <n v="120"/>
    <n v="37.64"/>
    <n v="249.5"/>
    <n v="78"/>
    <n v="21.21"/>
    <n v="192"/>
    <n v="68"/>
    <n v="8.64"/>
    <n v="13.6"/>
    <x v="5"/>
    <n v="3.67"/>
    <x v="1"/>
    <x v="1"/>
    <x v="1"/>
    <x v="0"/>
    <x v="1"/>
    <x v="0"/>
  </r>
  <r>
    <n v="4075"/>
    <s v="RI"/>
    <x v="85"/>
    <x v="2"/>
    <x v="0"/>
    <x v="1"/>
    <n v="0"/>
    <x v="1"/>
    <n v="191.9"/>
    <n v="139"/>
    <n v="32.619999999999997"/>
    <n v="304.2"/>
    <n v="91"/>
    <n v="25.86"/>
    <n v="179.5"/>
    <n v="91"/>
    <n v="8.08"/>
    <n v="11.7"/>
    <x v="7"/>
    <n v="3.16"/>
    <x v="1"/>
    <x v="1"/>
    <x v="1"/>
    <x v="0"/>
    <x v="1"/>
    <x v="0"/>
  </r>
  <r>
    <n v="4076"/>
    <s v="MS"/>
    <x v="163"/>
    <x v="0"/>
    <x v="1"/>
    <x v="1"/>
    <n v="0"/>
    <x v="1"/>
    <n v="172.1"/>
    <n v="138"/>
    <n v="29.26"/>
    <n v="165.9"/>
    <n v="93"/>
    <n v="14.1"/>
    <n v="279"/>
    <n v="81"/>
    <n v="12.56"/>
    <n v="9.1999999999999993"/>
    <x v="1"/>
    <n v="2.48"/>
    <x v="0"/>
    <x v="4"/>
    <x v="1"/>
    <x v="0"/>
    <x v="2"/>
    <x v="2"/>
  </r>
  <r>
    <n v="4077"/>
    <s v="NC"/>
    <x v="113"/>
    <x v="0"/>
    <x v="0"/>
    <x v="1"/>
    <n v="0"/>
    <x v="1"/>
    <n v="189.9"/>
    <n v="104"/>
    <n v="32.28"/>
    <n v="247.4"/>
    <n v="120"/>
    <n v="21.03"/>
    <n v="159.80000000000001"/>
    <n v="113"/>
    <n v="7.19"/>
    <n v="10.1"/>
    <x v="1"/>
    <n v="2.73"/>
    <x v="0"/>
    <x v="0"/>
    <x v="1"/>
    <x v="0"/>
    <x v="1"/>
    <x v="0"/>
  </r>
  <r>
    <n v="4078"/>
    <s v="VA"/>
    <x v="18"/>
    <x v="2"/>
    <x v="0"/>
    <x v="1"/>
    <n v="0"/>
    <x v="1"/>
    <n v="147.80000000000001"/>
    <n v="71"/>
    <n v="25.13"/>
    <n v="182.6"/>
    <n v="103"/>
    <n v="15.52"/>
    <n v="260.8"/>
    <n v="95"/>
    <n v="11.74"/>
    <n v="6.9"/>
    <x v="0"/>
    <n v="1.86"/>
    <x v="0"/>
    <x v="0"/>
    <x v="1"/>
    <x v="0"/>
    <x v="0"/>
    <x v="2"/>
  </r>
  <r>
    <n v="4079"/>
    <s v="VA"/>
    <x v="120"/>
    <x v="1"/>
    <x v="0"/>
    <x v="1"/>
    <n v="0"/>
    <x v="1"/>
    <n v="62.5"/>
    <n v="68"/>
    <n v="10.63"/>
    <n v="222.2"/>
    <n v="114"/>
    <n v="18.89"/>
    <n v="142.4"/>
    <n v="96"/>
    <n v="6.41"/>
    <n v="12.5"/>
    <x v="2"/>
    <n v="3.38"/>
    <x v="1"/>
    <x v="0"/>
    <x v="1"/>
    <x v="0"/>
    <x v="0"/>
    <x v="3"/>
  </r>
  <r>
    <n v="4080"/>
    <s v="TN"/>
    <x v="217"/>
    <x v="0"/>
    <x v="0"/>
    <x v="1"/>
    <n v="0"/>
    <x v="1"/>
    <n v="256.60000000000002"/>
    <n v="119"/>
    <n v="43.62"/>
    <n v="230.8"/>
    <n v="98"/>
    <n v="19.62"/>
    <n v="236"/>
    <n v="97"/>
    <n v="10.62"/>
    <n v="12.2"/>
    <x v="2"/>
    <n v="3.29"/>
    <x v="1"/>
    <x v="0"/>
    <x v="2"/>
    <x v="1"/>
    <x v="1"/>
    <x v="0"/>
  </r>
  <r>
    <n v="4081"/>
    <s v="OR"/>
    <x v="47"/>
    <x v="0"/>
    <x v="0"/>
    <x v="0"/>
    <n v="20"/>
    <x v="0"/>
    <n v="123.7"/>
    <n v="98"/>
    <n v="21.03"/>
    <n v="200.8"/>
    <n v="125"/>
    <n v="17.07"/>
    <n v="181"/>
    <n v="118"/>
    <n v="8.15"/>
    <n v="9.6"/>
    <x v="2"/>
    <n v="2.59"/>
    <x v="0"/>
    <x v="0"/>
    <x v="1"/>
    <x v="0"/>
    <x v="0"/>
    <x v="3"/>
  </r>
  <r>
    <n v="4082"/>
    <s v="NE"/>
    <x v="33"/>
    <x v="2"/>
    <x v="0"/>
    <x v="1"/>
    <n v="0"/>
    <x v="1"/>
    <n v="113.1"/>
    <n v="77"/>
    <n v="19.23"/>
    <n v="294.39999999999998"/>
    <n v="126"/>
    <n v="25.02"/>
    <n v="101.4"/>
    <n v="94"/>
    <n v="4.5599999999999996"/>
    <n v="13.4"/>
    <x v="0"/>
    <n v="3.62"/>
    <x v="1"/>
    <x v="0"/>
    <x v="1"/>
    <x v="0"/>
    <x v="1"/>
    <x v="1"/>
  </r>
  <r>
    <n v="4083"/>
    <s v="DE"/>
    <x v="41"/>
    <x v="0"/>
    <x v="0"/>
    <x v="0"/>
    <n v="38"/>
    <x v="2"/>
    <n v="220"/>
    <n v="102"/>
    <n v="37.4"/>
    <n v="180.3"/>
    <n v="119"/>
    <n v="15.33"/>
    <n v="136.19999999999999"/>
    <n v="90"/>
    <n v="6.13"/>
    <n v="10.3"/>
    <x v="5"/>
    <n v="2.78"/>
    <x v="0"/>
    <x v="0"/>
    <x v="1"/>
    <x v="0"/>
    <x v="0"/>
    <x v="0"/>
  </r>
  <r>
    <n v="4084"/>
    <s v="DC"/>
    <x v="14"/>
    <x v="0"/>
    <x v="0"/>
    <x v="1"/>
    <n v="0"/>
    <x v="1"/>
    <n v="147.69999999999999"/>
    <n v="105"/>
    <n v="25.11"/>
    <n v="215"/>
    <n v="129"/>
    <n v="18.28"/>
    <n v="267.2"/>
    <n v="95"/>
    <n v="12.02"/>
    <n v="11"/>
    <x v="0"/>
    <n v="2.97"/>
    <x v="1"/>
    <x v="0"/>
    <x v="1"/>
    <x v="0"/>
    <x v="0"/>
    <x v="2"/>
  </r>
  <r>
    <n v="4085"/>
    <s v="AL"/>
    <x v="23"/>
    <x v="0"/>
    <x v="0"/>
    <x v="1"/>
    <n v="0"/>
    <x v="1"/>
    <n v="271.89999999999998"/>
    <n v="106"/>
    <n v="46.22"/>
    <n v="231.9"/>
    <n v="116"/>
    <n v="19.71"/>
    <n v="247"/>
    <n v="110"/>
    <n v="11.12"/>
    <n v="9.3000000000000007"/>
    <x v="0"/>
    <n v="2.5099999999999998"/>
    <x v="0"/>
    <x v="0"/>
    <x v="2"/>
    <x v="1"/>
    <x v="1"/>
    <x v="0"/>
  </r>
  <r>
    <n v="4086"/>
    <s v="ND"/>
    <x v="2"/>
    <x v="1"/>
    <x v="0"/>
    <x v="1"/>
    <n v="0"/>
    <x v="1"/>
    <n v="196.2"/>
    <n v="107"/>
    <n v="33.35"/>
    <n v="103.9"/>
    <n v="104"/>
    <n v="8.83"/>
    <n v="203.8"/>
    <n v="88"/>
    <n v="9.17"/>
    <n v="13.2"/>
    <x v="7"/>
    <n v="3.56"/>
    <x v="1"/>
    <x v="0"/>
    <x v="1"/>
    <x v="0"/>
    <x v="2"/>
    <x v="0"/>
  </r>
  <r>
    <n v="4087"/>
    <s v="MD"/>
    <x v="69"/>
    <x v="0"/>
    <x v="0"/>
    <x v="1"/>
    <n v="0"/>
    <x v="1"/>
    <n v="111.3"/>
    <n v="92"/>
    <n v="18.920000000000002"/>
    <n v="109.4"/>
    <n v="108"/>
    <n v="9.3000000000000007"/>
    <n v="116.9"/>
    <n v="80"/>
    <n v="5.26"/>
    <n v="10.8"/>
    <x v="8"/>
    <n v="2.92"/>
    <x v="1"/>
    <x v="0"/>
    <x v="1"/>
    <x v="0"/>
    <x v="2"/>
    <x v="3"/>
  </r>
  <r>
    <n v="4088"/>
    <s v="LA"/>
    <x v="172"/>
    <x v="0"/>
    <x v="0"/>
    <x v="1"/>
    <n v="0"/>
    <x v="1"/>
    <n v="176.7"/>
    <n v="129"/>
    <n v="30.04"/>
    <n v="218.9"/>
    <n v="125"/>
    <n v="18.61"/>
    <n v="183.9"/>
    <n v="51"/>
    <n v="8.2799999999999994"/>
    <n v="9.1"/>
    <x v="7"/>
    <n v="2.46"/>
    <x v="0"/>
    <x v="1"/>
    <x v="1"/>
    <x v="0"/>
    <x v="0"/>
    <x v="0"/>
  </r>
  <r>
    <n v="4089"/>
    <s v="OK"/>
    <x v="104"/>
    <x v="2"/>
    <x v="0"/>
    <x v="1"/>
    <n v="0"/>
    <x v="1"/>
    <n v="211.3"/>
    <n v="91"/>
    <n v="35.92"/>
    <n v="190.9"/>
    <n v="116"/>
    <n v="16.23"/>
    <n v="184.1"/>
    <n v="134"/>
    <n v="8.2799999999999994"/>
    <n v="6.3"/>
    <x v="7"/>
    <n v="1.7"/>
    <x v="0"/>
    <x v="4"/>
    <x v="1"/>
    <x v="0"/>
    <x v="0"/>
    <x v="0"/>
  </r>
  <r>
    <n v="4090"/>
    <s v="ID"/>
    <x v="131"/>
    <x v="0"/>
    <x v="0"/>
    <x v="1"/>
    <n v="0"/>
    <x v="1"/>
    <n v="219"/>
    <n v="98"/>
    <n v="37.229999999999997"/>
    <n v="176.1"/>
    <n v="109"/>
    <n v="14.97"/>
    <n v="166.3"/>
    <n v="132"/>
    <n v="7.48"/>
    <n v="6.8"/>
    <x v="0"/>
    <n v="1.84"/>
    <x v="0"/>
    <x v="4"/>
    <x v="1"/>
    <x v="0"/>
    <x v="2"/>
    <x v="0"/>
  </r>
  <r>
    <n v="4091"/>
    <s v="PA"/>
    <x v="141"/>
    <x v="0"/>
    <x v="0"/>
    <x v="1"/>
    <n v="0"/>
    <x v="1"/>
    <n v="174.1"/>
    <n v="94"/>
    <n v="29.6"/>
    <n v="147.1"/>
    <n v="93"/>
    <n v="12.5"/>
    <n v="216.9"/>
    <n v="108"/>
    <n v="9.76"/>
    <n v="16.2"/>
    <x v="0"/>
    <n v="4.37"/>
    <x v="1"/>
    <x v="0"/>
    <x v="1"/>
    <x v="0"/>
    <x v="2"/>
    <x v="3"/>
  </r>
  <r>
    <n v="4092"/>
    <s v="NE"/>
    <x v="70"/>
    <x v="0"/>
    <x v="0"/>
    <x v="1"/>
    <n v="0"/>
    <x v="1"/>
    <n v="124"/>
    <n v="77"/>
    <n v="21.08"/>
    <n v="222.2"/>
    <n v="95"/>
    <n v="18.89"/>
    <n v="151.19999999999999"/>
    <n v="111"/>
    <n v="6.8"/>
    <n v="13.1"/>
    <x v="5"/>
    <n v="3.54"/>
    <x v="1"/>
    <x v="1"/>
    <x v="1"/>
    <x v="0"/>
    <x v="0"/>
    <x v="3"/>
  </r>
  <r>
    <n v="4093"/>
    <s v="TX"/>
    <x v="102"/>
    <x v="0"/>
    <x v="0"/>
    <x v="0"/>
    <n v="38"/>
    <x v="2"/>
    <n v="175.6"/>
    <n v="127"/>
    <n v="29.85"/>
    <n v="260.5"/>
    <n v="118"/>
    <n v="22.14"/>
    <n v="199.5"/>
    <n v="109"/>
    <n v="8.98"/>
    <n v="12.3"/>
    <x v="5"/>
    <n v="3.32"/>
    <x v="1"/>
    <x v="4"/>
    <x v="1"/>
    <x v="0"/>
    <x v="1"/>
    <x v="1"/>
  </r>
  <r>
    <n v="4094"/>
    <s v="LA"/>
    <x v="30"/>
    <x v="2"/>
    <x v="0"/>
    <x v="0"/>
    <n v="32"/>
    <x v="2"/>
    <n v="111.7"/>
    <n v="116"/>
    <n v="18.989999999999998"/>
    <n v="133.9"/>
    <n v="93"/>
    <n v="11.38"/>
    <n v="176.5"/>
    <n v="76"/>
    <n v="7.94"/>
    <n v="8"/>
    <x v="2"/>
    <n v="2.16"/>
    <x v="0"/>
    <x v="0"/>
    <x v="1"/>
    <x v="0"/>
    <x v="2"/>
    <x v="3"/>
  </r>
  <r>
    <n v="4095"/>
    <s v="WI"/>
    <x v="9"/>
    <x v="0"/>
    <x v="0"/>
    <x v="1"/>
    <n v="0"/>
    <x v="1"/>
    <n v="37.4"/>
    <n v="102"/>
    <n v="6.36"/>
    <n v="182.3"/>
    <n v="115"/>
    <n v="15.5"/>
    <n v="191.9"/>
    <n v="100"/>
    <n v="8.64"/>
    <n v="8.3000000000000007"/>
    <x v="2"/>
    <n v="2.2400000000000002"/>
    <x v="0"/>
    <x v="4"/>
    <x v="1"/>
    <x v="0"/>
    <x v="0"/>
    <x v="3"/>
  </r>
  <r>
    <n v="4096"/>
    <s v="AR"/>
    <x v="12"/>
    <x v="0"/>
    <x v="0"/>
    <x v="1"/>
    <n v="0"/>
    <x v="1"/>
    <n v="201.4"/>
    <n v="112"/>
    <n v="34.24"/>
    <n v="109.6"/>
    <n v="71"/>
    <n v="9.32"/>
    <n v="200.2"/>
    <n v="135"/>
    <n v="9.01"/>
    <n v="10.7"/>
    <x v="5"/>
    <n v="2.89"/>
    <x v="1"/>
    <x v="0"/>
    <x v="1"/>
    <x v="0"/>
    <x v="2"/>
    <x v="0"/>
  </r>
  <r>
    <n v="4097"/>
    <s v="GA"/>
    <x v="190"/>
    <x v="0"/>
    <x v="0"/>
    <x v="1"/>
    <n v="0"/>
    <x v="1"/>
    <n v="156"/>
    <n v="88"/>
    <n v="26.52"/>
    <n v="213.8"/>
    <n v="127"/>
    <n v="18.170000000000002"/>
    <n v="244.9"/>
    <n v="113"/>
    <n v="11.02"/>
    <n v="11.4"/>
    <x v="4"/>
    <n v="3.08"/>
    <x v="1"/>
    <x v="0"/>
    <x v="1"/>
    <x v="0"/>
    <x v="0"/>
    <x v="2"/>
  </r>
  <r>
    <n v="4098"/>
    <s v="NY"/>
    <x v="3"/>
    <x v="2"/>
    <x v="0"/>
    <x v="1"/>
    <n v="0"/>
    <x v="1"/>
    <n v="162.9"/>
    <n v="103"/>
    <n v="27.69"/>
    <n v="243.6"/>
    <n v="97"/>
    <n v="20.71"/>
    <n v="172.4"/>
    <n v="111"/>
    <n v="7.76"/>
    <n v="7"/>
    <x v="2"/>
    <n v="1.89"/>
    <x v="0"/>
    <x v="2"/>
    <x v="1"/>
    <x v="0"/>
    <x v="1"/>
    <x v="1"/>
  </r>
  <r>
    <n v="4099"/>
    <s v="MT"/>
    <x v="29"/>
    <x v="0"/>
    <x v="0"/>
    <x v="0"/>
    <n v="18"/>
    <x v="0"/>
    <n v="211.4"/>
    <n v="111"/>
    <n v="35.94"/>
    <n v="150.80000000000001"/>
    <n v="67"/>
    <n v="12.82"/>
    <n v="216.5"/>
    <n v="87"/>
    <n v="9.74"/>
    <n v="10.5"/>
    <x v="5"/>
    <n v="2.84"/>
    <x v="1"/>
    <x v="4"/>
    <x v="1"/>
    <x v="0"/>
    <x v="2"/>
    <x v="0"/>
  </r>
  <r>
    <n v="4100"/>
    <s v="LA"/>
    <x v="38"/>
    <x v="0"/>
    <x v="0"/>
    <x v="1"/>
    <n v="0"/>
    <x v="1"/>
    <n v="157.30000000000001"/>
    <n v="83"/>
    <n v="26.74"/>
    <n v="162.80000000000001"/>
    <n v="75"/>
    <n v="13.84"/>
    <n v="112"/>
    <n v="101"/>
    <n v="5.04"/>
    <n v="9.6999999999999993"/>
    <x v="7"/>
    <n v="2.62"/>
    <x v="0"/>
    <x v="0"/>
    <x v="1"/>
    <x v="0"/>
    <x v="2"/>
    <x v="3"/>
  </r>
  <r>
    <n v="4101"/>
    <s v="AK"/>
    <x v="19"/>
    <x v="1"/>
    <x v="0"/>
    <x v="1"/>
    <n v="0"/>
    <x v="1"/>
    <n v="172.7"/>
    <n v="112"/>
    <n v="29.36"/>
    <n v="244.5"/>
    <n v="83"/>
    <n v="20.78"/>
    <n v="242.3"/>
    <n v="68"/>
    <n v="10.9"/>
    <n v="4.0999999999999996"/>
    <x v="6"/>
    <n v="1.1100000000000001"/>
    <x v="0"/>
    <x v="1"/>
    <x v="1"/>
    <x v="0"/>
    <x v="1"/>
    <x v="1"/>
  </r>
  <r>
    <n v="4102"/>
    <s v="RI"/>
    <x v="45"/>
    <x v="2"/>
    <x v="0"/>
    <x v="1"/>
    <n v="0"/>
    <x v="1"/>
    <n v="196.6"/>
    <n v="87"/>
    <n v="33.42"/>
    <n v="117.7"/>
    <n v="103"/>
    <n v="10"/>
    <n v="124.9"/>
    <n v="100"/>
    <n v="5.62"/>
    <n v="11.4"/>
    <x v="0"/>
    <n v="3.08"/>
    <x v="1"/>
    <x v="4"/>
    <x v="1"/>
    <x v="0"/>
    <x v="2"/>
    <x v="0"/>
  </r>
  <r>
    <n v="4103"/>
    <s v="AR"/>
    <x v="11"/>
    <x v="2"/>
    <x v="0"/>
    <x v="0"/>
    <n v="43"/>
    <x v="2"/>
    <n v="147.69999999999999"/>
    <n v="95"/>
    <n v="25.11"/>
    <n v="259.3"/>
    <n v="108"/>
    <n v="22.04"/>
    <n v="237.1"/>
    <n v="106"/>
    <n v="10.67"/>
    <n v="8.9"/>
    <x v="8"/>
    <n v="2.4"/>
    <x v="0"/>
    <x v="3"/>
    <x v="1"/>
    <x v="0"/>
    <x v="1"/>
    <x v="1"/>
  </r>
  <r>
    <n v="4104"/>
    <s v="IA"/>
    <x v="26"/>
    <x v="2"/>
    <x v="1"/>
    <x v="1"/>
    <n v="0"/>
    <x v="1"/>
    <n v="197.6"/>
    <n v="105"/>
    <n v="33.590000000000003"/>
    <n v="177.5"/>
    <n v="96"/>
    <n v="15.09"/>
    <n v="126.8"/>
    <n v="100"/>
    <n v="5.71"/>
    <n v="9.1999999999999993"/>
    <x v="6"/>
    <n v="2.48"/>
    <x v="0"/>
    <x v="3"/>
    <x v="2"/>
    <x v="1"/>
    <x v="0"/>
    <x v="0"/>
  </r>
  <r>
    <n v="4105"/>
    <s v="CT"/>
    <x v="10"/>
    <x v="1"/>
    <x v="0"/>
    <x v="0"/>
    <n v="18"/>
    <x v="0"/>
    <n v="186.7"/>
    <n v="74"/>
    <n v="31.74"/>
    <n v="220"/>
    <n v="77"/>
    <n v="18.7"/>
    <n v="224.6"/>
    <n v="137"/>
    <n v="10.11"/>
    <n v="12"/>
    <x v="7"/>
    <n v="3.24"/>
    <x v="1"/>
    <x v="0"/>
    <x v="1"/>
    <x v="0"/>
    <x v="0"/>
    <x v="0"/>
  </r>
  <r>
    <n v="4106"/>
    <s v="SC"/>
    <x v="133"/>
    <x v="2"/>
    <x v="0"/>
    <x v="0"/>
    <n v="39"/>
    <x v="2"/>
    <n v="198.5"/>
    <n v="104"/>
    <n v="33.75"/>
    <n v="163.1"/>
    <n v="107"/>
    <n v="13.86"/>
    <n v="212.2"/>
    <n v="125"/>
    <n v="9.5500000000000007"/>
    <n v="10.8"/>
    <x v="5"/>
    <n v="2.92"/>
    <x v="1"/>
    <x v="0"/>
    <x v="1"/>
    <x v="0"/>
    <x v="2"/>
    <x v="0"/>
  </r>
  <r>
    <n v="4107"/>
    <s v="WA"/>
    <x v="58"/>
    <x v="2"/>
    <x v="0"/>
    <x v="1"/>
    <n v="0"/>
    <x v="1"/>
    <n v="161.1"/>
    <n v="133"/>
    <n v="27.39"/>
    <n v="205.3"/>
    <n v="95"/>
    <n v="17.45"/>
    <n v="60.3"/>
    <n v="93"/>
    <n v="2.71"/>
    <n v="12.2"/>
    <x v="5"/>
    <n v="3.29"/>
    <x v="1"/>
    <x v="4"/>
    <x v="1"/>
    <x v="0"/>
    <x v="0"/>
    <x v="3"/>
  </r>
  <r>
    <n v="4108"/>
    <s v="AR"/>
    <x v="66"/>
    <x v="0"/>
    <x v="0"/>
    <x v="0"/>
    <n v="27"/>
    <x v="2"/>
    <n v="190.8"/>
    <n v="76"/>
    <n v="32.44"/>
    <n v="177.5"/>
    <n v="104"/>
    <n v="15.09"/>
    <n v="227.3"/>
    <n v="95"/>
    <n v="10.23"/>
    <n v="5.9"/>
    <x v="6"/>
    <n v="1.59"/>
    <x v="0"/>
    <x v="4"/>
    <x v="1"/>
    <x v="0"/>
    <x v="0"/>
    <x v="0"/>
  </r>
  <r>
    <n v="4109"/>
    <s v="TX"/>
    <x v="191"/>
    <x v="0"/>
    <x v="0"/>
    <x v="1"/>
    <n v="0"/>
    <x v="1"/>
    <n v="195.2"/>
    <n v="100"/>
    <n v="33.18"/>
    <n v="179.8"/>
    <n v="95"/>
    <n v="15.28"/>
    <n v="298.3"/>
    <n v="115"/>
    <n v="13.42"/>
    <n v="11.5"/>
    <x v="7"/>
    <n v="3.11"/>
    <x v="1"/>
    <x v="0"/>
    <x v="1"/>
    <x v="0"/>
    <x v="0"/>
    <x v="0"/>
  </r>
  <r>
    <n v="4110"/>
    <s v="NJ"/>
    <x v="6"/>
    <x v="1"/>
    <x v="0"/>
    <x v="1"/>
    <n v="0"/>
    <x v="1"/>
    <n v="290.5"/>
    <n v="123"/>
    <n v="49.39"/>
    <n v="253"/>
    <n v="77"/>
    <n v="21.51"/>
    <n v="159.30000000000001"/>
    <n v="96"/>
    <n v="7.17"/>
    <n v="11.3"/>
    <x v="2"/>
    <n v="3.05"/>
    <x v="1"/>
    <x v="4"/>
    <x v="2"/>
    <x v="1"/>
    <x v="1"/>
    <x v="0"/>
  </r>
  <r>
    <n v="4111"/>
    <s v="ME"/>
    <x v="32"/>
    <x v="0"/>
    <x v="0"/>
    <x v="0"/>
    <n v="23"/>
    <x v="0"/>
    <n v="165.2"/>
    <n v="103"/>
    <n v="28.08"/>
    <n v="193.9"/>
    <n v="78"/>
    <n v="16.48"/>
    <n v="170.9"/>
    <n v="90"/>
    <n v="7.69"/>
    <n v="11.8"/>
    <x v="5"/>
    <n v="3.19"/>
    <x v="1"/>
    <x v="0"/>
    <x v="1"/>
    <x v="0"/>
    <x v="0"/>
    <x v="3"/>
  </r>
  <r>
    <n v="4112"/>
    <s v="WI"/>
    <x v="66"/>
    <x v="0"/>
    <x v="0"/>
    <x v="1"/>
    <n v="0"/>
    <x v="1"/>
    <n v="198.9"/>
    <n v="101"/>
    <n v="33.81"/>
    <n v="209.7"/>
    <n v="91"/>
    <n v="17.82"/>
    <n v="145.30000000000001"/>
    <n v="55"/>
    <n v="6.54"/>
    <n v="11.4"/>
    <x v="7"/>
    <n v="3.08"/>
    <x v="1"/>
    <x v="0"/>
    <x v="1"/>
    <x v="0"/>
    <x v="0"/>
    <x v="0"/>
  </r>
  <r>
    <n v="4113"/>
    <s v="DE"/>
    <x v="20"/>
    <x v="2"/>
    <x v="0"/>
    <x v="1"/>
    <n v="0"/>
    <x v="1"/>
    <n v="169.2"/>
    <n v="91"/>
    <n v="28.76"/>
    <n v="224.6"/>
    <n v="122"/>
    <n v="19.09"/>
    <n v="108"/>
    <n v="115"/>
    <n v="4.8600000000000003"/>
    <n v="13"/>
    <x v="2"/>
    <n v="3.51"/>
    <x v="1"/>
    <x v="0"/>
    <x v="1"/>
    <x v="0"/>
    <x v="1"/>
    <x v="3"/>
  </r>
  <r>
    <n v="4114"/>
    <s v="DE"/>
    <x v="136"/>
    <x v="0"/>
    <x v="0"/>
    <x v="1"/>
    <n v="0"/>
    <x v="1"/>
    <n v="275.5"/>
    <n v="76"/>
    <n v="46.84"/>
    <n v="225.8"/>
    <n v="82"/>
    <n v="19.190000000000001"/>
    <n v="327.3"/>
    <n v="87"/>
    <n v="14.73"/>
    <n v="4.8"/>
    <x v="5"/>
    <n v="1.3"/>
    <x v="0"/>
    <x v="3"/>
    <x v="2"/>
    <x v="1"/>
    <x v="1"/>
    <x v="0"/>
  </r>
  <r>
    <n v="4115"/>
    <s v="HI"/>
    <x v="41"/>
    <x v="2"/>
    <x v="0"/>
    <x v="1"/>
    <n v="0"/>
    <x v="1"/>
    <n v="226.6"/>
    <n v="119"/>
    <n v="38.520000000000003"/>
    <n v="199.8"/>
    <n v="111"/>
    <n v="16.98"/>
    <n v="219.4"/>
    <n v="141"/>
    <n v="9.8699999999999992"/>
    <n v="11.7"/>
    <x v="5"/>
    <n v="3.16"/>
    <x v="1"/>
    <x v="3"/>
    <x v="1"/>
    <x v="0"/>
    <x v="0"/>
    <x v="0"/>
  </r>
  <r>
    <n v="4116"/>
    <s v="PA"/>
    <x v="87"/>
    <x v="0"/>
    <x v="0"/>
    <x v="1"/>
    <n v="0"/>
    <x v="1"/>
    <n v="158.19999999999999"/>
    <n v="130"/>
    <n v="26.89"/>
    <n v="234.6"/>
    <n v="91"/>
    <n v="19.940000000000001"/>
    <n v="291"/>
    <n v="117"/>
    <n v="13.1"/>
    <n v="12.9"/>
    <x v="0"/>
    <n v="3.48"/>
    <x v="1"/>
    <x v="4"/>
    <x v="1"/>
    <x v="0"/>
    <x v="1"/>
    <x v="2"/>
  </r>
  <r>
    <n v="4117"/>
    <s v="MA"/>
    <x v="66"/>
    <x v="0"/>
    <x v="0"/>
    <x v="1"/>
    <n v="0"/>
    <x v="1"/>
    <n v="186.4"/>
    <n v="85"/>
    <n v="31.69"/>
    <n v="173.4"/>
    <n v="100"/>
    <n v="14.74"/>
    <n v="294.7"/>
    <n v="73"/>
    <n v="13.26"/>
    <n v="9.1"/>
    <x v="2"/>
    <n v="2.46"/>
    <x v="0"/>
    <x v="0"/>
    <x v="1"/>
    <x v="0"/>
    <x v="2"/>
    <x v="0"/>
  </r>
  <r>
    <n v="4118"/>
    <s v="SD"/>
    <x v="116"/>
    <x v="2"/>
    <x v="0"/>
    <x v="1"/>
    <n v="0"/>
    <x v="1"/>
    <n v="165.8"/>
    <n v="94"/>
    <n v="28.19"/>
    <n v="192.8"/>
    <n v="135"/>
    <n v="16.39"/>
    <n v="247.8"/>
    <n v="64"/>
    <n v="11.15"/>
    <n v="12.4"/>
    <x v="10"/>
    <n v="3.35"/>
    <x v="1"/>
    <x v="3"/>
    <x v="1"/>
    <x v="0"/>
    <x v="0"/>
    <x v="2"/>
  </r>
  <r>
    <n v="4119"/>
    <s v="PA"/>
    <x v="23"/>
    <x v="1"/>
    <x v="0"/>
    <x v="1"/>
    <n v="0"/>
    <x v="1"/>
    <n v="143.19999999999999"/>
    <n v="127"/>
    <n v="24.34"/>
    <n v="103"/>
    <n v="89"/>
    <n v="8.76"/>
    <n v="233.5"/>
    <n v="94"/>
    <n v="10.51"/>
    <n v="12.7"/>
    <x v="0"/>
    <n v="3.43"/>
    <x v="1"/>
    <x v="4"/>
    <x v="1"/>
    <x v="0"/>
    <x v="2"/>
    <x v="2"/>
  </r>
  <r>
    <n v="4120"/>
    <s v="MD"/>
    <x v="123"/>
    <x v="1"/>
    <x v="0"/>
    <x v="1"/>
    <n v="0"/>
    <x v="1"/>
    <n v="238.6"/>
    <n v="107"/>
    <n v="40.56"/>
    <n v="178"/>
    <n v="85"/>
    <n v="15.13"/>
    <n v="196"/>
    <n v="124"/>
    <n v="8.82"/>
    <n v="6.2"/>
    <x v="7"/>
    <n v="1.67"/>
    <x v="0"/>
    <x v="0"/>
    <x v="1"/>
    <x v="0"/>
    <x v="0"/>
    <x v="0"/>
  </r>
  <r>
    <n v="4121"/>
    <s v="MS"/>
    <x v="131"/>
    <x v="2"/>
    <x v="1"/>
    <x v="1"/>
    <n v="0"/>
    <x v="1"/>
    <n v="113"/>
    <n v="63"/>
    <n v="19.21"/>
    <n v="187"/>
    <n v="131"/>
    <n v="15.9"/>
    <n v="146.80000000000001"/>
    <n v="61"/>
    <n v="6.61"/>
    <n v="10.9"/>
    <x v="10"/>
    <n v="2.94"/>
    <x v="1"/>
    <x v="0"/>
    <x v="1"/>
    <x v="0"/>
    <x v="0"/>
    <x v="3"/>
  </r>
  <r>
    <n v="4122"/>
    <s v="MI"/>
    <x v="104"/>
    <x v="2"/>
    <x v="0"/>
    <x v="1"/>
    <n v="0"/>
    <x v="1"/>
    <n v="149.6"/>
    <n v="74"/>
    <n v="25.43"/>
    <n v="167.9"/>
    <n v="92"/>
    <n v="14.27"/>
    <n v="174.1"/>
    <n v="100"/>
    <n v="7.83"/>
    <n v="16.399999999999999"/>
    <x v="10"/>
    <n v="4.43"/>
    <x v="1"/>
    <x v="1"/>
    <x v="1"/>
    <x v="0"/>
    <x v="2"/>
    <x v="3"/>
  </r>
  <r>
    <n v="4123"/>
    <s v="ID"/>
    <x v="66"/>
    <x v="0"/>
    <x v="0"/>
    <x v="1"/>
    <n v="0"/>
    <x v="1"/>
    <n v="232"/>
    <n v="80"/>
    <n v="39.44"/>
    <n v="126.1"/>
    <n v="94"/>
    <n v="10.72"/>
    <n v="109.6"/>
    <n v="117"/>
    <n v="4.93"/>
    <n v="12"/>
    <x v="1"/>
    <n v="3.24"/>
    <x v="1"/>
    <x v="0"/>
    <x v="1"/>
    <x v="0"/>
    <x v="2"/>
    <x v="0"/>
  </r>
  <r>
    <n v="4124"/>
    <s v="NY"/>
    <x v="113"/>
    <x v="0"/>
    <x v="0"/>
    <x v="1"/>
    <n v="0"/>
    <x v="1"/>
    <n v="167.2"/>
    <n v="94"/>
    <n v="28.42"/>
    <n v="218.1"/>
    <n v="121"/>
    <n v="18.54"/>
    <n v="313.10000000000002"/>
    <n v="109"/>
    <n v="14.09"/>
    <n v="7.8"/>
    <x v="2"/>
    <n v="2.11"/>
    <x v="0"/>
    <x v="3"/>
    <x v="1"/>
    <x v="0"/>
    <x v="0"/>
    <x v="2"/>
  </r>
  <r>
    <n v="4125"/>
    <s v="AK"/>
    <x v="42"/>
    <x v="0"/>
    <x v="0"/>
    <x v="1"/>
    <n v="0"/>
    <x v="1"/>
    <n v="162.4"/>
    <n v="87"/>
    <n v="27.61"/>
    <n v="285.2"/>
    <n v="104"/>
    <n v="24.24"/>
    <n v="117.4"/>
    <n v="125"/>
    <n v="5.28"/>
    <n v="5.8"/>
    <x v="2"/>
    <n v="1.57"/>
    <x v="0"/>
    <x v="4"/>
    <x v="1"/>
    <x v="0"/>
    <x v="1"/>
    <x v="1"/>
  </r>
  <r>
    <n v="4126"/>
    <s v="TN"/>
    <x v="130"/>
    <x v="1"/>
    <x v="0"/>
    <x v="1"/>
    <n v="0"/>
    <x v="1"/>
    <n v="189.6"/>
    <n v="89"/>
    <n v="32.229999999999997"/>
    <n v="251.6"/>
    <n v="116"/>
    <n v="21.39"/>
    <n v="230.9"/>
    <n v="105"/>
    <n v="10.39"/>
    <n v="5.4"/>
    <x v="8"/>
    <n v="1.46"/>
    <x v="0"/>
    <x v="3"/>
    <x v="1"/>
    <x v="0"/>
    <x v="1"/>
    <x v="0"/>
  </r>
  <r>
    <n v="4127"/>
    <s v="CT"/>
    <x v="135"/>
    <x v="0"/>
    <x v="0"/>
    <x v="0"/>
    <n v="24"/>
    <x v="0"/>
    <n v="247.6"/>
    <n v="97"/>
    <n v="42.09"/>
    <n v="199.7"/>
    <n v="106"/>
    <n v="16.97"/>
    <n v="217.7"/>
    <n v="91"/>
    <n v="9.8000000000000007"/>
    <n v="12.1"/>
    <x v="1"/>
    <n v="3.27"/>
    <x v="1"/>
    <x v="0"/>
    <x v="1"/>
    <x v="0"/>
    <x v="0"/>
    <x v="0"/>
  </r>
  <r>
    <n v="4128"/>
    <s v="HI"/>
    <x v="128"/>
    <x v="1"/>
    <x v="0"/>
    <x v="1"/>
    <n v="0"/>
    <x v="1"/>
    <n v="179.4"/>
    <n v="108"/>
    <n v="30.5"/>
    <n v="263.2"/>
    <n v="74"/>
    <n v="22.37"/>
    <n v="133.30000000000001"/>
    <n v="78"/>
    <n v="6"/>
    <n v="13.4"/>
    <x v="10"/>
    <n v="3.62"/>
    <x v="1"/>
    <x v="4"/>
    <x v="1"/>
    <x v="0"/>
    <x v="1"/>
    <x v="0"/>
  </r>
  <r>
    <n v="4129"/>
    <s v="RI"/>
    <x v="165"/>
    <x v="1"/>
    <x v="0"/>
    <x v="1"/>
    <n v="0"/>
    <x v="1"/>
    <n v="245.1"/>
    <n v="68"/>
    <n v="41.67"/>
    <n v="195.8"/>
    <n v="100"/>
    <n v="16.64"/>
    <n v="244.2"/>
    <n v="80"/>
    <n v="10.99"/>
    <n v="11.5"/>
    <x v="7"/>
    <n v="3.11"/>
    <x v="1"/>
    <x v="4"/>
    <x v="1"/>
    <x v="0"/>
    <x v="0"/>
    <x v="0"/>
  </r>
  <r>
    <n v="4130"/>
    <s v="MS"/>
    <x v="42"/>
    <x v="2"/>
    <x v="0"/>
    <x v="0"/>
    <n v="12"/>
    <x v="0"/>
    <n v="127.2"/>
    <n v="56"/>
    <n v="21.62"/>
    <n v="241.6"/>
    <n v="114"/>
    <n v="20.54"/>
    <n v="176.6"/>
    <n v="84"/>
    <n v="7.95"/>
    <n v="13.2"/>
    <x v="0"/>
    <n v="3.56"/>
    <x v="1"/>
    <x v="3"/>
    <x v="1"/>
    <x v="0"/>
    <x v="1"/>
    <x v="1"/>
  </r>
  <r>
    <n v="4131"/>
    <s v="MS"/>
    <x v="92"/>
    <x v="0"/>
    <x v="0"/>
    <x v="1"/>
    <n v="0"/>
    <x v="1"/>
    <n v="142.69999999999999"/>
    <n v="80"/>
    <n v="24.26"/>
    <n v="205.4"/>
    <n v="135"/>
    <n v="17.46"/>
    <n v="228.1"/>
    <n v="87"/>
    <n v="10.26"/>
    <n v="12"/>
    <x v="9"/>
    <n v="3.24"/>
    <x v="1"/>
    <x v="4"/>
    <x v="1"/>
    <x v="0"/>
    <x v="0"/>
    <x v="2"/>
  </r>
  <r>
    <n v="4132"/>
    <s v="WI"/>
    <x v="51"/>
    <x v="1"/>
    <x v="0"/>
    <x v="1"/>
    <n v="0"/>
    <x v="1"/>
    <n v="94.5"/>
    <n v="97"/>
    <n v="16.07"/>
    <n v="178.2"/>
    <n v="127"/>
    <n v="15.15"/>
    <n v="230.2"/>
    <n v="99"/>
    <n v="10.36"/>
    <n v="9.1999999999999993"/>
    <x v="0"/>
    <n v="2.48"/>
    <x v="0"/>
    <x v="4"/>
    <x v="1"/>
    <x v="0"/>
    <x v="0"/>
    <x v="2"/>
  </r>
  <r>
    <n v="4133"/>
    <s v="DE"/>
    <x v="25"/>
    <x v="1"/>
    <x v="0"/>
    <x v="1"/>
    <n v="0"/>
    <x v="1"/>
    <n v="241.7"/>
    <n v="115"/>
    <n v="41.09"/>
    <n v="141.5"/>
    <n v="96"/>
    <n v="12.03"/>
    <n v="170.7"/>
    <n v="94"/>
    <n v="7.68"/>
    <n v="4.5"/>
    <x v="2"/>
    <n v="1.22"/>
    <x v="0"/>
    <x v="4"/>
    <x v="1"/>
    <x v="0"/>
    <x v="2"/>
    <x v="0"/>
  </r>
  <r>
    <n v="4134"/>
    <s v="CO"/>
    <x v="12"/>
    <x v="0"/>
    <x v="1"/>
    <x v="1"/>
    <n v="0"/>
    <x v="1"/>
    <n v="267.5"/>
    <n v="134"/>
    <n v="45.48"/>
    <n v="242.5"/>
    <n v="110"/>
    <n v="20.61"/>
    <n v="223"/>
    <n v="108"/>
    <n v="10.039999999999999"/>
    <n v="8.3000000000000007"/>
    <x v="7"/>
    <n v="2.2400000000000002"/>
    <x v="0"/>
    <x v="3"/>
    <x v="2"/>
    <x v="1"/>
    <x v="1"/>
    <x v="0"/>
  </r>
  <r>
    <n v="4135"/>
    <s v="AL"/>
    <x v="167"/>
    <x v="2"/>
    <x v="0"/>
    <x v="1"/>
    <n v="0"/>
    <x v="1"/>
    <n v="290.10000000000002"/>
    <n v="143"/>
    <n v="49.32"/>
    <n v="245.7"/>
    <n v="97"/>
    <n v="20.88"/>
    <n v="147"/>
    <n v="80"/>
    <n v="6.61"/>
    <n v="7.4"/>
    <x v="7"/>
    <n v="2"/>
    <x v="0"/>
    <x v="4"/>
    <x v="2"/>
    <x v="1"/>
    <x v="1"/>
    <x v="0"/>
  </r>
  <r>
    <n v="4136"/>
    <s v="WY"/>
    <x v="46"/>
    <x v="0"/>
    <x v="0"/>
    <x v="0"/>
    <n v="24"/>
    <x v="0"/>
    <n v="240.5"/>
    <n v="103"/>
    <n v="40.89"/>
    <n v="280.5"/>
    <n v="78"/>
    <n v="23.84"/>
    <n v="212.8"/>
    <n v="69"/>
    <n v="9.58"/>
    <n v="10.4"/>
    <x v="2"/>
    <n v="2.81"/>
    <x v="1"/>
    <x v="4"/>
    <x v="1"/>
    <x v="0"/>
    <x v="1"/>
    <x v="0"/>
  </r>
  <r>
    <n v="4137"/>
    <s v="SD"/>
    <x v="70"/>
    <x v="0"/>
    <x v="0"/>
    <x v="1"/>
    <n v="0"/>
    <x v="1"/>
    <n v="284.5"/>
    <n v="104"/>
    <n v="48.37"/>
    <n v="88.6"/>
    <n v="71"/>
    <n v="7.53"/>
    <n v="171.4"/>
    <n v="93"/>
    <n v="7.71"/>
    <n v="12.5"/>
    <x v="7"/>
    <n v="3.38"/>
    <x v="1"/>
    <x v="0"/>
    <x v="1"/>
    <x v="0"/>
    <x v="2"/>
    <x v="0"/>
  </r>
  <r>
    <n v="4138"/>
    <s v="WY"/>
    <x v="5"/>
    <x v="0"/>
    <x v="0"/>
    <x v="1"/>
    <n v="0"/>
    <x v="1"/>
    <n v="131.69999999999999"/>
    <n v="85"/>
    <n v="22.39"/>
    <n v="239.6"/>
    <n v="118"/>
    <n v="20.37"/>
    <n v="235.1"/>
    <n v="77"/>
    <n v="10.58"/>
    <n v="8.9"/>
    <x v="0"/>
    <n v="2.4"/>
    <x v="0"/>
    <x v="0"/>
    <x v="1"/>
    <x v="0"/>
    <x v="1"/>
    <x v="1"/>
  </r>
  <r>
    <n v="4139"/>
    <s v="SC"/>
    <x v="210"/>
    <x v="0"/>
    <x v="0"/>
    <x v="0"/>
    <n v="31"/>
    <x v="2"/>
    <n v="211.9"/>
    <n v="126"/>
    <n v="36.020000000000003"/>
    <n v="224.3"/>
    <n v="125"/>
    <n v="19.07"/>
    <n v="226.2"/>
    <n v="125"/>
    <n v="10.18"/>
    <n v="13.8"/>
    <x v="5"/>
    <n v="3.73"/>
    <x v="1"/>
    <x v="0"/>
    <x v="1"/>
    <x v="0"/>
    <x v="1"/>
    <x v="0"/>
  </r>
  <r>
    <n v="4140"/>
    <s v="FL"/>
    <x v="137"/>
    <x v="0"/>
    <x v="0"/>
    <x v="1"/>
    <n v="0"/>
    <x v="1"/>
    <n v="168.9"/>
    <n v="88"/>
    <n v="28.71"/>
    <n v="235.8"/>
    <n v="98"/>
    <n v="20.04"/>
    <n v="273.2"/>
    <n v="108"/>
    <n v="12.29"/>
    <n v="14.6"/>
    <x v="0"/>
    <n v="3.94"/>
    <x v="1"/>
    <x v="3"/>
    <x v="1"/>
    <x v="0"/>
    <x v="1"/>
    <x v="1"/>
  </r>
  <r>
    <n v="4141"/>
    <s v="LA"/>
    <x v="183"/>
    <x v="0"/>
    <x v="1"/>
    <x v="1"/>
    <n v="0"/>
    <x v="1"/>
    <n v="230.5"/>
    <n v="126"/>
    <n v="39.19"/>
    <n v="184.7"/>
    <n v="128"/>
    <n v="15.7"/>
    <n v="159.1"/>
    <n v="152"/>
    <n v="7.16"/>
    <n v="10.6"/>
    <x v="0"/>
    <n v="2.86"/>
    <x v="1"/>
    <x v="0"/>
    <x v="1"/>
    <x v="0"/>
    <x v="0"/>
    <x v="0"/>
  </r>
  <r>
    <n v="4142"/>
    <s v="FL"/>
    <x v="37"/>
    <x v="1"/>
    <x v="0"/>
    <x v="1"/>
    <n v="0"/>
    <x v="1"/>
    <n v="195.5"/>
    <n v="77"/>
    <n v="33.24"/>
    <n v="156.30000000000001"/>
    <n v="108"/>
    <n v="13.29"/>
    <n v="217.8"/>
    <n v="133"/>
    <n v="9.8000000000000007"/>
    <n v="7.3"/>
    <x v="5"/>
    <n v="1.97"/>
    <x v="0"/>
    <x v="0"/>
    <x v="1"/>
    <x v="0"/>
    <x v="2"/>
    <x v="0"/>
  </r>
  <r>
    <n v="4143"/>
    <s v="WI"/>
    <x v="160"/>
    <x v="0"/>
    <x v="0"/>
    <x v="1"/>
    <n v="0"/>
    <x v="1"/>
    <n v="112.3"/>
    <n v="101"/>
    <n v="19.09"/>
    <n v="204.8"/>
    <n v="140"/>
    <n v="17.41"/>
    <n v="141.19999999999999"/>
    <n v="118"/>
    <n v="6.35"/>
    <n v="13.3"/>
    <x v="5"/>
    <n v="3.59"/>
    <x v="1"/>
    <x v="0"/>
    <x v="1"/>
    <x v="0"/>
    <x v="0"/>
    <x v="3"/>
  </r>
  <r>
    <n v="4144"/>
    <s v="IL"/>
    <x v="1"/>
    <x v="0"/>
    <x v="0"/>
    <x v="1"/>
    <n v="0"/>
    <x v="1"/>
    <n v="103.6"/>
    <n v="107"/>
    <n v="17.61"/>
    <n v="82"/>
    <n v="149"/>
    <n v="6.97"/>
    <n v="169.5"/>
    <n v="103"/>
    <n v="7.63"/>
    <n v="6.6"/>
    <x v="1"/>
    <n v="1.78"/>
    <x v="0"/>
    <x v="1"/>
    <x v="1"/>
    <x v="0"/>
    <x v="2"/>
    <x v="3"/>
  </r>
  <r>
    <n v="4145"/>
    <s v="NE"/>
    <x v="35"/>
    <x v="0"/>
    <x v="0"/>
    <x v="1"/>
    <n v="0"/>
    <x v="1"/>
    <n v="121.5"/>
    <n v="80"/>
    <n v="20.66"/>
    <n v="220.1"/>
    <n v="97"/>
    <n v="18.71"/>
    <n v="179.5"/>
    <n v="94"/>
    <n v="8.08"/>
    <n v="10.4"/>
    <x v="2"/>
    <n v="2.81"/>
    <x v="1"/>
    <x v="0"/>
    <x v="1"/>
    <x v="0"/>
    <x v="0"/>
    <x v="3"/>
  </r>
  <r>
    <n v="4146"/>
    <s v="SC"/>
    <x v="45"/>
    <x v="0"/>
    <x v="0"/>
    <x v="1"/>
    <n v="0"/>
    <x v="1"/>
    <n v="175.8"/>
    <n v="116"/>
    <n v="29.89"/>
    <n v="156.19999999999999"/>
    <n v="125"/>
    <n v="13.28"/>
    <n v="237.4"/>
    <n v="106"/>
    <n v="10.68"/>
    <n v="5"/>
    <x v="7"/>
    <n v="1.35"/>
    <x v="0"/>
    <x v="1"/>
    <x v="1"/>
    <x v="0"/>
    <x v="2"/>
    <x v="2"/>
  </r>
  <r>
    <n v="4147"/>
    <s v="MI"/>
    <x v="77"/>
    <x v="0"/>
    <x v="0"/>
    <x v="1"/>
    <n v="0"/>
    <x v="1"/>
    <n v="165.9"/>
    <n v="98"/>
    <n v="28.2"/>
    <n v="161.9"/>
    <n v="110"/>
    <n v="13.76"/>
    <n v="208.9"/>
    <n v="120"/>
    <n v="9.4"/>
    <n v="11.2"/>
    <x v="9"/>
    <n v="3.02"/>
    <x v="1"/>
    <x v="4"/>
    <x v="1"/>
    <x v="0"/>
    <x v="2"/>
    <x v="3"/>
  </r>
  <r>
    <n v="4148"/>
    <s v="OR"/>
    <x v="145"/>
    <x v="2"/>
    <x v="0"/>
    <x v="1"/>
    <n v="0"/>
    <x v="1"/>
    <n v="152"/>
    <n v="86"/>
    <n v="25.84"/>
    <n v="162.80000000000001"/>
    <n v="61"/>
    <n v="13.84"/>
    <n v="161.9"/>
    <n v="98"/>
    <n v="7.29"/>
    <n v="9.3000000000000007"/>
    <x v="0"/>
    <n v="2.5099999999999998"/>
    <x v="0"/>
    <x v="0"/>
    <x v="1"/>
    <x v="0"/>
    <x v="2"/>
    <x v="3"/>
  </r>
  <r>
    <n v="4149"/>
    <s v="CA"/>
    <x v="153"/>
    <x v="2"/>
    <x v="0"/>
    <x v="1"/>
    <n v="0"/>
    <x v="1"/>
    <n v="146.80000000000001"/>
    <n v="99"/>
    <n v="24.96"/>
    <n v="190.5"/>
    <n v="101"/>
    <n v="16.190000000000001"/>
    <n v="146.1"/>
    <n v="68"/>
    <n v="6.57"/>
    <n v="9.3000000000000007"/>
    <x v="5"/>
    <n v="2.5099999999999998"/>
    <x v="0"/>
    <x v="1"/>
    <x v="1"/>
    <x v="0"/>
    <x v="0"/>
    <x v="3"/>
  </r>
  <r>
    <n v="4150"/>
    <s v="MO"/>
    <x v="24"/>
    <x v="1"/>
    <x v="0"/>
    <x v="1"/>
    <n v="0"/>
    <x v="1"/>
    <n v="201.9"/>
    <n v="114"/>
    <n v="34.32"/>
    <n v="181.7"/>
    <n v="97"/>
    <n v="15.44"/>
    <n v="184.5"/>
    <n v="122"/>
    <n v="8.3000000000000007"/>
    <n v="12.1"/>
    <x v="3"/>
    <n v="3.27"/>
    <x v="1"/>
    <x v="1"/>
    <x v="1"/>
    <x v="0"/>
    <x v="0"/>
    <x v="0"/>
  </r>
  <r>
    <n v="4151"/>
    <s v="WY"/>
    <x v="9"/>
    <x v="2"/>
    <x v="0"/>
    <x v="1"/>
    <n v="0"/>
    <x v="1"/>
    <n v="121.4"/>
    <n v="95"/>
    <n v="20.64"/>
    <n v="230.9"/>
    <n v="81"/>
    <n v="19.63"/>
    <n v="163.6"/>
    <n v="103"/>
    <n v="7.36"/>
    <n v="13.8"/>
    <x v="7"/>
    <n v="3.73"/>
    <x v="1"/>
    <x v="4"/>
    <x v="1"/>
    <x v="0"/>
    <x v="1"/>
    <x v="3"/>
  </r>
  <r>
    <n v="4152"/>
    <s v="AR"/>
    <x v="91"/>
    <x v="0"/>
    <x v="0"/>
    <x v="0"/>
    <n v="34"/>
    <x v="2"/>
    <n v="243.4"/>
    <n v="96"/>
    <n v="41.38"/>
    <n v="102.3"/>
    <n v="115"/>
    <n v="8.6999999999999993"/>
    <n v="217.8"/>
    <n v="95"/>
    <n v="9.8000000000000007"/>
    <n v="12.2"/>
    <x v="0"/>
    <n v="3.29"/>
    <x v="1"/>
    <x v="0"/>
    <x v="1"/>
    <x v="0"/>
    <x v="2"/>
    <x v="0"/>
  </r>
  <r>
    <n v="4153"/>
    <s v="WI"/>
    <x v="104"/>
    <x v="2"/>
    <x v="0"/>
    <x v="1"/>
    <n v="0"/>
    <x v="1"/>
    <n v="152.4"/>
    <n v="101"/>
    <n v="25.91"/>
    <n v="191"/>
    <n v="90"/>
    <n v="16.239999999999998"/>
    <n v="143"/>
    <n v="96"/>
    <n v="6.44"/>
    <n v="11.1"/>
    <x v="4"/>
    <n v="3"/>
    <x v="1"/>
    <x v="1"/>
    <x v="1"/>
    <x v="0"/>
    <x v="0"/>
    <x v="3"/>
  </r>
  <r>
    <n v="4154"/>
    <s v="RI"/>
    <x v="10"/>
    <x v="0"/>
    <x v="0"/>
    <x v="1"/>
    <n v="0"/>
    <x v="1"/>
    <n v="139.69999999999999"/>
    <n v="112"/>
    <n v="23.75"/>
    <n v="226.8"/>
    <n v="62"/>
    <n v="19.28"/>
    <n v="168.5"/>
    <n v="65"/>
    <n v="7.58"/>
    <n v="15.1"/>
    <x v="10"/>
    <n v="4.08"/>
    <x v="1"/>
    <x v="0"/>
    <x v="1"/>
    <x v="0"/>
    <x v="1"/>
    <x v="3"/>
  </r>
  <r>
    <n v="4155"/>
    <s v="WV"/>
    <x v="203"/>
    <x v="1"/>
    <x v="0"/>
    <x v="1"/>
    <n v="0"/>
    <x v="1"/>
    <n v="170.2"/>
    <n v="83"/>
    <n v="28.93"/>
    <n v="137.19999999999999"/>
    <n v="123"/>
    <n v="11.66"/>
    <n v="188"/>
    <n v="67"/>
    <n v="8.4600000000000009"/>
    <n v="11.1"/>
    <x v="10"/>
    <n v="3"/>
    <x v="1"/>
    <x v="4"/>
    <x v="1"/>
    <x v="0"/>
    <x v="2"/>
    <x v="3"/>
  </r>
  <r>
    <n v="4156"/>
    <s v="CT"/>
    <x v="158"/>
    <x v="1"/>
    <x v="0"/>
    <x v="1"/>
    <n v="0"/>
    <x v="1"/>
    <n v="144.1"/>
    <n v="111"/>
    <n v="24.5"/>
    <n v="224.8"/>
    <n v="89"/>
    <n v="19.11"/>
    <n v="132.9"/>
    <n v="110"/>
    <n v="5.98"/>
    <n v="13.6"/>
    <x v="0"/>
    <n v="3.67"/>
    <x v="1"/>
    <x v="2"/>
    <x v="2"/>
    <x v="1"/>
    <x v="1"/>
    <x v="3"/>
  </r>
  <r>
    <n v="4157"/>
    <s v="MN"/>
    <x v="77"/>
    <x v="0"/>
    <x v="0"/>
    <x v="1"/>
    <n v="0"/>
    <x v="1"/>
    <n v="128.9"/>
    <n v="85"/>
    <n v="21.91"/>
    <n v="201.4"/>
    <n v="93"/>
    <n v="17.12"/>
    <n v="275.3"/>
    <n v="103"/>
    <n v="12.39"/>
    <n v="11.1"/>
    <x v="0"/>
    <n v="3"/>
    <x v="1"/>
    <x v="0"/>
    <x v="1"/>
    <x v="0"/>
    <x v="0"/>
    <x v="2"/>
  </r>
  <r>
    <n v="4158"/>
    <s v="IN"/>
    <x v="82"/>
    <x v="1"/>
    <x v="0"/>
    <x v="1"/>
    <n v="0"/>
    <x v="1"/>
    <n v="6.6"/>
    <n v="107"/>
    <n v="1.1200000000000001"/>
    <n v="359.3"/>
    <n v="142"/>
    <n v="30.54"/>
    <n v="252.5"/>
    <n v="131"/>
    <n v="11.36"/>
    <n v="5.6"/>
    <x v="0"/>
    <n v="1.51"/>
    <x v="0"/>
    <x v="1"/>
    <x v="1"/>
    <x v="0"/>
    <x v="1"/>
    <x v="1"/>
  </r>
  <r>
    <n v="4159"/>
    <s v="MD"/>
    <x v="97"/>
    <x v="0"/>
    <x v="0"/>
    <x v="1"/>
    <n v="0"/>
    <x v="1"/>
    <n v="94.3"/>
    <n v="97"/>
    <n v="16.03"/>
    <n v="181.5"/>
    <n v="91"/>
    <n v="15.43"/>
    <n v="176.5"/>
    <n v="149"/>
    <n v="7.94"/>
    <n v="9.6"/>
    <x v="7"/>
    <n v="2.59"/>
    <x v="0"/>
    <x v="0"/>
    <x v="1"/>
    <x v="0"/>
    <x v="0"/>
    <x v="3"/>
  </r>
  <r>
    <n v="4160"/>
    <s v="UT"/>
    <x v="130"/>
    <x v="0"/>
    <x v="0"/>
    <x v="0"/>
    <n v="17"/>
    <x v="0"/>
    <n v="230.7"/>
    <n v="122"/>
    <n v="39.22"/>
    <n v="207.1"/>
    <n v="85"/>
    <n v="17.600000000000001"/>
    <n v="208.9"/>
    <n v="73"/>
    <n v="9.4"/>
    <n v="9.1999999999999993"/>
    <x v="6"/>
    <n v="2.48"/>
    <x v="0"/>
    <x v="3"/>
    <x v="1"/>
    <x v="0"/>
    <x v="0"/>
    <x v="0"/>
  </r>
  <r>
    <n v="4161"/>
    <s v="MS"/>
    <x v="98"/>
    <x v="0"/>
    <x v="1"/>
    <x v="1"/>
    <n v="0"/>
    <x v="1"/>
    <n v="144.30000000000001"/>
    <n v="70"/>
    <n v="24.53"/>
    <n v="231.5"/>
    <n v="125"/>
    <n v="19.68"/>
    <n v="304.3"/>
    <n v="137"/>
    <n v="13.69"/>
    <n v="7"/>
    <x v="5"/>
    <n v="1.89"/>
    <x v="0"/>
    <x v="0"/>
    <x v="2"/>
    <x v="1"/>
    <x v="1"/>
    <x v="2"/>
  </r>
  <r>
    <n v="4162"/>
    <s v="OH"/>
    <x v="38"/>
    <x v="0"/>
    <x v="0"/>
    <x v="0"/>
    <n v="30"/>
    <x v="2"/>
    <n v="126"/>
    <n v="124"/>
    <n v="21.42"/>
    <n v="202.4"/>
    <n v="84"/>
    <n v="17.2"/>
    <n v="186.4"/>
    <n v="99"/>
    <n v="8.39"/>
    <n v="8.6"/>
    <x v="6"/>
    <n v="2.3199999999999998"/>
    <x v="0"/>
    <x v="0"/>
    <x v="1"/>
    <x v="0"/>
    <x v="0"/>
    <x v="3"/>
  </r>
  <r>
    <n v="4163"/>
    <s v="NE"/>
    <x v="79"/>
    <x v="1"/>
    <x v="0"/>
    <x v="1"/>
    <n v="0"/>
    <x v="1"/>
    <n v="143.30000000000001"/>
    <n v="98"/>
    <n v="24.36"/>
    <n v="309.10000000000002"/>
    <n v="101"/>
    <n v="26.27"/>
    <n v="207.3"/>
    <n v="122"/>
    <n v="9.33"/>
    <n v="11.4"/>
    <x v="0"/>
    <n v="3.08"/>
    <x v="1"/>
    <x v="4"/>
    <x v="1"/>
    <x v="0"/>
    <x v="1"/>
    <x v="1"/>
  </r>
  <r>
    <n v="4164"/>
    <s v="NE"/>
    <x v="66"/>
    <x v="1"/>
    <x v="0"/>
    <x v="1"/>
    <n v="0"/>
    <x v="1"/>
    <n v="88"/>
    <n v="81"/>
    <n v="14.96"/>
    <n v="145.9"/>
    <n v="109"/>
    <n v="12.4"/>
    <n v="237.7"/>
    <n v="90"/>
    <n v="10.7"/>
    <n v="9.8000000000000007"/>
    <x v="5"/>
    <n v="2.65"/>
    <x v="0"/>
    <x v="4"/>
    <x v="1"/>
    <x v="0"/>
    <x v="2"/>
    <x v="2"/>
  </r>
  <r>
    <n v="4165"/>
    <s v="MO"/>
    <x v="97"/>
    <x v="2"/>
    <x v="0"/>
    <x v="1"/>
    <n v="0"/>
    <x v="1"/>
    <n v="121"/>
    <n v="139"/>
    <n v="20.57"/>
    <n v="270.39999999999998"/>
    <n v="121"/>
    <n v="22.98"/>
    <n v="141"/>
    <n v="90"/>
    <n v="6.35"/>
    <n v="5.3"/>
    <x v="8"/>
    <n v="1.43"/>
    <x v="0"/>
    <x v="0"/>
    <x v="1"/>
    <x v="0"/>
    <x v="1"/>
    <x v="1"/>
  </r>
  <r>
    <n v="4166"/>
    <s v="UT"/>
    <x v="172"/>
    <x v="2"/>
    <x v="0"/>
    <x v="0"/>
    <n v="0"/>
    <x v="1"/>
    <n v="212.9"/>
    <n v="80"/>
    <n v="36.19"/>
    <n v="236.1"/>
    <n v="57"/>
    <n v="20.07"/>
    <n v="187.6"/>
    <n v="99"/>
    <n v="8.44"/>
    <n v="8.8000000000000007"/>
    <x v="7"/>
    <n v="2.38"/>
    <x v="0"/>
    <x v="4"/>
    <x v="1"/>
    <x v="0"/>
    <x v="1"/>
    <x v="0"/>
  </r>
  <r>
    <n v="4167"/>
    <s v="VT"/>
    <x v="73"/>
    <x v="0"/>
    <x v="0"/>
    <x v="1"/>
    <n v="0"/>
    <x v="1"/>
    <n v="217.5"/>
    <n v="116"/>
    <n v="36.979999999999997"/>
    <n v="258.5"/>
    <n v="108"/>
    <n v="21.97"/>
    <n v="210.4"/>
    <n v="99"/>
    <n v="9.4700000000000006"/>
    <n v="8.6999999999999993"/>
    <x v="0"/>
    <n v="2.35"/>
    <x v="0"/>
    <x v="0"/>
    <x v="1"/>
    <x v="0"/>
    <x v="1"/>
    <x v="0"/>
  </r>
  <r>
    <n v="4168"/>
    <s v="MN"/>
    <x v="114"/>
    <x v="0"/>
    <x v="0"/>
    <x v="1"/>
    <n v="0"/>
    <x v="1"/>
    <n v="138.1"/>
    <n v="115"/>
    <n v="23.48"/>
    <n v="196.5"/>
    <n v="55"/>
    <n v="16.7"/>
    <n v="213.9"/>
    <n v="100"/>
    <n v="9.6300000000000008"/>
    <n v="11.7"/>
    <x v="7"/>
    <n v="3.16"/>
    <x v="1"/>
    <x v="0"/>
    <x v="1"/>
    <x v="0"/>
    <x v="0"/>
    <x v="3"/>
  </r>
  <r>
    <n v="4169"/>
    <s v="AZ"/>
    <x v="56"/>
    <x v="2"/>
    <x v="0"/>
    <x v="0"/>
    <n v="40"/>
    <x v="2"/>
    <n v="212.1"/>
    <n v="90"/>
    <n v="36.06"/>
    <n v="233.9"/>
    <n v="110"/>
    <n v="19.88"/>
    <n v="234"/>
    <n v="84"/>
    <n v="10.53"/>
    <n v="7.1"/>
    <x v="7"/>
    <n v="1.92"/>
    <x v="0"/>
    <x v="1"/>
    <x v="1"/>
    <x v="0"/>
    <x v="1"/>
    <x v="0"/>
  </r>
  <r>
    <n v="4170"/>
    <s v="ND"/>
    <x v="199"/>
    <x v="1"/>
    <x v="0"/>
    <x v="0"/>
    <n v="16"/>
    <x v="0"/>
    <n v="196"/>
    <n v="85"/>
    <n v="33.32"/>
    <n v="107.1"/>
    <n v="119"/>
    <n v="9.1"/>
    <n v="205.9"/>
    <n v="110"/>
    <n v="9.27"/>
    <n v="9.6999999999999993"/>
    <x v="6"/>
    <n v="2.62"/>
    <x v="0"/>
    <x v="0"/>
    <x v="1"/>
    <x v="0"/>
    <x v="2"/>
    <x v="0"/>
  </r>
  <r>
    <n v="4171"/>
    <s v="RI"/>
    <x v="109"/>
    <x v="0"/>
    <x v="0"/>
    <x v="0"/>
    <n v="23"/>
    <x v="0"/>
    <n v="186.2"/>
    <n v="95"/>
    <n v="31.65"/>
    <n v="258.3"/>
    <n v="129"/>
    <n v="21.96"/>
    <n v="183.9"/>
    <n v="93"/>
    <n v="8.2799999999999994"/>
    <n v="7.8"/>
    <x v="1"/>
    <n v="2.11"/>
    <x v="0"/>
    <x v="1"/>
    <x v="1"/>
    <x v="0"/>
    <x v="1"/>
    <x v="0"/>
  </r>
  <r>
    <n v="4172"/>
    <s v="OH"/>
    <x v="71"/>
    <x v="2"/>
    <x v="1"/>
    <x v="1"/>
    <n v="0"/>
    <x v="1"/>
    <n v="145.80000000000001"/>
    <n v="106"/>
    <n v="24.79"/>
    <n v="172.5"/>
    <n v="143"/>
    <n v="14.66"/>
    <n v="143.9"/>
    <n v="123"/>
    <n v="6.48"/>
    <n v="11.9"/>
    <x v="7"/>
    <n v="3.21"/>
    <x v="1"/>
    <x v="0"/>
    <x v="1"/>
    <x v="0"/>
    <x v="2"/>
    <x v="3"/>
  </r>
  <r>
    <n v="4173"/>
    <s v="IN"/>
    <x v="140"/>
    <x v="1"/>
    <x v="0"/>
    <x v="0"/>
    <n v="33"/>
    <x v="2"/>
    <n v="137"/>
    <n v="100"/>
    <n v="23.29"/>
    <n v="203.5"/>
    <n v="82"/>
    <n v="17.3"/>
    <n v="218.7"/>
    <n v="64"/>
    <n v="9.84"/>
    <n v="5.8"/>
    <x v="7"/>
    <n v="1.57"/>
    <x v="0"/>
    <x v="4"/>
    <x v="1"/>
    <x v="0"/>
    <x v="0"/>
    <x v="3"/>
  </r>
  <r>
    <n v="4174"/>
    <s v="NV"/>
    <x v="189"/>
    <x v="2"/>
    <x v="0"/>
    <x v="1"/>
    <n v="0"/>
    <x v="1"/>
    <n v="191.3"/>
    <n v="120"/>
    <n v="32.520000000000003"/>
    <n v="216.4"/>
    <n v="124"/>
    <n v="18.39"/>
    <n v="100.3"/>
    <n v="132"/>
    <n v="4.51"/>
    <n v="8.6"/>
    <x v="4"/>
    <n v="2.3199999999999998"/>
    <x v="0"/>
    <x v="3"/>
    <x v="1"/>
    <x v="0"/>
    <x v="0"/>
    <x v="0"/>
  </r>
  <r>
    <n v="4175"/>
    <s v="MN"/>
    <x v="119"/>
    <x v="1"/>
    <x v="0"/>
    <x v="1"/>
    <n v="0"/>
    <x v="1"/>
    <n v="86"/>
    <n v="105"/>
    <n v="14.62"/>
    <n v="215.5"/>
    <n v="102"/>
    <n v="18.32"/>
    <n v="185.7"/>
    <n v="83"/>
    <n v="8.36"/>
    <n v="8.1999999999999993"/>
    <x v="0"/>
    <n v="2.21"/>
    <x v="0"/>
    <x v="3"/>
    <x v="1"/>
    <x v="0"/>
    <x v="0"/>
    <x v="3"/>
  </r>
  <r>
    <n v="4176"/>
    <s v="AR"/>
    <x v="39"/>
    <x v="2"/>
    <x v="0"/>
    <x v="0"/>
    <n v="24"/>
    <x v="0"/>
    <n v="139.80000000000001"/>
    <n v="58"/>
    <n v="23.77"/>
    <n v="253.8"/>
    <n v="110"/>
    <n v="21.57"/>
    <n v="252.8"/>
    <n v="113"/>
    <n v="11.38"/>
    <n v="11.1"/>
    <x v="1"/>
    <n v="3"/>
    <x v="1"/>
    <x v="0"/>
    <x v="1"/>
    <x v="0"/>
    <x v="1"/>
    <x v="1"/>
  </r>
  <r>
    <n v="4177"/>
    <s v="WY"/>
    <x v="17"/>
    <x v="2"/>
    <x v="0"/>
    <x v="1"/>
    <n v="0"/>
    <x v="1"/>
    <n v="301.39999999999998"/>
    <n v="87"/>
    <n v="51.24"/>
    <n v="269.2"/>
    <n v="111"/>
    <n v="22.88"/>
    <n v="148.6"/>
    <n v="95"/>
    <n v="6.69"/>
    <n v="14.4"/>
    <x v="2"/>
    <n v="3.89"/>
    <x v="1"/>
    <x v="1"/>
    <x v="2"/>
    <x v="1"/>
    <x v="1"/>
    <x v="0"/>
  </r>
  <r>
    <n v="4178"/>
    <s v="OR"/>
    <x v="118"/>
    <x v="0"/>
    <x v="0"/>
    <x v="1"/>
    <n v="0"/>
    <x v="1"/>
    <n v="195"/>
    <n v="81"/>
    <n v="33.15"/>
    <n v="266.2"/>
    <n v="123"/>
    <n v="22.63"/>
    <n v="213.9"/>
    <n v="132"/>
    <n v="9.6300000000000008"/>
    <n v="11.1"/>
    <x v="1"/>
    <n v="3"/>
    <x v="1"/>
    <x v="1"/>
    <x v="1"/>
    <x v="0"/>
    <x v="1"/>
    <x v="0"/>
  </r>
  <r>
    <n v="4179"/>
    <s v="IA"/>
    <x v="63"/>
    <x v="1"/>
    <x v="0"/>
    <x v="1"/>
    <n v="0"/>
    <x v="1"/>
    <n v="202"/>
    <n v="106"/>
    <n v="34.340000000000003"/>
    <n v="174.7"/>
    <n v="70"/>
    <n v="14.85"/>
    <n v="152.9"/>
    <n v="92"/>
    <n v="6.88"/>
    <n v="6"/>
    <x v="1"/>
    <n v="1.62"/>
    <x v="0"/>
    <x v="2"/>
    <x v="1"/>
    <x v="0"/>
    <x v="2"/>
    <x v="0"/>
  </r>
  <r>
    <n v="4180"/>
    <s v="ND"/>
    <x v="102"/>
    <x v="0"/>
    <x v="1"/>
    <x v="1"/>
    <n v="0"/>
    <x v="1"/>
    <n v="211.6"/>
    <n v="87"/>
    <n v="35.97"/>
    <n v="106.9"/>
    <n v="68"/>
    <n v="9.09"/>
    <n v="239.2"/>
    <n v="99"/>
    <n v="10.76"/>
    <n v="14.1"/>
    <x v="9"/>
    <n v="3.81"/>
    <x v="1"/>
    <x v="1"/>
    <x v="2"/>
    <x v="1"/>
    <x v="2"/>
    <x v="0"/>
  </r>
  <r>
    <n v="4181"/>
    <s v="NJ"/>
    <x v="45"/>
    <x v="0"/>
    <x v="1"/>
    <x v="1"/>
    <n v="0"/>
    <x v="1"/>
    <n v="323.7"/>
    <n v="106"/>
    <n v="55.03"/>
    <n v="139.19999999999999"/>
    <n v="99"/>
    <n v="11.83"/>
    <n v="204.4"/>
    <n v="89"/>
    <n v="9.1999999999999993"/>
    <n v="8.5"/>
    <x v="0"/>
    <n v="2.2999999999999998"/>
    <x v="0"/>
    <x v="6"/>
    <x v="2"/>
    <x v="1"/>
    <x v="2"/>
    <x v="0"/>
  </r>
  <r>
    <n v="4182"/>
    <s v="HI"/>
    <x v="59"/>
    <x v="2"/>
    <x v="0"/>
    <x v="1"/>
    <n v="0"/>
    <x v="1"/>
    <n v="214.2"/>
    <n v="121"/>
    <n v="36.409999999999997"/>
    <n v="199.5"/>
    <n v="68"/>
    <n v="16.96"/>
    <n v="216.8"/>
    <n v="132"/>
    <n v="9.76"/>
    <n v="11.7"/>
    <x v="3"/>
    <n v="3.16"/>
    <x v="1"/>
    <x v="3"/>
    <x v="1"/>
    <x v="0"/>
    <x v="0"/>
    <x v="0"/>
  </r>
  <r>
    <n v="4183"/>
    <s v="TX"/>
    <x v="74"/>
    <x v="0"/>
    <x v="0"/>
    <x v="1"/>
    <n v="0"/>
    <x v="1"/>
    <n v="143.6"/>
    <n v="98"/>
    <n v="24.41"/>
    <n v="187.7"/>
    <n v="96"/>
    <n v="15.95"/>
    <n v="200.2"/>
    <n v="104"/>
    <n v="9.01"/>
    <n v="9.3000000000000007"/>
    <x v="5"/>
    <n v="2.5099999999999998"/>
    <x v="0"/>
    <x v="3"/>
    <x v="2"/>
    <x v="1"/>
    <x v="0"/>
    <x v="3"/>
  </r>
  <r>
    <n v="4184"/>
    <s v="MN"/>
    <x v="120"/>
    <x v="0"/>
    <x v="0"/>
    <x v="0"/>
    <n v="32"/>
    <x v="2"/>
    <n v="135.69999999999999"/>
    <n v="108"/>
    <n v="23.07"/>
    <n v="216.5"/>
    <n v="134"/>
    <n v="18.399999999999999"/>
    <n v="160.5"/>
    <n v="125"/>
    <n v="7.22"/>
    <n v="13"/>
    <x v="10"/>
    <n v="3.51"/>
    <x v="1"/>
    <x v="0"/>
    <x v="1"/>
    <x v="0"/>
    <x v="0"/>
    <x v="3"/>
  </r>
  <r>
    <n v="4185"/>
    <s v="AR"/>
    <x v="20"/>
    <x v="0"/>
    <x v="0"/>
    <x v="0"/>
    <n v="35"/>
    <x v="2"/>
    <n v="203.1"/>
    <n v="104"/>
    <n v="34.53"/>
    <n v="211.8"/>
    <n v="91"/>
    <n v="18"/>
    <n v="246.1"/>
    <n v="105"/>
    <n v="11.07"/>
    <n v="9.6999999999999993"/>
    <x v="1"/>
    <n v="2.62"/>
    <x v="0"/>
    <x v="1"/>
    <x v="1"/>
    <x v="0"/>
    <x v="0"/>
    <x v="0"/>
  </r>
  <r>
    <n v="4186"/>
    <s v="OK"/>
    <x v="155"/>
    <x v="1"/>
    <x v="0"/>
    <x v="1"/>
    <n v="0"/>
    <x v="1"/>
    <n v="281.2"/>
    <n v="78"/>
    <n v="47.8"/>
    <n v="302.3"/>
    <n v="89"/>
    <n v="25.7"/>
    <n v="188.4"/>
    <n v="92"/>
    <n v="8.48"/>
    <n v="8.5"/>
    <x v="7"/>
    <n v="2.2999999999999998"/>
    <x v="0"/>
    <x v="1"/>
    <x v="2"/>
    <x v="1"/>
    <x v="1"/>
    <x v="0"/>
  </r>
  <r>
    <n v="4187"/>
    <s v="IL"/>
    <x v="116"/>
    <x v="1"/>
    <x v="0"/>
    <x v="1"/>
    <n v="0"/>
    <x v="1"/>
    <n v="207.1"/>
    <n v="86"/>
    <n v="35.21"/>
    <n v="162"/>
    <n v="98"/>
    <n v="13.77"/>
    <n v="243"/>
    <n v="102"/>
    <n v="10.93"/>
    <n v="6"/>
    <x v="6"/>
    <n v="1.62"/>
    <x v="0"/>
    <x v="0"/>
    <x v="1"/>
    <x v="0"/>
    <x v="2"/>
    <x v="0"/>
  </r>
  <r>
    <n v="4188"/>
    <s v="VA"/>
    <x v="44"/>
    <x v="0"/>
    <x v="0"/>
    <x v="1"/>
    <n v="0"/>
    <x v="1"/>
    <n v="145.6"/>
    <n v="105"/>
    <n v="24.75"/>
    <n v="250.9"/>
    <n v="82"/>
    <n v="21.33"/>
    <n v="156.6"/>
    <n v="102"/>
    <n v="7.05"/>
    <n v="12.2"/>
    <x v="10"/>
    <n v="3.29"/>
    <x v="1"/>
    <x v="0"/>
    <x v="1"/>
    <x v="0"/>
    <x v="1"/>
    <x v="1"/>
  </r>
  <r>
    <n v="4189"/>
    <s v="WV"/>
    <x v="32"/>
    <x v="1"/>
    <x v="0"/>
    <x v="1"/>
    <n v="0"/>
    <x v="1"/>
    <n v="202.9"/>
    <n v="96"/>
    <n v="34.49"/>
    <n v="234.2"/>
    <n v="105"/>
    <n v="19.91"/>
    <n v="217.4"/>
    <n v="123"/>
    <n v="9.7799999999999994"/>
    <n v="10.1"/>
    <x v="0"/>
    <n v="2.73"/>
    <x v="0"/>
    <x v="2"/>
    <x v="1"/>
    <x v="0"/>
    <x v="1"/>
    <x v="0"/>
  </r>
  <r>
    <n v="4190"/>
    <s v="TX"/>
    <x v="88"/>
    <x v="0"/>
    <x v="0"/>
    <x v="0"/>
    <n v="23"/>
    <x v="0"/>
    <n v="210.7"/>
    <n v="119"/>
    <n v="35.82"/>
    <n v="137.4"/>
    <n v="51"/>
    <n v="11.68"/>
    <n v="248.2"/>
    <n v="92"/>
    <n v="11.17"/>
    <n v="7.9"/>
    <x v="1"/>
    <n v="2.13"/>
    <x v="0"/>
    <x v="4"/>
    <x v="1"/>
    <x v="0"/>
    <x v="2"/>
    <x v="0"/>
  </r>
  <r>
    <n v="4191"/>
    <s v="NC"/>
    <x v="3"/>
    <x v="1"/>
    <x v="0"/>
    <x v="1"/>
    <n v="0"/>
    <x v="1"/>
    <n v="217.2"/>
    <n v="92"/>
    <n v="36.92"/>
    <n v="204.5"/>
    <n v="83"/>
    <n v="17.38"/>
    <n v="157.9"/>
    <n v="101"/>
    <n v="7.11"/>
    <n v="11.4"/>
    <x v="3"/>
    <n v="3.08"/>
    <x v="1"/>
    <x v="0"/>
    <x v="1"/>
    <x v="0"/>
    <x v="0"/>
    <x v="0"/>
  </r>
  <r>
    <n v="4192"/>
    <s v="MN"/>
    <x v="97"/>
    <x v="0"/>
    <x v="0"/>
    <x v="1"/>
    <n v="0"/>
    <x v="1"/>
    <n v="198"/>
    <n v="101"/>
    <n v="33.659999999999997"/>
    <n v="190.2"/>
    <n v="74"/>
    <n v="16.170000000000002"/>
    <n v="241.2"/>
    <n v="105"/>
    <n v="10.85"/>
    <n v="8.3000000000000007"/>
    <x v="3"/>
    <n v="2.2400000000000002"/>
    <x v="0"/>
    <x v="2"/>
    <x v="1"/>
    <x v="0"/>
    <x v="0"/>
    <x v="0"/>
  </r>
  <r>
    <n v="4193"/>
    <s v="VA"/>
    <x v="8"/>
    <x v="2"/>
    <x v="0"/>
    <x v="0"/>
    <n v="28"/>
    <x v="2"/>
    <n v="212.8"/>
    <n v="117"/>
    <n v="36.18"/>
    <n v="159.9"/>
    <n v="86"/>
    <n v="13.59"/>
    <n v="222.7"/>
    <n v="88"/>
    <n v="10.02"/>
    <n v="0"/>
    <x v="11"/>
    <n v="0"/>
    <x v="0"/>
    <x v="0"/>
    <x v="1"/>
    <x v="0"/>
    <x v="2"/>
    <x v="0"/>
  </r>
  <r>
    <n v="4194"/>
    <s v="WA"/>
    <x v="2"/>
    <x v="0"/>
    <x v="1"/>
    <x v="1"/>
    <n v="0"/>
    <x v="1"/>
    <n v="180.9"/>
    <n v="121"/>
    <n v="30.75"/>
    <n v="134.30000000000001"/>
    <n v="107"/>
    <n v="11.42"/>
    <n v="179.3"/>
    <n v="74"/>
    <n v="8.07"/>
    <n v="8.6"/>
    <x v="5"/>
    <n v="2.3199999999999998"/>
    <x v="0"/>
    <x v="4"/>
    <x v="2"/>
    <x v="1"/>
    <x v="2"/>
    <x v="0"/>
  </r>
  <r>
    <n v="4195"/>
    <s v="AL"/>
    <x v="91"/>
    <x v="0"/>
    <x v="0"/>
    <x v="1"/>
    <n v="0"/>
    <x v="1"/>
    <n v="209.9"/>
    <n v="109"/>
    <n v="35.68"/>
    <n v="226.1"/>
    <n v="56"/>
    <n v="19.22"/>
    <n v="154.19999999999999"/>
    <n v="121"/>
    <n v="6.94"/>
    <n v="9"/>
    <x v="2"/>
    <n v="2.4300000000000002"/>
    <x v="0"/>
    <x v="0"/>
    <x v="1"/>
    <x v="0"/>
    <x v="1"/>
    <x v="0"/>
  </r>
  <r>
    <n v="4196"/>
    <s v="MN"/>
    <x v="191"/>
    <x v="2"/>
    <x v="0"/>
    <x v="1"/>
    <n v="0"/>
    <x v="1"/>
    <n v="112.9"/>
    <n v="81"/>
    <n v="19.190000000000001"/>
    <n v="224.8"/>
    <n v="68"/>
    <n v="19.11"/>
    <n v="188.4"/>
    <n v="122"/>
    <n v="8.48"/>
    <n v="11.3"/>
    <x v="10"/>
    <n v="3.05"/>
    <x v="1"/>
    <x v="2"/>
    <x v="2"/>
    <x v="1"/>
    <x v="1"/>
    <x v="3"/>
  </r>
  <r>
    <n v="4197"/>
    <s v="ME"/>
    <x v="119"/>
    <x v="0"/>
    <x v="0"/>
    <x v="1"/>
    <n v="0"/>
    <x v="1"/>
    <n v="242.5"/>
    <n v="71"/>
    <n v="41.23"/>
    <n v="213.3"/>
    <n v="109"/>
    <n v="18.13"/>
    <n v="231"/>
    <n v="84"/>
    <n v="10.4"/>
    <n v="6.3"/>
    <x v="0"/>
    <n v="1.7"/>
    <x v="0"/>
    <x v="3"/>
    <x v="1"/>
    <x v="0"/>
    <x v="0"/>
    <x v="0"/>
  </r>
  <r>
    <n v="4198"/>
    <s v="AL"/>
    <x v="122"/>
    <x v="0"/>
    <x v="0"/>
    <x v="1"/>
    <n v="0"/>
    <x v="1"/>
    <n v="190.1"/>
    <n v="114"/>
    <n v="32.32"/>
    <n v="274.5"/>
    <n v="96"/>
    <n v="23.33"/>
    <n v="132.5"/>
    <n v="122"/>
    <n v="5.96"/>
    <n v="9.1999999999999993"/>
    <x v="2"/>
    <n v="2.48"/>
    <x v="0"/>
    <x v="3"/>
    <x v="1"/>
    <x v="0"/>
    <x v="1"/>
    <x v="0"/>
  </r>
  <r>
    <n v="4199"/>
    <s v="OH"/>
    <x v="131"/>
    <x v="2"/>
    <x v="0"/>
    <x v="1"/>
    <n v="0"/>
    <x v="1"/>
    <n v="185.9"/>
    <n v="106"/>
    <n v="31.6"/>
    <n v="209.7"/>
    <n v="112"/>
    <n v="17.82"/>
    <n v="224.7"/>
    <n v="87"/>
    <n v="10.11"/>
    <n v="9.3000000000000007"/>
    <x v="7"/>
    <n v="2.5099999999999998"/>
    <x v="0"/>
    <x v="4"/>
    <x v="1"/>
    <x v="0"/>
    <x v="0"/>
    <x v="0"/>
  </r>
  <r>
    <n v="4200"/>
    <s v="OR"/>
    <x v="98"/>
    <x v="1"/>
    <x v="0"/>
    <x v="1"/>
    <n v="0"/>
    <x v="1"/>
    <n v="265.8"/>
    <n v="122"/>
    <n v="45.19"/>
    <n v="285.10000000000002"/>
    <n v="90"/>
    <n v="24.23"/>
    <n v="183.6"/>
    <n v="124"/>
    <n v="8.26"/>
    <n v="13.6"/>
    <x v="4"/>
    <n v="3.67"/>
    <x v="1"/>
    <x v="4"/>
    <x v="2"/>
    <x v="1"/>
    <x v="1"/>
    <x v="0"/>
  </r>
  <r>
    <n v="4201"/>
    <s v="ID"/>
    <x v="122"/>
    <x v="0"/>
    <x v="0"/>
    <x v="1"/>
    <n v="0"/>
    <x v="1"/>
    <n v="217.1"/>
    <n v="115"/>
    <n v="36.909999999999997"/>
    <n v="258.60000000000002"/>
    <n v="92"/>
    <n v="21.98"/>
    <n v="173.7"/>
    <n v="117"/>
    <n v="7.82"/>
    <n v="12.6"/>
    <x v="1"/>
    <n v="3.4"/>
    <x v="1"/>
    <x v="4"/>
    <x v="1"/>
    <x v="0"/>
    <x v="1"/>
    <x v="0"/>
  </r>
  <r>
    <n v="4202"/>
    <s v="CA"/>
    <x v="211"/>
    <x v="1"/>
    <x v="0"/>
    <x v="1"/>
    <n v="0"/>
    <x v="1"/>
    <n v="161.19999999999999"/>
    <n v="121"/>
    <n v="27.4"/>
    <n v="136.69999999999999"/>
    <n v="109"/>
    <n v="11.62"/>
    <n v="103.3"/>
    <n v="63"/>
    <n v="4.6500000000000004"/>
    <n v="9.6"/>
    <x v="4"/>
    <n v="2.59"/>
    <x v="0"/>
    <x v="0"/>
    <x v="1"/>
    <x v="0"/>
    <x v="2"/>
    <x v="3"/>
  </r>
  <r>
    <n v="4203"/>
    <s v="OK"/>
    <x v="63"/>
    <x v="2"/>
    <x v="0"/>
    <x v="1"/>
    <n v="0"/>
    <x v="1"/>
    <n v="198.7"/>
    <n v="114"/>
    <n v="33.78"/>
    <n v="141.5"/>
    <n v="90"/>
    <n v="12.03"/>
    <n v="293"/>
    <n v="79"/>
    <n v="13.18"/>
    <n v="10.5"/>
    <x v="2"/>
    <n v="2.84"/>
    <x v="1"/>
    <x v="2"/>
    <x v="1"/>
    <x v="0"/>
    <x v="2"/>
    <x v="0"/>
  </r>
  <r>
    <n v="4204"/>
    <s v="NH"/>
    <x v="109"/>
    <x v="1"/>
    <x v="1"/>
    <x v="0"/>
    <n v="28"/>
    <x v="2"/>
    <n v="136.4"/>
    <n v="93"/>
    <n v="23.19"/>
    <n v="170"/>
    <n v="90"/>
    <n v="14.45"/>
    <n v="191.5"/>
    <n v="73"/>
    <n v="8.6199999999999992"/>
    <n v="14.6"/>
    <x v="7"/>
    <n v="3.94"/>
    <x v="1"/>
    <x v="4"/>
    <x v="2"/>
    <x v="1"/>
    <x v="2"/>
    <x v="3"/>
  </r>
  <r>
    <n v="4205"/>
    <s v="MO"/>
    <x v="51"/>
    <x v="0"/>
    <x v="0"/>
    <x v="1"/>
    <n v="0"/>
    <x v="1"/>
    <n v="162"/>
    <n v="87"/>
    <n v="27.54"/>
    <n v="199.5"/>
    <n v="147"/>
    <n v="16.96"/>
    <n v="243"/>
    <n v="66"/>
    <n v="10.93"/>
    <n v="1.1000000000000001"/>
    <x v="2"/>
    <n v="0.3"/>
    <x v="0"/>
    <x v="0"/>
    <x v="1"/>
    <x v="0"/>
    <x v="0"/>
    <x v="2"/>
  </r>
  <r>
    <n v="4206"/>
    <s v="RI"/>
    <x v="150"/>
    <x v="0"/>
    <x v="0"/>
    <x v="1"/>
    <n v="0"/>
    <x v="1"/>
    <n v="189.5"/>
    <n v="108"/>
    <n v="32.22"/>
    <n v="218.4"/>
    <n v="69"/>
    <n v="18.559999999999999"/>
    <n v="291.10000000000002"/>
    <n v="81"/>
    <n v="13.1"/>
    <n v="11"/>
    <x v="5"/>
    <n v="2.97"/>
    <x v="1"/>
    <x v="3"/>
    <x v="1"/>
    <x v="0"/>
    <x v="0"/>
    <x v="0"/>
  </r>
  <r>
    <n v="4207"/>
    <s v="NM"/>
    <x v="120"/>
    <x v="1"/>
    <x v="0"/>
    <x v="0"/>
    <n v="18"/>
    <x v="0"/>
    <n v="144.4"/>
    <n v="76"/>
    <n v="24.55"/>
    <n v="160.69999999999999"/>
    <n v="97"/>
    <n v="13.66"/>
    <n v="200.8"/>
    <n v="101"/>
    <n v="9.0399999999999991"/>
    <n v="9.3000000000000007"/>
    <x v="7"/>
    <n v="2.5099999999999998"/>
    <x v="0"/>
    <x v="1"/>
    <x v="1"/>
    <x v="0"/>
    <x v="2"/>
    <x v="3"/>
  </r>
  <r>
    <n v="4208"/>
    <s v="ID"/>
    <x v="155"/>
    <x v="0"/>
    <x v="0"/>
    <x v="1"/>
    <n v="0"/>
    <x v="1"/>
    <n v="170.1"/>
    <n v="87"/>
    <n v="28.92"/>
    <n v="216.6"/>
    <n v="98"/>
    <n v="18.41"/>
    <n v="225"/>
    <n v="88"/>
    <n v="10.130000000000001"/>
    <n v="10.8"/>
    <x v="0"/>
    <n v="2.92"/>
    <x v="1"/>
    <x v="4"/>
    <x v="1"/>
    <x v="0"/>
    <x v="0"/>
    <x v="2"/>
  </r>
  <r>
    <n v="4209"/>
    <s v="ME"/>
    <x v="52"/>
    <x v="0"/>
    <x v="0"/>
    <x v="1"/>
    <n v="0"/>
    <x v="1"/>
    <n v="104"/>
    <n v="104"/>
    <n v="17.68"/>
    <n v="170.9"/>
    <n v="106"/>
    <n v="14.53"/>
    <n v="158.80000000000001"/>
    <n v="99"/>
    <n v="7.15"/>
    <n v="8.6999999999999993"/>
    <x v="2"/>
    <n v="2.35"/>
    <x v="0"/>
    <x v="2"/>
    <x v="2"/>
    <x v="1"/>
    <x v="2"/>
    <x v="3"/>
  </r>
  <r>
    <n v="4210"/>
    <s v="DC"/>
    <x v="87"/>
    <x v="2"/>
    <x v="0"/>
    <x v="1"/>
    <n v="0"/>
    <x v="1"/>
    <n v="204.8"/>
    <n v="100"/>
    <n v="34.82"/>
    <n v="193.9"/>
    <n v="98"/>
    <n v="16.48"/>
    <n v="190.9"/>
    <n v="62"/>
    <n v="8.59"/>
    <n v="2"/>
    <x v="9"/>
    <n v="0.54"/>
    <x v="0"/>
    <x v="0"/>
    <x v="1"/>
    <x v="0"/>
    <x v="0"/>
    <x v="0"/>
  </r>
  <r>
    <n v="4211"/>
    <s v="ND"/>
    <x v="20"/>
    <x v="0"/>
    <x v="0"/>
    <x v="1"/>
    <n v="0"/>
    <x v="1"/>
    <n v="197.8"/>
    <n v="122"/>
    <n v="33.630000000000003"/>
    <n v="208.2"/>
    <n v="147"/>
    <n v="17.7"/>
    <n v="106.3"/>
    <n v="115"/>
    <n v="4.78"/>
    <n v="15.1"/>
    <x v="7"/>
    <n v="4.08"/>
    <x v="1"/>
    <x v="0"/>
    <x v="1"/>
    <x v="0"/>
    <x v="0"/>
    <x v="0"/>
  </r>
  <r>
    <n v="4212"/>
    <s v="TX"/>
    <x v="136"/>
    <x v="0"/>
    <x v="0"/>
    <x v="1"/>
    <n v="0"/>
    <x v="1"/>
    <n v="211.1"/>
    <n v="112"/>
    <n v="35.89"/>
    <n v="227.8"/>
    <n v="113"/>
    <n v="19.36"/>
    <n v="179.6"/>
    <n v="110"/>
    <n v="8.08"/>
    <n v="7.2"/>
    <x v="5"/>
    <n v="1.94"/>
    <x v="0"/>
    <x v="1"/>
    <x v="1"/>
    <x v="0"/>
    <x v="1"/>
    <x v="0"/>
  </r>
  <r>
    <n v="4213"/>
    <s v="WA"/>
    <x v="87"/>
    <x v="1"/>
    <x v="0"/>
    <x v="1"/>
    <n v="0"/>
    <x v="1"/>
    <n v="202.6"/>
    <n v="139"/>
    <n v="34.44"/>
    <n v="210.7"/>
    <n v="123"/>
    <n v="17.91"/>
    <n v="81.099999999999994"/>
    <n v="86"/>
    <n v="3.65"/>
    <n v="9.8000000000000007"/>
    <x v="8"/>
    <n v="2.65"/>
    <x v="0"/>
    <x v="0"/>
    <x v="1"/>
    <x v="0"/>
    <x v="0"/>
    <x v="0"/>
  </r>
  <r>
    <n v="4214"/>
    <s v="NM"/>
    <x v="93"/>
    <x v="2"/>
    <x v="1"/>
    <x v="1"/>
    <n v="0"/>
    <x v="1"/>
    <n v="312.39999999999998"/>
    <n v="110"/>
    <n v="53.11"/>
    <n v="231.1"/>
    <n v="73"/>
    <n v="19.64"/>
    <n v="120.1"/>
    <n v="78"/>
    <n v="5.4"/>
    <n v="10.6"/>
    <x v="5"/>
    <n v="2.86"/>
    <x v="1"/>
    <x v="0"/>
    <x v="2"/>
    <x v="1"/>
    <x v="1"/>
    <x v="0"/>
  </r>
  <r>
    <n v="4215"/>
    <s v="DC"/>
    <x v="0"/>
    <x v="1"/>
    <x v="0"/>
    <x v="0"/>
    <n v="41"/>
    <x v="2"/>
    <n v="184.8"/>
    <n v="76"/>
    <n v="31.42"/>
    <n v="160.6"/>
    <n v="86"/>
    <n v="13.65"/>
    <n v="162"/>
    <n v="131"/>
    <n v="7.29"/>
    <n v="9.8000000000000007"/>
    <x v="1"/>
    <n v="2.65"/>
    <x v="0"/>
    <x v="4"/>
    <x v="1"/>
    <x v="0"/>
    <x v="2"/>
    <x v="0"/>
  </r>
  <r>
    <n v="4216"/>
    <s v="OK"/>
    <x v="39"/>
    <x v="0"/>
    <x v="0"/>
    <x v="1"/>
    <n v="0"/>
    <x v="1"/>
    <n v="123.8"/>
    <n v="130"/>
    <n v="21.05"/>
    <n v="226.5"/>
    <n v="91"/>
    <n v="19.25"/>
    <n v="213.9"/>
    <n v="96"/>
    <n v="9.6300000000000008"/>
    <n v="8.8000000000000007"/>
    <x v="10"/>
    <n v="2.38"/>
    <x v="0"/>
    <x v="4"/>
    <x v="1"/>
    <x v="0"/>
    <x v="1"/>
    <x v="3"/>
  </r>
  <r>
    <n v="4217"/>
    <s v="WY"/>
    <x v="23"/>
    <x v="0"/>
    <x v="0"/>
    <x v="1"/>
    <n v="0"/>
    <x v="1"/>
    <n v="34.5"/>
    <n v="85"/>
    <n v="5.87"/>
    <n v="192.3"/>
    <n v="80"/>
    <n v="16.350000000000001"/>
    <n v="256.3"/>
    <n v="71"/>
    <n v="11.53"/>
    <n v="7.9"/>
    <x v="10"/>
    <n v="2.13"/>
    <x v="0"/>
    <x v="1"/>
    <x v="1"/>
    <x v="0"/>
    <x v="0"/>
    <x v="2"/>
  </r>
  <r>
    <n v="4218"/>
    <s v="MD"/>
    <x v="69"/>
    <x v="0"/>
    <x v="1"/>
    <x v="0"/>
    <n v="31"/>
    <x v="2"/>
    <n v="140.6"/>
    <n v="114"/>
    <n v="23.9"/>
    <n v="264.60000000000002"/>
    <n v="44"/>
    <n v="22.49"/>
    <n v="238.7"/>
    <n v="121"/>
    <n v="10.74"/>
    <n v="9.6999999999999993"/>
    <x v="7"/>
    <n v="2.62"/>
    <x v="0"/>
    <x v="4"/>
    <x v="1"/>
    <x v="0"/>
    <x v="1"/>
    <x v="1"/>
  </r>
  <r>
    <n v="4219"/>
    <s v="MO"/>
    <x v="57"/>
    <x v="1"/>
    <x v="0"/>
    <x v="1"/>
    <n v="0"/>
    <x v="1"/>
    <n v="150.80000000000001"/>
    <n v="105"/>
    <n v="25.64"/>
    <n v="157.1"/>
    <n v="85"/>
    <n v="13.35"/>
    <n v="210"/>
    <n v="102"/>
    <n v="9.4499999999999993"/>
    <n v="10.7"/>
    <x v="0"/>
    <n v="2.89"/>
    <x v="1"/>
    <x v="1"/>
    <x v="1"/>
    <x v="0"/>
    <x v="2"/>
    <x v="3"/>
  </r>
  <r>
    <n v="4220"/>
    <s v="NC"/>
    <x v="28"/>
    <x v="2"/>
    <x v="0"/>
    <x v="1"/>
    <n v="0"/>
    <x v="1"/>
    <n v="192.1"/>
    <n v="87"/>
    <n v="32.659999999999997"/>
    <n v="193"/>
    <n v="122"/>
    <n v="16.41"/>
    <n v="133.4"/>
    <n v="79"/>
    <n v="6"/>
    <n v="10.7"/>
    <x v="5"/>
    <n v="2.89"/>
    <x v="1"/>
    <x v="0"/>
    <x v="1"/>
    <x v="0"/>
    <x v="0"/>
    <x v="0"/>
  </r>
  <r>
    <n v="4221"/>
    <s v="WV"/>
    <x v="37"/>
    <x v="1"/>
    <x v="0"/>
    <x v="1"/>
    <n v="0"/>
    <x v="1"/>
    <n v="175.7"/>
    <n v="69"/>
    <n v="29.87"/>
    <n v="154.80000000000001"/>
    <n v="98"/>
    <n v="13.16"/>
    <n v="208.2"/>
    <n v="68"/>
    <n v="9.3699999999999992"/>
    <n v="9.5"/>
    <x v="5"/>
    <n v="2.57"/>
    <x v="0"/>
    <x v="1"/>
    <x v="1"/>
    <x v="0"/>
    <x v="2"/>
    <x v="3"/>
  </r>
  <r>
    <n v="4222"/>
    <s v="GA"/>
    <x v="145"/>
    <x v="2"/>
    <x v="0"/>
    <x v="1"/>
    <n v="0"/>
    <x v="1"/>
    <n v="93.3"/>
    <n v="109"/>
    <n v="15.86"/>
    <n v="214.4"/>
    <n v="104"/>
    <n v="18.22"/>
    <n v="176.7"/>
    <n v="104"/>
    <n v="7.95"/>
    <n v="12.1"/>
    <x v="5"/>
    <n v="3.27"/>
    <x v="1"/>
    <x v="1"/>
    <x v="1"/>
    <x v="0"/>
    <x v="0"/>
    <x v="3"/>
  </r>
  <r>
    <n v="4223"/>
    <s v="OK"/>
    <x v="124"/>
    <x v="0"/>
    <x v="0"/>
    <x v="1"/>
    <n v="0"/>
    <x v="1"/>
    <n v="212.1"/>
    <n v="133"/>
    <n v="36.06"/>
    <n v="276.60000000000002"/>
    <n v="94"/>
    <n v="23.51"/>
    <n v="195.5"/>
    <n v="124"/>
    <n v="8.8000000000000007"/>
    <n v="9.5"/>
    <x v="0"/>
    <n v="2.57"/>
    <x v="0"/>
    <x v="4"/>
    <x v="1"/>
    <x v="0"/>
    <x v="1"/>
    <x v="0"/>
  </r>
  <r>
    <n v="4224"/>
    <s v="FL"/>
    <x v="21"/>
    <x v="2"/>
    <x v="0"/>
    <x v="1"/>
    <n v="0"/>
    <x v="1"/>
    <n v="43.3"/>
    <n v="118"/>
    <n v="7.36"/>
    <n v="178.5"/>
    <n v="113"/>
    <n v="15.17"/>
    <n v="185.9"/>
    <n v="120"/>
    <n v="8.3699999999999992"/>
    <n v="10.6"/>
    <x v="7"/>
    <n v="2.86"/>
    <x v="1"/>
    <x v="1"/>
    <x v="1"/>
    <x v="0"/>
    <x v="0"/>
    <x v="3"/>
  </r>
  <r>
    <n v="4225"/>
    <s v="MD"/>
    <x v="77"/>
    <x v="0"/>
    <x v="0"/>
    <x v="1"/>
    <n v="0"/>
    <x v="1"/>
    <n v="173.1"/>
    <n v="126"/>
    <n v="29.43"/>
    <n v="200"/>
    <n v="98"/>
    <n v="17"/>
    <n v="231"/>
    <n v="103"/>
    <n v="10.4"/>
    <n v="10.8"/>
    <x v="6"/>
    <n v="2.92"/>
    <x v="1"/>
    <x v="0"/>
    <x v="1"/>
    <x v="0"/>
    <x v="0"/>
    <x v="2"/>
  </r>
  <r>
    <n v="4226"/>
    <s v="HI"/>
    <x v="0"/>
    <x v="1"/>
    <x v="0"/>
    <x v="0"/>
    <n v="28"/>
    <x v="2"/>
    <n v="115.4"/>
    <n v="96"/>
    <n v="19.62"/>
    <n v="185.4"/>
    <n v="94"/>
    <n v="15.76"/>
    <n v="209.3"/>
    <n v="69"/>
    <n v="9.42"/>
    <n v="17.7"/>
    <x v="7"/>
    <n v="4.78"/>
    <x v="1"/>
    <x v="1"/>
    <x v="1"/>
    <x v="0"/>
    <x v="0"/>
    <x v="3"/>
  </r>
  <r>
    <n v="4227"/>
    <s v="FL"/>
    <x v="171"/>
    <x v="2"/>
    <x v="0"/>
    <x v="1"/>
    <n v="0"/>
    <x v="1"/>
    <n v="190.9"/>
    <n v="92"/>
    <n v="32.450000000000003"/>
    <n v="208.7"/>
    <n v="132"/>
    <n v="17.739999999999998"/>
    <n v="120.8"/>
    <n v="98"/>
    <n v="5.44"/>
    <n v="11.4"/>
    <x v="1"/>
    <n v="3.08"/>
    <x v="1"/>
    <x v="0"/>
    <x v="1"/>
    <x v="0"/>
    <x v="0"/>
    <x v="0"/>
  </r>
  <r>
    <n v="4228"/>
    <s v="ND"/>
    <x v="171"/>
    <x v="0"/>
    <x v="0"/>
    <x v="1"/>
    <n v="0"/>
    <x v="1"/>
    <n v="234.1"/>
    <n v="105"/>
    <n v="39.799999999999997"/>
    <n v="237.4"/>
    <n v="88"/>
    <n v="20.18"/>
    <n v="240.6"/>
    <n v="85"/>
    <n v="10.83"/>
    <n v="11.4"/>
    <x v="7"/>
    <n v="3.08"/>
    <x v="1"/>
    <x v="0"/>
    <x v="1"/>
    <x v="0"/>
    <x v="1"/>
    <x v="0"/>
  </r>
  <r>
    <n v="4229"/>
    <s v="LA"/>
    <x v="40"/>
    <x v="2"/>
    <x v="0"/>
    <x v="1"/>
    <n v="0"/>
    <x v="1"/>
    <n v="102.1"/>
    <n v="74"/>
    <n v="17.36"/>
    <n v="93.7"/>
    <n v="88"/>
    <n v="7.96"/>
    <n v="236.2"/>
    <n v="125"/>
    <n v="10.63"/>
    <n v="14"/>
    <x v="5"/>
    <n v="3.78"/>
    <x v="1"/>
    <x v="0"/>
    <x v="1"/>
    <x v="0"/>
    <x v="2"/>
    <x v="2"/>
  </r>
  <r>
    <n v="4230"/>
    <s v="AR"/>
    <x v="3"/>
    <x v="0"/>
    <x v="0"/>
    <x v="1"/>
    <n v="0"/>
    <x v="1"/>
    <n v="131.9"/>
    <n v="91"/>
    <n v="22.42"/>
    <n v="203.8"/>
    <n v="92"/>
    <n v="17.32"/>
    <n v="205.6"/>
    <n v="121"/>
    <n v="9.25"/>
    <n v="6.8"/>
    <x v="0"/>
    <n v="1.84"/>
    <x v="0"/>
    <x v="0"/>
    <x v="1"/>
    <x v="0"/>
    <x v="0"/>
    <x v="3"/>
  </r>
  <r>
    <n v="4231"/>
    <s v="KY"/>
    <x v="131"/>
    <x v="2"/>
    <x v="0"/>
    <x v="1"/>
    <n v="0"/>
    <x v="1"/>
    <n v="135"/>
    <n v="122"/>
    <n v="22.95"/>
    <n v="206.3"/>
    <n v="88"/>
    <n v="17.54"/>
    <n v="210.4"/>
    <n v="90"/>
    <n v="9.4700000000000006"/>
    <n v="19.7"/>
    <x v="7"/>
    <n v="5.32"/>
    <x v="1"/>
    <x v="1"/>
    <x v="1"/>
    <x v="0"/>
    <x v="0"/>
    <x v="3"/>
  </r>
  <r>
    <n v="4232"/>
    <s v="HI"/>
    <x v="76"/>
    <x v="1"/>
    <x v="1"/>
    <x v="1"/>
    <n v="0"/>
    <x v="1"/>
    <n v="145"/>
    <n v="80"/>
    <n v="24.65"/>
    <n v="228.4"/>
    <n v="82"/>
    <n v="19.41"/>
    <n v="169.4"/>
    <n v="109"/>
    <n v="7.62"/>
    <n v="8.9"/>
    <x v="2"/>
    <n v="2.4"/>
    <x v="0"/>
    <x v="1"/>
    <x v="1"/>
    <x v="0"/>
    <x v="1"/>
    <x v="3"/>
  </r>
  <r>
    <n v="4233"/>
    <s v="KS"/>
    <x v="38"/>
    <x v="2"/>
    <x v="0"/>
    <x v="1"/>
    <n v="0"/>
    <x v="1"/>
    <n v="170.3"/>
    <n v="48"/>
    <n v="28.95"/>
    <n v="187.7"/>
    <n v="146"/>
    <n v="15.95"/>
    <n v="204"/>
    <n v="84"/>
    <n v="9.18"/>
    <n v="16.100000000000001"/>
    <x v="7"/>
    <n v="4.3499999999999996"/>
    <x v="1"/>
    <x v="3"/>
    <x v="1"/>
    <x v="0"/>
    <x v="0"/>
    <x v="3"/>
  </r>
  <r>
    <n v="4234"/>
    <s v="TX"/>
    <x v="116"/>
    <x v="0"/>
    <x v="0"/>
    <x v="1"/>
    <n v="0"/>
    <x v="1"/>
    <n v="188.7"/>
    <n v="99"/>
    <n v="32.08"/>
    <n v="210.4"/>
    <n v="89"/>
    <n v="17.88"/>
    <n v="191.4"/>
    <n v="103"/>
    <n v="8.61"/>
    <n v="10.8"/>
    <x v="5"/>
    <n v="2.92"/>
    <x v="1"/>
    <x v="0"/>
    <x v="1"/>
    <x v="0"/>
    <x v="0"/>
    <x v="0"/>
  </r>
  <r>
    <n v="4235"/>
    <s v="NC"/>
    <x v="73"/>
    <x v="1"/>
    <x v="0"/>
    <x v="1"/>
    <n v="0"/>
    <x v="1"/>
    <n v="7.2"/>
    <n v="97"/>
    <n v="1.22"/>
    <n v="221.8"/>
    <n v="78"/>
    <n v="18.850000000000001"/>
    <n v="174.5"/>
    <n v="94"/>
    <n v="7.85"/>
    <n v="12"/>
    <x v="7"/>
    <n v="3.24"/>
    <x v="1"/>
    <x v="0"/>
    <x v="1"/>
    <x v="0"/>
    <x v="0"/>
    <x v="3"/>
  </r>
  <r>
    <n v="4236"/>
    <s v="TX"/>
    <x v="33"/>
    <x v="2"/>
    <x v="0"/>
    <x v="1"/>
    <n v="0"/>
    <x v="1"/>
    <n v="181.1"/>
    <n v="124"/>
    <n v="30.79"/>
    <n v="229.5"/>
    <n v="105"/>
    <n v="19.510000000000002"/>
    <n v="122.2"/>
    <n v="91"/>
    <n v="5.5"/>
    <n v="5.6"/>
    <x v="1"/>
    <n v="1.51"/>
    <x v="0"/>
    <x v="5"/>
    <x v="1"/>
    <x v="0"/>
    <x v="1"/>
    <x v="0"/>
  </r>
  <r>
    <n v="4237"/>
    <s v="LA"/>
    <x v="93"/>
    <x v="2"/>
    <x v="0"/>
    <x v="1"/>
    <n v="0"/>
    <x v="1"/>
    <n v="151.80000000000001"/>
    <n v="90"/>
    <n v="25.81"/>
    <n v="229.6"/>
    <n v="68"/>
    <n v="19.52"/>
    <n v="171.8"/>
    <n v="122"/>
    <n v="7.73"/>
    <n v="10.8"/>
    <x v="2"/>
    <n v="2.92"/>
    <x v="1"/>
    <x v="4"/>
    <x v="1"/>
    <x v="0"/>
    <x v="1"/>
    <x v="3"/>
  </r>
  <r>
    <n v="4238"/>
    <s v="TN"/>
    <x v="12"/>
    <x v="1"/>
    <x v="0"/>
    <x v="1"/>
    <n v="0"/>
    <x v="1"/>
    <n v="159.4"/>
    <n v="86"/>
    <n v="27.1"/>
    <n v="210"/>
    <n v="122"/>
    <n v="17.850000000000001"/>
    <n v="172.4"/>
    <n v="99"/>
    <n v="7.76"/>
    <n v="8.5"/>
    <x v="5"/>
    <n v="2.2999999999999998"/>
    <x v="0"/>
    <x v="0"/>
    <x v="1"/>
    <x v="0"/>
    <x v="0"/>
    <x v="3"/>
  </r>
  <r>
    <n v="4239"/>
    <s v="NC"/>
    <x v="1"/>
    <x v="1"/>
    <x v="0"/>
    <x v="0"/>
    <n v="31"/>
    <x v="2"/>
    <n v="226.6"/>
    <n v="99"/>
    <n v="38.520000000000003"/>
    <n v="164.9"/>
    <n v="136"/>
    <n v="14.02"/>
    <n v="189.3"/>
    <n v="120"/>
    <n v="8.52"/>
    <n v="10.199999999999999"/>
    <x v="2"/>
    <n v="2.75"/>
    <x v="0"/>
    <x v="3"/>
    <x v="1"/>
    <x v="0"/>
    <x v="2"/>
    <x v="0"/>
  </r>
  <r>
    <n v="4240"/>
    <s v="OH"/>
    <x v="99"/>
    <x v="0"/>
    <x v="0"/>
    <x v="1"/>
    <n v="0"/>
    <x v="1"/>
    <n v="214.7"/>
    <n v="115"/>
    <n v="36.5"/>
    <n v="260.60000000000002"/>
    <n v="94"/>
    <n v="22.15"/>
    <n v="266.3"/>
    <n v="123"/>
    <n v="11.98"/>
    <n v="7.4"/>
    <x v="1"/>
    <n v="2"/>
    <x v="0"/>
    <x v="3"/>
    <x v="1"/>
    <x v="0"/>
    <x v="1"/>
    <x v="0"/>
  </r>
  <r>
    <n v="4241"/>
    <s v="AR"/>
    <x v="25"/>
    <x v="0"/>
    <x v="0"/>
    <x v="0"/>
    <n v="27"/>
    <x v="2"/>
    <n v="157.6"/>
    <n v="107"/>
    <n v="26.79"/>
    <n v="280.60000000000002"/>
    <n v="49"/>
    <n v="23.85"/>
    <n v="75.099999999999994"/>
    <n v="77"/>
    <n v="3.38"/>
    <n v="8"/>
    <x v="7"/>
    <n v="2.16"/>
    <x v="0"/>
    <x v="0"/>
    <x v="1"/>
    <x v="0"/>
    <x v="1"/>
    <x v="1"/>
  </r>
  <r>
    <n v="4242"/>
    <s v="WA"/>
    <x v="91"/>
    <x v="1"/>
    <x v="0"/>
    <x v="1"/>
    <n v="0"/>
    <x v="1"/>
    <n v="157"/>
    <n v="101"/>
    <n v="26.69"/>
    <n v="208.8"/>
    <n v="127"/>
    <n v="17.75"/>
    <n v="113.3"/>
    <n v="109"/>
    <n v="5.0999999999999996"/>
    <n v="16.2"/>
    <x v="5"/>
    <n v="4.37"/>
    <x v="1"/>
    <x v="4"/>
    <x v="1"/>
    <x v="0"/>
    <x v="0"/>
    <x v="3"/>
  </r>
  <r>
    <n v="4243"/>
    <s v="MN"/>
    <x v="54"/>
    <x v="2"/>
    <x v="0"/>
    <x v="1"/>
    <n v="0"/>
    <x v="1"/>
    <n v="170"/>
    <n v="115"/>
    <n v="28.9"/>
    <n v="162.69999999999999"/>
    <n v="138"/>
    <n v="13.83"/>
    <n v="267.2"/>
    <n v="77"/>
    <n v="12.02"/>
    <n v="8.3000000000000007"/>
    <x v="5"/>
    <n v="2.2400000000000002"/>
    <x v="0"/>
    <x v="1"/>
    <x v="1"/>
    <x v="0"/>
    <x v="2"/>
    <x v="2"/>
  </r>
  <r>
    <n v="4244"/>
    <s v="ND"/>
    <x v="24"/>
    <x v="1"/>
    <x v="0"/>
    <x v="1"/>
    <n v="0"/>
    <x v="1"/>
    <n v="244.7"/>
    <n v="115"/>
    <n v="41.6"/>
    <n v="258.60000000000002"/>
    <n v="101"/>
    <n v="21.98"/>
    <n v="231.3"/>
    <n v="112"/>
    <n v="10.41"/>
    <n v="7.5"/>
    <x v="1"/>
    <n v="2.0299999999999998"/>
    <x v="0"/>
    <x v="0"/>
    <x v="2"/>
    <x v="1"/>
    <x v="1"/>
    <x v="0"/>
  </r>
  <r>
    <n v="4245"/>
    <s v="AZ"/>
    <x v="20"/>
    <x v="1"/>
    <x v="0"/>
    <x v="1"/>
    <n v="0"/>
    <x v="1"/>
    <n v="252.6"/>
    <n v="89"/>
    <n v="42.94"/>
    <n v="340.3"/>
    <n v="91"/>
    <n v="28.93"/>
    <n v="256.5"/>
    <n v="67"/>
    <n v="11.54"/>
    <n v="8.8000000000000007"/>
    <x v="2"/>
    <n v="2.38"/>
    <x v="0"/>
    <x v="0"/>
    <x v="2"/>
    <x v="1"/>
    <x v="1"/>
    <x v="0"/>
  </r>
  <r>
    <n v="4246"/>
    <s v="MT"/>
    <x v="26"/>
    <x v="0"/>
    <x v="0"/>
    <x v="1"/>
    <n v="0"/>
    <x v="1"/>
    <n v="188.3"/>
    <n v="70"/>
    <n v="32.01"/>
    <n v="243.8"/>
    <n v="88"/>
    <n v="20.72"/>
    <n v="213.7"/>
    <n v="79"/>
    <n v="9.6199999999999992"/>
    <n v="10.3"/>
    <x v="1"/>
    <n v="2.78"/>
    <x v="0"/>
    <x v="1"/>
    <x v="1"/>
    <x v="0"/>
    <x v="1"/>
    <x v="0"/>
  </r>
  <r>
    <n v="4247"/>
    <s v="WV"/>
    <x v="36"/>
    <x v="2"/>
    <x v="0"/>
    <x v="1"/>
    <n v="0"/>
    <x v="1"/>
    <n v="177.9"/>
    <n v="89"/>
    <n v="30.24"/>
    <n v="131.19999999999999"/>
    <n v="82"/>
    <n v="11.15"/>
    <n v="186.2"/>
    <n v="89"/>
    <n v="8.3800000000000008"/>
    <n v="11.5"/>
    <x v="1"/>
    <n v="3.11"/>
    <x v="1"/>
    <x v="3"/>
    <x v="1"/>
    <x v="0"/>
    <x v="2"/>
    <x v="0"/>
  </r>
  <r>
    <n v="4248"/>
    <s v="NC"/>
    <x v="22"/>
    <x v="2"/>
    <x v="0"/>
    <x v="1"/>
    <n v="0"/>
    <x v="1"/>
    <n v="170.7"/>
    <n v="101"/>
    <n v="29.02"/>
    <n v="193.1"/>
    <n v="126"/>
    <n v="16.41"/>
    <n v="129.1"/>
    <n v="104"/>
    <n v="5.81"/>
    <n v="6.9"/>
    <x v="10"/>
    <n v="1.86"/>
    <x v="0"/>
    <x v="0"/>
    <x v="1"/>
    <x v="0"/>
    <x v="0"/>
    <x v="3"/>
  </r>
  <r>
    <n v="4249"/>
    <s v="HI"/>
    <x v="63"/>
    <x v="2"/>
    <x v="0"/>
    <x v="0"/>
    <n v="40"/>
    <x v="2"/>
    <n v="235.7"/>
    <n v="127"/>
    <n v="40.07"/>
    <n v="223"/>
    <n v="126"/>
    <n v="18.96"/>
    <n v="297.5"/>
    <n v="116"/>
    <n v="13.39"/>
    <n v="9.9"/>
    <x v="2"/>
    <n v="2.67"/>
    <x v="0"/>
    <x v="4"/>
    <x v="1"/>
    <x v="0"/>
    <x v="0"/>
    <x v="0"/>
  </r>
  <r>
    <n v="4250"/>
    <s v="VT"/>
    <x v="33"/>
    <x v="0"/>
    <x v="0"/>
    <x v="0"/>
    <n v="34"/>
    <x v="2"/>
    <n v="129.4"/>
    <n v="102"/>
    <n v="22"/>
    <n v="267.10000000000002"/>
    <n v="104"/>
    <n v="22.7"/>
    <n v="154.80000000000001"/>
    <n v="100"/>
    <n v="6.97"/>
    <n v="9.3000000000000007"/>
    <x v="19"/>
    <n v="2.5099999999999998"/>
    <x v="0"/>
    <x v="1"/>
    <x v="1"/>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472264-B933-4308-A212-50869C2467C6}" name="PivotTable3"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6"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2"/>
        <item h="1" x="0"/>
        <item t="default"/>
      </items>
    </pivotField>
    <pivotField showAll="0"/>
    <pivotField showAll="0"/>
    <pivotField showAll="0"/>
  </pivotFields>
  <rowFields count="1">
    <field x="22"/>
  </rowFields>
  <rowItems count="3">
    <i>
      <x/>
    </i>
    <i>
      <x v="1"/>
    </i>
    <i t="grand">
      <x/>
    </i>
  </rowItems>
  <colFields count="1">
    <field x="-2"/>
  </colFields>
  <colItems count="2">
    <i>
      <x/>
    </i>
    <i i="1">
      <x v="1"/>
    </i>
  </colItems>
  <dataFields count="2">
    <dataField name="Count of customers" fld="22" subtotal="count" baseField="20" baseItem="0"/>
    <dataField name="% of Total" fld="22" subtotal="count" showDataAs="percentOfTotal" baseField="0" baseItem="0" numFmtId="10"/>
  </dataField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2" count="1" selected="0">
            <x v="0"/>
          </reference>
        </references>
      </pivotArea>
    </chartFormat>
    <chartFormat chart="9" format="10">
      <pivotArea type="data" outline="0" fieldPosition="0">
        <references count="2">
          <reference field="4294967294" count="1" selected="0">
            <x v="0"/>
          </reference>
          <reference field="22" count="1" selected="0">
            <x v="1"/>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22" count="1" selected="0">
            <x v="0"/>
          </reference>
        </references>
      </pivotArea>
    </chartFormat>
    <chartFormat chart="9" format="13">
      <pivotArea type="data" outline="0" fieldPosition="0">
        <references count="2">
          <reference field="4294967294" count="1" selected="0">
            <x v="1"/>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323CE7-0DE4-4451-9837-B9269874B766}" name="PivotTable4"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hurn">
  <location ref="A3:B6" firstHeaderRow="1" firstDataRow="1" firstDataCol="1"/>
  <pivotFields count="26">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Items count="1">
    <i/>
  </colItems>
  <dataFields count="1">
    <dataField name="Average of account_length" fld="2" subtotal="average" baseField="20" baseItem="0"/>
  </dataFields>
  <formats count="2">
    <format dxfId="20">
      <pivotArea collapsedLevelsAreSubtotals="1" fieldPosition="0">
        <references count="1">
          <reference field="22" count="1">
            <x v="0"/>
          </reference>
        </references>
      </pivotArea>
    </format>
    <format dxfId="19">
      <pivotArea collapsedLevelsAreSubtotals="1" fieldPosition="0">
        <references count="1">
          <reference field="22" count="1">
            <x v="1"/>
          </reference>
        </references>
      </pivotArea>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C7AF1A-6D8F-4A32-A445-D3CDCC23DA3D}" name="PivotTable1"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International Plan ">
  <location ref="A3:D7" firstHeaderRow="1" firstDataRow="2" firstDataCol="1"/>
  <pivotFields count="26">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2"/>
        <item h="1" x="0"/>
        <item t="default"/>
      </items>
    </pivotField>
    <pivotField showAll="0"/>
    <pivotField showAll="0"/>
    <pivotField showAll="0"/>
  </pivotFields>
  <rowFields count="1">
    <field x="4"/>
  </rowFields>
  <rowItems count="3">
    <i>
      <x/>
    </i>
    <i>
      <x v="1"/>
    </i>
    <i t="grand">
      <x/>
    </i>
  </rowItems>
  <colFields count="1">
    <field x="22"/>
  </colFields>
  <colItems count="3">
    <i>
      <x/>
    </i>
    <i>
      <x v="1"/>
    </i>
    <i t="grand">
      <x/>
    </i>
  </colItems>
  <dataFields count="1">
    <dataField name="Count of churn" fld="22" subtotal="count" baseField="0" baseItem="0"/>
  </dataFields>
  <chartFormats count="8">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4" format="8" series="1">
      <pivotArea type="data" outline="0" fieldPosition="0">
        <references count="2">
          <reference field="4294967294" count="1" selected="0">
            <x v="0"/>
          </reference>
          <reference field="22" count="1" selected="0">
            <x v="0"/>
          </reference>
        </references>
      </pivotArea>
    </chartFormat>
    <chartFormat chart="4" format="9">
      <pivotArea type="data" outline="0" fieldPosition="0">
        <references count="3">
          <reference field="4294967294" count="1" selected="0">
            <x v="0"/>
          </reference>
          <reference field="4" count="1" selected="0">
            <x v="0"/>
          </reference>
          <reference field="22" count="1" selected="0">
            <x v="0"/>
          </reference>
        </references>
      </pivotArea>
    </chartFormat>
    <chartFormat chart="4" format="10">
      <pivotArea type="data" outline="0" fieldPosition="0">
        <references count="3">
          <reference field="4294967294" count="1" selected="0">
            <x v="0"/>
          </reference>
          <reference field="4" count="1" selected="0">
            <x v="1"/>
          </reference>
          <reference field="22" count="1" selected="0">
            <x v="0"/>
          </reference>
        </references>
      </pivotArea>
    </chartFormat>
    <chartFormat chart="4" format="11" series="1">
      <pivotArea type="data" outline="0" fieldPosition="0">
        <references count="2">
          <reference field="4294967294" count="1" selected="0">
            <x v="0"/>
          </reference>
          <reference field="22" count="1" selected="0">
            <x v="1"/>
          </reference>
        </references>
      </pivotArea>
    </chartFormat>
    <chartFormat chart="4" format="12">
      <pivotArea type="data" outline="0" fieldPosition="0">
        <references count="3">
          <reference field="4294967294" count="1" selected="0">
            <x v="0"/>
          </reference>
          <reference field="4" count="1" selected="0">
            <x v="0"/>
          </reference>
          <reference field="22" count="1" selected="0">
            <x v="1"/>
          </reference>
        </references>
      </pivotArea>
    </chartFormat>
    <chartFormat chart="4" format="13">
      <pivotArea type="data" outline="0" fieldPosition="0">
        <references count="3">
          <reference field="4294967294" count="1" selected="0">
            <x v="0"/>
          </reference>
          <reference field="4" count="1" selected="0">
            <x v="1"/>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2B8BFF-74EB-4945-8A1F-13265719BB65}" name="PivotTable2"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hurn">
  <location ref="A3:B6"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Items count="1">
    <i/>
  </colItems>
  <dataFields count="1">
    <dataField name="Average of number_customer_service_calls" fld="21" subtotal="average" baseField="20" baseItem="0"/>
  </dataFields>
  <formats count="2">
    <format dxfId="18">
      <pivotArea collapsedLevelsAreSubtotals="1" fieldPosition="0">
        <references count="1">
          <reference field="22" count="0"/>
        </references>
      </pivotArea>
    </format>
    <format dxfId="17">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89B9EE-38C3-4F5E-8A70-CC5DC9AEADDC}" name="PivotTable5"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hurn">
  <location ref="A3:D6" firstHeaderRow="0" firstDataRow="1" firstDataCol="1"/>
  <pivotFields count="2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 showAll="0"/>
    <pivotField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Fields count="1">
    <field x="-2"/>
  </colFields>
  <colItems count="3">
    <i>
      <x/>
    </i>
    <i i="1">
      <x v="1"/>
    </i>
    <i i="2">
      <x v="2"/>
    </i>
  </colItems>
  <dataFields count="3">
    <dataField name="Average of total_night_charge" fld="16" subtotal="average" baseField="20" baseItem="0"/>
    <dataField name="Average of total_eve_charge" fld="13" subtotal="average" baseField="20" baseItem="0"/>
    <dataField name="Average of total_day_charge" fld="10" subtotal="average" baseField="20" baseItem="0"/>
  </dataFields>
  <formats count="1">
    <format dxfId="10">
      <pivotArea collapsedLevelsAreSubtotals="1" fieldPosition="0">
        <references count="1">
          <reference field="22" count="0"/>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2C6ABC-A44C-473E-AD28-EBAB3F352BCD}" name="PivotTable6"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hurn">
  <location ref="A3:B6" firstHeaderRow="1" firstDataRow="1" firstDataCol="1"/>
  <pivotFields count="26">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Items count="1">
    <i/>
  </colItems>
  <dataFields count="1">
    <dataField name="Average of total_day_minutes" fld="8" subtotal="average" baseField="20" baseItem="0"/>
  </dataFields>
  <formats count="1">
    <format dxfId="9">
      <pivotArea collapsedLevelsAreSubtotals="1" fieldPosition="0">
        <references count="1">
          <reference field="22" count="0"/>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68BD1B-CB48-4795-AB00-8573A9D1052A}" name="PivotTable9"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hurn ">
  <location ref="A3:D7" firstHeaderRow="1" firstDataRow="2" firstDataCol="1"/>
  <pivotFields count="26">
    <pivotField showAll="0"/>
    <pivotField showAll="0"/>
    <pivotField showAll="0"/>
    <pivotField showAll="0"/>
    <pivotField showAll="0"/>
    <pivotField axis="axisRow" showAll="0">
      <items count="5">
        <item m="1" x="3"/>
        <item m="1"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2"/>
        <item h="1" x="0"/>
        <item t="default"/>
      </items>
    </pivotField>
    <pivotField showAll="0"/>
    <pivotField showAll="0"/>
    <pivotField showAll="0"/>
  </pivotFields>
  <rowFields count="1">
    <field x="5"/>
  </rowFields>
  <rowItems count="3">
    <i>
      <x v="2"/>
    </i>
    <i>
      <x v="3"/>
    </i>
    <i t="grand">
      <x/>
    </i>
  </rowItems>
  <colFields count="1">
    <field x="22"/>
  </colFields>
  <colItems count="3">
    <i>
      <x/>
    </i>
    <i>
      <x v="1"/>
    </i>
    <i t="grand">
      <x/>
    </i>
  </colItems>
  <dataFields count="1">
    <dataField name="Count of churn" fld="22" subtotal="count" baseField="0" baseItem="0"/>
  </dataFields>
  <chartFormats count="4">
    <chartFormat chart="4" format="0" series="1">
      <pivotArea type="data" outline="0" fieldPosition="0">
        <references count="2">
          <reference field="4294967294" count="1" selected="0">
            <x v="0"/>
          </reference>
          <reference field="22" count="1" selected="0">
            <x v="0"/>
          </reference>
        </references>
      </pivotArea>
    </chartFormat>
    <chartFormat chart="4" format="1" series="1">
      <pivotArea type="data" outline="0" fieldPosition="0">
        <references count="2">
          <reference field="4294967294" count="1" selected="0">
            <x v="0"/>
          </reference>
          <reference field="22" count="1" selected="0">
            <x v="1"/>
          </reference>
        </references>
      </pivotArea>
    </chartFormat>
    <chartFormat chart="7" format="8" series="1">
      <pivotArea type="data" outline="0" fieldPosition="0">
        <references count="2">
          <reference field="4294967294" count="1" selected="0">
            <x v="0"/>
          </reference>
          <reference field="22" count="1" selected="0">
            <x v="0"/>
          </reference>
        </references>
      </pivotArea>
    </chartFormat>
    <chartFormat chart="7" format="9"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16907A-4522-4DFB-B950-734CC779B1D4}" name="PivotTable8"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hurn">
  <location ref="A3:C6"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axis="axisRow" showAll="0">
      <items count="4">
        <item x="1"/>
        <item x="2"/>
        <item h="1" x="0"/>
        <item t="default"/>
      </items>
    </pivotField>
    <pivotField showAll="0"/>
    <pivotField showAll="0"/>
    <pivotField showAll="0"/>
  </pivotFields>
  <rowFields count="1">
    <field x="22"/>
  </rowFields>
  <rowItems count="3">
    <i>
      <x/>
    </i>
    <i>
      <x v="1"/>
    </i>
    <i t="grand">
      <x/>
    </i>
  </rowItems>
  <colFields count="1">
    <field x="-2"/>
  </colFields>
  <colItems count="2">
    <i>
      <x/>
    </i>
    <i i="1">
      <x v="1"/>
    </i>
  </colItems>
  <dataFields count="2">
    <dataField name="Average of total_intl_minutes" fld="17" subtotal="average" baseField="20" baseItem="0"/>
    <dataField name="Average of total_intl_charge" fld="19" subtotal="average" baseField="20" baseItem="0"/>
  </dataFields>
  <formats count="1">
    <format dxfId="16">
      <pivotArea collapsedLevelsAreSubtotals="1" fieldPosition="0">
        <references count="1">
          <reference field="22" count="0"/>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258379-5991-43AE-88E4-9F4106906ABA}" name="PivotTable7"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hurn">
  <location ref="A3:B6"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Items count="1">
    <i/>
  </colItems>
  <dataFields count="1">
    <dataField name="Average of total_eve_charge" fld="13" subtotal="average" baseField="20" baseItem="0"/>
  </dataFields>
  <formats count="1">
    <format dxfId="15">
      <pivotArea collapsedLevelsAreSubtotals="1" fieldPosition="0">
        <references count="1">
          <reference field="22" count="0"/>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C2835B-FDC5-4B02-B33F-E26CDB1E7338}" name="PivotTable10"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8" firstHeaderRow="1" firstDataRow="2" firstDataCol="1"/>
  <pivotFields count="26">
    <pivotField showAll="0"/>
    <pivotField showAll="0"/>
    <pivotField showAll="0"/>
    <pivotField axis="axisRow" showAll="0" sortType="descending">
      <items count="4">
        <item x="2"/>
        <item x="0"/>
        <item x="1"/>
        <item t="default"/>
      </items>
      <autoSortScope>
        <pivotArea dataOnly="0" outline="0" fieldPosition="0">
          <references count="2">
            <reference field="4294967294" count="1" selected="0">
              <x v="0"/>
            </reference>
            <reference field="22"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2"/>
        <item h="1" x="0"/>
        <item t="default"/>
      </items>
    </pivotField>
    <pivotField showAll="0"/>
    <pivotField showAll="0"/>
    <pivotField showAll="0"/>
  </pivotFields>
  <rowFields count="1">
    <field x="3"/>
  </rowFields>
  <rowItems count="4">
    <i>
      <x v="1"/>
    </i>
    <i>
      <x/>
    </i>
    <i>
      <x v="2"/>
    </i>
    <i t="grand">
      <x/>
    </i>
  </rowItems>
  <colFields count="1">
    <field x="22"/>
  </colFields>
  <colItems count="3">
    <i>
      <x/>
    </i>
    <i>
      <x v="1"/>
    </i>
    <i t="grand">
      <x/>
    </i>
  </colItems>
  <dataFields count="1">
    <dataField name="Count of churn" fld="22" subtotal="count" baseField="0" baseItem="0"/>
  </dataFields>
  <chartFormats count="4">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6" format="4" series="1">
      <pivotArea type="data" outline="0" fieldPosition="0">
        <references count="2">
          <reference field="4294967294" count="1" selected="0">
            <x v="0"/>
          </reference>
          <reference field="22" count="1" selected="0">
            <x v="0"/>
          </reference>
        </references>
      </pivotArea>
    </chartFormat>
    <chartFormat chart="6"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CCF73A-3D33-43B6-8574-2F0CE4EC9009}" name="PivotTable11"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D15" firstHeaderRow="1" firstDataRow="2"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1">
        <item x="1"/>
        <item x="0"/>
        <item x="4"/>
        <item x="3"/>
        <item x="2"/>
        <item x="5"/>
        <item x="6"/>
        <item x="7"/>
        <item x="9"/>
        <item x="8"/>
        <item t="default"/>
      </items>
      <autoSortScope>
        <pivotArea dataOnly="0" outline="0" fieldPosition="0">
          <references count="2">
            <reference field="4294967294" count="1" selected="0">
              <x v="0"/>
            </reference>
            <reference field="22" count="1" selected="0">
              <x v="0"/>
            </reference>
          </references>
        </pivotArea>
      </autoSortScope>
    </pivotField>
    <pivotField axis="axisCol" dataField="1" showAll="0">
      <items count="4">
        <item x="1"/>
        <item x="2"/>
        <item h="1" x="0"/>
        <item t="default"/>
      </items>
    </pivotField>
    <pivotField showAll="0"/>
    <pivotField showAll="0"/>
    <pivotField showAll="0"/>
  </pivotFields>
  <rowFields count="1">
    <field x="21"/>
  </rowFields>
  <rowItems count="11">
    <i>
      <x v="1"/>
    </i>
    <i>
      <x v="2"/>
    </i>
    <i>
      <x/>
    </i>
    <i>
      <x v="3"/>
    </i>
    <i>
      <x v="4"/>
    </i>
    <i>
      <x v="5"/>
    </i>
    <i>
      <x v="6"/>
    </i>
    <i>
      <x v="7"/>
    </i>
    <i>
      <x v="8"/>
    </i>
    <i>
      <x v="9"/>
    </i>
    <i t="grand">
      <x/>
    </i>
  </rowItems>
  <colFields count="1">
    <field x="22"/>
  </colFields>
  <colItems count="3">
    <i>
      <x/>
    </i>
    <i>
      <x v="1"/>
    </i>
    <i t="grand">
      <x/>
    </i>
  </colItems>
  <dataFields count="1">
    <dataField name="Count of churn" fld="22" subtotal="count" baseField="0" baseItem="0"/>
  </dataFields>
  <chartFormats count="4">
    <chartFormat chart="20" format="0" series="1">
      <pivotArea type="data" outline="0" fieldPosition="0">
        <references count="2">
          <reference field="4294967294" count="1" selected="0">
            <x v="0"/>
          </reference>
          <reference field="22" count="1" selected="0">
            <x v="0"/>
          </reference>
        </references>
      </pivotArea>
    </chartFormat>
    <chartFormat chart="20" format="1" series="1">
      <pivotArea type="data" outline="0" fieldPosition="0">
        <references count="2">
          <reference field="4294967294" count="1" selected="0">
            <x v="0"/>
          </reference>
          <reference field="22" count="1" selected="0">
            <x v="1"/>
          </reference>
        </references>
      </pivotArea>
    </chartFormat>
    <chartFormat chart="23" format="4" series="1">
      <pivotArea type="data" outline="0" fieldPosition="0">
        <references count="2">
          <reference field="4294967294" count="1" selected="0">
            <x v="0"/>
          </reference>
          <reference field="22" count="1" selected="0">
            <x v="0"/>
          </reference>
        </references>
      </pivotArea>
    </chartFormat>
    <chartFormat chart="23"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8EC5C3-682A-42F2-9312-833AAC463DF2}" name="PivotTable15"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axis="axisCol" showAll="0">
      <items count="4">
        <item x="1"/>
        <item x="2"/>
        <item h="1" x="0"/>
        <item t="default"/>
      </items>
    </pivotField>
    <pivotField showAll="0"/>
    <pivotField showAll="0"/>
    <pivotField showAll="0"/>
  </pivotFields>
  <rowFields count="1">
    <field x="20"/>
  </rowFields>
  <rowItems count="3">
    <i>
      <x/>
    </i>
    <i>
      <x v="1"/>
    </i>
    <i t="grand">
      <x/>
    </i>
  </rowItems>
  <colFields count="1">
    <field x="22"/>
  </colFields>
  <colItems count="3">
    <i>
      <x/>
    </i>
    <i>
      <x v="1"/>
    </i>
    <i t="grand">
      <x/>
    </i>
  </colItems>
  <dataFields count="1">
    <dataField name="Count of id" fld="0" subtotal="count" baseField="19" baseItem="0"/>
  </dataFields>
  <chartFormats count="4">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4" format="4" series="1">
      <pivotArea type="data" outline="0" fieldPosition="0">
        <references count="2">
          <reference field="4294967294" count="1" selected="0">
            <x v="0"/>
          </reference>
          <reference field="22" count="1" selected="0">
            <x v="0"/>
          </reference>
        </references>
      </pivotArea>
    </chartFormat>
    <chartFormat chart="4"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159255A-E049-4133-9DA3-BCA3076DAFDE}" name="PivotTable13"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8"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h="1" x="0"/>
        <item t="default"/>
      </items>
    </pivotField>
    <pivotField showAll="0"/>
    <pivotField axis="axisRow" showAll="0" sortType="descending">
      <items count="4">
        <item x="1"/>
        <item x="2"/>
        <item x="0"/>
        <item t="default"/>
      </items>
      <autoSortScope>
        <pivotArea dataOnly="0" outline="0" fieldPosition="0">
          <references count="2">
            <reference field="4294967294" count="1" selected="0">
              <x v="0"/>
            </reference>
            <reference field="22" count="1" selected="0">
              <x v="0"/>
            </reference>
          </references>
        </pivotArea>
      </autoSortScope>
    </pivotField>
    <pivotField showAll="0"/>
  </pivotFields>
  <rowFields count="1">
    <field x="24"/>
  </rowFields>
  <rowItems count="4">
    <i>
      <x v="2"/>
    </i>
    <i>
      <x v="1"/>
    </i>
    <i>
      <x/>
    </i>
    <i t="grand">
      <x/>
    </i>
  </rowItems>
  <colFields count="1">
    <field x="22"/>
  </colFields>
  <colItems count="3">
    <i>
      <x/>
    </i>
    <i>
      <x v="1"/>
    </i>
    <i t="grand">
      <x/>
    </i>
  </colItems>
  <dataFields count="1">
    <dataField name="Count of id" fld="0" subtotal="count" baseField="22" baseItem="0"/>
  </dataFields>
  <chartFormats count="2">
    <chartFormat chart="11" format="0" series="1">
      <pivotArea type="data" outline="0" fieldPosition="0">
        <references count="2">
          <reference field="4294967294" count="1" selected="0">
            <x v="0"/>
          </reference>
          <reference field="22" count="1" selected="0">
            <x v="0"/>
          </reference>
        </references>
      </pivotArea>
    </chartFormat>
    <chartFormat chart="11" format="1"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E45B8C-AA8F-48B7-ABCC-8B9683043119}" name="PivotTable12"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9"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h="1" x="0"/>
        <item t="default"/>
      </items>
    </pivotField>
    <pivotField showAll="0"/>
    <pivotField showAll="0"/>
    <pivotField axis="axisRow" showAll="0" sortType="descending">
      <items count="5">
        <item x="1"/>
        <item x="0"/>
        <item x="3"/>
        <item x="2"/>
        <item t="default"/>
      </items>
      <autoSortScope>
        <pivotArea dataOnly="0" outline="0" fieldPosition="0">
          <references count="2">
            <reference field="4294967294" count="1" selected="0">
              <x v="0"/>
            </reference>
            <reference field="22" count="1" selected="0">
              <x v="0"/>
            </reference>
          </references>
        </pivotArea>
      </autoSortScope>
    </pivotField>
  </pivotFields>
  <rowFields count="1">
    <field x="25"/>
  </rowFields>
  <rowItems count="5">
    <i>
      <x v="1"/>
    </i>
    <i>
      <x v="2"/>
    </i>
    <i>
      <x/>
    </i>
    <i>
      <x v="3"/>
    </i>
    <i t="grand">
      <x/>
    </i>
  </rowItems>
  <colFields count="1">
    <field x="22"/>
  </colFields>
  <colItems count="3">
    <i>
      <x/>
    </i>
    <i>
      <x v="1"/>
    </i>
    <i t="grand">
      <x/>
    </i>
  </colItems>
  <dataFields count="1">
    <dataField name="Count of id" fld="0" subtotal="count" baseField="24" baseItem="0"/>
  </dataFields>
  <chartFormats count="4">
    <chartFormat chart="3" format="0" series="1">
      <pivotArea type="data" outline="0" fieldPosition="0">
        <references count="2">
          <reference field="4294967294" count="1" selected="0">
            <x v="0"/>
          </reference>
          <reference field="22" count="1" selected="0">
            <x v="0"/>
          </reference>
        </references>
      </pivotArea>
    </chartFormat>
    <chartFormat chart="3" format="1" series="1">
      <pivotArea type="data" outline="0" fieldPosition="0">
        <references count="2">
          <reference field="4294967294" count="1" selected="0">
            <x v="0"/>
          </reference>
          <reference field="22" count="1" selected="0">
            <x v="1"/>
          </reference>
        </references>
      </pivotArea>
    </chartFormat>
    <chartFormat chart="6" format="4" series="1">
      <pivotArea type="data" outline="0" fieldPosition="0">
        <references count="2">
          <reference field="4294967294" count="1" selected="0">
            <x v="0"/>
          </reference>
          <reference field="22" count="1" selected="0">
            <x v="0"/>
          </reference>
        </references>
      </pivotArea>
    </chartFormat>
    <chartFormat chart="6"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CEE9F5D-9B68-4AA1-BF60-3F3F52089282}" name="PivotTable14"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26">
    <pivotField dataField="1"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2">
            <reference field="4294967294" count="1" selected="0">
              <x v="0"/>
            </reference>
            <reference field="22"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h="1" x="0"/>
        <item t="default"/>
      </items>
    </pivotField>
    <pivotField showAll="0"/>
    <pivotField showAll="0"/>
    <pivotField showAll="0"/>
  </pivotFields>
  <rowFields count="1">
    <field x="7"/>
  </rowFields>
  <rowItems count="4">
    <i>
      <x v="1"/>
    </i>
    <i>
      <x/>
    </i>
    <i>
      <x v="2"/>
    </i>
    <i t="grand">
      <x/>
    </i>
  </rowItems>
  <colFields count="1">
    <field x="22"/>
  </colFields>
  <colItems count="3">
    <i>
      <x/>
    </i>
    <i>
      <x v="1"/>
    </i>
    <i t="grand">
      <x/>
    </i>
  </colItems>
  <dataFields count="1">
    <dataField name="Count of id" fld="0" subtotal="count" baseField="7" baseItem="0"/>
  </dataFields>
  <chartFormats count="4">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4" format="4" series="1">
      <pivotArea type="data" outline="0" fieldPosition="0">
        <references count="2">
          <reference field="4294967294" count="1" selected="0">
            <x v="0"/>
          </reference>
          <reference field="22" count="1" selected="0">
            <x v="0"/>
          </reference>
        </references>
      </pivotArea>
    </chartFormat>
    <chartFormat chart="4"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675A2E9-4962-46E3-A48E-F926EFB987A2}" name="PivotTable16"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D26"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2">
        <item x="11"/>
        <item x="6"/>
        <item x="5"/>
        <item x="0"/>
        <item x="7"/>
        <item x="2"/>
        <item x="1"/>
        <item x="10"/>
        <item x="8"/>
        <item x="4"/>
        <item x="3"/>
        <item x="9"/>
        <item x="14"/>
        <item x="12"/>
        <item x="13"/>
        <item x="17"/>
        <item x="19"/>
        <item x="16"/>
        <item x="18"/>
        <item x="15"/>
        <item x="20"/>
        <item t="default"/>
      </items>
    </pivotField>
    <pivotField showAll="0"/>
    <pivotField showAll="0"/>
    <pivotField showAll="0"/>
    <pivotField axis="axisCol" showAll="0">
      <items count="4">
        <item x="1"/>
        <item x="2"/>
        <item h="1" x="0"/>
        <item t="default"/>
      </items>
    </pivotField>
    <pivotField showAll="0"/>
    <pivotField showAll="0"/>
    <pivotField showAll="0"/>
  </pivotFields>
  <rowFields count="1">
    <field x="18"/>
  </rowFields>
  <rowItems count="22">
    <i>
      <x/>
    </i>
    <i>
      <x v="1"/>
    </i>
    <i>
      <x v="2"/>
    </i>
    <i>
      <x v="3"/>
    </i>
    <i>
      <x v="4"/>
    </i>
    <i>
      <x v="5"/>
    </i>
    <i>
      <x v="6"/>
    </i>
    <i>
      <x v="7"/>
    </i>
    <i>
      <x v="8"/>
    </i>
    <i>
      <x v="9"/>
    </i>
    <i>
      <x v="10"/>
    </i>
    <i>
      <x v="11"/>
    </i>
    <i>
      <x v="12"/>
    </i>
    <i>
      <x v="13"/>
    </i>
    <i>
      <x v="14"/>
    </i>
    <i>
      <x v="15"/>
    </i>
    <i>
      <x v="16"/>
    </i>
    <i>
      <x v="17"/>
    </i>
    <i>
      <x v="18"/>
    </i>
    <i>
      <x v="19"/>
    </i>
    <i>
      <x v="20"/>
    </i>
    <i t="grand">
      <x/>
    </i>
  </rowItems>
  <colFields count="1">
    <field x="22"/>
  </colFields>
  <colItems count="3">
    <i>
      <x/>
    </i>
    <i>
      <x v="1"/>
    </i>
    <i t="grand">
      <x/>
    </i>
  </colItems>
  <dataFields count="1">
    <dataField name="Count of id" fld="0" subtotal="count" baseField="18" baseItem="0"/>
  </dataFields>
  <chartFormats count="4">
    <chartFormat chart="18" format="0" series="1">
      <pivotArea type="data" outline="0" fieldPosition="0">
        <references count="2">
          <reference field="4294967294" count="1" selected="0">
            <x v="0"/>
          </reference>
          <reference field="22" count="1" selected="0">
            <x v="0"/>
          </reference>
        </references>
      </pivotArea>
    </chartFormat>
    <chartFormat chart="18" format="1" series="1">
      <pivotArea type="data" outline="0" fieldPosition="0">
        <references count="2">
          <reference field="4294967294" count="1" selected="0">
            <x v="0"/>
          </reference>
          <reference field="22" count="1" selected="0">
            <x v="1"/>
          </reference>
        </references>
      </pivotArea>
    </chartFormat>
    <chartFormat chart="29" format="4" series="1">
      <pivotArea type="data" outline="0" fieldPosition="0">
        <references count="2">
          <reference field="4294967294" count="1" selected="0">
            <x v="0"/>
          </reference>
          <reference field="22" count="1" selected="0">
            <x v="0"/>
          </reference>
        </references>
      </pivotArea>
    </chartFormat>
    <chartFormat chart="29"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BC09383-D1BF-4AD3-A715-71597D90CB7C}" name="PivotTable17"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5"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1"/>
        <item x="0"/>
        <item x="4"/>
        <item x="3"/>
        <item x="2"/>
        <item x="5"/>
        <item x="6"/>
        <item x="7"/>
        <item x="9"/>
        <item x="8"/>
        <item t="default"/>
      </items>
    </pivotField>
    <pivotField axis="axisCol" showAll="0">
      <items count="4">
        <item x="1"/>
        <item x="2"/>
        <item h="1" x="0"/>
        <item t="default"/>
      </items>
    </pivotField>
    <pivotField showAll="0"/>
    <pivotField showAll="0"/>
    <pivotField showAll="0"/>
  </pivotFields>
  <rowFields count="1">
    <field x="21"/>
  </rowFields>
  <rowItems count="11">
    <i>
      <x/>
    </i>
    <i>
      <x v="1"/>
    </i>
    <i>
      <x v="2"/>
    </i>
    <i>
      <x v="3"/>
    </i>
    <i>
      <x v="4"/>
    </i>
    <i>
      <x v="5"/>
    </i>
    <i>
      <x v="6"/>
    </i>
    <i>
      <x v="7"/>
    </i>
    <i>
      <x v="8"/>
    </i>
    <i>
      <x v="9"/>
    </i>
    <i t="grand">
      <x/>
    </i>
  </rowItems>
  <colFields count="1">
    <field x="22"/>
  </colFields>
  <colItems count="3">
    <i>
      <x/>
    </i>
    <i>
      <x v="1"/>
    </i>
    <i t="grand">
      <x/>
    </i>
  </colItems>
  <dataFields count="1">
    <dataField name="Count of id" fld="0" subtotal="count" baseField="21" baseItem="0"/>
  </dataFields>
  <chartFormats count="5">
    <chartFormat chart="8" format="0" series="1">
      <pivotArea type="data" outline="0" fieldPosition="0">
        <references count="2">
          <reference field="4294967294" count="1" selected="0">
            <x v="0"/>
          </reference>
          <reference field="22" count="1" selected="0">
            <x v="0"/>
          </reference>
        </references>
      </pivotArea>
    </chartFormat>
    <chartFormat chart="8" format="1" series="1">
      <pivotArea type="data" outline="0" fieldPosition="0">
        <references count="2">
          <reference field="4294967294" count="1" selected="0">
            <x v="0"/>
          </reference>
          <reference field="22" count="1" selected="0">
            <x v="1"/>
          </reference>
        </references>
      </pivotArea>
    </chartFormat>
    <chartFormat chart="11" format="4" series="1">
      <pivotArea type="data" outline="0" fieldPosition="0">
        <references count="2">
          <reference field="4294967294" count="1" selected="0">
            <x v="0"/>
          </reference>
          <reference field="22" count="1" selected="0">
            <x v="0"/>
          </reference>
        </references>
      </pivotArea>
    </chartFormat>
    <chartFormat chart="11" format="5" series="1">
      <pivotArea type="data" outline="0" fieldPosition="0">
        <references count="2">
          <reference field="4294967294" count="1" selected="0">
            <x v="0"/>
          </reference>
          <reference field="22" count="1" selected="0">
            <x v="1"/>
          </reference>
        </references>
      </pivotArea>
    </chartFormat>
    <chartFormat chart="11" format="6">
      <pivotArea type="data" outline="0" fieldPosition="0">
        <references count="3">
          <reference field="4294967294" count="1" selected="0">
            <x v="0"/>
          </reference>
          <reference field="21" count="1" selected="0">
            <x v="2"/>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53B691-BA7A-457A-93D6-71DDE228668D}" autoFormatId="16" applyNumberFormats="0" applyBorderFormats="0" applyFontFormats="0" applyPatternFormats="0" applyAlignmentFormats="0" applyWidthHeightFormats="0">
  <queryTableRefresh nextId="31" unboundColumnsRight="3">
    <queryTableFields count="27">
      <queryTableField id="1" name="id" tableColumnId="1"/>
      <queryTableField id="2" name="state" tableColumnId="2"/>
      <queryTableField id="3" name="account_length" tableColumnId="3"/>
      <queryTableField id="4" name="area_code" tableColumnId="4"/>
      <queryTableField id="5" name="international_plan" tableColumnId="5"/>
      <queryTableField id="6" name="voice_mail_plan" tableColumnId="6"/>
      <queryTableField id="7" name="number_vmail_messages" tableColumnId="7"/>
      <queryTableField id="28" dataBound="0" tableColumnId="28"/>
      <queryTableField id="8" name="total_day_minutes" tableColumnId="8"/>
      <queryTableField id="9" name="total_day_calls" tableColumnId="9"/>
      <queryTableField id="10" name="total_day_charge" tableColumnId="10"/>
      <queryTableField id="11" name="total_eve_minutes" tableColumnId="11"/>
      <queryTableField id="12" name="total_eve_calls" tableColumnId="12"/>
      <queryTableField id="13" name="total_eve_charge" tableColumnId="13"/>
      <queryTableField id="14" name="total_night_minutes" tableColumnId="14"/>
      <queryTableField id="15" name="total_night_calls" tableColumnId="15"/>
      <queryTableField id="16" name="total_night_charge" tableColumnId="16"/>
      <queryTableField id="17" name="total_intl_minutes" tableColumnId="17"/>
      <queryTableField id="18" name="total_intl_calls" tableColumnId="18"/>
      <queryTableField id="19" name="total_intl_charge" tableColumnId="19"/>
      <queryTableField id="26" dataBound="0" tableColumnId="26"/>
      <queryTableField id="20" name="number_customer_service_calls" tableColumnId="20"/>
      <queryTableField id="21" name="churn" tableColumnId="21"/>
      <queryTableField id="30" name="international_plans" tableColumnId="30"/>
      <queryTableField id="23" dataBound="0" tableColumnId="23"/>
      <queryTableField id="25" dataBound="0" tableColumnId="25"/>
      <queryTableField id="27"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uster_Group" xr10:uid="{26258C56-9084-4DDD-970A-B0648A3D45B6}" sourceName="Cluster Group">
  <extLst>
    <x:ext xmlns:x15="http://schemas.microsoft.com/office/spreadsheetml/2010/11/main" uri="{2F2917AC-EB37-4324-AD4E-5DD8C200BD13}">
      <x15:tableSlicerCache tableId="1" column="2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 xr10:uid="{98F772D6-BE60-4E48-AE5A-37E75EEB4D88}" sourceName="international_plan">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ice_mail_plan" xr10:uid="{84A0D9D1-A7CF-46B6-B3D1-85E0FFBF1D3A}" sourceName="voice_mail_plan">
  <extLst>
    <x:ext xmlns:x15="http://schemas.microsoft.com/office/spreadsheetml/2010/11/main" uri="{2F2917AC-EB37-4324-AD4E-5DD8C200BD13}">
      <x15:tableSlicerCache tableId="1" column="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s" xr10:uid="{AF00B2FB-A737-4A67-BE7D-C4B3E8A4DDAC}" sourceName="international_plans">
  <extLst>
    <x:ext xmlns:x15="http://schemas.microsoft.com/office/spreadsheetml/2010/11/main" uri="{2F2917AC-EB37-4324-AD4E-5DD8C200BD13}">
      <x15:tableSlicerCache tableId="1" column="3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uster Group" xr10:uid="{578F3AE0-53D1-443D-B342-E51A79B05FC7}" cache="Slicer_Cluster_Group" caption="Cluster Group" rowHeight="234950"/>
  <slicer name="international_plan" xr10:uid="{15CC20AB-AAE5-46C8-B9F2-908E744B716E}" cache="Slicer_international_plan" caption="international_plan" rowHeight="234950"/>
  <slicer name="voice_mail_plan" xr10:uid="{27E97171-384F-4079-B46A-CD5406CAFDB5}" cache="Slicer_voice_mail_plan" caption="voice_mail_plan" rowHeight="234950"/>
  <slicer name="international_plans" xr10:uid="{02EF2D80-2859-4C1A-9711-23C6082CEEBE}" cache="Slicer_international_plans" caption="international_plan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8D94DD-33A8-404A-AF0B-74EDC84E8AA2}" name="Append1" displayName="Append1" ref="A1:AA5001" tableType="queryTable" totalsRowShown="0">
  <autoFilter ref="A1:AA5001" xr:uid="{9F8D94DD-33A8-404A-AF0B-74EDC84E8AA2}">
    <filterColumn colId="5">
      <filters>
        <filter val="yes"/>
      </filters>
    </filterColumn>
    <filterColumn colId="23">
      <filters>
        <filter val="no"/>
        <filter val="yes"/>
      </filters>
    </filterColumn>
  </autoFilter>
  <tableColumns count="27">
    <tableColumn id="1" xr3:uid="{3F0ED7A2-E7AC-4019-927E-DDFB75099E1B}" uniqueName="1" name="id" queryTableFieldId="1"/>
    <tableColumn id="2" xr3:uid="{4F30F7F5-9EFA-44F9-99B4-BD86B64872B7}" uniqueName="2" name="state" queryTableFieldId="2" dataDxfId="8"/>
    <tableColumn id="3" xr3:uid="{E386E1DC-9904-41FD-9A7C-0A12B9985CEE}" uniqueName="3" name="account_length" queryTableFieldId="3"/>
    <tableColumn id="4" xr3:uid="{F3F179AF-1723-427F-9EB2-D3D2F918919A}" uniqueName="4" name="area_code" queryTableFieldId="4" dataDxfId="7"/>
    <tableColumn id="5" xr3:uid="{44E545C2-3B34-4084-B12B-E628039B38E0}" uniqueName="5" name="international_plan" queryTableFieldId="5" dataDxfId="6"/>
    <tableColumn id="6" xr3:uid="{8FE5B496-5099-4BAD-8187-DC2BEFD2BD54}" uniqueName="6" name="voice_mail_plan" queryTableFieldId="6" dataDxfId="5"/>
    <tableColumn id="7" xr3:uid="{9412B05C-DD94-44ED-842A-FE8794A31525}" uniqueName="7" name="number_vmail_messages" queryTableFieldId="7"/>
    <tableColumn id="28" xr3:uid="{EFA58741-AA75-4C81-8749-9755D8CB28FA}" uniqueName="28" name="Voice_Mail_Usage_Level" queryTableFieldId="28" dataDxfId="11">
      <calculatedColumnFormula>IF(Append1[[#This Row],[number_vmail_messages]]&lt;=10, "Low",
IF(Append1[[#This Row],[number_vmail_messages]]&lt;=25, "Medium", "High"))</calculatedColumnFormula>
    </tableColumn>
    <tableColumn id="8" xr3:uid="{11FE1461-097A-4290-A0AB-58563A5D6FB0}" uniqueName="8" name="total_day_minutes" queryTableFieldId="8"/>
    <tableColumn id="9" xr3:uid="{85A57C63-5B18-4E33-BC2F-EC1814F457B5}" uniqueName="9" name="total_day_calls" queryTableFieldId="9"/>
    <tableColumn id="10" xr3:uid="{5801CF46-64A9-46D0-B41C-5591B2E00585}" uniqueName="10" name="total_day_charge" queryTableFieldId="10"/>
    <tableColumn id="11" xr3:uid="{F388A1FF-141F-4762-BC5A-3B6E1C10CBD8}" uniqueName="11" name="total_eve_minutes" queryTableFieldId="11"/>
    <tableColumn id="12" xr3:uid="{18F76B63-3747-45AD-BEBA-29EE8F11613B}" uniqueName="12" name="total_eve_calls" queryTableFieldId="12"/>
    <tableColumn id="13" xr3:uid="{6394F93D-6FDE-4205-9CE3-4584CB40472A}" uniqueName="13" name="total_eve_charge" queryTableFieldId="13"/>
    <tableColumn id="14" xr3:uid="{E40171F2-00BD-46CF-BEE5-144E0D5BF8DE}" uniqueName="14" name="total_night_minutes" queryTableFieldId="14"/>
    <tableColumn id="15" xr3:uid="{C6F8D8C5-DE20-41CA-B779-F51D6E742F7D}" uniqueName="15" name="total_night_calls" queryTableFieldId="15"/>
    <tableColumn id="16" xr3:uid="{FECAACBB-B362-46A0-9630-FC0F405ABEFA}" uniqueName="16" name="total_night_charge" queryTableFieldId="16"/>
    <tableColumn id="17" xr3:uid="{C91475DB-E584-4D89-9BD3-E148C7EBAE06}" uniqueName="17" name="total_intl_minutes" queryTableFieldId="17"/>
    <tableColumn id="18" xr3:uid="{0639624D-60F3-46BD-842D-6205507E6983}" uniqueName="18" name="total_intl_calls" queryTableFieldId="18"/>
    <tableColumn id="19" xr3:uid="{D700931F-A8ED-4B6F-810D-DAA226D28F31}" uniqueName="19" name="total_intl_charge" queryTableFieldId="19"/>
    <tableColumn id="26" xr3:uid="{6800A462-85A7-461D-A362-BC5827338163}" uniqueName="26" name="total_intl_charge_type" queryTableFieldId="26" dataDxfId="12">
      <calculatedColumnFormula>IF(Append1[[#This Row],[total_intl_charge]] &lt;= MEDIAN(Append1[total_intl_charge]), "Low", "High")</calculatedColumnFormula>
    </tableColumn>
    <tableColumn id="20" xr3:uid="{326DFFF3-E0E0-4E16-8BB9-EB0B975CE9C4}" uniqueName="20" name="number_customer_service_calls" queryTableFieldId="20"/>
    <tableColumn id="21" xr3:uid="{6113E159-1C86-44C7-90AA-CF77330BE9DD}" uniqueName="21" name="churn" queryTableFieldId="21"/>
    <tableColumn id="30" xr3:uid="{8905D27B-B8F4-46D0-BA36-35313B7D6D41}" uniqueName="30" name="international_plans" queryTableFieldId="30" dataDxfId="4"/>
    <tableColumn id="23" xr3:uid="{C1C8D0E1-E837-4BB9-89EB-DB2CEC09932F}" uniqueName="23" name="churn_num" queryTableFieldId="23" dataDxfId="14">
      <calculatedColumnFormula>IF(Append1[[#This Row],[churn]]="yes", 1,0)</calculatedColumnFormula>
    </tableColumn>
    <tableColumn id="25" xr3:uid="{9BCEE323-8E1B-4D23-A42C-F99C2F86DB59}" uniqueName="25" name="Evening Usage Level" queryTableFieldId="25" dataDxfId="13">
      <calculatedColumnFormula>IF(Append1[[#This Row],[total_eve_charge]]&lt;=15,"Low",
IF(Append1[[#This Row],[total_eve_charge]]&lt;=19,"Medium","High"))</calculatedColumnFormula>
    </tableColumn>
    <tableColumn id="27" xr3:uid="{40851DC8-3849-4FFA-A78D-50116C3D84B5}" uniqueName="27" name="Cluster Group" queryTableFieldId="27" dataDxfId="3">
      <calculatedColumnFormula>IF(Append1[[#This Row],[total_day_charge]]&gt;30,"Heavy User",
IF(Append1[[#This Row],[total_eve_charge]]&gt;20,"Evening User",
IF(Append1[[#This Row],[total_night_charge]]&gt;10,"Night User","Low User")))</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16.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EAA8-E4E8-47F3-917D-67189568CD65}">
  <dimension ref="A1:AA5001"/>
  <sheetViews>
    <sheetView workbookViewId="0">
      <selection activeCell="F752" sqref="F752"/>
    </sheetView>
  </sheetViews>
  <sheetFormatPr defaultRowHeight="14.4" x14ac:dyDescent="0.3"/>
  <cols>
    <col min="1" max="1" width="5" bestFit="1" customWidth="1"/>
    <col min="2" max="2" width="7.33203125" bestFit="1" customWidth="1"/>
    <col min="3" max="3" width="16.44140625" bestFit="1" customWidth="1"/>
    <col min="4" max="4" width="13.77734375" bestFit="1" customWidth="1"/>
    <col min="5" max="5" width="18.77734375" bestFit="1" customWidth="1"/>
    <col min="6" max="6" width="17" bestFit="1" customWidth="1"/>
    <col min="7" max="7" width="24.77734375" bestFit="1" customWidth="1"/>
    <col min="8" max="8" width="24.33203125" bestFit="1" customWidth="1"/>
    <col min="9" max="9" width="19.109375" bestFit="1" customWidth="1"/>
    <col min="10" max="10" width="15.88671875" bestFit="1" customWidth="1"/>
    <col min="11" max="11" width="18" bestFit="1" customWidth="1"/>
    <col min="12" max="12" width="19" bestFit="1" customWidth="1"/>
    <col min="13" max="13" width="15.77734375" bestFit="1" customWidth="1"/>
    <col min="14" max="14" width="17.88671875" bestFit="1" customWidth="1"/>
    <col min="15" max="15" width="20.44140625" bestFit="1" customWidth="1"/>
    <col min="16" max="16" width="17.109375" bestFit="1" customWidth="1"/>
    <col min="17" max="17" width="19.21875" bestFit="1" customWidth="1"/>
    <col min="18" max="18" width="18.6640625" bestFit="1" customWidth="1"/>
    <col min="19" max="19" width="15.44140625" bestFit="1" customWidth="1"/>
    <col min="20" max="20" width="17.5546875" bestFit="1" customWidth="1"/>
    <col min="21" max="21" width="22.44140625" bestFit="1" customWidth="1"/>
    <col min="22" max="22" width="30.5546875" bestFit="1" customWidth="1"/>
    <col min="23" max="23" width="8.109375" bestFit="1" customWidth="1"/>
    <col min="24" max="24" width="19.6640625" bestFit="1" customWidth="1"/>
    <col min="25" max="25" width="13" bestFit="1" customWidth="1"/>
    <col min="26" max="26" width="20.44140625" bestFit="1" customWidth="1"/>
    <col min="27" max="27" width="14.6640625" bestFit="1" customWidth="1"/>
  </cols>
  <sheetData>
    <row r="1" spans="1:27" x14ac:dyDescent="0.3">
      <c r="A1" t="s">
        <v>0</v>
      </c>
      <c r="B1" t="s">
        <v>1</v>
      </c>
      <c r="C1" t="s">
        <v>2</v>
      </c>
      <c r="D1" t="s">
        <v>3</v>
      </c>
      <c r="E1" t="s">
        <v>4</v>
      </c>
      <c r="F1" t="s">
        <v>5</v>
      </c>
      <c r="G1" t="s">
        <v>6</v>
      </c>
      <c r="H1" t="s">
        <v>192</v>
      </c>
      <c r="I1" t="s">
        <v>7</v>
      </c>
      <c r="J1" t="s">
        <v>8</v>
      </c>
      <c r="K1" t="s">
        <v>9</v>
      </c>
      <c r="L1" t="s">
        <v>10</v>
      </c>
      <c r="M1" t="s">
        <v>11</v>
      </c>
      <c r="N1" t="s">
        <v>12</v>
      </c>
      <c r="O1" t="s">
        <v>13</v>
      </c>
      <c r="P1" t="s">
        <v>14</v>
      </c>
      <c r="Q1" t="s">
        <v>15</v>
      </c>
      <c r="R1" t="s">
        <v>16</v>
      </c>
      <c r="S1" t="s">
        <v>17</v>
      </c>
      <c r="T1" t="s">
        <v>18</v>
      </c>
      <c r="U1" t="s">
        <v>173</v>
      </c>
      <c r="V1" t="s">
        <v>19</v>
      </c>
      <c r="W1" t="s">
        <v>20</v>
      </c>
      <c r="X1" t="s">
        <v>221</v>
      </c>
      <c r="Y1" t="s">
        <v>138</v>
      </c>
      <c r="Z1" t="s">
        <v>166</v>
      </c>
      <c r="AA1" t="s">
        <v>181</v>
      </c>
    </row>
    <row r="2" spans="1:27" hidden="1" x14ac:dyDescent="0.3">
      <c r="A2">
        <v>1</v>
      </c>
      <c r="B2" s="1" t="s">
        <v>21</v>
      </c>
      <c r="C2">
        <v>128</v>
      </c>
      <c r="D2" s="1" t="s">
        <v>22</v>
      </c>
      <c r="E2" s="1">
        <v>0</v>
      </c>
      <c r="F2" s="1" t="s">
        <v>24</v>
      </c>
      <c r="G2">
        <v>25</v>
      </c>
      <c r="H2" t="str">
        <f>IF(Append1[[#This Row],[number_vmail_messages]]&lt;=10, "Low",
IF(Append1[[#This Row],[number_vmail_messages]]&lt;=25, "Medium", "High"))</f>
        <v>Medium</v>
      </c>
      <c r="I2">
        <v>265.10000000000002</v>
      </c>
      <c r="J2">
        <v>110</v>
      </c>
      <c r="K2">
        <v>45.07</v>
      </c>
      <c r="L2">
        <v>197.4</v>
      </c>
      <c r="M2">
        <v>99</v>
      </c>
      <c r="N2">
        <v>16.78</v>
      </c>
      <c r="O2">
        <v>244.7</v>
      </c>
      <c r="P2">
        <v>91</v>
      </c>
      <c r="Q2">
        <v>11.01</v>
      </c>
      <c r="R2">
        <v>10</v>
      </c>
      <c r="S2">
        <v>3</v>
      </c>
      <c r="T2">
        <v>2.7</v>
      </c>
      <c r="U2" t="str">
        <f>IF(Append1[[#This Row],[total_intl_charge]] &lt;= MEDIAN(Append1[total_intl_charge]), "Low", "High")</f>
        <v>Low</v>
      </c>
      <c r="V2">
        <v>1</v>
      </c>
      <c r="X2" s="1"/>
      <c r="Y2">
        <f>IF(Append1[[#This Row],[churn]]="yes", 1,0)</f>
        <v>0</v>
      </c>
      <c r="Z2" t="str">
        <f>IF(Append1[[#This Row],[total_eve_charge]]&lt;=15,"Low",
IF(Append1[[#This Row],[total_eve_charge]]&lt;=19,"Medium","High"))</f>
        <v>Medium</v>
      </c>
      <c r="AA2" s="1" t="str">
        <f>IF(Append1[[#This Row],[total_day_charge]]&gt;30,"Heavy User",
IF(Append1[[#This Row],[total_eve_charge]]&gt;20,"Evening User",
IF(Append1[[#This Row],[total_night_charge]]&gt;10,"Night User","Low User")))</f>
        <v>Heavy User</v>
      </c>
    </row>
    <row r="3" spans="1:27" hidden="1" x14ac:dyDescent="0.3">
      <c r="A3">
        <v>2</v>
      </c>
      <c r="B3" s="1" t="s">
        <v>25</v>
      </c>
      <c r="C3">
        <v>118</v>
      </c>
      <c r="D3" s="1" t="s">
        <v>26</v>
      </c>
      <c r="E3" s="1">
        <v>1</v>
      </c>
      <c r="F3" s="1" t="s">
        <v>23</v>
      </c>
      <c r="G3">
        <v>0</v>
      </c>
      <c r="H3" t="str">
        <f>IF(Append1[[#This Row],[number_vmail_messages]]&lt;=10, "Low",
IF(Append1[[#This Row],[number_vmail_messages]]&lt;=25, "Medium", "High"))</f>
        <v>Low</v>
      </c>
      <c r="I3">
        <v>223.4</v>
      </c>
      <c r="J3">
        <v>98</v>
      </c>
      <c r="K3">
        <v>37.979999999999997</v>
      </c>
      <c r="L3">
        <v>220.6</v>
      </c>
      <c r="M3">
        <v>101</v>
      </c>
      <c r="N3">
        <v>18.75</v>
      </c>
      <c r="O3">
        <v>203.9</v>
      </c>
      <c r="P3">
        <v>118</v>
      </c>
      <c r="Q3">
        <v>9.18</v>
      </c>
      <c r="R3">
        <v>6.3</v>
      </c>
      <c r="S3">
        <v>6</v>
      </c>
      <c r="T3">
        <v>1.7</v>
      </c>
      <c r="U3" t="str">
        <f>IF(Append1[[#This Row],[total_intl_charge]] &lt;= MEDIAN(Append1[total_intl_charge]), "Low", "High")</f>
        <v>Low</v>
      </c>
      <c r="V3">
        <v>0</v>
      </c>
      <c r="X3" s="1"/>
      <c r="Y3">
        <f>IF(Append1[[#This Row],[churn]]="yes", 1,0)</f>
        <v>0</v>
      </c>
      <c r="Z3" t="str">
        <f>IF(Append1[[#This Row],[total_eve_charge]]&lt;=15,"Low",
IF(Append1[[#This Row],[total_eve_charge]]&lt;=19,"Medium","High"))</f>
        <v>Medium</v>
      </c>
      <c r="AA3" s="1" t="str">
        <f>IF(Append1[[#This Row],[total_day_charge]]&gt;30,"Heavy User",
IF(Append1[[#This Row],[total_eve_charge]]&gt;20,"Evening User",
IF(Append1[[#This Row],[total_night_charge]]&gt;10,"Night User","Low User")))</f>
        <v>Heavy User</v>
      </c>
    </row>
    <row r="4" spans="1:27" hidden="1" x14ac:dyDescent="0.3">
      <c r="A4">
        <v>3</v>
      </c>
      <c r="B4" s="1" t="s">
        <v>27</v>
      </c>
      <c r="C4">
        <v>62</v>
      </c>
      <c r="D4" s="1" t="s">
        <v>22</v>
      </c>
      <c r="E4" s="1">
        <v>0</v>
      </c>
      <c r="F4" s="1" t="s">
        <v>23</v>
      </c>
      <c r="G4">
        <v>0</v>
      </c>
      <c r="H4" t="str">
        <f>IF(Append1[[#This Row],[number_vmail_messages]]&lt;=10, "Low",
IF(Append1[[#This Row],[number_vmail_messages]]&lt;=25, "Medium", "High"))</f>
        <v>Low</v>
      </c>
      <c r="I4">
        <v>120.7</v>
      </c>
      <c r="J4">
        <v>70</v>
      </c>
      <c r="K4">
        <v>20.52</v>
      </c>
      <c r="L4">
        <v>307.2</v>
      </c>
      <c r="M4">
        <v>76</v>
      </c>
      <c r="N4">
        <v>26.11</v>
      </c>
      <c r="O4">
        <v>203</v>
      </c>
      <c r="P4">
        <v>99</v>
      </c>
      <c r="Q4">
        <v>9.14</v>
      </c>
      <c r="R4">
        <v>13.1</v>
      </c>
      <c r="S4">
        <v>6</v>
      </c>
      <c r="T4">
        <v>3.54</v>
      </c>
      <c r="U4" t="str">
        <f>IF(Append1[[#This Row],[total_intl_charge]] &lt;= MEDIAN(Append1[total_intl_charge]), "Low", "High")</f>
        <v>High</v>
      </c>
      <c r="V4">
        <v>4</v>
      </c>
      <c r="X4" s="1"/>
      <c r="Y4">
        <f>IF(Append1[[#This Row],[churn]]="yes", 1,0)</f>
        <v>0</v>
      </c>
      <c r="Z4" t="str">
        <f>IF(Append1[[#This Row],[total_eve_charge]]&lt;=15,"Low",
IF(Append1[[#This Row],[total_eve_charge]]&lt;=19,"Medium","High"))</f>
        <v>High</v>
      </c>
      <c r="AA4" s="1" t="str">
        <f>IF(Append1[[#This Row],[total_day_charge]]&gt;30,"Heavy User",
IF(Append1[[#This Row],[total_eve_charge]]&gt;20,"Evening User",
IF(Append1[[#This Row],[total_night_charge]]&gt;10,"Night User","Low User")))</f>
        <v>Evening User</v>
      </c>
    </row>
    <row r="5" spans="1:27" hidden="1" x14ac:dyDescent="0.3">
      <c r="A5">
        <v>4</v>
      </c>
      <c r="B5" s="1" t="s">
        <v>28</v>
      </c>
      <c r="C5">
        <v>93</v>
      </c>
      <c r="D5" s="1" t="s">
        <v>26</v>
      </c>
      <c r="E5" s="1">
        <v>0</v>
      </c>
      <c r="F5" s="1" t="s">
        <v>23</v>
      </c>
      <c r="G5">
        <v>0</v>
      </c>
      <c r="H5" t="str">
        <f>IF(Append1[[#This Row],[number_vmail_messages]]&lt;=10, "Low",
IF(Append1[[#This Row],[number_vmail_messages]]&lt;=25, "Medium", "High"))</f>
        <v>Low</v>
      </c>
      <c r="I5">
        <v>190.7</v>
      </c>
      <c r="J5">
        <v>114</v>
      </c>
      <c r="K5">
        <v>32.42</v>
      </c>
      <c r="L5">
        <v>218.2</v>
      </c>
      <c r="M5">
        <v>111</v>
      </c>
      <c r="N5">
        <v>18.55</v>
      </c>
      <c r="O5">
        <v>129.6</v>
      </c>
      <c r="P5">
        <v>121</v>
      </c>
      <c r="Q5">
        <v>5.83</v>
      </c>
      <c r="R5">
        <v>8.1</v>
      </c>
      <c r="S5">
        <v>3</v>
      </c>
      <c r="T5">
        <v>2.19</v>
      </c>
      <c r="U5" t="str">
        <f>IF(Append1[[#This Row],[total_intl_charge]] &lt;= MEDIAN(Append1[total_intl_charge]), "Low", "High")</f>
        <v>Low</v>
      </c>
      <c r="V5">
        <v>3</v>
      </c>
      <c r="X5" s="1"/>
      <c r="Y5">
        <f>IF(Append1[[#This Row],[churn]]="yes", 1,0)</f>
        <v>0</v>
      </c>
      <c r="Z5" t="str">
        <f>IF(Append1[[#This Row],[total_eve_charge]]&lt;=15,"Low",
IF(Append1[[#This Row],[total_eve_charge]]&lt;=19,"Medium","High"))</f>
        <v>Medium</v>
      </c>
      <c r="AA5" s="1" t="str">
        <f>IF(Append1[[#This Row],[total_day_charge]]&gt;30,"Heavy User",
IF(Append1[[#This Row],[total_eve_charge]]&gt;20,"Evening User",
IF(Append1[[#This Row],[total_night_charge]]&gt;10,"Night User","Low User")))</f>
        <v>Heavy User</v>
      </c>
    </row>
    <row r="6" spans="1:27" hidden="1" x14ac:dyDescent="0.3">
      <c r="A6">
        <v>5</v>
      </c>
      <c r="B6" s="1" t="s">
        <v>29</v>
      </c>
      <c r="C6">
        <v>174</v>
      </c>
      <c r="D6" s="1" t="s">
        <v>22</v>
      </c>
      <c r="E6" s="1">
        <v>0</v>
      </c>
      <c r="F6" s="1" t="s">
        <v>23</v>
      </c>
      <c r="G6">
        <v>0</v>
      </c>
      <c r="H6" t="str">
        <f>IF(Append1[[#This Row],[number_vmail_messages]]&lt;=10, "Low",
IF(Append1[[#This Row],[number_vmail_messages]]&lt;=25, "Medium", "High"))</f>
        <v>Low</v>
      </c>
      <c r="I6">
        <v>124.3</v>
      </c>
      <c r="J6">
        <v>76</v>
      </c>
      <c r="K6">
        <v>21.13</v>
      </c>
      <c r="L6">
        <v>277.10000000000002</v>
      </c>
      <c r="M6">
        <v>112</v>
      </c>
      <c r="N6">
        <v>23.55</v>
      </c>
      <c r="O6">
        <v>250.7</v>
      </c>
      <c r="P6">
        <v>115</v>
      </c>
      <c r="Q6">
        <v>11.28</v>
      </c>
      <c r="R6">
        <v>15.5</v>
      </c>
      <c r="S6">
        <v>5</v>
      </c>
      <c r="T6">
        <v>4.1900000000000004</v>
      </c>
      <c r="U6" t="str">
        <f>IF(Append1[[#This Row],[total_intl_charge]] &lt;= MEDIAN(Append1[total_intl_charge]), "Low", "High")</f>
        <v>High</v>
      </c>
      <c r="V6">
        <v>3</v>
      </c>
      <c r="X6" s="1"/>
      <c r="Y6">
        <f>IF(Append1[[#This Row],[churn]]="yes", 1,0)</f>
        <v>0</v>
      </c>
      <c r="Z6" t="str">
        <f>IF(Append1[[#This Row],[total_eve_charge]]&lt;=15,"Low",
IF(Append1[[#This Row],[total_eve_charge]]&lt;=19,"Medium","High"))</f>
        <v>High</v>
      </c>
      <c r="AA6" s="1" t="str">
        <f>IF(Append1[[#This Row],[total_day_charge]]&gt;30,"Heavy User",
IF(Append1[[#This Row],[total_eve_charge]]&gt;20,"Evening User",
IF(Append1[[#This Row],[total_night_charge]]&gt;10,"Night User","Low User")))</f>
        <v>Evening User</v>
      </c>
    </row>
    <row r="7" spans="1:27" hidden="1" x14ac:dyDescent="0.3">
      <c r="A7">
        <v>6</v>
      </c>
      <c r="B7" s="1" t="s">
        <v>30</v>
      </c>
      <c r="C7">
        <v>142</v>
      </c>
      <c r="D7" s="1" t="s">
        <v>22</v>
      </c>
      <c r="E7" s="1">
        <v>0</v>
      </c>
      <c r="F7" s="1" t="s">
        <v>23</v>
      </c>
      <c r="G7">
        <v>0</v>
      </c>
      <c r="H7" t="str">
        <f>IF(Append1[[#This Row],[number_vmail_messages]]&lt;=10, "Low",
IF(Append1[[#This Row],[number_vmail_messages]]&lt;=25, "Medium", "High"))</f>
        <v>Low</v>
      </c>
      <c r="I7">
        <v>84.8</v>
      </c>
      <c r="J7">
        <v>95</v>
      </c>
      <c r="K7">
        <v>14.42</v>
      </c>
      <c r="L7">
        <v>136.69999999999999</v>
      </c>
      <c r="M7">
        <v>63</v>
      </c>
      <c r="N7">
        <v>11.62</v>
      </c>
      <c r="O7">
        <v>250.5</v>
      </c>
      <c r="P7">
        <v>148</v>
      </c>
      <c r="Q7">
        <v>11.27</v>
      </c>
      <c r="R7">
        <v>14.2</v>
      </c>
      <c r="S7">
        <v>6</v>
      </c>
      <c r="T7">
        <v>3.83</v>
      </c>
      <c r="U7" t="str">
        <f>IF(Append1[[#This Row],[total_intl_charge]] &lt;= MEDIAN(Append1[total_intl_charge]), "Low", "High")</f>
        <v>High</v>
      </c>
      <c r="V7">
        <v>2</v>
      </c>
      <c r="X7" s="1"/>
      <c r="Y7">
        <f>IF(Append1[[#This Row],[churn]]="yes", 1,0)</f>
        <v>0</v>
      </c>
      <c r="Z7" t="str">
        <f>IF(Append1[[#This Row],[total_eve_charge]]&lt;=15,"Low",
IF(Append1[[#This Row],[total_eve_charge]]&lt;=19,"Medium","High"))</f>
        <v>Low</v>
      </c>
      <c r="AA7" s="1" t="str">
        <f>IF(Append1[[#This Row],[total_day_charge]]&gt;30,"Heavy User",
IF(Append1[[#This Row],[total_eve_charge]]&gt;20,"Evening User",
IF(Append1[[#This Row],[total_night_charge]]&gt;10,"Night User","Low User")))</f>
        <v>Night User</v>
      </c>
    </row>
    <row r="8" spans="1:27" hidden="1" x14ac:dyDescent="0.3">
      <c r="A8">
        <v>7</v>
      </c>
      <c r="B8" s="1" t="s">
        <v>31</v>
      </c>
      <c r="C8">
        <v>172</v>
      </c>
      <c r="D8" s="1" t="s">
        <v>32</v>
      </c>
      <c r="E8" s="1">
        <v>0</v>
      </c>
      <c r="F8" s="1" t="s">
        <v>23</v>
      </c>
      <c r="G8">
        <v>0</v>
      </c>
      <c r="H8" t="str">
        <f>IF(Append1[[#This Row],[number_vmail_messages]]&lt;=10, "Low",
IF(Append1[[#This Row],[number_vmail_messages]]&lt;=25, "Medium", "High"))</f>
        <v>Low</v>
      </c>
      <c r="I8">
        <v>212</v>
      </c>
      <c r="J8">
        <v>121</v>
      </c>
      <c r="K8">
        <v>36.04</v>
      </c>
      <c r="L8">
        <v>31.2</v>
      </c>
      <c r="M8">
        <v>115</v>
      </c>
      <c r="N8">
        <v>2.65</v>
      </c>
      <c r="O8">
        <v>293.3</v>
      </c>
      <c r="P8">
        <v>78</v>
      </c>
      <c r="Q8">
        <v>13.2</v>
      </c>
      <c r="R8">
        <v>12.6</v>
      </c>
      <c r="S8">
        <v>10</v>
      </c>
      <c r="T8">
        <v>3.4</v>
      </c>
      <c r="U8" t="str">
        <f>IF(Append1[[#This Row],[total_intl_charge]] &lt;= MEDIAN(Append1[total_intl_charge]), "Low", "High")</f>
        <v>High</v>
      </c>
      <c r="V8">
        <v>3</v>
      </c>
      <c r="X8" s="1"/>
      <c r="Y8">
        <f>IF(Append1[[#This Row],[churn]]="yes", 1,0)</f>
        <v>0</v>
      </c>
      <c r="Z8" t="str">
        <f>IF(Append1[[#This Row],[total_eve_charge]]&lt;=15,"Low",
IF(Append1[[#This Row],[total_eve_charge]]&lt;=19,"Medium","High"))</f>
        <v>Low</v>
      </c>
      <c r="AA8" s="1" t="str">
        <f>IF(Append1[[#This Row],[total_day_charge]]&gt;30,"Heavy User",
IF(Append1[[#This Row],[total_eve_charge]]&gt;20,"Evening User",
IF(Append1[[#This Row],[total_night_charge]]&gt;10,"Night User","Low User")))</f>
        <v>Heavy User</v>
      </c>
    </row>
    <row r="9" spans="1:27" hidden="1" x14ac:dyDescent="0.3">
      <c r="A9">
        <v>8</v>
      </c>
      <c r="B9" s="1" t="s">
        <v>33</v>
      </c>
      <c r="C9">
        <v>72</v>
      </c>
      <c r="D9" s="1" t="s">
        <v>22</v>
      </c>
      <c r="E9" s="1">
        <v>0</v>
      </c>
      <c r="F9" s="1" t="s">
        <v>24</v>
      </c>
      <c r="G9">
        <v>37</v>
      </c>
      <c r="H9" t="str">
        <f>IF(Append1[[#This Row],[number_vmail_messages]]&lt;=10, "Low",
IF(Append1[[#This Row],[number_vmail_messages]]&lt;=25, "Medium", "High"))</f>
        <v>High</v>
      </c>
      <c r="I9">
        <v>220</v>
      </c>
      <c r="J9">
        <v>80</v>
      </c>
      <c r="K9">
        <v>37.4</v>
      </c>
      <c r="L9">
        <v>217.3</v>
      </c>
      <c r="M9">
        <v>102</v>
      </c>
      <c r="N9">
        <v>18.47</v>
      </c>
      <c r="O9">
        <v>152.80000000000001</v>
      </c>
      <c r="P9">
        <v>71</v>
      </c>
      <c r="Q9">
        <v>6.88</v>
      </c>
      <c r="R9">
        <v>14.7</v>
      </c>
      <c r="S9">
        <v>6</v>
      </c>
      <c r="T9">
        <v>3.97</v>
      </c>
      <c r="U9" t="str">
        <f>IF(Append1[[#This Row],[total_intl_charge]] &lt;= MEDIAN(Append1[total_intl_charge]), "Low", "High")</f>
        <v>High</v>
      </c>
      <c r="V9">
        <v>3</v>
      </c>
      <c r="X9" s="1"/>
      <c r="Y9">
        <f>IF(Append1[[#This Row],[churn]]="yes", 1,0)</f>
        <v>0</v>
      </c>
      <c r="Z9" t="str">
        <f>IF(Append1[[#This Row],[total_eve_charge]]&lt;=15,"Low",
IF(Append1[[#This Row],[total_eve_charge]]&lt;=19,"Medium","High"))</f>
        <v>Medium</v>
      </c>
      <c r="AA9" s="1" t="str">
        <f>IF(Append1[[#This Row],[total_day_charge]]&gt;30,"Heavy User",
IF(Append1[[#This Row],[total_eve_charge]]&gt;20,"Evening User",
IF(Append1[[#This Row],[total_night_charge]]&gt;10,"Night User","Low User")))</f>
        <v>Heavy User</v>
      </c>
    </row>
    <row r="10" spans="1:27" hidden="1" x14ac:dyDescent="0.3">
      <c r="A10">
        <v>9</v>
      </c>
      <c r="B10" s="1" t="s">
        <v>34</v>
      </c>
      <c r="C10">
        <v>149</v>
      </c>
      <c r="D10" s="1" t="s">
        <v>32</v>
      </c>
      <c r="E10" s="1">
        <v>0</v>
      </c>
      <c r="F10" s="1" t="s">
        <v>23</v>
      </c>
      <c r="G10">
        <v>0</v>
      </c>
      <c r="H10" t="str">
        <f>IF(Append1[[#This Row],[number_vmail_messages]]&lt;=10, "Low",
IF(Append1[[#This Row],[number_vmail_messages]]&lt;=25, "Medium", "High"))</f>
        <v>Low</v>
      </c>
      <c r="I10">
        <v>140.4</v>
      </c>
      <c r="J10">
        <v>94</v>
      </c>
      <c r="K10">
        <v>23.87</v>
      </c>
      <c r="L10">
        <v>271.8</v>
      </c>
      <c r="M10">
        <v>92</v>
      </c>
      <c r="N10">
        <v>23.1</v>
      </c>
      <c r="O10">
        <v>188.3</v>
      </c>
      <c r="P10">
        <v>108</v>
      </c>
      <c r="Q10">
        <v>8.4700000000000006</v>
      </c>
      <c r="R10">
        <v>11.1</v>
      </c>
      <c r="S10">
        <v>9</v>
      </c>
      <c r="T10">
        <v>3</v>
      </c>
      <c r="U10" t="str">
        <f>IF(Append1[[#This Row],[total_intl_charge]] &lt;= MEDIAN(Append1[total_intl_charge]), "Low", "High")</f>
        <v>High</v>
      </c>
      <c r="V10">
        <v>1</v>
      </c>
      <c r="X10" s="1"/>
      <c r="Y10">
        <f>IF(Append1[[#This Row],[churn]]="yes", 1,0)</f>
        <v>0</v>
      </c>
      <c r="Z10" t="str">
        <f>IF(Append1[[#This Row],[total_eve_charge]]&lt;=15,"Low",
IF(Append1[[#This Row],[total_eve_charge]]&lt;=19,"Medium","High"))</f>
        <v>High</v>
      </c>
      <c r="AA10" s="1" t="str">
        <f>IF(Append1[[#This Row],[total_day_charge]]&gt;30,"Heavy User",
IF(Append1[[#This Row],[total_eve_charge]]&gt;20,"Evening User",
IF(Append1[[#This Row],[total_night_charge]]&gt;10,"Night User","Low User")))</f>
        <v>Evening User</v>
      </c>
    </row>
    <row r="11" spans="1:27" hidden="1" x14ac:dyDescent="0.3">
      <c r="A11">
        <v>10</v>
      </c>
      <c r="B11" s="1" t="s">
        <v>35</v>
      </c>
      <c r="C11">
        <v>119</v>
      </c>
      <c r="D11" s="1" t="s">
        <v>22</v>
      </c>
      <c r="E11" s="1">
        <v>0</v>
      </c>
      <c r="F11" s="1" t="s">
        <v>23</v>
      </c>
      <c r="G11">
        <v>0</v>
      </c>
      <c r="H11" t="str">
        <f>IF(Append1[[#This Row],[number_vmail_messages]]&lt;=10, "Low",
IF(Append1[[#This Row],[number_vmail_messages]]&lt;=25, "Medium", "High"))</f>
        <v>Low</v>
      </c>
      <c r="I11">
        <v>159.1</v>
      </c>
      <c r="J11">
        <v>114</v>
      </c>
      <c r="K11">
        <v>27.05</v>
      </c>
      <c r="L11">
        <v>231.3</v>
      </c>
      <c r="M11">
        <v>117</v>
      </c>
      <c r="N11">
        <v>19.66</v>
      </c>
      <c r="O11">
        <v>143.19999999999999</v>
      </c>
      <c r="P11">
        <v>91</v>
      </c>
      <c r="Q11">
        <v>6.44</v>
      </c>
      <c r="R11">
        <v>8.8000000000000007</v>
      </c>
      <c r="S11">
        <v>3</v>
      </c>
      <c r="T11">
        <v>2.38</v>
      </c>
      <c r="U11" t="str">
        <f>IF(Append1[[#This Row],[total_intl_charge]] &lt;= MEDIAN(Append1[total_intl_charge]), "Low", "High")</f>
        <v>Low</v>
      </c>
      <c r="V11">
        <v>5</v>
      </c>
      <c r="X11" s="1"/>
      <c r="Y11">
        <f>IF(Append1[[#This Row],[churn]]="yes", 1,0)</f>
        <v>0</v>
      </c>
      <c r="Z11" t="str">
        <f>IF(Append1[[#This Row],[total_eve_charge]]&lt;=15,"Low",
IF(Append1[[#This Row],[total_eve_charge]]&lt;=19,"Medium","High"))</f>
        <v>High</v>
      </c>
      <c r="AA11" s="1" t="str">
        <f>IF(Append1[[#This Row],[total_day_charge]]&gt;30,"Heavy User",
IF(Append1[[#This Row],[total_eve_charge]]&gt;20,"Evening User",
IF(Append1[[#This Row],[total_night_charge]]&gt;10,"Night User","Low User")))</f>
        <v>Low User</v>
      </c>
    </row>
    <row r="12" spans="1:27" hidden="1" x14ac:dyDescent="0.3">
      <c r="A12">
        <v>11</v>
      </c>
      <c r="B12" s="1" t="s">
        <v>36</v>
      </c>
      <c r="C12">
        <v>87</v>
      </c>
      <c r="D12" s="1" t="s">
        <v>22</v>
      </c>
      <c r="E12" s="1">
        <v>0</v>
      </c>
      <c r="F12" s="1" t="s">
        <v>23</v>
      </c>
      <c r="G12">
        <v>0</v>
      </c>
      <c r="H12" t="str">
        <f>IF(Append1[[#This Row],[number_vmail_messages]]&lt;=10, "Low",
IF(Append1[[#This Row],[number_vmail_messages]]&lt;=25, "Medium", "High"))</f>
        <v>Low</v>
      </c>
      <c r="I12">
        <v>151</v>
      </c>
      <c r="J12">
        <v>83</v>
      </c>
      <c r="K12">
        <v>25.67</v>
      </c>
      <c r="L12">
        <v>219.7</v>
      </c>
      <c r="M12">
        <v>116</v>
      </c>
      <c r="N12">
        <v>18.670000000000002</v>
      </c>
      <c r="O12">
        <v>203.9</v>
      </c>
      <c r="P12">
        <v>127</v>
      </c>
      <c r="Q12">
        <v>9.18</v>
      </c>
      <c r="R12">
        <v>9.6999999999999993</v>
      </c>
      <c r="S12">
        <v>3</v>
      </c>
      <c r="T12">
        <v>2.62</v>
      </c>
      <c r="U12" t="str">
        <f>IF(Append1[[#This Row],[total_intl_charge]] &lt;= MEDIAN(Append1[total_intl_charge]), "Low", "High")</f>
        <v>Low</v>
      </c>
      <c r="V12">
        <v>5</v>
      </c>
      <c r="X12" s="1"/>
      <c r="Y12">
        <f>IF(Append1[[#This Row],[churn]]="yes", 1,0)</f>
        <v>0</v>
      </c>
      <c r="Z12" t="str">
        <f>IF(Append1[[#This Row],[total_eve_charge]]&lt;=15,"Low",
IF(Append1[[#This Row],[total_eve_charge]]&lt;=19,"Medium","High"))</f>
        <v>Medium</v>
      </c>
      <c r="AA12" s="1" t="str">
        <f>IF(Append1[[#This Row],[total_day_charge]]&gt;30,"Heavy User",
IF(Append1[[#This Row],[total_eve_charge]]&gt;20,"Evening User",
IF(Append1[[#This Row],[total_night_charge]]&gt;10,"Night User","Low User")))</f>
        <v>Low User</v>
      </c>
    </row>
    <row r="13" spans="1:27" hidden="1" x14ac:dyDescent="0.3">
      <c r="A13">
        <v>12</v>
      </c>
      <c r="B13" s="1" t="s">
        <v>37</v>
      </c>
      <c r="C13">
        <v>68</v>
      </c>
      <c r="D13" s="1" t="s">
        <v>22</v>
      </c>
      <c r="E13" s="1">
        <v>0</v>
      </c>
      <c r="F13" s="1" t="s">
        <v>23</v>
      </c>
      <c r="G13">
        <v>0</v>
      </c>
      <c r="H13" t="str">
        <f>IF(Append1[[#This Row],[number_vmail_messages]]&lt;=10, "Low",
IF(Append1[[#This Row],[number_vmail_messages]]&lt;=25, "Medium", "High"))</f>
        <v>Low</v>
      </c>
      <c r="I13">
        <v>148.80000000000001</v>
      </c>
      <c r="J13">
        <v>70</v>
      </c>
      <c r="K13">
        <v>25.3</v>
      </c>
      <c r="L13">
        <v>246.5</v>
      </c>
      <c r="M13">
        <v>164</v>
      </c>
      <c r="N13">
        <v>20.95</v>
      </c>
      <c r="O13">
        <v>129.80000000000001</v>
      </c>
      <c r="P13">
        <v>103</v>
      </c>
      <c r="Q13">
        <v>5.84</v>
      </c>
      <c r="R13">
        <v>12.1</v>
      </c>
      <c r="S13">
        <v>3</v>
      </c>
      <c r="T13">
        <v>3.27</v>
      </c>
      <c r="U13" t="str">
        <f>IF(Append1[[#This Row],[total_intl_charge]] &lt;= MEDIAN(Append1[total_intl_charge]), "Low", "High")</f>
        <v>High</v>
      </c>
      <c r="V13">
        <v>3</v>
      </c>
      <c r="X13" s="1"/>
      <c r="Y13">
        <f>IF(Append1[[#This Row],[churn]]="yes", 1,0)</f>
        <v>0</v>
      </c>
      <c r="Z13" t="str">
        <f>IF(Append1[[#This Row],[total_eve_charge]]&lt;=15,"Low",
IF(Append1[[#This Row],[total_eve_charge]]&lt;=19,"Medium","High"))</f>
        <v>High</v>
      </c>
      <c r="AA13" s="1" t="str">
        <f>IF(Append1[[#This Row],[total_day_charge]]&gt;30,"Heavy User",
IF(Append1[[#This Row],[total_eve_charge]]&gt;20,"Evening User",
IF(Append1[[#This Row],[total_night_charge]]&gt;10,"Night User","Low User")))</f>
        <v>Evening User</v>
      </c>
    </row>
    <row r="14" spans="1:27" hidden="1" x14ac:dyDescent="0.3">
      <c r="A14">
        <v>13</v>
      </c>
      <c r="B14" s="1" t="s">
        <v>38</v>
      </c>
      <c r="C14">
        <v>74</v>
      </c>
      <c r="D14" s="1" t="s">
        <v>26</v>
      </c>
      <c r="E14" s="1">
        <v>0</v>
      </c>
      <c r="F14" s="1" t="s">
        <v>24</v>
      </c>
      <c r="G14">
        <v>33</v>
      </c>
      <c r="H14" t="str">
        <f>IF(Append1[[#This Row],[number_vmail_messages]]&lt;=10, "Low",
IF(Append1[[#This Row],[number_vmail_messages]]&lt;=25, "Medium", "High"))</f>
        <v>High</v>
      </c>
      <c r="I14">
        <v>193.7</v>
      </c>
      <c r="J14">
        <v>91</v>
      </c>
      <c r="K14">
        <v>32.93</v>
      </c>
      <c r="L14">
        <v>246.1</v>
      </c>
      <c r="M14">
        <v>96</v>
      </c>
      <c r="N14">
        <v>20.92</v>
      </c>
      <c r="O14">
        <v>138</v>
      </c>
      <c r="P14">
        <v>92</v>
      </c>
      <c r="Q14">
        <v>6.21</v>
      </c>
      <c r="R14">
        <v>14.6</v>
      </c>
      <c r="S14">
        <v>3</v>
      </c>
      <c r="T14">
        <v>3.94</v>
      </c>
      <c r="U14" t="str">
        <f>IF(Append1[[#This Row],[total_intl_charge]] &lt;= MEDIAN(Append1[total_intl_charge]), "Low", "High")</f>
        <v>High</v>
      </c>
      <c r="V14">
        <v>2</v>
      </c>
      <c r="X14" s="1"/>
      <c r="Y14">
        <f>IF(Append1[[#This Row],[churn]]="yes", 1,0)</f>
        <v>0</v>
      </c>
      <c r="Z14" t="str">
        <f>IF(Append1[[#This Row],[total_eve_charge]]&lt;=15,"Low",
IF(Append1[[#This Row],[total_eve_charge]]&lt;=19,"Medium","High"))</f>
        <v>High</v>
      </c>
      <c r="AA14" s="1" t="str">
        <f>IF(Append1[[#This Row],[total_day_charge]]&gt;30,"Heavy User",
IF(Append1[[#This Row],[total_eve_charge]]&gt;20,"Evening User",
IF(Append1[[#This Row],[total_night_charge]]&gt;10,"Night User","Low User")))</f>
        <v>Heavy User</v>
      </c>
    </row>
    <row r="15" spans="1:27" hidden="1" x14ac:dyDescent="0.3">
      <c r="A15">
        <v>14</v>
      </c>
      <c r="B15" s="1" t="s">
        <v>39</v>
      </c>
      <c r="C15">
        <v>55</v>
      </c>
      <c r="D15" s="1" t="s">
        <v>32</v>
      </c>
      <c r="E15" s="1">
        <v>0</v>
      </c>
      <c r="F15" s="1" t="s">
        <v>24</v>
      </c>
      <c r="G15">
        <v>25</v>
      </c>
      <c r="H15" t="str">
        <f>IF(Append1[[#This Row],[number_vmail_messages]]&lt;=10, "Low",
IF(Append1[[#This Row],[number_vmail_messages]]&lt;=25, "Medium", "High"))</f>
        <v>Medium</v>
      </c>
      <c r="I15">
        <v>165.6</v>
      </c>
      <c r="J15">
        <v>123</v>
      </c>
      <c r="K15">
        <v>28.15</v>
      </c>
      <c r="L15">
        <v>136.1</v>
      </c>
      <c r="M15">
        <v>95</v>
      </c>
      <c r="N15">
        <v>11.57</v>
      </c>
      <c r="O15">
        <v>175.7</v>
      </c>
      <c r="P15">
        <v>90</v>
      </c>
      <c r="Q15">
        <v>7.91</v>
      </c>
      <c r="R15">
        <v>11</v>
      </c>
      <c r="S15">
        <v>2</v>
      </c>
      <c r="T15">
        <v>2.97</v>
      </c>
      <c r="U15" t="str">
        <f>IF(Append1[[#This Row],[total_intl_charge]] &lt;= MEDIAN(Append1[total_intl_charge]), "Low", "High")</f>
        <v>High</v>
      </c>
      <c r="V15">
        <v>3</v>
      </c>
      <c r="X15" s="1"/>
      <c r="Y15">
        <f>IF(Append1[[#This Row],[churn]]="yes", 1,0)</f>
        <v>0</v>
      </c>
      <c r="Z15" t="str">
        <f>IF(Append1[[#This Row],[total_eve_charge]]&lt;=15,"Low",
IF(Append1[[#This Row],[total_eve_charge]]&lt;=19,"Medium","High"))</f>
        <v>Low</v>
      </c>
      <c r="AA15" s="1" t="str">
        <f>IF(Append1[[#This Row],[total_day_charge]]&gt;30,"Heavy User",
IF(Append1[[#This Row],[total_eve_charge]]&gt;20,"Evening User",
IF(Append1[[#This Row],[total_night_charge]]&gt;10,"Night User","Low User")))</f>
        <v>Low User</v>
      </c>
    </row>
    <row r="16" spans="1:27" hidden="1" x14ac:dyDescent="0.3">
      <c r="A16">
        <v>15</v>
      </c>
      <c r="B16" s="1" t="s">
        <v>40</v>
      </c>
      <c r="C16">
        <v>106</v>
      </c>
      <c r="D16" s="1" t="s">
        <v>26</v>
      </c>
      <c r="E16" s="1">
        <v>0</v>
      </c>
      <c r="F16" s="1" t="s">
        <v>23</v>
      </c>
      <c r="G16">
        <v>0</v>
      </c>
      <c r="H16" t="str">
        <f>IF(Append1[[#This Row],[number_vmail_messages]]&lt;=10, "Low",
IF(Append1[[#This Row],[number_vmail_messages]]&lt;=25, "Medium", "High"))</f>
        <v>Low</v>
      </c>
      <c r="I16">
        <v>210.6</v>
      </c>
      <c r="J16">
        <v>96</v>
      </c>
      <c r="K16">
        <v>35.799999999999997</v>
      </c>
      <c r="L16">
        <v>249.2</v>
      </c>
      <c r="M16">
        <v>85</v>
      </c>
      <c r="N16">
        <v>21.18</v>
      </c>
      <c r="O16">
        <v>191.4</v>
      </c>
      <c r="P16">
        <v>88</v>
      </c>
      <c r="Q16">
        <v>8.61</v>
      </c>
      <c r="R16">
        <v>12.4</v>
      </c>
      <c r="S16">
        <v>1</v>
      </c>
      <c r="T16">
        <v>3.35</v>
      </c>
      <c r="U16" t="str">
        <f>IF(Append1[[#This Row],[total_intl_charge]] &lt;= MEDIAN(Append1[total_intl_charge]), "Low", "High")</f>
        <v>High</v>
      </c>
      <c r="V16">
        <v>2</v>
      </c>
      <c r="X16" s="1"/>
      <c r="Y16">
        <f>IF(Append1[[#This Row],[churn]]="yes", 1,0)</f>
        <v>0</v>
      </c>
      <c r="Z16" t="str">
        <f>IF(Append1[[#This Row],[total_eve_charge]]&lt;=15,"Low",
IF(Append1[[#This Row],[total_eve_charge]]&lt;=19,"Medium","High"))</f>
        <v>High</v>
      </c>
      <c r="AA16" s="1" t="str">
        <f>IF(Append1[[#This Row],[total_day_charge]]&gt;30,"Heavy User",
IF(Append1[[#This Row],[total_eve_charge]]&gt;20,"Evening User",
IF(Append1[[#This Row],[total_night_charge]]&gt;10,"Night User","Low User")))</f>
        <v>Heavy User</v>
      </c>
    </row>
    <row r="17" spans="1:27" hidden="1" x14ac:dyDescent="0.3">
      <c r="A17">
        <v>16</v>
      </c>
      <c r="B17" s="1" t="s">
        <v>41</v>
      </c>
      <c r="C17">
        <v>104</v>
      </c>
      <c r="D17" s="1" t="s">
        <v>32</v>
      </c>
      <c r="E17" s="1">
        <v>0</v>
      </c>
      <c r="F17" s="1" t="s">
        <v>23</v>
      </c>
      <c r="G17">
        <v>0</v>
      </c>
      <c r="H17" t="str">
        <f>IF(Append1[[#This Row],[number_vmail_messages]]&lt;=10, "Low",
IF(Append1[[#This Row],[number_vmail_messages]]&lt;=25, "Medium", "High"))</f>
        <v>Low</v>
      </c>
      <c r="I17">
        <v>278.39999999999998</v>
      </c>
      <c r="J17">
        <v>106</v>
      </c>
      <c r="K17">
        <v>47.33</v>
      </c>
      <c r="L17">
        <v>81</v>
      </c>
      <c r="M17">
        <v>113</v>
      </c>
      <c r="N17">
        <v>6.89</v>
      </c>
      <c r="O17">
        <v>163.19999999999999</v>
      </c>
      <c r="P17">
        <v>137</v>
      </c>
      <c r="Q17">
        <v>7.34</v>
      </c>
      <c r="R17">
        <v>9.8000000000000007</v>
      </c>
      <c r="S17">
        <v>5</v>
      </c>
      <c r="T17">
        <v>2.65</v>
      </c>
      <c r="U17" t="str">
        <f>IF(Append1[[#This Row],[total_intl_charge]] &lt;= MEDIAN(Append1[total_intl_charge]), "Low", "High")</f>
        <v>Low</v>
      </c>
      <c r="V17">
        <v>1</v>
      </c>
      <c r="X17" s="1"/>
      <c r="Y17">
        <f>IF(Append1[[#This Row],[churn]]="yes", 1,0)</f>
        <v>0</v>
      </c>
      <c r="Z17" t="str">
        <f>IF(Append1[[#This Row],[total_eve_charge]]&lt;=15,"Low",
IF(Append1[[#This Row],[total_eve_charge]]&lt;=19,"Medium","High"))</f>
        <v>Low</v>
      </c>
      <c r="AA17" s="1" t="str">
        <f>IF(Append1[[#This Row],[total_day_charge]]&gt;30,"Heavy User",
IF(Append1[[#This Row],[total_eve_charge]]&gt;20,"Evening User",
IF(Append1[[#This Row],[total_night_charge]]&gt;10,"Night User","Low User")))</f>
        <v>Heavy User</v>
      </c>
    </row>
    <row r="18" spans="1:27" hidden="1" x14ac:dyDescent="0.3">
      <c r="A18">
        <v>17</v>
      </c>
      <c r="B18" s="1" t="s">
        <v>28</v>
      </c>
      <c r="C18">
        <v>135</v>
      </c>
      <c r="D18" s="1" t="s">
        <v>22</v>
      </c>
      <c r="E18" s="1">
        <v>0</v>
      </c>
      <c r="F18" s="1" t="s">
        <v>23</v>
      </c>
      <c r="G18">
        <v>0</v>
      </c>
      <c r="H18" t="str">
        <f>IF(Append1[[#This Row],[number_vmail_messages]]&lt;=10, "Low",
IF(Append1[[#This Row],[number_vmail_messages]]&lt;=25, "Medium", "High"))</f>
        <v>Low</v>
      </c>
      <c r="I18">
        <v>151.69999999999999</v>
      </c>
      <c r="J18">
        <v>82</v>
      </c>
      <c r="K18">
        <v>25.79</v>
      </c>
      <c r="L18">
        <v>119</v>
      </c>
      <c r="M18">
        <v>105</v>
      </c>
      <c r="N18">
        <v>10.119999999999999</v>
      </c>
      <c r="O18">
        <v>180</v>
      </c>
      <c r="P18">
        <v>100</v>
      </c>
      <c r="Q18">
        <v>8.1</v>
      </c>
      <c r="R18">
        <v>10.5</v>
      </c>
      <c r="S18">
        <v>6</v>
      </c>
      <c r="T18">
        <v>2.84</v>
      </c>
      <c r="U18" t="str">
        <f>IF(Append1[[#This Row],[total_intl_charge]] &lt;= MEDIAN(Append1[total_intl_charge]), "Low", "High")</f>
        <v>High</v>
      </c>
      <c r="V18">
        <v>0</v>
      </c>
      <c r="X18" s="1"/>
      <c r="Y18">
        <f>IF(Append1[[#This Row],[churn]]="yes", 1,0)</f>
        <v>0</v>
      </c>
      <c r="Z18" t="str">
        <f>IF(Append1[[#This Row],[total_eve_charge]]&lt;=15,"Low",
IF(Append1[[#This Row],[total_eve_charge]]&lt;=19,"Medium","High"))</f>
        <v>Low</v>
      </c>
      <c r="AA18" s="1" t="str">
        <f>IF(Append1[[#This Row],[total_day_charge]]&gt;30,"Heavy User",
IF(Append1[[#This Row],[total_eve_charge]]&gt;20,"Evening User",
IF(Append1[[#This Row],[total_night_charge]]&gt;10,"Night User","Low User")))</f>
        <v>Low User</v>
      </c>
    </row>
    <row r="19" spans="1:27" hidden="1" x14ac:dyDescent="0.3">
      <c r="A19">
        <v>18</v>
      </c>
      <c r="B19" s="1" t="s">
        <v>39</v>
      </c>
      <c r="C19">
        <v>141</v>
      </c>
      <c r="D19" s="1" t="s">
        <v>22</v>
      </c>
      <c r="E19" s="1">
        <v>0</v>
      </c>
      <c r="F19" s="1" t="s">
        <v>24</v>
      </c>
      <c r="G19">
        <v>32</v>
      </c>
      <c r="H19" t="str">
        <f>IF(Append1[[#This Row],[number_vmail_messages]]&lt;=10, "Low",
IF(Append1[[#This Row],[number_vmail_messages]]&lt;=25, "Medium", "High"))</f>
        <v>High</v>
      </c>
      <c r="I19">
        <v>148.6</v>
      </c>
      <c r="J19">
        <v>91</v>
      </c>
      <c r="K19">
        <v>25.26</v>
      </c>
      <c r="L19">
        <v>131.1</v>
      </c>
      <c r="M19">
        <v>97</v>
      </c>
      <c r="N19">
        <v>11.14</v>
      </c>
      <c r="O19">
        <v>219.4</v>
      </c>
      <c r="P19">
        <v>142</v>
      </c>
      <c r="Q19">
        <v>9.8699999999999992</v>
      </c>
      <c r="R19">
        <v>10.1</v>
      </c>
      <c r="S19">
        <v>1</v>
      </c>
      <c r="T19">
        <v>2.73</v>
      </c>
      <c r="U19" t="str">
        <f>IF(Append1[[#This Row],[total_intl_charge]] &lt;= MEDIAN(Append1[total_intl_charge]), "Low", "High")</f>
        <v>Low</v>
      </c>
      <c r="V19">
        <v>1</v>
      </c>
      <c r="X19" s="1"/>
      <c r="Y19">
        <f>IF(Append1[[#This Row],[churn]]="yes", 1,0)</f>
        <v>0</v>
      </c>
      <c r="Z19" t="str">
        <f>IF(Append1[[#This Row],[total_eve_charge]]&lt;=15,"Low",
IF(Append1[[#This Row],[total_eve_charge]]&lt;=19,"Medium","High"))</f>
        <v>Low</v>
      </c>
      <c r="AA19" s="1" t="str">
        <f>IF(Append1[[#This Row],[total_day_charge]]&gt;30,"Heavy User",
IF(Append1[[#This Row],[total_eve_charge]]&gt;20,"Evening User",
IF(Append1[[#This Row],[total_night_charge]]&gt;10,"Night User","Low User")))</f>
        <v>Low User</v>
      </c>
    </row>
    <row r="20" spans="1:27" hidden="1" x14ac:dyDescent="0.3">
      <c r="A20">
        <v>19</v>
      </c>
      <c r="B20" s="1" t="s">
        <v>42</v>
      </c>
      <c r="C20">
        <v>103</v>
      </c>
      <c r="D20" s="1" t="s">
        <v>22</v>
      </c>
      <c r="E20" s="1">
        <v>0</v>
      </c>
      <c r="F20" s="1" t="s">
        <v>23</v>
      </c>
      <c r="G20">
        <v>0</v>
      </c>
      <c r="H20" t="str">
        <f>IF(Append1[[#This Row],[number_vmail_messages]]&lt;=10, "Low",
IF(Append1[[#This Row],[number_vmail_messages]]&lt;=25, "Medium", "High"))</f>
        <v>Low</v>
      </c>
      <c r="I20">
        <v>185</v>
      </c>
      <c r="J20">
        <v>117</v>
      </c>
      <c r="K20">
        <v>31.45</v>
      </c>
      <c r="L20">
        <v>223.3</v>
      </c>
      <c r="M20">
        <v>94</v>
      </c>
      <c r="N20">
        <v>18.98</v>
      </c>
      <c r="O20">
        <v>222.8</v>
      </c>
      <c r="P20">
        <v>91</v>
      </c>
      <c r="Q20">
        <v>10.029999999999999</v>
      </c>
      <c r="R20">
        <v>12.6</v>
      </c>
      <c r="S20">
        <v>2</v>
      </c>
      <c r="T20">
        <v>3.4</v>
      </c>
      <c r="U20" t="str">
        <f>IF(Append1[[#This Row],[total_intl_charge]] &lt;= MEDIAN(Append1[total_intl_charge]), "Low", "High")</f>
        <v>High</v>
      </c>
      <c r="V20">
        <v>2</v>
      </c>
      <c r="X20" s="1"/>
      <c r="Y20">
        <f>IF(Append1[[#This Row],[churn]]="yes", 1,0)</f>
        <v>0</v>
      </c>
      <c r="Z20" t="str">
        <f>IF(Append1[[#This Row],[total_eve_charge]]&lt;=15,"Low",
IF(Append1[[#This Row],[total_eve_charge]]&lt;=19,"Medium","High"))</f>
        <v>Medium</v>
      </c>
      <c r="AA20" s="1" t="str">
        <f>IF(Append1[[#This Row],[total_day_charge]]&gt;30,"Heavy User",
IF(Append1[[#This Row],[total_eve_charge]]&gt;20,"Evening User",
IF(Append1[[#This Row],[total_night_charge]]&gt;10,"Night User","Low User")))</f>
        <v>Heavy User</v>
      </c>
    </row>
    <row r="21" spans="1:27" hidden="1" x14ac:dyDescent="0.3">
      <c r="A21">
        <v>20</v>
      </c>
      <c r="B21" s="1" t="s">
        <v>43</v>
      </c>
      <c r="C21">
        <v>112</v>
      </c>
      <c r="D21" s="1" t="s">
        <v>26</v>
      </c>
      <c r="E21" s="1">
        <v>0</v>
      </c>
      <c r="F21" s="1" t="s">
        <v>24</v>
      </c>
      <c r="G21">
        <v>36</v>
      </c>
      <c r="H21" t="str">
        <f>IF(Append1[[#This Row],[number_vmail_messages]]&lt;=10, "Low",
IF(Append1[[#This Row],[number_vmail_messages]]&lt;=25, "Medium", "High"))</f>
        <v>High</v>
      </c>
      <c r="I21">
        <v>113.7</v>
      </c>
      <c r="J21">
        <v>117</v>
      </c>
      <c r="K21">
        <v>19.329999999999998</v>
      </c>
      <c r="L21">
        <v>157.5</v>
      </c>
      <c r="M21">
        <v>82</v>
      </c>
      <c r="N21">
        <v>13.39</v>
      </c>
      <c r="O21">
        <v>177.6</v>
      </c>
      <c r="P21">
        <v>118</v>
      </c>
      <c r="Q21">
        <v>7.99</v>
      </c>
      <c r="R21">
        <v>10</v>
      </c>
      <c r="S21">
        <v>3</v>
      </c>
      <c r="T21">
        <v>2.7</v>
      </c>
      <c r="U21" t="str">
        <f>IF(Append1[[#This Row],[total_intl_charge]] &lt;= MEDIAN(Append1[total_intl_charge]), "Low", "High")</f>
        <v>Low</v>
      </c>
      <c r="V21">
        <v>2</v>
      </c>
      <c r="X21" s="1"/>
      <c r="Y21">
        <f>IF(Append1[[#This Row],[churn]]="yes", 1,0)</f>
        <v>0</v>
      </c>
      <c r="Z21" t="str">
        <f>IF(Append1[[#This Row],[total_eve_charge]]&lt;=15,"Low",
IF(Append1[[#This Row],[total_eve_charge]]&lt;=19,"Medium","High"))</f>
        <v>Low</v>
      </c>
      <c r="AA21" s="1" t="str">
        <f>IF(Append1[[#This Row],[total_day_charge]]&gt;30,"Heavy User",
IF(Append1[[#This Row],[total_eve_charge]]&gt;20,"Evening User",
IF(Append1[[#This Row],[total_night_charge]]&gt;10,"Night User","Low User")))</f>
        <v>Low User</v>
      </c>
    </row>
    <row r="22" spans="1:27" hidden="1" x14ac:dyDescent="0.3">
      <c r="A22">
        <v>21</v>
      </c>
      <c r="B22" s="1" t="s">
        <v>35</v>
      </c>
      <c r="C22">
        <v>97</v>
      </c>
      <c r="D22" s="1" t="s">
        <v>32</v>
      </c>
      <c r="E22" s="1">
        <v>0</v>
      </c>
      <c r="F22" s="1" t="s">
        <v>23</v>
      </c>
      <c r="G22">
        <v>0</v>
      </c>
      <c r="H22" t="str">
        <f>IF(Append1[[#This Row],[number_vmail_messages]]&lt;=10, "Low",
IF(Append1[[#This Row],[number_vmail_messages]]&lt;=25, "Medium", "High"))</f>
        <v>Low</v>
      </c>
      <c r="I22">
        <v>239.8</v>
      </c>
      <c r="J22">
        <v>125</v>
      </c>
      <c r="K22">
        <v>40.770000000000003</v>
      </c>
      <c r="L22">
        <v>214.8</v>
      </c>
      <c r="M22">
        <v>111</v>
      </c>
      <c r="N22">
        <v>18.260000000000002</v>
      </c>
      <c r="O22">
        <v>143.30000000000001</v>
      </c>
      <c r="P22">
        <v>81</v>
      </c>
      <c r="Q22">
        <v>6.45</v>
      </c>
      <c r="R22">
        <v>8.6999999999999993</v>
      </c>
      <c r="S22">
        <v>5</v>
      </c>
      <c r="T22">
        <v>2.35</v>
      </c>
      <c r="U22" t="str">
        <f>IF(Append1[[#This Row],[total_intl_charge]] &lt;= MEDIAN(Append1[total_intl_charge]), "Low", "High")</f>
        <v>Low</v>
      </c>
      <c r="V22">
        <v>2</v>
      </c>
      <c r="X22" s="1"/>
      <c r="Y22">
        <f>IF(Append1[[#This Row],[churn]]="yes", 1,0)</f>
        <v>0</v>
      </c>
      <c r="Z22" t="str">
        <f>IF(Append1[[#This Row],[total_eve_charge]]&lt;=15,"Low",
IF(Append1[[#This Row],[total_eve_charge]]&lt;=19,"Medium","High"))</f>
        <v>Medium</v>
      </c>
      <c r="AA22" s="1" t="str">
        <f>IF(Append1[[#This Row],[total_day_charge]]&gt;30,"Heavy User",
IF(Append1[[#This Row],[total_eve_charge]]&gt;20,"Evening User",
IF(Append1[[#This Row],[total_night_charge]]&gt;10,"Night User","Low User")))</f>
        <v>Heavy User</v>
      </c>
    </row>
    <row r="23" spans="1:27" hidden="1" x14ac:dyDescent="0.3">
      <c r="A23">
        <v>22</v>
      </c>
      <c r="B23" s="1" t="s">
        <v>29</v>
      </c>
      <c r="C23">
        <v>131</v>
      </c>
      <c r="D23" s="1" t="s">
        <v>32</v>
      </c>
      <c r="E23" s="1">
        <v>0</v>
      </c>
      <c r="F23" s="1" t="s">
        <v>24</v>
      </c>
      <c r="G23">
        <v>36</v>
      </c>
      <c r="H23" t="str">
        <f>IF(Append1[[#This Row],[number_vmail_messages]]&lt;=10, "Low",
IF(Append1[[#This Row],[number_vmail_messages]]&lt;=25, "Medium", "High"))</f>
        <v>High</v>
      </c>
      <c r="I23">
        <v>214.2</v>
      </c>
      <c r="J23">
        <v>115</v>
      </c>
      <c r="K23">
        <v>36.409999999999997</v>
      </c>
      <c r="L23">
        <v>161.69999999999999</v>
      </c>
      <c r="M23">
        <v>117</v>
      </c>
      <c r="N23">
        <v>13.74</v>
      </c>
      <c r="O23">
        <v>264.7</v>
      </c>
      <c r="P23">
        <v>102</v>
      </c>
      <c r="Q23">
        <v>11.91</v>
      </c>
      <c r="R23">
        <v>9.5</v>
      </c>
      <c r="S23">
        <v>4</v>
      </c>
      <c r="T23">
        <v>2.57</v>
      </c>
      <c r="U23" t="str">
        <f>IF(Append1[[#This Row],[total_intl_charge]] &lt;= MEDIAN(Append1[total_intl_charge]), "Low", "High")</f>
        <v>Low</v>
      </c>
      <c r="V23">
        <v>3</v>
      </c>
      <c r="X23" s="1"/>
      <c r="Y23">
        <f>IF(Append1[[#This Row],[churn]]="yes", 1,0)</f>
        <v>0</v>
      </c>
      <c r="Z23" t="str">
        <f>IF(Append1[[#This Row],[total_eve_charge]]&lt;=15,"Low",
IF(Append1[[#This Row],[total_eve_charge]]&lt;=19,"Medium","High"))</f>
        <v>Low</v>
      </c>
      <c r="AA23" s="1" t="str">
        <f>IF(Append1[[#This Row],[total_day_charge]]&gt;30,"Heavy User",
IF(Append1[[#This Row],[total_eve_charge]]&gt;20,"Evening User",
IF(Append1[[#This Row],[total_night_charge]]&gt;10,"Night User","Low User")))</f>
        <v>Heavy User</v>
      </c>
    </row>
    <row r="24" spans="1:27" hidden="1" x14ac:dyDescent="0.3">
      <c r="A24">
        <v>23</v>
      </c>
      <c r="B24" s="1" t="s">
        <v>44</v>
      </c>
      <c r="C24">
        <v>75</v>
      </c>
      <c r="D24" s="1" t="s">
        <v>22</v>
      </c>
      <c r="E24" s="1">
        <v>0</v>
      </c>
      <c r="F24" s="1" t="s">
        <v>24</v>
      </c>
      <c r="G24">
        <v>21</v>
      </c>
      <c r="H24" t="str">
        <f>IF(Append1[[#This Row],[number_vmail_messages]]&lt;=10, "Low",
IF(Append1[[#This Row],[number_vmail_messages]]&lt;=25, "Medium", "High"))</f>
        <v>Medium</v>
      </c>
      <c r="I24">
        <v>175.8</v>
      </c>
      <c r="J24">
        <v>97</v>
      </c>
      <c r="K24">
        <v>29.89</v>
      </c>
      <c r="L24">
        <v>217.5</v>
      </c>
      <c r="M24">
        <v>106</v>
      </c>
      <c r="N24">
        <v>18.489999999999998</v>
      </c>
      <c r="O24">
        <v>237.5</v>
      </c>
      <c r="P24">
        <v>134</v>
      </c>
      <c r="Q24">
        <v>10.69</v>
      </c>
      <c r="R24">
        <v>5.3</v>
      </c>
      <c r="S24">
        <v>4</v>
      </c>
      <c r="T24">
        <v>1.43</v>
      </c>
      <c r="U24" t="str">
        <f>IF(Append1[[#This Row],[total_intl_charge]] &lt;= MEDIAN(Append1[total_intl_charge]), "Low", "High")</f>
        <v>Low</v>
      </c>
      <c r="V24">
        <v>5</v>
      </c>
      <c r="X24" s="1"/>
      <c r="Y24">
        <f>IF(Append1[[#This Row],[churn]]="yes", 1,0)</f>
        <v>0</v>
      </c>
      <c r="Z24" t="str">
        <f>IF(Append1[[#This Row],[total_eve_charge]]&lt;=15,"Low",
IF(Append1[[#This Row],[total_eve_charge]]&lt;=19,"Medium","High"))</f>
        <v>Medium</v>
      </c>
      <c r="AA24" s="1" t="str">
        <f>IF(Append1[[#This Row],[total_day_charge]]&gt;30,"Heavy User",
IF(Append1[[#This Row],[total_eve_charge]]&gt;20,"Evening User",
IF(Append1[[#This Row],[total_night_charge]]&gt;10,"Night User","Low User")))</f>
        <v>Night User</v>
      </c>
    </row>
    <row r="25" spans="1:27" hidden="1" x14ac:dyDescent="0.3">
      <c r="A25">
        <v>24</v>
      </c>
      <c r="B25" s="1" t="s">
        <v>45</v>
      </c>
      <c r="C25">
        <v>91</v>
      </c>
      <c r="D25" s="1" t="s">
        <v>26</v>
      </c>
      <c r="E25" s="1">
        <v>0</v>
      </c>
      <c r="F25" s="1" t="s">
        <v>23</v>
      </c>
      <c r="G25">
        <v>0</v>
      </c>
      <c r="H25" t="str">
        <f>IF(Append1[[#This Row],[number_vmail_messages]]&lt;=10, "Low",
IF(Append1[[#This Row],[number_vmail_messages]]&lt;=25, "Medium", "High"))</f>
        <v>Low</v>
      </c>
      <c r="I25">
        <v>203.1</v>
      </c>
      <c r="J25">
        <v>106</v>
      </c>
      <c r="K25">
        <v>34.53</v>
      </c>
      <c r="L25">
        <v>210.1</v>
      </c>
      <c r="M25">
        <v>113</v>
      </c>
      <c r="N25">
        <v>17.86</v>
      </c>
      <c r="O25">
        <v>195.6</v>
      </c>
      <c r="P25">
        <v>129</v>
      </c>
      <c r="Q25">
        <v>8.8000000000000007</v>
      </c>
      <c r="R25">
        <v>12</v>
      </c>
      <c r="S25">
        <v>3</v>
      </c>
      <c r="T25">
        <v>3.24</v>
      </c>
      <c r="U25" t="str">
        <f>IF(Append1[[#This Row],[total_intl_charge]] &lt;= MEDIAN(Append1[total_intl_charge]), "Low", "High")</f>
        <v>High</v>
      </c>
      <c r="V25">
        <v>3</v>
      </c>
      <c r="X25" s="1"/>
      <c r="Y25">
        <f>IF(Append1[[#This Row],[churn]]="yes", 1,0)</f>
        <v>0</v>
      </c>
      <c r="Z25" t="str">
        <f>IF(Append1[[#This Row],[total_eve_charge]]&lt;=15,"Low",
IF(Append1[[#This Row],[total_eve_charge]]&lt;=19,"Medium","High"))</f>
        <v>Medium</v>
      </c>
      <c r="AA25" s="1" t="str">
        <f>IF(Append1[[#This Row],[total_day_charge]]&gt;30,"Heavy User",
IF(Append1[[#This Row],[total_eve_charge]]&gt;20,"Evening User",
IF(Append1[[#This Row],[total_night_charge]]&gt;10,"Night User","Low User")))</f>
        <v>Heavy User</v>
      </c>
    </row>
    <row r="26" spans="1:27" hidden="1" x14ac:dyDescent="0.3">
      <c r="A26">
        <v>25</v>
      </c>
      <c r="B26" s="1" t="s">
        <v>46</v>
      </c>
      <c r="C26">
        <v>140</v>
      </c>
      <c r="D26" s="1" t="s">
        <v>22</v>
      </c>
      <c r="E26" s="1">
        <v>0</v>
      </c>
      <c r="F26" s="1" t="s">
        <v>23</v>
      </c>
      <c r="G26">
        <v>0</v>
      </c>
      <c r="H26" t="str">
        <f>IF(Append1[[#This Row],[number_vmail_messages]]&lt;=10, "Low",
IF(Append1[[#This Row],[number_vmail_messages]]&lt;=25, "Medium", "High"))</f>
        <v>Low</v>
      </c>
      <c r="I26">
        <v>231.9</v>
      </c>
      <c r="J26">
        <v>101</v>
      </c>
      <c r="K26">
        <v>39.42</v>
      </c>
      <c r="L26">
        <v>160.1</v>
      </c>
      <c r="M26">
        <v>94</v>
      </c>
      <c r="N26">
        <v>13.61</v>
      </c>
      <c r="O26">
        <v>110.4</v>
      </c>
      <c r="P26">
        <v>98</v>
      </c>
      <c r="Q26">
        <v>4.97</v>
      </c>
      <c r="R26">
        <v>14.3</v>
      </c>
      <c r="S26">
        <v>6</v>
      </c>
      <c r="T26">
        <v>3.86</v>
      </c>
      <c r="U26" t="str">
        <f>IF(Append1[[#This Row],[total_intl_charge]] &lt;= MEDIAN(Append1[total_intl_charge]), "Low", "High")</f>
        <v>High</v>
      </c>
      <c r="V26">
        <v>3</v>
      </c>
      <c r="X26" s="1"/>
      <c r="Y26">
        <f>IF(Append1[[#This Row],[churn]]="yes", 1,0)</f>
        <v>0</v>
      </c>
      <c r="Z26" t="str">
        <f>IF(Append1[[#This Row],[total_eve_charge]]&lt;=15,"Low",
IF(Append1[[#This Row],[total_eve_charge]]&lt;=19,"Medium","High"))</f>
        <v>Low</v>
      </c>
      <c r="AA26" s="1" t="str">
        <f>IF(Append1[[#This Row],[total_day_charge]]&gt;30,"Heavy User",
IF(Append1[[#This Row],[total_eve_charge]]&gt;20,"Evening User",
IF(Append1[[#This Row],[total_night_charge]]&gt;10,"Night User","Low User")))</f>
        <v>Heavy User</v>
      </c>
    </row>
    <row r="27" spans="1:27" hidden="1" x14ac:dyDescent="0.3">
      <c r="A27">
        <v>26</v>
      </c>
      <c r="B27" s="1" t="s">
        <v>47</v>
      </c>
      <c r="C27">
        <v>127</v>
      </c>
      <c r="D27" s="1" t="s">
        <v>32</v>
      </c>
      <c r="E27" s="1">
        <v>0</v>
      </c>
      <c r="F27" s="1" t="s">
        <v>23</v>
      </c>
      <c r="G27">
        <v>0</v>
      </c>
      <c r="H27" t="str">
        <f>IF(Append1[[#This Row],[number_vmail_messages]]&lt;=10, "Low",
IF(Append1[[#This Row],[number_vmail_messages]]&lt;=25, "Medium", "High"))</f>
        <v>Low</v>
      </c>
      <c r="I27">
        <v>146.69999999999999</v>
      </c>
      <c r="J27">
        <v>91</v>
      </c>
      <c r="K27">
        <v>24.94</v>
      </c>
      <c r="L27">
        <v>203.5</v>
      </c>
      <c r="M27">
        <v>78</v>
      </c>
      <c r="N27">
        <v>17.3</v>
      </c>
      <c r="O27">
        <v>203.4</v>
      </c>
      <c r="P27">
        <v>110</v>
      </c>
      <c r="Q27">
        <v>9.15</v>
      </c>
      <c r="R27">
        <v>13.7</v>
      </c>
      <c r="S27">
        <v>3</v>
      </c>
      <c r="T27">
        <v>3.7</v>
      </c>
      <c r="U27" t="str">
        <f>IF(Append1[[#This Row],[total_intl_charge]] &lt;= MEDIAN(Append1[total_intl_charge]), "Low", "High")</f>
        <v>High</v>
      </c>
      <c r="V27">
        <v>1</v>
      </c>
      <c r="X27" s="1"/>
      <c r="Y27">
        <f>IF(Append1[[#This Row],[churn]]="yes", 1,0)</f>
        <v>0</v>
      </c>
      <c r="Z27" t="str">
        <f>IF(Append1[[#This Row],[total_eve_charge]]&lt;=15,"Low",
IF(Append1[[#This Row],[total_eve_charge]]&lt;=19,"Medium","High"))</f>
        <v>Medium</v>
      </c>
      <c r="AA27" s="1" t="str">
        <f>IF(Append1[[#This Row],[total_day_charge]]&gt;30,"Heavy User",
IF(Append1[[#This Row],[total_eve_charge]]&gt;20,"Evening User",
IF(Append1[[#This Row],[total_night_charge]]&gt;10,"Night User","Low User")))</f>
        <v>Low User</v>
      </c>
    </row>
    <row r="28" spans="1:27" hidden="1" x14ac:dyDescent="0.3">
      <c r="A28">
        <v>27</v>
      </c>
      <c r="B28" s="1" t="s">
        <v>48</v>
      </c>
      <c r="C28">
        <v>83</v>
      </c>
      <c r="D28" s="1" t="s">
        <v>32</v>
      </c>
      <c r="E28" s="1">
        <v>1</v>
      </c>
      <c r="F28" s="1" t="s">
        <v>23</v>
      </c>
      <c r="G28">
        <v>0</v>
      </c>
      <c r="H28" t="str">
        <f>IF(Append1[[#This Row],[number_vmail_messages]]&lt;=10, "Low",
IF(Append1[[#This Row],[number_vmail_messages]]&lt;=25, "Medium", "High"))</f>
        <v>Low</v>
      </c>
      <c r="I28">
        <v>271.5</v>
      </c>
      <c r="J28">
        <v>87</v>
      </c>
      <c r="K28">
        <v>46.16</v>
      </c>
      <c r="L28">
        <v>216.3</v>
      </c>
      <c r="M28">
        <v>126</v>
      </c>
      <c r="N28">
        <v>18.39</v>
      </c>
      <c r="O28">
        <v>121.1</v>
      </c>
      <c r="P28">
        <v>105</v>
      </c>
      <c r="Q28">
        <v>5.45</v>
      </c>
      <c r="R28">
        <v>11.7</v>
      </c>
      <c r="S28">
        <v>4</v>
      </c>
      <c r="T28">
        <v>3.16</v>
      </c>
      <c r="U28" t="str">
        <f>IF(Append1[[#This Row],[total_intl_charge]] &lt;= MEDIAN(Append1[total_intl_charge]), "Low", "High")</f>
        <v>High</v>
      </c>
      <c r="V28">
        <v>1</v>
      </c>
      <c r="X28" s="1"/>
      <c r="Y28">
        <f>IF(Append1[[#This Row],[churn]]="yes", 1,0)</f>
        <v>0</v>
      </c>
      <c r="Z28" t="str">
        <f>IF(Append1[[#This Row],[total_eve_charge]]&lt;=15,"Low",
IF(Append1[[#This Row],[total_eve_charge]]&lt;=19,"Medium","High"))</f>
        <v>Medium</v>
      </c>
      <c r="AA28" s="1" t="str">
        <f>IF(Append1[[#This Row],[total_day_charge]]&gt;30,"Heavy User",
IF(Append1[[#This Row],[total_eve_charge]]&gt;20,"Evening User",
IF(Append1[[#This Row],[total_night_charge]]&gt;10,"Night User","Low User")))</f>
        <v>Heavy User</v>
      </c>
    </row>
    <row r="29" spans="1:27" hidden="1" x14ac:dyDescent="0.3">
      <c r="A29">
        <v>28</v>
      </c>
      <c r="B29" s="1" t="s">
        <v>49</v>
      </c>
      <c r="C29">
        <v>87</v>
      </c>
      <c r="D29" s="1" t="s">
        <v>22</v>
      </c>
      <c r="E29" s="1">
        <v>0</v>
      </c>
      <c r="F29" s="1" t="s">
        <v>23</v>
      </c>
      <c r="G29">
        <v>0</v>
      </c>
      <c r="H29" t="str">
        <f>IF(Append1[[#This Row],[number_vmail_messages]]&lt;=10, "Low",
IF(Append1[[#This Row],[number_vmail_messages]]&lt;=25, "Medium", "High"))</f>
        <v>Low</v>
      </c>
      <c r="I29">
        <v>136.30000000000001</v>
      </c>
      <c r="J29">
        <v>97</v>
      </c>
      <c r="K29">
        <v>23.17</v>
      </c>
      <c r="L29">
        <v>172.2</v>
      </c>
      <c r="M29">
        <v>108</v>
      </c>
      <c r="N29">
        <v>14.64</v>
      </c>
      <c r="O29">
        <v>137.5</v>
      </c>
      <c r="P29">
        <v>101</v>
      </c>
      <c r="Q29">
        <v>6.19</v>
      </c>
      <c r="R29">
        <v>7.1</v>
      </c>
      <c r="S29">
        <v>5</v>
      </c>
      <c r="T29">
        <v>1.92</v>
      </c>
      <c r="U29" t="str">
        <f>IF(Append1[[#This Row],[total_intl_charge]] &lt;= MEDIAN(Append1[total_intl_charge]), "Low", "High")</f>
        <v>Low</v>
      </c>
      <c r="V29">
        <v>0</v>
      </c>
      <c r="X29" s="1"/>
      <c r="Y29">
        <f>IF(Append1[[#This Row],[churn]]="yes", 1,0)</f>
        <v>0</v>
      </c>
      <c r="Z29" t="str">
        <f>IF(Append1[[#This Row],[total_eve_charge]]&lt;=15,"Low",
IF(Append1[[#This Row],[total_eve_charge]]&lt;=19,"Medium","High"))</f>
        <v>Low</v>
      </c>
      <c r="AA29" s="1" t="str">
        <f>IF(Append1[[#This Row],[total_day_charge]]&gt;30,"Heavy User",
IF(Append1[[#This Row],[total_eve_charge]]&gt;20,"Evening User",
IF(Append1[[#This Row],[total_night_charge]]&gt;10,"Night User","Low User")))</f>
        <v>Low User</v>
      </c>
    </row>
    <row r="30" spans="1:27" hidden="1" x14ac:dyDescent="0.3">
      <c r="A30">
        <v>29</v>
      </c>
      <c r="B30" s="1" t="s">
        <v>27</v>
      </c>
      <c r="C30">
        <v>141</v>
      </c>
      <c r="D30" s="1" t="s">
        <v>26</v>
      </c>
      <c r="E30" s="1">
        <v>0</v>
      </c>
      <c r="F30" s="1" t="s">
        <v>24</v>
      </c>
      <c r="G30">
        <v>36</v>
      </c>
      <c r="H30" t="str">
        <f>IF(Append1[[#This Row],[number_vmail_messages]]&lt;=10, "Low",
IF(Append1[[#This Row],[number_vmail_messages]]&lt;=25, "Medium", "High"))</f>
        <v>High</v>
      </c>
      <c r="I30">
        <v>187.5</v>
      </c>
      <c r="J30">
        <v>99</v>
      </c>
      <c r="K30">
        <v>31.88</v>
      </c>
      <c r="L30">
        <v>241.4</v>
      </c>
      <c r="M30">
        <v>116</v>
      </c>
      <c r="N30">
        <v>20.52</v>
      </c>
      <c r="O30">
        <v>229.5</v>
      </c>
      <c r="P30">
        <v>105</v>
      </c>
      <c r="Q30">
        <v>10.33</v>
      </c>
      <c r="R30">
        <v>10.5</v>
      </c>
      <c r="S30">
        <v>5</v>
      </c>
      <c r="T30">
        <v>2.84</v>
      </c>
      <c r="U30" t="str">
        <f>IF(Append1[[#This Row],[total_intl_charge]] &lt;= MEDIAN(Append1[total_intl_charge]), "Low", "High")</f>
        <v>High</v>
      </c>
      <c r="V30">
        <v>3</v>
      </c>
      <c r="X30" s="1"/>
      <c r="Y30">
        <f>IF(Append1[[#This Row],[churn]]="yes", 1,0)</f>
        <v>0</v>
      </c>
      <c r="Z30" t="str">
        <f>IF(Append1[[#This Row],[total_eve_charge]]&lt;=15,"Low",
IF(Append1[[#This Row],[total_eve_charge]]&lt;=19,"Medium","High"))</f>
        <v>High</v>
      </c>
      <c r="AA30" s="1" t="str">
        <f>IF(Append1[[#This Row],[total_day_charge]]&gt;30,"Heavy User",
IF(Append1[[#This Row],[total_eve_charge]]&gt;20,"Evening User",
IF(Append1[[#This Row],[total_night_charge]]&gt;10,"Night User","Low User")))</f>
        <v>Heavy User</v>
      </c>
    </row>
    <row r="31" spans="1:27" hidden="1" x14ac:dyDescent="0.3">
      <c r="A31">
        <v>30</v>
      </c>
      <c r="B31" s="1" t="s">
        <v>50</v>
      </c>
      <c r="C31">
        <v>146</v>
      </c>
      <c r="D31" s="1" t="s">
        <v>22</v>
      </c>
      <c r="E31" s="1">
        <v>0</v>
      </c>
      <c r="F31" s="1" t="s">
        <v>23</v>
      </c>
      <c r="G31">
        <v>0</v>
      </c>
      <c r="H31" t="str">
        <f>IF(Append1[[#This Row],[number_vmail_messages]]&lt;=10, "Low",
IF(Append1[[#This Row],[number_vmail_messages]]&lt;=25, "Medium", "High"))</f>
        <v>Low</v>
      </c>
      <c r="I31">
        <v>206.3</v>
      </c>
      <c r="J31">
        <v>151</v>
      </c>
      <c r="K31">
        <v>35.07</v>
      </c>
      <c r="L31">
        <v>148.6</v>
      </c>
      <c r="M31">
        <v>89</v>
      </c>
      <c r="N31">
        <v>12.63</v>
      </c>
      <c r="O31">
        <v>167.2</v>
      </c>
      <c r="P31">
        <v>91</v>
      </c>
      <c r="Q31">
        <v>7.52</v>
      </c>
      <c r="R31">
        <v>6.1</v>
      </c>
      <c r="S31">
        <v>3</v>
      </c>
      <c r="T31">
        <v>1.65</v>
      </c>
      <c r="U31" t="str">
        <f>IF(Append1[[#This Row],[total_intl_charge]] &lt;= MEDIAN(Append1[total_intl_charge]), "Low", "High")</f>
        <v>Low</v>
      </c>
      <c r="V31">
        <v>1</v>
      </c>
      <c r="X31" s="1"/>
      <c r="Y31">
        <f>IF(Append1[[#This Row],[churn]]="yes", 1,0)</f>
        <v>0</v>
      </c>
      <c r="Z31" t="str">
        <f>IF(Append1[[#This Row],[total_eve_charge]]&lt;=15,"Low",
IF(Append1[[#This Row],[total_eve_charge]]&lt;=19,"Medium","High"))</f>
        <v>Low</v>
      </c>
      <c r="AA31" s="1" t="str">
        <f>IF(Append1[[#This Row],[total_day_charge]]&gt;30,"Heavy User",
IF(Append1[[#This Row],[total_eve_charge]]&gt;20,"Evening User",
IF(Append1[[#This Row],[total_night_charge]]&gt;10,"Night User","Low User")))</f>
        <v>Heavy User</v>
      </c>
    </row>
    <row r="32" spans="1:27" hidden="1" x14ac:dyDescent="0.3">
      <c r="A32">
        <v>31</v>
      </c>
      <c r="B32" s="1" t="s">
        <v>51</v>
      </c>
      <c r="C32">
        <v>92</v>
      </c>
      <c r="D32" s="1" t="s">
        <v>22</v>
      </c>
      <c r="E32" s="1">
        <v>0</v>
      </c>
      <c r="F32" s="1" t="s">
        <v>24</v>
      </c>
      <c r="G32">
        <v>33</v>
      </c>
      <c r="H32" t="str">
        <f>IF(Append1[[#This Row],[number_vmail_messages]]&lt;=10, "Low",
IF(Append1[[#This Row],[number_vmail_messages]]&lt;=25, "Medium", "High"))</f>
        <v>High</v>
      </c>
      <c r="I32">
        <v>243.1</v>
      </c>
      <c r="J32">
        <v>92</v>
      </c>
      <c r="K32">
        <v>41.33</v>
      </c>
      <c r="L32">
        <v>213.8</v>
      </c>
      <c r="M32">
        <v>92</v>
      </c>
      <c r="N32">
        <v>18.170000000000002</v>
      </c>
      <c r="O32">
        <v>228.7</v>
      </c>
      <c r="P32">
        <v>104</v>
      </c>
      <c r="Q32">
        <v>10.29</v>
      </c>
      <c r="R32">
        <v>12.1</v>
      </c>
      <c r="S32">
        <v>2</v>
      </c>
      <c r="T32">
        <v>3.27</v>
      </c>
      <c r="U32" t="str">
        <f>IF(Append1[[#This Row],[total_intl_charge]] &lt;= MEDIAN(Append1[total_intl_charge]), "Low", "High")</f>
        <v>High</v>
      </c>
      <c r="V32">
        <v>2</v>
      </c>
      <c r="X32" s="1"/>
      <c r="Y32">
        <f>IF(Append1[[#This Row],[churn]]="yes", 1,0)</f>
        <v>0</v>
      </c>
      <c r="Z32" t="str">
        <f>IF(Append1[[#This Row],[total_eve_charge]]&lt;=15,"Low",
IF(Append1[[#This Row],[total_eve_charge]]&lt;=19,"Medium","High"))</f>
        <v>Medium</v>
      </c>
      <c r="AA32" s="1" t="str">
        <f>IF(Append1[[#This Row],[total_day_charge]]&gt;30,"Heavy User",
IF(Append1[[#This Row],[total_eve_charge]]&gt;20,"Evening User",
IF(Append1[[#This Row],[total_night_charge]]&gt;10,"Night User","Low User")))</f>
        <v>Heavy User</v>
      </c>
    </row>
    <row r="33" spans="1:27" hidden="1" x14ac:dyDescent="0.3">
      <c r="A33">
        <v>32</v>
      </c>
      <c r="B33" s="1" t="s">
        <v>52</v>
      </c>
      <c r="C33">
        <v>64</v>
      </c>
      <c r="D33" s="1" t="s">
        <v>32</v>
      </c>
      <c r="E33" s="1">
        <v>0</v>
      </c>
      <c r="F33" s="1" t="s">
        <v>24</v>
      </c>
      <c r="G33">
        <v>27</v>
      </c>
      <c r="H33" t="str">
        <f>IF(Append1[[#This Row],[number_vmail_messages]]&lt;=10, "Low",
IF(Append1[[#This Row],[number_vmail_messages]]&lt;=25, "Medium", "High"))</f>
        <v>High</v>
      </c>
      <c r="I33">
        <v>182.1</v>
      </c>
      <c r="J33">
        <v>91</v>
      </c>
      <c r="K33">
        <v>30.96</v>
      </c>
      <c r="L33">
        <v>169.7</v>
      </c>
      <c r="M33">
        <v>98</v>
      </c>
      <c r="N33">
        <v>14.42</v>
      </c>
      <c r="O33">
        <v>164.7</v>
      </c>
      <c r="P33">
        <v>86</v>
      </c>
      <c r="Q33">
        <v>7.41</v>
      </c>
      <c r="R33">
        <v>10.6</v>
      </c>
      <c r="S33">
        <v>5</v>
      </c>
      <c r="T33">
        <v>2.86</v>
      </c>
      <c r="U33" t="str">
        <f>IF(Append1[[#This Row],[total_intl_charge]] &lt;= MEDIAN(Append1[total_intl_charge]), "Low", "High")</f>
        <v>High</v>
      </c>
      <c r="V33">
        <v>2</v>
      </c>
      <c r="X33" s="1"/>
      <c r="Y33">
        <f>IF(Append1[[#This Row],[churn]]="yes", 1,0)</f>
        <v>0</v>
      </c>
      <c r="Z33" t="str">
        <f>IF(Append1[[#This Row],[total_eve_charge]]&lt;=15,"Low",
IF(Append1[[#This Row],[total_eve_charge]]&lt;=19,"Medium","High"))</f>
        <v>Low</v>
      </c>
      <c r="AA33" s="1" t="str">
        <f>IF(Append1[[#This Row],[total_day_charge]]&gt;30,"Heavy User",
IF(Append1[[#This Row],[total_eve_charge]]&gt;20,"Evening User",
IF(Append1[[#This Row],[total_night_charge]]&gt;10,"Night User","Low User")))</f>
        <v>Heavy User</v>
      </c>
    </row>
    <row r="34" spans="1:27" hidden="1" x14ac:dyDescent="0.3">
      <c r="A34">
        <v>33</v>
      </c>
      <c r="B34" s="1" t="s">
        <v>46</v>
      </c>
      <c r="C34">
        <v>127</v>
      </c>
      <c r="D34" s="1" t="s">
        <v>22</v>
      </c>
      <c r="E34" s="1">
        <v>0</v>
      </c>
      <c r="F34" s="1" t="s">
        <v>23</v>
      </c>
      <c r="G34">
        <v>0</v>
      </c>
      <c r="H34" t="str">
        <f>IF(Append1[[#This Row],[number_vmail_messages]]&lt;=10, "Low",
IF(Append1[[#This Row],[number_vmail_messages]]&lt;=25, "Medium", "High"))</f>
        <v>Low</v>
      </c>
      <c r="I34">
        <v>202.1</v>
      </c>
      <c r="J34">
        <v>103</v>
      </c>
      <c r="K34">
        <v>34.36</v>
      </c>
      <c r="L34">
        <v>229.4</v>
      </c>
      <c r="M34">
        <v>86</v>
      </c>
      <c r="N34">
        <v>19.5</v>
      </c>
      <c r="O34">
        <v>195.2</v>
      </c>
      <c r="P34">
        <v>113</v>
      </c>
      <c r="Q34">
        <v>8.7799999999999994</v>
      </c>
      <c r="R34">
        <v>11.5</v>
      </c>
      <c r="S34">
        <v>3</v>
      </c>
      <c r="T34">
        <v>3.11</v>
      </c>
      <c r="U34" t="str">
        <f>IF(Append1[[#This Row],[total_intl_charge]] &lt;= MEDIAN(Append1[total_intl_charge]), "Low", "High")</f>
        <v>High</v>
      </c>
      <c r="V34">
        <v>2</v>
      </c>
      <c r="X34" s="1"/>
      <c r="Y34">
        <f>IF(Append1[[#This Row],[churn]]="yes", 1,0)</f>
        <v>0</v>
      </c>
      <c r="Z34" t="str">
        <f>IF(Append1[[#This Row],[total_eve_charge]]&lt;=15,"Low",
IF(Append1[[#This Row],[total_eve_charge]]&lt;=19,"Medium","High"))</f>
        <v>High</v>
      </c>
      <c r="AA34" s="1" t="str">
        <f>IF(Append1[[#This Row],[total_day_charge]]&gt;30,"Heavy User",
IF(Append1[[#This Row],[total_eve_charge]]&gt;20,"Evening User",
IF(Append1[[#This Row],[total_night_charge]]&gt;10,"Night User","Low User")))</f>
        <v>Heavy User</v>
      </c>
    </row>
    <row r="35" spans="1:27" hidden="1" x14ac:dyDescent="0.3">
      <c r="A35">
        <v>34</v>
      </c>
      <c r="B35" s="1" t="s">
        <v>36</v>
      </c>
      <c r="C35">
        <v>164</v>
      </c>
      <c r="D35" s="1" t="s">
        <v>26</v>
      </c>
      <c r="E35" s="1">
        <v>0</v>
      </c>
      <c r="F35" s="1" t="s">
        <v>23</v>
      </c>
      <c r="G35">
        <v>0</v>
      </c>
      <c r="H35" t="str">
        <f>IF(Append1[[#This Row],[number_vmail_messages]]&lt;=10, "Low",
IF(Append1[[#This Row],[number_vmail_messages]]&lt;=25, "Medium", "High"))</f>
        <v>Low</v>
      </c>
      <c r="I35">
        <v>160.6</v>
      </c>
      <c r="J35">
        <v>111</v>
      </c>
      <c r="K35">
        <v>27.3</v>
      </c>
      <c r="L35">
        <v>163.19999999999999</v>
      </c>
      <c r="M35">
        <v>126</v>
      </c>
      <c r="N35">
        <v>13.87</v>
      </c>
      <c r="O35">
        <v>187.1</v>
      </c>
      <c r="P35">
        <v>112</v>
      </c>
      <c r="Q35">
        <v>8.42</v>
      </c>
      <c r="R35">
        <v>9</v>
      </c>
      <c r="S35">
        <v>3</v>
      </c>
      <c r="T35">
        <v>2.4300000000000002</v>
      </c>
      <c r="U35" t="str">
        <f>IF(Append1[[#This Row],[total_intl_charge]] &lt;= MEDIAN(Append1[total_intl_charge]), "Low", "High")</f>
        <v>Low</v>
      </c>
      <c r="V35">
        <v>1</v>
      </c>
      <c r="X35" s="1"/>
      <c r="Y35">
        <f>IF(Append1[[#This Row],[churn]]="yes", 1,0)</f>
        <v>0</v>
      </c>
      <c r="Z35" t="str">
        <f>IF(Append1[[#This Row],[total_eve_charge]]&lt;=15,"Low",
IF(Append1[[#This Row],[total_eve_charge]]&lt;=19,"Medium","High"))</f>
        <v>Low</v>
      </c>
      <c r="AA35" s="1" t="str">
        <f>IF(Append1[[#This Row],[total_day_charge]]&gt;30,"Heavy User",
IF(Append1[[#This Row],[total_eve_charge]]&gt;20,"Evening User",
IF(Append1[[#This Row],[total_night_charge]]&gt;10,"Night User","Low User")))</f>
        <v>Low User</v>
      </c>
    </row>
    <row r="36" spans="1:27" hidden="1" x14ac:dyDescent="0.3">
      <c r="A36">
        <v>35</v>
      </c>
      <c r="B36" s="1" t="s">
        <v>39</v>
      </c>
      <c r="C36">
        <v>107</v>
      </c>
      <c r="D36" s="1" t="s">
        <v>22</v>
      </c>
      <c r="E36" s="1">
        <v>0</v>
      </c>
      <c r="F36" s="1" t="s">
        <v>23</v>
      </c>
      <c r="G36">
        <v>0</v>
      </c>
      <c r="H36" t="str">
        <f>IF(Append1[[#This Row],[number_vmail_messages]]&lt;=10, "Low",
IF(Append1[[#This Row],[number_vmail_messages]]&lt;=25, "Medium", "High"))</f>
        <v>Low</v>
      </c>
      <c r="I36">
        <v>133.80000000000001</v>
      </c>
      <c r="J36">
        <v>85</v>
      </c>
      <c r="K36">
        <v>22.75</v>
      </c>
      <c r="L36">
        <v>180.5</v>
      </c>
      <c r="M36">
        <v>94</v>
      </c>
      <c r="N36">
        <v>15.34</v>
      </c>
      <c r="O36">
        <v>112.2</v>
      </c>
      <c r="P36">
        <v>115</v>
      </c>
      <c r="Q36">
        <v>5.05</v>
      </c>
      <c r="R36">
        <v>8.9</v>
      </c>
      <c r="S36">
        <v>4</v>
      </c>
      <c r="T36">
        <v>2.4</v>
      </c>
      <c r="U36" t="str">
        <f>IF(Append1[[#This Row],[total_intl_charge]] &lt;= MEDIAN(Append1[total_intl_charge]), "Low", "High")</f>
        <v>Low</v>
      </c>
      <c r="V36">
        <v>0</v>
      </c>
      <c r="X36" s="1"/>
      <c r="Y36">
        <f>IF(Append1[[#This Row],[churn]]="yes", 1,0)</f>
        <v>0</v>
      </c>
      <c r="Z36" t="str">
        <f>IF(Append1[[#This Row],[total_eve_charge]]&lt;=15,"Low",
IF(Append1[[#This Row],[total_eve_charge]]&lt;=19,"Medium","High"))</f>
        <v>Medium</v>
      </c>
      <c r="AA36" s="1" t="str">
        <f>IF(Append1[[#This Row],[total_day_charge]]&gt;30,"Heavy User",
IF(Append1[[#This Row],[total_eve_charge]]&gt;20,"Evening User",
IF(Append1[[#This Row],[total_night_charge]]&gt;10,"Night User","Low User")))</f>
        <v>Low User</v>
      </c>
    </row>
    <row r="37" spans="1:27" hidden="1" x14ac:dyDescent="0.3">
      <c r="A37">
        <v>36</v>
      </c>
      <c r="B37" s="1" t="s">
        <v>53</v>
      </c>
      <c r="C37">
        <v>82</v>
      </c>
      <c r="D37" s="1" t="s">
        <v>22</v>
      </c>
      <c r="E37" s="1">
        <v>0</v>
      </c>
      <c r="F37" s="1" t="s">
        <v>24</v>
      </c>
      <c r="G37">
        <v>24</v>
      </c>
      <c r="H37" t="str">
        <f>IF(Append1[[#This Row],[number_vmail_messages]]&lt;=10, "Low",
IF(Append1[[#This Row],[number_vmail_messages]]&lt;=25, "Medium", "High"))</f>
        <v>Medium</v>
      </c>
      <c r="I37">
        <v>155.19999999999999</v>
      </c>
      <c r="J37">
        <v>131</v>
      </c>
      <c r="K37">
        <v>26.38</v>
      </c>
      <c r="L37">
        <v>244.5</v>
      </c>
      <c r="M37">
        <v>106</v>
      </c>
      <c r="N37">
        <v>20.78</v>
      </c>
      <c r="O37">
        <v>122.4</v>
      </c>
      <c r="P37">
        <v>68</v>
      </c>
      <c r="Q37">
        <v>5.51</v>
      </c>
      <c r="R37">
        <v>10.7</v>
      </c>
      <c r="S37">
        <v>3</v>
      </c>
      <c r="T37">
        <v>2.89</v>
      </c>
      <c r="U37" t="str">
        <f>IF(Append1[[#This Row],[total_intl_charge]] &lt;= MEDIAN(Append1[total_intl_charge]), "Low", "High")</f>
        <v>High</v>
      </c>
      <c r="V37">
        <v>1</v>
      </c>
      <c r="X37" s="1"/>
      <c r="Y37">
        <f>IF(Append1[[#This Row],[churn]]="yes", 1,0)</f>
        <v>0</v>
      </c>
      <c r="Z37" t="str">
        <f>IF(Append1[[#This Row],[total_eve_charge]]&lt;=15,"Low",
IF(Append1[[#This Row],[total_eve_charge]]&lt;=19,"Medium","High"))</f>
        <v>High</v>
      </c>
      <c r="AA37" s="1" t="str">
        <f>IF(Append1[[#This Row],[total_day_charge]]&gt;30,"Heavy User",
IF(Append1[[#This Row],[total_eve_charge]]&gt;20,"Evening User",
IF(Append1[[#This Row],[total_night_charge]]&gt;10,"Night User","Low User")))</f>
        <v>Evening User</v>
      </c>
    </row>
    <row r="38" spans="1:27" hidden="1" x14ac:dyDescent="0.3">
      <c r="A38">
        <v>37</v>
      </c>
      <c r="B38" s="1" t="s">
        <v>54</v>
      </c>
      <c r="C38">
        <v>86</v>
      </c>
      <c r="D38" s="1" t="s">
        <v>32</v>
      </c>
      <c r="E38" s="1">
        <v>0</v>
      </c>
      <c r="F38" s="1" t="s">
        <v>24</v>
      </c>
      <c r="G38">
        <v>31</v>
      </c>
      <c r="H38" t="str">
        <f>IF(Append1[[#This Row],[number_vmail_messages]]&lt;=10, "Low",
IF(Append1[[#This Row],[number_vmail_messages]]&lt;=25, "Medium", "High"))</f>
        <v>High</v>
      </c>
      <c r="I38">
        <v>167.6</v>
      </c>
      <c r="J38">
        <v>139</v>
      </c>
      <c r="K38">
        <v>28.49</v>
      </c>
      <c r="L38">
        <v>113</v>
      </c>
      <c r="M38">
        <v>118</v>
      </c>
      <c r="N38">
        <v>9.61</v>
      </c>
      <c r="O38">
        <v>246.9</v>
      </c>
      <c r="P38">
        <v>121</v>
      </c>
      <c r="Q38">
        <v>11.11</v>
      </c>
      <c r="R38">
        <v>12.2</v>
      </c>
      <c r="S38">
        <v>6</v>
      </c>
      <c r="T38">
        <v>3.29</v>
      </c>
      <c r="U38" t="str">
        <f>IF(Append1[[#This Row],[total_intl_charge]] &lt;= MEDIAN(Append1[total_intl_charge]), "Low", "High")</f>
        <v>High</v>
      </c>
      <c r="V38">
        <v>1</v>
      </c>
      <c r="X38" s="1"/>
      <c r="Y38">
        <f>IF(Append1[[#This Row],[churn]]="yes", 1,0)</f>
        <v>0</v>
      </c>
      <c r="Z38" t="str">
        <f>IF(Append1[[#This Row],[total_eve_charge]]&lt;=15,"Low",
IF(Append1[[#This Row],[total_eve_charge]]&lt;=19,"Medium","High"))</f>
        <v>Low</v>
      </c>
      <c r="AA38" s="1" t="str">
        <f>IF(Append1[[#This Row],[total_day_charge]]&gt;30,"Heavy User",
IF(Append1[[#This Row],[total_eve_charge]]&gt;20,"Evening User",
IF(Append1[[#This Row],[total_night_charge]]&gt;10,"Night User","Low User")))</f>
        <v>Night User</v>
      </c>
    </row>
    <row r="39" spans="1:27" hidden="1" x14ac:dyDescent="0.3">
      <c r="A39">
        <v>38</v>
      </c>
      <c r="B39" s="1" t="s">
        <v>45</v>
      </c>
      <c r="C39">
        <v>70</v>
      </c>
      <c r="D39" s="1" t="s">
        <v>26</v>
      </c>
      <c r="E39" s="1">
        <v>1</v>
      </c>
      <c r="F39" s="1" t="s">
        <v>23</v>
      </c>
      <c r="G39">
        <v>0</v>
      </c>
      <c r="H39" t="str">
        <f>IF(Append1[[#This Row],[number_vmail_messages]]&lt;=10, "Low",
IF(Append1[[#This Row],[number_vmail_messages]]&lt;=25, "Medium", "High"))</f>
        <v>Low</v>
      </c>
      <c r="I39">
        <v>226.7</v>
      </c>
      <c r="J39">
        <v>98</v>
      </c>
      <c r="K39">
        <v>38.54</v>
      </c>
      <c r="L39">
        <v>228.1</v>
      </c>
      <c r="M39">
        <v>115</v>
      </c>
      <c r="N39">
        <v>19.39</v>
      </c>
      <c r="O39">
        <v>73.2</v>
      </c>
      <c r="P39">
        <v>93</v>
      </c>
      <c r="Q39">
        <v>3.29</v>
      </c>
      <c r="R39">
        <v>17.600000000000001</v>
      </c>
      <c r="S39">
        <v>4</v>
      </c>
      <c r="T39">
        <v>4.75</v>
      </c>
      <c r="U39" t="str">
        <f>IF(Append1[[#This Row],[total_intl_charge]] &lt;= MEDIAN(Append1[total_intl_charge]), "Low", "High")</f>
        <v>High</v>
      </c>
      <c r="V39">
        <v>2</v>
      </c>
      <c r="X39" s="1"/>
      <c r="Y39">
        <f>IF(Append1[[#This Row],[churn]]="yes", 1,0)</f>
        <v>0</v>
      </c>
      <c r="Z39" t="str">
        <f>IF(Append1[[#This Row],[total_eve_charge]]&lt;=15,"Low",
IF(Append1[[#This Row],[total_eve_charge]]&lt;=19,"Medium","High"))</f>
        <v>High</v>
      </c>
      <c r="AA39" s="1" t="str">
        <f>IF(Append1[[#This Row],[total_day_charge]]&gt;30,"Heavy User",
IF(Append1[[#This Row],[total_eve_charge]]&gt;20,"Evening User",
IF(Append1[[#This Row],[total_night_charge]]&gt;10,"Night User","Low User")))</f>
        <v>Heavy User</v>
      </c>
    </row>
    <row r="40" spans="1:27" hidden="1" x14ac:dyDescent="0.3">
      <c r="A40">
        <v>39</v>
      </c>
      <c r="B40" s="1" t="s">
        <v>45</v>
      </c>
      <c r="C40">
        <v>93</v>
      </c>
      <c r="D40" s="1" t="s">
        <v>22</v>
      </c>
      <c r="E40" s="1">
        <v>0</v>
      </c>
      <c r="F40" s="1" t="s">
        <v>23</v>
      </c>
      <c r="G40">
        <v>0</v>
      </c>
      <c r="H40" t="str">
        <f>IF(Append1[[#This Row],[number_vmail_messages]]&lt;=10, "Low",
IF(Append1[[#This Row],[number_vmail_messages]]&lt;=25, "Medium", "High"))</f>
        <v>Low</v>
      </c>
      <c r="I40">
        <v>151.4</v>
      </c>
      <c r="J40">
        <v>89</v>
      </c>
      <c r="K40">
        <v>25.74</v>
      </c>
      <c r="L40">
        <v>186.4</v>
      </c>
      <c r="M40">
        <v>76</v>
      </c>
      <c r="N40">
        <v>15.84</v>
      </c>
      <c r="O40">
        <v>172.5</v>
      </c>
      <c r="P40">
        <v>120</v>
      </c>
      <c r="Q40">
        <v>7.76</v>
      </c>
      <c r="R40">
        <v>10.9</v>
      </c>
      <c r="S40">
        <v>3</v>
      </c>
      <c r="T40">
        <v>2.94</v>
      </c>
      <c r="U40" t="str">
        <f>IF(Append1[[#This Row],[total_intl_charge]] &lt;= MEDIAN(Append1[total_intl_charge]), "Low", "High")</f>
        <v>High</v>
      </c>
      <c r="V40">
        <v>0</v>
      </c>
      <c r="X40" s="1"/>
      <c r="Y40">
        <f>IF(Append1[[#This Row],[churn]]="yes", 1,0)</f>
        <v>0</v>
      </c>
      <c r="Z40" t="str">
        <f>IF(Append1[[#This Row],[total_eve_charge]]&lt;=15,"Low",
IF(Append1[[#This Row],[total_eve_charge]]&lt;=19,"Medium","High"))</f>
        <v>Medium</v>
      </c>
      <c r="AA40" s="1" t="str">
        <f>IF(Append1[[#This Row],[total_day_charge]]&gt;30,"Heavy User",
IF(Append1[[#This Row],[total_eve_charge]]&gt;20,"Evening User",
IF(Append1[[#This Row],[total_night_charge]]&gt;10,"Night User","Low User")))</f>
        <v>Low User</v>
      </c>
    </row>
    <row r="41" spans="1:27" hidden="1" x14ac:dyDescent="0.3">
      <c r="A41">
        <v>40</v>
      </c>
      <c r="B41" s="1" t="s">
        <v>55</v>
      </c>
      <c r="C41">
        <v>136</v>
      </c>
      <c r="D41" s="1" t="s">
        <v>22</v>
      </c>
      <c r="E41" s="1">
        <v>0</v>
      </c>
      <c r="F41" s="1" t="s">
        <v>23</v>
      </c>
      <c r="G41">
        <v>0</v>
      </c>
      <c r="H41" t="str">
        <f>IF(Append1[[#This Row],[number_vmail_messages]]&lt;=10, "Low",
IF(Append1[[#This Row],[number_vmail_messages]]&lt;=25, "Medium", "High"))</f>
        <v>Low</v>
      </c>
      <c r="I41">
        <v>250.2</v>
      </c>
      <c r="J41">
        <v>121</v>
      </c>
      <c r="K41">
        <v>42.53</v>
      </c>
      <c r="L41">
        <v>267.10000000000002</v>
      </c>
      <c r="M41">
        <v>118</v>
      </c>
      <c r="N41">
        <v>22.7</v>
      </c>
      <c r="O41">
        <v>151</v>
      </c>
      <c r="P41">
        <v>114</v>
      </c>
      <c r="Q41">
        <v>6.8</v>
      </c>
      <c r="R41">
        <v>13</v>
      </c>
      <c r="S41">
        <v>2</v>
      </c>
      <c r="T41">
        <v>3.51</v>
      </c>
      <c r="U41" t="str">
        <f>IF(Append1[[#This Row],[total_intl_charge]] &lt;= MEDIAN(Append1[total_intl_charge]), "Low", "High")</f>
        <v>High</v>
      </c>
      <c r="V41">
        <v>1</v>
      </c>
      <c r="X41" s="1"/>
      <c r="Y41">
        <f>IF(Append1[[#This Row],[churn]]="yes", 1,0)</f>
        <v>0</v>
      </c>
      <c r="Z41" t="str">
        <f>IF(Append1[[#This Row],[total_eve_charge]]&lt;=15,"Low",
IF(Append1[[#This Row],[total_eve_charge]]&lt;=19,"Medium","High"))</f>
        <v>High</v>
      </c>
      <c r="AA41" s="1" t="str">
        <f>IF(Append1[[#This Row],[total_day_charge]]&gt;30,"Heavy User",
IF(Append1[[#This Row],[total_eve_charge]]&gt;20,"Evening User",
IF(Append1[[#This Row],[total_night_charge]]&gt;10,"Night User","Low User")))</f>
        <v>Heavy User</v>
      </c>
    </row>
    <row r="42" spans="1:27" hidden="1" x14ac:dyDescent="0.3">
      <c r="A42">
        <v>41</v>
      </c>
      <c r="B42" s="1" t="s">
        <v>56</v>
      </c>
      <c r="C42">
        <v>104</v>
      </c>
      <c r="D42" s="1" t="s">
        <v>22</v>
      </c>
      <c r="E42" s="1">
        <v>0</v>
      </c>
      <c r="F42" s="1" t="s">
        <v>24</v>
      </c>
      <c r="G42">
        <v>23</v>
      </c>
      <c r="H42" t="str">
        <f>IF(Append1[[#This Row],[number_vmail_messages]]&lt;=10, "Low",
IF(Append1[[#This Row],[number_vmail_messages]]&lt;=25, "Medium", "High"))</f>
        <v>Medium</v>
      </c>
      <c r="I42">
        <v>280.2</v>
      </c>
      <c r="J42">
        <v>136</v>
      </c>
      <c r="K42">
        <v>47.63</v>
      </c>
      <c r="L42">
        <v>220.5</v>
      </c>
      <c r="M42">
        <v>92</v>
      </c>
      <c r="N42">
        <v>18.739999999999998</v>
      </c>
      <c r="O42">
        <v>136.9</v>
      </c>
      <c r="P42">
        <v>102</v>
      </c>
      <c r="Q42">
        <v>6.16</v>
      </c>
      <c r="R42">
        <v>13.3</v>
      </c>
      <c r="S42">
        <v>3</v>
      </c>
      <c r="T42">
        <v>3.59</v>
      </c>
      <c r="U42" t="str">
        <f>IF(Append1[[#This Row],[total_intl_charge]] &lt;= MEDIAN(Append1[total_intl_charge]), "Low", "High")</f>
        <v>High</v>
      </c>
      <c r="V42">
        <v>4</v>
      </c>
      <c r="X42" s="1"/>
      <c r="Y42">
        <f>IF(Append1[[#This Row],[churn]]="yes", 1,0)</f>
        <v>0</v>
      </c>
      <c r="Z42" t="str">
        <f>IF(Append1[[#This Row],[total_eve_charge]]&lt;=15,"Low",
IF(Append1[[#This Row],[total_eve_charge]]&lt;=19,"Medium","High"))</f>
        <v>Medium</v>
      </c>
      <c r="AA42" s="1" t="str">
        <f>IF(Append1[[#This Row],[total_day_charge]]&gt;30,"Heavy User",
IF(Append1[[#This Row],[total_eve_charge]]&gt;20,"Evening User",
IF(Append1[[#This Row],[total_night_charge]]&gt;10,"Night User","Low User")))</f>
        <v>Heavy User</v>
      </c>
    </row>
    <row r="43" spans="1:27" hidden="1" x14ac:dyDescent="0.3">
      <c r="A43">
        <v>42</v>
      </c>
      <c r="B43" s="1" t="s">
        <v>25</v>
      </c>
      <c r="C43">
        <v>73</v>
      </c>
      <c r="D43" s="1" t="s">
        <v>22</v>
      </c>
      <c r="E43" s="1">
        <v>0</v>
      </c>
      <c r="F43" s="1" t="s">
        <v>23</v>
      </c>
      <c r="G43">
        <v>0</v>
      </c>
      <c r="H43" t="str">
        <f>IF(Append1[[#This Row],[number_vmail_messages]]&lt;=10, "Low",
IF(Append1[[#This Row],[number_vmail_messages]]&lt;=25, "Medium", "High"))</f>
        <v>Low</v>
      </c>
      <c r="I43">
        <v>192.2</v>
      </c>
      <c r="J43">
        <v>86</v>
      </c>
      <c r="K43">
        <v>32.67</v>
      </c>
      <c r="L43">
        <v>168.6</v>
      </c>
      <c r="M43">
        <v>116</v>
      </c>
      <c r="N43">
        <v>14.33</v>
      </c>
      <c r="O43">
        <v>139.80000000000001</v>
      </c>
      <c r="P43">
        <v>87</v>
      </c>
      <c r="Q43">
        <v>6.29</v>
      </c>
      <c r="R43">
        <v>9.4</v>
      </c>
      <c r="S43">
        <v>6</v>
      </c>
      <c r="T43">
        <v>2.54</v>
      </c>
      <c r="U43" t="str">
        <f>IF(Append1[[#This Row],[total_intl_charge]] &lt;= MEDIAN(Append1[total_intl_charge]), "Low", "High")</f>
        <v>Low</v>
      </c>
      <c r="V43">
        <v>1</v>
      </c>
      <c r="X43" s="1"/>
      <c r="Y43">
        <f>IF(Append1[[#This Row],[churn]]="yes", 1,0)</f>
        <v>0</v>
      </c>
      <c r="Z43" t="str">
        <f>IF(Append1[[#This Row],[total_eve_charge]]&lt;=15,"Low",
IF(Append1[[#This Row],[total_eve_charge]]&lt;=19,"Medium","High"))</f>
        <v>Low</v>
      </c>
      <c r="AA43" s="1" t="str">
        <f>IF(Append1[[#This Row],[total_day_charge]]&gt;30,"Heavy User",
IF(Append1[[#This Row],[total_eve_charge]]&gt;20,"Evening User",
IF(Append1[[#This Row],[total_night_charge]]&gt;10,"Night User","Low User")))</f>
        <v>Heavy User</v>
      </c>
    </row>
    <row r="44" spans="1:27" hidden="1" x14ac:dyDescent="0.3">
      <c r="A44">
        <v>43</v>
      </c>
      <c r="B44" s="1" t="s">
        <v>57</v>
      </c>
      <c r="C44">
        <v>36</v>
      </c>
      <c r="D44" s="1" t="s">
        <v>22</v>
      </c>
      <c r="E44" s="1">
        <v>0</v>
      </c>
      <c r="F44" s="1" t="s">
        <v>23</v>
      </c>
      <c r="G44">
        <v>0</v>
      </c>
      <c r="H44" t="str">
        <f>IF(Append1[[#This Row],[number_vmail_messages]]&lt;=10, "Low",
IF(Append1[[#This Row],[number_vmail_messages]]&lt;=25, "Medium", "High"))</f>
        <v>Low</v>
      </c>
      <c r="I44">
        <v>253.4</v>
      </c>
      <c r="J44">
        <v>77</v>
      </c>
      <c r="K44">
        <v>43.08</v>
      </c>
      <c r="L44">
        <v>182.4</v>
      </c>
      <c r="M44">
        <v>151</v>
      </c>
      <c r="N44">
        <v>15.5</v>
      </c>
      <c r="O44">
        <v>275.8</v>
      </c>
      <c r="P44">
        <v>103</v>
      </c>
      <c r="Q44">
        <v>12.41</v>
      </c>
      <c r="R44">
        <v>8.4</v>
      </c>
      <c r="S44">
        <v>2</v>
      </c>
      <c r="T44">
        <v>2.27</v>
      </c>
      <c r="U44" t="str">
        <f>IF(Append1[[#This Row],[total_intl_charge]] &lt;= MEDIAN(Append1[total_intl_charge]), "Low", "High")</f>
        <v>Low</v>
      </c>
      <c r="V44">
        <v>1</v>
      </c>
      <c r="X44" s="1"/>
      <c r="Y44">
        <f>IF(Append1[[#This Row],[churn]]="yes", 1,0)</f>
        <v>0</v>
      </c>
      <c r="Z44" t="str">
        <f>IF(Append1[[#This Row],[total_eve_charge]]&lt;=15,"Low",
IF(Append1[[#This Row],[total_eve_charge]]&lt;=19,"Medium","High"))</f>
        <v>Medium</v>
      </c>
      <c r="AA44" s="1" t="str">
        <f>IF(Append1[[#This Row],[total_day_charge]]&gt;30,"Heavy User",
IF(Append1[[#This Row],[total_eve_charge]]&gt;20,"Evening User",
IF(Append1[[#This Row],[total_night_charge]]&gt;10,"Night User","Low User")))</f>
        <v>Heavy User</v>
      </c>
    </row>
    <row r="45" spans="1:27" hidden="1" x14ac:dyDescent="0.3">
      <c r="A45">
        <v>44</v>
      </c>
      <c r="B45" s="1" t="s">
        <v>56</v>
      </c>
      <c r="C45">
        <v>108</v>
      </c>
      <c r="D45" s="1" t="s">
        <v>32</v>
      </c>
      <c r="E45" s="1">
        <v>0</v>
      </c>
      <c r="F45" s="1" t="s">
        <v>23</v>
      </c>
      <c r="G45">
        <v>0</v>
      </c>
      <c r="H45" t="str">
        <f>IF(Append1[[#This Row],[number_vmail_messages]]&lt;=10, "Low",
IF(Append1[[#This Row],[number_vmail_messages]]&lt;=25, "Medium", "High"))</f>
        <v>Low</v>
      </c>
      <c r="I45">
        <v>198.5</v>
      </c>
      <c r="J45">
        <v>99</v>
      </c>
      <c r="K45">
        <v>33.75</v>
      </c>
      <c r="L45">
        <v>267.8</v>
      </c>
      <c r="M45">
        <v>60</v>
      </c>
      <c r="N45">
        <v>22.76</v>
      </c>
      <c r="O45">
        <v>354.9</v>
      </c>
      <c r="P45">
        <v>75</v>
      </c>
      <c r="Q45">
        <v>15.97</v>
      </c>
      <c r="R45">
        <v>9.4</v>
      </c>
      <c r="S45">
        <v>3</v>
      </c>
      <c r="T45">
        <v>2.54</v>
      </c>
      <c r="U45" t="str">
        <f>IF(Append1[[#This Row],[total_intl_charge]] &lt;= MEDIAN(Append1[total_intl_charge]), "Low", "High")</f>
        <v>Low</v>
      </c>
      <c r="V45">
        <v>0</v>
      </c>
      <c r="X45" s="1"/>
      <c r="Y45">
        <f>IF(Append1[[#This Row],[churn]]="yes", 1,0)</f>
        <v>0</v>
      </c>
      <c r="Z45" t="str">
        <f>IF(Append1[[#This Row],[total_eve_charge]]&lt;=15,"Low",
IF(Append1[[#This Row],[total_eve_charge]]&lt;=19,"Medium","High"))</f>
        <v>High</v>
      </c>
      <c r="AA45" s="1" t="str">
        <f>IF(Append1[[#This Row],[total_day_charge]]&gt;30,"Heavy User",
IF(Append1[[#This Row],[total_eve_charge]]&gt;20,"Evening User",
IF(Append1[[#This Row],[total_night_charge]]&gt;10,"Night User","Low User")))</f>
        <v>Heavy User</v>
      </c>
    </row>
    <row r="46" spans="1:27" hidden="1" x14ac:dyDescent="0.3">
      <c r="A46">
        <v>45</v>
      </c>
      <c r="B46" s="1" t="s">
        <v>58</v>
      </c>
      <c r="C46">
        <v>119</v>
      </c>
      <c r="D46" s="1" t="s">
        <v>26</v>
      </c>
      <c r="E46" s="1">
        <v>0</v>
      </c>
      <c r="F46" s="1" t="s">
        <v>24</v>
      </c>
      <c r="G46">
        <v>23</v>
      </c>
      <c r="H46" t="str">
        <f>IF(Append1[[#This Row],[number_vmail_messages]]&lt;=10, "Low",
IF(Append1[[#This Row],[number_vmail_messages]]&lt;=25, "Medium", "High"))</f>
        <v>Medium</v>
      </c>
      <c r="I46">
        <v>154</v>
      </c>
      <c r="J46">
        <v>114</v>
      </c>
      <c r="K46">
        <v>26.18</v>
      </c>
      <c r="L46">
        <v>278</v>
      </c>
      <c r="M46">
        <v>137</v>
      </c>
      <c r="N46">
        <v>23.63</v>
      </c>
      <c r="O46">
        <v>228.4</v>
      </c>
      <c r="P46">
        <v>112</v>
      </c>
      <c r="Q46">
        <v>10.28</v>
      </c>
      <c r="R46">
        <v>11.8</v>
      </c>
      <c r="S46">
        <v>4</v>
      </c>
      <c r="T46">
        <v>3.19</v>
      </c>
      <c r="U46" t="str">
        <f>IF(Append1[[#This Row],[total_intl_charge]] &lt;= MEDIAN(Append1[total_intl_charge]), "Low", "High")</f>
        <v>High</v>
      </c>
      <c r="V46">
        <v>2</v>
      </c>
      <c r="X46" s="1"/>
      <c r="Y46">
        <f>IF(Append1[[#This Row],[churn]]="yes", 1,0)</f>
        <v>0</v>
      </c>
      <c r="Z46" t="str">
        <f>IF(Append1[[#This Row],[total_eve_charge]]&lt;=15,"Low",
IF(Append1[[#This Row],[total_eve_charge]]&lt;=19,"Medium","High"))</f>
        <v>High</v>
      </c>
      <c r="AA46" s="1" t="str">
        <f>IF(Append1[[#This Row],[total_day_charge]]&gt;30,"Heavy User",
IF(Append1[[#This Row],[total_eve_charge]]&gt;20,"Evening User",
IF(Append1[[#This Row],[total_night_charge]]&gt;10,"Night User","Low User")))</f>
        <v>Evening User</v>
      </c>
    </row>
    <row r="47" spans="1:27" hidden="1" x14ac:dyDescent="0.3">
      <c r="A47">
        <v>46</v>
      </c>
      <c r="B47" s="1" t="s">
        <v>59</v>
      </c>
      <c r="C47">
        <v>82</v>
      </c>
      <c r="D47" s="1" t="s">
        <v>32</v>
      </c>
      <c r="E47" s="1">
        <v>0</v>
      </c>
      <c r="F47" s="1" t="s">
        <v>23</v>
      </c>
      <c r="G47">
        <v>0</v>
      </c>
      <c r="H47" t="str">
        <f>IF(Append1[[#This Row],[number_vmail_messages]]&lt;=10, "Low",
IF(Append1[[#This Row],[number_vmail_messages]]&lt;=25, "Medium", "High"))</f>
        <v>Low</v>
      </c>
      <c r="I47">
        <v>207</v>
      </c>
      <c r="J47">
        <v>90</v>
      </c>
      <c r="K47">
        <v>35.19</v>
      </c>
      <c r="L47">
        <v>232.9</v>
      </c>
      <c r="M47">
        <v>83</v>
      </c>
      <c r="N47">
        <v>19.8</v>
      </c>
      <c r="O47">
        <v>172.4</v>
      </c>
      <c r="P47">
        <v>108</v>
      </c>
      <c r="Q47">
        <v>7.76</v>
      </c>
      <c r="R47">
        <v>9.1</v>
      </c>
      <c r="S47">
        <v>8</v>
      </c>
      <c r="T47">
        <v>2.46</v>
      </c>
      <c r="U47" t="str">
        <f>IF(Append1[[#This Row],[total_intl_charge]] &lt;= MEDIAN(Append1[total_intl_charge]), "Low", "High")</f>
        <v>Low</v>
      </c>
      <c r="V47">
        <v>3</v>
      </c>
      <c r="X47" s="1"/>
      <c r="Y47">
        <f>IF(Append1[[#This Row],[churn]]="yes", 1,0)</f>
        <v>0</v>
      </c>
      <c r="Z47" t="str">
        <f>IF(Append1[[#This Row],[total_eve_charge]]&lt;=15,"Low",
IF(Append1[[#This Row],[total_eve_charge]]&lt;=19,"Medium","High"))</f>
        <v>High</v>
      </c>
      <c r="AA47" s="1" t="str">
        <f>IF(Append1[[#This Row],[total_day_charge]]&gt;30,"Heavy User",
IF(Append1[[#This Row],[total_eve_charge]]&gt;20,"Evening User",
IF(Append1[[#This Row],[total_night_charge]]&gt;10,"Night User","Low User")))</f>
        <v>Heavy User</v>
      </c>
    </row>
    <row r="48" spans="1:27" hidden="1" x14ac:dyDescent="0.3">
      <c r="A48">
        <v>47</v>
      </c>
      <c r="B48" s="1" t="s">
        <v>43</v>
      </c>
      <c r="C48">
        <v>64</v>
      </c>
      <c r="D48" s="1" t="s">
        <v>26</v>
      </c>
      <c r="E48" s="1">
        <v>0</v>
      </c>
      <c r="F48" s="1" t="s">
        <v>24</v>
      </c>
      <c r="G48">
        <v>48</v>
      </c>
      <c r="H48" t="str">
        <f>IF(Append1[[#This Row],[number_vmail_messages]]&lt;=10, "Low",
IF(Append1[[#This Row],[number_vmail_messages]]&lt;=25, "Medium", "High"))</f>
        <v>High</v>
      </c>
      <c r="I48">
        <v>94.4</v>
      </c>
      <c r="J48">
        <v>104</v>
      </c>
      <c r="K48">
        <v>16.05</v>
      </c>
      <c r="L48">
        <v>136.19999999999999</v>
      </c>
      <c r="M48">
        <v>101</v>
      </c>
      <c r="N48">
        <v>11.58</v>
      </c>
      <c r="O48">
        <v>147.4</v>
      </c>
      <c r="P48">
        <v>89</v>
      </c>
      <c r="Q48">
        <v>6.63</v>
      </c>
      <c r="R48">
        <v>4.5</v>
      </c>
      <c r="S48">
        <v>4</v>
      </c>
      <c r="T48">
        <v>1.22</v>
      </c>
      <c r="U48" t="str">
        <f>IF(Append1[[#This Row],[total_intl_charge]] &lt;= MEDIAN(Append1[total_intl_charge]), "Low", "High")</f>
        <v>Low</v>
      </c>
      <c r="V48">
        <v>0</v>
      </c>
      <c r="X48" s="1"/>
      <c r="Y48">
        <f>IF(Append1[[#This Row],[churn]]="yes", 1,0)</f>
        <v>0</v>
      </c>
      <c r="Z48" t="str">
        <f>IF(Append1[[#This Row],[total_eve_charge]]&lt;=15,"Low",
IF(Append1[[#This Row],[total_eve_charge]]&lt;=19,"Medium","High"))</f>
        <v>Low</v>
      </c>
      <c r="AA48" s="1" t="str">
        <f>IF(Append1[[#This Row],[total_day_charge]]&gt;30,"Heavy User",
IF(Append1[[#This Row],[total_eve_charge]]&gt;20,"Evening User",
IF(Append1[[#This Row],[total_night_charge]]&gt;10,"Night User","Low User")))</f>
        <v>Low User</v>
      </c>
    </row>
    <row r="49" spans="1:27" hidden="1" x14ac:dyDescent="0.3">
      <c r="A49">
        <v>48</v>
      </c>
      <c r="B49" s="1" t="s">
        <v>47</v>
      </c>
      <c r="C49">
        <v>83</v>
      </c>
      <c r="D49" s="1" t="s">
        <v>22</v>
      </c>
      <c r="E49" s="1">
        <v>0</v>
      </c>
      <c r="F49" s="1" t="s">
        <v>23</v>
      </c>
      <c r="G49">
        <v>0</v>
      </c>
      <c r="H49" t="str">
        <f>IF(Append1[[#This Row],[number_vmail_messages]]&lt;=10, "Low",
IF(Append1[[#This Row],[number_vmail_messages]]&lt;=25, "Medium", "High"))</f>
        <v>Low</v>
      </c>
      <c r="I49">
        <v>221.4</v>
      </c>
      <c r="J49">
        <v>103</v>
      </c>
      <c r="K49">
        <v>37.64</v>
      </c>
      <c r="L49">
        <v>231.8</v>
      </c>
      <c r="M49">
        <v>103</v>
      </c>
      <c r="N49">
        <v>19.7</v>
      </c>
      <c r="O49">
        <v>122.5</v>
      </c>
      <c r="P49">
        <v>100</v>
      </c>
      <c r="Q49">
        <v>5.51</v>
      </c>
      <c r="R49">
        <v>9.8000000000000007</v>
      </c>
      <c r="S49">
        <v>5</v>
      </c>
      <c r="T49">
        <v>2.65</v>
      </c>
      <c r="U49" t="str">
        <f>IF(Append1[[#This Row],[total_intl_charge]] &lt;= MEDIAN(Append1[total_intl_charge]), "Low", "High")</f>
        <v>Low</v>
      </c>
      <c r="V49">
        <v>3</v>
      </c>
      <c r="X49" s="1"/>
      <c r="Y49">
        <f>IF(Append1[[#This Row],[churn]]="yes", 1,0)</f>
        <v>0</v>
      </c>
      <c r="Z49" t="str">
        <f>IF(Append1[[#This Row],[total_eve_charge]]&lt;=15,"Low",
IF(Append1[[#This Row],[total_eve_charge]]&lt;=19,"Medium","High"))</f>
        <v>High</v>
      </c>
      <c r="AA49" s="1" t="str">
        <f>IF(Append1[[#This Row],[total_day_charge]]&gt;30,"Heavy User",
IF(Append1[[#This Row],[total_eve_charge]]&gt;20,"Evening User",
IF(Append1[[#This Row],[total_night_charge]]&gt;10,"Night User","Low User")))</f>
        <v>Heavy User</v>
      </c>
    </row>
    <row r="50" spans="1:27" hidden="1" x14ac:dyDescent="0.3">
      <c r="A50">
        <v>49</v>
      </c>
      <c r="B50" s="1" t="s">
        <v>46</v>
      </c>
      <c r="C50">
        <v>86</v>
      </c>
      <c r="D50" s="1" t="s">
        <v>22</v>
      </c>
      <c r="E50" s="1">
        <v>0</v>
      </c>
      <c r="F50" s="1" t="s">
        <v>24</v>
      </c>
      <c r="G50">
        <v>28</v>
      </c>
      <c r="H50" t="str">
        <f>IF(Append1[[#This Row],[number_vmail_messages]]&lt;=10, "Low",
IF(Append1[[#This Row],[number_vmail_messages]]&lt;=25, "Medium", "High"))</f>
        <v>High</v>
      </c>
      <c r="I50">
        <v>221.6</v>
      </c>
      <c r="J50">
        <v>74</v>
      </c>
      <c r="K50">
        <v>37.67</v>
      </c>
      <c r="L50">
        <v>288.39999999999998</v>
      </c>
      <c r="M50">
        <v>100</v>
      </c>
      <c r="N50">
        <v>24.51</v>
      </c>
      <c r="O50">
        <v>240.3</v>
      </c>
      <c r="P50">
        <v>105</v>
      </c>
      <c r="Q50">
        <v>10.81</v>
      </c>
      <c r="R50">
        <v>9</v>
      </c>
      <c r="S50">
        <v>2</v>
      </c>
      <c r="T50">
        <v>2.4300000000000002</v>
      </c>
      <c r="U50" t="str">
        <f>IF(Append1[[#This Row],[total_intl_charge]] &lt;= MEDIAN(Append1[total_intl_charge]), "Low", "High")</f>
        <v>Low</v>
      </c>
      <c r="V50">
        <v>1</v>
      </c>
      <c r="X50" s="1"/>
      <c r="Y50">
        <f>IF(Append1[[#This Row],[churn]]="yes", 1,0)</f>
        <v>0</v>
      </c>
      <c r="Z50" t="str">
        <f>IF(Append1[[#This Row],[total_eve_charge]]&lt;=15,"Low",
IF(Append1[[#This Row],[total_eve_charge]]&lt;=19,"Medium","High"))</f>
        <v>High</v>
      </c>
      <c r="AA50" s="1" t="str">
        <f>IF(Append1[[#This Row],[total_day_charge]]&gt;30,"Heavy User",
IF(Append1[[#This Row],[total_eve_charge]]&gt;20,"Evening User",
IF(Append1[[#This Row],[total_night_charge]]&gt;10,"Night User","Low User")))</f>
        <v>Heavy User</v>
      </c>
    </row>
    <row r="51" spans="1:27" hidden="1" x14ac:dyDescent="0.3">
      <c r="A51">
        <v>50</v>
      </c>
      <c r="B51" s="1" t="s">
        <v>51</v>
      </c>
      <c r="C51">
        <v>71</v>
      </c>
      <c r="D51" s="1" t="s">
        <v>22</v>
      </c>
      <c r="E51" s="1">
        <v>0</v>
      </c>
      <c r="F51" s="1" t="s">
        <v>23</v>
      </c>
      <c r="G51">
        <v>0</v>
      </c>
      <c r="H51" t="str">
        <f>IF(Append1[[#This Row],[number_vmail_messages]]&lt;=10, "Low",
IF(Append1[[#This Row],[number_vmail_messages]]&lt;=25, "Medium", "High"))</f>
        <v>Low</v>
      </c>
      <c r="I51">
        <v>197.9</v>
      </c>
      <c r="J51">
        <v>108</v>
      </c>
      <c r="K51">
        <v>33.64</v>
      </c>
      <c r="L51">
        <v>181.5</v>
      </c>
      <c r="M51">
        <v>109</v>
      </c>
      <c r="N51">
        <v>15.43</v>
      </c>
      <c r="O51">
        <v>281.39999999999998</v>
      </c>
      <c r="P51">
        <v>56</v>
      </c>
      <c r="Q51">
        <v>12.66</v>
      </c>
      <c r="R51">
        <v>6.7</v>
      </c>
      <c r="S51">
        <v>5</v>
      </c>
      <c r="T51">
        <v>1.81</v>
      </c>
      <c r="U51" t="str">
        <f>IF(Append1[[#This Row],[total_intl_charge]] &lt;= MEDIAN(Append1[total_intl_charge]), "Low", "High")</f>
        <v>Low</v>
      </c>
      <c r="V51">
        <v>3</v>
      </c>
      <c r="X51" s="1"/>
      <c r="Y51">
        <f>IF(Append1[[#This Row],[churn]]="yes", 1,0)</f>
        <v>0</v>
      </c>
      <c r="Z51" t="str">
        <f>IF(Append1[[#This Row],[total_eve_charge]]&lt;=15,"Low",
IF(Append1[[#This Row],[total_eve_charge]]&lt;=19,"Medium","High"))</f>
        <v>Medium</v>
      </c>
      <c r="AA51" s="1" t="str">
        <f>IF(Append1[[#This Row],[total_day_charge]]&gt;30,"Heavy User",
IF(Append1[[#This Row],[total_eve_charge]]&gt;20,"Evening User",
IF(Append1[[#This Row],[total_night_charge]]&gt;10,"Night User","Low User")))</f>
        <v>Heavy User</v>
      </c>
    </row>
    <row r="52" spans="1:27" hidden="1" x14ac:dyDescent="0.3">
      <c r="A52">
        <v>51</v>
      </c>
      <c r="B52" s="1" t="s">
        <v>60</v>
      </c>
      <c r="C52">
        <v>96</v>
      </c>
      <c r="D52" s="1" t="s">
        <v>22</v>
      </c>
      <c r="E52" s="1">
        <v>0</v>
      </c>
      <c r="F52" s="1" t="s">
        <v>24</v>
      </c>
      <c r="G52">
        <v>37</v>
      </c>
      <c r="H52" t="str">
        <f>IF(Append1[[#This Row],[number_vmail_messages]]&lt;=10, "Low",
IF(Append1[[#This Row],[number_vmail_messages]]&lt;=25, "Medium", "High"))</f>
        <v>High</v>
      </c>
      <c r="I52">
        <v>172.7</v>
      </c>
      <c r="J52">
        <v>93</v>
      </c>
      <c r="K52">
        <v>29.36</v>
      </c>
      <c r="L52">
        <v>120.1</v>
      </c>
      <c r="M52">
        <v>116</v>
      </c>
      <c r="N52">
        <v>10.210000000000001</v>
      </c>
      <c r="O52">
        <v>216.1</v>
      </c>
      <c r="P52">
        <v>86</v>
      </c>
      <c r="Q52">
        <v>9.7200000000000006</v>
      </c>
      <c r="R52">
        <v>10.3</v>
      </c>
      <c r="S52">
        <v>5</v>
      </c>
      <c r="T52">
        <v>2.78</v>
      </c>
      <c r="U52" t="str">
        <f>IF(Append1[[#This Row],[total_intl_charge]] &lt;= MEDIAN(Append1[total_intl_charge]), "Low", "High")</f>
        <v>Low</v>
      </c>
      <c r="V52">
        <v>5</v>
      </c>
      <c r="X52" s="1"/>
      <c r="Y52">
        <f>IF(Append1[[#This Row],[churn]]="yes", 1,0)</f>
        <v>0</v>
      </c>
      <c r="Z52" t="str">
        <f>IF(Append1[[#This Row],[total_eve_charge]]&lt;=15,"Low",
IF(Append1[[#This Row],[total_eve_charge]]&lt;=19,"Medium","High"))</f>
        <v>Low</v>
      </c>
      <c r="AA52" s="1" t="str">
        <f>IF(Append1[[#This Row],[total_day_charge]]&gt;30,"Heavy User",
IF(Append1[[#This Row],[total_eve_charge]]&gt;20,"Evening User",
IF(Append1[[#This Row],[total_night_charge]]&gt;10,"Night User","Low User")))</f>
        <v>Low User</v>
      </c>
    </row>
    <row r="53" spans="1:27" hidden="1" x14ac:dyDescent="0.3">
      <c r="A53">
        <v>52</v>
      </c>
      <c r="B53" s="1" t="s">
        <v>38</v>
      </c>
      <c r="C53">
        <v>94</v>
      </c>
      <c r="D53" s="1" t="s">
        <v>22</v>
      </c>
      <c r="E53" s="1">
        <v>0</v>
      </c>
      <c r="F53" s="1" t="s">
        <v>23</v>
      </c>
      <c r="G53">
        <v>0</v>
      </c>
      <c r="H53" t="str">
        <f>IF(Append1[[#This Row],[number_vmail_messages]]&lt;=10, "Low",
IF(Append1[[#This Row],[number_vmail_messages]]&lt;=25, "Medium", "High"))</f>
        <v>Low</v>
      </c>
      <c r="I53">
        <v>181.5</v>
      </c>
      <c r="J53">
        <v>98</v>
      </c>
      <c r="K53">
        <v>30.86</v>
      </c>
      <c r="L53">
        <v>199.9</v>
      </c>
      <c r="M53">
        <v>88</v>
      </c>
      <c r="N53">
        <v>16.989999999999998</v>
      </c>
      <c r="O53">
        <v>287.7</v>
      </c>
      <c r="P53">
        <v>114</v>
      </c>
      <c r="Q53">
        <v>12.95</v>
      </c>
      <c r="R53">
        <v>6.6</v>
      </c>
      <c r="S53">
        <v>5</v>
      </c>
      <c r="T53">
        <v>1.78</v>
      </c>
      <c r="U53" t="str">
        <f>IF(Append1[[#This Row],[total_intl_charge]] &lt;= MEDIAN(Append1[total_intl_charge]), "Low", "High")</f>
        <v>Low</v>
      </c>
      <c r="V53">
        <v>1</v>
      </c>
      <c r="X53" s="1"/>
      <c r="Y53">
        <f>IF(Append1[[#This Row],[churn]]="yes", 1,0)</f>
        <v>0</v>
      </c>
      <c r="Z53" t="str">
        <f>IF(Append1[[#This Row],[total_eve_charge]]&lt;=15,"Low",
IF(Append1[[#This Row],[total_eve_charge]]&lt;=19,"Medium","High"))</f>
        <v>Medium</v>
      </c>
      <c r="AA53" s="1" t="str">
        <f>IF(Append1[[#This Row],[total_day_charge]]&gt;30,"Heavy User",
IF(Append1[[#This Row],[total_eve_charge]]&gt;20,"Evening User",
IF(Append1[[#This Row],[total_night_charge]]&gt;10,"Night User","Low User")))</f>
        <v>Heavy User</v>
      </c>
    </row>
    <row r="54" spans="1:27" hidden="1" x14ac:dyDescent="0.3">
      <c r="A54">
        <v>53</v>
      </c>
      <c r="B54" s="1" t="s">
        <v>61</v>
      </c>
      <c r="C54">
        <v>121</v>
      </c>
      <c r="D54" s="1" t="s">
        <v>32</v>
      </c>
      <c r="E54" s="1">
        <v>0</v>
      </c>
      <c r="F54" s="1" t="s">
        <v>23</v>
      </c>
      <c r="G54">
        <v>0</v>
      </c>
      <c r="H54" t="str">
        <f>IF(Append1[[#This Row],[number_vmail_messages]]&lt;=10, "Low",
IF(Append1[[#This Row],[number_vmail_messages]]&lt;=25, "Medium", "High"))</f>
        <v>Low</v>
      </c>
      <c r="I54">
        <v>170.4</v>
      </c>
      <c r="J54">
        <v>108</v>
      </c>
      <c r="K54">
        <v>28.97</v>
      </c>
      <c r="L54">
        <v>350.5</v>
      </c>
      <c r="M54">
        <v>68</v>
      </c>
      <c r="N54">
        <v>29.79</v>
      </c>
      <c r="O54">
        <v>297</v>
      </c>
      <c r="P54">
        <v>87</v>
      </c>
      <c r="Q54">
        <v>13.37</v>
      </c>
      <c r="R54">
        <v>11.2</v>
      </c>
      <c r="S54">
        <v>3</v>
      </c>
      <c r="T54">
        <v>3.02</v>
      </c>
      <c r="U54" t="str">
        <f>IF(Append1[[#This Row],[total_intl_charge]] &lt;= MEDIAN(Append1[total_intl_charge]), "Low", "High")</f>
        <v>High</v>
      </c>
      <c r="V54">
        <v>0</v>
      </c>
      <c r="X54" s="1"/>
      <c r="Y54">
        <f>IF(Append1[[#This Row],[churn]]="yes", 1,0)</f>
        <v>0</v>
      </c>
      <c r="Z54" t="str">
        <f>IF(Append1[[#This Row],[total_eve_charge]]&lt;=15,"Low",
IF(Append1[[#This Row],[total_eve_charge]]&lt;=19,"Medium","High"))</f>
        <v>High</v>
      </c>
      <c r="AA54" s="1" t="str">
        <f>IF(Append1[[#This Row],[total_day_charge]]&gt;30,"Heavy User",
IF(Append1[[#This Row],[total_eve_charge]]&gt;20,"Evening User",
IF(Append1[[#This Row],[total_night_charge]]&gt;10,"Night User","Low User")))</f>
        <v>Evening User</v>
      </c>
    </row>
    <row r="55" spans="1:27" hidden="1" x14ac:dyDescent="0.3">
      <c r="A55">
        <v>54</v>
      </c>
      <c r="B55" s="1" t="s">
        <v>35</v>
      </c>
      <c r="C55">
        <v>173</v>
      </c>
      <c r="D55" s="1" t="s">
        <v>26</v>
      </c>
      <c r="E55" s="1">
        <v>0</v>
      </c>
      <c r="F55" s="1" t="s">
        <v>24</v>
      </c>
      <c r="G55">
        <v>21</v>
      </c>
      <c r="H55" t="str">
        <f>IF(Append1[[#This Row],[number_vmail_messages]]&lt;=10, "Low",
IF(Append1[[#This Row],[number_vmail_messages]]&lt;=25, "Medium", "High"))</f>
        <v>Medium</v>
      </c>
      <c r="I55">
        <v>232.4</v>
      </c>
      <c r="J55">
        <v>96</v>
      </c>
      <c r="K55">
        <v>39.51</v>
      </c>
      <c r="L55">
        <v>211.9</v>
      </c>
      <c r="M55">
        <v>118</v>
      </c>
      <c r="N55">
        <v>18.010000000000002</v>
      </c>
      <c r="O55">
        <v>273</v>
      </c>
      <c r="P55">
        <v>102</v>
      </c>
      <c r="Q55">
        <v>12.29</v>
      </c>
      <c r="R55">
        <v>5</v>
      </c>
      <c r="S55">
        <v>5</v>
      </c>
      <c r="T55">
        <v>1.35</v>
      </c>
      <c r="U55" t="str">
        <f>IF(Append1[[#This Row],[total_intl_charge]] &lt;= MEDIAN(Append1[total_intl_charge]), "Low", "High")</f>
        <v>Low</v>
      </c>
      <c r="V55">
        <v>3</v>
      </c>
      <c r="X55" s="1"/>
      <c r="Y55">
        <f>IF(Append1[[#This Row],[churn]]="yes", 1,0)</f>
        <v>0</v>
      </c>
      <c r="Z55" t="str">
        <f>IF(Append1[[#This Row],[total_eve_charge]]&lt;=15,"Low",
IF(Append1[[#This Row],[total_eve_charge]]&lt;=19,"Medium","High"))</f>
        <v>Medium</v>
      </c>
      <c r="AA55" s="1" t="str">
        <f>IF(Append1[[#This Row],[total_day_charge]]&gt;30,"Heavy User",
IF(Append1[[#This Row],[total_eve_charge]]&gt;20,"Evening User",
IF(Append1[[#This Row],[total_night_charge]]&gt;10,"Night User","Low User")))</f>
        <v>Heavy User</v>
      </c>
    </row>
    <row r="56" spans="1:27" hidden="1" x14ac:dyDescent="0.3">
      <c r="A56">
        <v>55</v>
      </c>
      <c r="B56" s="1" t="s">
        <v>62</v>
      </c>
      <c r="C56">
        <v>128</v>
      </c>
      <c r="D56" s="1" t="s">
        <v>26</v>
      </c>
      <c r="E56" s="1">
        <v>1</v>
      </c>
      <c r="F56" s="1" t="s">
        <v>24</v>
      </c>
      <c r="G56">
        <v>32</v>
      </c>
      <c r="H56" t="str">
        <f>IF(Append1[[#This Row],[number_vmail_messages]]&lt;=10, "Low",
IF(Append1[[#This Row],[number_vmail_messages]]&lt;=25, "Medium", "High"))</f>
        <v>High</v>
      </c>
      <c r="I56">
        <v>223.5</v>
      </c>
      <c r="J56">
        <v>81</v>
      </c>
      <c r="K56">
        <v>38</v>
      </c>
      <c r="L56">
        <v>188.8</v>
      </c>
      <c r="M56">
        <v>74</v>
      </c>
      <c r="N56">
        <v>16.05</v>
      </c>
      <c r="O56">
        <v>154.9</v>
      </c>
      <c r="P56">
        <v>101</v>
      </c>
      <c r="Q56">
        <v>6.97</v>
      </c>
      <c r="R56">
        <v>9.4</v>
      </c>
      <c r="S56">
        <v>2</v>
      </c>
      <c r="T56">
        <v>2.54</v>
      </c>
      <c r="U56" t="str">
        <f>IF(Append1[[#This Row],[total_intl_charge]] &lt;= MEDIAN(Append1[total_intl_charge]), "Low", "High")</f>
        <v>Low</v>
      </c>
      <c r="V56">
        <v>2</v>
      </c>
      <c r="X56" s="1"/>
      <c r="Y56">
        <f>IF(Append1[[#This Row],[churn]]="yes", 1,0)</f>
        <v>0</v>
      </c>
      <c r="Z56" t="str">
        <f>IF(Append1[[#This Row],[total_eve_charge]]&lt;=15,"Low",
IF(Append1[[#This Row],[total_eve_charge]]&lt;=19,"Medium","High"))</f>
        <v>Medium</v>
      </c>
      <c r="AA56" s="1" t="str">
        <f>IF(Append1[[#This Row],[total_day_charge]]&gt;30,"Heavy User",
IF(Append1[[#This Row],[total_eve_charge]]&gt;20,"Evening User",
IF(Append1[[#This Row],[total_night_charge]]&gt;10,"Night User","Low User")))</f>
        <v>Heavy User</v>
      </c>
    </row>
    <row r="57" spans="1:27" hidden="1" x14ac:dyDescent="0.3">
      <c r="A57">
        <v>56</v>
      </c>
      <c r="B57" s="1" t="s">
        <v>63</v>
      </c>
      <c r="C57">
        <v>66</v>
      </c>
      <c r="D57" s="1" t="s">
        <v>26</v>
      </c>
      <c r="E57" s="1">
        <v>0</v>
      </c>
      <c r="F57" s="1" t="s">
        <v>23</v>
      </c>
      <c r="G57">
        <v>0</v>
      </c>
      <c r="H57" t="str">
        <f>IF(Append1[[#This Row],[number_vmail_messages]]&lt;=10, "Low",
IF(Append1[[#This Row],[number_vmail_messages]]&lt;=25, "Medium", "High"))</f>
        <v>Low</v>
      </c>
      <c r="I57">
        <v>201.3</v>
      </c>
      <c r="J57">
        <v>95</v>
      </c>
      <c r="K57">
        <v>34.22</v>
      </c>
      <c r="L57">
        <v>152.80000000000001</v>
      </c>
      <c r="M57">
        <v>66</v>
      </c>
      <c r="N57">
        <v>12.99</v>
      </c>
      <c r="O57">
        <v>233.2</v>
      </c>
      <c r="P57">
        <v>101</v>
      </c>
      <c r="Q57">
        <v>10.49</v>
      </c>
      <c r="R57">
        <v>7.5</v>
      </c>
      <c r="S57">
        <v>4</v>
      </c>
      <c r="T57">
        <v>2.0299999999999998</v>
      </c>
      <c r="U57" t="str">
        <f>IF(Append1[[#This Row],[total_intl_charge]] &lt;= MEDIAN(Append1[total_intl_charge]), "Low", "High")</f>
        <v>Low</v>
      </c>
      <c r="V57">
        <v>1</v>
      </c>
      <c r="X57" s="1"/>
      <c r="Y57">
        <f>IF(Append1[[#This Row],[churn]]="yes", 1,0)</f>
        <v>0</v>
      </c>
      <c r="Z57" t="str">
        <f>IF(Append1[[#This Row],[total_eve_charge]]&lt;=15,"Low",
IF(Append1[[#This Row],[total_eve_charge]]&lt;=19,"Medium","High"))</f>
        <v>Low</v>
      </c>
      <c r="AA57" s="1" t="str">
        <f>IF(Append1[[#This Row],[total_day_charge]]&gt;30,"Heavy User",
IF(Append1[[#This Row],[total_eve_charge]]&gt;20,"Evening User",
IF(Append1[[#This Row],[total_night_charge]]&gt;10,"Night User","Low User")))</f>
        <v>Heavy User</v>
      </c>
    </row>
    <row r="58" spans="1:27" hidden="1" x14ac:dyDescent="0.3">
      <c r="A58">
        <v>57</v>
      </c>
      <c r="B58" s="1" t="s">
        <v>64</v>
      </c>
      <c r="C58">
        <v>77</v>
      </c>
      <c r="D58" s="1" t="s">
        <v>26</v>
      </c>
      <c r="E58" s="1">
        <v>0</v>
      </c>
      <c r="F58" s="1" t="s">
        <v>23</v>
      </c>
      <c r="G58">
        <v>0</v>
      </c>
      <c r="H58" t="str">
        <f>IF(Append1[[#This Row],[number_vmail_messages]]&lt;=10, "Low",
IF(Append1[[#This Row],[number_vmail_messages]]&lt;=25, "Medium", "High"))</f>
        <v>Low</v>
      </c>
      <c r="I58">
        <v>233.8</v>
      </c>
      <c r="J58">
        <v>104</v>
      </c>
      <c r="K58">
        <v>39.75</v>
      </c>
      <c r="L58">
        <v>266.5</v>
      </c>
      <c r="M58">
        <v>94</v>
      </c>
      <c r="N58">
        <v>22.65</v>
      </c>
      <c r="O58">
        <v>212.7</v>
      </c>
      <c r="P58">
        <v>104</v>
      </c>
      <c r="Q58">
        <v>9.57</v>
      </c>
      <c r="R58">
        <v>7.6</v>
      </c>
      <c r="S58">
        <v>3</v>
      </c>
      <c r="T58">
        <v>2.0499999999999998</v>
      </c>
      <c r="U58" t="str">
        <f>IF(Append1[[#This Row],[total_intl_charge]] &lt;= MEDIAN(Append1[total_intl_charge]), "Low", "High")</f>
        <v>Low</v>
      </c>
      <c r="V58">
        <v>2</v>
      </c>
      <c r="X58" s="1"/>
      <c r="Y58">
        <f>IF(Append1[[#This Row],[churn]]="yes", 1,0)</f>
        <v>0</v>
      </c>
      <c r="Z58" t="str">
        <f>IF(Append1[[#This Row],[total_eve_charge]]&lt;=15,"Low",
IF(Append1[[#This Row],[total_eve_charge]]&lt;=19,"Medium","High"))</f>
        <v>High</v>
      </c>
      <c r="AA58" s="1" t="str">
        <f>IF(Append1[[#This Row],[total_day_charge]]&gt;30,"Heavy User",
IF(Append1[[#This Row],[total_eve_charge]]&gt;20,"Evening User",
IF(Append1[[#This Row],[total_night_charge]]&gt;10,"Night User","Low User")))</f>
        <v>Heavy User</v>
      </c>
    </row>
    <row r="59" spans="1:27" hidden="1" x14ac:dyDescent="0.3">
      <c r="A59">
        <v>58</v>
      </c>
      <c r="B59" s="1" t="s">
        <v>38</v>
      </c>
      <c r="C59">
        <v>101</v>
      </c>
      <c r="D59" s="1" t="s">
        <v>22</v>
      </c>
      <c r="E59" s="1">
        <v>0</v>
      </c>
      <c r="F59" s="1" t="s">
        <v>23</v>
      </c>
      <c r="G59">
        <v>0</v>
      </c>
      <c r="H59" t="str">
        <f>IF(Append1[[#This Row],[number_vmail_messages]]&lt;=10, "Low",
IF(Append1[[#This Row],[number_vmail_messages]]&lt;=25, "Medium", "High"))</f>
        <v>Low</v>
      </c>
      <c r="I59">
        <v>183.9</v>
      </c>
      <c r="J59">
        <v>115</v>
      </c>
      <c r="K59">
        <v>31.26</v>
      </c>
      <c r="L59">
        <v>255.9</v>
      </c>
      <c r="M59">
        <v>101</v>
      </c>
      <c r="N59">
        <v>21.75</v>
      </c>
      <c r="O59">
        <v>275</v>
      </c>
      <c r="P59">
        <v>145</v>
      </c>
      <c r="Q59">
        <v>12.38</v>
      </c>
      <c r="R59">
        <v>10.8</v>
      </c>
      <c r="S59">
        <v>11</v>
      </c>
      <c r="T59">
        <v>2.92</v>
      </c>
      <c r="U59" t="str">
        <f>IF(Append1[[#This Row],[total_intl_charge]] &lt;= MEDIAN(Append1[total_intl_charge]), "Low", "High")</f>
        <v>High</v>
      </c>
      <c r="V59">
        <v>1</v>
      </c>
      <c r="X59" s="1"/>
      <c r="Y59">
        <f>IF(Append1[[#This Row],[churn]]="yes", 1,0)</f>
        <v>0</v>
      </c>
      <c r="Z59" t="str">
        <f>IF(Append1[[#This Row],[total_eve_charge]]&lt;=15,"Low",
IF(Append1[[#This Row],[total_eve_charge]]&lt;=19,"Medium","High"))</f>
        <v>High</v>
      </c>
      <c r="AA59" s="1" t="str">
        <f>IF(Append1[[#This Row],[total_day_charge]]&gt;30,"Heavy User",
IF(Append1[[#This Row],[total_eve_charge]]&gt;20,"Evening User",
IF(Append1[[#This Row],[total_night_charge]]&gt;10,"Night User","Low User")))</f>
        <v>Heavy User</v>
      </c>
    </row>
    <row r="60" spans="1:27" hidden="1" x14ac:dyDescent="0.3">
      <c r="A60">
        <v>59</v>
      </c>
      <c r="B60" s="1" t="s">
        <v>45</v>
      </c>
      <c r="C60">
        <v>100</v>
      </c>
      <c r="D60" s="1" t="s">
        <v>26</v>
      </c>
      <c r="E60" s="1">
        <v>0</v>
      </c>
      <c r="F60" s="1" t="s">
        <v>23</v>
      </c>
      <c r="G60">
        <v>0</v>
      </c>
      <c r="H60" t="str">
        <f>IF(Append1[[#This Row],[number_vmail_messages]]&lt;=10, "Low",
IF(Append1[[#This Row],[number_vmail_messages]]&lt;=25, "Medium", "High"))</f>
        <v>Low</v>
      </c>
      <c r="I60">
        <v>107</v>
      </c>
      <c r="J60">
        <v>63</v>
      </c>
      <c r="K60">
        <v>18.190000000000001</v>
      </c>
      <c r="L60">
        <v>105.7</v>
      </c>
      <c r="M60">
        <v>67</v>
      </c>
      <c r="N60">
        <v>8.98</v>
      </c>
      <c r="O60">
        <v>243.1</v>
      </c>
      <c r="P60">
        <v>74</v>
      </c>
      <c r="Q60">
        <v>10.94</v>
      </c>
      <c r="R60">
        <v>12.8</v>
      </c>
      <c r="S60">
        <v>3</v>
      </c>
      <c r="T60">
        <v>3.46</v>
      </c>
      <c r="U60" t="str">
        <f>IF(Append1[[#This Row],[total_intl_charge]] &lt;= MEDIAN(Append1[total_intl_charge]), "Low", "High")</f>
        <v>High</v>
      </c>
      <c r="V60">
        <v>4</v>
      </c>
      <c r="X60" s="1"/>
      <c r="Y60">
        <f>IF(Append1[[#This Row],[churn]]="yes", 1,0)</f>
        <v>0</v>
      </c>
      <c r="Z60" t="str">
        <f>IF(Append1[[#This Row],[total_eve_charge]]&lt;=15,"Low",
IF(Append1[[#This Row],[total_eve_charge]]&lt;=19,"Medium","High"))</f>
        <v>Low</v>
      </c>
      <c r="AA60" s="1" t="str">
        <f>IF(Append1[[#This Row],[total_day_charge]]&gt;30,"Heavy User",
IF(Append1[[#This Row],[total_eve_charge]]&gt;20,"Evening User",
IF(Append1[[#This Row],[total_night_charge]]&gt;10,"Night User","Low User")))</f>
        <v>Night User</v>
      </c>
    </row>
    <row r="61" spans="1:27" hidden="1" x14ac:dyDescent="0.3">
      <c r="A61">
        <v>60</v>
      </c>
      <c r="B61" s="1" t="s">
        <v>65</v>
      </c>
      <c r="C61">
        <v>31</v>
      </c>
      <c r="D61" s="1" t="s">
        <v>22</v>
      </c>
      <c r="E61" s="1">
        <v>0</v>
      </c>
      <c r="F61" s="1" t="s">
        <v>23</v>
      </c>
      <c r="G61">
        <v>0</v>
      </c>
      <c r="H61" t="str">
        <f>IF(Append1[[#This Row],[number_vmail_messages]]&lt;=10, "Low",
IF(Append1[[#This Row],[number_vmail_messages]]&lt;=25, "Medium", "High"))</f>
        <v>Low</v>
      </c>
      <c r="I61">
        <v>166.1</v>
      </c>
      <c r="J61">
        <v>105</v>
      </c>
      <c r="K61">
        <v>28.24</v>
      </c>
      <c r="L61">
        <v>79.3</v>
      </c>
      <c r="M61">
        <v>93</v>
      </c>
      <c r="N61">
        <v>6.74</v>
      </c>
      <c r="O61">
        <v>213.7</v>
      </c>
      <c r="P61">
        <v>98</v>
      </c>
      <c r="Q61">
        <v>9.6199999999999992</v>
      </c>
      <c r="R61">
        <v>12.7</v>
      </c>
      <c r="S61">
        <v>2</v>
      </c>
      <c r="T61">
        <v>3.43</v>
      </c>
      <c r="U61" t="str">
        <f>IF(Append1[[#This Row],[total_intl_charge]] &lt;= MEDIAN(Append1[total_intl_charge]), "Low", "High")</f>
        <v>High</v>
      </c>
      <c r="V61">
        <v>1</v>
      </c>
      <c r="X61" s="1"/>
      <c r="Y61">
        <f>IF(Append1[[#This Row],[churn]]="yes", 1,0)</f>
        <v>0</v>
      </c>
      <c r="Z61" t="str">
        <f>IF(Append1[[#This Row],[total_eve_charge]]&lt;=15,"Low",
IF(Append1[[#This Row],[total_eve_charge]]&lt;=19,"Medium","High"))</f>
        <v>Low</v>
      </c>
      <c r="AA61" s="1" t="str">
        <f>IF(Append1[[#This Row],[total_day_charge]]&gt;30,"Heavy User",
IF(Append1[[#This Row],[total_eve_charge]]&gt;20,"Evening User",
IF(Append1[[#This Row],[total_night_charge]]&gt;10,"Night User","Low User")))</f>
        <v>Low User</v>
      </c>
    </row>
    <row r="62" spans="1:27" hidden="1" x14ac:dyDescent="0.3">
      <c r="A62">
        <v>61</v>
      </c>
      <c r="B62" s="1" t="s">
        <v>66</v>
      </c>
      <c r="C62">
        <v>124</v>
      </c>
      <c r="D62" s="1" t="s">
        <v>32</v>
      </c>
      <c r="E62" s="1">
        <v>1</v>
      </c>
      <c r="F62" s="1" t="s">
        <v>23</v>
      </c>
      <c r="G62">
        <v>0</v>
      </c>
      <c r="H62" t="str">
        <f>IF(Append1[[#This Row],[number_vmail_messages]]&lt;=10, "Low",
IF(Append1[[#This Row],[number_vmail_messages]]&lt;=25, "Medium", "High"))</f>
        <v>Low</v>
      </c>
      <c r="I62">
        <v>244.6</v>
      </c>
      <c r="J62">
        <v>89</v>
      </c>
      <c r="K62">
        <v>41.58</v>
      </c>
      <c r="L62">
        <v>188.8</v>
      </c>
      <c r="M62">
        <v>80</v>
      </c>
      <c r="N62">
        <v>16.05</v>
      </c>
      <c r="O62">
        <v>206</v>
      </c>
      <c r="P62">
        <v>114</v>
      </c>
      <c r="Q62">
        <v>9.27</v>
      </c>
      <c r="R62">
        <v>11.3</v>
      </c>
      <c r="S62">
        <v>4</v>
      </c>
      <c r="T62">
        <v>3.05</v>
      </c>
      <c r="U62" t="str">
        <f>IF(Append1[[#This Row],[total_intl_charge]] &lt;= MEDIAN(Append1[total_intl_charge]), "Low", "High")</f>
        <v>High</v>
      </c>
      <c r="V62">
        <v>1</v>
      </c>
      <c r="X62" s="1"/>
      <c r="Y62">
        <f>IF(Append1[[#This Row],[churn]]="yes", 1,0)</f>
        <v>0</v>
      </c>
      <c r="Z62" t="str">
        <f>IF(Append1[[#This Row],[total_eve_charge]]&lt;=15,"Low",
IF(Append1[[#This Row],[total_eve_charge]]&lt;=19,"Medium","High"))</f>
        <v>Medium</v>
      </c>
      <c r="AA62" s="1" t="str">
        <f>IF(Append1[[#This Row],[total_day_charge]]&gt;30,"Heavy User",
IF(Append1[[#This Row],[total_eve_charge]]&gt;20,"Evening User",
IF(Append1[[#This Row],[total_night_charge]]&gt;10,"Night User","Low User")))</f>
        <v>Heavy User</v>
      </c>
    </row>
    <row r="63" spans="1:27" hidden="1" x14ac:dyDescent="0.3">
      <c r="A63">
        <v>62</v>
      </c>
      <c r="B63" s="1" t="s">
        <v>29</v>
      </c>
      <c r="C63">
        <v>37</v>
      </c>
      <c r="D63" s="1" t="s">
        <v>32</v>
      </c>
      <c r="E63" s="1">
        <v>1</v>
      </c>
      <c r="F63" s="1" t="s">
        <v>24</v>
      </c>
      <c r="G63">
        <v>39</v>
      </c>
      <c r="H63" t="str">
        <f>IF(Append1[[#This Row],[number_vmail_messages]]&lt;=10, "Low",
IF(Append1[[#This Row],[number_vmail_messages]]&lt;=25, "Medium", "High"))</f>
        <v>High</v>
      </c>
      <c r="I63">
        <v>149.69999999999999</v>
      </c>
      <c r="J63">
        <v>122</v>
      </c>
      <c r="K63">
        <v>25.45</v>
      </c>
      <c r="L63">
        <v>211.1</v>
      </c>
      <c r="M63">
        <v>75</v>
      </c>
      <c r="N63">
        <v>17.940000000000001</v>
      </c>
      <c r="O63">
        <v>114.3</v>
      </c>
      <c r="P63">
        <v>90</v>
      </c>
      <c r="Q63">
        <v>5.14</v>
      </c>
      <c r="R63">
        <v>9.1999999999999993</v>
      </c>
      <c r="S63">
        <v>4</v>
      </c>
      <c r="T63">
        <v>2.48</v>
      </c>
      <c r="U63" t="str">
        <f>IF(Append1[[#This Row],[total_intl_charge]] &lt;= MEDIAN(Append1[total_intl_charge]), "Low", "High")</f>
        <v>Low</v>
      </c>
      <c r="V63">
        <v>1</v>
      </c>
      <c r="X63" s="1"/>
      <c r="Y63">
        <f>IF(Append1[[#This Row],[churn]]="yes", 1,0)</f>
        <v>0</v>
      </c>
      <c r="Z63" t="str">
        <f>IF(Append1[[#This Row],[total_eve_charge]]&lt;=15,"Low",
IF(Append1[[#This Row],[total_eve_charge]]&lt;=19,"Medium","High"))</f>
        <v>Medium</v>
      </c>
      <c r="AA63" s="1" t="str">
        <f>IF(Append1[[#This Row],[total_day_charge]]&gt;30,"Heavy User",
IF(Append1[[#This Row],[total_eve_charge]]&gt;20,"Evening User",
IF(Append1[[#This Row],[total_night_charge]]&gt;10,"Night User","Low User")))</f>
        <v>Low User</v>
      </c>
    </row>
    <row r="64" spans="1:27" hidden="1" x14ac:dyDescent="0.3">
      <c r="A64">
        <v>63</v>
      </c>
      <c r="B64" s="1" t="s">
        <v>39</v>
      </c>
      <c r="C64">
        <v>154</v>
      </c>
      <c r="D64" s="1" t="s">
        <v>22</v>
      </c>
      <c r="E64" s="1">
        <v>0</v>
      </c>
      <c r="F64" s="1" t="s">
        <v>23</v>
      </c>
      <c r="G64">
        <v>0</v>
      </c>
      <c r="H64" t="str">
        <f>IF(Append1[[#This Row],[number_vmail_messages]]&lt;=10, "Low",
IF(Append1[[#This Row],[number_vmail_messages]]&lt;=25, "Medium", "High"))</f>
        <v>Low</v>
      </c>
      <c r="I64">
        <v>350.8</v>
      </c>
      <c r="J64">
        <v>75</v>
      </c>
      <c r="K64">
        <v>59.64</v>
      </c>
      <c r="L64">
        <v>216.5</v>
      </c>
      <c r="M64">
        <v>94</v>
      </c>
      <c r="N64">
        <v>18.399999999999999</v>
      </c>
      <c r="O64">
        <v>253.9</v>
      </c>
      <c r="P64">
        <v>100</v>
      </c>
      <c r="Q64">
        <v>11.43</v>
      </c>
      <c r="R64">
        <v>10.1</v>
      </c>
      <c r="S64">
        <v>9</v>
      </c>
      <c r="T64">
        <v>2.73</v>
      </c>
      <c r="U64" t="str">
        <f>IF(Append1[[#This Row],[total_intl_charge]] &lt;= MEDIAN(Append1[total_intl_charge]), "Low", "High")</f>
        <v>Low</v>
      </c>
      <c r="V64">
        <v>1</v>
      </c>
      <c r="X64" s="1"/>
      <c r="Y64">
        <f>IF(Append1[[#This Row],[churn]]="yes", 1,0)</f>
        <v>0</v>
      </c>
      <c r="Z64" t="str">
        <f>IF(Append1[[#This Row],[total_eve_charge]]&lt;=15,"Low",
IF(Append1[[#This Row],[total_eve_charge]]&lt;=19,"Medium","High"))</f>
        <v>Medium</v>
      </c>
      <c r="AA64" s="1" t="str">
        <f>IF(Append1[[#This Row],[total_day_charge]]&gt;30,"Heavy User",
IF(Append1[[#This Row],[total_eve_charge]]&gt;20,"Evening User",
IF(Append1[[#This Row],[total_night_charge]]&gt;10,"Night User","Low User")))</f>
        <v>Heavy User</v>
      </c>
    </row>
    <row r="65" spans="1:27" hidden="1" x14ac:dyDescent="0.3">
      <c r="A65">
        <v>64</v>
      </c>
      <c r="B65" s="1" t="s">
        <v>42</v>
      </c>
      <c r="C65">
        <v>128</v>
      </c>
      <c r="D65" s="1" t="s">
        <v>22</v>
      </c>
      <c r="E65" s="1">
        <v>0</v>
      </c>
      <c r="F65" s="1" t="s">
        <v>23</v>
      </c>
      <c r="G65">
        <v>0</v>
      </c>
      <c r="H65" t="str">
        <f>IF(Append1[[#This Row],[number_vmail_messages]]&lt;=10, "Low",
IF(Append1[[#This Row],[number_vmail_messages]]&lt;=25, "Medium", "High"))</f>
        <v>Low</v>
      </c>
      <c r="I65">
        <v>195.6</v>
      </c>
      <c r="J65">
        <v>99</v>
      </c>
      <c r="K65">
        <v>33.25</v>
      </c>
      <c r="L65">
        <v>267.8</v>
      </c>
      <c r="M65">
        <v>120</v>
      </c>
      <c r="N65">
        <v>22.76</v>
      </c>
      <c r="O65">
        <v>164.9</v>
      </c>
      <c r="P65">
        <v>76</v>
      </c>
      <c r="Q65">
        <v>7.42</v>
      </c>
      <c r="R65">
        <v>16</v>
      </c>
      <c r="S65">
        <v>2</v>
      </c>
      <c r="T65">
        <v>4.32</v>
      </c>
      <c r="U65" t="str">
        <f>IF(Append1[[#This Row],[total_intl_charge]] &lt;= MEDIAN(Append1[total_intl_charge]), "Low", "High")</f>
        <v>High</v>
      </c>
      <c r="V65">
        <v>0</v>
      </c>
      <c r="X65" s="1"/>
      <c r="Y65">
        <f>IF(Append1[[#This Row],[churn]]="yes", 1,0)</f>
        <v>0</v>
      </c>
      <c r="Z65" t="str">
        <f>IF(Append1[[#This Row],[total_eve_charge]]&lt;=15,"Low",
IF(Append1[[#This Row],[total_eve_charge]]&lt;=19,"Medium","High"))</f>
        <v>High</v>
      </c>
      <c r="AA65" s="1" t="str">
        <f>IF(Append1[[#This Row],[total_day_charge]]&gt;30,"Heavy User",
IF(Append1[[#This Row],[total_eve_charge]]&gt;20,"Evening User",
IF(Append1[[#This Row],[total_night_charge]]&gt;10,"Night User","Low User")))</f>
        <v>Heavy User</v>
      </c>
    </row>
    <row r="66" spans="1:27" hidden="1" x14ac:dyDescent="0.3">
      <c r="A66">
        <v>65</v>
      </c>
      <c r="B66" s="1" t="s">
        <v>54</v>
      </c>
      <c r="C66">
        <v>90</v>
      </c>
      <c r="D66" s="1" t="s">
        <v>22</v>
      </c>
      <c r="E66" s="1">
        <v>0</v>
      </c>
      <c r="F66" s="1" t="s">
        <v>23</v>
      </c>
      <c r="G66">
        <v>0</v>
      </c>
      <c r="H66" t="str">
        <f>IF(Append1[[#This Row],[number_vmail_messages]]&lt;=10, "Low",
IF(Append1[[#This Row],[number_vmail_messages]]&lt;=25, "Medium", "High"))</f>
        <v>Low</v>
      </c>
      <c r="I66">
        <v>179.2</v>
      </c>
      <c r="J66">
        <v>77</v>
      </c>
      <c r="K66">
        <v>30.46</v>
      </c>
      <c r="L66">
        <v>210.7</v>
      </c>
      <c r="M66">
        <v>99</v>
      </c>
      <c r="N66">
        <v>17.91</v>
      </c>
      <c r="O66">
        <v>276.89999999999998</v>
      </c>
      <c r="P66">
        <v>58</v>
      </c>
      <c r="Q66">
        <v>12.46</v>
      </c>
      <c r="R66">
        <v>9.1999999999999993</v>
      </c>
      <c r="S66">
        <v>6</v>
      </c>
      <c r="T66">
        <v>2.48</v>
      </c>
      <c r="U66" t="str">
        <f>IF(Append1[[#This Row],[total_intl_charge]] &lt;= MEDIAN(Append1[total_intl_charge]), "Low", "High")</f>
        <v>Low</v>
      </c>
      <c r="V66">
        <v>2</v>
      </c>
      <c r="X66" s="1"/>
      <c r="Y66">
        <f>IF(Append1[[#This Row],[churn]]="yes", 1,0)</f>
        <v>0</v>
      </c>
      <c r="Z66" t="str">
        <f>IF(Append1[[#This Row],[total_eve_charge]]&lt;=15,"Low",
IF(Append1[[#This Row],[total_eve_charge]]&lt;=19,"Medium","High"))</f>
        <v>Medium</v>
      </c>
      <c r="AA66" s="1" t="str">
        <f>IF(Append1[[#This Row],[total_day_charge]]&gt;30,"Heavy User",
IF(Append1[[#This Row],[total_eve_charge]]&gt;20,"Evening User",
IF(Append1[[#This Row],[total_night_charge]]&gt;10,"Night User","Low User")))</f>
        <v>Heavy User</v>
      </c>
    </row>
    <row r="67" spans="1:27" hidden="1" x14ac:dyDescent="0.3">
      <c r="A67">
        <v>66</v>
      </c>
      <c r="B67" s="1" t="s">
        <v>60</v>
      </c>
      <c r="C67">
        <v>99</v>
      </c>
      <c r="D67" s="1" t="s">
        <v>22</v>
      </c>
      <c r="E67" s="1">
        <v>0</v>
      </c>
      <c r="F67" s="1" t="s">
        <v>23</v>
      </c>
      <c r="G67">
        <v>0</v>
      </c>
      <c r="H67" t="str">
        <f>IF(Append1[[#This Row],[number_vmail_messages]]&lt;=10, "Low",
IF(Append1[[#This Row],[number_vmail_messages]]&lt;=25, "Medium", "High"))</f>
        <v>Low</v>
      </c>
      <c r="I67">
        <v>146.69999999999999</v>
      </c>
      <c r="J67">
        <v>64</v>
      </c>
      <c r="K67">
        <v>24.94</v>
      </c>
      <c r="L67">
        <v>274</v>
      </c>
      <c r="M67">
        <v>99</v>
      </c>
      <c r="N67">
        <v>23.29</v>
      </c>
      <c r="O67">
        <v>321.3</v>
      </c>
      <c r="P67">
        <v>98</v>
      </c>
      <c r="Q67">
        <v>14.46</v>
      </c>
      <c r="R67">
        <v>8.9</v>
      </c>
      <c r="S67">
        <v>1</v>
      </c>
      <c r="T67">
        <v>2.4</v>
      </c>
      <c r="U67" t="str">
        <f>IF(Append1[[#This Row],[total_intl_charge]] &lt;= MEDIAN(Append1[total_intl_charge]), "Low", "High")</f>
        <v>Low</v>
      </c>
      <c r="V67">
        <v>3</v>
      </c>
      <c r="X67" s="1"/>
      <c r="Y67">
        <f>IF(Append1[[#This Row],[churn]]="yes", 1,0)</f>
        <v>0</v>
      </c>
      <c r="Z67" t="str">
        <f>IF(Append1[[#This Row],[total_eve_charge]]&lt;=15,"Low",
IF(Append1[[#This Row],[total_eve_charge]]&lt;=19,"Medium","High"))</f>
        <v>High</v>
      </c>
      <c r="AA67" s="1" t="str">
        <f>IF(Append1[[#This Row],[total_day_charge]]&gt;30,"Heavy User",
IF(Append1[[#This Row],[total_eve_charge]]&gt;20,"Evening User",
IF(Append1[[#This Row],[total_night_charge]]&gt;10,"Night User","Low User")))</f>
        <v>Evening User</v>
      </c>
    </row>
    <row r="68" spans="1:27" hidden="1" x14ac:dyDescent="0.3">
      <c r="A68">
        <v>67</v>
      </c>
      <c r="B68" s="1" t="s">
        <v>59</v>
      </c>
      <c r="C68">
        <v>150</v>
      </c>
      <c r="D68" s="1" t="s">
        <v>26</v>
      </c>
      <c r="E68" s="1">
        <v>0</v>
      </c>
      <c r="F68" s="1" t="s">
        <v>23</v>
      </c>
      <c r="G68">
        <v>0</v>
      </c>
      <c r="H68" t="str">
        <f>IF(Append1[[#This Row],[number_vmail_messages]]&lt;=10, "Low",
IF(Append1[[#This Row],[number_vmail_messages]]&lt;=25, "Medium", "High"))</f>
        <v>Low</v>
      </c>
      <c r="I68">
        <v>126</v>
      </c>
      <c r="J68">
        <v>99</v>
      </c>
      <c r="K68">
        <v>21.42</v>
      </c>
      <c r="L68">
        <v>238.5</v>
      </c>
      <c r="M68">
        <v>73</v>
      </c>
      <c r="N68">
        <v>20.27</v>
      </c>
      <c r="O68">
        <v>285.10000000000002</v>
      </c>
      <c r="P68">
        <v>100</v>
      </c>
      <c r="Q68">
        <v>12.83</v>
      </c>
      <c r="R68">
        <v>10.199999999999999</v>
      </c>
      <c r="S68">
        <v>6</v>
      </c>
      <c r="T68">
        <v>2.75</v>
      </c>
      <c r="U68" t="str">
        <f>IF(Append1[[#This Row],[total_intl_charge]] &lt;= MEDIAN(Append1[total_intl_charge]), "Low", "High")</f>
        <v>Low</v>
      </c>
      <c r="V68">
        <v>3</v>
      </c>
      <c r="X68" s="1"/>
      <c r="Y68">
        <f>IF(Append1[[#This Row],[churn]]="yes", 1,0)</f>
        <v>0</v>
      </c>
      <c r="Z68" t="str">
        <f>IF(Append1[[#This Row],[total_eve_charge]]&lt;=15,"Low",
IF(Append1[[#This Row],[total_eve_charge]]&lt;=19,"Medium","High"))</f>
        <v>High</v>
      </c>
      <c r="AA68" s="1" t="str">
        <f>IF(Append1[[#This Row],[total_day_charge]]&gt;30,"Heavy User",
IF(Append1[[#This Row],[total_eve_charge]]&gt;20,"Evening User",
IF(Append1[[#This Row],[total_night_charge]]&gt;10,"Night User","Low User")))</f>
        <v>Evening User</v>
      </c>
    </row>
    <row r="69" spans="1:27" hidden="1" x14ac:dyDescent="0.3">
      <c r="A69">
        <v>68</v>
      </c>
      <c r="B69" s="1" t="s">
        <v>40</v>
      </c>
      <c r="C69">
        <v>84</v>
      </c>
      <c r="D69" s="1" t="s">
        <v>32</v>
      </c>
      <c r="E69" s="1">
        <v>0</v>
      </c>
      <c r="F69" s="1" t="s">
        <v>23</v>
      </c>
      <c r="G69">
        <v>0</v>
      </c>
      <c r="H69" t="str">
        <f>IF(Append1[[#This Row],[number_vmail_messages]]&lt;=10, "Low",
IF(Append1[[#This Row],[number_vmail_messages]]&lt;=25, "Medium", "High"))</f>
        <v>Low</v>
      </c>
      <c r="I69">
        <v>138.6</v>
      </c>
      <c r="J69">
        <v>102</v>
      </c>
      <c r="K69">
        <v>23.56</v>
      </c>
      <c r="L69">
        <v>199</v>
      </c>
      <c r="M69">
        <v>93</v>
      </c>
      <c r="N69">
        <v>16.920000000000002</v>
      </c>
      <c r="O69">
        <v>204.1</v>
      </c>
      <c r="P69">
        <v>137</v>
      </c>
      <c r="Q69">
        <v>9.18</v>
      </c>
      <c r="R69">
        <v>7.8</v>
      </c>
      <c r="S69">
        <v>4</v>
      </c>
      <c r="T69">
        <v>2.11</v>
      </c>
      <c r="U69" t="str">
        <f>IF(Append1[[#This Row],[total_intl_charge]] &lt;= MEDIAN(Append1[total_intl_charge]), "Low", "High")</f>
        <v>Low</v>
      </c>
      <c r="V69">
        <v>0</v>
      </c>
      <c r="X69" s="1"/>
      <c r="Y69">
        <f>IF(Append1[[#This Row],[churn]]="yes", 1,0)</f>
        <v>0</v>
      </c>
      <c r="Z69" t="str">
        <f>IF(Append1[[#This Row],[total_eve_charge]]&lt;=15,"Low",
IF(Append1[[#This Row],[total_eve_charge]]&lt;=19,"Medium","High"))</f>
        <v>Medium</v>
      </c>
      <c r="AA69" s="1" t="str">
        <f>IF(Append1[[#This Row],[total_day_charge]]&gt;30,"Heavy User",
IF(Append1[[#This Row],[total_eve_charge]]&gt;20,"Evening User",
IF(Append1[[#This Row],[total_night_charge]]&gt;10,"Night User","Low User")))</f>
        <v>Low User</v>
      </c>
    </row>
    <row r="70" spans="1:27" hidden="1" x14ac:dyDescent="0.3">
      <c r="A70">
        <v>69</v>
      </c>
      <c r="B70" s="1" t="s">
        <v>64</v>
      </c>
      <c r="C70">
        <v>94</v>
      </c>
      <c r="D70" s="1" t="s">
        <v>22</v>
      </c>
      <c r="E70" s="1">
        <v>0</v>
      </c>
      <c r="F70" s="1" t="s">
        <v>23</v>
      </c>
      <c r="G70">
        <v>0</v>
      </c>
      <c r="H70" t="str">
        <f>IF(Append1[[#This Row],[number_vmail_messages]]&lt;=10, "Low",
IF(Append1[[#This Row],[number_vmail_messages]]&lt;=25, "Medium", "High"))</f>
        <v>Low</v>
      </c>
      <c r="I70">
        <v>234.4</v>
      </c>
      <c r="J70">
        <v>103</v>
      </c>
      <c r="K70">
        <v>39.85</v>
      </c>
      <c r="L70">
        <v>279.3</v>
      </c>
      <c r="M70">
        <v>109</v>
      </c>
      <c r="N70">
        <v>23.74</v>
      </c>
      <c r="O70">
        <v>234.2</v>
      </c>
      <c r="P70">
        <v>121</v>
      </c>
      <c r="Q70">
        <v>10.54</v>
      </c>
      <c r="R70">
        <v>2</v>
      </c>
      <c r="S70">
        <v>2</v>
      </c>
      <c r="T70">
        <v>0.54</v>
      </c>
      <c r="U70" t="str">
        <f>IF(Append1[[#This Row],[total_intl_charge]] &lt;= MEDIAN(Append1[total_intl_charge]), "Low", "High")</f>
        <v>Low</v>
      </c>
      <c r="V70">
        <v>1</v>
      </c>
      <c r="X70" s="1"/>
      <c r="Y70">
        <f>IF(Append1[[#This Row],[churn]]="yes", 1,0)</f>
        <v>0</v>
      </c>
      <c r="Z70" t="str">
        <f>IF(Append1[[#This Row],[total_eve_charge]]&lt;=15,"Low",
IF(Append1[[#This Row],[total_eve_charge]]&lt;=19,"Medium","High"))</f>
        <v>High</v>
      </c>
      <c r="AA70" s="1" t="str">
        <f>IF(Append1[[#This Row],[total_day_charge]]&gt;30,"Heavy User",
IF(Append1[[#This Row],[total_eve_charge]]&gt;20,"Evening User",
IF(Append1[[#This Row],[total_night_charge]]&gt;10,"Night User","Low User")))</f>
        <v>Heavy User</v>
      </c>
    </row>
    <row r="71" spans="1:27" hidden="1" x14ac:dyDescent="0.3">
      <c r="A71">
        <v>70</v>
      </c>
      <c r="B71" s="1" t="s">
        <v>33</v>
      </c>
      <c r="C71">
        <v>98</v>
      </c>
      <c r="D71" s="1" t="s">
        <v>22</v>
      </c>
      <c r="E71" s="1">
        <v>0</v>
      </c>
      <c r="F71" s="1" t="s">
        <v>24</v>
      </c>
      <c r="G71">
        <v>31</v>
      </c>
      <c r="H71" t="str">
        <f>IF(Append1[[#This Row],[number_vmail_messages]]&lt;=10, "Low",
IF(Append1[[#This Row],[number_vmail_messages]]&lt;=25, "Medium", "High"))</f>
        <v>High</v>
      </c>
      <c r="I71">
        <v>121</v>
      </c>
      <c r="J71">
        <v>105</v>
      </c>
      <c r="K71">
        <v>20.57</v>
      </c>
      <c r="L71">
        <v>218.9</v>
      </c>
      <c r="M71">
        <v>98</v>
      </c>
      <c r="N71">
        <v>18.61</v>
      </c>
      <c r="O71">
        <v>226.7</v>
      </c>
      <c r="P71">
        <v>110</v>
      </c>
      <c r="Q71">
        <v>10.199999999999999</v>
      </c>
      <c r="R71">
        <v>12</v>
      </c>
      <c r="S71">
        <v>1</v>
      </c>
      <c r="T71">
        <v>3.24</v>
      </c>
      <c r="U71" t="str">
        <f>IF(Append1[[#This Row],[total_intl_charge]] &lt;= MEDIAN(Append1[total_intl_charge]), "Low", "High")</f>
        <v>High</v>
      </c>
      <c r="V71">
        <v>1</v>
      </c>
      <c r="X71" s="1"/>
      <c r="Y71">
        <f>IF(Append1[[#This Row],[churn]]="yes", 1,0)</f>
        <v>0</v>
      </c>
      <c r="Z71" t="str">
        <f>IF(Append1[[#This Row],[total_eve_charge]]&lt;=15,"Low",
IF(Append1[[#This Row],[total_eve_charge]]&lt;=19,"Medium","High"))</f>
        <v>Medium</v>
      </c>
      <c r="AA71" s="1" t="str">
        <f>IF(Append1[[#This Row],[total_day_charge]]&gt;30,"Heavy User",
IF(Append1[[#This Row],[total_eve_charge]]&gt;20,"Evening User",
IF(Append1[[#This Row],[total_night_charge]]&gt;10,"Night User","Low User")))</f>
        <v>Night User</v>
      </c>
    </row>
    <row r="72" spans="1:27" hidden="1" x14ac:dyDescent="0.3">
      <c r="A72">
        <v>71</v>
      </c>
      <c r="B72" s="1" t="s">
        <v>67</v>
      </c>
      <c r="C72">
        <v>73</v>
      </c>
      <c r="D72" s="1" t="s">
        <v>22</v>
      </c>
      <c r="E72" s="1">
        <v>0</v>
      </c>
      <c r="F72" s="1" t="s">
        <v>23</v>
      </c>
      <c r="G72">
        <v>0</v>
      </c>
      <c r="H72" t="str">
        <f>IF(Append1[[#This Row],[number_vmail_messages]]&lt;=10, "Low",
IF(Append1[[#This Row],[number_vmail_messages]]&lt;=25, "Medium", "High"))</f>
        <v>Low</v>
      </c>
      <c r="I72">
        <v>183.4</v>
      </c>
      <c r="J72">
        <v>80</v>
      </c>
      <c r="K72">
        <v>31.18</v>
      </c>
      <c r="L72">
        <v>242</v>
      </c>
      <c r="M72">
        <v>115</v>
      </c>
      <c r="N72">
        <v>20.57</v>
      </c>
      <c r="O72">
        <v>201.4</v>
      </c>
      <c r="P72">
        <v>100</v>
      </c>
      <c r="Q72">
        <v>9.06</v>
      </c>
      <c r="R72">
        <v>7.5</v>
      </c>
      <c r="S72">
        <v>3</v>
      </c>
      <c r="T72">
        <v>2.0299999999999998</v>
      </c>
      <c r="U72" t="str">
        <f>IF(Append1[[#This Row],[total_intl_charge]] &lt;= MEDIAN(Append1[total_intl_charge]), "Low", "High")</f>
        <v>Low</v>
      </c>
      <c r="V72">
        <v>4</v>
      </c>
      <c r="X72" s="1"/>
      <c r="Y72">
        <f>IF(Append1[[#This Row],[churn]]="yes", 1,0)</f>
        <v>0</v>
      </c>
      <c r="Z72" t="str">
        <f>IF(Append1[[#This Row],[total_eve_charge]]&lt;=15,"Low",
IF(Append1[[#This Row],[total_eve_charge]]&lt;=19,"Medium","High"))</f>
        <v>High</v>
      </c>
      <c r="AA72" s="1" t="str">
        <f>IF(Append1[[#This Row],[total_day_charge]]&gt;30,"Heavy User",
IF(Append1[[#This Row],[total_eve_charge]]&gt;20,"Evening User",
IF(Append1[[#This Row],[total_night_charge]]&gt;10,"Night User","Low User")))</f>
        <v>Heavy User</v>
      </c>
    </row>
    <row r="73" spans="1:27" hidden="1" x14ac:dyDescent="0.3">
      <c r="A73">
        <v>72</v>
      </c>
      <c r="B73" s="1" t="s">
        <v>59</v>
      </c>
      <c r="C73">
        <v>126</v>
      </c>
      <c r="D73" s="1" t="s">
        <v>22</v>
      </c>
      <c r="E73" s="1">
        <v>0</v>
      </c>
      <c r="F73" s="1" t="s">
        <v>23</v>
      </c>
      <c r="G73">
        <v>0</v>
      </c>
      <c r="H73" t="str">
        <f>IF(Append1[[#This Row],[number_vmail_messages]]&lt;=10, "Low",
IF(Append1[[#This Row],[number_vmail_messages]]&lt;=25, "Medium", "High"))</f>
        <v>Low</v>
      </c>
      <c r="I73">
        <v>256.5</v>
      </c>
      <c r="J73">
        <v>112</v>
      </c>
      <c r="K73">
        <v>43.61</v>
      </c>
      <c r="L73">
        <v>199.5</v>
      </c>
      <c r="M73">
        <v>90</v>
      </c>
      <c r="N73">
        <v>16.96</v>
      </c>
      <c r="O73">
        <v>188.3</v>
      </c>
      <c r="P73">
        <v>122</v>
      </c>
      <c r="Q73">
        <v>8.4700000000000006</v>
      </c>
      <c r="R73">
        <v>7</v>
      </c>
      <c r="S73">
        <v>5</v>
      </c>
      <c r="T73">
        <v>1.89</v>
      </c>
      <c r="U73" t="str">
        <f>IF(Append1[[#This Row],[total_intl_charge]] &lt;= MEDIAN(Append1[total_intl_charge]), "Low", "High")</f>
        <v>Low</v>
      </c>
      <c r="V73">
        <v>3</v>
      </c>
      <c r="X73" s="1"/>
      <c r="Y73">
        <f>IF(Append1[[#This Row],[churn]]="yes", 1,0)</f>
        <v>0</v>
      </c>
      <c r="Z73" t="str">
        <f>IF(Append1[[#This Row],[total_eve_charge]]&lt;=15,"Low",
IF(Append1[[#This Row],[total_eve_charge]]&lt;=19,"Medium","High"))</f>
        <v>Medium</v>
      </c>
      <c r="AA73" s="1" t="str">
        <f>IF(Append1[[#This Row],[total_day_charge]]&gt;30,"Heavy User",
IF(Append1[[#This Row],[total_eve_charge]]&gt;20,"Evening User",
IF(Append1[[#This Row],[total_night_charge]]&gt;10,"Night User","Low User")))</f>
        <v>Heavy User</v>
      </c>
    </row>
    <row r="74" spans="1:27" hidden="1" x14ac:dyDescent="0.3">
      <c r="A74">
        <v>73</v>
      </c>
      <c r="B74" s="1" t="s">
        <v>51</v>
      </c>
      <c r="C74">
        <v>113</v>
      </c>
      <c r="D74" s="1" t="s">
        <v>22</v>
      </c>
      <c r="E74" s="1">
        <v>0</v>
      </c>
      <c r="F74" s="1" t="s">
        <v>23</v>
      </c>
      <c r="G74">
        <v>0</v>
      </c>
      <c r="H74" t="str">
        <f>IF(Append1[[#This Row],[number_vmail_messages]]&lt;=10, "Low",
IF(Append1[[#This Row],[number_vmail_messages]]&lt;=25, "Medium", "High"))</f>
        <v>Low</v>
      </c>
      <c r="I74">
        <v>239.7</v>
      </c>
      <c r="J74">
        <v>47</v>
      </c>
      <c r="K74">
        <v>40.75</v>
      </c>
      <c r="L74">
        <v>282.89999999999998</v>
      </c>
      <c r="M74">
        <v>110</v>
      </c>
      <c r="N74">
        <v>24.05</v>
      </c>
      <c r="O74">
        <v>238.4</v>
      </c>
      <c r="P74">
        <v>88</v>
      </c>
      <c r="Q74">
        <v>10.73</v>
      </c>
      <c r="R74">
        <v>8.6999999999999993</v>
      </c>
      <c r="S74">
        <v>3</v>
      </c>
      <c r="T74">
        <v>2.35</v>
      </c>
      <c r="U74" t="str">
        <f>IF(Append1[[#This Row],[total_intl_charge]] &lt;= MEDIAN(Append1[total_intl_charge]), "Low", "High")</f>
        <v>Low</v>
      </c>
      <c r="V74">
        <v>2</v>
      </c>
      <c r="X74" s="1"/>
      <c r="Y74">
        <f>IF(Append1[[#This Row],[churn]]="yes", 1,0)</f>
        <v>0</v>
      </c>
      <c r="Z74" t="str">
        <f>IF(Append1[[#This Row],[total_eve_charge]]&lt;=15,"Low",
IF(Append1[[#This Row],[total_eve_charge]]&lt;=19,"Medium","High"))</f>
        <v>High</v>
      </c>
      <c r="AA74" s="1" t="str">
        <f>IF(Append1[[#This Row],[total_day_charge]]&gt;30,"Heavy User",
IF(Append1[[#This Row],[total_eve_charge]]&gt;20,"Evening User",
IF(Append1[[#This Row],[total_night_charge]]&gt;10,"Night User","Low User")))</f>
        <v>Heavy User</v>
      </c>
    </row>
    <row r="75" spans="1:27" hidden="1" x14ac:dyDescent="0.3">
      <c r="A75">
        <v>74</v>
      </c>
      <c r="B75" s="1" t="s">
        <v>58</v>
      </c>
      <c r="C75">
        <v>155</v>
      </c>
      <c r="D75" s="1" t="s">
        <v>22</v>
      </c>
      <c r="E75" s="1">
        <v>0</v>
      </c>
      <c r="F75" s="1" t="s">
        <v>23</v>
      </c>
      <c r="G75">
        <v>0</v>
      </c>
      <c r="H75" t="str">
        <f>IF(Append1[[#This Row],[number_vmail_messages]]&lt;=10, "Low",
IF(Append1[[#This Row],[number_vmail_messages]]&lt;=25, "Medium", "High"))</f>
        <v>Low</v>
      </c>
      <c r="I75">
        <v>190.3</v>
      </c>
      <c r="J75">
        <v>123</v>
      </c>
      <c r="K75">
        <v>32.35</v>
      </c>
      <c r="L75">
        <v>301.3</v>
      </c>
      <c r="M75">
        <v>96</v>
      </c>
      <c r="N75">
        <v>25.61</v>
      </c>
      <c r="O75">
        <v>214.6</v>
      </c>
      <c r="P75">
        <v>134</v>
      </c>
      <c r="Q75">
        <v>9.66</v>
      </c>
      <c r="R75">
        <v>8</v>
      </c>
      <c r="S75">
        <v>3</v>
      </c>
      <c r="T75">
        <v>2.16</v>
      </c>
      <c r="U75" t="str">
        <f>IF(Append1[[#This Row],[total_intl_charge]] &lt;= MEDIAN(Append1[total_intl_charge]), "Low", "High")</f>
        <v>Low</v>
      </c>
      <c r="V75">
        <v>1</v>
      </c>
      <c r="X75" s="1"/>
      <c r="Y75">
        <f>IF(Append1[[#This Row],[churn]]="yes", 1,0)</f>
        <v>0</v>
      </c>
      <c r="Z75" t="str">
        <f>IF(Append1[[#This Row],[total_eve_charge]]&lt;=15,"Low",
IF(Append1[[#This Row],[total_eve_charge]]&lt;=19,"Medium","High"))</f>
        <v>High</v>
      </c>
      <c r="AA75" s="1" t="str">
        <f>IF(Append1[[#This Row],[total_day_charge]]&gt;30,"Heavy User",
IF(Append1[[#This Row],[total_eve_charge]]&gt;20,"Evening User",
IF(Append1[[#This Row],[total_night_charge]]&gt;10,"Night User","Low User")))</f>
        <v>Heavy User</v>
      </c>
    </row>
    <row r="76" spans="1:27" hidden="1" x14ac:dyDescent="0.3">
      <c r="A76">
        <v>75</v>
      </c>
      <c r="B76" s="1" t="s">
        <v>68</v>
      </c>
      <c r="C76">
        <v>59</v>
      </c>
      <c r="D76" s="1" t="s">
        <v>26</v>
      </c>
      <c r="E76" s="1">
        <v>0</v>
      </c>
      <c r="F76" s="1" t="s">
        <v>24</v>
      </c>
      <c r="G76">
        <v>29</v>
      </c>
      <c r="H76" t="str">
        <f>IF(Append1[[#This Row],[number_vmail_messages]]&lt;=10, "Low",
IF(Append1[[#This Row],[number_vmail_messages]]&lt;=25, "Medium", "High"))</f>
        <v>High</v>
      </c>
      <c r="I76">
        <v>133.1</v>
      </c>
      <c r="J76">
        <v>114</v>
      </c>
      <c r="K76">
        <v>22.63</v>
      </c>
      <c r="L76">
        <v>221.2</v>
      </c>
      <c r="M76">
        <v>82</v>
      </c>
      <c r="N76">
        <v>18.8</v>
      </c>
      <c r="O76">
        <v>131.6</v>
      </c>
      <c r="P76">
        <v>103</v>
      </c>
      <c r="Q76">
        <v>5.92</v>
      </c>
      <c r="R76">
        <v>6.8</v>
      </c>
      <c r="S76">
        <v>3</v>
      </c>
      <c r="T76">
        <v>1.84</v>
      </c>
      <c r="U76" t="str">
        <f>IF(Append1[[#This Row],[total_intl_charge]] &lt;= MEDIAN(Append1[total_intl_charge]), "Low", "High")</f>
        <v>Low</v>
      </c>
      <c r="V76">
        <v>1</v>
      </c>
      <c r="X76" s="1"/>
      <c r="Y76">
        <f>IF(Append1[[#This Row],[churn]]="yes", 1,0)</f>
        <v>0</v>
      </c>
      <c r="Z76" t="str">
        <f>IF(Append1[[#This Row],[total_eve_charge]]&lt;=15,"Low",
IF(Append1[[#This Row],[total_eve_charge]]&lt;=19,"Medium","High"))</f>
        <v>Medium</v>
      </c>
      <c r="AA76" s="1" t="str">
        <f>IF(Append1[[#This Row],[total_day_charge]]&gt;30,"Heavy User",
IF(Append1[[#This Row],[total_eve_charge]]&gt;20,"Evening User",
IF(Append1[[#This Row],[total_night_charge]]&gt;10,"Night User","Low User")))</f>
        <v>Low User</v>
      </c>
    </row>
    <row r="77" spans="1:27" hidden="1" x14ac:dyDescent="0.3">
      <c r="A77">
        <v>76</v>
      </c>
      <c r="B77" s="1" t="s">
        <v>40</v>
      </c>
      <c r="C77">
        <v>70</v>
      </c>
      <c r="D77" s="1" t="s">
        <v>26</v>
      </c>
      <c r="E77" s="1">
        <v>0</v>
      </c>
      <c r="F77" s="1" t="s">
        <v>23</v>
      </c>
      <c r="G77">
        <v>0</v>
      </c>
      <c r="H77" t="str">
        <f>IF(Append1[[#This Row],[number_vmail_messages]]&lt;=10, "Low",
IF(Append1[[#This Row],[number_vmail_messages]]&lt;=25, "Medium", "High"))</f>
        <v>Low</v>
      </c>
      <c r="I77">
        <v>59.5</v>
      </c>
      <c r="J77">
        <v>103</v>
      </c>
      <c r="K77">
        <v>10.119999999999999</v>
      </c>
      <c r="L77">
        <v>257.2</v>
      </c>
      <c r="M77">
        <v>106</v>
      </c>
      <c r="N77">
        <v>21.86</v>
      </c>
      <c r="O77">
        <v>208.3</v>
      </c>
      <c r="P77">
        <v>86</v>
      </c>
      <c r="Q77">
        <v>9.3699999999999992</v>
      </c>
      <c r="R77">
        <v>11.1</v>
      </c>
      <c r="S77">
        <v>6</v>
      </c>
      <c r="T77">
        <v>3</v>
      </c>
      <c r="U77" t="str">
        <f>IF(Append1[[#This Row],[total_intl_charge]] &lt;= MEDIAN(Append1[total_intl_charge]), "Low", "High")</f>
        <v>High</v>
      </c>
      <c r="V77">
        <v>0</v>
      </c>
      <c r="X77" s="1"/>
      <c r="Y77">
        <f>IF(Append1[[#This Row],[churn]]="yes", 1,0)</f>
        <v>0</v>
      </c>
      <c r="Z77" t="str">
        <f>IF(Append1[[#This Row],[total_eve_charge]]&lt;=15,"Low",
IF(Append1[[#This Row],[total_eve_charge]]&lt;=19,"Medium","High"))</f>
        <v>High</v>
      </c>
      <c r="AA77" s="1" t="str">
        <f>IF(Append1[[#This Row],[total_day_charge]]&gt;30,"Heavy User",
IF(Append1[[#This Row],[total_eve_charge]]&gt;20,"Evening User",
IF(Append1[[#This Row],[total_night_charge]]&gt;10,"Night User","Low User")))</f>
        <v>Evening User</v>
      </c>
    </row>
    <row r="78" spans="1:27" hidden="1" x14ac:dyDescent="0.3">
      <c r="A78">
        <v>77</v>
      </c>
      <c r="B78" s="1" t="s">
        <v>33</v>
      </c>
      <c r="C78">
        <v>75</v>
      </c>
      <c r="D78" s="1" t="s">
        <v>22</v>
      </c>
      <c r="E78" s="1">
        <v>0</v>
      </c>
      <c r="F78" s="1" t="s">
        <v>23</v>
      </c>
      <c r="G78">
        <v>0</v>
      </c>
      <c r="H78" t="str">
        <f>IF(Append1[[#This Row],[number_vmail_messages]]&lt;=10, "Low",
IF(Append1[[#This Row],[number_vmail_messages]]&lt;=25, "Medium", "High"))</f>
        <v>Low</v>
      </c>
      <c r="I78">
        <v>117.3</v>
      </c>
      <c r="J78">
        <v>114</v>
      </c>
      <c r="K78">
        <v>19.940000000000001</v>
      </c>
      <c r="L78">
        <v>201.1</v>
      </c>
      <c r="M78">
        <v>61</v>
      </c>
      <c r="N78">
        <v>17.09</v>
      </c>
      <c r="O78">
        <v>107.9</v>
      </c>
      <c r="P78">
        <v>82</v>
      </c>
      <c r="Q78">
        <v>4.8600000000000003</v>
      </c>
      <c r="R78">
        <v>12.2</v>
      </c>
      <c r="S78">
        <v>3</v>
      </c>
      <c r="T78">
        <v>3.29</v>
      </c>
      <c r="U78" t="str">
        <f>IF(Append1[[#This Row],[total_intl_charge]] &lt;= MEDIAN(Append1[total_intl_charge]), "Low", "High")</f>
        <v>High</v>
      </c>
      <c r="V78">
        <v>1</v>
      </c>
      <c r="X78" s="1"/>
      <c r="Y78">
        <f>IF(Append1[[#This Row],[churn]]="yes", 1,0)</f>
        <v>0</v>
      </c>
      <c r="Z78" t="str">
        <f>IF(Append1[[#This Row],[total_eve_charge]]&lt;=15,"Low",
IF(Append1[[#This Row],[total_eve_charge]]&lt;=19,"Medium","High"))</f>
        <v>Medium</v>
      </c>
      <c r="AA78" s="1" t="str">
        <f>IF(Append1[[#This Row],[total_day_charge]]&gt;30,"Heavy User",
IF(Append1[[#This Row],[total_eve_charge]]&gt;20,"Evening User",
IF(Append1[[#This Row],[total_night_charge]]&gt;10,"Night User","Low User")))</f>
        <v>Low User</v>
      </c>
    </row>
    <row r="79" spans="1:27" hidden="1" x14ac:dyDescent="0.3">
      <c r="A79">
        <v>78</v>
      </c>
      <c r="B79" s="1" t="s">
        <v>69</v>
      </c>
      <c r="C79">
        <v>11</v>
      </c>
      <c r="D79" s="1" t="s">
        <v>22</v>
      </c>
      <c r="E79" s="1">
        <v>0</v>
      </c>
      <c r="F79" s="1" t="s">
        <v>24</v>
      </c>
      <c r="G79">
        <v>28</v>
      </c>
      <c r="H79" t="str">
        <f>IF(Append1[[#This Row],[number_vmail_messages]]&lt;=10, "Low",
IF(Append1[[#This Row],[number_vmail_messages]]&lt;=25, "Medium", "High"))</f>
        <v>High</v>
      </c>
      <c r="I79">
        <v>190.6</v>
      </c>
      <c r="J79">
        <v>86</v>
      </c>
      <c r="K79">
        <v>32.4</v>
      </c>
      <c r="L79">
        <v>220.1</v>
      </c>
      <c r="M79">
        <v>122</v>
      </c>
      <c r="N79">
        <v>18.71</v>
      </c>
      <c r="O79">
        <v>180.3</v>
      </c>
      <c r="P79">
        <v>80</v>
      </c>
      <c r="Q79">
        <v>8.11</v>
      </c>
      <c r="R79">
        <v>6</v>
      </c>
      <c r="S79">
        <v>3</v>
      </c>
      <c r="T79">
        <v>1.62</v>
      </c>
      <c r="U79" t="str">
        <f>IF(Append1[[#This Row],[total_intl_charge]] &lt;= MEDIAN(Append1[total_intl_charge]), "Low", "High")</f>
        <v>Low</v>
      </c>
      <c r="V79">
        <v>3</v>
      </c>
      <c r="X79" s="1"/>
      <c r="Y79">
        <f>IF(Append1[[#This Row],[churn]]="yes", 1,0)</f>
        <v>0</v>
      </c>
      <c r="Z79" t="str">
        <f>IF(Append1[[#This Row],[total_eve_charge]]&lt;=15,"Low",
IF(Append1[[#This Row],[total_eve_charge]]&lt;=19,"Medium","High"))</f>
        <v>Medium</v>
      </c>
      <c r="AA79" s="1" t="str">
        <f>IF(Append1[[#This Row],[total_day_charge]]&gt;30,"Heavy User",
IF(Append1[[#This Row],[total_eve_charge]]&gt;20,"Evening User",
IF(Append1[[#This Row],[total_night_charge]]&gt;10,"Night User","Low User")))</f>
        <v>Heavy User</v>
      </c>
    </row>
    <row r="80" spans="1:27" hidden="1" x14ac:dyDescent="0.3">
      <c r="A80">
        <v>79</v>
      </c>
      <c r="B80" s="1" t="s">
        <v>70</v>
      </c>
      <c r="C80">
        <v>105</v>
      </c>
      <c r="D80" s="1" t="s">
        <v>22</v>
      </c>
      <c r="E80" s="1">
        <v>0</v>
      </c>
      <c r="F80" s="1" t="s">
        <v>24</v>
      </c>
      <c r="G80">
        <v>23</v>
      </c>
      <c r="H80" t="str">
        <f>IF(Append1[[#This Row],[number_vmail_messages]]&lt;=10, "Low",
IF(Append1[[#This Row],[number_vmail_messages]]&lt;=25, "Medium", "High"))</f>
        <v>Medium</v>
      </c>
      <c r="I80">
        <v>193.5</v>
      </c>
      <c r="J80">
        <v>85</v>
      </c>
      <c r="K80">
        <v>32.9</v>
      </c>
      <c r="L80">
        <v>220.2</v>
      </c>
      <c r="M80">
        <v>90</v>
      </c>
      <c r="N80">
        <v>18.72</v>
      </c>
      <c r="O80">
        <v>272.39999999999998</v>
      </c>
      <c r="P80">
        <v>111</v>
      </c>
      <c r="Q80">
        <v>12.26</v>
      </c>
      <c r="R80">
        <v>8.5</v>
      </c>
      <c r="S80">
        <v>5</v>
      </c>
      <c r="T80">
        <v>2.2999999999999998</v>
      </c>
      <c r="U80" t="str">
        <f>IF(Append1[[#This Row],[total_intl_charge]] &lt;= MEDIAN(Append1[total_intl_charge]), "Low", "High")</f>
        <v>Low</v>
      </c>
      <c r="V80">
        <v>0</v>
      </c>
      <c r="X80" s="1"/>
      <c r="Y80">
        <f>IF(Append1[[#This Row],[churn]]="yes", 1,0)</f>
        <v>0</v>
      </c>
      <c r="Z80" t="str">
        <f>IF(Append1[[#This Row],[total_eve_charge]]&lt;=15,"Low",
IF(Append1[[#This Row],[total_eve_charge]]&lt;=19,"Medium","High"))</f>
        <v>Medium</v>
      </c>
      <c r="AA80" s="1" t="str">
        <f>IF(Append1[[#This Row],[total_day_charge]]&gt;30,"Heavy User",
IF(Append1[[#This Row],[total_eve_charge]]&gt;20,"Evening User",
IF(Append1[[#This Row],[total_night_charge]]&gt;10,"Night User","Low User")))</f>
        <v>Heavy User</v>
      </c>
    </row>
    <row r="81" spans="1:27" hidden="1" x14ac:dyDescent="0.3">
      <c r="A81">
        <v>80</v>
      </c>
      <c r="B81" s="1" t="s">
        <v>55</v>
      </c>
      <c r="C81">
        <v>112</v>
      </c>
      <c r="D81" s="1" t="s">
        <v>22</v>
      </c>
      <c r="E81" s="1">
        <v>0</v>
      </c>
      <c r="F81" s="1" t="s">
        <v>23</v>
      </c>
      <c r="G81">
        <v>0</v>
      </c>
      <c r="H81" t="str">
        <f>IF(Append1[[#This Row],[number_vmail_messages]]&lt;=10, "Low",
IF(Append1[[#This Row],[number_vmail_messages]]&lt;=25, "Medium", "High"))</f>
        <v>Low</v>
      </c>
      <c r="I81">
        <v>170.4</v>
      </c>
      <c r="J81">
        <v>103</v>
      </c>
      <c r="K81">
        <v>28.97</v>
      </c>
      <c r="L81">
        <v>200.2</v>
      </c>
      <c r="M81">
        <v>71</v>
      </c>
      <c r="N81">
        <v>17.02</v>
      </c>
      <c r="O81">
        <v>258.3</v>
      </c>
      <c r="P81">
        <v>100</v>
      </c>
      <c r="Q81">
        <v>11.62</v>
      </c>
      <c r="R81">
        <v>11.6</v>
      </c>
      <c r="S81">
        <v>4</v>
      </c>
      <c r="T81">
        <v>3.13</v>
      </c>
      <c r="U81" t="str">
        <f>IF(Append1[[#This Row],[total_intl_charge]] &lt;= MEDIAN(Append1[total_intl_charge]), "Low", "High")</f>
        <v>High</v>
      </c>
      <c r="V81">
        <v>1</v>
      </c>
      <c r="X81" s="1"/>
      <c r="Y81">
        <f>IF(Append1[[#This Row],[churn]]="yes", 1,0)</f>
        <v>0</v>
      </c>
      <c r="Z81" t="str">
        <f>IF(Append1[[#This Row],[total_eve_charge]]&lt;=15,"Low",
IF(Append1[[#This Row],[total_eve_charge]]&lt;=19,"Medium","High"))</f>
        <v>Medium</v>
      </c>
      <c r="AA81" s="1" t="str">
        <f>IF(Append1[[#This Row],[total_day_charge]]&gt;30,"Heavy User",
IF(Append1[[#This Row],[total_eve_charge]]&gt;20,"Evening User",
IF(Append1[[#This Row],[total_night_charge]]&gt;10,"Night User","Low User")))</f>
        <v>Night User</v>
      </c>
    </row>
    <row r="82" spans="1:27" hidden="1" x14ac:dyDescent="0.3">
      <c r="A82">
        <v>81</v>
      </c>
      <c r="B82" s="1" t="s">
        <v>54</v>
      </c>
      <c r="C82">
        <v>86</v>
      </c>
      <c r="D82" s="1" t="s">
        <v>22</v>
      </c>
      <c r="E82" s="1">
        <v>0</v>
      </c>
      <c r="F82" s="1" t="s">
        <v>24</v>
      </c>
      <c r="G82">
        <v>32</v>
      </c>
      <c r="H82" t="str">
        <f>IF(Append1[[#This Row],[number_vmail_messages]]&lt;=10, "Low",
IF(Append1[[#This Row],[number_vmail_messages]]&lt;=25, "Medium", "High"))</f>
        <v>High</v>
      </c>
      <c r="I82">
        <v>70.900000000000006</v>
      </c>
      <c r="J82">
        <v>163</v>
      </c>
      <c r="K82">
        <v>12.05</v>
      </c>
      <c r="L82">
        <v>166.7</v>
      </c>
      <c r="M82">
        <v>121</v>
      </c>
      <c r="N82">
        <v>14.17</v>
      </c>
      <c r="O82">
        <v>244.9</v>
      </c>
      <c r="P82">
        <v>105</v>
      </c>
      <c r="Q82">
        <v>11.02</v>
      </c>
      <c r="R82">
        <v>11.1</v>
      </c>
      <c r="S82">
        <v>5</v>
      </c>
      <c r="T82">
        <v>3</v>
      </c>
      <c r="U82" t="str">
        <f>IF(Append1[[#This Row],[total_intl_charge]] &lt;= MEDIAN(Append1[total_intl_charge]), "Low", "High")</f>
        <v>High</v>
      </c>
      <c r="V82">
        <v>3</v>
      </c>
      <c r="X82" s="1"/>
      <c r="Y82">
        <f>IF(Append1[[#This Row],[churn]]="yes", 1,0)</f>
        <v>0</v>
      </c>
      <c r="Z82" t="str">
        <f>IF(Append1[[#This Row],[total_eve_charge]]&lt;=15,"Low",
IF(Append1[[#This Row],[total_eve_charge]]&lt;=19,"Medium","High"))</f>
        <v>Low</v>
      </c>
      <c r="AA82" s="1" t="str">
        <f>IF(Append1[[#This Row],[total_day_charge]]&gt;30,"Heavy User",
IF(Append1[[#This Row],[total_eve_charge]]&gt;20,"Evening User",
IF(Append1[[#This Row],[total_night_charge]]&gt;10,"Night User","Low User")))</f>
        <v>Night User</v>
      </c>
    </row>
    <row r="83" spans="1:27" hidden="1" x14ac:dyDescent="0.3">
      <c r="A83">
        <v>82</v>
      </c>
      <c r="B83" s="1" t="s">
        <v>68</v>
      </c>
      <c r="C83">
        <v>74</v>
      </c>
      <c r="D83" s="1" t="s">
        <v>26</v>
      </c>
      <c r="E83" s="1">
        <v>0</v>
      </c>
      <c r="F83" s="1" t="s">
        <v>23</v>
      </c>
      <c r="G83">
        <v>0</v>
      </c>
      <c r="H83" t="str">
        <f>IF(Append1[[#This Row],[number_vmail_messages]]&lt;=10, "Low",
IF(Append1[[#This Row],[number_vmail_messages]]&lt;=25, "Medium", "High"))</f>
        <v>Low</v>
      </c>
      <c r="I83">
        <v>148.5</v>
      </c>
      <c r="J83">
        <v>111</v>
      </c>
      <c r="K83">
        <v>25.25</v>
      </c>
      <c r="L83">
        <v>146.5</v>
      </c>
      <c r="M83">
        <v>42</v>
      </c>
      <c r="N83">
        <v>12.45</v>
      </c>
      <c r="O83">
        <v>289.2</v>
      </c>
      <c r="P83">
        <v>83</v>
      </c>
      <c r="Q83">
        <v>13.01</v>
      </c>
      <c r="R83">
        <v>9.9</v>
      </c>
      <c r="S83">
        <v>6</v>
      </c>
      <c r="T83">
        <v>2.67</v>
      </c>
      <c r="U83" t="str">
        <f>IF(Append1[[#This Row],[total_intl_charge]] &lt;= MEDIAN(Append1[total_intl_charge]), "Low", "High")</f>
        <v>Low</v>
      </c>
      <c r="V83">
        <v>3</v>
      </c>
      <c r="X83" s="1"/>
      <c r="Y83">
        <f>IF(Append1[[#This Row],[churn]]="yes", 1,0)</f>
        <v>0</v>
      </c>
      <c r="Z83" t="str">
        <f>IF(Append1[[#This Row],[total_eve_charge]]&lt;=15,"Low",
IF(Append1[[#This Row],[total_eve_charge]]&lt;=19,"Medium","High"))</f>
        <v>Low</v>
      </c>
      <c r="AA83" s="1" t="str">
        <f>IF(Append1[[#This Row],[total_day_charge]]&gt;30,"Heavy User",
IF(Append1[[#This Row],[total_eve_charge]]&gt;20,"Evening User",
IF(Append1[[#This Row],[total_night_charge]]&gt;10,"Night User","Low User")))</f>
        <v>Night User</v>
      </c>
    </row>
    <row r="84" spans="1:27" hidden="1" x14ac:dyDescent="0.3">
      <c r="A84">
        <v>83</v>
      </c>
      <c r="B84" s="1" t="s">
        <v>48</v>
      </c>
      <c r="C84">
        <v>50</v>
      </c>
      <c r="D84" s="1" t="s">
        <v>26</v>
      </c>
      <c r="E84" s="1">
        <v>0</v>
      </c>
      <c r="F84" s="1" t="s">
        <v>23</v>
      </c>
      <c r="G84">
        <v>0</v>
      </c>
      <c r="H84" t="str">
        <f>IF(Append1[[#This Row],[number_vmail_messages]]&lt;=10, "Low",
IF(Append1[[#This Row],[number_vmail_messages]]&lt;=25, "Medium", "High"))</f>
        <v>Low</v>
      </c>
      <c r="I84">
        <v>258.10000000000002</v>
      </c>
      <c r="J84">
        <v>106</v>
      </c>
      <c r="K84">
        <v>43.88</v>
      </c>
      <c r="L84">
        <v>161.4</v>
      </c>
      <c r="M84">
        <v>106</v>
      </c>
      <c r="N84">
        <v>13.72</v>
      </c>
      <c r="O84">
        <v>225.1</v>
      </c>
      <c r="P84">
        <v>110</v>
      </c>
      <c r="Q84">
        <v>10.130000000000001</v>
      </c>
      <c r="R84">
        <v>11.7</v>
      </c>
      <c r="S84">
        <v>5</v>
      </c>
      <c r="T84">
        <v>3.16</v>
      </c>
      <c r="U84" t="str">
        <f>IF(Append1[[#This Row],[total_intl_charge]] &lt;= MEDIAN(Append1[total_intl_charge]), "Low", "High")</f>
        <v>High</v>
      </c>
      <c r="V84">
        <v>1</v>
      </c>
      <c r="X84" s="1"/>
      <c r="Y84">
        <f>IF(Append1[[#This Row],[churn]]="yes", 1,0)</f>
        <v>0</v>
      </c>
      <c r="Z84" t="str">
        <f>IF(Append1[[#This Row],[total_eve_charge]]&lt;=15,"Low",
IF(Append1[[#This Row],[total_eve_charge]]&lt;=19,"Medium","High"))</f>
        <v>Low</v>
      </c>
      <c r="AA84" s="1" t="str">
        <f>IF(Append1[[#This Row],[total_day_charge]]&gt;30,"Heavy User",
IF(Append1[[#This Row],[total_eve_charge]]&gt;20,"Evening User",
IF(Append1[[#This Row],[total_night_charge]]&gt;10,"Night User","Low User")))</f>
        <v>Heavy User</v>
      </c>
    </row>
    <row r="85" spans="1:27" hidden="1" x14ac:dyDescent="0.3">
      <c r="A85">
        <v>84</v>
      </c>
      <c r="B85" s="1" t="s">
        <v>57</v>
      </c>
      <c r="C85">
        <v>78</v>
      </c>
      <c r="D85" s="1" t="s">
        <v>22</v>
      </c>
      <c r="E85" s="1">
        <v>0</v>
      </c>
      <c r="F85" s="1" t="s">
        <v>23</v>
      </c>
      <c r="G85">
        <v>0</v>
      </c>
      <c r="H85" t="str">
        <f>IF(Append1[[#This Row],[number_vmail_messages]]&lt;=10, "Low",
IF(Append1[[#This Row],[number_vmail_messages]]&lt;=25, "Medium", "High"))</f>
        <v>Low</v>
      </c>
      <c r="I85">
        <v>208.9</v>
      </c>
      <c r="J85">
        <v>119</v>
      </c>
      <c r="K85">
        <v>35.51</v>
      </c>
      <c r="L85">
        <v>252.4</v>
      </c>
      <c r="M85">
        <v>132</v>
      </c>
      <c r="N85">
        <v>21.45</v>
      </c>
      <c r="O85">
        <v>280.2</v>
      </c>
      <c r="P85">
        <v>120</v>
      </c>
      <c r="Q85">
        <v>12.61</v>
      </c>
      <c r="R85">
        <v>12.8</v>
      </c>
      <c r="S85">
        <v>7</v>
      </c>
      <c r="T85">
        <v>3.46</v>
      </c>
      <c r="U85" t="str">
        <f>IF(Append1[[#This Row],[total_intl_charge]] &lt;= MEDIAN(Append1[total_intl_charge]), "Low", "High")</f>
        <v>High</v>
      </c>
      <c r="V85">
        <v>0</v>
      </c>
      <c r="X85" s="1"/>
      <c r="Y85">
        <f>IF(Append1[[#This Row],[churn]]="yes", 1,0)</f>
        <v>0</v>
      </c>
      <c r="Z85" t="str">
        <f>IF(Append1[[#This Row],[total_eve_charge]]&lt;=15,"Low",
IF(Append1[[#This Row],[total_eve_charge]]&lt;=19,"Medium","High"))</f>
        <v>High</v>
      </c>
      <c r="AA85" s="1" t="str">
        <f>IF(Append1[[#This Row],[total_day_charge]]&gt;30,"Heavy User",
IF(Append1[[#This Row],[total_eve_charge]]&gt;20,"Evening User",
IF(Append1[[#This Row],[total_night_charge]]&gt;10,"Night User","Low User")))</f>
        <v>Heavy User</v>
      </c>
    </row>
    <row r="86" spans="1:27" hidden="1" x14ac:dyDescent="0.3">
      <c r="A86">
        <v>85</v>
      </c>
      <c r="B86" s="1" t="s">
        <v>66</v>
      </c>
      <c r="C86">
        <v>93</v>
      </c>
      <c r="D86" s="1" t="s">
        <v>22</v>
      </c>
      <c r="E86" s="1">
        <v>0</v>
      </c>
      <c r="F86" s="1" t="s">
        <v>24</v>
      </c>
      <c r="G86">
        <v>36</v>
      </c>
      <c r="H86" t="str">
        <f>IF(Append1[[#This Row],[number_vmail_messages]]&lt;=10, "Low",
IF(Append1[[#This Row],[number_vmail_messages]]&lt;=25, "Medium", "High"))</f>
        <v>High</v>
      </c>
      <c r="I86">
        <v>178.7</v>
      </c>
      <c r="J86">
        <v>134</v>
      </c>
      <c r="K86">
        <v>30.38</v>
      </c>
      <c r="L86">
        <v>178.6</v>
      </c>
      <c r="M86">
        <v>102</v>
      </c>
      <c r="N86">
        <v>15.18</v>
      </c>
      <c r="O86">
        <v>126.8</v>
      </c>
      <c r="P86">
        <v>82</v>
      </c>
      <c r="Q86">
        <v>5.71</v>
      </c>
      <c r="R86">
        <v>8</v>
      </c>
      <c r="S86">
        <v>4</v>
      </c>
      <c r="T86">
        <v>2.16</v>
      </c>
      <c r="U86" t="str">
        <f>IF(Append1[[#This Row],[total_intl_charge]] &lt;= MEDIAN(Append1[total_intl_charge]), "Low", "High")</f>
        <v>Low</v>
      </c>
      <c r="V86">
        <v>2</v>
      </c>
      <c r="X86" s="1"/>
      <c r="Y86">
        <f>IF(Append1[[#This Row],[churn]]="yes", 1,0)</f>
        <v>0</v>
      </c>
      <c r="Z86" t="str">
        <f>IF(Append1[[#This Row],[total_eve_charge]]&lt;=15,"Low",
IF(Append1[[#This Row],[total_eve_charge]]&lt;=19,"Medium","High"))</f>
        <v>Medium</v>
      </c>
      <c r="AA86" s="1" t="str">
        <f>IF(Append1[[#This Row],[total_day_charge]]&gt;30,"Heavy User",
IF(Append1[[#This Row],[total_eve_charge]]&gt;20,"Evening User",
IF(Append1[[#This Row],[total_night_charge]]&gt;10,"Night User","Low User")))</f>
        <v>Heavy User</v>
      </c>
    </row>
    <row r="87" spans="1:27" hidden="1" x14ac:dyDescent="0.3">
      <c r="A87">
        <v>86</v>
      </c>
      <c r="B87" s="1" t="s">
        <v>25</v>
      </c>
      <c r="C87">
        <v>144</v>
      </c>
      <c r="D87" s="1" t="s">
        <v>22</v>
      </c>
      <c r="E87" s="1">
        <v>0</v>
      </c>
      <c r="F87" s="1" t="s">
        <v>23</v>
      </c>
      <c r="G87">
        <v>0</v>
      </c>
      <c r="H87" t="str">
        <f>IF(Append1[[#This Row],[number_vmail_messages]]&lt;=10, "Low",
IF(Append1[[#This Row],[number_vmail_messages]]&lt;=25, "Medium", "High"))</f>
        <v>Low</v>
      </c>
      <c r="I87">
        <v>177.5</v>
      </c>
      <c r="J87">
        <v>93</v>
      </c>
      <c r="K87">
        <v>30.18</v>
      </c>
      <c r="L87">
        <v>287.39999999999998</v>
      </c>
      <c r="M87">
        <v>75</v>
      </c>
      <c r="N87">
        <v>24.43</v>
      </c>
      <c r="O87">
        <v>180.5</v>
      </c>
      <c r="P87">
        <v>118</v>
      </c>
      <c r="Q87">
        <v>8.1199999999999992</v>
      </c>
      <c r="R87">
        <v>11.9</v>
      </c>
      <c r="S87">
        <v>3</v>
      </c>
      <c r="T87">
        <v>3.21</v>
      </c>
      <c r="U87" t="str">
        <f>IF(Append1[[#This Row],[total_intl_charge]] &lt;= MEDIAN(Append1[total_intl_charge]), "Low", "High")</f>
        <v>High</v>
      </c>
      <c r="V87">
        <v>2</v>
      </c>
      <c r="X87" s="1"/>
      <c r="Y87">
        <f>IF(Append1[[#This Row],[churn]]="yes", 1,0)</f>
        <v>0</v>
      </c>
      <c r="Z87" t="str">
        <f>IF(Append1[[#This Row],[total_eve_charge]]&lt;=15,"Low",
IF(Append1[[#This Row],[total_eve_charge]]&lt;=19,"Medium","High"))</f>
        <v>High</v>
      </c>
      <c r="AA87" s="1" t="str">
        <f>IF(Append1[[#This Row],[total_day_charge]]&gt;30,"Heavy User",
IF(Append1[[#This Row],[total_eve_charge]]&gt;20,"Evening User",
IF(Append1[[#This Row],[total_night_charge]]&gt;10,"Night User","Low User")))</f>
        <v>Heavy User</v>
      </c>
    </row>
    <row r="88" spans="1:27" hidden="1" x14ac:dyDescent="0.3">
      <c r="A88">
        <v>87</v>
      </c>
      <c r="B88" s="1" t="s">
        <v>71</v>
      </c>
      <c r="C88">
        <v>95</v>
      </c>
      <c r="D88" s="1" t="s">
        <v>22</v>
      </c>
      <c r="E88" s="1">
        <v>0</v>
      </c>
      <c r="F88" s="1" t="s">
        <v>23</v>
      </c>
      <c r="G88">
        <v>0</v>
      </c>
      <c r="H88" t="str">
        <f>IF(Append1[[#This Row],[number_vmail_messages]]&lt;=10, "Low",
IF(Append1[[#This Row],[number_vmail_messages]]&lt;=25, "Medium", "High"))</f>
        <v>Low</v>
      </c>
      <c r="I88">
        <v>175.2</v>
      </c>
      <c r="J88">
        <v>91</v>
      </c>
      <c r="K88">
        <v>29.78</v>
      </c>
      <c r="L88">
        <v>244.4</v>
      </c>
      <c r="M88">
        <v>109</v>
      </c>
      <c r="N88">
        <v>20.77</v>
      </c>
      <c r="O88">
        <v>75.8</v>
      </c>
      <c r="P88">
        <v>95</v>
      </c>
      <c r="Q88">
        <v>3.41</v>
      </c>
      <c r="R88">
        <v>7.5</v>
      </c>
      <c r="S88">
        <v>2</v>
      </c>
      <c r="T88">
        <v>2.0299999999999998</v>
      </c>
      <c r="U88" t="str">
        <f>IF(Append1[[#This Row],[total_intl_charge]] &lt;= MEDIAN(Append1[total_intl_charge]), "Low", "High")</f>
        <v>Low</v>
      </c>
      <c r="V88">
        <v>1</v>
      </c>
      <c r="X88" s="1"/>
      <c r="Y88">
        <f>IF(Append1[[#This Row],[churn]]="yes", 1,0)</f>
        <v>0</v>
      </c>
      <c r="Z88" t="str">
        <f>IF(Append1[[#This Row],[total_eve_charge]]&lt;=15,"Low",
IF(Append1[[#This Row],[total_eve_charge]]&lt;=19,"Medium","High"))</f>
        <v>High</v>
      </c>
      <c r="AA88" s="1" t="str">
        <f>IF(Append1[[#This Row],[total_day_charge]]&gt;30,"Heavy User",
IF(Append1[[#This Row],[total_eve_charge]]&gt;20,"Evening User",
IF(Append1[[#This Row],[total_night_charge]]&gt;10,"Night User","Low User")))</f>
        <v>Evening User</v>
      </c>
    </row>
    <row r="89" spans="1:27" hidden="1" x14ac:dyDescent="0.3">
      <c r="A89">
        <v>88</v>
      </c>
      <c r="B89" s="1" t="s">
        <v>45</v>
      </c>
      <c r="C89">
        <v>124</v>
      </c>
      <c r="D89" s="1" t="s">
        <v>22</v>
      </c>
      <c r="E89" s="1">
        <v>0</v>
      </c>
      <c r="F89" s="1" t="s">
        <v>24</v>
      </c>
      <c r="G89">
        <v>28</v>
      </c>
      <c r="H89" t="str">
        <f>IF(Append1[[#This Row],[number_vmail_messages]]&lt;=10, "Low",
IF(Append1[[#This Row],[number_vmail_messages]]&lt;=25, "Medium", "High"))</f>
        <v>High</v>
      </c>
      <c r="I89">
        <v>251.4</v>
      </c>
      <c r="J89">
        <v>104</v>
      </c>
      <c r="K89">
        <v>42.74</v>
      </c>
      <c r="L89">
        <v>225.1</v>
      </c>
      <c r="M89">
        <v>89</v>
      </c>
      <c r="N89">
        <v>19.13</v>
      </c>
      <c r="O89">
        <v>251.9</v>
      </c>
      <c r="P89">
        <v>121</v>
      </c>
      <c r="Q89">
        <v>11.34</v>
      </c>
      <c r="R89">
        <v>7.5</v>
      </c>
      <c r="S89">
        <v>5</v>
      </c>
      <c r="T89">
        <v>2.0299999999999998</v>
      </c>
      <c r="U89" t="str">
        <f>IF(Append1[[#This Row],[total_intl_charge]] &lt;= MEDIAN(Append1[total_intl_charge]), "Low", "High")</f>
        <v>Low</v>
      </c>
      <c r="V89">
        <v>1</v>
      </c>
      <c r="X89" s="1"/>
      <c r="Y89">
        <f>IF(Append1[[#This Row],[churn]]="yes", 1,0)</f>
        <v>0</v>
      </c>
      <c r="Z89" t="str">
        <f>IF(Append1[[#This Row],[total_eve_charge]]&lt;=15,"Low",
IF(Append1[[#This Row],[total_eve_charge]]&lt;=19,"Medium","High"))</f>
        <v>High</v>
      </c>
      <c r="AA89" s="1" t="str">
        <f>IF(Append1[[#This Row],[total_day_charge]]&gt;30,"Heavy User",
IF(Append1[[#This Row],[total_eve_charge]]&gt;20,"Evening User",
IF(Append1[[#This Row],[total_night_charge]]&gt;10,"Night User","Low User")))</f>
        <v>Heavy User</v>
      </c>
    </row>
    <row r="90" spans="1:27" hidden="1" x14ac:dyDescent="0.3">
      <c r="A90">
        <v>89</v>
      </c>
      <c r="B90" s="1" t="s">
        <v>35</v>
      </c>
      <c r="C90">
        <v>148</v>
      </c>
      <c r="D90" s="1" t="s">
        <v>26</v>
      </c>
      <c r="E90" s="1">
        <v>0</v>
      </c>
      <c r="F90" s="1" t="s">
        <v>24</v>
      </c>
      <c r="G90">
        <v>14</v>
      </c>
      <c r="H90" t="str">
        <f>IF(Append1[[#This Row],[number_vmail_messages]]&lt;=10, "Low",
IF(Append1[[#This Row],[number_vmail_messages]]&lt;=25, "Medium", "High"))</f>
        <v>Medium</v>
      </c>
      <c r="I90">
        <v>93.6</v>
      </c>
      <c r="J90">
        <v>137</v>
      </c>
      <c r="K90">
        <v>15.91</v>
      </c>
      <c r="L90">
        <v>193.8</v>
      </c>
      <c r="M90">
        <v>72</v>
      </c>
      <c r="N90">
        <v>16.47</v>
      </c>
      <c r="O90">
        <v>144.9</v>
      </c>
      <c r="P90">
        <v>84</v>
      </c>
      <c r="Q90">
        <v>6.52</v>
      </c>
      <c r="R90">
        <v>17.5</v>
      </c>
      <c r="S90">
        <v>5</v>
      </c>
      <c r="T90">
        <v>4.7300000000000004</v>
      </c>
      <c r="U90" t="str">
        <f>IF(Append1[[#This Row],[total_intl_charge]] &lt;= MEDIAN(Append1[total_intl_charge]), "Low", "High")</f>
        <v>High</v>
      </c>
      <c r="V90">
        <v>1</v>
      </c>
      <c r="X90" s="1"/>
      <c r="Y90">
        <f>IF(Append1[[#This Row],[churn]]="yes", 1,0)</f>
        <v>0</v>
      </c>
      <c r="Z90" t="str">
        <f>IF(Append1[[#This Row],[total_eve_charge]]&lt;=15,"Low",
IF(Append1[[#This Row],[total_eve_charge]]&lt;=19,"Medium","High"))</f>
        <v>Medium</v>
      </c>
      <c r="AA90" s="1" t="str">
        <f>IF(Append1[[#This Row],[total_day_charge]]&gt;30,"Heavy User",
IF(Append1[[#This Row],[total_eve_charge]]&gt;20,"Evening User",
IF(Append1[[#This Row],[total_night_charge]]&gt;10,"Night User","Low User")))</f>
        <v>Low User</v>
      </c>
    </row>
    <row r="91" spans="1:27" hidden="1" x14ac:dyDescent="0.3">
      <c r="A91">
        <v>90</v>
      </c>
      <c r="B91" s="1" t="s">
        <v>50</v>
      </c>
      <c r="C91">
        <v>176</v>
      </c>
      <c r="D91" s="1" t="s">
        <v>32</v>
      </c>
      <c r="E91" s="1">
        <v>0</v>
      </c>
      <c r="F91" s="1" t="s">
        <v>23</v>
      </c>
      <c r="G91">
        <v>0</v>
      </c>
      <c r="H91" t="str">
        <f>IF(Append1[[#This Row],[number_vmail_messages]]&lt;=10, "Low",
IF(Append1[[#This Row],[number_vmail_messages]]&lt;=25, "Medium", "High"))</f>
        <v>Low</v>
      </c>
      <c r="I91">
        <v>47.4</v>
      </c>
      <c r="J91">
        <v>125</v>
      </c>
      <c r="K91">
        <v>8.06</v>
      </c>
      <c r="L91">
        <v>167.8</v>
      </c>
      <c r="M91">
        <v>90</v>
      </c>
      <c r="N91">
        <v>14.26</v>
      </c>
      <c r="O91">
        <v>163.1</v>
      </c>
      <c r="P91">
        <v>107</v>
      </c>
      <c r="Q91">
        <v>7.34</v>
      </c>
      <c r="R91">
        <v>10.5</v>
      </c>
      <c r="S91">
        <v>8</v>
      </c>
      <c r="T91">
        <v>2.84</v>
      </c>
      <c r="U91" t="str">
        <f>IF(Append1[[#This Row],[total_intl_charge]] &lt;= MEDIAN(Append1[total_intl_charge]), "Low", "High")</f>
        <v>High</v>
      </c>
      <c r="V91">
        <v>2</v>
      </c>
      <c r="X91" s="1"/>
      <c r="Y91">
        <f>IF(Append1[[#This Row],[churn]]="yes", 1,0)</f>
        <v>0</v>
      </c>
      <c r="Z91" t="str">
        <f>IF(Append1[[#This Row],[total_eve_charge]]&lt;=15,"Low",
IF(Append1[[#This Row],[total_eve_charge]]&lt;=19,"Medium","High"))</f>
        <v>Low</v>
      </c>
      <c r="AA91" s="1" t="str">
        <f>IF(Append1[[#This Row],[total_day_charge]]&gt;30,"Heavy User",
IF(Append1[[#This Row],[total_eve_charge]]&gt;20,"Evening User",
IF(Append1[[#This Row],[total_night_charge]]&gt;10,"Night User","Low User")))</f>
        <v>Low User</v>
      </c>
    </row>
    <row r="92" spans="1:27" hidden="1" x14ac:dyDescent="0.3">
      <c r="A92">
        <v>91</v>
      </c>
      <c r="B92" s="1" t="s">
        <v>44</v>
      </c>
      <c r="C92">
        <v>47</v>
      </c>
      <c r="D92" s="1" t="s">
        <v>22</v>
      </c>
      <c r="E92" s="1">
        <v>0</v>
      </c>
      <c r="F92" s="1" t="s">
        <v>24</v>
      </c>
      <c r="G92">
        <v>37</v>
      </c>
      <c r="H92" t="str">
        <f>IF(Append1[[#This Row],[number_vmail_messages]]&lt;=10, "Low",
IF(Append1[[#This Row],[number_vmail_messages]]&lt;=25, "Medium", "High"))</f>
        <v>High</v>
      </c>
      <c r="I92">
        <v>163.5</v>
      </c>
      <c r="J92">
        <v>77</v>
      </c>
      <c r="K92">
        <v>27.8</v>
      </c>
      <c r="L92">
        <v>203.1</v>
      </c>
      <c r="M92">
        <v>102</v>
      </c>
      <c r="N92">
        <v>17.260000000000002</v>
      </c>
      <c r="O92">
        <v>232</v>
      </c>
      <c r="P92">
        <v>87</v>
      </c>
      <c r="Q92">
        <v>10.44</v>
      </c>
      <c r="R92">
        <v>7.8</v>
      </c>
      <c r="S92">
        <v>4</v>
      </c>
      <c r="T92">
        <v>2.11</v>
      </c>
      <c r="U92" t="str">
        <f>IF(Append1[[#This Row],[total_intl_charge]] &lt;= MEDIAN(Append1[total_intl_charge]), "Low", "High")</f>
        <v>Low</v>
      </c>
      <c r="V92">
        <v>2</v>
      </c>
      <c r="X92" s="1"/>
      <c r="Y92">
        <f>IF(Append1[[#This Row],[churn]]="yes", 1,0)</f>
        <v>0</v>
      </c>
      <c r="Z92" t="str">
        <f>IF(Append1[[#This Row],[total_eve_charge]]&lt;=15,"Low",
IF(Append1[[#This Row],[total_eve_charge]]&lt;=19,"Medium","High"))</f>
        <v>Medium</v>
      </c>
      <c r="AA92" s="1" t="str">
        <f>IF(Append1[[#This Row],[total_day_charge]]&gt;30,"Heavy User",
IF(Append1[[#This Row],[total_eve_charge]]&gt;20,"Evening User",
IF(Append1[[#This Row],[total_night_charge]]&gt;10,"Night User","Low User")))</f>
        <v>Night User</v>
      </c>
    </row>
    <row r="93" spans="1:27" hidden="1" x14ac:dyDescent="0.3">
      <c r="A93">
        <v>92</v>
      </c>
      <c r="B93" s="1" t="s">
        <v>31</v>
      </c>
      <c r="C93">
        <v>67</v>
      </c>
      <c r="D93" s="1" t="s">
        <v>26</v>
      </c>
      <c r="E93" s="1">
        <v>0</v>
      </c>
      <c r="F93" s="1" t="s">
        <v>23</v>
      </c>
      <c r="G93">
        <v>0</v>
      </c>
      <c r="H93" t="str">
        <f>IF(Append1[[#This Row],[number_vmail_messages]]&lt;=10, "Low",
IF(Append1[[#This Row],[number_vmail_messages]]&lt;=25, "Medium", "High"))</f>
        <v>Low</v>
      </c>
      <c r="I93">
        <v>310.39999999999998</v>
      </c>
      <c r="J93">
        <v>97</v>
      </c>
      <c r="K93">
        <v>52.77</v>
      </c>
      <c r="L93">
        <v>66.5</v>
      </c>
      <c r="M93">
        <v>123</v>
      </c>
      <c r="N93">
        <v>5.65</v>
      </c>
      <c r="O93">
        <v>246.5</v>
      </c>
      <c r="P93">
        <v>99</v>
      </c>
      <c r="Q93">
        <v>11.09</v>
      </c>
      <c r="R93">
        <v>9.1999999999999993</v>
      </c>
      <c r="S93">
        <v>10</v>
      </c>
      <c r="T93">
        <v>2.48</v>
      </c>
      <c r="U93" t="str">
        <f>IF(Append1[[#This Row],[total_intl_charge]] &lt;= MEDIAN(Append1[total_intl_charge]), "Low", "High")</f>
        <v>Low</v>
      </c>
      <c r="V93">
        <v>4</v>
      </c>
      <c r="X93" s="1"/>
      <c r="Y93">
        <f>IF(Append1[[#This Row],[churn]]="yes", 1,0)</f>
        <v>0</v>
      </c>
      <c r="Z93" t="str">
        <f>IF(Append1[[#This Row],[total_eve_charge]]&lt;=15,"Low",
IF(Append1[[#This Row],[total_eve_charge]]&lt;=19,"Medium","High"))</f>
        <v>Low</v>
      </c>
      <c r="AA93" s="1" t="str">
        <f>IF(Append1[[#This Row],[total_day_charge]]&gt;30,"Heavy User",
IF(Append1[[#This Row],[total_eve_charge]]&gt;20,"Evening User",
IF(Append1[[#This Row],[total_night_charge]]&gt;10,"Night User","Low User")))</f>
        <v>Heavy User</v>
      </c>
    </row>
    <row r="94" spans="1:27" hidden="1" x14ac:dyDescent="0.3">
      <c r="A94">
        <v>93</v>
      </c>
      <c r="B94" s="1" t="s">
        <v>40</v>
      </c>
      <c r="C94">
        <v>128</v>
      </c>
      <c r="D94" s="1" t="s">
        <v>22</v>
      </c>
      <c r="E94" s="1">
        <v>0</v>
      </c>
      <c r="F94" s="1" t="s">
        <v>24</v>
      </c>
      <c r="G94">
        <v>40</v>
      </c>
      <c r="H94" t="str">
        <f>IF(Append1[[#This Row],[number_vmail_messages]]&lt;=10, "Low",
IF(Append1[[#This Row],[number_vmail_messages]]&lt;=25, "Medium", "High"))</f>
        <v>High</v>
      </c>
      <c r="I94">
        <v>171.2</v>
      </c>
      <c r="J94">
        <v>88</v>
      </c>
      <c r="K94">
        <v>29.1</v>
      </c>
      <c r="L94">
        <v>145.69999999999999</v>
      </c>
      <c r="M94">
        <v>109</v>
      </c>
      <c r="N94">
        <v>12.38</v>
      </c>
      <c r="O94">
        <v>196.8</v>
      </c>
      <c r="P94">
        <v>93</v>
      </c>
      <c r="Q94">
        <v>8.86</v>
      </c>
      <c r="R94">
        <v>14</v>
      </c>
      <c r="S94">
        <v>6</v>
      </c>
      <c r="T94">
        <v>3.78</v>
      </c>
      <c r="U94" t="str">
        <f>IF(Append1[[#This Row],[total_intl_charge]] &lt;= MEDIAN(Append1[total_intl_charge]), "Low", "High")</f>
        <v>High</v>
      </c>
      <c r="V94">
        <v>1</v>
      </c>
      <c r="X94" s="1"/>
      <c r="Y94">
        <f>IF(Append1[[#This Row],[churn]]="yes", 1,0)</f>
        <v>0</v>
      </c>
      <c r="Z94" t="str">
        <f>IF(Append1[[#This Row],[total_eve_charge]]&lt;=15,"Low",
IF(Append1[[#This Row],[total_eve_charge]]&lt;=19,"Medium","High"))</f>
        <v>Low</v>
      </c>
      <c r="AA94" s="1" t="str">
        <f>IF(Append1[[#This Row],[total_day_charge]]&gt;30,"Heavy User",
IF(Append1[[#This Row],[total_eve_charge]]&gt;20,"Evening User",
IF(Append1[[#This Row],[total_night_charge]]&gt;10,"Night User","Low User")))</f>
        <v>Low User</v>
      </c>
    </row>
    <row r="95" spans="1:27" hidden="1" x14ac:dyDescent="0.3">
      <c r="A95">
        <v>94</v>
      </c>
      <c r="B95" s="1" t="s">
        <v>41</v>
      </c>
      <c r="C95">
        <v>111</v>
      </c>
      <c r="D95" s="1" t="s">
        <v>22</v>
      </c>
      <c r="E95" s="1">
        <v>0</v>
      </c>
      <c r="F95" s="1" t="s">
        <v>23</v>
      </c>
      <c r="G95">
        <v>0</v>
      </c>
      <c r="H95" t="str">
        <f>IF(Append1[[#This Row],[number_vmail_messages]]&lt;=10, "Low",
IF(Append1[[#This Row],[number_vmail_messages]]&lt;=25, "Medium", "High"))</f>
        <v>Low</v>
      </c>
      <c r="I95">
        <v>172.8</v>
      </c>
      <c r="J95">
        <v>58</v>
      </c>
      <c r="K95">
        <v>29.38</v>
      </c>
      <c r="L95">
        <v>183.1</v>
      </c>
      <c r="M95">
        <v>108</v>
      </c>
      <c r="N95">
        <v>15.56</v>
      </c>
      <c r="O95">
        <v>158.80000000000001</v>
      </c>
      <c r="P95">
        <v>104</v>
      </c>
      <c r="Q95">
        <v>7.15</v>
      </c>
      <c r="R95">
        <v>7.9</v>
      </c>
      <c r="S95">
        <v>3</v>
      </c>
      <c r="T95">
        <v>2.13</v>
      </c>
      <c r="U95" t="str">
        <f>IF(Append1[[#This Row],[total_intl_charge]] &lt;= MEDIAN(Append1[total_intl_charge]), "Low", "High")</f>
        <v>Low</v>
      </c>
      <c r="V95">
        <v>4</v>
      </c>
      <c r="X95" s="1"/>
      <c r="Y95">
        <f>IF(Append1[[#This Row],[churn]]="yes", 1,0)</f>
        <v>0</v>
      </c>
      <c r="Z95" t="str">
        <f>IF(Append1[[#This Row],[total_eve_charge]]&lt;=15,"Low",
IF(Append1[[#This Row],[total_eve_charge]]&lt;=19,"Medium","High"))</f>
        <v>Medium</v>
      </c>
      <c r="AA95" s="1" t="str">
        <f>IF(Append1[[#This Row],[total_day_charge]]&gt;30,"Heavy User",
IF(Append1[[#This Row],[total_eve_charge]]&gt;20,"Evening User",
IF(Append1[[#This Row],[total_night_charge]]&gt;10,"Night User","Low User")))</f>
        <v>Low User</v>
      </c>
    </row>
    <row r="96" spans="1:27" hidden="1" x14ac:dyDescent="0.3">
      <c r="A96">
        <v>95</v>
      </c>
      <c r="B96" s="1" t="s">
        <v>44</v>
      </c>
      <c r="C96">
        <v>157</v>
      </c>
      <c r="D96" s="1" t="s">
        <v>22</v>
      </c>
      <c r="E96" s="1">
        <v>0</v>
      </c>
      <c r="F96" s="1" t="s">
        <v>23</v>
      </c>
      <c r="G96">
        <v>0</v>
      </c>
      <c r="H96" t="str">
        <f>IF(Append1[[#This Row],[number_vmail_messages]]&lt;=10, "Low",
IF(Append1[[#This Row],[number_vmail_messages]]&lt;=25, "Medium", "High"))</f>
        <v>Low</v>
      </c>
      <c r="I96">
        <v>224.5</v>
      </c>
      <c r="J96">
        <v>111</v>
      </c>
      <c r="K96">
        <v>38.17</v>
      </c>
      <c r="L96">
        <v>200.7</v>
      </c>
      <c r="M96">
        <v>99</v>
      </c>
      <c r="N96">
        <v>17.059999999999999</v>
      </c>
      <c r="O96">
        <v>116.6</v>
      </c>
      <c r="P96">
        <v>118</v>
      </c>
      <c r="Q96">
        <v>5.25</v>
      </c>
      <c r="R96">
        <v>11.5</v>
      </c>
      <c r="S96">
        <v>2</v>
      </c>
      <c r="T96">
        <v>3.11</v>
      </c>
      <c r="U96" t="str">
        <f>IF(Append1[[#This Row],[total_intl_charge]] &lt;= MEDIAN(Append1[total_intl_charge]), "Low", "High")</f>
        <v>High</v>
      </c>
      <c r="V96">
        <v>2</v>
      </c>
      <c r="X96" s="1"/>
      <c r="Y96">
        <f>IF(Append1[[#This Row],[churn]]="yes", 1,0)</f>
        <v>0</v>
      </c>
      <c r="Z96" t="str">
        <f>IF(Append1[[#This Row],[total_eve_charge]]&lt;=15,"Low",
IF(Append1[[#This Row],[total_eve_charge]]&lt;=19,"Medium","High"))</f>
        <v>Medium</v>
      </c>
      <c r="AA96" s="1" t="str">
        <f>IF(Append1[[#This Row],[total_day_charge]]&gt;30,"Heavy User",
IF(Append1[[#This Row],[total_eve_charge]]&gt;20,"Evening User",
IF(Append1[[#This Row],[total_night_charge]]&gt;10,"Night User","Low User")))</f>
        <v>Heavy User</v>
      </c>
    </row>
    <row r="97" spans="1:27" hidden="1" x14ac:dyDescent="0.3">
      <c r="A97">
        <v>96</v>
      </c>
      <c r="B97" s="1" t="s">
        <v>48</v>
      </c>
      <c r="C97">
        <v>61</v>
      </c>
      <c r="D97" s="1" t="s">
        <v>26</v>
      </c>
      <c r="E97" s="1">
        <v>1</v>
      </c>
      <c r="F97" s="1" t="s">
        <v>23</v>
      </c>
      <c r="G97">
        <v>0</v>
      </c>
      <c r="H97" t="str">
        <f>IF(Append1[[#This Row],[number_vmail_messages]]&lt;=10, "Low",
IF(Append1[[#This Row],[number_vmail_messages]]&lt;=25, "Medium", "High"))</f>
        <v>Low</v>
      </c>
      <c r="I97">
        <v>78.2</v>
      </c>
      <c r="J97">
        <v>103</v>
      </c>
      <c r="K97">
        <v>13.29</v>
      </c>
      <c r="L97">
        <v>195.9</v>
      </c>
      <c r="M97">
        <v>149</v>
      </c>
      <c r="N97">
        <v>16.649999999999999</v>
      </c>
      <c r="O97">
        <v>108</v>
      </c>
      <c r="P97">
        <v>100</v>
      </c>
      <c r="Q97">
        <v>4.8600000000000003</v>
      </c>
      <c r="R97">
        <v>10.1</v>
      </c>
      <c r="S97">
        <v>6</v>
      </c>
      <c r="T97">
        <v>2.73</v>
      </c>
      <c r="U97" t="str">
        <f>IF(Append1[[#This Row],[total_intl_charge]] &lt;= MEDIAN(Append1[total_intl_charge]), "Low", "High")</f>
        <v>Low</v>
      </c>
      <c r="V97">
        <v>2</v>
      </c>
      <c r="X97" s="1"/>
      <c r="Y97">
        <f>IF(Append1[[#This Row],[churn]]="yes", 1,0)</f>
        <v>0</v>
      </c>
      <c r="Z97" t="str">
        <f>IF(Append1[[#This Row],[total_eve_charge]]&lt;=15,"Low",
IF(Append1[[#This Row],[total_eve_charge]]&lt;=19,"Medium","High"))</f>
        <v>Medium</v>
      </c>
      <c r="AA97" s="1" t="str">
        <f>IF(Append1[[#This Row],[total_day_charge]]&gt;30,"Heavy User",
IF(Append1[[#This Row],[total_eve_charge]]&gt;20,"Evening User",
IF(Append1[[#This Row],[total_night_charge]]&gt;10,"Night User","Low User")))</f>
        <v>Low User</v>
      </c>
    </row>
    <row r="98" spans="1:27" hidden="1" x14ac:dyDescent="0.3">
      <c r="A98">
        <v>97</v>
      </c>
      <c r="B98" s="1" t="s">
        <v>58</v>
      </c>
      <c r="C98">
        <v>65</v>
      </c>
      <c r="D98" s="1" t="s">
        <v>22</v>
      </c>
      <c r="E98" s="1">
        <v>0</v>
      </c>
      <c r="F98" s="1" t="s">
        <v>23</v>
      </c>
      <c r="G98">
        <v>0</v>
      </c>
      <c r="H98" t="str">
        <f>IF(Append1[[#This Row],[number_vmail_messages]]&lt;=10, "Low",
IF(Append1[[#This Row],[number_vmail_messages]]&lt;=25, "Medium", "High"))</f>
        <v>Low</v>
      </c>
      <c r="I98">
        <v>148.69999999999999</v>
      </c>
      <c r="J98">
        <v>80</v>
      </c>
      <c r="K98">
        <v>25.28</v>
      </c>
      <c r="L98">
        <v>259</v>
      </c>
      <c r="M98">
        <v>94</v>
      </c>
      <c r="N98">
        <v>22.02</v>
      </c>
      <c r="O98">
        <v>149.5</v>
      </c>
      <c r="P98">
        <v>107</v>
      </c>
      <c r="Q98">
        <v>6.73</v>
      </c>
      <c r="R98">
        <v>12.7</v>
      </c>
      <c r="S98">
        <v>6</v>
      </c>
      <c r="T98">
        <v>3.43</v>
      </c>
      <c r="U98" t="str">
        <f>IF(Append1[[#This Row],[total_intl_charge]] &lt;= MEDIAN(Append1[total_intl_charge]), "Low", "High")</f>
        <v>High</v>
      </c>
      <c r="V98">
        <v>2</v>
      </c>
      <c r="X98" s="1"/>
      <c r="Y98">
        <f>IF(Append1[[#This Row],[churn]]="yes", 1,0)</f>
        <v>0</v>
      </c>
      <c r="Z98" t="str">
        <f>IF(Append1[[#This Row],[total_eve_charge]]&lt;=15,"Low",
IF(Append1[[#This Row],[total_eve_charge]]&lt;=19,"Medium","High"))</f>
        <v>High</v>
      </c>
      <c r="AA98" s="1" t="str">
        <f>IF(Append1[[#This Row],[total_day_charge]]&gt;30,"Heavy User",
IF(Append1[[#This Row],[total_eve_charge]]&gt;20,"Evening User",
IF(Append1[[#This Row],[total_night_charge]]&gt;10,"Night User","Low User")))</f>
        <v>Evening User</v>
      </c>
    </row>
    <row r="99" spans="1:27" hidden="1" x14ac:dyDescent="0.3">
      <c r="A99">
        <v>98</v>
      </c>
      <c r="B99" s="1" t="s">
        <v>34</v>
      </c>
      <c r="C99">
        <v>123</v>
      </c>
      <c r="D99" s="1" t="s">
        <v>32</v>
      </c>
      <c r="E99" s="1">
        <v>0</v>
      </c>
      <c r="F99" s="1" t="s">
        <v>23</v>
      </c>
      <c r="G99">
        <v>0</v>
      </c>
      <c r="H99" t="str">
        <f>IF(Append1[[#This Row],[number_vmail_messages]]&lt;=10, "Low",
IF(Append1[[#This Row],[number_vmail_messages]]&lt;=25, "Medium", "High"))</f>
        <v>Low</v>
      </c>
      <c r="I99">
        <v>159.5</v>
      </c>
      <c r="J99">
        <v>77</v>
      </c>
      <c r="K99">
        <v>27.12</v>
      </c>
      <c r="L99">
        <v>303.8</v>
      </c>
      <c r="M99">
        <v>92</v>
      </c>
      <c r="N99">
        <v>25.82</v>
      </c>
      <c r="O99">
        <v>226.9</v>
      </c>
      <c r="P99">
        <v>120</v>
      </c>
      <c r="Q99">
        <v>10.210000000000001</v>
      </c>
      <c r="R99">
        <v>12</v>
      </c>
      <c r="S99">
        <v>4</v>
      </c>
      <c r="T99">
        <v>3.24</v>
      </c>
      <c r="U99" t="str">
        <f>IF(Append1[[#This Row],[total_intl_charge]] &lt;= MEDIAN(Append1[total_intl_charge]), "Low", "High")</f>
        <v>High</v>
      </c>
      <c r="V99">
        <v>0</v>
      </c>
      <c r="X99" s="1"/>
      <c r="Y99">
        <f>IF(Append1[[#This Row],[churn]]="yes", 1,0)</f>
        <v>0</v>
      </c>
      <c r="Z99" t="str">
        <f>IF(Append1[[#This Row],[total_eve_charge]]&lt;=15,"Low",
IF(Append1[[#This Row],[total_eve_charge]]&lt;=19,"Medium","High"))</f>
        <v>High</v>
      </c>
      <c r="AA99" s="1" t="str">
        <f>IF(Append1[[#This Row],[total_day_charge]]&gt;30,"Heavy User",
IF(Append1[[#This Row],[total_eve_charge]]&gt;20,"Evening User",
IF(Append1[[#This Row],[total_night_charge]]&gt;10,"Night User","Low User")))</f>
        <v>Evening User</v>
      </c>
    </row>
    <row r="100" spans="1:27" hidden="1" x14ac:dyDescent="0.3">
      <c r="A100">
        <v>99</v>
      </c>
      <c r="B100" s="1" t="s">
        <v>61</v>
      </c>
      <c r="C100">
        <v>53</v>
      </c>
      <c r="D100" s="1" t="s">
        <v>32</v>
      </c>
      <c r="E100" s="1">
        <v>0</v>
      </c>
      <c r="F100" s="1" t="s">
        <v>24</v>
      </c>
      <c r="G100">
        <v>18</v>
      </c>
      <c r="H100" t="str">
        <f>IF(Append1[[#This Row],[number_vmail_messages]]&lt;=10, "Low",
IF(Append1[[#This Row],[number_vmail_messages]]&lt;=25, "Medium", "High"))</f>
        <v>Medium</v>
      </c>
      <c r="I100">
        <v>146.80000000000001</v>
      </c>
      <c r="J100">
        <v>107</v>
      </c>
      <c r="K100">
        <v>24.96</v>
      </c>
      <c r="L100">
        <v>310</v>
      </c>
      <c r="M100">
        <v>84</v>
      </c>
      <c r="N100">
        <v>26.35</v>
      </c>
      <c r="O100">
        <v>178.7</v>
      </c>
      <c r="P100">
        <v>130</v>
      </c>
      <c r="Q100">
        <v>8.0399999999999991</v>
      </c>
      <c r="R100">
        <v>7.2</v>
      </c>
      <c r="S100">
        <v>7</v>
      </c>
      <c r="T100">
        <v>1.94</v>
      </c>
      <c r="U100" t="str">
        <f>IF(Append1[[#This Row],[total_intl_charge]] &lt;= MEDIAN(Append1[total_intl_charge]), "Low", "High")</f>
        <v>Low</v>
      </c>
      <c r="V100">
        <v>0</v>
      </c>
      <c r="X100" s="1"/>
      <c r="Y100">
        <f>IF(Append1[[#This Row],[churn]]="yes", 1,0)</f>
        <v>0</v>
      </c>
      <c r="Z100" t="str">
        <f>IF(Append1[[#This Row],[total_eve_charge]]&lt;=15,"Low",
IF(Append1[[#This Row],[total_eve_charge]]&lt;=19,"Medium","High"))</f>
        <v>High</v>
      </c>
      <c r="AA100" s="1" t="str">
        <f>IF(Append1[[#This Row],[total_day_charge]]&gt;30,"Heavy User",
IF(Append1[[#This Row],[total_eve_charge]]&gt;20,"Evening User",
IF(Append1[[#This Row],[total_night_charge]]&gt;10,"Night User","Low User")))</f>
        <v>Evening User</v>
      </c>
    </row>
    <row r="101" spans="1:27" hidden="1" x14ac:dyDescent="0.3">
      <c r="A101">
        <v>100</v>
      </c>
      <c r="B101" s="1" t="s">
        <v>72</v>
      </c>
      <c r="C101">
        <v>133</v>
      </c>
      <c r="D101" s="1" t="s">
        <v>32</v>
      </c>
      <c r="E101" s="1">
        <v>1</v>
      </c>
      <c r="F101" s="1" t="s">
        <v>24</v>
      </c>
      <c r="G101">
        <v>32</v>
      </c>
      <c r="H101" t="str">
        <f>IF(Append1[[#This Row],[number_vmail_messages]]&lt;=10, "Low",
IF(Append1[[#This Row],[number_vmail_messages]]&lt;=25, "Medium", "High"))</f>
        <v>High</v>
      </c>
      <c r="I101">
        <v>221.1</v>
      </c>
      <c r="J101">
        <v>137</v>
      </c>
      <c r="K101">
        <v>37.590000000000003</v>
      </c>
      <c r="L101">
        <v>264.89999999999998</v>
      </c>
      <c r="M101">
        <v>99</v>
      </c>
      <c r="N101">
        <v>22.52</v>
      </c>
      <c r="O101">
        <v>168.9</v>
      </c>
      <c r="P101">
        <v>108</v>
      </c>
      <c r="Q101">
        <v>7.6</v>
      </c>
      <c r="R101">
        <v>15.4</v>
      </c>
      <c r="S101">
        <v>4</v>
      </c>
      <c r="T101">
        <v>4.16</v>
      </c>
      <c r="U101" t="str">
        <f>IF(Append1[[#This Row],[total_intl_charge]] &lt;= MEDIAN(Append1[total_intl_charge]), "Low", "High")</f>
        <v>High</v>
      </c>
      <c r="V101">
        <v>2</v>
      </c>
      <c r="X101" s="1"/>
      <c r="Y101">
        <f>IF(Append1[[#This Row],[churn]]="yes", 1,0)</f>
        <v>0</v>
      </c>
      <c r="Z101" t="str">
        <f>IF(Append1[[#This Row],[total_eve_charge]]&lt;=15,"Low",
IF(Append1[[#This Row],[total_eve_charge]]&lt;=19,"Medium","High"))</f>
        <v>High</v>
      </c>
      <c r="AA101" s="1" t="str">
        <f>IF(Append1[[#This Row],[total_day_charge]]&gt;30,"Heavy User",
IF(Append1[[#This Row],[total_eve_charge]]&gt;20,"Evening User",
IF(Append1[[#This Row],[total_night_charge]]&gt;10,"Night User","Low User")))</f>
        <v>Heavy User</v>
      </c>
    </row>
    <row r="102" spans="1:27" hidden="1" x14ac:dyDescent="0.3">
      <c r="A102">
        <v>101</v>
      </c>
      <c r="B102" s="1" t="s">
        <v>45</v>
      </c>
      <c r="C102">
        <v>92</v>
      </c>
      <c r="D102" s="1" t="s">
        <v>22</v>
      </c>
      <c r="E102" s="1">
        <v>0</v>
      </c>
      <c r="F102" s="1" t="s">
        <v>23</v>
      </c>
      <c r="G102">
        <v>0</v>
      </c>
      <c r="H102" t="str">
        <f>IF(Append1[[#This Row],[number_vmail_messages]]&lt;=10, "Low",
IF(Append1[[#This Row],[number_vmail_messages]]&lt;=25, "Medium", "High"))</f>
        <v>Low</v>
      </c>
      <c r="I102">
        <v>201.9</v>
      </c>
      <c r="J102">
        <v>74</v>
      </c>
      <c r="K102">
        <v>34.32</v>
      </c>
      <c r="L102">
        <v>226.8</v>
      </c>
      <c r="M102">
        <v>119</v>
      </c>
      <c r="N102">
        <v>19.28</v>
      </c>
      <c r="O102">
        <v>217.5</v>
      </c>
      <c r="P102">
        <v>80</v>
      </c>
      <c r="Q102">
        <v>9.7899999999999991</v>
      </c>
      <c r="R102">
        <v>13.7</v>
      </c>
      <c r="S102">
        <v>6</v>
      </c>
      <c r="T102">
        <v>3.7</v>
      </c>
      <c r="U102" t="str">
        <f>IF(Append1[[#This Row],[total_intl_charge]] &lt;= MEDIAN(Append1[total_intl_charge]), "Low", "High")</f>
        <v>High</v>
      </c>
      <c r="V102">
        <v>3</v>
      </c>
      <c r="X102" s="1"/>
      <c r="Y102">
        <f>IF(Append1[[#This Row],[churn]]="yes", 1,0)</f>
        <v>0</v>
      </c>
      <c r="Z102" t="str">
        <f>IF(Append1[[#This Row],[total_eve_charge]]&lt;=15,"Low",
IF(Append1[[#This Row],[total_eve_charge]]&lt;=19,"Medium","High"))</f>
        <v>High</v>
      </c>
      <c r="AA102" s="1" t="str">
        <f>IF(Append1[[#This Row],[total_day_charge]]&gt;30,"Heavy User",
IF(Append1[[#This Row],[total_eve_charge]]&gt;20,"Evening User",
IF(Append1[[#This Row],[total_night_charge]]&gt;10,"Night User","Low User")))</f>
        <v>Heavy User</v>
      </c>
    </row>
    <row r="103" spans="1:27" hidden="1" x14ac:dyDescent="0.3">
      <c r="A103">
        <v>102</v>
      </c>
      <c r="B103" s="1" t="s">
        <v>25</v>
      </c>
      <c r="C103">
        <v>109</v>
      </c>
      <c r="D103" s="1" t="s">
        <v>32</v>
      </c>
      <c r="E103" s="1">
        <v>0</v>
      </c>
      <c r="F103" s="1" t="s">
        <v>23</v>
      </c>
      <c r="G103">
        <v>0</v>
      </c>
      <c r="H103" t="str">
        <f>IF(Append1[[#This Row],[number_vmail_messages]]&lt;=10, "Low",
IF(Append1[[#This Row],[number_vmail_messages]]&lt;=25, "Medium", "High"))</f>
        <v>Low</v>
      </c>
      <c r="I103">
        <v>218.9</v>
      </c>
      <c r="J103">
        <v>105</v>
      </c>
      <c r="K103">
        <v>37.21</v>
      </c>
      <c r="L103">
        <v>299.89999999999998</v>
      </c>
      <c r="M103">
        <v>87</v>
      </c>
      <c r="N103">
        <v>25.49</v>
      </c>
      <c r="O103">
        <v>158.6</v>
      </c>
      <c r="P103">
        <v>110</v>
      </c>
      <c r="Q103">
        <v>7.14</v>
      </c>
      <c r="R103">
        <v>11.3</v>
      </c>
      <c r="S103">
        <v>4</v>
      </c>
      <c r="T103">
        <v>3.05</v>
      </c>
      <c r="U103" t="str">
        <f>IF(Append1[[#This Row],[total_intl_charge]] &lt;= MEDIAN(Append1[total_intl_charge]), "Low", "High")</f>
        <v>High</v>
      </c>
      <c r="V103">
        <v>2</v>
      </c>
      <c r="X103" s="1"/>
      <c r="Y103">
        <f>IF(Append1[[#This Row],[churn]]="yes", 1,0)</f>
        <v>0</v>
      </c>
      <c r="Z103" t="str">
        <f>IF(Append1[[#This Row],[total_eve_charge]]&lt;=15,"Low",
IF(Append1[[#This Row],[total_eve_charge]]&lt;=19,"Medium","High"))</f>
        <v>High</v>
      </c>
      <c r="AA103" s="1" t="str">
        <f>IF(Append1[[#This Row],[total_day_charge]]&gt;30,"Heavy User",
IF(Append1[[#This Row],[total_eve_charge]]&gt;20,"Evening User",
IF(Append1[[#This Row],[total_night_charge]]&gt;10,"Night User","Low User")))</f>
        <v>Heavy User</v>
      </c>
    </row>
    <row r="104" spans="1:27" hidden="1" x14ac:dyDescent="0.3">
      <c r="A104">
        <v>103</v>
      </c>
      <c r="B104" s="1" t="s">
        <v>73</v>
      </c>
      <c r="C104">
        <v>87</v>
      </c>
      <c r="D104" s="1" t="s">
        <v>32</v>
      </c>
      <c r="E104" s="1">
        <v>0</v>
      </c>
      <c r="F104" s="1" t="s">
        <v>24</v>
      </c>
      <c r="G104">
        <v>28</v>
      </c>
      <c r="H104" t="str">
        <f>IF(Append1[[#This Row],[number_vmail_messages]]&lt;=10, "Low",
IF(Append1[[#This Row],[number_vmail_messages]]&lt;=25, "Medium", "High"))</f>
        <v>High</v>
      </c>
      <c r="I104">
        <v>151.4</v>
      </c>
      <c r="J104">
        <v>95</v>
      </c>
      <c r="K104">
        <v>25.74</v>
      </c>
      <c r="L104">
        <v>152.4</v>
      </c>
      <c r="M104">
        <v>97</v>
      </c>
      <c r="N104">
        <v>12.95</v>
      </c>
      <c r="O104">
        <v>250.1</v>
      </c>
      <c r="P104">
        <v>109</v>
      </c>
      <c r="Q104">
        <v>11.25</v>
      </c>
      <c r="R104">
        <v>0</v>
      </c>
      <c r="S104">
        <v>0</v>
      </c>
      <c r="T104">
        <v>0</v>
      </c>
      <c r="U104" t="str">
        <f>IF(Append1[[#This Row],[total_intl_charge]] &lt;= MEDIAN(Append1[total_intl_charge]), "Low", "High")</f>
        <v>Low</v>
      </c>
      <c r="V104">
        <v>1</v>
      </c>
      <c r="X104" s="1"/>
      <c r="Y104">
        <f>IF(Append1[[#This Row],[churn]]="yes", 1,0)</f>
        <v>0</v>
      </c>
      <c r="Z104" t="str">
        <f>IF(Append1[[#This Row],[total_eve_charge]]&lt;=15,"Low",
IF(Append1[[#This Row],[total_eve_charge]]&lt;=19,"Medium","High"))</f>
        <v>Low</v>
      </c>
      <c r="AA104" s="1" t="str">
        <f>IF(Append1[[#This Row],[total_day_charge]]&gt;30,"Heavy User",
IF(Append1[[#This Row],[total_eve_charge]]&gt;20,"Evening User",
IF(Append1[[#This Row],[total_night_charge]]&gt;10,"Night User","Low User")))</f>
        <v>Night User</v>
      </c>
    </row>
    <row r="105" spans="1:27" hidden="1" x14ac:dyDescent="0.3">
      <c r="A105">
        <v>104</v>
      </c>
      <c r="B105" s="1" t="s">
        <v>54</v>
      </c>
      <c r="C105">
        <v>84</v>
      </c>
      <c r="D105" s="1" t="s">
        <v>22</v>
      </c>
      <c r="E105" s="1">
        <v>0</v>
      </c>
      <c r="F105" s="1" t="s">
        <v>23</v>
      </c>
      <c r="G105">
        <v>0</v>
      </c>
      <c r="H105" t="str">
        <f>IF(Append1[[#This Row],[number_vmail_messages]]&lt;=10, "Low",
IF(Append1[[#This Row],[number_vmail_messages]]&lt;=25, "Medium", "High"))</f>
        <v>Low</v>
      </c>
      <c r="I105">
        <v>159</v>
      </c>
      <c r="J105">
        <v>80</v>
      </c>
      <c r="K105">
        <v>27.03</v>
      </c>
      <c r="L105">
        <v>167.9</v>
      </c>
      <c r="M105">
        <v>128</v>
      </c>
      <c r="N105">
        <v>14.27</v>
      </c>
      <c r="O105">
        <v>167.6</v>
      </c>
      <c r="P105">
        <v>101</v>
      </c>
      <c r="Q105">
        <v>7.54</v>
      </c>
      <c r="R105">
        <v>12.3</v>
      </c>
      <c r="S105">
        <v>5</v>
      </c>
      <c r="T105">
        <v>3.32</v>
      </c>
      <c r="U105" t="str">
        <f>IF(Append1[[#This Row],[total_intl_charge]] &lt;= MEDIAN(Append1[total_intl_charge]), "Low", "High")</f>
        <v>High</v>
      </c>
      <c r="V105">
        <v>1</v>
      </c>
      <c r="X105" s="1"/>
      <c r="Y105">
        <f>IF(Append1[[#This Row],[churn]]="yes", 1,0)</f>
        <v>0</v>
      </c>
      <c r="Z105" t="str">
        <f>IF(Append1[[#This Row],[total_eve_charge]]&lt;=15,"Low",
IF(Append1[[#This Row],[total_eve_charge]]&lt;=19,"Medium","High"))</f>
        <v>Low</v>
      </c>
      <c r="AA105" s="1" t="str">
        <f>IF(Append1[[#This Row],[total_day_charge]]&gt;30,"Heavy User",
IF(Append1[[#This Row],[total_eve_charge]]&gt;20,"Evening User",
IF(Append1[[#This Row],[total_night_charge]]&gt;10,"Night User","Low User")))</f>
        <v>Low User</v>
      </c>
    </row>
    <row r="106" spans="1:27" hidden="1" x14ac:dyDescent="0.3">
      <c r="A106">
        <v>105</v>
      </c>
      <c r="B106" s="1" t="s">
        <v>42</v>
      </c>
      <c r="C106">
        <v>62</v>
      </c>
      <c r="D106" s="1" t="s">
        <v>22</v>
      </c>
      <c r="E106" s="1">
        <v>1</v>
      </c>
      <c r="F106" s="1" t="s">
        <v>23</v>
      </c>
      <c r="G106">
        <v>0</v>
      </c>
      <c r="H106" t="str">
        <f>IF(Append1[[#This Row],[number_vmail_messages]]&lt;=10, "Low",
IF(Append1[[#This Row],[number_vmail_messages]]&lt;=25, "Medium", "High"))</f>
        <v>Low</v>
      </c>
      <c r="I106">
        <v>159.69999999999999</v>
      </c>
      <c r="J106">
        <v>86</v>
      </c>
      <c r="K106">
        <v>27.15</v>
      </c>
      <c r="L106">
        <v>197.5</v>
      </c>
      <c r="M106">
        <v>76</v>
      </c>
      <c r="N106">
        <v>16.79</v>
      </c>
      <c r="O106">
        <v>121.6</v>
      </c>
      <c r="P106">
        <v>105</v>
      </c>
      <c r="Q106">
        <v>5.47</v>
      </c>
      <c r="R106">
        <v>13.9</v>
      </c>
      <c r="S106">
        <v>6</v>
      </c>
      <c r="T106">
        <v>3.75</v>
      </c>
      <c r="U106" t="str">
        <f>IF(Append1[[#This Row],[total_intl_charge]] &lt;= MEDIAN(Append1[total_intl_charge]), "Low", "High")</f>
        <v>High</v>
      </c>
      <c r="V106">
        <v>0</v>
      </c>
      <c r="X106" s="1"/>
      <c r="Y106">
        <f>IF(Append1[[#This Row],[churn]]="yes", 1,0)</f>
        <v>0</v>
      </c>
      <c r="Z106" t="str">
        <f>IF(Append1[[#This Row],[total_eve_charge]]&lt;=15,"Low",
IF(Append1[[#This Row],[total_eve_charge]]&lt;=19,"Medium","High"))</f>
        <v>Medium</v>
      </c>
      <c r="AA106" s="1" t="str">
        <f>IF(Append1[[#This Row],[total_day_charge]]&gt;30,"Heavy User",
IF(Append1[[#This Row],[total_eve_charge]]&gt;20,"Evening User",
IF(Append1[[#This Row],[total_night_charge]]&gt;10,"Night User","Low User")))</f>
        <v>Low User</v>
      </c>
    </row>
    <row r="107" spans="1:27" hidden="1" x14ac:dyDescent="0.3">
      <c r="A107">
        <v>106</v>
      </c>
      <c r="B107" s="1" t="s">
        <v>36</v>
      </c>
      <c r="C107">
        <v>111</v>
      </c>
      <c r="D107" s="1" t="s">
        <v>22</v>
      </c>
      <c r="E107" s="1">
        <v>0</v>
      </c>
      <c r="F107" s="1" t="s">
        <v>23</v>
      </c>
      <c r="G107">
        <v>0</v>
      </c>
      <c r="H107" t="str">
        <f>IF(Append1[[#This Row],[number_vmail_messages]]&lt;=10, "Low",
IF(Append1[[#This Row],[number_vmail_messages]]&lt;=25, "Medium", "High"))</f>
        <v>Low</v>
      </c>
      <c r="I107">
        <v>146.19999999999999</v>
      </c>
      <c r="J107">
        <v>55</v>
      </c>
      <c r="K107">
        <v>24.85</v>
      </c>
      <c r="L107">
        <v>261.5</v>
      </c>
      <c r="M107">
        <v>83</v>
      </c>
      <c r="N107">
        <v>22.23</v>
      </c>
      <c r="O107">
        <v>163.19999999999999</v>
      </c>
      <c r="P107">
        <v>116</v>
      </c>
      <c r="Q107">
        <v>7.34</v>
      </c>
      <c r="R107">
        <v>8.6999999999999993</v>
      </c>
      <c r="S107">
        <v>3</v>
      </c>
      <c r="T107">
        <v>2.35</v>
      </c>
      <c r="U107" t="str">
        <f>IF(Append1[[#This Row],[total_intl_charge]] &lt;= MEDIAN(Append1[total_intl_charge]), "Low", "High")</f>
        <v>Low</v>
      </c>
      <c r="V107">
        <v>3</v>
      </c>
      <c r="X107" s="1"/>
      <c r="Y107">
        <f>IF(Append1[[#This Row],[churn]]="yes", 1,0)</f>
        <v>0</v>
      </c>
      <c r="Z107" t="str">
        <f>IF(Append1[[#This Row],[total_eve_charge]]&lt;=15,"Low",
IF(Append1[[#This Row],[total_eve_charge]]&lt;=19,"Medium","High"))</f>
        <v>High</v>
      </c>
      <c r="AA107" s="1" t="str">
        <f>IF(Append1[[#This Row],[total_day_charge]]&gt;30,"Heavy User",
IF(Append1[[#This Row],[total_eve_charge]]&gt;20,"Evening User",
IF(Append1[[#This Row],[total_night_charge]]&gt;10,"Night User","Low User")))</f>
        <v>Evening User</v>
      </c>
    </row>
    <row r="108" spans="1:27" hidden="1" x14ac:dyDescent="0.3">
      <c r="A108">
        <v>107</v>
      </c>
      <c r="B108" s="1" t="s">
        <v>53</v>
      </c>
      <c r="C108">
        <v>91</v>
      </c>
      <c r="D108" s="1" t="s">
        <v>26</v>
      </c>
      <c r="E108" s="1">
        <v>0</v>
      </c>
      <c r="F108" s="1" t="s">
        <v>23</v>
      </c>
      <c r="G108">
        <v>0</v>
      </c>
      <c r="H108" t="str">
        <f>IF(Append1[[#This Row],[number_vmail_messages]]&lt;=10, "Low",
IF(Append1[[#This Row],[number_vmail_messages]]&lt;=25, "Medium", "High"))</f>
        <v>Low</v>
      </c>
      <c r="I108">
        <v>231.8</v>
      </c>
      <c r="J108">
        <v>120</v>
      </c>
      <c r="K108">
        <v>39.409999999999997</v>
      </c>
      <c r="L108">
        <v>150.6</v>
      </c>
      <c r="M108">
        <v>106</v>
      </c>
      <c r="N108">
        <v>12.8</v>
      </c>
      <c r="O108">
        <v>269.2</v>
      </c>
      <c r="P108">
        <v>129</v>
      </c>
      <c r="Q108">
        <v>12.11</v>
      </c>
      <c r="R108">
        <v>11.6</v>
      </c>
      <c r="S108">
        <v>7</v>
      </c>
      <c r="T108">
        <v>3.13</v>
      </c>
      <c r="U108" t="str">
        <f>IF(Append1[[#This Row],[total_intl_charge]] &lt;= MEDIAN(Append1[total_intl_charge]), "Low", "High")</f>
        <v>High</v>
      </c>
      <c r="V108">
        <v>3</v>
      </c>
      <c r="X108" s="1"/>
      <c r="Y108">
        <f>IF(Append1[[#This Row],[churn]]="yes", 1,0)</f>
        <v>0</v>
      </c>
      <c r="Z108" t="str">
        <f>IF(Append1[[#This Row],[total_eve_charge]]&lt;=15,"Low",
IF(Append1[[#This Row],[total_eve_charge]]&lt;=19,"Medium","High"))</f>
        <v>Low</v>
      </c>
      <c r="AA108" s="1" t="str">
        <f>IF(Append1[[#This Row],[total_day_charge]]&gt;30,"Heavy User",
IF(Append1[[#This Row],[total_eve_charge]]&gt;20,"Evening User",
IF(Append1[[#This Row],[total_night_charge]]&gt;10,"Night User","Low User")))</f>
        <v>Heavy User</v>
      </c>
    </row>
    <row r="109" spans="1:27" hidden="1" x14ac:dyDescent="0.3">
      <c r="A109">
        <v>108</v>
      </c>
      <c r="B109" s="1" t="s">
        <v>69</v>
      </c>
      <c r="C109">
        <v>126</v>
      </c>
      <c r="D109" s="1" t="s">
        <v>26</v>
      </c>
      <c r="E109" s="1">
        <v>0</v>
      </c>
      <c r="F109" s="1" t="s">
        <v>23</v>
      </c>
      <c r="G109">
        <v>0</v>
      </c>
      <c r="H109" t="str">
        <f>IF(Append1[[#This Row],[number_vmail_messages]]&lt;=10, "Low",
IF(Append1[[#This Row],[number_vmail_messages]]&lt;=25, "Medium", "High"))</f>
        <v>Low</v>
      </c>
      <c r="I109">
        <v>122.4</v>
      </c>
      <c r="J109">
        <v>88</v>
      </c>
      <c r="K109">
        <v>20.81</v>
      </c>
      <c r="L109">
        <v>143.80000000000001</v>
      </c>
      <c r="M109">
        <v>111</v>
      </c>
      <c r="N109">
        <v>12.22</v>
      </c>
      <c r="O109">
        <v>157</v>
      </c>
      <c r="P109">
        <v>106</v>
      </c>
      <c r="Q109">
        <v>7.07</v>
      </c>
      <c r="R109">
        <v>11.5</v>
      </c>
      <c r="S109">
        <v>3</v>
      </c>
      <c r="T109">
        <v>3.11</v>
      </c>
      <c r="U109" t="str">
        <f>IF(Append1[[#This Row],[total_intl_charge]] &lt;= MEDIAN(Append1[total_intl_charge]), "Low", "High")</f>
        <v>High</v>
      </c>
      <c r="V109">
        <v>1</v>
      </c>
      <c r="X109" s="1"/>
      <c r="Y109">
        <f>IF(Append1[[#This Row],[churn]]="yes", 1,0)</f>
        <v>0</v>
      </c>
      <c r="Z109" t="str">
        <f>IF(Append1[[#This Row],[total_eve_charge]]&lt;=15,"Low",
IF(Append1[[#This Row],[total_eve_charge]]&lt;=19,"Medium","High"))</f>
        <v>Low</v>
      </c>
      <c r="AA109" s="1" t="str">
        <f>IF(Append1[[#This Row],[total_day_charge]]&gt;30,"Heavy User",
IF(Append1[[#This Row],[total_eve_charge]]&gt;20,"Evening User",
IF(Append1[[#This Row],[total_night_charge]]&gt;10,"Night User","Low User")))</f>
        <v>Low User</v>
      </c>
    </row>
    <row r="110" spans="1:27" hidden="1" x14ac:dyDescent="0.3">
      <c r="A110">
        <v>109</v>
      </c>
      <c r="B110" s="1" t="s">
        <v>33</v>
      </c>
      <c r="C110">
        <v>76</v>
      </c>
      <c r="D110" s="1" t="s">
        <v>22</v>
      </c>
      <c r="E110" s="1">
        <v>0</v>
      </c>
      <c r="F110" s="1" t="s">
        <v>23</v>
      </c>
      <c r="G110">
        <v>0</v>
      </c>
      <c r="H110" t="str">
        <f>IF(Append1[[#This Row],[number_vmail_messages]]&lt;=10, "Low",
IF(Append1[[#This Row],[number_vmail_messages]]&lt;=25, "Medium", "High"))</f>
        <v>Low</v>
      </c>
      <c r="I110">
        <v>299.5</v>
      </c>
      <c r="J110">
        <v>125</v>
      </c>
      <c r="K110">
        <v>50.92</v>
      </c>
      <c r="L110">
        <v>226.7</v>
      </c>
      <c r="M110">
        <v>92</v>
      </c>
      <c r="N110">
        <v>19.27</v>
      </c>
      <c r="O110">
        <v>210.7</v>
      </c>
      <c r="P110">
        <v>134</v>
      </c>
      <c r="Q110">
        <v>9.48</v>
      </c>
      <c r="R110">
        <v>13.7</v>
      </c>
      <c r="S110">
        <v>4</v>
      </c>
      <c r="T110">
        <v>3.7</v>
      </c>
      <c r="U110" t="str">
        <f>IF(Append1[[#This Row],[total_intl_charge]] &lt;= MEDIAN(Append1[total_intl_charge]), "Low", "High")</f>
        <v>High</v>
      </c>
      <c r="V110">
        <v>0</v>
      </c>
      <c r="X110" s="1"/>
      <c r="Y110">
        <f>IF(Append1[[#This Row],[churn]]="yes", 1,0)</f>
        <v>0</v>
      </c>
      <c r="Z110" t="str">
        <f>IF(Append1[[#This Row],[total_eve_charge]]&lt;=15,"Low",
IF(Append1[[#This Row],[total_eve_charge]]&lt;=19,"Medium","High"))</f>
        <v>High</v>
      </c>
      <c r="AA110" s="1" t="str">
        <f>IF(Append1[[#This Row],[total_day_charge]]&gt;30,"Heavy User",
IF(Append1[[#This Row],[total_eve_charge]]&gt;20,"Evening User",
IF(Append1[[#This Row],[total_night_charge]]&gt;10,"Night User","Low User")))</f>
        <v>Heavy User</v>
      </c>
    </row>
    <row r="111" spans="1:27" hidden="1" x14ac:dyDescent="0.3">
      <c r="A111">
        <v>110</v>
      </c>
      <c r="B111" s="1" t="s">
        <v>71</v>
      </c>
      <c r="C111">
        <v>153</v>
      </c>
      <c r="D111" s="1" t="s">
        <v>32</v>
      </c>
      <c r="E111" s="1">
        <v>0</v>
      </c>
      <c r="F111" s="1" t="s">
        <v>24</v>
      </c>
      <c r="G111">
        <v>28</v>
      </c>
      <c r="H111" t="str">
        <f>IF(Append1[[#This Row],[number_vmail_messages]]&lt;=10, "Low",
IF(Append1[[#This Row],[number_vmail_messages]]&lt;=25, "Medium", "High"))</f>
        <v>High</v>
      </c>
      <c r="I111">
        <v>235.6</v>
      </c>
      <c r="J111">
        <v>74</v>
      </c>
      <c r="K111">
        <v>40.049999999999997</v>
      </c>
      <c r="L111">
        <v>227.9</v>
      </c>
      <c r="M111">
        <v>37</v>
      </c>
      <c r="N111">
        <v>19.37</v>
      </c>
      <c r="O111">
        <v>170.3</v>
      </c>
      <c r="P111">
        <v>103</v>
      </c>
      <c r="Q111">
        <v>7.66</v>
      </c>
      <c r="R111">
        <v>15.4</v>
      </c>
      <c r="S111">
        <v>9</v>
      </c>
      <c r="T111">
        <v>4.16</v>
      </c>
      <c r="U111" t="str">
        <f>IF(Append1[[#This Row],[total_intl_charge]] &lt;= MEDIAN(Append1[total_intl_charge]), "Low", "High")</f>
        <v>High</v>
      </c>
      <c r="V111">
        <v>0</v>
      </c>
      <c r="X111" s="1"/>
      <c r="Y111">
        <f>IF(Append1[[#This Row],[churn]]="yes", 1,0)</f>
        <v>0</v>
      </c>
      <c r="Z111" t="str">
        <f>IF(Append1[[#This Row],[total_eve_charge]]&lt;=15,"Low",
IF(Append1[[#This Row],[total_eve_charge]]&lt;=19,"Medium","High"))</f>
        <v>High</v>
      </c>
      <c r="AA111" s="1" t="str">
        <f>IF(Append1[[#This Row],[total_day_charge]]&gt;30,"Heavy User",
IF(Append1[[#This Row],[total_eve_charge]]&gt;20,"Evening User",
IF(Append1[[#This Row],[total_night_charge]]&gt;10,"Night User","Low User")))</f>
        <v>Heavy User</v>
      </c>
    </row>
    <row r="112" spans="1:27" hidden="1" x14ac:dyDescent="0.3">
      <c r="A112">
        <v>111</v>
      </c>
      <c r="B112" s="1" t="s">
        <v>68</v>
      </c>
      <c r="C112">
        <v>54</v>
      </c>
      <c r="D112" s="1" t="s">
        <v>22</v>
      </c>
      <c r="E112" s="1">
        <v>0</v>
      </c>
      <c r="F112" s="1" t="s">
        <v>24</v>
      </c>
      <c r="G112">
        <v>39</v>
      </c>
      <c r="H112" t="str">
        <f>IF(Append1[[#This Row],[number_vmail_messages]]&lt;=10, "Low",
IF(Append1[[#This Row],[number_vmail_messages]]&lt;=25, "Medium", "High"))</f>
        <v>High</v>
      </c>
      <c r="I112">
        <v>206.9</v>
      </c>
      <c r="J112">
        <v>143</v>
      </c>
      <c r="K112">
        <v>35.17</v>
      </c>
      <c r="L112">
        <v>127.8</v>
      </c>
      <c r="M112">
        <v>72</v>
      </c>
      <c r="N112">
        <v>10.86</v>
      </c>
      <c r="O112">
        <v>199.2</v>
      </c>
      <c r="P112">
        <v>120</v>
      </c>
      <c r="Q112">
        <v>8.9600000000000009</v>
      </c>
      <c r="R112">
        <v>9.1999999999999993</v>
      </c>
      <c r="S112">
        <v>1</v>
      </c>
      <c r="T112">
        <v>2.48</v>
      </c>
      <c r="U112" t="str">
        <f>IF(Append1[[#This Row],[total_intl_charge]] &lt;= MEDIAN(Append1[total_intl_charge]), "Low", "High")</f>
        <v>Low</v>
      </c>
      <c r="V112">
        <v>3</v>
      </c>
      <c r="X112" s="1"/>
      <c r="Y112">
        <f>IF(Append1[[#This Row],[churn]]="yes", 1,0)</f>
        <v>0</v>
      </c>
      <c r="Z112" t="str">
        <f>IF(Append1[[#This Row],[total_eve_charge]]&lt;=15,"Low",
IF(Append1[[#This Row],[total_eve_charge]]&lt;=19,"Medium","High"))</f>
        <v>Low</v>
      </c>
      <c r="AA112" s="1" t="str">
        <f>IF(Append1[[#This Row],[total_day_charge]]&gt;30,"Heavy User",
IF(Append1[[#This Row],[total_eve_charge]]&gt;20,"Evening User",
IF(Append1[[#This Row],[total_night_charge]]&gt;10,"Night User","Low User")))</f>
        <v>Heavy User</v>
      </c>
    </row>
    <row r="113" spans="1:27" hidden="1" x14ac:dyDescent="0.3">
      <c r="A113">
        <v>112</v>
      </c>
      <c r="B113" s="1" t="s">
        <v>29</v>
      </c>
      <c r="C113">
        <v>63</v>
      </c>
      <c r="D113" s="1" t="s">
        <v>22</v>
      </c>
      <c r="E113" s="1">
        <v>0</v>
      </c>
      <c r="F113" s="1" t="s">
        <v>23</v>
      </c>
      <c r="G113">
        <v>0</v>
      </c>
      <c r="H113" t="str">
        <f>IF(Append1[[#This Row],[number_vmail_messages]]&lt;=10, "Low",
IF(Append1[[#This Row],[number_vmail_messages]]&lt;=25, "Medium", "High"))</f>
        <v>Low</v>
      </c>
      <c r="I113">
        <v>211.2</v>
      </c>
      <c r="J113">
        <v>80</v>
      </c>
      <c r="K113">
        <v>35.9</v>
      </c>
      <c r="L113">
        <v>237.7</v>
      </c>
      <c r="M113">
        <v>93</v>
      </c>
      <c r="N113">
        <v>20.2</v>
      </c>
      <c r="O113">
        <v>259.2</v>
      </c>
      <c r="P113">
        <v>58</v>
      </c>
      <c r="Q113">
        <v>11.66</v>
      </c>
      <c r="R113">
        <v>12.3</v>
      </c>
      <c r="S113">
        <v>2</v>
      </c>
      <c r="T113">
        <v>3.32</v>
      </c>
      <c r="U113" t="str">
        <f>IF(Append1[[#This Row],[total_intl_charge]] &lt;= MEDIAN(Append1[total_intl_charge]), "Low", "High")</f>
        <v>High</v>
      </c>
      <c r="V113">
        <v>0</v>
      </c>
      <c r="X113" s="1"/>
      <c r="Y113">
        <f>IF(Append1[[#This Row],[churn]]="yes", 1,0)</f>
        <v>0</v>
      </c>
      <c r="Z113" t="str">
        <f>IF(Append1[[#This Row],[total_eve_charge]]&lt;=15,"Low",
IF(Append1[[#This Row],[total_eve_charge]]&lt;=19,"Medium","High"))</f>
        <v>High</v>
      </c>
      <c r="AA113" s="1" t="str">
        <f>IF(Append1[[#This Row],[total_day_charge]]&gt;30,"Heavy User",
IF(Append1[[#This Row],[total_eve_charge]]&gt;20,"Evening User",
IF(Append1[[#This Row],[total_night_charge]]&gt;10,"Night User","Low User")))</f>
        <v>Heavy User</v>
      </c>
    </row>
    <row r="114" spans="1:27" hidden="1" x14ac:dyDescent="0.3">
      <c r="A114">
        <v>113</v>
      </c>
      <c r="B114" s="1" t="s">
        <v>63</v>
      </c>
      <c r="C114">
        <v>27</v>
      </c>
      <c r="D114" s="1" t="s">
        <v>26</v>
      </c>
      <c r="E114" s="1">
        <v>0</v>
      </c>
      <c r="F114" s="1" t="s">
        <v>23</v>
      </c>
      <c r="G114">
        <v>0</v>
      </c>
      <c r="H114" t="str">
        <f>IF(Append1[[#This Row],[number_vmail_messages]]&lt;=10, "Low",
IF(Append1[[#This Row],[number_vmail_messages]]&lt;=25, "Medium", "High"))</f>
        <v>Low</v>
      </c>
      <c r="I114">
        <v>193.8</v>
      </c>
      <c r="J114">
        <v>102</v>
      </c>
      <c r="K114">
        <v>32.950000000000003</v>
      </c>
      <c r="L114">
        <v>118.9</v>
      </c>
      <c r="M114">
        <v>104</v>
      </c>
      <c r="N114">
        <v>10.11</v>
      </c>
      <c r="O114">
        <v>135.9</v>
      </c>
      <c r="P114">
        <v>124</v>
      </c>
      <c r="Q114">
        <v>6.12</v>
      </c>
      <c r="R114">
        <v>9.1999999999999993</v>
      </c>
      <c r="S114">
        <v>3</v>
      </c>
      <c r="T114">
        <v>2.48</v>
      </c>
      <c r="U114" t="str">
        <f>IF(Append1[[#This Row],[total_intl_charge]] &lt;= MEDIAN(Append1[total_intl_charge]), "Low", "High")</f>
        <v>Low</v>
      </c>
      <c r="V114">
        <v>0</v>
      </c>
      <c r="X114" s="1"/>
      <c r="Y114">
        <f>IF(Append1[[#This Row],[churn]]="yes", 1,0)</f>
        <v>0</v>
      </c>
      <c r="Z114" t="str">
        <f>IF(Append1[[#This Row],[total_eve_charge]]&lt;=15,"Low",
IF(Append1[[#This Row],[total_eve_charge]]&lt;=19,"Medium","High"))</f>
        <v>Low</v>
      </c>
      <c r="AA114" s="1" t="str">
        <f>IF(Append1[[#This Row],[total_day_charge]]&gt;30,"Heavy User",
IF(Append1[[#This Row],[total_eve_charge]]&gt;20,"Evening User",
IF(Append1[[#This Row],[total_night_charge]]&gt;10,"Night User","Low User")))</f>
        <v>Heavy User</v>
      </c>
    </row>
    <row r="115" spans="1:27" hidden="1" x14ac:dyDescent="0.3">
      <c r="A115">
        <v>114</v>
      </c>
      <c r="B115" s="1" t="s">
        <v>60</v>
      </c>
      <c r="C115">
        <v>3</v>
      </c>
      <c r="D115" s="1" t="s">
        <v>22</v>
      </c>
      <c r="E115" s="1">
        <v>0</v>
      </c>
      <c r="F115" s="1" t="s">
        <v>24</v>
      </c>
      <c r="G115">
        <v>36</v>
      </c>
      <c r="H115" t="str">
        <f>IF(Append1[[#This Row],[number_vmail_messages]]&lt;=10, "Low",
IF(Append1[[#This Row],[number_vmail_messages]]&lt;=25, "Medium", "High"))</f>
        <v>High</v>
      </c>
      <c r="I115">
        <v>118.1</v>
      </c>
      <c r="J115">
        <v>117</v>
      </c>
      <c r="K115">
        <v>20.079999999999998</v>
      </c>
      <c r="L115">
        <v>221.5</v>
      </c>
      <c r="M115">
        <v>125</v>
      </c>
      <c r="N115">
        <v>18.829999999999998</v>
      </c>
      <c r="O115">
        <v>103.9</v>
      </c>
      <c r="P115">
        <v>89</v>
      </c>
      <c r="Q115">
        <v>4.68</v>
      </c>
      <c r="R115">
        <v>11.9</v>
      </c>
      <c r="S115">
        <v>6</v>
      </c>
      <c r="T115">
        <v>3.21</v>
      </c>
      <c r="U115" t="str">
        <f>IF(Append1[[#This Row],[total_intl_charge]] &lt;= MEDIAN(Append1[total_intl_charge]), "Low", "High")</f>
        <v>High</v>
      </c>
      <c r="V115">
        <v>2</v>
      </c>
      <c r="X115" s="1"/>
      <c r="Y115">
        <f>IF(Append1[[#This Row],[churn]]="yes", 1,0)</f>
        <v>0</v>
      </c>
      <c r="Z115" t="str">
        <f>IF(Append1[[#This Row],[total_eve_charge]]&lt;=15,"Low",
IF(Append1[[#This Row],[total_eve_charge]]&lt;=19,"Medium","High"))</f>
        <v>Medium</v>
      </c>
      <c r="AA115" s="1" t="str">
        <f>IF(Append1[[#This Row],[total_day_charge]]&gt;30,"Heavy User",
IF(Append1[[#This Row],[total_eve_charge]]&gt;20,"Evening User",
IF(Append1[[#This Row],[total_night_charge]]&gt;10,"Night User","Low User")))</f>
        <v>Low User</v>
      </c>
    </row>
    <row r="116" spans="1:27" hidden="1" x14ac:dyDescent="0.3">
      <c r="A116">
        <v>115</v>
      </c>
      <c r="B116" s="1" t="s">
        <v>42</v>
      </c>
      <c r="C116">
        <v>42</v>
      </c>
      <c r="D116" s="1" t="s">
        <v>32</v>
      </c>
      <c r="E116" s="1">
        <v>0</v>
      </c>
      <c r="F116" s="1" t="s">
        <v>23</v>
      </c>
      <c r="G116">
        <v>0</v>
      </c>
      <c r="H116" t="str">
        <f>IF(Append1[[#This Row],[number_vmail_messages]]&lt;=10, "Low",
IF(Append1[[#This Row],[number_vmail_messages]]&lt;=25, "Medium", "High"))</f>
        <v>Low</v>
      </c>
      <c r="I116">
        <v>241.2</v>
      </c>
      <c r="J116">
        <v>134</v>
      </c>
      <c r="K116">
        <v>41</v>
      </c>
      <c r="L116">
        <v>116.5</v>
      </c>
      <c r="M116">
        <v>114</v>
      </c>
      <c r="N116">
        <v>9.9</v>
      </c>
      <c r="O116">
        <v>152.19999999999999</v>
      </c>
      <c r="P116">
        <v>91</v>
      </c>
      <c r="Q116">
        <v>6.85</v>
      </c>
      <c r="R116">
        <v>10.6</v>
      </c>
      <c r="S116">
        <v>4</v>
      </c>
      <c r="T116">
        <v>2.86</v>
      </c>
      <c r="U116" t="str">
        <f>IF(Append1[[#This Row],[total_intl_charge]] &lt;= MEDIAN(Append1[total_intl_charge]), "Low", "High")</f>
        <v>High</v>
      </c>
      <c r="V116">
        <v>0</v>
      </c>
      <c r="X116" s="1"/>
      <c r="Y116">
        <f>IF(Append1[[#This Row],[churn]]="yes", 1,0)</f>
        <v>0</v>
      </c>
      <c r="Z116" t="str">
        <f>IF(Append1[[#This Row],[total_eve_charge]]&lt;=15,"Low",
IF(Append1[[#This Row],[total_eve_charge]]&lt;=19,"Medium","High"))</f>
        <v>Low</v>
      </c>
      <c r="AA116" s="1" t="str">
        <f>IF(Append1[[#This Row],[total_day_charge]]&gt;30,"Heavy User",
IF(Append1[[#This Row],[total_eve_charge]]&gt;20,"Evening User",
IF(Append1[[#This Row],[total_night_charge]]&gt;10,"Night User","Low User")))</f>
        <v>Heavy User</v>
      </c>
    </row>
    <row r="117" spans="1:27" hidden="1" x14ac:dyDescent="0.3">
      <c r="A117">
        <v>116</v>
      </c>
      <c r="B117" s="1" t="s">
        <v>38</v>
      </c>
      <c r="C117">
        <v>13</v>
      </c>
      <c r="D117" s="1" t="s">
        <v>26</v>
      </c>
      <c r="E117" s="1">
        <v>0</v>
      </c>
      <c r="F117" s="1" t="s">
        <v>24</v>
      </c>
      <c r="G117">
        <v>21</v>
      </c>
      <c r="H117" t="str">
        <f>IF(Append1[[#This Row],[number_vmail_messages]]&lt;=10, "Low",
IF(Append1[[#This Row],[number_vmail_messages]]&lt;=25, "Medium", "High"))</f>
        <v>Medium</v>
      </c>
      <c r="I117">
        <v>315.60000000000002</v>
      </c>
      <c r="J117">
        <v>105</v>
      </c>
      <c r="K117">
        <v>53.65</v>
      </c>
      <c r="L117">
        <v>208.9</v>
      </c>
      <c r="M117">
        <v>71</v>
      </c>
      <c r="N117">
        <v>17.760000000000002</v>
      </c>
      <c r="O117">
        <v>260.10000000000002</v>
      </c>
      <c r="P117">
        <v>123</v>
      </c>
      <c r="Q117">
        <v>11.7</v>
      </c>
      <c r="R117">
        <v>12.1</v>
      </c>
      <c r="S117">
        <v>3</v>
      </c>
      <c r="T117">
        <v>3.27</v>
      </c>
      <c r="U117" t="str">
        <f>IF(Append1[[#This Row],[total_intl_charge]] &lt;= MEDIAN(Append1[total_intl_charge]), "Low", "High")</f>
        <v>High</v>
      </c>
      <c r="V117">
        <v>3</v>
      </c>
      <c r="X117" s="1"/>
      <c r="Y117">
        <f>IF(Append1[[#This Row],[churn]]="yes", 1,0)</f>
        <v>0</v>
      </c>
      <c r="Z117" t="str">
        <f>IF(Append1[[#This Row],[total_eve_charge]]&lt;=15,"Low",
IF(Append1[[#This Row],[total_eve_charge]]&lt;=19,"Medium","High"))</f>
        <v>Medium</v>
      </c>
      <c r="AA117" s="1" t="str">
        <f>IF(Append1[[#This Row],[total_day_charge]]&gt;30,"Heavy User",
IF(Append1[[#This Row],[total_eve_charge]]&gt;20,"Evening User",
IF(Append1[[#This Row],[total_night_charge]]&gt;10,"Night User","Low User")))</f>
        <v>Heavy User</v>
      </c>
    </row>
    <row r="118" spans="1:27" hidden="1" x14ac:dyDescent="0.3">
      <c r="A118">
        <v>117</v>
      </c>
      <c r="B118" s="1" t="s">
        <v>21</v>
      </c>
      <c r="C118">
        <v>88</v>
      </c>
      <c r="D118" s="1" t="s">
        <v>22</v>
      </c>
      <c r="E118" s="1">
        <v>0</v>
      </c>
      <c r="F118" s="1" t="s">
        <v>23</v>
      </c>
      <c r="G118">
        <v>0</v>
      </c>
      <c r="H118" t="str">
        <f>IF(Append1[[#This Row],[number_vmail_messages]]&lt;=10, "Low",
IF(Append1[[#This Row],[number_vmail_messages]]&lt;=25, "Medium", "High"))</f>
        <v>Low</v>
      </c>
      <c r="I118">
        <v>189.8</v>
      </c>
      <c r="J118">
        <v>111</v>
      </c>
      <c r="K118">
        <v>32.270000000000003</v>
      </c>
      <c r="L118">
        <v>197.3</v>
      </c>
      <c r="M118">
        <v>101</v>
      </c>
      <c r="N118">
        <v>16.77</v>
      </c>
      <c r="O118">
        <v>234.5</v>
      </c>
      <c r="P118">
        <v>111</v>
      </c>
      <c r="Q118">
        <v>10.55</v>
      </c>
      <c r="R118">
        <v>14.9</v>
      </c>
      <c r="S118">
        <v>3</v>
      </c>
      <c r="T118">
        <v>4.0199999999999996</v>
      </c>
      <c r="U118" t="str">
        <f>IF(Append1[[#This Row],[total_intl_charge]] &lt;= MEDIAN(Append1[total_intl_charge]), "Low", "High")</f>
        <v>High</v>
      </c>
      <c r="V118">
        <v>2</v>
      </c>
      <c r="X118" s="1"/>
      <c r="Y118">
        <f>IF(Append1[[#This Row],[churn]]="yes", 1,0)</f>
        <v>0</v>
      </c>
      <c r="Z118" t="str">
        <f>IF(Append1[[#This Row],[total_eve_charge]]&lt;=15,"Low",
IF(Append1[[#This Row],[total_eve_charge]]&lt;=19,"Medium","High"))</f>
        <v>Medium</v>
      </c>
      <c r="AA118" s="1" t="str">
        <f>IF(Append1[[#This Row],[total_day_charge]]&gt;30,"Heavy User",
IF(Append1[[#This Row],[total_eve_charge]]&gt;20,"Evening User",
IF(Append1[[#This Row],[total_night_charge]]&gt;10,"Night User","Low User")))</f>
        <v>Heavy User</v>
      </c>
    </row>
    <row r="119" spans="1:27" hidden="1" x14ac:dyDescent="0.3">
      <c r="A119">
        <v>118</v>
      </c>
      <c r="B119" s="1" t="s">
        <v>73</v>
      </c>
      <c r="C119">
        <v>99</v>
      </c>
      <c r="D119" s="1" t="s">
        <v>22</v>
      </c>
      <c r="E119" s="1">
        <v>0</v>
      </c>
      <c r="F119" s="1" t="s">
        <v>23</v>
      </c>
      <c r="G119">
        <v>0</v>
      </c>
      <c r="H119" t="str">
        <f>IF(Append1[[#This Row],[number_vmail_messages]]&lt;=10, "Low",
IF(Append1[[#This Row],[number_vmail_messages]]&lt;=25, "Medium", "High"))</f>
        <v>Low</v>
      </c>
      <c r="I119">
        <v>62.9</v>
      </c>
      <c r="J119">
        <v>81</v>
      </c>
      <c r="K119">
        <v>10.69</v>
      </c>
      <c r="L119">
        <v>231</v>
      </c>
      <c r="M119">
        <v>64</v>
      </c>
      <c r="N119">
        <v>19.64</v>
      </c>
      <c r="O119">
        <v>168.9</v>
      </c>
      <c r="P119">
        <v>121</v>
      </c>
      <c r="Q119">
        <v>7.6</v>
      </c>
      <c r="R119">
        <v>8.5</v>
      </c>
      <c r="S119">
        <v>5</v>
      </c>
      <c r="T119">
        <v>2.2999999999999998</v>
      </c>
      <c r="U119" t="str">
        <f>IF(Append1[[#This Row],[total_intl_charge]] &lt;= MEDIAN(Append1[total_intl_charge]), "Low", "High")</f>
        <v>Low</v>
      </c>
      <c r="V119">
        <v>1</v>
      </c>
      <c r="X119" s="1"/>
      <c r="Y119">
        <f>IF(Append1[[#This Row],[churn]]="yes", 1,0)</f>
        <v>0</v>
      </c>
      <c r="Z119" t="str">
        <f>IF(Append1[[#This Row],[total_eve_charge]]&lt;=15,"Low",
IF(Append1[[#This Row],[total_eve_charge]]&lt;=19,"Medium","High"))</f>
        <v>High</v>
      </c>
      <c r="AA119" s="1" t="str">
        <f>IF(Append1[[#This Row],[total_day_charge]]&gt;30,"Heavy User",
IF(Append1[[#This Row],[total_eve_charge]]&gt;20,"Evening User",
IF(Append1[[#This Row],[total_night_charge]]&gt;10,"Night User","Low User")))</f>
        <v>Low User</v>
      </c>
    </row>
    <row r="120" spans="1:27" hidden="1" x14ac:dyDescent="0.3">
      <c r="A120">
        <v>119</v>
      </c>
      <c r="B120" s="1" t="s">
        <v>36</v>
      </c>
      <c r="C120">
        <v>129</v>
      </c>
      <c r="D120" s="1" t="s">
        <v>26</v>
      </c>
      <c r="E120" s="1">
        <v>0</v>
      </c>
      <c r="F120" s="1" t="s">
        <v>23</v>
      </c>
      <c r="G120">
        <v>0</v>
      </c>
      <c r="H120" t="str">
        <f>IF(Append1[[#This Row],[number_vmail_messages]]&lt;=10, "Low",
IF(Append1[[#This Row],[number_vmail_messages]]&lt;=25, "Medium", "High"))</f>
        <v>Low</v>
      </c>
      <c r="I120">
        <v>143.69999999999999</v>
      </c>
      <c r="J120">
        <v>114</v>
      </c>
      <c r="K120">
        <v>24.43</v>
      </c>
      <c r="L120">
        <v>297.8</v>
      </c>
      <c r="M120">
        <v>98</v>
      </c>
      <c r="N120">
        <v>25.31</v>
      </c>
      <c r="O120">
        <v>212.6</v>
      </c>
      <c r="P120">
        <v>86</v>
      </c>
      <c r="Q120">
        <v>9.57</v>
      </c>
      <c r="R120">
        <v>11.4</v>
      </c>
      <c r="S120">
        <v>8</v>
      </c>
      <c r="T120">
        <v>3.08</v>
      </c>
      <c r="U120" t="str">
        <f>IF(Append1[[#This Row],[total_intl_charge]] &lt;= MEDIAN(Append1[total_intl_charge]), "Low", "High")</f>
        <v>High</v>
      </c>
      <c r="V120">
        <v>4</v>
      </c>
      <c r="X120" s="1"/>
      <c r="Y120">
        <f>IF(Append1[[#This Row],[churn]]="yes", 1,0)</f>
        <v>0</v>
      </c>
      <c r="Z120" t="str">
        <f>IF(Append1[[#This Row],[total_eve_charge]]&lt;=15,"Low",
IF(Append1[[#This Row],[total_eve_charge]]&lt;=19,"Medium","High"))</f>
        <v>High</v>
      </c>
      <c r="AA120" s="1" t="str">
        <f>IF(Append1[[#This Row],[total_day_charge]]&gt;30,"Heavy User",
IF(Append1[[#This Row],[total_eve_charge]]&gt;20,"Evening User",
IF(Append1[[#This Row],[total_night_charge]]&gt;10,"Night User","Low User")))</f>
        <v>Evening User</v>
      </c>
    </row>
    <row r="121" spans="1:27" hidden="1" x14ac:dyDescent="0.3">
      <c r="A121">
        <v>120</v>
      </c>
      <c r="B121" s="1" t="s">
        <v>46</v>
      </c>
      <c r="C121">
        <v>78</v>
      </c>
      <c r="D121" s="1" t="s">
        <v>26</v>
      </c>
      <c r="E121" s="1">
        <v>0</v>
      </c>
      <c r="F121" s="1" t="s">
        <v>23</v>
      </c>
      <c r="G121">
        <v>0</v>
      </c>
      <c r="H121" t="str">
        <f>IF(Append1[[#This Row],[number_vmail_messages]]&lt;=10, "Low",
IF(Append1[[#This Row],[number_vmail_messages]]&lt;=25, "Medium", "High"))</f>
        <v>Low</v>
      </c>
      <c r="I121">
        <v>137.4</v>
      </c>
      <c r="J121">
        <v>109</v>
      </c>
      <c r="K121">
        <v>23.36</v>
      </c>
      <c r="L121">
        <v>237.6</v>
      </c>
      <c r="M121">
        <v>49</v>
      </c>
      <c r="N121">
        <v>20.2</v>
      </c>
      <c r="O121">
        <v>206.7</v>
      </c>
      <c r="P121">
        <v>136</v>
      </c>
      <c r="Q121">
        <v>9.3000000000000007</v>
      </c>
      <c r="R121">
        <v>14</v>
      </c>
      <c r="S121">
        <v>11</v>
      </c>
      <c r="T121">
        <v>3.78</v>
      </c>
      <c r="U121" t="str">
        <f>IF(Append1[[#This Row],[total_intl_charge]] &lt;= MEDIAN(Append1[total_intl_charge]), "Low", "High")</f>
        <v>High</v>
      </c>
      <c r="V121">
        <v>3</v>
      </c>
      <c r="X121" s="1"/>
      <c r="Y121">
        <f>IF(Append1[[#This Row],[churn]]="yes", 1,0)</f>
        <v>0</v>
      </c>
      <c r="Z121" t="str">
        <f>IF(Append1[[#This Row],[total_eve_charge]]&lt;=15,"Low",
IF(Append1[[#This Row],[total_eve_charge]]&lt;=19,"Medium","High"))</f>
        <v>High</v>
      </c>
      <c r="AA121" s="1" t="str">
        <f>IF(Append1[[#This Row],[total_day_charge]]&gt;30,"Heavy User",
IF(Append1[[#This Row],[total_eve_charge]]&gt;20,"Evening User",
IF(Append1[[#This Row],[total_night_charge]]&gt;10,"Night User","Low User")))</f>
        <v>Evening User</v>
      </c>
    </row>
    <row r="122" spans="1:27" hidden="1" x14ac:dyDescent="0.3">
      <c r="A122">
        <v>121</v>
      </c>
      <c r="B122" s="1" t="s">
        <v>58</v>
      </c>
      <c r="C122">
        <v>85</v>
      </c>
      <c r="D122" s="1" t="s">
        <v>32</v>
      </c>
      <c r="E122" s="1">
        <v>0</v>
      </c>
      <c r="F122" s="1" t="s">
        <v>24</v>
      </c>
      <c r="G122">
        <v>37</v>
      </c>
      <c r="H122" t="str">
        <f>IF(Append1[[#This Row],[number_vmail_messages]]&lt;=10, "Low",
IF(Append1[[#This Row],[number_vmail_messages]]&lt;=25, "Medium", "High"))</f>
        <v>High</v>
      </c>
      <c r="I122">
        <v>229.6</v>
      </c>
      <c r="J122">
        <v>123</v>
      </c>
      <c r="K122">
        <v>39.03</v>
      </c>
      <c r="L122">
        <v>132.30000000000001</v>
      </c>
      <c r="M122">
        <v>90</v>
      </c>
      <c r="N122">
        <v>11.25</v>
      </c>
      <c r="O122">
        <v>211.9</v>
      </c>
      <c r="P122">
        <v>76</v>
      </c>
      <c r="Q122">
        <v>9.5399999999999991</v>
      </c>
      <c r="R122">
        <v>9.5</v>
      </c>
      <c r="S122">
        <v>8</v>
      </c>
      <c r="T122">
        <v>2.57</v>
      </c>
      <c r="U122" t="str">
        <f>IF(Append1[[#This Row],[total_intl_charge]] &lt;= MEDIAN(Append1[total_intl_charge]), "Low", "High")</f>
        <v>Low</v>
      </c>
      <c r="V122">
        <v>2</v>
      </c>
      <c r="X122" s="1"/>
      <c r="Y122">
        <f>IF(Append1[[#This Row],[churn]]="yes", 1,0)</f>
        <v>0</v>
      </c>
      <c r="Z122" t="str">
        <f>IF(Append1[[#This Row],[total_eve_charge]]&lt;=15,"Low",
IF(Append1[[#This Row],[total_eve_charge]]&lt;=19,"Medium","High"))</f>
        <v>Low</v>
      </c>
      <c r="AA122" s="1" t="str">
        <f>IF(Append1[[#This Row],[total_day_charge]]&gt;30,"Heavy User",
IF(Append1[[#This Row],[total_eve_charge]]&gt;20,"Evening User",
IF(Append1[[#This Row],[total_night_charge]]&gt;10,"Night User","Low User")))</f>
        <v>Heavy User</v>
      </c>
    </row>
    <row r="123" spans="1:27" hidden="1" x14ac:dyDescent="0.3">
      <c r="A123">
        <v>122</v>
      </c>
      <c r="B123" s="1" t="s">
        <v>48</v>
      </c>
      <c r="C123">
        <v>68</v>
      </c>
      <c r="D123" s="1" t="s">
        <v>22</v>
      </c>
      <c r="E123" s="1">
        <v>0</v>
      </c>
      <c r="F123" s="1" t="s">
        <v>23</v>
      </c>
      <c r="G123">
        <v>0</v>
      </c>
      <c r="H123" t="str">
        <f>IF(Append1[[#This Row],[number_vmail_messages]]&lt;=10, "Low",
IF(Append1[[#This Row],[number_vmail_messages]]&lt;=25, "Medium", "High"))</f>
        <v>Low</v>
      </c>
      <c r="I123">
        <v>162.1</v>
      </c>
      <c r="J123">
        <v>86</v>
      </c>
      <c r="K123">
        <v>27.56</v>
      </c>
      <c r="L123">
        <v>155</v>
      </c>
      <c r="M123">
        <v>86</v>
      </c>
      <c r="N123">
        <v>13.18</v>
      </c>
      <c r="O123">
        <v>189.7</v>
      </c>
      <c r="P123">
        <v>87</v>
      </c>
      <c r="Q123">
        <v>8.5399999999999991</v>
      </c>
      <c r="R123">
        <v>11</v>
      </c>
      <c r="S123">
        <v>9</v>
      </c>
      <c r="T123">
        <v>2.97</v>
      </c>
      <c r="U123" t="str">
        <f>IF(Append1[[#This Row],[total_intl_charge]] &lt;= MEDIAN(Append1[total_intl_charge]), "Low", "High")</f>
        <v>High</v>
      </c>
      <c r="V123">
        <v>5</v>
      </c>
      <c r="X123" s="1"/>
      <c r="Y123">
        <f>IF(Append1[[#This Row],[churn]]="yes", 1,0)</f>
        <v>0</v>
      </c>
      <c r="Z123" t="str">
        <f>IF(Append1[[#This Row],[total_eve_charge]]&lt;=15,"Low",
IF(Append1[[#This Row],[total_eve_charge]]&lt;=19,"Medium","High"))</f>
        <v>Low</v>
      </c>
      <c r="AA123" s="1" t="str">
        <f>IF(Append1[[#This Row],[total_day_charge]]&gt;30,"Heavy User",
IF(Append1[[#This Row],[total_eve_charge]]&gt;20,"Evening User",
IF(Append1[[#This Row],[total_night_charge]]&gt;10,"Night User","Low User")))</f>
        <v>Low User</v>
      </c>
    </row>
    <row r="124" spans="1:27" hidden="1" x14ac:dyDescent="0.3">
      <c r="A124">
        <v>123</v>
      </c>
      <c r="B124" s="1" t="s">
        <v>21</v>
      </c>
      <c r="C124">
        <v>68</v>
      </c>
      <c r="D124" s="1" t="s">
        <v>26</v>
      </c>
      <c r="E124" s="1">
        <v>0</v>
      </c>
      <c r="F124" s="1" t="s">
        <v>23</v>
      </c>
      <c r="G124">
        <v>0</v>
      </c>
      <c r="H124" t="str">
        <f>IF(Append1[[#This Row],[number_vmail_messages]]&lt;=10, "Low",
IF(Append1[[#This Row],[number_vmail_messages]]&lt;=25, "Medium", "High"))</f>
        <v>Low</v>
      </c>
      <c r="I124">
        <v>159.5</v>
      </c>
      <c r="J124">
        <v>123</v>
      </c>
      <c r="K124">
        <v>27.12</v>
      </c>
      <c r="L124">
        <v>240.8</v>
      </c>
      <c r="M124">
        <v>93</v>
      </c>
      <c r="N124">
        <v>20.47</v>
      </c>
      <c r="O124">
        <v>210.3</v>
      </c>
      <c r="P124">
        <v>76</v>
      </c>
      <c r="Q124">
        <v>9.4600000000000009</v>
      </c>
      <c r="R124">
        <v>11.4</v>
      </c>
      <c r="S124">
        <v>3</v>
      </c>
      <c r="T124">
        <v>3.08</v>
      </c>
      <c r="U124" t="str">
        <f>IF(Append1[[#This Row],[total_intl_charge]] &lt;= MEDIAN(Append1[total_intl_charge]), "Low", "High")</f>
        <v>High</v>
      </c>
      <c r="V124">
        <v>1</v>
      </c>
      <c r="X124" s="1"/>
      <c r="Y124">
        <f>IF(Append1[[#This Row],[churn]]="yes", 1,0)</f>
        <v>0</v>
      </c>
      <c r="Z124" t="str">
        <f>IF(Append1[[#This Row],[total_eve_charge]]&lt;=15,"Low",
IF(Append1[[#This Row],[total_eve_charge]]&lt;=19,"Medium","High"))</f>
        <v>High</v>
      </c>
      <c r="AA124" s="1" t="str">
        <f>IF(Append1[[#This Row],[total_day_charge]]&gt;30,"Heavy User",
IF(Append1[[#This Row],[total_eve_charge]]&gt;20,"Evening User",
IF(Append1[[#This Row],[total_night_charge]]&gt;10,"Night User","Low User")))</f>
        <v>Evening User</v>
      </c>
    </row>
    <row r="125" spans="1:27" hidden="1" x14ac:dyDescent="0.3">
      <c r="A125">
        <v>124</v>
      </c>
      <c r="B125" s="1" t="s">
        <v>63</v>
      </c>
      <c r="C125">
        <v>78</v>
      </c>
      <c r="D125" s="1" t="s">
        <v>22</v>
      </c>
      <c r="E125" s="1">
        <v>0</v>
      </c>
      <c r="F125" s="1" t="s">
        <v>23</v>
      </c>
      <c r="G125">
        <v>0</v>
      </c>
      <c r="H125" t="str">
        <f>IF(Append1[[#This Row],[number_vmail_messages]]&lt;=10, "Low",
IF(Append1[[#This Row],[number_vmail_messages]]&lt;=25, "Medium", "High"))</f>
        <v>Low</v>
      </c>
      <c r="I125">
        <v>191.7</v>
      </c>
      <c r="J125">
        <v>122</v>
      </c>
      <c r="K125">
        <v>32.590000000000003</v>
      </c>
      <c r="L125">
        <v>241.4</v>
      </c>
      <c r="M125">
        <v>88</v>
      </c>
      <c r="N125">
        <v>20.52</v>
      </c>
      <c r="O125">
        <v>203.5</v>
      </c>
      <c r="P125">
        <v>86</v>
      </c>
      <c r="Q125">
        <v>9.16</v>
      </c>
      <c r="R125">
        <v>9.1</v>
      </c>
      <c r="S125">
        <v>5</v>
      </c>
      <c r="T125">
        <v>2.46</v>
      </c>
      <c r="U125" t="str">
        <f>IF(Append1[[#This Row],[total_intl_charge]] &lt;= MEDIAN(Append1[total_intl_charge]), "Low", "High")</f>
        <v>Low</v>
      </c>
      <c r="V125">
        <v>1</v>
      </c>
      <c r="X125" s="1"/>
      <c r="Y125">
        <f>IF(Append1[[#This Row],[churn]]="yes", 1,0)</f>
        <v>0</v>
      </c>
      <c r="Z125" t="str">
        <f>IF(Append1[[#This Row],[total_eve_charge]]&lt;=15,"Low",
IF(Append1[[#This Row],[total_eve_charge]]&lt;=19,"Medium","High"))</f>
        <v>High</v>
      </c>
      <c r="AA125" s="1" t="str">
        <f>IF(Append1[[#This Row],[total_day_charge]]&gt;30,"Heavy User",
IF(Append1[[#This Row],[total_eve_charge]]&gt;20,"Evening User",
IF(Append1[[#This Row],[total_night_charge]]&gt;10,"Night User","Low User")))</f>
        <v>Heavy User</v>
      </c>
    </row>
    <row r="126" spans="1:27" hidden="1" x14ac:dyDescent="0.3">
      <c r="A126">
        <v>125</v>
      </c>
      <c r="B126" s="1" t="s">
        <v>58</v>
      </c>
      <c r="C126">
        <v>87</v>
      </c>
      <c r="D126" s="1" t="s">
        <v>26</v>
      </c>
      <c r="E126" s="1">
        <v>1</v>
      </c>
      <c r="F126" s="1" t="s">
        <v>23</v>
      </c>
      <c r="G126">
        <v>0</v>
      </c>
      <c r="H126" t="str">
        <f>IF(Append1[[#This Row],[number_vmail_messages]]&lt;=10, "Low",
IF(Append1[[#This Row],[number_vmail_messages]]&lt;=25, "Medium", "High"))</f>
        <v>Low</v>
      </c>
      <c r="I126">
        <v>167.3</v>
      </c>
      <c r="J126">
        <v>119</v>
      </c>
      <c r="K126">
        <v>28.44</v>
      </c>
      <c r="L126">
        <v>198.5</v>
      </c>
      <c r="M126">
        <v>119</v>
      </c>
      <c r="N126">
        <v>16.87</v>
      </c>
      <c r="O126">
        <v>133.1</v>
      </c>
      <c r="P126">
        <v>88</v>
      </c>
      <c r="Q126">
        <v>5.99</v>
      </c>
      <c r="R126">
        <v>11</v>
      </c>
      <c r="S126">
        <v>6</v>
      </c>
      <c r="T126">
        <v>2.97</v>
      </c>
      <c r="U126" t="str">
        <f>IF(Append1[[#This Row],[total_intl_charge]] &lt;= MEDIAN(Append1[total_intl_charge]), "Low", "High")</f>
        <v>High</v>
      </c>
      <c r="V126">
        <v>1</v>
      </c>
      <c r="X126" s="1"/>
      <c r="Y126">
        <f>IF(Append1[[#This Row],[churn]]="yes", 1,0)</f>
        <v>0</v>
      </c>
      <c r="Z126" t="str">
        <f>IF(Append1[[#This Row],[total_eve_charge]]&lt;=15,"Low",
IF(Append1[[#This Row],[total_eve_charge]]&lt;=19,"Medium","High"))</f>
        <v>Medium</v>
      </c>
      <c r="AA126" s="1" t="str">
        <f>IF(Append1[[#This Row],[total_day_charge]]&gt;30,"Heavy User",
IF(Append1[[#This Row],[total_eve_charge]]&gt;20,"Evening User",
IF(Append1[[#This Row],[total_night_charge]]&gt;10,"Night User","Low User")))</f>
        <v>Low User</v>
      </c>
    </row>
    <row r="127" spans="1:27" hidden="1" x14ac:dyDescent="0.3">
      <c r="A127">
        <v>126</v>
      </c>
      <c r="B127" s="1" t="s">
        <v>64</v>
      </c>
      <c r="C127">
        <v>69</v>
      </c>
      <c r="D127" s="1" t="s">
        <v>22</v>
      </c>
      <c r="E127" s="1">
        <v>0</v>
      </c>
      <c r="F127" s="1" t="s">
        <v>23</v>
      </c>
      <c r="G127">
        <v>0</v>
      </c>
      <c r="H127" t="str">
        <f>IF(Append1[[#This Row],[number_vmail_messages]]&lt;=10, "Low",
IF(Append1[[#This Row],[number_vmail_messages]]&lt;=25, "Medium", "High"))</f>
        <v>Low</v>
      </c>
      <c r="I127">
        <v>167.5</v>
      </c>
      <c r="J127">
        <v>76</v>
      </c>
      <c r="K127">
        <v>28.48</v>
      </c>
      <c r="L127">
        <v>242.1</v>
      </c>
      <c r="M127">
        <v>92</v>
      </c>
      <c r="N127">
        <v>20.58</v>
      </c>
      <c r="O127">
        <v>101.2</v>
      </c>
      <c r="P127">
        <v>103</v>
      </c>
      <c r="Q127">
        <v>4.55</v>
      </c>
      <c r="R127">
        <v>11.4</v>
      </c>
      <c r="S127">
        <v>4</v>
      </c>
      <c r="T127">
        <v>3.08</v>
      </c>
      <c r="U127" t="str">
        <f>IF(Append1[[#This Row],[total_intl_charge]] &lt;= MEDIAN(Append1[total_intl_charge]), "Low", "High")</f>
        <v>High</v>
      </c>
      <c r="V127">
        <v>2</v>
      </c>
      <c r="X127" s="1"/>
      <c r="Y127">
        <f>IF(Append1[[#This Row],[churn]]="yes", 1,0)</f>
        <v>0</v>
      </c>
      <c r="Z127" t="str">
        <f>IF(Append1[[#This Row],[total_eve_charge]]&lt;=15,"Low",
IF(Append1[[#This Row],[total_eve_charge]]&lt;=19,"Medium","High"))</f>
        <v>High</v>
      </c>
      <c r="AA127" s="1" t="str">
        <f>IF(Append1[[#This Row],[total_day_charge]]&gt;30,"Heavy User",
IF(Append1[[#This Row],[total_eve_charge]]&gt;20,"Evening User",
IF(Append1[[#This Row],[total_night_charge]]&gt;10,"Night User","Low User")))</f>
        <v>Evening User</v>
      </c>
    </row>
    <row r="128" spans="1:27" hidden="1" x14ac:dyDescent="0.3">
      <c r="A128">
        <v>127</v>
      </c>
      <c r="B128" s="1" t="s">
        <v>66</v>
      </c>
      <c r="C128">
        <v>113</v>
      </c>
      <c r="D128" s="1" t="s">
        <v>22</v>
      </c>
      <c r="E128" s="1">
        <v>0</v>
      </c>
      <c r="F128" s="1" t="s">
        <v>23</v>
      </c>
      <c r="G128">
        <v>0</v>
      </c>
      <c r="H128" t="str">
        <f>IF(Append1[[#This Row],[number_vmail_messages]]&lt;=10, "Low",
IF(Append1[[#This Row],[number_vmail_messages]]&lt;=25, "Medium", "High"))</f>
        <v>Low</v>
      </c>
      <c r="I128">
        <v>187.6</v>
      </c>
      <c r="J128">
        <v>97</v>
      </c>
      <c r="K128">
        <v>31.89</v>
      </c>
      <c r="L128">
        <v>208.2</v>
      </c>
      <c r="M128">
        <v>118</v>
      </c>
      <c r="N128">
        <v>17.7</v>
      </c>
      <c r="O128">
        <v>158.9</v>
      </c>
      <c r="P128">
        <v>101</v>
      </c>
      <c r="Q128">
        <v>7.15</v>
      </c>
      <c r="R128">
        <v>8.6999999999999993</v>
      </c>
      <c r="S128">
        <v>6</v>
      </c>
      <c r="T128">
        <v>2.35</v>
      </c>
      <c r="U128" t="str">
        <f>IF(Append1[[#This Row],[total_intl_charge]] &lt;= MEDIAN(Append1[total_intl_charge]), "Low", "High")</f>
        <v>Low</v>
      </c>
      <c r="V128">
        <v>2</v>
      </c>
      <c r="X128" s="1"/>
      <c r="Y128">
        <f>IF(Append1[[#This Row],[churn]]="yes", 1,0)</f>
        <v>0</v>
      </c>
      <c r="Z128" t="str">
        <f>IF(Append1[[#This Row],[total_eve_charge]]&lt;=15,"Low",
IF(Append1[[#This Row],[total_eve_charge]]&lt;=19,"Medium","High"))</f>
        <v>Medium</v>
      </c>
      <c r="AA128" s="1" t="str">
        <f>IF(Append1[[#This Row],[total_day_charge]]&gt;30,"Heavy User",
IF(Append1[[#This Row],[total_eve_charge]]&gt;20,"Evening User",
IF(Append1[[#This Row],[total_night_charge]]&gt;10,"Night User","Low User")))</f>
        <v>Heavy User</v>
      </c>
    </row>
    <row r="129" spans="1:27" hidden="1" x14ac:dyDescent="0.3">
      <c r="A129">
        <v>128</v>
      </c>
      <c r="B129" s="1" t="s">
        <v>64</v>
      </c>
      <c r="C129">
        <v>80</v>
      </c>
      <c r="D129" s="1" t="s">
        <v>22</v>
      </c>
      <c r="E129" s="1">
        <v>0</v>
      </c>
      <c r="F129" s="1" t="s">
        <v>23</v>
      </c>
      <c r="G129">
        <v>0</v>
      </c>
      <c r="H129" t="str">
        <f>IF(Append1[[#This Row],[number_vmail_messages]]&lt;=10, "Low",
IF(Append1[[#This Row],[number_vmail_messages]]&lt;=25, "Medium", "High"))</f>
        <v>Low</v>
      </c>
      <c r="I129">
        <v>161.1</v>
      </c>
      <c r="J129">
        <v>99</v>
      </c>
      <c r="K129">
        <v>27.39</v>
      </c>
      <c r="L129">
        <v>198.8</v>
      </c>
      <c r="M129">
        <v>81</v>
      </c>
      <c r="N129">
        <v>16.899999999999999</v>
      </c>
      <c r="O129">
        <v>228.4</v>
      </c>
      <c r="P129">
        <v>116</v>
      </c>
      <c r="Q129">
        <v>10.28</v>
      </c>
      <c r="R129">
        <v>10.6</v>
      </c>
      <c r="S129">
        <v>4</v>
      </c>
      <c r="T129">
        <v>2.86</v>
      </c>
      <c r="U129" t="str">
        <f>IF(Append1[[#This Row],[total_intl_charge]] &lt;= MEDIAN(Append1[total_intl_charge]), "Low", "High")</f>
        <v>High</v>
      </c>
      <c r="V129">
        <v>1</v>
      </c>
      <c r="X129" s="1"/>
      <c r="Y129">
        <f>IF(Append1[[#This Row],[churn]]="yes", 1,0)</f>
        <v>0</v>
      </c>
      <c r="Z129" t="str">
        <f>IF(Append1[[#This Row],[total_eve_charge]]&lt;=15,"Low",
IF(Append1[[#This Row],[total_eve_charge]]&lt;=19,"Medium","High"))</f>
        <v>Medium</v>
      </c>
      <c r="AA129" s="1" t="str">
        <f>IF(Append1[[#This Row],[total_day_charge]]&gt;30,"Heavy User",
IF(Append1[[#This Row],[total_eve_charge]]&gt;20,"Evening User",
IF(Append1[[#This Row],[total_night_charge]]&gt;10,"Night User","Low User")))</f>
        <v>Night User</v>
      </c>
    </row>
    <row r="130" spans="1:27" hidden="1" x14ac:dyDescent="0.3">
      <c r="A130">
        <v>129</v>
      </c>
      <c r="B130" s="1" t="s">
        <v>59</v>
      </c>
      <c r="C130">
        <v>107</v>
      </c>
      <c r="D130" s="1" t="s">
        <v>26</v>
      </c>
      <c r="E130" s="1">
        <v>1</v>
      </c>
      <c r="F130" s="1" t="s">
        <v>23</v>
      </c>
      <c r="G130">
        <v>0</v>
      </c>
      <c r="H130" t="str">
        <f>IF(Append1[[#This Row],[number_vmail_messages]]&lt;=10, "Low",
IF(Append1[[#This Row],[number_vmail_messages]]&lt;=25, "Medium", "High"))</f>
        <v>Low</v>
      </c>
      <c r="I130">
        <v>273.5</v>
      </c>
      <c r="J130">
        <v>104</v>
      </c>
      <c r="K130">
        <v>46.5</v>
      </c>
      <c r="L130">
        <v>183.8</v>
      </c>
      <c r="M130">
        <v>68</v>
      </c>
      <c r="N130">
        <v>15.62</v>
      </c>
      <c r="O130">
        <v>153.80000000000001</v>
      </c>
      <c r="P130">
        <v>67</v>
      </c>
      <c r="Q130">
        <v>6.92</v>
      </c>
      <c r="R130">
        <v>11</v>
      </c>
      <c r="S130">
        <v>9</v>
      </c>
      <c r="T130">
        <v>2.97</v>
      </c>
      <c r="U130" t="str">
        <f>IF(Append1[[#This Row],[total_intl_charge]] &lt;= MEDIAN(Append1[total_intl_charge]), "Low", "High")</f>
        <v>High</v>
      </c>
      <c r="V130">
        <v>2</v>
      </c>
      <c r="X130" s="1"/>
      <c r="Y130">
        <f>IF(Append1[[#This Row],[churn]]="yes", 1,0)</f>
        <v>0</v>
      </c>
      <c r="Z130" t="str">
        <f>IF(Append1[[#This Row],[total_eve_charge]]&lt;=15,"Low",
IF(Append1[[#This Row],[total_eve_charge]]&lt;=19,"Medium","High"))</f>
        <v>Medium</v>
      </c>
      <c r="AA130" s="1" t="str">
        <f>IF(Append1[[#This Row],[total_day_charge]]&gt;30,"Heavy User",
IF(Append1[[#This Row],[total_eve_charge]]&gt;20,"Evening User",
IF(Append1[[#This Row],[total_night_charge]]&gt;10,"Night User","Low User")))</f>
        <v>Heavy User</v>
      </c>
    </row>
    <row r="131" spans="1:27" hidden="1" x14ac:dyDescent="0.3">
      <c r="A131">
        <v>130</v>
      </c>
      <c r="B131" s="1" t="s">
        <v>62</v>
      </c>
      <c r="C131">
        <v>85</v>
      </c>
      <c r="D131" s="1" t="s">
        <v>32</v>
      </c>
      <c r="E131" s="1">
        <v>0</v>
      </c>
      <c r="F131" s="1" t="s">
        <v>23</v>
      </c>
      <c r="G131">
        <v>0</v>
      </c>
      <c r="H131" t="str">
        <f>IF(Append1[[#This Row],[number_vmail_messages]]&lt;=10, "Low",
IF(Append1[[#This Row],[number_vmail_messages]]&lt;=25, "Medium", "High"))</f>
        <v>Low</v>
      </c>
      <c r="I131">
        <v>209.8</v>
      </c>
      <c r="J131">
        <v>82</v>
      </c>
      <c r="K131">
        <v>35.67</v>
      </c>
      <c r="L131">
        <v>194.5</v>
      </c>
      <c r="M131">
        <v>94</v>
      </c>
      <c r="N131">
        <v>16.53</v>
      </c>
      <c r="O131">
        <v>200.4</v>
      </c>
      <c r="P131">
        <v>85</v>
      </c>
      <c r="Q131">
        <v>9.02</v>
      </c>
      <c r="R131">
        <v>11.3</v>
      </c>
      <c r="S131">
        <v>3</v>
      </c>
      <c r="T131">
        <v>3.05</v>
      </c>
      <c r="U131" t="str">
        <f>IF(Append1[[#This Row],[total_intl_charge]] &lt;= MEDIAN(Append1[total_intl_charge]), "Low", "High")</f>
        <v>High</v>
      </c>
      <c r="V131">
        <v>0</v>
      </c>
      <c r="X131" s="1"/>
      <c r="Y131">
        <f>IF(Append1[[#This Row],[churn]]="yes", 1,0)</f>
        <v>0</v>
      </c>
      <c r="Z131" t="str">
        <f>IF(Append1[[#This Row],[total_eve_charge]]&lt;=15,"Low",
IF(Append1[[#This Row],[total_eve_charge]]&lt;=19,"Medium","High"))</f>
        <v>Medium</v>
      </c>
      <c r="AA131" s="1" t="str">
        <f>IF(Append1[[#This Row],[total_day_charge]]&gt;30,"Heavy User",
IF(Append1[[#This Row],[total_eve_charge]]&gt;20,"Evening User",
IF(Append1[[#This Row],[total_night_charge]]&gt;10,"Night User","Low User")))</f>
        <v>Heavy User</v>
      </c>
    </row>
    <row r="132" spans="1:27" hidden="1" x14ac:dyDescent="0.3">
      <c r="A132">
        <v>131</v>
      </c>
      <c r="B132" s="1" t="s">
        <v>37</v>
      </c>
      <c r="C132">
        <v>45</v>
      </c>
      <c r="D132" s="1" t="s">
        <v>32</v>
      </c>
      <c r="E132" s="1">
        <v>0</v>
      </c>
      <c r="F132" s="1" t="s">
        <v>23</v>
      </c>
      <c r="G132">
        <v>0</v>
      </c>
      <c r="H132" t="str">
        <f>IF(Append1[[#This Row],[number_vmail_messages]]&lt;=10, "Low",
IF(Append1[[#This Row],[number_vmail_messages]]&lt;=25, "Medium", "High"))</f>
        <v>Low</v>
      </c>
      <c r="I132">
        <v>112.8</v>
      </c>
      <c r="J132">
        <v>108</v>
      </c>
      <c r="K132">
        <v>19.18</v>
      </c>
      <c r="L132">
        <v>218.8</v>
      </c>
      <c r="M132">
        <v>120</v>
      </c>
      <c r="N132">
        <v>18.600000000000001</v>
      </c>
      <c r="O132">
        <v>240.2</v>
      </c>
      <c r="P132">
        <v>106</v>
      </c>
      <c r="Q132">
        <v>10.81</v>
      </c>
      <c r="R132">
        <v>9</v>
      </c>
      <c r="S132">
        <v>3</v>
      </c>
      <c r="T132">
        <v>2.4300000000000002</v>
      </c>
      <c r="U132" t="str">
        <f>IF(Append1[[#This Row],[total_intl_charge]] &lt;= MEDIAN(Append1[total_intl_charge]), "Low", "High")</f>
        <v>Low</v>
      </c>
      <c r="V132">
        <v>2</v>
      </c>
      <c r="X132" s="1"/>
      <c r="Y132">
        <f>IF(Append1[[#This Row],[churn]]="yes", 1,0)</f>
        <v>0</v>
      </c>
      <c r="Z132" t="str">
        <f>IF(Append1[[#This Row],[total_eve_charge]]&lt;=15,"Low",
IF(Append1[[#This Row],[total_eve_charge]]&lt;=19,"Medium","High"))</f>
        <v>Medium</v>
      </c>
      <c r="AA132" s="1" t="str">
        <f>IF(Append1[[#This Row],[total_day_charge]]&gt;30,"Heavy User",
IF(Append1[[#This Row],[total_eve_charge]]&gt;20,"Evening User",
IF(Append1[[#This Row],[total_night_charge]]&gt;10,"Night User","Low User")))</f>
        <v>Night User</v>
      </c>
    </row>
    <row r="133" spans="1:27" hidden="1" x14ac:dyDescent="0.3">
      <c r="A133">
        <v>132</v>
      </c>
      <c r="B133" s="1" t="s">
        <v>71</v>
      </c>
      <c r="C133">
        <v>137</v>
      </c>
      <c r="D133" s="1" t="s">
        <v>32</v>
      </c>
      <c r="E133" s="1">
        <v>0</v>
      </c>
      <c r="F133" s="1" t="s">
        <v>23</v>
      </c>
      <c r="G133">
        <v>0</v>
      </c>
      <c r="H133" t="str">
        <f>IF(Append1[[#This Row],[number_vmail_messages]]&lt;=10, "Low",
IF(Append1[[#This Row],[number_vmail_messages]]&lt;=25, "Medium", "High"))</f>
        <v>Low</v>
      </c>
      <c r="I133">
        <v>174.4</v>
      </c>
      <c r="J133">
        <v>120</v>
      </c>
      <c r="K133">
        <v>29.65</v>
      </c>
      <c r="L133">
        <v>156.30000000000001</v>
      </c>
      <c r="M133">
        <v>98</v>
      </c>
      <c r="N133">
        <v>13.29</v>
      </c>
      <c r="O133">
        <v>136.5</v>
      </c>
      <c r="P133">
        <v>121</v>
      </c>
      <c r="Q133">
        <v>6.14</v>
      </c>
      <c r="R133">
        <v>10.199999999999999</v>
      </c>
      <c r="S133">
        <v>5</v>
      </c>
      <c r="T133">
        <v>2.75</v>
      </c>
      <c r="U133" t="str">
        <f>IF(Append1[[#This Row],[total_intl_charge]] &lt;= MEDIAN(Append1[total_intl_charge]), "Low", "High")</f>
        <v>Low</v>
      </c>
      <c r="V133">
        <v>0</v>
      </c>
      <c r="X133" s="1"/>
      <c r="Y133">
        <f>IF(Append1[[#This Row],[churn]]="yes", 1,0)</f>
        <v>0</v>
      </c>
      <c r="Z133" t="str">
        <f>IF(Append1[[#This Row],[total_eve_charge]]&lt;=15,"Low",
IF(Append1[[#This Row],[total_eve_charge]]&lt;=19,"Medium","High"))</f>
        <v>Low</v>
      </c>
      <c r="AA133" s="1" t="str">
        <f>IF(Append1[[#This Row],[total_day_charge]]&gt;30,"Heavy User",
IF(Append1[[#This Row],[total_eve_charge]]&gt;20,"Evening User",
IF(Append1[[#This Row],[total_night_charge]]&gt;10,"Night User","Low User")))</f>
        <v>Low User</v>
      </c>
    </row>
    <row r="134" spans="1:27" hidden="1" x14ac:dyDescent="0.3">
      <c r="A134">
        <v>133</v>
      </c>
      <c r="B134" s="1" t="s">
        <v>67</v>
      </c>
      <c r="C134">
        <v>61</v>
      </c>
      <c r="D134" s="1" t="s">
        <v>26</v>
      </c>
      <c r="E134" s="1">
        <v>1</v>
      </c>
      <c r="F134" s="1" t="s">
        <v>24</v>
      </c>
      <c r="G134">
        <v>16</v>
      </c>
      <c r="H134" t="str">
        <f>IF(Append1[[#This Row],[number_vmail_messages]]&lt;=10, "Low",
IF(Append1[[#This Row],[number_vmail_messages]]&lt;=25, "Medium", "High"))</f>
        <v>Medium</v>
      </c>
      <c r="I134">
        <v>143.5</v>
      </c>
      <c r="J134">
        <v>76</v>
      </c>
      <c r="K134">
        <v>24.4</v>
      </c>
      <c r="L134">
        <v>242.6</v>
      </c>
      <c r="M134">
        <v>58</v>
      </c>
      <c r="N134">
        <v>20.62</v>
      </c>
      <c r="O134">
        <v>147.69999999999999</v>
      </c>
      <c r="P134">
        <v>95</v>
      </c>
      <c r="Q134">
        <v>6.65</v>
      </c>
      <c r="R134">
        <v>11.3</v>
      </c>
      <c r="S134">
        <v>3</v>
      </c>
      <c r="T134">
        <v>3.05</v>
      </c>
      <c r="U134" t="str">
        <f>IF(Append1[[#This Row],[total_intl_charge]] &lt;= MEDIAN(Append1[total_intl_charge]), "Low", "High")</f>
        <v>High</v>
      </c>
      <c r="V134">
        <v>0</v>
      </c>
      <c r="X134" s="1"/>
      <c r="Y134">
        <f>IF(Append1[[#This Row],[churn]]="yes", 1,0)</f>
        <v>0</v>
      </c>
      <c r="Z134" t="str">
        <f>IF(Append1[[#This Row],[total_eve_charge]]&lt;=15,"Low",
IF(Append1[[#This Row],[total_eve_charge]]&lt;=19,"Medium","High"))</f>
        <v>High</v>
      </c>
      <c r="AA134" s="1" t="str">
        <f>IF(Append1[[#This Row],[total_day_charge]]&gt;30,"Heavy User",
IF(Append1[[#This Row],[total_eve_charge]]&gt;20,"Evening User",
IF(Append1[[#This Row],[total_night_charge]]&gt;10,"Night User","Low User")))</f>
        <v>Evening User</v>
      </c>
    </row>
    <row r="135" spans="1:27" hidden="1" x14ac:dyDescent="0.3">
      <c r="A135">
        <v>134</v>
      </c>
      <c r="B135" s="1" t="s">
        <v>25</v>
      </c>
      <c r="C135">
        <v>134</v>
      </c>
      <c r="D135" s="1" t="s">
        <v>22</v>
      </c>
      <c r="E135" s="1">
        <v>0</v>
      </c>
      <c r="F135" s="1" t="s">
        <v>23</v>
      </c>
      <c r="G135">
        <v>0</v>
      </c>
      <c r="H135" t="str">
        <f>IF(Append1[[#This Row],[number_vmail_messages]]&lt;=10, "Low",
IF(Append1[[#This Row],[number_vmail_messages]]&lt;=25, "Medium", "High"))</f>
        <v>Low</v>
      </c>
      <c r="I135">
        <v>178</v>
      </c>
      <c r="J135">
        <v>110</v>
      </c>
      <c r="K135">
        <v>30.26</v>
      </c>
      <c r="L135">
        <v>153.80000000000001</v>
      </c>
      <c r="M135">
        <v>64</v>
      </c>
      <c r="N135">
        <v>13.07</v>
      </c>
      <c r="O135">
        <v>236.6</v>
      </c>
      <c r="P135">
        <v>105</v>
      </c>
      <c r="Q135">
        <v>10.65</v>
      </c>
      <c r="R135">
        <v>11.7</v>
      </c>
      <c r="S135">
        <v>4</v>
      </c>
      <c r="T135">
        <v>3.16</v>
      </c>
      <c r="U135" t="str">
        <f>IF(Append1[[#This Row],[total_intl_charge]] &lt;= MEDIAN(Append1[total_intl_charge]), "Low", "High")</f>
        <v>High</v>
      </c>
      <c r="V135">
        <v>1</v>
      </c>
      <c r="X135" s="1"/>
      <c r="Y135">
        <f>IF(Append1[[#This Row],[churn]]="yes", 1,0)</f>
        <v>0</v>
      </c>
      <c r="Z135" t="str">
        <f>IF(Append1[[#This Row],[total_eve_charge]]&lt;=15,"Low",
IF(Append1[[#This Row],[total_eve_charge]]&lt;=19,"Medium","High"))</f>
        <v>Low</v>
      </c>
      <c r="AA135" s="1" t="str">
        <f>IF(Append1[[#This Row],[total_day_charge]]&gt;30,"Heavy User",
IF(Append1[[#This Row],[total_eve_charge]]&gt;20,"Evening User",
IF(Append1[[#This Row],[total_night_charge]]&gt;10,"Night User","Low User")))</f>
        <v>Heavy User</v>
      </c>
    </row>
    <row r="136" spans="1:27" hidden="1" x14ac:dyDescent="0.3">
      <c r="A136">
        <v>135</v>
      </c>
      <c r="B136" s="1" t="s">
        <v>51</v>
      </c>
      <c r="C136">
        <v>147</v>
      </c>
      <c r="D136" s="1" t="s">
        <v>26</v>
      </c>
      <c r="E136" s="1">
        <v>0</v>
      </c>
      <c r="F136" s="1" t="s">
        <v>23</v>
      </c>
      <c r="G136">
        <v>0</v>
      </c>
      <c r="H136" t="str">
        <f>IF(Append1[[#This Row],[number_vmail_messages]]&lt;=10, "Low",
IF(Append1[[#This Row],[number_vmail_messages]]&lt;=25, "Medium", "High"))</f>
        <v>Low</v>
      </c>
      <c r="I136">
        <v>209.4</v>
      </c>
      <c r="J136">
        <v>104</v>
      </c>
      <c r="K136">
        <v>35.6</v>
      </c>
      <c r="L136">
        <v>132.5</v>
      </c>
      <c r="M136">
        <v>78</v>
      </c>
      <c r="N136">
        <v>11.26</v>
      </c>
      <c r="O136">
        <v>149.4</v>
      </c>
      <c r="P136">
        <v>123</v>
      </c>
      <c r="Q136">
        <v>6.72</v>
      </c>
      <c r="R136">
        <v>11.3</v>
      </c>
      <c r="S136">
        <v>3</v>
      </c>
      <c r="T136">
        <v>3.05</v>
      </c>
      <c r="U136" t="str">
        <f>IF(Append1[[#This Row],[total_intl_charge]] &lt;= MEDIAN(Append1[total_intl_charge]), "Low", "High")</f>
        <v>High</v>
      </c>
      <c r="V136">
        <v>2</v>
      </c>
      <c r="X136" s="1"/>
      <c r="Y136">
        <f>IF(Append1[[#This Row],[churn]]="yes", 1,0)</f>
        <v>0</v>
      </c>
      <c r="Z136" t="str">
        <f>IF(Append1[[#This Row],[total_eve_charge]]&lt;=15,"Low",
IF(Append1[[#This Row],[total_eve_charge]]&lt;=19,"Medium","High"))</f>
        <v>Low</v>
      </c>
      <c r="AA136" s="1" t="str">
        <f>IF(Append1[[#This Row],[total_day_charge]]&gt;30,"Heavy User",
IF(Append1[[#This Row],[total_eve_charge]]&gt;20,"Evening User",
IF(Append1[[#This Row],[total_night_charge]]&gt;10,"Night User","Low User")))</f>
        <v>Heavy User</v>
      </c>
    </row>
    <row r="137" spans="1:27" hidden="1" x14ac:dyDescent="0.3">
      <c r="A137">
        <v>136</v>
      </c>
      <c r="B137" s="1" t="s">
        <v>30</v>
      </c>
      <c r="C137">
        <v>138</v>
      </c>
      <c r="D137" s="1" t="s">
        <v>26</v>
      </c>
      <c r="E137" s="1">
        <v>1</v>
      </c>
      <c r="F137" s="1" t="s">
        <v>23</v>
      </c>
      <c r="G137">
        <v>0</v>
      </c>
      <c r="H137" t="str">
        <f>IF(Append1[[#This Row],[number_vmail_messages]]&lt;=10, "Low",
IF(Append1[[#This Row],[number_vmail_messages]]&lt;=25, "Medium", "High"))</f>
        <v>Low</v>
      </c>
      <c r="I137">
        <v>169.3</v>
      </c>
      <c r="J137">
        <v>82</v>
      </c>
      <c r="K137">
        <v>28.78</v>
      </c>
      <c r="L137">
        <v>217.9</v>
      </c>
      <c r="M137">
        <v>147</v>
      </c>
      <c r="N137">
        <v>18.52</v>
      </c>
      <c r="O137">
        <v>184.2</v>
      </c>
      <c r="P137">
        <v>77</v>
      </c>
      <c r="Q137">
        <v>8.2899999999999991</v>
      </c>
      <c r="R137">
        <v>9.4</v>
      </c>
      <c r="S137">
        <v>9</v>
      </c>
      <c r="T137">
        <v>2.54</v>
      </c>
      <c r="U137" t="str">
        <f>IF(Append1[[#This Row],[total_intl_charge]] &lt;= MEDIAN(Append1[total_intl_charge]), "Low", "High")</f>
        <v>Low</v>
      </c>
      <c r="V137">
        <v>1</v>
      </c>
      <c r="X137" s="1"/>
      <c r="Y137">
        <f>IF(Append1[[#This Row],[churn]]="yes", 1,0)</f>
        <v>0</v>
      </c>
      <c r="Z137" t="str">
        <f>IF(Append1[[#This Row],[total_eve_charge]]&lt;=15,"Low",
IF(Append1[[#This Row],[total_eve_charge]]&lt;=19,"Medium","High"))</f>
        <v>Medium</v>
      </c>
      <c r="AA137" s="1" t="str">
        <f>IF(Append1[[#This Row],[total_day_charge]]&gt;30,"Heavy User",
IF(Append1[[#This Row],[total_eve_charge]]&gt;20,"Evening User",
IF(Append1[[#This Row],[total_night_charge]]&gt;10,"Night User","Low User")))</f>
        <v>Low User</v>
      </c>
    </row>
    <row r="138" spans="1:27" hidden="1" x14ac:dyDescent="0.3">
      <c r="A138">
        <v>137</v>
      </c>
      <c r="B138" s="1" t="s">
        <v>69</v>
      </c>
      <c r="C138">
        <v>88</v>
      </c>
      <c r="D138" s="1" t="s">
        <v>22</v>
      </c>
      <c r="E138" s="1">
        <v>0</v>
      </c>
      <c r="F138" s="1" t="s">
        <v>24</v>
      </c>
      <c r="G138">
        <v>17</v>
      </c>
      <c r="H138" t="str">
        <f>IF(Append1[[#This Row],[number_vmail_messages]]&lt;=10, "Low",
IF(Append1[[#This Row],[number_vmail_messages]]&lt;=25, "Medium", "High"))</f>
        <v>Medium</v>
      </c>
      <c r="I138">
        <v>219.5</v>
      </c>
      <c r="J138">
        <v>78</v>
      </c>
      <c r="K138">
        <v>37.32</v>
      </c>
      <c r="L138">
        <v>222.1</v>
      </c>
      <c r="M138">
        <v>94</v>
      </c>
      <c r="N138">
        <v>18.88</v>
      </c>
      <c r="O138">
        <v>188.3</v>
      </c>
      <c r="P138">
        <v>92</v>
      </c>
      <c r="Q138">
        <v>8.4700000000000006</v>
      </c>
      <c r="R138">
        <v>16.100000000000001</v>
      </c>
      <c r="S138">
        <v>5</v>
      </c>
      <c r="T138">
        <v>4.3499999999999996</v>
      </c>
      <c r="U138" t="str">
        <f>IF(Append1[[#This Row],[total_intl_charge]] &lt;= MEDIAN(Append1[total_intl_charge]), "Low", "High")</f>
        <v>High</v>
      </c>
      <c r="V138">
        <v>1</v>
      </c>
      <c r="X138" s="1"/>
      <c r="Y138">
        <f>IF(Append1[[#This Row],[churn]]="yes", 1,0)</f>
        <v>0</v>
      </c>
      <c r="Z138" t="str">
        <f>IF(Append1[[#This Row],[total_eve_charge]]&lt;=15,"Low",
IF(Append1[[#This Row],[total_eve_charge]]&lt;=19,"Medium","High"))</f>
        <v>Medium</v>
      </c>
      <c r="AA138" s="1" t="str">
        <f>IF(Append1[[#This Row],[total_day_charge]]&gt;30,"Heavy User",
IF(Append1[[#This Row],[total_eve_charge]]&gt;20,"Evening User",
IF(Append1[[#This Row],[total_night_charge]]&gt;10,"Night User","Low User")))</f>
        <v>Heavy User</v>
      </c>
    </row>
    <row r="139" spans="1:27" hidden="1" x14ac:dyDescent="0.3">
      <c r="A139">
        <v>138</v>
      </c>
      <c r="B139" s="1" t="s">
        <v>45</v>
      </c>
      <c r="C139">
        <v>144</v>
      </c>
      <c r="D139" s="1" t="s">
        <v>22</v>
      </c>
      <c r="E139" s="1">
        <v>0</v>
      </c>
      <c r="F139" s="1" t="s">
        <v>24</v>
      </c>
      <c r="G139">
        <v>51</v>
      </c>
      <c r="H139" t="str">
        <f>IF(Append1[[#This Row],[number_vmail_messages]]&lt;=10, "Low",
IF(Append1[[#This Row],[number_vmail_messages]]&lt;=25, "Medium", "High"))</f>
        <v>High</v>
      </c>
      <c r="I139">
        <v>283.89999999999998</v>
      </c>
      <c r="J139">
        <v>98</v>
      </c>
      <c r="K139">
        <v>48.26</v>
      </c>
      <c r="L139">
        <v>192</v>
      </c>
      <c r="M139">
        <v>109</v>
      </c>
      <c r="N139">
        <v>16.32</v>
      </c>
      <c r="O139">
        <v>196.3</v>
      </c>
      <c r="P139">
        <v>85</v>
      </c>
      <c r="Q139">
        <v>8.83</v>
      </c>
      <c r="R139">
        <v>10</v>
      </c>
      <c r="S139">
        <v>4</v>
      </c>
      <c r="T139">
        <v>2.7</v>
      </c>
      <c r="U139" t="str">
        <f>IF(Append1[[#This Row],[total_intl_charge]] &lt;= MEDIAN(Append1[total_intl_charge]), "Low", "High")</f>
        <v>Low</v>
      </c>
      <c r="V139">
        <v>1</v>
      </c>
      <c r="X139" s="1"/>
      <c r="Y139">
        <f>IF(Append1[[#This Row],[churn]]="yes", 1,0)</f>
        <v>0</v>
      </c>
      <c r="Z139" t="str">
        <f>IF(Append1[[#This Row],[total_eve_charge]]&lt;=15,"Low",
IF(Append1[[#This Row],[total_eve_charge]]&lt;=19,"Medium","High"))</f>
        <v>Medium</v>
      </c>
      <c r="AA139" s="1" t="str">
        <f>IF(Append1[[#This Row],[total_day_charge]]&gt;30,"Heavy User",
IF(Append1[[#This Row],[total_eve_charge]]&gt;20,"Evening User",
IF(Append1[[#This Row],[total_night_charge]]&gt;10,"Night User","Low User")))</f>
        <v>Heavy User</v>
      </c>
    </row>
    <row r="140" spans="1:27" hidden="1" x14ac:dyDescent="0.3">
      <c r="A140">
        <v>139</v>
      </c>
      <c r="B140" s="1" t="s">
        <v>43</v>
      </c>
      <c r="C140">
        <v>120</v>
      </c>
      <c r="D140" s="1" t="s">
        <v>22</v>
      </c>
      <c r="E140" s="1">
        <v>0</v>
      </c>
      <c r="F140" s="1" t="s">
        <v>24</v>
      </c>
      <c r="G140">
        <v>24</v>
      </c>
      <c r="H140" t="str">
        <f>IF(Append1[[#This Row],[number_vmail_messages]]&lt;=10, "Low",
IF(Append1[[#This Row],[number_vmail_messages]]&lt;=25, "Medium", "High"))</f>
        <v>Medium</v>
      </c>
      <c r="I140">
        <v>212.7</v>
      </c>
      <c r="J140">
        <v>73</v>
      </c>
      <c r="K140">
        <v>36.159999999999997</v>
      </c>
      <c r="L140">
        <v>257.5</v>
      </c>
      <c r="M140">
        <v>103</v>
      </c>
      <c r="N140">
        <v>21.89</v>
      </c>
      <c r="O140">
        <v>227.8</v>
      </c>
      <c r="P140">
        <v>119</v>
      </c>
      <c r="Q140">
        <v>10.25</v>
      </c>
      <c r="R140">
        <v>9.6999999999999993</v>
      </c>
      <c r="S140">
        <v>13</v>
      </c>
      <c r="T140">
        <v>2.62</v>
      </c>
      <c r="U140" t="str">
        <f>IF(Append1[[#This Row],[total_intl_charge]] &lt;= MEDIAN(Append1[total_intl_charge]), "Low", "High")</f>
        <v>Low</v>
      </c>
      <c r="V140">
        <v>2</v>
      </c>
      <c r="X140" s="1"/>
      <c r="Y140">
        <f>IF(Append1[[#This Row],[churn]]="yes", 1,0)</f>
        <v>0</v>
      </c>
      <c r="Z140" t="str">
        <f>IF(Append1[[#This Row],[total_eve_charge]]&lt;=15,"Low",
IF(Append1[[#This Row],[total_eve_charge]]&lt;=19,"Medium","High"))</f>
        <v>High</v>
      </c>
      <c r="AA140" s="1" t="str">
        <f>IF(Append1[[#This Row],[total_day_charge]]&gt;30,"Heavy User",
IF(Append1[[#This Row],[total_eve_charge]]&gt;20,"Evening User",
IF(Append1[[#This Row],[total_night_charge]]&gt;10,"Night User","Low User")))</f>
        <v>Heavy User</v>
      </c>
    </row>
    <row r="141" spans="1:27" hidden="1" x14ac:dyDescent="0.3">
      <c r="A141">
        <v>140</v>
      </c>
      <c r="B141" s="1" t="s">
        <v>67</v>
      </c>
      <c r="C141">
        <v>123</v>
      </c>
      <c r="D141" s="1" t="s">
        <v>32</v>
      </c>
      <c r="E141" s="1">
        <v>0</v>
      </c>
      <c r="F141" s="1" t="s">
        <v>23</v>
      </c>
      <c r="G141">
        <v>0</v>
      </c>
      <c r="H141" t="str">
        <f>IF(Append1[[#This Row],[number_vmail_messages]]&lt;=10, "Low",
IF(Append1[[#This Row],[number_vmail_messages]]&lt;=25, "Medium", "High"))</f>
        <v>Low</v>
      </c>
      <c r="I141">
        <v>105</v>
      </c>
      <c r="J141">
        <v>150</v>
      </c>
      <c r="K141">
        <v>17.850000000000001</v>
      </c>
      <c r="L141">
        <v>251.6</v>
      </c>
      <c r="M141">
        <v>90</v>
      </c>
      <c r="N141">
        <v>21.39</v>
      </c>
      <c r="O141">
        <v>258</v>
      </c>
      <c r="P141">
        <v>93</v>
      </c>
      <c r="Q141">
        <v>11.61</v>
      </c>
      <c r="R141">
        <v>14.9</v>
      </c>
      <c r="S141">
        <v>5</v>
      </c>
      <c r="T141">
        <v>4.0199999999999996</v>
      </c>
      <c r="U141" t="str">
        <f>IF(Append1[[#This Row],[total_intl_charge]] &lt;= MEDIAN(Append1[total_intl_charge]), "Low", "High")</f>
        <v>High</v>
      </c>
      <c r="V141">
        <v>0</v>
      </c>
      <c r="X141" s="1"/>
      <c r="Y141">
        <f>IF(Append1[[#This Row],[churn]]="yes", 1,0)</f>
        <v>0</v>
      </c>
      <c r="Z141" t="str">
        <f>IF(Append1[[#This Row],[total_eve_charge]]&lt;=15,"Low",
IF(Append1[[#This Row],[total_eve_charge]]&lt;=19,"Medium","High"))</f>
        <v>High</v>
      </c>
      <c r="AA141" s="1" t="str">
        <f>IF(Append1[[#This Row],[total_day_charge]]&gt;30,"Heavy User",
IF(Append1[[#This Row],[total_eve_charge]]&gt;20,"Evening User",
IF(Append1[[#This Row],[total_night_charge]]&gt;10,"Night User","Low User")))</f>
        <v>Evening User</v>
      </c>
    </row>
    <row r="142" spans="1:27" hidden="1" x14ac:dyDescent="0.3">
      <c r="A142">
        <v>141</v>
      </c>
      <c r="B142" s="1" t="s">
        <v>42</v>
      </c>
      <c r="C142">
        <v>98</v>
      </c>
      <c r="D142" s="1" t="s">
        <v>26</v>
      </c>
      <c r="E142" s="1">
        <v>0</v>
      </c>
      <c r="F142" s="1" t="s">
        <v>23</v>
      </c>
      <c r="G142">
        <v>0</v>
      </c>
      <c r="H142" t="str">
        <f>IF(Append1[[#This Row],[number_vmail_messages]]&lt;=10, "Low",
IF(Append1[[#This Row],[number_vmail_messages]]&lt;=25, "Medium", "High"))</f>
        <v>Low</v>
      </c>
      <c r="I142">
        <v>271.39999999999998</v>
      </c>
      <c r="J142">
        <v>119</v>
      </c>
      <c r="K142">
        <v>46.14</v>
      </c>
      <c r="L142">
        <v>190.4</v>
      </c>
      <c r="M142">
        <v>102</v>
      </c>
      <c r="N142">
        <v>16.18</v>
      </c>
      <c r="O142">
        <v>284.7</v>
      </c>
      <c r="P142">
        <v>118</v>
      </c>
      <c r="Q142">
        <v>12.81</v>
      </c>
      <c r="R142">
        <v>11.1</v>
      </c>
      <c r="S142">
        <v>6</v>
      </c>
      <c r="T142">
        <v>3</v>
      </c>
      <c r="U142" t="str">
        <f>IF(Append1[[#This Row],[total_intl_charge]] &lt;= MEDIAN(Append1[total_intl_charge]), "Low", "High")</f>
        <v>High</v>
      </c>
      <c r="V142">
        <v>4</v>
      </c>
      <c r="X142" s="1"/>
      <c r="Y142">
        <f>IF(Append1[[#This Row],[churn]]="yes", 1,0)</f>
        <v>0</v>
      </c>
      <c r="Z142" t="str">
        <f>IF(Append1[[#This Row],[total_eve_charge]]&lt;=15,"Low",
IF(Append1[[#This Row],[total_eve_charge]]&lt;=19,"Medium","High"))</f>
        <v>Medium</v>
      </c>
      <c r="AA142" s="1" t="str">
        <f>IF(Append1[[#This Row],[total_day_charge]]&gt;30,"Heavy User",
IF(Append1[[#This Row],[total_eve_charge]]&gt;20,"Evening User",
IF(Append1[[#This Row],[total_night_charge]]&gt;10,"Night User","Low User")))</f>
        <v>Heavy User</v>
      </c>
    </row>
    <row r="143" spans="1:27" hidden="1" x14ac:dyDescent="0.3">
      <c r="A143">
        <v>142</v>
      </c>
      <c r="B143" s="1" t="s">
        <v>47</v>
      </c>
      <c r="C143">
        <v>103</v>
      </c>
      <c r="D143" s="1" t="s">
        <v>22</v>
      </c>
      <c r="E143" s="1">
        <v>0</v>
      </c>
      <c r="F143" s="1" t="s">
        <v>23</v>
      </c>
      <c r="G143">
        <v>0</v>
      </c>
      <c r="H143" t="str">
        <f>IF(Append1[[#This Row],[number_vmail_messages]]&lt;=10, "Low",
IF(Append1[[#This Row],[number_vmail_messages]]&lt;=25, "Medium", "High"))</f>
        <v>Low</v>
      </c>
      <c r="I143">
        <v>204.9</v>
      </c>
      <c r="J143">
        <v>107</v>
      </c>
      <c r="K143">
        <v>34.83</v>
      </c>
      <c r="L143">
        <v>135.19999999999999</v>
      </c>
      <c r="M143">
        <v>102</v>
      </c>
      <c r="N143">
        <v>11.49</v>
      </c>
      <c r="O143">
        <v>208.2</v>
      </c>
      <c r="P143">
        <v>106</v>
      </c>
      <c r="Q143">
        <v>9.3699999999999992</v>
      </c>
      <c r="R143">
        <v>10.4</v>
      </c>
      <c r="S143">
        <v>3</v>
      </c>
      <c r="T143">
        <v>2.81</v>
      </c>
      <c r="U143" t="str">
        <f>IF(Append1[[#This Row],[total_intl_charge]] &lt;= MEDIAN(Append1[total_intl_charge]), "Low", "High")</f>
        <v>High</v>
      </c>
      <c r="V143">
        <v>5</v>
      </c>
      <c r="X143" s="1"/>
      <c r="Y143">
        <f>IF(Append1[[#This Row],[churn]]="yes", 1,0)</f>
        <v>0</v>
      </c>
      <c r="Z143" t="str">
        <f>IF(Append1[[#This Row],[total_eve_charge]]&lt;=15,"Low",
IF(Append1[[#This Row],[total_eve_charge]]&lt;=19,"Medium","High"))</f>
        <v>Low</v>
      </c>
      <c r="AA143" s="1" t="str">
        <f>IF(Append1[[#This Row],[total_day_charge]]&gt;30,"Heavy User",
IF(Append1[[#This Row],[total_eve_charge]]&gt;20,"Evening User",
IF(Append1[[#This Row],[total_night_charge]]&gt;10,"Night User","Low User")))</f>
        <v>Heavy User</v>
      </c>
    </row>
    <row r="144" spans="1:27" hidden="1" x14ac:dyDescent="0.3">
      <c r="A144">
        <v>143</v>
      </c>
      <c r="B144" s="1" t="s">
        <v>73</v>
      </c>
      <c r="C144">
        <v>132</v>
      </c>
      <c r="D144" s="1" t="s">
        <v>22</v>
      </c>
      <c r="E144" s="1">
        <v>0</v>
      </c>
      <c r="F144" s="1" t="s">
        <v>24</v>
      </c>
      <c r="G144">
        <v>15</v>
      </c>
      <c r="H144" t="str">
        <f>IF(Append1[[#This Row],[number_vmail_messages]]&lt;=10, "Low",
IF(Append1[[#This Row],[number_vmail_messages]]&lt;=25, "Medium", "High"))</f>
        <v>Medium</v>
      </c>
      <c r="I144">
        <v>154.6</v>
      </c>
      <c r="J144">
        <v>128</v>
      </c>
      <c r="K144">
        <v>26.28</v>
      </c>
      <c r="L144">
        <v>245.6</v>
      </c>
      <c r="M144">
        <v>106</v>
      </c>
      <c r="N144">
        <v>20.88</v>
      </c>
      <c r="O144">
        <v>148.6</v>
      </c>
      <c r="P144">
        <v>90</v>
      </c>
      <c r="Q144">
        <v>6.69</v>
      </c>
      <c r="R144">
        <v>9.1</v>
      </c>
      <c r="S144">
        <v>4</v>
      </c>
      <c r="T144">
        <v>2.46</v>
      </c>
      <c r="U144" t="str">
        <f>IF(Append1[[#This Row],[total_intl_charge]] &lt;= MEDIAN(Append1[total_intl_charge]), "Low", "High")</f>
        <v>Low</v>
      </c>
      <c r="V144">
        <v>1</v>
      </c>
      <c r="X144" s="1"/>
      <c r="Y144">
        <f>IF(Append1[[#This Row],[churn]]="yes", 1,0)</f>
        <v>0</v>
      </c>
      <c r="Z144" t="str">
        <f>IF(Append1[[#This Row],[total_eve_charge]]&lt;=15,"Low",
IF(Append1[[#This Row],[total_eve_charge]]&lt;=19,"Medium","High"))</f>
        <v>High</v>
      </c>
      <c r="AA144" s="1" t="str">
        <f>IF(Append1[[#This Row],[total_day_charge]]&gt;30,"Heavy User",
IF(Append1[[#This Row],[total_eve_charge]]&gt;20,"Evening User",
IF(Append1[[#This Row],[total_night_charge]]&gt;10,"Night User","Low User")))</f>
        <v>Evening User</v>
      </c>
    </row>
    <row r="145" spans="1:27" hidden="1" x14ac:dyDescent="0.3">
      <c r="A145">
        <v>144</v>
      </c>
      <c r="B145" s="1" t="s">
        <v>33</v>
      </c>
      <c r="C145">
        <v>86</v>
      </c>
      <c r="D145" s="1" t="s">
        <v>26</v>
      </c>
      <c r="E145" s="1">
        <v>0</v>
      </c>
      <c r="F145" s="1" t="s">
        <v>23</v>
      </c>
      <c r="G145">
        <v>0</v>
      </c>
      <c r="H145" t="str">
        <f>IF(Append1[[#This Row],[number_vmail_messages]]&lt;=10, "Low",
IF(Append1[[#This Row],[number_vmail_messages]]&lt;=25, "Medium", "High"))</f>
        <v>Low</v>
      </c>
      <c r="I145">
        <v>124.1</v>
      </c>
      <c r="J145">
        <v>82</v>
      </c>
      <c r="K145">
        <v>21.1</v>
      </c>
      <c r="L145">
        <v>202.6</v>
      </c>
      <c r="M145">
        <v>120</v>
      </c>
      <c r="N145">
        <v>17.22</v>
      </c>
      <c r="O145">
        <v>289.60000000000002</v>
      </c>
      <c r="P145">
        <v>119</v>
      </c>
      <c r="Q145">
        <v>13.03</v>
      </c>
      <c r="R145">
        <v>6.7</v>
      </c>
      <c r="S145">
        <v>8</v>
      </c>
      <c r="T145">
        <v>1.81</v>
      </c>
      <c r="U145" t="str">
        <f>IF(Append1[[#This Row],[total_intl_charge]] &lt;= MEDIAN(Append1[total_intl_charge]), "Low", "High")</f>
        <v>Low</v>
      </c>
      <c r="V145">
        <v>3</v>
      </c>
      <c r="X145" s="1"/>
      <c r="Y145">
        <f>IF(Append1[[#This Row],[churn]]="yes", 1,0)</f>
        <v>0</v>
      </c>
      <c r="Z145" t="str">
        <f>IF(Append1[[#This Row],[total_eve_charge]]&lt;=15,"Low",
IF(Append1[[#This Row],[total_eve_charge]]&lt;=19,"Medium","High"))</f>
        <v>Medium</v>
      </c>
      <c r="AA145" s="1" t="str">
        <f>IF(Append1[[#This Row],[total_day_charge]]&gt;30,"Heavy User",
IF(Append1[[#This Row],[total_eve_charge]]&gt;20,"Evening User",
IF(Append1[[#This Row],[total_night_charge]]&gt;10,"Night User","Low User")))</f>
        <v>Night User</v>
      </c>
    </row>
    <row r="146" spans="1:27" hidden="1" x14ac:dyDescent="0.3">
      <c r="A146">
        <v>145</v>
      </c>
      <c r="B146" s="1" t="s">
        <v>39</v>
      </c>
      <c r="C146">
        <v>104</v>
      </c>
      <c r="D146" s="1" t="s">
        <v>22</v>
      </c>
      <c r="E146" s="1">
        <v>0</v>
      </c>
      <c r="F146" s="1" t="s">
        <v>23</v>
      </c>
      <c r="G146">
        <v>0</v>
      </c>
      <c r="H146" t="str">
        <f>IF(Append1[[#This Row],[number_vmail_messages]]&lt;=10, "Low",
IF(Append1[[#This Row],[number_vmail_messages]]&lt;=25, "Medium", "High"))</f>
        <v>Low</v>
      </c>
      <c r="I146">
        <v>182.9</v>
      </c>
      <c r="J146">
        <v>113</v>
      </c>
      <c r="K146">
        <v>31.09</v>
      </c>
      <c r="L146">
        <v>239.6</v>
      </c>
      <c r="M146">
        <v>85</v>
      </c>
      <c r="N146">
        <v>20.37</v>
      </c>
      <c r="O146">
        <v>229.8</v>
      </c>
      <c r="P146">
        <v>104</v>
      </c>
      <c r="Q146">
        <v>10.34</v>
      </c>
      <c r="R146">
        <v>5.5</v>
      </c>
      <c r="S146">
        <v>4</v>
      </c>
      <c r="T146">
        <v>1.49</v>
      </c>
      <c r="U146" t="str">
        <f>IF(Append1[[#This Row],[total_intl_charge]] &lt;= MEDIAN(Append1[total_intl_charge]), "Low", "High")</f>
        <v>Low</v>
      </c>
      <c r="V146">
        <v>2</v>
      </c>
      <c r="X146" s="1"/>
      <c r="Y146">
        <f>IF(Append1[[#This Row],[churn]]="yes", 1,0)</f>
        <v>0</v>
      </c>
      <c r="Z146" t="str">
        <f>IF(Append1[[#This Row],[total_eve_charge]]&lt;=15,"Low",
IF(Append1[[#This Row],[total_eve_charge]]&lt;=19,"Medium","High"))</f>
        <v>High</v>
      </c>
      <c r="AA146" s="1" t="str">
        <f>IF(Append1[[#This Row],[total_day_charge]]&gt;30,"Heavy User",
IF(Append1[[#This Row],[total_eve_charge]]&gt;20,"Evening User",
IF(Append1[[#This Row],[total_night_charge]]&gt;10,"Night User","Low User")))</f>
        <v>Heavy User</v>
      </c>
    </row>
    <row r="147" spans="1:27" hidden="1" x14ac:dyDescent="0.3">
      <c r="A147">
        <v>146</v>
      </c>
      <c r="B147" s="1" t="s">
        <v>55</v>
      </c>
      <c r="C147">
        <v>106</v>
      </c>
      <c r="D147" s="1" t="s">
        <v>22</v>
      </c>
      <c r="E147" s="1">
        <v>0</v>
      </c>
      <c r="F147" s="1" t="s">
        <v>23</v>
      </c>
      <c r="G147">
        <v>0</v>
      </c>
      <c r="H147" t="str">
        <f>IF(Append1[[#This Row],[number_vmail_messages]]&lt;=10, "Low",
IF(Append1[[#This Row],[number_vmail_messages]]&lt;=25, "Medium", "High"))</f>
        <v>Low</v>
      </c>
      <c r="I147">
        <v>165.3</v>
      </c>
      <c r="J147">
        <v>118</v>
      </c>
      <c r="K147">
        <v>28.1</v>
      </c>
      <c r="L147">
        <v>210</v>
      </c>
      <c r="M147">
        <v>101</v>
      </c>
      <c r="N147">
        <v>17.850000000000001</v>
      </c>
      <c r="O147">
        <v>187.2</v>
      </c>
      <c r="P147">
        <v>93</v>
      </c>
      <c r="Q147">
        <v>8.42</v>
      </c>
      <c r="R147">
        <v>8.5</v>
      </c>
      <c r="S147">
        <v>3</v>
      </c>
      <c r="T147">
        <v>2.2999999999999998</v>
      </c>
      <c r="U147" t="str">
        <f>IF(Append1[[#This Row],[total_intl_charge]] &lt;= MEDIAN(Append1[total_intl_charge]), "Low", "High")</f>
        <v>Low</v>
      </c>
      <c r="V147">
        <v>2</v>
      </c>
      <c r="X147" s="1"/>
      <c r="Y147">
        <f>IF(Append1[[#This Row],[churn]]="yes", 1,0)</f>
        <v>0</v>
      </c>
      <c r="Z147" t="str">
        <f>IF(Append1[[#This Row],[total_eve_charge]]&lt;=15,"Low",
IF(Append1[[#This Row],[total_eve_charge]]&lt;=19,"Medium","High"))</f>
        <v>Medium</v>
      </c>
      <c r="AA147" s="1" t="str">
        <f>IF(Append1[[#This Row],[total_day_charge]]&gt;30,"Heavy User",
IF(Append1[[#This Row],[total_eve_charge]]&gt;20,"Evening User",
IF(Append1[[#This Row],[total_night_charge]]&gt;10,"Night User","Low User")))</f>
        <v>Low User</v>
      </c>
    </row>
    <row r="148" spans="1:27" hidden="1" x14ac:dyDescent="0.3">
      <c r="A148">
        <v>147</v>
      </c>
      <c r="B148" s="1" t="s">
        <v>36</v>
      </c>
      <c r="C148">
        <v>125</v>
      </c>
      <c r="D148" s="1" t="s">
        <v>22</v>
      </c>
      <c r="E148" s="1">
        <v>0</v>
      </c>
      <c r="F148" s="1" t="s">
        <v>23</v>
      </c>
      <c r="G148">
        <v>0</v>
      </c>
      <c r="H148" t="str">
        <f>IF(Append1[[#This Row],[number_vmail_messages]]&lt;=10, "Low",
IF(Append1[[#This Row],[number_vmail_messages]]&lt;=25, "Medium", "High"))</f>
        <v>Low</v>
      </c>
      <c r="I148">
        <v>140.1</v>
      </c>
      <c r="J148">
        <v>132</v>
      </c>
      <c r="K148">
        <v>23.82</v>
      </c>
      <c r="L148">
        <v>209.6</v>
      </c>
      <c r="M148">
        <v>126</v>
      </c>
      <c r="N148">
        <v>17.82</v>
      </c>
      <c r="O148">
        <v>264.10000000000002</v>
      </c>
      <c r="P148">
        <v>77</v>
      </c>
      <c r="Q148">
        <v>11.88</v>
      </c>
      <c r="R148">
        <v>8</v>
      </c>
      <c r="S148">
        <v>2</v>
      </c>
      <c r="T148">
        <v>2.16</v>
      </c>
      <c r="U148" t="str">
        <f>IF(Append1[[#This Row],[total_intl_charge]] &lt;= MEDIAN(Append1[total_intl_charge]), "Low", "High")</f>
        <v>Low</v>
      </c>
      <c r="V148">
        <v>1</v>
      </c>
      <c r="X148" s="1"/>
      <c r="Y148">
        <f>IF(Append1[[#This Row],[churn]]="yes", 1,0)</f>
        <v>0</v>
      </c>
      <c r="Z148" t="str">
        <f>IF(Append1[[#This Row],[total_eve_charge]]&lt;=15,"Low",
IF(Append1[[#This Row],[total_eve_charge]]&lt;=19,"Medium","High"))</f>
        <v>Medium</v>
      </c>
      <c r="AA148" s="1" t="str">
        <f>IF(Append1[[#This Row],[total_day_charge]]&gt;30,"Heavy User",
IF(Append1[[#This Row],[total_eve_charge]]&gt;20,"Evening User",
IF(Append1[[#This Row],[total_night_charge]]&gt;10,"Night User","Low User")))</f>
        <v>Night User</v>
      </c>
    </row>
    <row r="149" spans="1:27" hidden="1" x14ac:dyDescent="0.3">
      <c r="A149">
        <v>148</v>
      </c>
      <c r="B149" s="1" t="s">
        <v>56</v>
      </c>
      <c r="C149">
        <v>72</v>
      </c>
      <c r="D149" s="1" t="s">
        <v>26</v>
      </c>
      <c r="E149" s="1">
        <v>1</v>
      </c>
      <c r="F149" s="1" t="s">
        <v>24</v>
      </c>
      <c r="G149">
        <v>29</v>
      </c>
      <c r="H149" t="str">
        <f>IF(Append1[[#This Row],[number_vmail_messages]]&lt;=10, "Low",
IF(Append1[[#This Row],[number_vmail_messages]]&lt;=25, "Medium", "High"))</f>
        <v>High</v>
      </c>
      <c r="I149">
        <v>139.80000000000001</v>
      </c>
      <c r="J149">
        <v>114</v>
      </c>
      <c r="K149">
        <v>23.77</v>
      </c>
      <c r="L149">
        <v>138.19999999999999</v>
      </c>
      <c r="M149">
        <v>91</v>
      </c>
      <c r="N149">
        <v>11.75</v>
      </c>
      <c r="O149">
        <v>221</v>
      </c>
      <c r="P149">
        <v>88</v>
      </c>
      <c r="Q149">
        <v>9.9499999999999993</v>
      </c>
      <c r="R149">
        <v>5.5</v>
      </c>
      <c r="S149">
        <v>6</v>
      </c>
      <c r="T149">
        <v>1.49</v>
      </c>
      <c r="U149" t="str">
        <f>IF(Append1[[#This Row],[total_intl_charge]] &lt;= MEDIAN(Append1[total_intl_charge]), "Low", "High")</f>
        <v>Low</v>
      </c>
      <c r="V149">
        <v>0</v>
      </c>
      <c r="X149" s="1"/>
      <c r="Y149">
        <f>IF(Append1[[#This Row],[churn]]="yes", 1,0)</f>
        <v>0</v>
      </c>
      <c r="Z149" t="str">
        <f>IF(Append1[[#This Row],[total_eve_charge]]&lt;=15,"Low",
IF(Append1[[#This Row],[total_eve_charge]]&lt;=19,"Medium","High"))</f>
        <v>Low</v>
      </c>
      <c r="AA149" s="1" t="str">
        <f>IF(Append1[[#This Row],[total_day_charge]]&gt;30,"Heavy User",
IF(Append1[[#This Row],[total_eve_charge]]&gt;20,"Evening User",
IF(Append1[[#This Row],[total_night_charge]]&gt;10,"Night User","Low User")))</f>
        <v>Low User</v>
      </c>
    </row>
    <row r="150" spans="1:27" hidden="1" x14ac:dyDescent="0.3">
      <c r="A150">
        <v>149</v>
      </c>
      <c r="B150" s="1" t="s">
        <v>28</v>
      </c>
      <c r="C150">
        <v>73</v>
      </c>
      <c r="D150" s="1" t="s">
        <v>32</v>
      </c>
      <c r="E150" s="1">
        <v>0</v>
      </c>
      <c r="F150" s="1" t="s">
        <v>23</v>
      </c>
      <c r="G150">
        <v>0</v>
      </c>
      <c r="H150" t="str">
        <f>IF(Append1[[#This Row],[number_vmail_messages]]&lt;=10, "Low",
IF(Append1[[#This Row],[number_vmail_messages]]&lt;=25, "Medium", "High"))</f>
        <v>Low</v>
      </c>
      <c r="I150">
        <v>213</v>
      </c>
      <c r="J150">
        <v>95</v>
      </c>
      <c r="K150">
        <v>36.21</v>
      </c>
      <c r="L150">
        <v>188.8</v>
      </c>
      <c r="M150">
        <v>104</v>
      </c>
      <c r="N150">
        <v>16.05</v>
      </c>
      <c r="O150">
        <v>136.19999999999999</v>
      </c>
      <c r="P150">
        <v>89</v>
      </c>
      <c r="Q150">
        <v>6.13</v>
      </c>
      <c r="R150">
        <v>13.5</v>
      </c>
      <c r="S150">
        <v>3</v>
      </c>
      <c r="T150">
        <v>3.65</v>
      </c>
      <c r="U150" t="str">
        <f>IF(Append1[[#This Row],[total_intl_charge]] &lt;= MEDIAN(Append1[total_intl_charge]), "Low", "High")</f>
        <v>High</v>
      </c>
      <c r="V150">
        <v>0</v>
      </c>
      <c r="X150" s="1"/>
      <c r="Y150">
        <f>IF(Append1[[#This Row],[churn]]="yes", 1,0)</f>
        <v>0</v>
      </c>
      <c r="Z150" t="str">
        <f>IF(Append1[[#This Row],[total_eve_charge]]&lt;=15,"Low",
IF(Append1[[#This Row],[total_eve_charge]]&lt;=19,"Medium","High"))</f>
        <v>Medium</v>
      </c>
      <c r="AA150" s="1" t="str">
        <f>IF(Append1[[#This Row],[total_day_charge]]&gt;30,"Heavy User",
IF(Append1[[#This Row],[total_eve_charge]]&gt;20,"Evening User",
IF(Append1[[#This Row],[total_night_charge]]&gt;10,"Night User","Low User")))</f>
        <v>Heavy User</v>
      </c>
    </row>
    <row r="151" spans="1:27" hidden="1" x14ac:dyDescent="0.3">
      <c r="A151">
        <v>150</v>
      </c>
      <c r="B151" s="1" t="s">
        <v>68</v>
      </c>
      <c r="C151">
        <v>118</v>
      </c>
      <c r="D151" s="1" t="s">
        <v>22</v>
      </c>
      <c r="E151" s="1">
        <v>0</v>
      </c>
      <c r="F151" s="1" t="s">
        <v>23</v>
      </c>
      <c r="G151">
        <v>0</v>
      </c>
      <c r="H151" t="str">
        <f>IF(Append1[[#This Row],[number_vmail_messages]]&lt;=10, "Low",
IF(Append1[[#This Row],[number_vmail_messages]]&lt;=25, "Medium", "High"))</f>
        <v>Low</v>
      </c>
      <c r="I151">
        <v>267.8</v>
      </c>
      <c r="J151">
        <v>145</v>
      </c>
      <c r="K151">
        <v>45.53</v>
      </c>
      <c r="L151">
        <v>316.39999999999998</v>
      </c>
      <c r="M151">
        <v>121</v>
      </c>
      <c r="N151">
        <v>26.89</v>
      </c>
      <c r="O151">
        <v>208.6</v>
      </c>
      <c r="P151">
        <v>91</v>
      </c>
      <c r="Q151">
        <v>9.39</v>
      </c>
      <c r="R151">
        <v>14.4</v>
      </c>
      <c r="S151">
        <v>11</v>
      </c>
      <c r="T151">
        <v>3.89</v>
      </c>
      <c r="U151" t="str">
        <f>IF(Append1[[#This Row],[total_intl_charge]] &lt;= MEDIAN(Append1[total_intl_charge]), "Low", "High")</f>
        <v>High</v>
      </c>
      <c r="V151">
        <v>5</v>
      </c>
      <c r="X151" s="1"/>
      <c r="Y151">
        <f>IF(Append1[[#This Row],[churn]]="yes", 1,0)</f>
        <v>0</v>
      </c>
      <c r="Z151" t="str">
        <f>IF(Append1[[#This Row],[total_eve_charge]]&lt;=15,"Low",
IF(Append1[[#This Row],[total_eve_charge]]&lt;=19,"Medium","High"))</f>
        <v>High</v>
      </c>
      <c r="AA151" s="1" t="str">
        <f>IF(Append1[[#This Row],[total_day_charge]]&gt;30,"Heavy User",
IF(Append1[[#This Row],[total_eve_charge]]&gt;20,"Evening User",
IF(Append1[[#This Row],[total_night_charge]]&gt;10,"Night User","Low User")))</f>
        <v>Heavy User</v>
      </c>
    </row>
    <row r="152" spans="1:27" hidden="1" x14ac:dyDescent="0.3">
      <c r="A152">
        <v>151</v>
      </c>
      <c r="B152" s="1" t="s">
        <v>36</v>
      </c>
      <c r="C152">
        <v>105</v>
      </c>
      <c r="D152" s="1" t="s">
        <v>22</v>
      </c>
      <c r="E152" s="1">
        <v>0</v>
      </c>
      <c r="F152" s="1" t="s">
        <v>23</v>
      </c>
      <c r="G152">
        <v>0</v>
      </c>
      <c r="H152" t="str">
        <f>IF(Append1[[#This Row],[number_vmail_messages]]&lt;=10, "Low",
IF(Append1[[#This Row],[number_vmail_messages]]&lt;=25, "Medium", "High"))</f>
        <v>Low</v>
      </c>
      <c r="I152">
        <v>102.8</v>
      </c>
      <c r="J152">
        <v>74</v>
      </c>
      <c r="K152">
        <v>17.48</v>
      </c>
      <c r="L152">
        <v>281.7</v>
      </c>
      <c r="M152">
        <v>125</v>
      </c>
      <c r="N152">
        <v>23.94</v>
      </c>
      <c r="O152">
        <v>228.1</v>
      </c>
      <c r="P152">
        <v>113</v>
      </c>
      <c r="Q152">
        <v>10.26</v>
      </c>
      <c r="R152">
        <v>13.2</v>
      </c>
      <c r="S152">
        <v>5</v>
      </c>
      <c r="T152">
        <v>3.56</v>
      </c>
      <c r="U152" t="str">
        <f>IF(Append1[[#This Row],[total_intl_charge]] &lt;= MEDIAN(Append1[total_intl_charge]), "Low", "High")</f>
        <v>High</v>
      </c>
      <c r="V152">
        <v>2</v>
      </c>
      <c r="X152" s="1"/>
      <c r="Y152">
        <f>IF(Append1[[#This Row],[churn]]="yes", 1,0)</f>
        <v>0</v>
      </c>
      <c r="Z152" t="str">
        <f>IF(Append1[[#This Row],[total_eve_charge]]&lt;=15,"Low",
IF(Append1[[#This Row],[total_eve_charge]]&lt;=19,"Medium","High"))</f>
        <v>High</v>
      </c>
      <c r="AA152" s="1" t="str">
        <f>IF(Append1[[#This Row],[total_day_charge]]&gt;30,"Heavy User",
IF(Append1[[#This Row],[total_eve_charge]]&gt;20,"Evening User",
IF(Append1[[#This Row],[total_night_charge]]&gt;10,"Night User","Low User")))</f>
        <v>Evening User</v>
      </c>
    </row>
    <row r="153" spans="1:27" hidden="1" x14ac:dyDescent="0.3">
      <c r="A153">
        <v>152</v>
      </c>
      <c r="B153" s="1" t="s">
        <v>37</v>
      </c>
      <c r="C153">
        <v>80</v>
      </c>
      <c r="D153" s="1" t="s">
        <v>22</v>
      </c>
      <c r="E153" s="1">
        <v>0</v>
      </c>
      <c r="F153" s="1" t="s">
        <v>23</v>
      </c>
      <c r="G153">
        <v>0</v>
      </c>
      <c r="H153" t="str">
        <f>IF(Append1[[#This Row],[number_vmail_messages]]&lt;=10, "Low",
IF(Append1[[#This Row],[number_vmail_messages]]&lt;=25, "Medium", "High"))</f>
        <v>Low</v>
      </c>
      <c r="I153">
        <v>239.9</v>
      </c>
      <c r="J153">
        <v>121</v>
      </c>
      <c r="K153">
        <v>40.78</v>
      </c>
      <c r="L153">
        <v>142.30000000000001</v>
      </c>
      <c r="M153">
        <v>51</v>
      </c>
      <c r="N153">
        <v>12.1</v>
      </c>
      <c r="O153">
        <v>364.3</v>
      </c>
      <c r="P153">
        <v>106</v>
      </c>
      <c r="Q153">
        <v>16.39</v>
      </c>
      <c r="R153">
        <v>9.3000000000000007</v>
      </c>
      <c r="S153">
        <v>5</v>
      </c>
      <c r="T153">
        <v>2.5099999999999998</v>
      </c>
      <c r="U153" t="str">
        <f>IF(Append1[[#This Row],[total_intl_charge]] &lt;= MEDIAN(Append1[total_intl_charge]), "Low", "High")</f>
        <v>Low</v>
      </c>
      <c r="V153">
        <v>1</v>
      </c>
      <c r="X153" s="1"/>
      <c r="Y153">
        <f>IF(Append1[[#This Row],[churn]]="yes", 1,0)</f>
        <v>0</v>
      </c>
      <c r="Z153" t="str">
        <f>IF(Append1[[#This Row],[total_eve_charge]]&lt;=15,"Low",
IF(Append1[[#This Row],[total_eve_charge]]&lt;=19,"Medium","High"))</f>
        <v>Low</v>
      </c>
      <c r="AA153" s="1" t="str">
        <f>IF(Append1[[#This Row],[total_day_charge]]&gt;30,"Heavy User",
IF(Append1[[#This Row],[total_eve_charge]]&gt;20,"Evening User",
IF(Append1[[#This Row],[total_night_charge]]&gt;10,"Night User","Low User")))</f>
        <v>Heavy User</v>
      </c>
    </row>
    <row r="154" spans="1:27" hidden="1" x14ac:dyDescent="0.3">
      <c r="A154">
        <v>153</v>
      </c>
      <c r="B154" s="1" t="s">
        <v>65</v>
      </c>
      <c r="C154">
        <v>205</v>
      </c>
      <c r="D154" s="1" t="s">
        <v>26</v>
      </c>
      <c r="E154" s="1">
        <v>0</v>
      </c>
      <c r="F154" s="1" t="s">
        <v>24</v>
      </c>
      <c r="G154">
        <v>24</v>
      </c>
      <c r="H154" t="str">
        <f>IF(Append1[[#This Row],[number_vmail_messages]]&lt;=10, "Low",
IF(Append1[[#This Row],[number_vmail_messages]]&lt;=25, "Medium", "High"))</f>
        <v>Medium</v>
      </c>
      <c r="I154">
        <v>175.8</v>
      </c>
      <c r="J154">
        <v>139</v>
      </c>
      <c r="K154">
        <v>29.89</v>
      </c>
      <c r="L154">
        <v>155</v>
      </c>
      <c r="M154">
        <v>98</v>
      </c>
      <c r="N154">
        <v>13.18</v>
      </c>
      <c r="O154">
        <v>180.7</v>
      </c>
      <c r="P154">
        <v>64</v>
      </c>
      <c r="Q154">
        <v>8.1300000000000008</v>
      </c>
      <c r="R154">
        <v>7.8</v>
      </c>
      <c r="S154">
        <v>5</v>
      </c>
      <c r="T154">
        <v>2.11</v>
      </c>
      <c r="U154" t="str">
        <f>IF(Append1[[#This Row],[total_intl_charge]] &lt;= MEDIAN(Append1[total_intl_charge]), "Low", "High")</f>
        <v>Low</v>
      </c>
      <c r="V154">
        <v>2</v>
      </c>
      <c r="X154" s="1"/>
      <c r="Y154">
        <f>IF(Append1[[#This Row],[churn]]="yes", 1,0)</f>
        <v>0</v>
      </c>
      <c r="Z154" t="str">
        <f>IF(Append1[[#This Row],[total_eve_charge]]&lt;=15,"Low",
IF(Append1[[#This Row],[total_eve_charge]]&lt;=19,"Medium","High"))</f>
        <v>Low</v>
      </c>
      <c r="AA154" s="1" t="str">
        <f>IF(Append1[[#This Row],[total_day_charge]]&gt;30,"Heavy User",
IF(Append1[[#This Row],[total_eve_charge]]&gt;20,"Evening User",
IF(Append1[[#This Row],[total_night_charge]]&gt;10,"Night User","Low User")))</f>
        <v>Low User</v>
      </c>
    </row>
    <row r="155" spans="1:27" hidden="1" x14ac:dyDescent="0.3">
      <c r="A155">
        <v>154</v>
      </c>
      <c r="B155" s="1" t="s">
        <v>67</v>
      </c>
      <c r="C155">
        <v>74</v>
      </c>
      <c r="D155" s="1" t="s">
        <v>22</v>
      </c>
      <c r="E155" s="1">
        <v>0</v>
      </c>
      <c r="F155" s="1" t="s">
        <v>23</v>
      </c>
      <c r="G155">
        <v>0</v>
      </c>
      <c r="H155" t="str">
        <f>IF(Append1[[#This Row],[number_vmail_messages]]&lt;=10, "Low",
IF(Append1[[#This Row],[number_vmail_messages]]&lt;=25, "Medium", "High"))</f>
        <v>Low</v>
      </c>
      <c r="I155">
        <v>136.69999999999999</v>
      </c>
      <c r="J155">
        <v>106</v>
      </c>
      <c r="K155">
        <v>23.24</v>
      </c>
      <c r="L155">
        <v>228.6</v>
      </c>
      <c r="M155">
        <v>105</v>
      </c>
      <c r="N155">
        <v>19.43</v>
      </c>
      <c r="O155">
        <v>265.3</v>
      </c>
      <c r="P155">
        <v>114</v>
      </c>
      <c r="Q155">
        <v>11.94</v>
      </c>
      <c r="R155">
        <v>9.8000000000000007</v>
      </c>
      <c r="S155">
        <v>4</v>
      </c>
      <c r="T155">
        <v>2.65</v>
      </c>
      <c r="U155" t="str">
        <f>IF(Append1[[#This Row],[total_intl_charge]] &lt;= MEDIAN(Append1[total_intl_charge]), "Low", "High")</f>
        <v>Low</v>
      </c>
      <c r="V155">
        <v>0</v>
      </c>
      <c r="X155" s="1"/>
      <c r="Y155">
        <f>IF(Append1[[#This Row],[churn]]="yes", 1,0)</f>
        <v>0</v>
      </c>
      <c r="Z155" t="str">
        <f>IF(Append1[[#This Row],[total_eve_charge]]&lt;=15,"Low",
IF(Append1[[#This Row],[total_eve_charge]]&lt;=19,"Medium","High"))</f>
        <v>High</v>
      </c>
      <c r="AA155" s="1" t="str">
        <f>IF(Append1[[#This Row],[total_day_charge]]&gt;30,"Heavy User",
IF(Append1[[#This Row],[total_eve_charge]]&gt;20,"Evening User",
IF(Append1[[#This Row],[total_night_charge]]&gt;10,"Night User","Low User")))</f>
        <v>Night User</v>
      </c>
    </row>
    <row r="156" spans="1:27" hidden="1" x14ac:dyDescent="0.3">
      <c r="A156">
        <v>155</v>
      </c>
      <c r="B156" s="1" t="s">
        <v>69</v>
      </c>
      <c r="C156">
        <v>76</v>
      </c>
      <c r="D156" s="1" t="s">
        <v>22</v>
      </c>
      <c r="E156" s="1">
        <v>0</v>
      </c>
      <c r="F156" s="1" t="s">
        <v>23</v>
      </c>
      <c r="G156">
        <v>0</v>
      </c>
      <c r="H156" t="str">
        <f>IF(Append1[[#This Row],[number_vmail_messages]]&lt;=10, "Low",
IF(Append1[[#This Row],[number_vmail_messages]]&lt;=25, "Medium", "High"))</f>
        <v>Low</v>
      </c>
      <c r="I156">
        <v>224.4</v>
      </c>
      <c r="J156">
        <v>121</v>
      </c>
      <c r="K156">
        <v>38.15</v>
      </c>
      <c r="L156">
        <v>147.9</v>
      </c>
      <c r="M156">
        <v>97</v>
      </c>
      <c r="N156">
        <v>12.57</v>
      </c>
      <c r="O156">
        <v>183.8</v>
      </c>
      <c r="P156">
        <v>74</v>
      </c>
      <c r="Q156">
        <v>8.27</v>
      </c>
      <c r="R156">
        <v>6.7</v>
      </c>
      <c r="S156">
        <v>2</v>
      </c>
      <c r="T156">
        <v>1.81</v>
      </c>
      <c r="U156" t="str">
        <f>IF(Append1[[#This Row],[total_intl_charge]] &lt;= MEDIAN(Append1[total_intl_charge]), "Low", "High")</f>
        <v>Low</v>
      </c>
      <c r="V156">
        <v>2</v>
      </c>
      <c r="X156" s="1"/>
      <c r="Y156">
        <f>IF(Append1[[#This Row],[churn]]="yes", 1,0)</f>
        <v>0</v>
      </c>
      <c r="Z156" t="str">
        <f>IF(Append1[[#This Row],[total_eve_charge]]&lt;=15,"Low",
IF(Append1[[#This Row],[total_eve_charge]]&lt;=19,"Medium","High"))</f>
        <v>Low</v>
      </c>
      <c r="AA156" s="1" t="str">
        <f>IF(Append1[[#This Row],[total_day_charge]]&gt;30,"Heavy User",
IF(Append1[[#This Row],[total_eve_charge]]&gt;20,"Evening User",
IF(Append1[[#This Row],[total_night_charge]]&gt;10,"Night User","Low User")))</f>
        <v>Heavy User</v>
      </c>
    </row>
    <row r="157" spans="1:27" hidden="1" x14ac:dyDescent="0.3">
      <c r="A157">
        <v>156</v>
      </c>
      <c r="B157" s="1" t="s">
        <v>41</v>
      </c>
      <c r="C157">
        <v>108</v>
      </c>
      <c r="D157" s="1" t="s">
        <v>22</v>
      </c>
      <c r="E157" s="1">
        <v>0</v>
      </c>
      <c r="F157" s="1" t="s">
        <v>23</v>
      </c>
      <c r="G157">
        <v>0</v>
      </c>
      <c r="H157" t="str">
        <f>IF(Append1[[#This Row],[number_vmail_messages]]&lt;=10, "Low",
IF(Append1[[#This Row],[number_vmail_messages]]&lt;=25, "Medium", "High"))</f>
        <v>Low</v>
      </c>
      <c r="I157">
        <v>103</v>
      </c>
      <c r="J157">
        <v>129</v>
      </c>
      <c r="K157">
        <v>17.510000000000002</v>
      </c>
      <c r="L157">
        <v>242.3</v>
      </c>
      <c r="M157">
        <v>103</v>
      </c>
      <c r="N157">
        <v>20.6</v>
      </c>
      <c r="O157">
        <v>170.2</v>
      </c>
      <c r="P157">
        <v>89</v>
      </c>
      <c r="Q157">
        <v>7.66</v>
      </c>
      <c r="R157">
        <v>7.9</v>
      </c>
      <c r="S157">
        <v>3</v>
      </c>
      <c r="T157">
        <v>2.13</v>
      </c>
      <c r="U157" t="str">
        <f>IF(Append1[[#This Row],[total_intl_charge]] &lt;= MEDIAN(Append1[total_intl_charge]), "Low", "High")</f>
        <v>Low</v>
      </c>
      <c r="V157">
        <v>1</v>
      </c>
      <c r="X157" s="1"/>
      <c r="Y157">
        <f>IF(Append1[[#This Row],[churn]]="yes", 1,0)</f>
        <v>0</v>
      </c>
      <c r="Z157" t="str">
        <f>IF(Append1[[#This Row],[total_eve_charge]]&lt;=15,"Low",
IF(Append1[[#This Row],[total_eve_charge]]&lt;=19,"Medium","High"))</f>
        <v>High</v>
      </c>
      <c r="AA157" s="1" t="str">
        <f>IF(Append1[[#This Row],[total_day_charge]]&gt;30,"Heavy User",
IF(Append1[[#This Row],[total_eve_charge]]&gt;20,"Evening User",
IF(Append1[[#This Row],[total_night_charge]]&gt;10,"Night User","Low User")))</f>
        <v>Evening User</v>
      </c>
    </row>
    <row r="158" spans="1:27" hidden="1" x14ac:dyDescent="0.3">
      <c r="A158">
        <v>157</v>
      </c>
      <c r="B158" s="1" t="s">
        <v>68</v>
      </c>
      <c r="C158">
        <v>77</v>
      </c>
      <c r="D158" s="1" t="s">
        <v>22</v>
      </c>
      <c r="E158" s="1">
        <v>0</v>
      </c>
      <c r="F158" s="1" t="s">
        <v>24</v>
      </c>
      <c r="G158">
        <v>23</v>
      </c>
      <c r="H158" t="str">
        <f>IF(Append1[[#This Row],[number_vmail_messages]]&lt;=10, "Low",
IF(Append1[[#This Row],[number_vmail_messages]]&lt;=25, "Medium", "High"))</f>
        <v>Medium</v>
      </c>
      <c r="I158">
        <v>209.7</v>
      </c>
      <c r="J158">
        <v>73</v>
      </c>
      <c r="K158">
        <v>35.65</v>
      </c>
      <c r="L158">
        <v>183.6</v>
      </c>
      <c r="M158">
        <v>63</v>
      </c>
      <c r="N158">
        <v>15.61</v>
      </c>
      <c r="O158">
        <v>205.5</v>
      </c>
      <c r="P158">
        <v>111</v>
      </c>
      <c r="Q158">
        <v>9.25</v>
      </c>
      <c r="R158">
        <v>7.1</v>
      </c>
      <c r="S158">
        <v>3</v>
      </c>
      <c r="T158">
        <v>1.92</v>
      </c>
      <c r="U158" t="str">
        <f>IF(Append1[[#This Row],[total_intl_charge]] &lt;= MEDIAN(Append1[total_intl_charge]), "Low", "High")</f>
        <v>Low</v>
      </c>
      <c r="V158">
        <v>2</v>
      </c>
      <c r="X158" s="1"/>
      <c r="Y158">
        <f>IF(Append1[[#This Row],[churn]]="yes", 1,0)</f>
        <v>0</v>
      </c>
      <c r="Z158" t="str">
        <f>IF(Append1[[#This Row],[total_eve_charge]]&lt;=15,"Low",
IF(Append1[[#This Row],[total_eve_charge]]&lt;=19,"Medium","High"))</f>
        <v>Medium</v>
      </c>
      <c r="AA158" s="1" t="str">
        <f>IF(Append1[[#This Row],[total_day_charge]]&gt;30,"Heavy User",
IF(Append1[[#This Row],[total_eve_charge]]&gt;20,"Evening User",
IF(Append1[[#This Row],[total_night_charge]]&gt;10,"Night User","Low User")))</f>
        <v>Heavy User</v>
      </c>
    </row>
    <row r="159" spans="1:27" hidden="1" x14ac:dyDescent="0.3">
      <c r="A159">
        <v>158</v>
      </c>
      <c r="B159" s="1" t="s">
        <v>44</v>
      </c>
      <c r="C159">
        <v>9</v>
      </c>
      <c r="D159" s="1" t="s">
        <v>32</v>
      </c>
      <c r="E159" s="1">
        <v>0</v>
      </c>
      <c r="F159" s="1" t="s">
        <v>24</v>
      </c>
      <c r="G159">
        <v>31</v>
      </c>
      <c r="H159" t="str">
        <f>IF(Append1[[#This Row],[number_vmail_messages]]&lt;=10, "Low",
IF(Append1[[#This Row],[number_vmail_messages]]&lt;=25, "Medium", "High"))</f>
        <v>High</v>
      </c>
      <c r="I159">
        <v>193.8</v>
      </c>
      <c r="J159">
        <v>130</v>
      </c>
      <c r="K159">
        <v>32.950000000000003</v>
      </c>
      <c r="L159">
        <v>202.6</v>
      </c>
      <c r="M159">
        <v>98</v>
      </c>
      <c r="N159">
        <v>17.22</v>
      </c>
      <c r="O159">
        <v>191.2</v>
      </c>
      <c r="P159">
        <v>102</v>
      </c>
      <c r="Q159">
        <v>8.6</v>
      </c>
      <c r="R159">
        <v>13.3</v>
      </c>
      <c r="S159">
        <v>2</v>
      </c>
      <c r="T159">
        <v>3.59</v>
      </c>
      <c r="U159" t="str">
        <f>IF(Append1[[#This Row],[total_intl_charge]] &lt;= MEDIAN(Append1[total_intl_charge]), "Low", "High")</f>
        <v>High</v>
      </c>
      <c r="V159">
        <v>1</v>
      </c>
      <c r="X159" s="1"/>
      <c r="Y159">
        <f>IF(Append1[[#This Row],[churn]]="yes", 1,0)</f>
        <v>0</v>
      </c>
      <c r="Z159" t="str">
        <f>IF(Append1[[#This Row],[total_eve_charge]]&lt;=15,"Low",
IF(Append1[[#This Row],[total_eve_charge]]&lt;=19,"Medium","High"))</f>
        <v>Medium</v>
      </c>
      <c r="AA159" s="1" t="str">
        <f>IF(Append1[[#This Row],[total_day_charge]]&gt;30,"Heavy User",
IF(Append1[[#This Row],[total_eve_charge]]&gt;20,"Evening User",
IF(Append1[[#This Row],[total_night_charge]]&gt;10,"Night User","Low User")))</f>
        <v>Heavy User</v>
      </c>
    </row>
    <row r="160" spans="1:27" hidden="1" x14ac:dyDescent="0.3">
      <c r="A160">
        <v>159</v>
      </c>
      <c r="B160" s="1" t="s">
        <v>74</v>
      </c>
      <c r="C160">
        <v>138</v>
      </c>
      <c r="D160" s="1" t="s">
        <v>26</v>
      </c>
      <c r="E160" s="1">
        <v>0</v>
      </c>
      <c r="F160" s="1" t="s">
        <v>23</v>
      </c>
      <c r="G160">
        <v>0</v>
      </c>
      <c r="H160" t="str">
        <f>IF(Append1[[#This Row],[number_vmail_messages]]&lt;=10, "Low",
IF(Append1[[#This Row],[number_vmail_messages]]&lt;=25, "Medium", "High"))</f>
        <v>Low</v>
      </c>
      <c r="I160">
        <v>171.4</v>
      </c>
      <c r="J160">
        <v>117</v>
      </c>
      <c r="K160">
        <v>29.14</v>
      </c>
      <c r="L160">
        <v>115.2</v>
      </c>
      <c r="M160">
        <v>128</v>
      </c>
      <c r="N160">
        <v>9.7899999999999991</v>
      </c>
      <c r="O160">
        <v>224.5</v>
      </c>
      <c r="P160">
        <v>115</v>
      </c>
      <c r="Q160">
        <v>10.1</v>
      </c>
      <c r="R160">
        <v>17</v>
      </c>
      <c r="S160">
        <v>4</v>
      </c>
      <c r="T160">
        <v>4.59</v>
      </c>
      <c r="U160" t="str">
        <f>IF(Append1[[#This Row],[total_intl_charge]] &lt;= MEDIAN(Append1[total_intl_charge]), "Low", "High")</f>
        <v>High</v>
      </c>
      <c r="V160">
        <v>3</v>
      </c>
      <c r="X160" s="1"/>
      <c r="Y160">
        <f>IF(Append1[[#This Row],[churn]]="yes", 1,0)</f>
        <v>0</v>
      </c>
      <c r="Z160" t="str">
        <f>IF(Append1[[#This Row],[total_eve_charge]]&lt;=15,"Low",
IF(Append1[[#This Row],[total_eve_charge]]&lt;=19,"Medium","High"))</f>
        <v>Low</v>
      </c>
      <c r="AA160" s="1" t="str">
        <f>IF(Append1[[#This Row],[total_day_charge]]&gt;30,"Heavy User",
IF(Append1[[#This Row],[total_eve_charge]]&gt;20,"Evening User",
IF(Append1[[#This Row],[total_night_charge]]&gt;10,"Night User","Low User")))</f>
        <v>Night User</v>
      </c>
    </row>
    <row r="161" spans="1:27" hidden="1" x14ac:dyDescent="0.3">
      <c r="A161">
        <v>160</v>
      </c>
      <c r="B161" s="1" t="s">
        <v>49</v>
      </c>
      <c r="C161">
        <v>38</v>
      </c>
      <c r="D161" s="1" t="s">
        <v>22</v>
      </c>
      <c r="E161" s="1">
        <v>0</v>
      </c>
      <c r="F161" s="1" t="s">
        <v>24</v>
      </c>
      <c r="G161">
        <v>31</v>
      </c>
      <c r="H161" t="str">
        <f>IF(Append1[[#This Row],[number_vmail_messages]]&lt;=10, "Low",
IF(Append1[[#This Row],[number_vmail_messages]]&lt;=25, "Medium", "High"))</f>
        <v>High</v>
      </c>
      <c r="I161">
        <v>197.2</v>
      </c>
      <c r="J161">
        <v>118</v>
      </c>
      <c r="K161">
        <v>33.520000000000003</v>
      </c>
      <c r="L161">
        <v>249.9</v>
      </c>
      <c r="M161">
        <v>70</v>
      </c>
      <c r="N161">
        <v>21.24</v>
      </c>
      <c r="O161">
        <v>298.89999999999998</v>
      </c>
      <c r="P161">
        <v>104</v>
      </c>
      <c r="Q161">
        <v>13.45</v>
      </c>
      <c r="R161">
        <v>3.9</v>
      </c>
      <c r="S161">
        <v>2</v>
      </c>
      <c r="T161">
        <v>1.05</v>
      </c>
      <c r="U161" t="str">
        <f>IF(Append1[[#This Row],[total_intl_charge]] &lt;= MEDIAN(Append1[total_intl_charge]), "Low", "High")</f>
        <v>Low</v>
      </c>
      <c r="V161">
        <v>0</v>
      </c>
      <c r="X161" s="1"/>
      <c r="Y161">
        <f>IF(Append1[[#This Row],[churn]]="yes", 1,0)</f>
        <v>0</v>
      </c>
      <c r="Z161" t="str">
        <f>IF(Append1[[#This Row],[total_eve_charge]]&lt;=15,"Low",
IF(Append1[[#This Row],[total_eve_charge]]&lt;=19,"Medium","High"))</f>
        <v>High</v>
      </c>
      <c r="AA161" s="1" t="str">
        <f>IF(Append1[[#This Row],[total_day_charge]]&gt;30,"Heavy User",
IF(Append1[[#This Row],[total_eve_charge]]&gt;20,"Evening User",
IF(Append1[[#This Row],[total_night_charge]]&gt;10,"Night User","Low User")))</f>
        <v>Heavy User</v>
      </c>
    </row>
    <row r="162" spans="1:27" hidden="1" x14ac:dyDescent="0.3">
      <c r="A162">
        <v>161</v>
      </c>
      <c r="B162" s="1" t="s">
        <v>44</v>
      </c>
      <c r="C162">
        <v>147</v>
      </c>
      <c r="D162" s="1" t="s">
        <v>26</v>
      </c>
      <c r="E162" s="1">
        <v>0</v>
      </c>
      <c r="F162" s="1" t="s">
        <v>24</v>
      </c>
      <c r="G162">
        <v>33</v>
      </c>
      <c r="H162" t="str">
        <f>IF(Append1[[#This Row],[number_vmail_messages]]&lt;=10, "Low",
IF(Append1[[#This Row],[number_vmail_messages]]&lt;=25, "Medium", "High"))</f>
        <v>High</v>
      </c>
      <c r="I162">
        <v>251.5</v>
      </c>
      <c r="J162">
        <v>107</v>
      </c>
      <c r="K162">
        <v>42.76</v>
      </c>
      <c r="L162">
        <v>234.1</v>
      </c>
      <c r="M162">
        <v>110</v>
      </c>
      <c r="N162">
        <v>19.899999999999999</v>
      </c>
      <c r="O162">
        <v>213.4</v>
      </c>
      <c r="P162">
        <v>87</v>
      </c>
      <c r="Q162">
        <v>9.6</v>
      </c>
      <c r="R162">
        <v>10.4</v>
      </c>
      <c r="S162">
        <v>6</v>
      </c>
      <c r="T162">
        <v>2.81</v>
      </c>
      <c r="U162" t="str">
        <f>IF(Append1[[#This Row],[total_intl_charge]] &lt;= MEDIAN(Append1[total_intl_charge]), "Low", "High")</f>
        <v>High</v>
      </c>
      <c r="V162">
        <v>3</v>
      </c>
      <c r="X162" s="1"/>
      <c r="Y162">
        <f>IF(Append1[[#This Row],[churn]]="yes", 1,0)</f>
        <v>0</v>
      </c>
      <c r="Z162" t="str">
        <f>IF(Append1[[#This Row],[total_eve_charge]]&lt;=15,"Low",
IF(Append1[[#This Row],[total_eve_charge]]&lt;=19,"Medium","High"))</f>
        <v>High</v>
      </c>
      <c r="AA162" s="1" t="str">
        <f>IF(Append1[[#This Row],[total_day_charge]]&gt;30,"Heavy User",
IF(Append1[[#This Row],[total_eve_charge]]&gt;20,"Evening User",
IF(Append1[[#This Row],[total_night_charge]]&gt;10,"Night User","Low User")))</f>
        <v>Heavy User</v>
      </c>
    </row>
    <row r="163" spans="1:27" hidden="1" x14ac:dyDescent="0.3">
      <c r="A163">
        <v>162</v>
      </c>
      <c r="B163" s="1" t="s">
        <v>46</v>
      </c>
      <c r="C163">
        <v>133</v>
      </c>
      <c r="D163" s="1" t="s">
        <v>32</v>
      </c>
      <c r="E163" s="1">
        <v>0</v>
      </c>
      <c r="F163" s="1" t="s">
        <v>23</v>
      </c>
      <c r="G163">
        <v>0</v>
      </c>
      <c r="H163" t="str">
        <f>IF(Append1[[#This Row],[number_vmail_messages]]&lt;=10, "Low",
IF(Append1[[#This Row],[number_vmail_messages]]&lt;=25, "Medium", "High"))</f>
        <v>Low</v>
      </c>
      <c r="I163">
        <v>277.3</v>
      </c>
      <c r="J163">
        <v>138</v>
      </c>
      <c r="K163">
        <v>47.14</v>
      </c>
      <c r="L163">
        <v>228.4</v>
      </c>
      <c r="M163">
        <v>117</v>
      </c>
      <c r="N163">
        <v>19.41</v>
      </c>
      <c r="O163">
        <v>117.3</v>
      </c>
      <c r="P163">
        <v>103</v>
      </c>
      <c r="Q163">
        <v>5.28</v>
      </c>
      <c r="R163">
        <v>12.8</v>
      </c>
      <c r="S163">
        <v>4</v>
      </c>
      <c r="T163">
        <v>3.46</v>
      </c>
      <c r="U163" t="str">
        <f>IF(Append1[[#This Row],[total_intl_charge]] &lt;= MEDIAN(Append1[total_intl_charge]), "Low", "High")</f>
        <v>High</v>
      </c>
      <c r="V163">
        <v>2</v>
      </c>
      <c r="X163" s="1"/>
      <c r="Y163">
        <f>IF(Append1[[#This Row],[churn]]="yes", 1,0)</f>
        <v>0</v>
      </c>
      <c r="Z163" t="str">
        <f>IF(Append1[[#This Row],[total_eve_charge]]&lt;=15,"Low",
IF(Append1[[#This Row],[total_eve_charge]]&lt;=19,"Medium","High"))</f>
        <v>High</v>
      </c>
      <c r="AA163" s="1" t="str">
        <f>IF(Append1[[#This Row],[total_day_charge]]&gt;30,"Heavy User",
IF(Append1[[#This Row],[total_eve_charge]]&gt;20,"Evening User",
IF(Append1[[#This Row],[total_night_charge]]&gt;10,"Night User","Low User")))</f>
        <v>Heavy User</v>
      </c>
    </row>
    <row r="164" spans="1:27" hidden="1" x14ac:dyDescent="0.3">
      <c r="A164">
        <v>163</v>
      </c>
      <c r="B164" s="1" t="s">
        <v>70</v>
      </c>
      <c r="C164">
        <v>12</v>
      </c>
      <c r="D164" s="1" t="s">
        <v>26</v>
      </c>
      <c r="E164" s="1">
        <v>1</v>
      </c>
      <c r="F164" s="1" t="s">
        <v>23</v>
      </c>
      <c r="G164">
        <v>0</v>
      </c>
      <c r="H164" t="str">
        <f>IF(Append1[[#This Row],[number_vmail_messages]]&lt;=10, "Low",
IF(Append1[[#This Row],[number_vmail_messages]]&lt;=25, "Medium", "High"))</f>
        <v>Low</v>
      </c>
      <c r="I164">
        <v>216.7</v>
      </c>
      <c r="J164">
        <v>117</v>
      </c>
      <c r="K164">
        <v>36.840000000000003</v>
      </c>
      <c r="L164">
        <v>116.5</v>
      </c>
      <c r="M164">
        <v>126</v>
      </c>
      <c r="N164">
        <v>9.9</v>
      </c>
      <c r="O164">
        <v>220</v>
      </c>
      <c r="P164">
        <v>110</v>
      </c>
      <c r="Q164">
        <v>9.9</v>
      </c>
      <c r="R164">
        <v>9.8000000000000007</v>
      </c>
      <c r="S164">
        <v>4</v>
      </c>
      <c r="T164">
        <v>2.65</v>
      </c>
      <c r="U164" t="str">
        <f>IF(Append1[[#This Row],[total_intl_charge]] &lt;= MEDIAN(Append1[total_intl_charge]), "Low", "High")</f>
        <v>Low</v>
      </c>
      <c r="V164">
        <v>2</v>
      </c>
      <c r="X164" s="1"/>
      <c r="Y164">
        <f>IF(Append1[[#This Row],[churn]]="yes", 1,0)</f>
        <v>0</v>
      </c>
      <c r="Z164" t="str">
        <f>IF(Append1[[#This Row],[total_eve_charge]]&lt;=15,"Low",
IF(Append1[[#This Row],[total_eve_charge]]&lt;=19,"Medium","High"))</f>
        <v>Low</v>
      </c>
      <c r="AA164" s="1" t="str">
        <f>IF(Append1[[#This Row],[total_day_charge]]&gt;30,"Heavy User",
IF(Append1[[#This Row],[total_eve_charge]]&gt;20,"Evening User",
IF(Append1[[#This Row],[total_night_charge]]&gt;10,"Night User","Low User")))</f>
        <v>Heavy User</v>
      </c>
    </row>
    <row r="165" spans="1:27" hidden="1" x14ac:dyDescent="0.3">
      <c r="A165">
        <v>164</v>
      </c>
      <c r="B165" s="1" t="s">
        <v>44</v>
      </c>
      <c r="C165">
        <v>11</v>
      </c>
      <c r="D165" s="1" t="s">
        <v>22</v>
      </c>
      <c r="E165" s="1">
        <v>0</v>
      </c>
      <c r="F165" s="1" t="s">
        <v>23</v>
      </c>
      <c r="G165">
        <v>0</v>
      </c>
      <c r="H165" t="str">
        <f>IF(Append1[[#This Row],[number_vmail_messages]]&lt;=10, "Low",
IF(Append1[[#This Row],[number_vmail_messages]]&lt;=25, "Medium", "High"))</f>
        <v>Low</v>
      </c>
      <c r="I165">
        <v>143.4</v>
      </c>
      <c r="J165">
        <v>130</v>
      </c>
      <c r="K165">
        <v>24.38</v>
      </c>
      <c r="L165">
        <v>289.39999999999998</v>
      </c>
      <c r="M165">
        <v>50</v>
      </c>
      <c r="N165">
        <v>24.6</v>
      </c>
      <c r="O165">
        <v>194</v>
      </c>
      <c r="P165">
        <v>100</v>
      </c>
      <c r="Q165">
        <v>8.73</v>
      </c>
      <c r="R165">
        <v>9.6999999999999993</v>
      </c>
      <c r="S165">
        <v>6</v>
      </c>
      <c r="T165">
        <v>2.62</v>
      </c>
      <c r="U165" t="str">
        <f>IF(Append1[[#This Row],[total_intl_charge]] &lt;= MEDIAN(Append1[total_intl_charge]), "Low", "High")</f>
        <v>Low</v>
      </c>
      <c r="V165">
        <v>2</v>
      </c>
      <c r="X165" s="1"/>
      <c r="Y165">
        <f>IF(Append1[[#This Row],[churn]]="yes", 1,0)</f>
        <v>0</v>
      </c>
      <c r="Z165" t="str">
        <f>IF(Append1[[#This Row],[total_eve_charge]]&lt;=15,"Low",
IF(Append1[[#This Row],[total_eve_charge]]&lt;=19,"Medium","High"))</f>
        <v>High</v>
      </c>
      <c r="AA165" s="1" t="str">
        <f>IF(Append1[[#This Row],[total_day_charge]]&gt;30,"Heavy User",
IF(Append1[[#This Row],[total_eve_charge]]&gt;20,"Evening User",
IF(Append1[[#This Row],[total_night_charge]]&gt;10,"Night User","Low User")))</f>
        <v>Evening User</v>
      </c>
    </row>
    <row r="166" spans="1:27" hidden="1" x14ac:dyDescent="0.3">
      <c r="A166">
        <v>165</v>
      </c>
      <c r="B166" s="1" t="s">
        <v>31</v>
      </c>
      <c r="C166">
        <v>154</v>
      </c>
      <c r="D166" s="1" t="s">
        <v>26</v>
      </c>
      <c r="E166" s="1">
        <v>0</v>
      </c>
      <c r="F166" s="1" t="s">
        <v>23</v>
      </c>
      <c r="G166">
        <v>0</v>
      </c>
      <c r="H166" t="str">
        <f>IF(Append1[[#This Row],[number_vmail_messages]]&lt;=10, "Low",
IF(Append1[[#This Row],[number_vmail_messages]]&lt;=25, "Medium", "High"))</f>
        <v>Low</v>
      </c>
      <c r="I166">
        <v>166.9</v>
      </c>
      <c r="J166">
        <v>99</v>
      </c>
      <c r="K166">
        <v>28.37</v>
      </c>
      <c r="L166">
        <v>154.9</v>
      </c>
      <c r="M166">
        <v>97</v>
      </c>
      <c r="N166">
        <v>13.17</v>
      </c>
      <c r="O166">
        <v>189.4</v>
      </c>
      <c r="P166">
        <v>89</v>
      </c>
      <c r="Q166">
        <v>8.52</v>
      </c>
      <c r="R166">
        <v>7.2</v>
      </c>
      <c r="S166">
        <v>5</v>
      </c>
      <c r="T166">
        <v>1.94</v>
      </c>
      <c r="U166" t="str">
        <f>IF(Append1[[#This Row],[total_intl_charge]] &lt;= MEDIAN(Append1[total_intl_charge]), "Low", "High")</f>
        <v>Low</v>
      </c>
      <c r="V166">
        <v>0</v>
      </c>
      <c r="X166" s="1"/>
      <c r="Y166">
        <f>IF(Append1[[#This Row],[churn]]="yes", 1,0)</f>
        <v>0</v>
      </c>
      <c r="Z166" t="str">
        <f>IF(Append1[[#This Row],[total_eve_charge]]&lt;=15,"Low",
IF(Append1[[#This Row],[total_eve_charge]]&lt;=19,"Medium","High"))</f>
        <v>Low</v>
      </c>
      <c r="AA166" s="1" t="str">
        <f>IF(Append1[[#This Row],[total_day_charge]]&gt;30,"Heavy User",
IF(Append1[[#This Row],[total_eve_charge]]&gt;20,"Evening User",
IF(Append1[[#This Row],[total_night_charge]]&gt;10,"Night User","Low User")))</f>
        <v>Low User</v>
      </c>
    </row>
    <row r="167" spans="1:27" hidden="1" x14ac:dyDescent="0.3">
      <c r="A167">
        <v>166</v>
      </c>
      <c r="B167" s="1" t="s">
        <v>38</v>
      </c>
      <c r="C167">
        <v>116</v>
      </c>
      <c r="D167" s="1" t="s">
        <v>26</v>
      </c>
      <c r="E167" s="1">
        <v>0</v>
      </c>
      <c r="F167" s="1" t="s">
        <v>23</v>
      </c>
      <c r="G167">
        <v>0</v>
      </c>
      <c r="H167" t="str">
        <f>IF(Append1[[#This Row],[number_vmail_messages]]&lt;=10, "Low",
IF(Append1[[#This Row],[number_vmail_messages]]&lt;=25, "Medium", "High"))</f>
        <v>Low</v>
      </c>
      <c r="I167">
        <v>201.8</v>
      </c>
      <c r="J167">
        <v>82</v>
      </c>
      <c r="K167">
        <v>34.31</v>
      </c>
      <c r="L167">
        <v>231.5</v>
      </c>
      <c r="M167">
        <v>95</v>
      </c>
      <c r="N167">
        <v>19.68</v>
      </c>
      <c r="O167">
        <v>226.1</v>
      </c>
      <c r="P167">
        <v>130</v>
      </c>
      <c r="Q167">
        <v>10.17</v>
      </c>
      <c r="R167">
        <v>16.5</v>
      </c>
      <c r="S167">
        <v>5</v>
      </c>
      <c r="T167">
        <v>4.46</v>
      </c>
      <c r="U167" t="str">
        <f>IF(Append1[[#This Row],[total_intl_charge]] &lt;= MEDIAN(Append1[total_intl_charge]), "Low", "High")</f>
        <v>High</v>
      </c>
      <c r="V167">
        <v>0</v>
      </c>
      <c r="X167" s="1"/>
      <c r="Y167">
        <f>IF(Append1[[#This Row],[churn]]="yes", 1,0)</f>
        <v>0</v>
      </c>
      <c r="Z167" t="str">
        <f>IF(Append1[[#This Row],[total_eve_charge]]&lt;=15,"Low",
IF(Append1[[#This Row],[total_eve_charge]]&lt;=19,"Medium","High"))</f>
        <v>High</v>
      </c>
      <c r="AA167" s="1" t="str">
        <f>IF(Append1[[#This Row],[total_day_charge]]&gt;30,"Heavy User",
IF(Append1[[#This Row],[total_eve_charge]]&gt;20,"Evening User",
IF(Append1[[#This Row],[total_night_charge]]&gt;10,"Night User","Low User")))</f>
        <v>Heavy User</v>
      </c>
    </row>
    <row r="168" spans="1:27" hidden="1" x14ac:dyDescent="0.3">
      <c r="A168">
        <v>167</v>
      </c>
      <c r="B168" s="1" t="s">
        <v>57</v>
      </c>
      <c r="C168">
        <v>87</v>
      </c>
      <c r="D168" s="1" t="s">
        <v>26</v>
      </c>
      <c r="E168" s="1">
        <v>0</v>
      </c>
      <c r="F168" s="1" t="s">
        <v>23</v>
      </c>
      <c r="G168">
        <v>0</v>
      </c>
      <c r="H168" t="str">
        <f>IF(Append1[[#This Row],[number_vmail_messages]]&lt;=10, "Low",
IF(Append1[[#This Row],[number_vmail_messages]]&lt;=25, "Medium", "High"))</f>
        <v>Low</v>
      </c>
      <c r="I168">
        <v>234.8</v>
      </c>
      <c r="J168">
        <v>85</v>
      </c>
      <c r="K168">
        <v>39.92</v>
      </c>
      <c r="L168">
        <v>140.9</v>
      </c>
      <c r="M168">
        <v>91</v>
      </c>
      <c r="N168">
        <v>11.98</v>
      </c>
      <c r="O168">
        <v>204.3</v>
      </c>
      <c r="P168">
        <v>93</v>
      </c>
      <c r="Q168">
        <v>9.19</v>
      </c>
      <c r="R168">
        <v>9.5</v>
      </c>
      <c r="S168">
        <v>5</v>
      </c>
      <c r="T168">
        <v>2.57</v>
      </c>
      <c r="U168" t="str">
        <f>IF(Append1[[#This Row],[total_intl_charge]] &lt;= MEDIAN(Append1[total_intl_charge]), "Low", "High")</f>
        <v>Low</v>
      </c>
      <c r="V168">
        <v>1</v>
      </c>
      <c r="X168" s="1"/>
      <c r="Y168">
        <f>IF(Append1[[#This Row],[churn]]="yes", 1,0)</f>
        <v>0</v>
      </c>
      <c r="Z168" t="str">
        <f>IF(Append1[[#This Row],[total_eve_charge]]&lt;=15,"Low",
IF(Append1[[#This Row],[total_eve_charge]]&lt;=19,"Medium","High"))</f>
        <v>Low</v>
      </c>
      <c r="AA168" s="1" t="str">
        <f>IF(Append1[[#This Row],[total_day_charge]]&gt;30,"Heavy User",
IF(Append1[[#This Row],[total_eve_charge]]&gt;20,"Evening User",
IF(Append1[[#This Row],[total_night_charge]]&gt;10,"Night User","Low User")))</f>
        <v>Heavy User</v>
      </c>
    </row>
    <row r="169" spans="1:27" hidden="1" x14ac:dyDescent="0.3">
      <c r="A169">
        <v>168</v>
      </c>
      <c r="B169" s="1" t="s">
        <v>60</v>
      </c>
      <c r="C169">
        <v>70</v>
      </c>
      <c r="D169" s="1" t="s">
        <v>32</v>
      </c>
      <c r="E169" s="1">
        <v>0</v>
      </c>
      <c r="F169" s="1" t="s">
        <v>23</v>
      </c>
      <c r="G169">
        <v>0</v>
      </c>
      <c r="H169" t="str">
        <f>IF(Append1[[#This Row],[number_vmail_messages]]&lt;=10, "Low",
IF(Append1[[#This Row],[number_vmail_messages]]&lt;=25, "Medium", "High"))</f>
        <v>Low</v>
      </c>
      <c r="I169">
        <v>198.6</v>
      </c>
      <c r="J169">
        <v>111</v>
      </c>
      <c r="K169">
        <v>33.76</v>
      </c>
      <c r="L169">
        <v>213.9</v>
      </c>
      <c r="M169">
        <v>115</v>
      </c>
      <c r="N169">
        <v>18.18</v>
      </c>
      <c r="O169">
        <v>171.2</v>
      </c>
      <c r="P169">
        <v>105</v>
      </c>
      <c r="Q169">
        <v>7.7</v>
      </c>
      <c r="R169">
        <v>10.6</v>
      </c>
      <c r="S169">
        <v>6</v>
      </c>
      <c r="T169">
        <v>2.86</v>
      </c>
      <c r="U169" t="str">
        <f>IF(Append1[[#This Row],[total_intl_charge]] &lt;= MEDIAN(Append1[total_intl_charge]), "Low", "High")</f>
        <v>High</v>
      </c>
      <c r="V169">
        <v>2</v>
      </c>
      <c r="X169" s="1"/>
      <c r="Y169">
        <f>IF(Append1[[#This Row],[churn]]="yes", 1,0)</f>
        <v>0</v>
      </c>
      <c r="Z169" t="str">
        <f>IF(Append1[[#This Row],[total_eve_charge]]&lt;=15,"Low",
IF(Append1[[#This Row],[total_eve_charge]]&lt;=19,"Medium","High"))</f>
        <v>Medium</v>
      </c>
      <c r="AA169" s="1" t="str">
        <f>IF(Append1[[#This Row],[total_day_charge]]&gt;30,"Heavy User",
IF(Append1[[#This Row],[total_eve_charge]]&gt;20,"Evening User",
IF(Append1[[#This Row],[total_night_charge]]&gt;10,"Night User","Low User")))</f>
        <v>Heavy User</v>
      </c>
    </row>
    <row r="170" spans="1:27" hidden="1" x14ac:dyDescent="0.3">
      <c r="A170">
        <v>169</v>
      </c>
      <c r="B170" s="1" t="s">
        <v>64</v>
      </c>
      <c r="C170">
        <v>98</v>
      </c>
      <c r="D170" s="1" t="s">
        <v>22</v>
      </c>
      <c r="E170" s="1">
        <v>1</v>
      </c>
      <c r="F170" s="1" t="s">
        <v>23</v>
      </c>
      <c r="G170">
        <v>0</v>
      </c>
      <c r="H170" t="str">
        <f>IF(Append1[[#This Row],[number_vmail_messages]]&lt;=10, "Low",
IF(Append1[[#This Row],[number_vmail_messages]]&lt;=25, "Medium", "High"))</f>
        <v>Low</v>
      </c>
      <c r="I170">
        <v>12.5</v>
      </c>
      <c r="J170">
        <v>67</v>
      </c>
      <c r="K170">
        <v>2.13</v>
      </c>
      <c r="L170">
        <v>256.60000000000002</v>
      </c>
      <c r="M170">
        <v>90</v>
      </c>
      <c r="N170">
        <v>21.81</v>
      </c>
      <c r="O170">
        <v>169.4</v>
      </c>
      <c r="P170">
        <v>88</v>
      </c>
      <c r="Q170">
        <v>7.62</v>
      </c>
      <c r="R170">
        <v>7.7</v>
      </c>
      <c r="S170">
        <v>9</v>
      </c>
      <c r="T170">
        <v>2.08</v>
      </c>
      <c r="U170" t="str">
        <f>IF(Append1[[#This Row],[total_intl_charge]] &lt;= MEDIAN(Append1[total_intl_charge]), "Low", "High")</f>
        <v>Low</v>
      </c>
      <c r="V170">
        <v>1</v>
      </c>
      <c r="X170" s="1"/>
      <c r="Y170">
        <f>IF(Append1[[#This Row],[churn]]="yes", 1,0)</f>
        <v>0</v>
      </c>
      <c r="Z170" t="str">
        <f>IF(Append1[[#This Row],[total_eve_charge]]&lt;=15,"Low",
IF(Append1[[#This Row],[total_eve_charge]]&lt;=19,"Medium","High"))</f>
        <v>High</v>
      </c>
      <c r="AA170" s="1" t="str">
        <f>IF(Append1[[#This Row],[total_day_charge]]&gt;30,"Heavy User",
IF(Append1[[#This Row],[total_eve_charge]]&gt;20,"Evening User",
IF(Append1[[#This Row],[total_night_charge]]&gt;10,"Night User","Low User")))</f>
        <v>Evening User</v>
      </c>
    </row>
    <row r="171" spans="1:27" hidden="1" x14ac:dyDescent="0.3">
      <c r="A171">
        <v>170</v>
      </c>
      <c r="B171" s="1" t="s">
        <v>64</v>
      </c>
      <c r="C171">
        <v>161</v>
      </c>
      <c r="D171" s="1" t="s">
        <v>22</v>
      </c>
      <c r="E171" s="1">
        <v>0</v>
      </c>
      <c r="F171" s="1" t="s">
        <v>23</v>
      </c>
      <c r="G171">
        <v>0</v>
      </c>
      <c r="H171" t="str">
        <f>IF(Append1[[#This Row],[number_vmail_messages]]&lt;=10, "Low",
IF(Append1[[#This Row],[number_vmail_messages]]&lt;=25, "Medium", "High"))</f>
        <v>Low</v>
      </c>
      <c r="I171">
        <v>178.1</v>
      </c>
      <c r="J171">
        <v>109</v>
      </c>
      <c r="K171">
        <v>30.28</v>
      </c>
      <c r="L171">
        <v>146.5</v>
      </c>
      <c r="M171">
        <v>86</v>
      </c>
      <c r="N171">
        <v>12.45</v>
      </c>
      <c r="O171">
        <v>137.6</v>
      </c>
      <c r="P171">
        <v>78</v>
      </c>
      <c r="Q171">
        <v>6.19</v>
      </c>
      <c r="R171">
        <v>8.5</v>
      </c>
      <c r="S171">
        <v>2</v>
      </c>
      <c r="T171">
        <v>2.2999999999999998</v>
      </c>
      <c r="U171" t="str">
        <f>IF(Append1[[#This Row],[total_intl_charge]] &lt;= MEDIAN(Append1[total_intl_charge]), "Low", "High")</f>
        <v>Low</v>
      </c>
      <c r="V171">
        <v>1</v>
      </c>
      <c r="X171" s="1"/>
      <c r="Y171">
        <f>IF(Append1[[#This Row],[churn]]="yes", 1,0)</f>
        <v>0</v>
      </c>
      <c r="Z171" t="str">
        <f>IF(Append1[[#This Row],[total_eve_charge]]&lt;=15,"Low",
IF(Append1[[#This Row],[total_eve_charge]]&lt;=19,"Medium","High"))</f>
        <v>Low</v>
      </c>
      <c r="AA171" s="1" t="str">
        <f>IF(Append1[[#This Row],[total_day_charge]]&gt;30,"Heavy User",
IF(Append1[[#This Row],[total_eve_charge]]&gt;20,"Evening User",
IF(Append1[[#This Row],[total_night_charge]]&gt;10,"Night User","Low User")))</f>
        <v>Heavy User</v>
      </c>
    </row>
    <row r="172" spans="1:27" hidden="1" x14ac:dyDescent="0.3">
      <c r="A172">
        <v>171</v>
      </c>
      <c r="B172" s="1" t="s">
        <v>33</v>
      </c>
      <c r="C172">
        <v>92</v>
      </c>
      <c r="D172" s="1" t="s">
        <v>26</v>
      </c>
      <c r="E172" s="1">
        <v>0</v>
      </c>
      <c r="F172" s="1" t="s">
        <v>23</v>
      </c>
      <c r="G172">
        <v>0</v>
      </c>
      <c r="H172" t="str">
        <f>IF(Append1[[#This Row],[number_vmail_messages]]&lt;=10, "Low",
IF(Append1[[#This Row],[number_vmail_messages]]&lt;=25, "Medium", "High"))</f>
        <v>Low</v>
      </c>
      <c r="I172">
        <v>208</v>
      </c>
      <c r="J172">
        <v>125</v>
      </c>
      <c r="K172">
        <v>35.36</v>
      </c>
      <c r="L172">
        <v>198.9</v>
      </c>
      <c r="M172">
        <v>76</v>
      </c>
      <c r="N172">
        <v>16.91</v>
      </c>
      <c r="O172">
        <v>76.400000000000006</v>
      </c>
      <c r="P172">
        <v>97</v>
      </c>
      <c r="Q172">
        <v>3.44</v>
      </c>
      <c r="R172">
        <v>8.6</v>
      </c>
      <c r="S172">
        <v>6</v>
      </c>
      <c r="T172">
        <v>2.3199999999999998</v>
      </c>
      <c r="U172" t="str">
        <f>IF(Append1[[#This Row],[total_intl_charge]] &lt;= MEDIAN(Append1[total_intl_charge]), "Low", "High")</f>
        <v>Low</v>
      </c>
      <c r="V172">
        <v>0</v>
      </c>
      <c r="X172" s="1"/>
      <c r="Y172">
        <f>IF(Append1[[#This Row],[churn]]="yes", 1,0)</f>
        <v>0</v>
      </c>
      <c r="Z172" t="str">
        <f>IF(Append1[[#This Row],[total_eve_charge]]&lt;=15,"Low",
IF(Append1[[#This Row],[total_eve_charge]]&lt;=19,"Medium","High"))</f>
        <v>Medium</v>
      </c>
      <c r="AA172" s="1" t="str">
        <f>IF(Append1[[#This Row],[total_day_charge]]&gt;30,"Heavy User",
IF(Append1[[#This Row],[total_eve_charge]]&gt;20,"Evening User",
IF(Append1[[#This Row],[total_night_charge]]&gt;10,"Night User","Low User")))</f>
        <v>Heavy User</v>
      </c>
    </row>
    <row r="173" spans="1:27" hidden="1" x14ac:dyDescent="0.3">
      <c r="A173">
        <v>172</v>
      </c>
      <c r="B173" s="1" t="s">
        <v>70</v>
      </c>
      <c r="C173">
        <v>132</v>
      </c>
      <c r="D173" s="1" t="s">
        <v>22</v>
      </c>
      <c r="E173" s="1">
        <v>0</v>
      </c>
      <c r="F173" s="1" t="s">
        <v>24</v>
      </c>
      <c r="G173">
        <v>31</v>
      </c>
      <c r="H173" t="str">
        <f>IF(Append1[[#This Row],[number_vmail_messages]]&lt;=10, "Low",
IF(Append1[[#This Row],[number_vmail_messages]]&lt;=25, "Medium", "High"))</f>
        <v>High</v>
      </c>
      <c r="I173">
        <v>174.5</v>
      </c>
      <c r="J173">
        <v>101</v>
      </c>
      <c r="K173">
        <v>29.67</v>
      </c>
      <c r="L173">
        <v>245.6</v>
      </c>
      <c r="M173">
        <v>105</v>
      </c>
      <c r="N173">
        <v>20.88</v>
      </c>
      <c r="O173">
        <v>172.8</v>
      </c>
      <c r="P173">
        <v>76</v>
      </c>
      <c r="Q173">
        <v>7.78</v>
      </c>
      <c r="R173">
        <v>10.3</v>
      </c>
      <c r="S173">
        <v>9</v>
      </c>
      <c r="T173">
        <v>2.78</v>
      </c>
      <c r="U173" t="str">
        <f>IF(Append1[[#This Row],[total_intl_charge]] &lt;= MEDIAN(Append1[total_intl_charge]), "Low", "High")</f>
        <v>Low</v>
      </c>
      <c r="V173">
        <v>1</v>
      </c>
      <c r="X173" s="1"/>
      <c r="Y173">
        <f>IF(Append1[[#This Row],[churn]]="yes", 1,0)</f>
        <v>0</v>
      </c>
      <c r="Z173" t="str">
        <f>IF(Append1[[#This Row],[total_eve_charge]]&lt;=15,"Low",
IF(Append1[[#This Row],[total_eve_charge]]&lt;=19,"Medium","High"))</f>
        <v>High</v>
      </c>
      <c r="AA173" s="1" t="str">
        <f>IF(Append1[[#This Row],[total_day_charge]]&gt;30,"Heavy User",
IF(Append1[[#This Row],[total_eve_charge]]&gt;20,"Evening User",
IF(Append1[[#This Row],[total_night_charge]]&gt;10,"Night User","Low User")))</f>
        <v>Evening User</v>
      </c>
    </row>
    <row r="174" spans="1:27" hidden="1" x14ac:dyDescent="0.3">
      <c r="A174">
        <v>173</v>
      </c>
      <c r="B174" s="1" t="s">
        <v>36</v>
      </c>
      <c r="C174">
        <v>185</v>
      </c>
      <c r="D174" s="1" t="s">
        <v>22</v>
      </c>
      <c r="E174" s="1">
        <v>1</v>
      </c>
      <c r="F174" s="1" t="s">
        <v>24</v>
      </c>
      <c r="G174">
        <v>30</v>
      </c>
      <c r="H174" t="str">
        <f>IF(Append1[[#This Row],[number_vmail_messages]]&lt;=10, "Low",
IF(Append1[[#This Row],[number_vmail_messages]]&lt;=25, "Medium", "High"))</f>
        <v>High</v>
      </c>
      <c r="I174">
        <v>154.1</v>
      </c>
      <c r="J174">
        <v>114</v>
      </c>
      <c r="K174">
        <v>26.2</v>
      </c>
      <c r="L174">
        <v>118.7</v>
      </c>
      <c r="M174">
        <v>106</v>
      </c>
      <c r="N174">
        <v>10.09</v>
      </c>
      <c r="O174">
        <v>258.39999999999998</v>
      </c>
      <c r="P174">
        <v>105</v>
      </c>
      <c r="Q174">
        <v>11.63</v>
      </c>
      <c r="R174">
        <v>12.9</v>
      </c>
      <c r="S174">
        <v>3</v>
      </c>
      <c r="T174">
        <v>3.48</v>
      </c>
      <c r="U174" t="str">
        <f>IF(Append1[[#This Row],[total_intl_charge]] &lt;= MEDIAN(Append1[total_intl_charge]), "Low", "High")</f>
        <v>High</v>
      </c>
      <c r="V174">
        <v>2</v>
      </c>
      <c r="X174" s="1"/>
      <c r="Y174">
        <f>IF(Append1[[#This Row],[churn]]="yes", 1,0)</f>
        <v>0</v>
      </c>
      <c r="Z174" t="str">
        <f>IF(Append1[[#This Row],[total_eve_charge]]&lt;=15,"Low",
IF(Append1[[#This Row],[total_eve_charge]]&lt;=19,"Medium","High"))</f>
        <v>Low</v>
      </c>
      <c r="AA174" s="1" t="str">
        <f>IF(Append1[[#This Row],[total_day_charge]]&gt;30,"Heavy User",
IF(Append1[[#This Row],[total_eve_charge]]&gt;20,"Evening User",
IF(Append1[[#This Row],[total_night_charge]]&gt;10,"Night User","Low User")))</f>
        <v>Night User</v>
      </c>
    </row>
    <row r="175" spans="1:27" hidden="1" x14ac:dyDescent="0.3">
      <c r="A175">
        <v>174</v>
      </c>
      <c r="B175" s="1" t="s">
        <v>53</v>
      </c>
      <c r="C175">
        <v>124</v>
      </c>
      <c r="D175" s="1" t="s">
        <v>22</v>
      </c>
      <c r="E175" s="1">
        <v>0</v>
      </c>
      <c r="F175" s="1" t="s">
        <v>23</v>
      </c>
      <c r="G175">
        <v>0</v>
      </c>
      <c r="H175" t="str">
        <f>IF(Append1[[#This Row],[number_vmail_messages]]&lt;=10, "Low",
IF(Append1[[#This Row],[number_vmail_messages]]&lt;=25, "Medium", "High"))</f>
        <v>Low</v>
      </c>
      <c r="I175">
        <v>167.4</v>
      </c>
      <c r="J175">
        <v>119</v>
      </c>
      <c r="K175">
        <v>28.46</v>
      </c>
      <c r="L175">
        <v>233.2</v>
      </c>
      <c r="M175">
        <v>143</v>
      </c>
      <c r="N175">
        <v>19.82</v>
      </c>
      <c r="O175">
        <v>109.6</v>
      </c>
      <c r="P175">
        <v>115</v>
      </c>
      <c r="Q175">
        <v>4.93</v>
      </c>
      <c r="R175">
        <v>10.3</v>
      </c>
      <c r="S175">
        <v>5</v>
      </c>
      <c r="T175">
        <v>2.78</v>
      </c>
      <c r="U175" t="str">
        <f>IF(Append1[[#This Row],[total_intl_charge]] &lt;= MEDIAN(Append1[total_intl_charge]), "Low", "High")</f>
        <v>Low</v>
      </c>
      <c r="V175">
        <v>0</v>
      </c>
      <c r="X175" s="1"/>
      <c r="Y175">
        <f>IF(Append1[[#This Row],[churn]]="yes", 1,0)</f>
        <v>0</v>
      </c>
      <c r="Z175" t="str">
        <f>IF(Append1[[#This Row],[total_eve_charge]]&lt;=15,"Low",
IF(Append1[[#This Row],[total_eve_charge]]&lt;=19,"Medium","High"))</f>
        <v>High</v>
      </c>
      <c r="AA175" s="1" t="str">
        <f>IF(Append1[[#This Row],[total_day_charge]]&gt;30,"Heavy User",
IF(Append1[[#This Row],[total_eve_charge]]&gt;20,"Evening User",
IF(Append1[[#This Row],[total_night_charge]]&gt;10,"Night User","Low User")))</f>
        <v>Low User</v>
      </c>
    </row>
    <row r="176" spans="1:27" hidden="1" x14ac:dyDescent="0.3">
      <c r="A176">
        <v>175</v>
      </c>
      <c r="B176" s="1" t="s">
        <v>38</v>
      </c>
      <c r="C176">
        <v>75</v>
      </c>
      <c r="D176" s="1" t="s">
        <v>22</v>
      </c>
      <c r="E176" s="1">
        <v>0</v>
      </c>
      <c r="F176" s="1" t="s">
        <v>23</v>
      </c>
      <c r="G176">
        <v>0</v>
      </c>
      <c r="H176" t="str">
        <f>IF(Append1[[#This Row],[number_vmail_messages]]&lt;=10, "Low",
IF(Append1[[#This Row],[number_vmail_messages]]&lt;=25, "Medium", "High"))</f>
        <v>Low</v>
      </c>
      <c r="I176">
        <v>143.19999999999999</v>
      </c>
      <c r="J176">
        <v>92</v>
      </c>
      <c r="K176">
        <v>24.34</v>
      </c>
      <c r="L176">
        <v>209.1</v>
      </c>
      <c r="M176">
        <v>142</v>
      </c>
      <c r="N176">
        <v>17.77</v>
      </c>
      <c r="O176">
        <v>173</v>
      </c>
      <c r="P176">
        <v>96</v>
      </c>
      <c r="Q176">
        <v>7.79</v>
      </c>
      <c r="R176">
        <v>11.9</v>
      </c>
      <c r="S176">
        <v>9</v>
      </c>
      <c r="T176">
        <v>3.21</v>
      </c>
      <c r="U176" t="str">
        <f>IF(Append1[[#This Row],[total_intl_charge]] &lt;= MEDIAN(Append1[total_intl_charge]), "Low", "High")</f>
        <v>High</v>
      </c>
      <c r="V176">
        <v>1</v>
      </c>
      <c r="X176" s="1"/>
      <c r="Y176">
        <f>IF(Append1[[#This Row],[churn]]="yes", 1,0)</f>
        <v>0</v>
      </c>
      <c r="Z176" t="str">
        <f>IF(Append1[[#This Row],[total_eve_charge]]&lt;=15,"Low",
IF(Append1[[#This Row],[total_eve_charge]]&lt;=19,"Medium","High"))</f>
        <v>Medium</v>
      </c>
      <c r="AA176" s="1" t="str">
        <f>IF(Append1[[#This Row],[total_day_charge]]&gt;30,"Heavy User",
IF(Append1[[#This Row],[total_eve_charge]]&gt;20,"Evening User",
IF(Append1[[#This Row],[total_night_charge]]&gt;10,"Night User","Low User")))</f>
        <v>Low User</v>
      </c>
    </row>
    <row r="177" spans="1:27" hidden="1" x14ac:dyDescent="0.3">
      <c r="A177">
        <v>176</v>
      </c>
      <c r="B177" s="1" t="s">
        <v>44</v>
      </c>
      <c r="C177">
        <v>44</v>
      </c>
      <c r="D177" s="1" t="s">
        <v>26</v>
      </c>
      <c r="E177" s="1">
        <v>0</v>
      </c>
      <c r="F177" s="1" t="s">
        <v>23</v>
      </c>
      <c r="G177">
        <v>0</v>
      </c>
      <c r="H177" t="str">
        <f>IF(Append1[[#This Row],[number_vmail_messages]]&lt;=10, "Low",
IF(Append1[[#This Row],[number_vmail_messages]]&lt;=25, "Medium", "High"))</f>
        <v>Low</v>
      </c>
      <c r="I177">
        <v>143.19999999999999</v>
      </c>
      <c r="J177">
        <v>77</v>
      </c>
      <c r="K177">
        <v>24.34</v>
      </c>
      <c r="L177">
        <v>169.8</v>
      </c>
      <c r="M177">
        <v>114</v>
      </c>
      <c r="N177">
        <v>14.43</v>
      </c>
      <c r="O177">
        <v>215.8</v>
      </c>
      <c r="P177">
        <v>77</v>
      </c>
      <c r="Q177">
        <v>9.7100000000000009</v>
      </c>
      <c r="R177">
        <v>7.6</v>
      </c>
      <c r="S177">
        <v>4</v>
      </c>
      <c r="T177">
        <v>2.0499999999999998</v>
      </c>
      <c r="U177" t="str">
        <f>IF(Append1[[#This Row],[total_intl_charge]] &lt;= MEDIAN(Append1[total_intl_charge]), "Low", "High")</f>
        <v>Low</v>
      </c>
      <c r="V177">
        <v>1</v>
      </c>
      <c r="X177" s="1"/>
      <c r="Y177">
        <f>IF(Append1[[#This Row],[churn]]="yes", 1,0)</f>
        <v>0</v>
      </c>
      <c r="Z177" t="str">
        <f>IF(Append1[[#This Row],[total_eve_charge]]&lt;=15,"Low",
IF(Append1[[#This Row],[total_eve_charge]]&lt;=19,"Medium","High"))</f>
        <v>Low</v>
      </c>
      <c r="AA177" s="1" t="str">
        <f>IF(Append1[[#This Row],[total_day_charge]]&gt;30,"Heavy User",
IF(Append1[[#This Row],[total_eve_charge]]&gt;20,"Evening User",
IF(Append1[[#This Row],[total_night_charge]]&gt;10,"Night User","Low User")))</f>
        <v>Low User</v>
      </c>
    </row>
    <row r="178" spans="1:27" hidden="1" x14ac:dyDescent="0.3">
      <c r="A178">
        <v>177</v>
      </c>
      <c r="B178" s="1" t="s">
        <v>44</v>
      </c>
      <c r="C178">
        <v>108</v>
      </c>
      <c r="D178" s="1" t="s">
        <v>22</v>
      </c>
      <c r="E178" s="1">
        <v>0</v>
      </c>
      <c r="F178" s="1" t="s">
        <v>23</v>
      </c>
      <c r="G178">
        <v>0</v>
      </c>
      <c r="H178" t="str">
        <f>IF(Append1[[#This Row],[number_vmail_messages]]&lt;=10, "Low",
IF(Append1[[#This Row],[number_vmail_messages]]&lt;=25, "Medium", "High"))</f>
        <v>Low</v>
      </c>
      <c r="I178">
        <v>154.19999999999999</v>
      </c>
      <c r="J178">
        <v>123</v>
      </c>
      <c r="K178">
        <v>26.21</v>
      </c>
      <c r="L178">
        <v>112.3</v>
      </c>
      <c r="M178">
        <v>86</v>
      </c>
      <c r="N178">
        <v>9.5500000000000007</v>
      </c>
      <c r="O178">
        <v>246.4</v>
      </c>
      <c r="P178">
        <v>75</v>
      </c>
      <c r="Q178">
        <v>11.09</v>
      </c>
      <c r="R178">
        <v>15.4</v>
      </c>
      <c r="S178">
        <v>4</v>
      </c>
      <c r="T178">
        <v>4.16</v>
      </c>
      <c r="U178" t="str">
        <f>IF(Append1[[#This Row],[total_intl_charge]] &lt;= MEDIAN(Append1[total_intl_charge]), "Low", "High")</f>
        <v>High</v>
      </c>
      <c r="V178">
        <v>4</v>
      </c>
      <c r="X178" s="1"/>
      <c r="Y178">
        <f>IF(Append1[[#This Row],[churn]]="yes", 1,0)</f>
        <v>0</v>
      </c>
      <c r="Z178" t="str">
        <f>IF(Append1[[#This Row],[total_eve_charge]]&lt;=15,"Low",
IF(Append1[[#This Row],[total_eve_charge]]&lt;=19,"Medium","High"))</f>
        <v>Low</v>
      </c>
      <c r="AA178" s="1" t="str">
        <f>IF(Append1[[#This Row],[total_day_charge]]&gt;30,"Heavy User",
IF(Append1[[#This Row],[total_eve_charge]]&gt;20,"Evening User",
IF(Append1[[#This Row],[total_night_charge]]&gt;10,"Night User","Low User")))</f>
        <v>Night User</v>
      </c>
    </row>
    <row r="179" spans="1:27" hidden="1" x14ac:dyDescent="0.3">
      <c r="A179">
        <v>178</v>
      </c>
      <c r="B179" s="1" t="s">
        <v>25</v>
      </c>
      <c r="C179">
        <v>131</v>
      </c>
      <c r="D179" s="1" t="s">
        <v>26</v>
      </c>
      <c r="E179" s="1">
        <v>0</v>
      </c>
      <c r="F179" s="1" t="s">
        <v>23</v>
      </c>
      <c r="G179">
        <v>0</v>
      </c>
      <c r="H179" t="str">
        <f>IF(Append1[[#This Row],[number_vmail_messages]]&lt;=10, "Low",
IF(Append1[[#This Row],[number_vmail_messages]]&lt;=25, "Medium", "High"))</f>
        <v>Low</v>
      </c>
      <c r="I179">
        <v>153.4</v>
      </c>
      <c r="J179">
        <v>86</v>
      </c>
      <c r="K179">
        <v>26.08</v>
      </c>
      <c r="L179">
        <v>198.5</v>
      </c>
      <c r="M179">
        <v>81</v>
      </c>
      <c r="N179">
        <v>16.87</v>
      </c>
      <c r="O179">
        <v>164.4</v>
      </c>
      <c r="P179">
        <v>83</v>
      </c>
      <c r="Q179">
        <v>7.4</v>
      </c>
      <c r="R179">
        <v>10.4</v>
      </c>
      <c r="S179">
        <v>3</v>
      </c>
      <c r="T179">
        <v>2.81</v>
      </c>
      <c r="U179" t="str">
        <f>IF(Append1[[#This Row],[total_intl_charge]] &lt;= MEDIAN(Append1[total_intl_charge]), "Low", "High")</f>
        <v>High</v>
      </c>
      <c r="V179">
        <v>0</v>
      </c>
      <c r="X179" s="1"/>
      <c r="Y179">
        <f>IF(Append1[[#This Row],[churn]]="yes", 1,0)</f>
        <v>0</v>
      </c>
      <c r="Z179" t="str">
        <f>IF(Append1[[#This Row],[total_eve_charge]]&lt;=15,"Low",
IF(Append1[[#This Row],[total_eve_charge]]&lt;=19,"Medium","High"))</f>
        <v>Medium</v>
      </c>
      <c r="AA179" s="1" t="str">
        <f>IF(Append1[[#This Row],[total_day_charge]]&gt;30,"Heavy User",
IF(Append1[[#This Row],[total_eve_charge]]&gt;20,"Evening User",
IF(Append1[[#This Row],[total_night_charge]]&gt;10,"Night User","Low User")))</f>
        <v>Low User</v>
      </c>
    </row>
    <row r="180" spans="1:27" hidden="1" x14ac:dyDescent="0.3">
      <c r="A180">
        <v>179</v>
      </c>
      <c r="B180" s="1" t="s">
        <v>56</v>
      </c>
      <c r="C180">
        <v>210</v>
      </c>
      <c r="D180" s="1" t="s">
        <v>32</v>
      </c>
      <c r="E180" s="1">
        <v>0</v>
      </c>
      <c r="F180" s="1" t="s">
        <v>23</v>
      </c>
      <c r="G180">
        <v>0</v>
      </c>
      <c r="H180" t="str">
        <f>IF(Append1[[#This Row],[number_vmail_messages]]&lt;=10, "Low",
IF(Append1[[#This Row],[number_vmail_messages]]&lt;=25, "Medium", "High"))</f>
        <v>Low</v>
      </c>
      <c r="I180">
        <v>104.6</v>
      </c>
      <c r="J180">
        <v>121</v>
      </c>
      <c r="K180">
        <v>17.78</v>
      </c>
      <c r="L180">
        <v>149.5</v>
      </c>
      <c r="M180">
        <v>71</v>
      </c>
      <c r="N180">
        <v>12.71</v>
      </c>
      <c r="O180">
        <v>255.1</v>
      </c>
      <c r="P180">
        <v>67</v>
      </c>
      <c r="Q180">
        <v>11.48</v>
      </c>
      <c r="R180">
        <v>6.5</v>
      </c>
      <c r="S180">
        <v>8</v>
      </c>
      <c r="T180">
        <v>1.76</v>
      </c>
      <c r="U180" t="str">
        <f>IF(Append1[[#This Row],[total_intl_charge]] &lt;= MEDIAN(Append1[total_intl_charge]), "Low", "High")</f>
        <v>Low</v>
      </c>
      <c r="V180">
        <v>2</v>
      </c>
      <c r="X180" s="1"/>
      <c r="Y180">
        <f>IF(Append1[[#This Row],[churn]]="yes", 1,0)</f>
        <v>0</v>
      </c>
      <c r="Z180" t="str">
        <f>IF(Append1[[#This Row],[total_eve_charge]]&lt;=15,"Low",
IF(Append1[[#This Row],[total_eve_charge]]&lt;=19,"Medium","High"))</f>
        <v>Low</v>
      </c>
      <c r="AA180" s="1" t="str">
        <f>IF(Append1[[#This Row],[total_day_charge]]&gt;30,"Heavy User",
IF(Append1[[#This Row],[total_eve_charge]]&gt;20,"Evening User",
IF(Append1[[#This Row],[total_night_charge]]&gt;10,"Night User","Low User")))</f>
        <v>Night User</v>
      </c>
    </row>
    <row r="181" spans="1:27" hidden="1" x14ac:dyDescent="0.3">
      <c r="A181">
        <v>180</v>
      </c>
      <c r="B181" s="1" t="s">
        <v>63</v>
      </c>
      <c r="C181">
        <v>111</v>
      </c>
      <c r="D181" s="1" t="s">
        <v>32</v>
      </c>
      <c r="E181" s="1">
        <v>0</v>
      </c>
      <c r="F181" s="1" t="s">
        <v>23</v>
      </c>
      <c r="G181">
        <v>0</v>
      </c>
      <c r="H181" t="str">
        <f>IF(Append1[[#This Row],[number_vmail_messages]]&lt;=10, "Low",
IF(Append1[[#This Row],[number_vmail_messages]]&lt;=25, "Medium", "High"))</f>
        <v>Low</v>
      </c>
      <c r="I181">
        <v>142.30000000000001</v>
      </c>
      <c r="J181">
        <v>75</v>
      </c>
      <c r="K181">
        <v>24.19</v>
      </c>
      <c r="L181">
        <v>122.8</v>
      </c>
      <c r="M181">
        <v>106</v>
      </c>
      <c r="N181">
        <v>10.44</v>
      </c>
      <c r="O181">
        <v>229.5</v>
      </c>
      <c r="P181">
        <v>94</v>
      </c>
      <c r="Q181">
        <v>10.33</v>
      </c>
      <c r="R181">
        <v>12.8</v>
      </c>
      <c r="S181">
        <v>9</v>
      </c>
      <c r="T181">
        <v>3.46</v>
      </c>
      <c r="U181" t="str">
        <f>IF(Append1[[#This Row],[total_intl_charge]] &lt;= MEDIAN(Append1[total_intl_charge]), "Low", "High")</f>
        <v>High</v>
      </c>
      <c r="V181">
        <v>2</v>
      </c>
      <c r="X181" s="1"/>
      <c r="Y181">
        <f>IF(Append1[[#This Row],[churn]]="yes", 1,0)</f>
        <v>0</v>
      </c>
      <c r="Z181" t="str">
        <f>IF(Append1[[#This Row],[total_eve_charge]]&lt;=15,"Low",
IF(Append1[[#This Row],[total_eve_charge]]&lt;=19,"Medium","High"))</f>
        <v>Low</v>
      </c>
      <c r="AA181" s="1" t="str">
        <f>IF(Append1[[#This Row],[total_day_charge]]&gt;30,"Heavy User",
IF(Append1[[#This Row],[total_eve_charge]]&gt;20,"Evening User",
IF(Append1[[#This Row],[total_night_charge]]&gt;10,"Night User","Low User")))</f>
        <v>Night User</v>
      </c>
    </row>
    <row r="182" spans="1:27" hidden="1" x14ac:dyDescent="0.3">
      <c r="A182">
        <v>181</v>
      </c>
      <c r="B182" s="1" t="s">
        <v>56</v>
      </c>
      <c r="C182">
        <v>114</v>
      </c>
      <c r="D182" s="1" t="s">
        <v>22</v>
      </c>
      <c r="E182" s="1">
        <v>1</v>
      </c>
      <c r="F182" s="1" t="s">
        <v>24</v>
      </c>
      <c r="G182">
        <v>31</v>
      </c>
      <c r="H182" t="str">
        <f>IF(Append1[[#This Row],[number_vmail_messages]]&lt;=10, "Low",
IF(Append1[[#This Row],[number_vmail_messages]]&lt;=25, "Medium", "High"))</f>
        <v>High</v>
      </c>
      <c r="I182">
        <v>174.5</v>
      </c>
      <c r="J182">
        <v>104</v>
      </c>
      <c r="K182">
        <v>29.67</v>
      </c>
      <c r="L182">
        <v>224.2</v>
      </c>
      <c r="M182">
        <v>92</v>
      </c>
      <c r="N182">
        <v>19.059999999999999</v>
      </c>
      <c r="O182">
        <v>116.3</v>
      </c>
      <c r="P182">
        <v>91</v>
      </c>
      <c r="Q182">
        <v>5.23</v>
      </c>
      <c r="R182">
        <v>12.3</v>
      </c>
      <c r="S182">
        <v>10</v>
      </c>
      <c r="T182">
        <v>3.32</v>
      </c>
      <c r="U182" t="str">
        <f>IF(Append1[[#This Row],[total_intl_charge]] &lt;= MEDIAN(Append1[total_intl_charge]), "Low", "High")</f>
        <v>High</v>
      </c>
      <c r="V182">
        <v>2</v>
      </c>
      <c r="X182" s="1"/>
      <c r="Y182">
        <f>IF(Append1[[#This Row],[churn]]="yes", 1,0)</f>
        <v>0</v>
      </c>
      <c r="Z182" t="str">
        <f>IF(Append1[[#This Row],[total_eve_charge]]&lt;=15,"Low",
IF(Append1[[#This Row],[total_eve_charge]]&lt;=19,"Medium","High"))</f>
        <v>High</v>
      </c>
      <c r="AA182" s="1" t="str">
        <f>IF(Append1[[#This Row],[total_day_charge]]&gt;30,"Heavy User",
IF(Append1[[#This Row],[total_eve_charge]]&gt;20,"Evening User",
IF(Append1[[#This Row],[total_night_charge]]&gt;10,"Night User","Low User")))</f>
        <v>Low User</v>
      </c>
    </row>
    <row r="183" spans="1:27" hidden="1" x14ac:dyDescent="0.3">
      <c r="A183">
        <v>182</v>
      </c>
      <c r="B183" s="1" t="s">
        <v>25</v>
      </c>
      <c r="C183">
        <v>100</v>
      </c>
      <c r="D183" s="1" t="s">
        <v>32</v>
      </c>
      <c r="E183" s="1">
        <v>0</v>
      </c>
      <c r="F183" s="1" t="s">
        <v>24</v>
      </c>
      <c r="G183">
        <v>25</v>
      </c>
      <c r="H183" t="str">
        <f>IF(Append1[[#This Row],[number_vmail_messages]]&lt;=10, "Low",
IF(Append1[[#This Row],[number_vmail_messages]]&lt;=25, "Medium", "High"))</f>
        <v>Medium</v>
      </c>
      <c r="I183">
        <v>246.6</v>
      </c>
      <c r="J183">
        <v>94</v>
      </c>
      <c r="K183">
        <v>41.92</v>
      </c>
      <c r="L183">
        <v>141.4</v>
      </c>
      <c r="M183">
        <v>112</v>
      </c>
      <c r="N183">
        <v>12.02</v>
      </c>
      <c r="O183">
        <v>189.8</v>
      </c>
      <c r="P183">
        <v>109</v>
      </c>
      <c r="Q183">
        <v>8.5399999999999991</v>
      </c>
      <c r="R183">
        <v>13</v>
      </c>
      <c r="S183">
        <v>5</v>
      </c>
      <c r="T183">
        <v>3.51</v>
      </c>
      <c r="U183" t="str">
        <f>IF(Append1[[#This Row],[total_intl_charge]] &lt;= MEDIAN(Append1[total_intl_charge]), "Low", "High")</f>
        <v>High</v>
      </c>
      <c r="V183">
        <v>1</v>
      </c>
      <c r="X183" s="1"/>
      <c r="Y183">
        <f>IF(Append1[[#This Row],[churn]]="yes", 1,0)</f>
        <v>0</v>
      </c>
      <c r="Z183" t="str">
        <f>IF(Append1[[#This Row],[total_eve_charge]]&lt;=15,"Low",
IF(Append1[[#This Row],[total_eve_charge]]&lt;=19,"Medium","High"))</f>
        <v>Low</v>
      </c>
      <c r="AA183" s="1" t="str">
        <f>IF(Append1[[#This Row],[total_day_charge]]&gt;30,"Heavy User",
IF(Append1[[#This Row],[total_eve_charge]]&gt;20,"Evening User",
IF(Append1[[#This Row],[total_night_charge]]&gt;10,"Night User","Low User")))</f>
        <v>Heavy User</v>
      </c>
    </row>
    <row r="184" spans="1:27" hidden="1" x14ac:dyDescent="0.3">
      <c r="A184">
        <v>183</v>
      </c>
      <c r="B184" s="1" t="s">
        <v>75</v>
      </c>
      <c r="C184">
        <v>105</v>
      </c>
      <c r="D184" s="1" t="s">
        <v>32</v>
      </c>
      <c r="E184" s="1">
        <v>0</v>
      </c>
      <c r="F184" s="1" t="s">
        <v>23</v>
      </c>
      <c r="G184">
        <v>0</v>
      </c>
      <c r="H184" t="str">
        <f>IF(Append1[[#This Row],[number_vmail_messages]]&lt;=10, "Low",
IF(Append1[[#This Row],[number_vmail_messages]]&lt;=25, "Medium", "High"))</f>
        <v>Low</v>
      </c>
      <c r="I184">
        <v>206.2</v>
      </c>
      <c r="J184">
        <v>84</v>
      </c>
      <c r="K184">
        <v>35.049999999999997</v>
      </c>
      <c r="L184">
        <v>256.39999999999998</v>
      </c>
      <c r="M184">
        <v>138</v>
      </c>
      <c r="N184">
        <v>21.79</v>
      </c>
      <c r="O184">
        <v>117.1</v>
      </c>
      <c r="P184">
        <v>91</v>
      </c>
      <c r="Q184">
        <v>5.27</v>
      </c>
      <c r="R184">
        <v>9</v>
      </c>
      <c r="S184">
        <v>3</v>
      </c>
      <c r="T184">
        <v>2.4300000000000002</v>
      </c>
      <c r="U184" t="str">
        <f>IF(Append1[[#This Row],[total_intl_charge]] &lt;= MEDIAN(Append1[total_intl_charge]), "Low", "High")</f>
        <v>Low</v>
      </c>
      <c r="V184">
        <v>1</v>
      </c>
      <c r="X184" s="1"/>
      <c r="Y184">
        <f>IF(Append1[[#This Row],[churn]]="yes", 1,0)</f>
        <v>0</v>
      </c>
      <c r="Z184" t="str">
        <f>IF(Append1[[#This Row],[total_eve_charge]]&lt;=15,"Low",
IF(Append1[[#This Row],[total_eve_charge]]&lt;=19,"Medium","High"))</f>
        <v>High</v>
      </c>
      <c r="AA184" s="1" t="str">
        <f>IF(Append1[[#This Row],[total_day_charge]]&gt;30,"Heavy User",
IF(Append1[[#This Row],[total_eve_charge]]&gt;20,"Evening User",
IF(Append1[[#This Row],[total_night_charge]]&gt;10,"Night User","Low User")))</f>
        <v>Heavy User</v>
      </c>
    </row>
    <row r="185" spans="1:27" hidden="1" x14ac:dyDescent="0.3">
      <c r="A185">
        <v>184</v>
      </c>
      <c r="B185" s="1" t="s">
        <v>48</v>
      </c>
      <c r="C185">
        <v>105</v>
      </c>
      <c r="D185" s="1" t="s">
        <v>22</v>
      </c>
      <c r="E185" s="1">
        <v>0</v>
      </c>
      <c r="F185" s="1" t="s">
        <v>23</v>
      </c>
      <c r="G185">
        <v>0</v>
      </c>
      <c r="H185" t="str">
        <f>IF(Append1[[#This Row],[number_vmail_messages]]&lt;=10, "Low",
IF(Append1[[#This Row],[number_vmail_messages]]&lt;=25, "Medium", "High"))</f>
        <v>Low</v>
      </c>
      <c r="I185">
        <v>106.4</v>
      </c>
      <c r="J185">
        <v>71</v>
      </c>
      <c r="K185">
        <v>18.09</v>
      </c>
      <c r="L185">
        <v>240.1</v>
      </c>
      <c r="M185">
        <v>83</v>
      </c>
      <c r="N185">
        <v>20.41</v>
      </c>
      <c r="O185">
        <v>147.69999999999999</v>
      </c>
      <c r="P185">
        <v>114</v>
      </c>
      <c r="Q185">
        <v>6.65</v>
      </c>
      <c r="R185">
        <v>5.3</v>
      </c>
      <c r="S185">
        <v>4</v>
      </c>
      <c r="T185">
        <v>1.43</v>
      </c>
      <c r="U185" t="str">
        <f>IF(Append1[[#This Row],[total_intl_charge]] &lt;= MEDIAN(Append1[total_intl_charge]), "Low", "High")</f>
        <v>Low</v>
      </c>
      <c r="V185">
        <v>6</v>
      </c>
      <c r="X185" s="1"/>
      <c r="Y185">
        <f>IF(Append1[[#This Row],[churn]]="yes", 1,0)</f>
        <v>0</v>
      </c>
      <c r="Z185" t="str">
        <f>IF(Append1[[#This Row],[total_eve_charge]]&lt;=15,"Low",
IF(Append1[[#This Row],[total_eve_charge]]&lt;=19,"Medium","High"))</f>
        <v>High</v>
      </c>
      <c r="AA185" s="1" t="str">
        <f>IF(Append1[[#This Row],[total_day_charge]]&gt;30,"Heavy User",
IF(Append1[[#This Row],[total_eve_charge]]&gt;20,"Evening User",
IF(Append1[[#This Row],[total_night_charge]]&gt;10,"Night User","Low User")))</f>
        <v>Evening User</v>
      </c>
    </row>
    <row r="186" spans="1:27" hidden="1" x14ac:dyDescent="0.3">
      <c r="A186">
        <v>185</v>
      </c>
      <c r="B186" s="1" t="s">
        <v>35</v>
      </c>
      <c r="C186">
        <v>31</v>
      </c>
      <c r="D186" s="1" t="s">
        <v>22</v>
      </c>
      <c r="E186" s="1">
        <v>0</v>
      </c>
      <c r="F186" s="1" t="s">
        <v>23</v>
      </c>
      <c r="G186">
        <v>0</v>
      </c>
      <c r="H186" t="str">
        <f>IF(Append1[[#This Row],[number_vmail_messages]]&lt;=10, "Low",
IF(Append1[[#This Row],[number_vmail_messages]]&lt;=25, "Medium", "High"))</f>
        <v>Low</v>
      </c>
      <c r="I186">
        <v>177.3</v>
      </c>
      <c r="J186">
        <v>129</v>
      </c>
      <c r="K186">
        <v>30.14</v>
      </c>
      <c r="L186">
        <v>152.80000000000001</v>
      </c>
      <c r="M186">
        <v>105</v>
      </c>
      <c r="N186">
        <v>12.99</v>
      </c>
      <c r="O186">
        <v>162.9</v>
      </c>
      <c r="P186">
        <v>92</v>
      </c>
      <c r="Q186">
        <v>7.33</v>
      </c>
      <c r="R186">
        <v>5.0999999999999996</v>
      </c>
      <c r="S186">
        <v>2</v>
      </c>
      <c r="T186">
        <v>1.38</v>
      </c>
      <c r="U186" t="str">
        <f>IF(Append1[[#This Row],[total_intl_charge]] &lt;= MEDIAN(Append1[total_intl_charge]), "Low", "High")</f>
        <v>Low</v>
      </c>
      <c r="V186">
        <v>0</v>
      </c>
      <c r="X186" s="1"/>
      <c r="Y186">
        <f>IF(Append1[[#This Row],[churn]]="yes", 1,0)</f>
        <v>0</v>
      </c>
      <c r="Z186" t="str">
        <f>IF(Append1[[#This Row],[total_eve_charge]]&lt;=15,"Low",
IF(Append1[[#This Row],[total_eve_charge]]&lt;=19,"Medium","High"))</f>
        <v>Low</v>
      </c>
      <c r="AA186" s="1" t="str">
        <f>IF(Append1[[#This Row],[total_day_charge]]&gt;30,"Heavy User",
IF(Append1[[#This Row],[total_eve_charge]]&gt;20,"Evening User",
IF(Append1[[#This Row],[total_night_charge]]&gt;10,"Night User","Low User")))</f>
        <v>Heavy User</v>
      </c>
    </row>
    <row r="187" spans="1:27" hidden="1" x14ac:dyDescent="0.3">
      <c r="A187">
        <v>186</v>
      </c>
      <c r="B187" s="1" t="s">
        <v>55</v>
      </c>
      <c r="C187">
        <v>37</v>
      </c>
      <c r="D187" s="1" t="s">
        <v>22</v>
      </c>
      <c r="E187" s="1">
        <v>1</v>
      </c>
      <c r="F187" s="1" t="s">
        <v>23</v>
      </c>
      <c r="G187">
        <v>0</v>
      </c>
      <c r="H187" t="str">
        <f>IF(Append1[[#This Row],[number_vmail_messages]]&lt;=10, "Low",
IF(Append1[[#This Row],[number_vmail_messages]]&lt;=25, "Medium", "High"))</f>
        <v>Low</v>
      </c>
      <c r="I187">
        <v>106.6</v>
      </c>
      <c r="J187">
        <v>76</v>
      </c>
      <c r="K187">
        <v>18.12</v>
      </c>
      <c r="L187">
        <v>147.4</v>
      </c>
      <c r="M187">
        <v>89</v>
      </c>
      <c r="N187">
        <v>12.53</v>
      </c>
      <c r="O187">
        <v>235.8</v>
      </c>
      <c r="P187">
        <v>113</v>
      </c>
      <c r="Q187">
        <v>10.61</v>
      </c>
      <c r="R187">
        <v>9.6</v>
      </c>
      <c r="S187">
        <v>8</v>
      </c>
      <c r="T187">
        <v>2.59</v>
      </c>
      <c r="U187" t="str">
        <f>IF(Append1[[#This Row],[total_intl_charge]] &lt;= MEDIAN(Append1[total_intl_charge]), "Low", "High")</f>
        <v>Low</v>
      </c>
      <c r="V187">
        <v>2</v>
      </c>
      <c r="X187" s="1"/>
      <c r="Y187">
        <f>IF(Append1[[#This Row],[churn]]="yes", 1,0)</f>
        <v>0</v>
      </c>
      <c r="Z187" t="str">
        <f>IF(Append1[[#This Row],[total_eve_charge]]&lt;=15,"Low",
IF(Append1[[#This Row],[total_eve_charge]]&lt;=19,"Medium","High"))</f>
        <v>Low</v>
      </c>
      <c r="AA187" s="1" t="str">
        <f>IF(Append1[[#This Row],[total_day_charge]]&gt;30,"Heavy User",
IF(Append1[[#This Row],[total_eve_charge]]&gt;20,"Evening User",
IF(Append1[[#This Row],[total_night_charge]]&gt;10,"Night User","Low User")))</f>
        <v>Night User</v>
      </c>
    </row>
    <row r="188" spans="1:27" hidden="1" x14ac:dyDescent="0.3">
      <c r="A188">
        <v>187</v>
      </c>
      <c r="B188" s="1" t="s">
        <v>33</v>
      </c>
      <c r="C188">
        <v>132</v>
      </c>
      <c r="D188" s="1" t="s">
        <v>22</v>
      </c>
      <c r="E188" s="1">
        <v>0</v>
      </c>
      <c r="F188" s="1" t="s">
        <v>23</v>
      </c>
      <c r="G188">
        <v>0</v>
      </c>
      <c r="H188" t="str">
        <f>IF(Append1[[#This Row],[number_vmail_messages]]&lt;=10, "Low",
IF(Append1[[#This Row],[number_vmail_messages]]&lt;=25, "Medium", "High"))</f>
        <v>Low</v>
      </c>
      <c r="I188">
        <v>193.3</v>
      </c>
      <c r="J188">
        <v>106</v>
      </c>
      <c r="K188">
        <v>32.86</v>
      </c>
      <c r="L188">
        <v>128.30000000000001</v>
      </c>
      <c r="M188">
        <v>94</v>
      </c>
      <c r="N188">
        <v>10.91</v>
      </c>
      <c r="O188">
        <v>162.1</v>
      </c>
      <c r="P188">
        <v>119</v>
      </c>
      <c r="Q188">
        <v>7.29</v>
      </c>
      <c r="R188">
        <v>11.6</v>
      </c>
      <c r="S188">
        <v>4</v>
      </c>
      <c r="T188">
        <v>3.13</v>
      </c>
      <c r="U188" t="str">
        <f>IF(Append1[[#This Row],[total_intl_charge]] &lt;= MEDIAN(Append1[total_intl_charge]), "Low", "High")</f>
        <v>High</v>
      </c>
      <c r="V188">
        <v>5</v>
      </c>
      <c r="X188" s="1"/>
      <c r="Y188">
        <f>IF(Append1[[#This Row],[churn]]="yes", 1,0)</f>
        <v>0</v>
      </c>
      <c r="Z188" t="str">
        <f>IF(Append1[[#This Row],[total_eve_charge]]&lt;=15,"Low",
IF(Append1[[#This Row],[total_eve_charge]]&lt;=19,"Medium","High"))</f>
        <v>Low</v>
      </c>
      <c r="AA188" s="1" t="str">
        <f>IF(Append1[[#This Row],[total_day_charge]]&gt;30,"Heavy User",
IF(Append1[[#This Row],[total_eve_charge]]&gt;20,"Evening User",
IF(Append1[[#This Row],[total_night_charge]]&gt;10,"Night User","Low User")))</f>
        <v>Heavy User</v>
      </c>
    </row>
    <row r="189" spans="1:27" hidden="1" x14ac:dyDescent="0.3">
      <c r="A189">
        <v>188</v>
      </c>
      <c r="B189" s="1" t="s">
        <v>25</v>
      </c>
      <c r="C189">
        <v>16</v>
      </c>
      <c r="D189" s="1" t="s">
        <v>32</v>
      </c>
      <c r="E189" s="1">
        <v>0</v>
      </c>
      <c r="F189" s="1" t="s">
        <v>23</v>
      </c>
      <c r="G189">
        <v>0</v>
      </c>
      <c r="H189" t="str">
        <f>IF(Append1[[#This Row],[number_vmail_messages]]&lt;=10, "Low",
IF(Append1[[#This Row],[number_vmail_messages]]&lt;=25, "Medium", "High"))</f>
        <v>Low</v>
      </c>
      <c r="I189">
        <v>209.5</v>
      </c>
      <c r="J189">
        <v>89</v>
      </c>
      <c r="K189">
        <v>35.619999999999997</v>
      </c>
      <c r="L189">
        <v>172.8</v>
      </c>
      <c r="M189">
        <v>85</v>
      </c>
      <c r="N189">
        <v>14.69</v>
      </c>
      <c r="O189">
        <v>94.1</v>
      </c>
      <c r="P189">
        <v>102</v>
      </c>
      <c r="Q189">
        <v>4.2300000000000004</v>
      </c>
      <c r="R189">
        <v>8.8000000000000007</v>
      </c>
      <c r="S189">
        <v>4</v>
      </c>
      <c r="T189">
        <v>2.38</v>
      </c>
      <c r="U189" t="str">
        <f>IF(Append1[[#This Row],[total_intl_charge]] &lt;= MEDIAN(Append1[total_intl_charge]), "Low", "High")</f>
        <v>Low</v>
      </c>
      <c r="V189">
        <v>1</v>
      </c>
      <c r="X189" s="1"/>
      <c r="Y189">
        <f>IF(Append1[[#This Row],[churn]]="yes", 1,0)</f>
        <v>0</v>
      </c>
      <c r="Z189" t="str">
        <f>IF(Append1[[#This Row],[total_eve_charge]]&lt;=15,"Low",
IF(Append1[[#This Row],[total_eve_charge]]&lt;=19,"Medium","High"))</f>
        <v>Low</v>
      </c>
      <c r="AA189" s="1" t="str">
        <f>IF(Append1[[#This Row],[total_day_charge]]&gt;30,"Heavy User",
IF(Append1[[#This Row],[total_eve_charge]]&gt;20,"Evening User",
IF(Append1[[#This Row],[total_night_charge]]&gt;10,"Night User","Low User")))</f>
        <v>Heavy User</v>
      </c>
    </row>
    <row r="190" spans="1:27" hidden="1" x14ac:dyDescent="0.3">
      <c r="A190">
        <v>189</v>
      </c>
      <c r="B190" s="1" t="s">
        <v>64</v>
      </c>
      <c r="C190">
        <v>157</v>
      </c>
      <c r="D190" s="1" t="s">
        <v>26</v>
      </c>
      <c r="E190" s="1">
        <v>0</v>
      </c>
      <c r="F190" s="1" t="s">
        <v>24</v>
      </c>
      <c r="G190">
        <v>30</v>
      </c>
      <c r="H190" t="str">
        <f>IF(Append1[[#This Row],[number_vmail_messages]]&lt;=10, "Low",
IF(Append1[[#This Row],[number_vmail_messages]]&lt;=25, "Medium", "High"))</f>
        <v>High</v>
      </c>
      <c r="I190">
        <v>194.3</v>
      </c>
      <c r="J190">
        <v>107</v>
      </c>
      <c r="K190">
        <v>33.03</v>
      </c>
      <c r="L190">
        <v>243.2</v>
      </c>
      <c r="M190">
        <v>108</v>
      </c>
      <c r="N190">
        <v>20.67</v>
      </c>
      <c r="O190">
        <v>322.2</v>
      </c>
      <c r="P190">
        <v>114</v>
      </c>
      <c r="Q190">
        <v>14.5</v>
      </c>
      <c r="R190">
        <v>7.1</v>
      </c>
      <c r="S190">
        <v>5</v>
      </c>
      <c r="T190">
        <v>1.92</v>
      </c>
      <c r="U190" t="str">
        <f>IF(Append1[[#This Row],[total_intl_charge]] &lt;= MEDIAN(Append1[total_intl_charge]), "Low", "High")</f>
        <v>Low</v>
      </c>
      <c r="V190">
        <v>1</v>
      </c>
      <c r="X190" s="1"/>
      <c r="Y190">
        <f>IF(Append1[[#This Row],[churn]]="yes", 1,0)</f>
        <v>0</v>
      </c>
      <c r="Z190" t="str">
        <f>IF(Append1[[#This Row],[total_eve_charge]]&lt;=15,"Low",
IF(Append1[[#This Row],[total_eve_charge]]&lt;=19,"Medium","High"))</f>
        <v>High</v>
      </c>
      <c r="AA190" s="1" t="str">
        <f>IF(Append1[[#This Row],[total_day_charge]]&gt;30,"Heavy User",
IF(Append1[[#This Row],[total_eve_charge]]&gt;20,"Evening User",
IF(Append1[[#This Row],[total_night_charge]]&gt;10,"Night User","Low User")))</f>
        <v>Heavy User</v>
      </c>
    </row>
    <row r="191" spans="1:27" hidden="1" x14ac:dyDescent="0.3">
      <c r="A191">
        <v>190</v>
      </c>
      <c r="B191" s="1" t="s">
        <v>48</v>
      </c>
      <c r="C191">
        <v>72</v>
      </c>
      <c r="D191" s="1" t="s">
        <v>22</v>
      </c>
      <c r="E191" s="1">
        <v>0</v>
      </c>
      <c r="F191" s="1" t="s">
        <v>23</v>
      </c>
      <c r="G191">
        <v>0</v>
      </c>
      <c r="H191" t="str">
        <f>IF(Append1[[#This Row],[number_vmail_messages]]&lt;=10, "Low",
IF(Append1[[#This Row],[number_vmail_messages]]&lt;=25, "Medium", "High"))</f>
        <v>Low</v>
      </c>
      <c r="I191">
        <v>118.2</v>
      </c>
      <c r="J191">
        <v>106</v>
      </c>
      <c r="K191">
        <v>20.09</v>
      </c>
      <c r="L191">
        <v>167.2</v>
      </c>
      <c r="M191">
        <v>136</v>
      </c>
      <c r="N191">
        <v>14.21</v>
      </c>
      <c r="O191">
        <v>214.2</v>
      </c>
      <c r="P191">
        <v>106</v>
      </c>
      <c r="Q191">
        <v>9.64</v>
      </c>
      <c r="R191">
        <v>12.2</v>
      </c>
      <c r="S191">
        <v>3</v>
      </c>
      <c r="T191">
        <v>3.29</v>
      </c>
      <c r="U191" t="str">
        <f>IF(Append1[[#This Row],[total_intl_charge]] &lt;= MEDIAN(Append1[total_intl_charge]), "Low", "High")</f>
        <v>High</v>
      </c>
      <c r="V191">
        <v>3</v>
      </c>
      <c r="X191" s="1"/>
      <c r="Y191">
        <f>IF(Append1[[#This Row],[churn]]="yes", 1,0)</f>
        <v>0</v>
      </c>
      <c r="Z191" t="str">
        <f>IF(Append1[[#This Row],[total_eve_charge]]&lt;=15,"Low",
IF(Append1[[#This Row],[total_eve_charge]]&lt;=19,"Medium","High"))</f>
        <v>Low</v>
      </c>
      <c r="AA191" s="1" t="str">
        <f>IF(Append1[[#This Row],[total_day_charge]]&gt;30,"Heavy User",
IF(Append1[[#This Row],[total_eve_charge]]&gt;20,"Evening User",
IF(Append1[[#This Row],[total_night_charge]]&gt;10,"Night User","Low User")))</f>
        <v>Low User</v>
      </c>
    </row>
    <row r="192" spans="1:27" hidden="1" x14ac:dyDescent="0.3">
      <c r="A192">
        <v>191</v>
      </c>
      <c r="B192" s="1" t="s">
        <v>74</v>
      </c>
      <c r="C192">
        <v>143</v>
      </c>
      <c r="D192" s="1" t="s">
        <v>32</v>
      </c>
      <c r="E192" s="1">
        <v>0</v>
      </c>
      <c r="F192" s="1" t="s">
        <v>23</v>
      </c>
      <c r="G192">
        <v>0</v>
      </c>
      <c r="H192" t="str">
        <f>IF(Append1[[#This Row],[number_vmail_messages]]&lt;=10, "Low",
IF(Append1[[#This Row],[number_vmail_messages]]&lt;=25, "Medium", "High"))</f>
        <v>Low</v>
      </c>
      <c r="I192">
        <v>155.5</v>
      </c>
      <c r="J192">
        <v>101</v>
      </c>
      <c r="K192">
        <v>26.44</v>
      </c>
      <c r="L192">
        <v>213.4</v>
      </c>
      <c r="M192">
        <v>89</v>
      </c>
      <c r="N192">
        <v>18.14</v>
      </c>
      <c r="O192">
        <v>237.9</v>
      </c>
      <c r="P192">
        <v>61</v>
      </c>
      <c r="Q192">
        <v>10.71</v>
      </c>
      <c r="R192">
        <v>7.6</v>
      </c>
      <c r="S192">
        <v>11</v>
      </c>
      <c r="T192">
        <v>2.0499999999999998</v>
      </c>
      <c r="U192" t="str">
        <f>IF(Append1[[#This Row],[total_intl_charge]] &lt;= MEDIAN(Append1[total_intl_charge]), "Low", "High")</f>
        <v>Low</v>
      </c>
      <c r="V192">
        <v>1</v>
      </c>
      <c r="X192" s="1"/>
      <c r="Y192">
        <f>IF(Append1[[#This Row],[churn]]="yes", 1,0)</f>
        <v>0</v>
      </c>
      <c r="Z192" t="str">
        <f>IF(Append1[[#This Row],[total_eve_charge]]&lt;=15,"Low",
IF(Append1[[#This Row],[total_eve_charge]]&lt;=19,"Medium","High"))</f>
        <v>Medium</v>
      </c>
      <c r="AA192" s="1" t="str">
        <f>IF(Append1[[#This Row],[total_day_charge]]&gt;30,"Heavy User",
IF(Append1[[#This Row],[total_eve_charge]]&gt;20,"Evening User",
IF(Append1[[#This Row],[total_night_charge]]&gt;10,"Night User","Low User")))</f>
        <v>Night User</v>
      </c>
    </row>
    <row r="193" spans="1:27" hidden="1" x14ac:dyDescent="0.3">
      <c r="A193">
        <v>192</v>
      </c>
      <c r="B193" s="1" t="s">
        <v>28</v>
      </c>
      <c r="C193">
        <v>109</v>
      </c>
      <c r="D193" s="1" t="s">
        <v>32</v>
      </c>
      <c r="E193" s="1">
        <v>0</v>
      </c>
      <c r="F193" s="1" t="s">
        <v>23</v>
      </c>
      <c r="G193">
        <v>0</v>
      </c>
      <c r="H193" t="str">
        <f>IF(Append1[[#This Row],[number_vmail_messages]]&lt;=10, "Low",
IF(Append1[[#This Row],[number_vmail_messages]]&lt;=25, "Medium", "High"))</f>
        <v>Low</v>
      </c>
      <c r="I193">
        <v>222.2</v>
      </c>
      <c r="J193">
        <v>113</v>
      </c>
      <c r="K193">
        <v>37.770000000000003</v>
      </c>
      <c r="L193">
        <v>218.5</v>
      </c>
      <c r="M193">
        <v>122</v>
      </c>
      <c r="N193">
        <v>18.57</v>
      </c>
      <c r="O193">
        <v>266</v>
      </c>
      <c r="P193">
        <v>88</v>
      </c>
      <c r="Q193">
        <v>11.97</v>
      </c>
      <c r="R193">
        <v>10.9</v>
      </c>
      <c r="S193">
        <v>5</v>
      </c>
      <c r="T193">
        <v>2.94</v>
      </c>
      <c r="U193" t="str">
        <f>IF(Append1[[#This Row],[total_intl_charge]] &lt;= MEDIAN(Append1[total_intl_charge]), "Low", "High")</f>
        <v>High</v>
      </c>
      <c r="V193">
        <v>1</v>
      </c>
      <c r="X193" s="1"/>
      <c r="Y193">
        <f>IF(Append1[[#This Row],[churn]]="yes", 1,0)</f>
        <v>0</v>
      </c>
      <c r="Z193" t="str">
        <f>IF(Append1[[#This Row],[total_eve_charge]]&lt;=15,"Low",
IF(Append1[[#This Row],[total_eve_charge]]&lt;=19,"Medium","High"))</f>
        <v>Medium</v>
      </c>
      <c r="AA193" s="1" t="str">
        <f>IF(Append1[[#This Row],[total_day_charge]]&gt;30,"Heavy User",
IF(Append1[[#This Row],[total_eve_charge]]&gt;20,"Evening User",
IF(Append1[[#This Row],[total_night_charge]]&gt;10,"Night User","Low User")))</f>
        <v>Heavy User</v>
      </c>
    </row>
    <row r="194" spans="1:27" hidden="1" x14ac:dyDescent="0.3">
      <c r="A194">
        <v>193</v>
      </c>
      <c r="B194" s="1" t="s">
        <v>39</v>
      </c>
      <c r="C194">
        <v>101</v>
      </c>
      <c r="D194" s="1" t="s">
        <v>32</v>
      </c>
      <c r="E194" s="1">
        <v>0</v>
      </c>
      <c r="F194" s="1" t="s">
        <v>24</v>
      </c>
      <c r="G194">
        <v>23</v>
      </c>
      <c r="H194" t="str">
        <f>IF(Append1[[#This Row],[number_vmail_messages]]&lt;=10, "Low",
IF(Append1[[#This Row],[number_vmail_messages]]&lt;=25, "Medium", "High"))</f>
        <v>Medium</v>
      </c>
      <c r="I194">
        <v>262.2</v>
      </c>
      <c r="J194">
        <v>101</v>
      </c>
      <c r="K194">
        <v>44.57</v>
      </c>
      <c r="L194">
        <v>157</v>
      </c>
      <c r="M194">
        <v>80</v>
      </c>
      <c r="N194">
        <v>13.35</v>
      </c>
      <c r="O194">
        <v>129.1</v>
      </c>
      <c r="P194">
        <v>100</v>
      </c>
      <c r="Q194">
        <v>5.81</v>
      </c>
      <c r="R194">
        <v>7.3</v>
      </c>
      <c r="S194">
        <v>14</v>
      </c>
      <c r="T194">
        <v>1.97</v>
      </c>
      <c r="U194" t="str">
        <f>IF(Append1[[#This Row],[total_intl_charge]] &lt;= MEDIAN(Append1[total_intl_charge]), "Low", "High")</f>
        <v>Low</v>
      </c>
      <c r="V194">
        <v>1</v>
      </c>
      <c r="X194" s="1"/>
      <c r="Y194">
        <f>IF(Append1[[#This Row],[churn]]="yes", 1,0)</f>
        <v>0</v>
      </c>
      <c r="Z194" t="str">
        <f>IF(Append1[[#This Row],[total_eve_charge]]&lt;=15,"Low",
IF(Append1[[#This Row],[total_eve_charge]]&lt;=19,"Medium","High"))</f>
        <v>Low</v>
      </c>
      <c r="AA194" s="1" t="str">
        <f>IF(Append1[[#This Row],[total_day_charge]]&gt;30,"Heavy User",
IF(Append1[[#This Row],[total_eve_charge]]&gt;20,"Evening User",
IF(Append1[[#This Row],[total_night_charge]]&gt;10,"Night User","Low User")))</f>
        <v>Heavy User</v>
      </c>
    </row>
    <row r="195" spans="1:27" hidden="1" x14ac:dyDescent="0.3">
      <c r="A195">
        <v>194</v>
      </c>
      <c r="B195" s="1" t="s">
        <v>28</v>
      </c>
      <c r="C195">
        <v>48</v>
      </c>
      <c r="D195" s="1" t="s">
        <v>26</v>
      </c>
      <c r="E195" s="1">
        <v>0</v>
      </c>
      <c r="F195" s="1" t="s">
        <v>23</v>
      </c>
      <c r="G195">
        <v>0</v>
      </c>
      <c r="H195" t="str">
        <f>IF(Append1[[#This Row],[number_vmail_messages]]&lt;=10, "Low",
IF(Append1[[#This Row],[number_vmail_messages]]&lt;=25, "Medium", "High"))</f>
        <v>Low</v>
      </c>
      <c r="I195">
        <v>188.4</v>
      </c>
      <c r="J195">
        <v>63</v>
      </c>
      <c r="K195">
        <v>32.03</v>
      </c>
      <c r="L195">
        <v>165.9</v>
      </c>
      <c r="M195">
        <v>89</v>
      </c>
      <c r="N195">
        <v>14.1</v>
      </c>
      <c r="O195">
        <v>205.7</v>
      </c>
      <c r="P195">
        <v>71</v>
      </c>
      <c r="Q195">
        <v>9.26</v>
      </c>
      <c r="R195">
        <v>13.2</v>
      </c>
      <c r="S195">
        <v>2</v>
      </c>
      <c r="T195">
        <v>3.56</v>
      </c>
      <c r="U195" t="str">
        <f>IF(Append1[[#This Row],[total_intl_charge]] &lt;= MEDIAN(Append1[total_intl_charge]), "Low", "High")</f>
        <v>High</v>
      </c>
      <c r="V195">
        <v>1</v>
      </c>
      <c r="X195" s="1"/>
      <c r="Y195">
        <f>IF(Append1[[#This Row],[churn]]="yes", 1,0)</f>
        <v>0</v>
      </c>
      <c r="Z195" t="str">
        <f>IF(Append1[[#This Row],[total_eve_charge]]&lt;=15,"Low",
IF(Append1[[#This Row],[total_eve_charge]]&lt;=19,"Medium","High"))</f>
        <v>Low</v>
      </c>
      <c r="AA195" s="1" t="str">
        <f>IF(Append1[[#This Row],[total_day_charge]]&gt;30,"Heavy User",
IF(Append1[[#This Row],[total_eve_charge]]&gt;20,"Evening User",
IF(Append1[[#This Row],[total_night_charge]]&gt;10,"Night User","Low User")))</f>
        <v>Heavy User</v>
      </c>
    </row>
    <row r="196" spans="1:27" hidden="1" x14ac:dyDescent="0.3">
      <c r="A196">
        <v>195</v>
      </c>
      <c r="B196" s="1" t="s">
        <v>45</v>
      </c>
      <c r="C196">
        <v>75</v>
      </c>
      <c r="D196" s="1" t="s">
        <v>26</v>
      </c>
      <c r="E196" s="1">
        <v>0</v>
      </c>
      <c r="F196" s="1" t="s">
        <v>24</v>
      </c>
      <c r="G196">
        <v>26</v>
      </c>
      <c r="H196" t="str">
        <f>IF(Append1[[#This Row],[number_vmail_messages]]&lt;=10, "Low",
IF(Append1[[#This Row],[number_vmail_messages]]&lt;=25, "Medium", "High"))</f>
        <v>High</v>
      </c>
      <c r="I196">
        <v>118.5</v>
      </c>
      <c r="J196">
        <v>86</v>
      </c>
      <c r="K196">
        <v>20.149999999999999</v>
      </c>
      <c r="L196">
        <v>213.9</v>
      </c>
      <c r="M196">
        <v>118</v>
      </c>
      <c r="N196">
        <v>18.18</v>
      </c>
      <c r="O196">
        <v>132.6</v>
      </c>
      <c r="P196">
        <v>99</v>
      </c>
      <c r="Q196">
        <v>5.97</v>
      </c>
      <c r="R196">
        <v>13.4</v>
      </c>
      <c r="S196">
        <v>3</v>
      </c>
      <c r="T196">
        <v>3.62</v>
      </c>
      <c r="U196" t="str">
        <f>IF(Append1[[#This Row],[total_intl_charge]] &lt;= MEDIAN(Append1[total_intl_charge]), "Low", "High")</f>
        <v>High</v>
      </c>
      <c r="V196">
        <v>2</v>
      </c>
      <c r="X196" s="1"/>
      <c r="Y196">
        <f>IF(Append1[[#This Row],[churn]]="yes", 1,0)</f>
        <v>0</v>
      </c>
      <c r="Z196" t="str">
        <f>IF(Append1[[#This Row],[total_eve_charge]]&lt;=15,"Low",
IF(Append1[[#This Row],[total_eve_charge]]&lt;=19,"Medium","High"))</f>
        <v>Medium</v>
      </c>
      <c r="AA196" s="1" t="str">
        <f>IF(Append1[[#This Row],[total_day_charge]]&gt;30,"Heavy User",
IF(Append1[[#This Row],[total_eve_charge]]&gt;20,"Evening User",
IF(Append1[[#This Row],[total_night_charge]]&gt;10,"Night User","Low User")))</f>
        <v>Low User</v>
      </c>
    </row>
    <row r="197" spans="1:27" hidden="1" x14ac:dyDescent="0.3">
      <c r="A197">
        <v>196</v>
      </c>
      <c r="B197" s="1" t="s">
        <v>35</v>
      </c>
      <c r="C197">
        <v>88</v>
      </c>
      <c r="D197" s="1" t="s">
        <v>22</v>
      </c>
      <c r="E197" s="1">
        <v>0</v>
      </c>
      <c r="F197" s="1" t="s">
        <v>24</v>
      </c>
      <c r="G197">
        <v>31</v>
      </c>
      <c r="H197" t="str">
        <f>IF(Append1[[#This Row],[number_vmail_messages]]&lt;=10, "Low",
IF(Append1[[#This Row],[number_vmail_messages]]&lt;=25, "Medium", "High"))</f>
        <v>High</v>
      </c>
      <c r="I197">
        <v>181.6</v>
      </c>
      <c r="J197">
        <v>91</v>
      </c>
      <c r="K197">
        <v>30.87</v>
      </c>
      <c r="L197">
        <v>213.2</v>
      </c>
      <c r="M197">
        <v>120</v>
      </c>
      <c r="N197">
        <v>18.12</v>
      </c>
      <c r="O197">
        <v>207.8</v>
      </c>
      <c r="P197">
        <v>104</v>
      </c>
      <c r="Q197">
        <v>9.35</v>
      </c>
      <c r="R197">
        <v>11.4</v>
      </c>
      <c r="S197">
        <v>4</v>
      </c>
      <c r="T197">
        <v>3.08</v>
      </c>
      <c r="U197" t="str">
        <f>IF(Append1[[#This Row],[total_intl_charge]] &lt;= MEDIAN(Append1[total_intl_charge]), "Low", "High")</f>
        <v>High</v>
      </c>
      <c r="V197">
        <v>1</v>
      </c>
      <c r="X197" s="1"/>
      <c r="Y197">
        <f>IF(Append1[[#This Row],[churn]]="yes", 1,0)</f>
        <v>0</v>
      </c>
      <c r="Z197" t="str">
        <f>IF(Append1[[#This Row],[total_eve_charge]]&lt;=15,"Low",
IF(Append1[[#This Row],[total_eve_charge]]&lt;=19,"Medium","High"))</f>
        <v>Medium</v>
      </c>
      <c r="AA197" s="1" t="str">
        <f>IF(Append1[[#This Row],[total_day_charge]]&gt;30,"Heavy User",
IF(Append1[[#This Row],[total_eve_charge]]&gt;20,"Evening User",
IF(Append1[[#This Row],[total_night_charge]]&gt;10,"Night User","Low User")))</f>
        <v>Heavy User</v>
      </c>
    </row>
    <row r="198" spans="1:27" hidden="1" x14ac:dyDescent="0.3">
      <c r="A198">
        <v>197</v>
      </c>
      <c r="B198" s="1" t="s">
        <v>39</v>
      </c>
      <c r="C198">
        <v>105</v>
      </c>
      <c r="D198" s="1" t="s">
        <v>32</v>
      </c>
      <c r="E198" s="1">
        <v>0</v>
      </c>
      <c r="F198" s="1" t="s">
        <v>23</v>
      </c>
      <c r="G198">
        <v>0</v>
      </c>
      <c r="H198" t="str">
        <f>IF(Append1[[#This Row],[number_vmail_messages]]&lt;=10, "Low",
IF(Append1[[#This Row],[number_vmail_messages]]&lt;=25, "Medium", "High"))</f>
        <v>Low</v>
      </c>
      <c r="I198">
        <v>270.89999999999998</v>
      </c>
      <c r="J198">
        <v>98</v>
      </c>
      <c r="K198">
        <v>46.05</v>
      </c>
      <c r="L198">
        <v>226.2</v>
      </c>
      <c r="M198">
        <v>110</v>
      </c>
      <c r="N198">
        <v>19.23</v>
      </c>
      <c r="O198">
        <v>178.8</v>
      </c>
      <c r="P198">
        <v>60</v>
      </c>
      <c r="Q198">
        <v>8.0500000000000007</v>
      </c>
      <c r="R198">
        <v>8.8000000000000007</v>
      </c>
      <c r="S198">
        <v>5</v>
      </c>
      <c r="T198">
        <v>2.38</v>
      </c>
      <c r="U198" t="str">
        <f>IF(Append1[[#This Row],[total_intl_charge]] &lt;= MEDIAN(Append1[total_intl_charge]), "Low", "High")</f>
        <v>Low</v>
      </c>
      <c r="V198">
        <v>0</v>
      </c>
      <c r="X198" s="1"/>
      <c r="Y198">
        <f>IF(Append1[[#This Row],[churn]]="yes", 1,0)</f>
        <v>0</v>
      </c>
      <c r="Z198" t="str">
        <f>IF(Append1[[#This Row],[total_eve_charge]]&lt;=15,"Low",
IF(Append1[[#This Row],[total_eve_charge]]&lt;=19,"Medium","High"))</f>
        <v>High</v>
      </c>
      <c r="AA198" s="1" t="str">
        <f>IF(Append1[[#This Row],[total_day_charge]]&gt;30,"Heavy User",
IF(Append1[[#This Row],[total_eve_charge]]&gt;20,"Evening User",
IF(Append1[[#This Row],[total_night_charge]]&gt;10,"Night User","Low User")))</f>
        <v>Heavy User</v>
      </c>
    </row>
    <row r="199" spans="1:27" hidden="1" x14ac:dyDescent="0.3">
      <c r="A199">
        <v>198</v>
      </c>
      <c r="B199" s="1" t="s">
        <v>63</v>
      </c>
      <c r="C199">
        <v>116</v>
      </c>
      <c r="D199" s="1" t="s">
        <v>22</v>
      </c>
      <c r="E199" s="1">
        <v>0</v>
      </c>
      <c r="F199" s="1" t="s">
        <v>24</v>
      </c>
      <c r="G199">
        <v>35</v>
      </c>
      <c r="H199" t="str">
        <f>IF(Append1[[#This Row],[number_vmail_messages]]&lt;=10, "Low",
IF(Append1[[#This Row],[number_vmail_messages]]&lt;=25, "Medium", "High"))</f>
        <v>High</v>
      </c>
      <c r="I199">
        <v>182.8</v>
      </c>
      <c r="J199">
        <v>122</v>
      </c>
      <c r="K199">
        <v>31.08</v>
      </c>
      <c r="L199">
        <v>212.7</v>
      </c>
      <c r="M199">
        <v>119</v>
      </c>
      <c r="N199">
        <v>18.079999999999998</v>
      </c>
      <c r="O199">
        <v>193.8</v>
      </c>
      <c r="P199">
        <v>103</v>
      </c>
      <c r="Q199">
        <v>8.7200000000000006</v>
      </c>
      <c r="R199">
        <v>11</v>
      </c>
      <c r="S199">
        <v>2</v>
      </c>
      <c r="T199">
        <v>2.97</v>
      </c>
      <c r="U199" t="str">
        <f>IF(Append1[[#This Row],[total_intl_charge]] &lt;= MEDIAN(Append1[total_intl_charge]), "Low", "High")</f>
        <v>High</v>
      </c>
      <c r="V199">
        <v>1</v>
      </c>
      <c r="X199" s="1"/>
      <c r="Y199">
        <f>IF(Append1[[#This Row],[churn]]="yes", 1,0)</f>
        <v>0</v>
      </c>
      <c r="Z199" t="str">
        <f>IF(Append1[[#This Row],[total_eve_charge]]&lt;=15,"Low",
IF(Append1[[#This Row],[total_eve_charge]]&lt;=19,"Medium","High"))</f>
        <v>Medium</v>
      </c>
      <c r="AA199" s="1" t="str">
        <f>IF(Append1[[#This Row],[total_day_charge]]&gt;30,"Heavy User",
IF(Append1[[#This Row],[total_eve_charge]]&gt;20,"Evening User",
IF(Append1[[#This Row],[total_night_charge]]&gt;10,"Night User","Low User")))</f>
        <v>Heavy User</v>
      </c>
    </row>
    <row r="200" spans="1:27" hidden="1" x14ac:dyDescent="0.3">
      <c r="A200">
        <v>199</v>
      </c>
      <c r="B200" s="1" t="s">
        <v>40</v>
      </c>
      <c r="C200">
        <v>87</v>
      </c>
      <c r="D200" s="1" t="s">
        <v>22</v>
      </c>
      <c r="E200" s="1">
        <v>0</v>
      </c>
      <c r="F200" s="1" t="s">
        <v>23</v>
      </c>
      <c r="G200">
        <v>0</v>
      </c>
      <c r="H200" t="str">
        <f>IF(Append1[[#This Row],[number_vmail_messages]]&lt;=10, "Low",
IF(Append1[[#This Row],[number_vmail_messages]]&lt;=25, "Medium", "High"))</f>
        <v>Low</v>
      </c>
      <c r="I200">
        <v>169.1</v>
      </c>
      <c r="J200">
        <v>105</v>
      </c>
      <c r="K200">
        <v>28.75</v>
      </c>
      <c r="L200">
        <v>169.9</v>
      </c>
      <c r="M200">
        <v>102</v>
      </c>
      <c r="N200">
        <v>14.44</v>
      </c>
      <c r="O200">
        <v>244.9</v>
      </c>
      <c r="P200">
        <v>106</v>
      </c>
      <c r="Q200">
        <v>11.02</v>
      </c>
      <c r="R200">
        <v>9.9</v>
      </c>
      <c r="S200">
        <v>10</v>
      </c>
      <c r="T200">
        <v>2.67</v>
      </c>
      <c r="U200" t="str">
        <f>IF(Append1[[#This Row],[total_intl_charge]] &lt;= MEDIAN(Append1[total_intl_charge]), "Low", "High")</f>
        <v>Low</v>
      </c>
      <c r="V200">
        <v>3</v>
      </c>
      <c r="X200" s="1"/>
      <c r="Y200">
        <f>IF(Append1[[#This Row],[churn]]="yes", 1,0)</f>
        <v>0</v>
      </c>
      <c r="Z200" t="str">
        <f>IF(Append1[[#This Row],[total_eve_charge]]&lt;=15,"Low",
IF(Append1[[#This Row],[total_eve_charge]]&lt;=19,"Medium","High"))</f>
        <v>Low</v>
      </c>
      <c r="AA200" s="1" t="str">
        <f>IF(Append1[[#This Row],[total_day_charge]]&gt;30,"Heavy User",
IF(Append1[[#This Row],[total_eve_charge]]&gt;20,"Evening User",
IF(Append1[[#This Row],[total_night_charge]]&gt;10,"Night User","Low User")))</f>
        <v>Night User</v>
      </c>
    </row>
    <row r="201" spans="1:27" hidden="1" x14ac:dyDescent="0.3">
      <c r="A201">
        <v>200</v>
      </c>
      <c r="B201" s="1" t="s">
        <v>61</v>
      </c>
      <c r="C201">
        <v>85</v>
      </c>
      <c r="D201" s="1" t="s">
        <v>22</v>
      </c>
      <c r="E201" s="1">
        <v>1</v>
      </c>
      <c r="F201" s="1" t="s">
        <v>23</v>
      </c>
      <c r="G201">
        <v>0</v>
      </c>
      <c r="H201" t="str">
        <f>IF(Append1[[#This Row],[number_vmail_messages]]&lt;=10, "Low",
IF(Append1[[#This Row],[number_vmail_messages]]&lt;=25, "Medium", "High"))</f>
        <v>Low</v>
      </c>
      <c r="I201">
        <v>197.2</v>
      </c>
      <c r="J201">
        <v>97</v>
      </c>
      <c r="K201">
        <v>33.520000000000003</v>
      </c>
      <c r="L201">
        <v>211.7</v>
      </c>
      <c r="M201">
        <v>115</v>
      </c>
      <c r="N201">
        <v>17.989999999999998</v>
      </c>
      <c r="O201">
        <v>210.1</v>
      </c>
      <c r="P201">
        <v>133</v>
      </c>
      <c r="Q201">
        <v>9.4499999999999993</v>
      </c>
      <c r="R201">
        <v>8.3000000000000007</v>
      </c>
      <c r="S201">
        <v>4</v>
      </c>
      <c r="T201">
        <v>2.2400000000000002</v>
      </c>
      <c r="U201" t="str">
        <f>IF(Append1[[#This Row],[total_intl_charge]] &lt;= MEDIAN(Append1[total_intl_charge]), "Low", "High")</f>
        <v>Low</v>
      </c>
      <c r="V201">
        <v>4</v>
      </c>
      <c r="X201" s="1"/>
      <c r="Y201">
        <f>IF(Append1[[#This Row],[churn]]="yes", 1,0)</f>
        <v>0</v>
      </c>
      <c r="Z201" t="str">
        <f>IF(Append1[[#This Row],[total_eve_charge]]&lt;=15,"Low",
IF(Append1[[#This Row],[total_eve_charge]]&lt;=19,"Medium","High"))</f>
        <v>Medium</v>
      </c>
      <c r="AA201" s="1" t="str">
        <f>IF(Append1[[#This Row],[total_day_charge]]&gt;30,"Heavy User",
IF(Append1[[#This Row],[total_eve_charge]]&gt;20,"Evening User",
IF(Append1[[#This Row],[total_night_charge]]&gt;10,"Night User","Low User")))</f>
        <v>Heavy User</v>
      </c>
    </row>
    <row r="202" spans="1:27" hidden="1" x14ac:dyDescent="0.3">
      <c r="A202">
        <v>201</v>
      </c>
      <c r="B202" s="1" t="s">
        <v>45</v>
      </c>
      <c r="C202">
        <v>55</v>
      </c>
      <c r="D202" s="1" t="s">
        <v>26</v>
      </c>
      <c r="E202" s="1">
        <v>0</v>
      </c>
      <c r="F202" s="1" t="s">
        <v>24</v>
      </c>
      <c r="G202">
        <v>45</v>
      </c>
      <c r="H202" t="str">
        <f>IF(Append1[[#This Row],[number_vmail_messages]]&lt;=10, "Low",
IF(Append1[[#This Row],[number_vmail_messages]]&lt;=25, "Medium", "High"))</f>
        <v>High</v>
      </c>
      <c r="I202">
        <v>130.5</v>
      </c>
      <c r="J202">
        <v>114</v>
      </c>
      <c r="K202">
        <v>22.19</v>
      </c>
      <c r="L202">
        <v>208.4</v>
      </c>
      <c r="M202">
        <v>94</v>
      </c>
      <c r="N202">
        <v>17.71</v>
      </c>
      <c r="O202">
        <v>141.6</v>
      </c>
      <c r="P202">
        <v>114</v>
      </c>
      <c r="Q202">
        <v>6.37</v>
      </c>
      <c r="R202">
        <v>11</v>
      </c>
      <c r="S202">
        <v>5</v>
      </c>
      <c r="T202">
        <v>2.97</v>
      </c>
      <c r="U202" t="str">
        <f>IF(Append1[[#This Row],[total_intl_charge]] &lt;= MEDIAN(Append1[total_intl_charge]), "Low", "High")</f>
        <v>High</v>
      </c>
      <c r="V202">
        <v>4</v>
      </c>
      <c r="X202" s="1"/>
      <c r="Y202">
        <f>IF(Append1[[#This Row],[churn]]="yes", 1,0)</f>
        <v>0</v>
      </c>
      <c r="Z202" t="str">
        <f>IF(Append1[[#This Row],[total_eve_charge]]&lt;=15,"Low",
IF(Append1[[#This Row],[total_eve_charge]]&lt;=19,"Medium","High"))</f>
        <v>Medium</v>
      </c>
      <c r="AA202" s="1" t="str">
        <f>IF(Append1[[#This Row],[total_day_charge]]&gt;30,"Heavy User",
IF(Append1[[#This Row],[total_eve_charge]]&gt;20,"Evening User",
IF(Append1[[#This Row],[total_night_charge]]&gt;10,"Night User","Low User")))</f>
        <v>Low User</v>
      </c>
    </row>
    <row r="203" spans="1:27" hidden="1" x14ac:dyDescent="0.3">
      <c r="A203">
        <v>202</v>
      </c>
      <c r="B203" s="1" t="s">
        <v>49</v>
      </c>
      <c r="C203">
        <v>109</v>
      </c>
      <c r="D203" s="1" t="s">
        <v>22</v>
      </c>
      <c r="E203" s="1">
        <v>0</v>
      </c>
      <c r="F203" s="1" t="s">
        <v>24</v>
      </c>
      <c r="G203">
        <v>46</v>
      </c>
      <c r="H203" t="str">
        <f>IF(Append1[[#This Row],[number_vmail_messages]]&lt;=10, "Low",
IF(Append1[[#This Row],[number_vmail_messages]]&lt;=25, "Medium", "High"))</f>
        <v>High</v>
      </c>
      <c r="I203">
        <v>217.5</v>
      </c>
      <c r="J203">
        <v>123</v>
      </c>
      <c r="K203">
        <v>36.979999999999997</v>
      </c>
      <c r="L203">
        <v>233.7</v>
      </c>
      <c r="M203">
        <v>84</v>
      </c>
      <c r="N203">
        <v>19.86</v>
      </c>
      <c r="O203">
        <v>163.9</v>
      </c>
      <c r="P203">
        <v>99</v>
      </c>
      <c r="Q203">
        <v>7.38</v>
      </c>
      <c r="R203">
        <v>9</v>
      </c>
      <c r="S203">
        <v>3</v>
      </c>
      <c r="T203">
        <v>2.4300000000000002</v>
      </c>
      <c r="U203" t="str">
        <f>IF(Append1[[#This Row],[total_intl_charge]] &lt;= MEDIAN(Append1[total_intl_charge]), "Low", "High")</f>
        <v>Low</v>
      </c>
      <c r="V203">
        <v>4</v>
      </c>
      <c r="X203" s="1"/>
      <c r="Y203">
        <f>IF(Append1[[#This Row],[churn]]="yes", 1,0)</f>
        <v>0</v>
      </c>
      <c r="Z203" t="str">
        <f>IF(Append1[[#This Row],[total_eve_charge]]&lt;=15,"Low",
IF(Append1[[#This Row],[total_eve_charge]]&lt;=19,"Medium","High"))</f>
        <v>High</v>
      </c>
      <c r="AA203" s="1" t="str">
        <f>IF(Append1[[#This Row],[total_day_charge]]&gt;30,"Heavy User",
IF(Append1[[#This Row],[total_eve_charge]]&gt;20,"Evening User",
IF(Append1[[#This Row],[total_night_charge]]&gt;10,"Night User","Low User")))</f>
        <v>Heavy User</v>
      </c>
    </row>
    <row r="204" spans="1:27" hidden="1" x14ac:dyDescent="0.3">
      <c r="A204">
        <v>203</v>
      </c>
      <c r="B204" s="1" t="s">
        <v>48</v>
      </c>
      <c r="C204">
        <v>49</v>
      </c>
      <c r="D204" s="1" t="s">
        <v>22</v>
      </c>
      <c r="E204" s="1">
        <v>0</v>
      </c>
      <c r="F204" s="1" t="s">
        <v>23</v>
      </c>
      <c r="G204">
        <v>0</v>
      </c>
      <c r="H204" t="str">
        <f>IF(Append1[[#This Row],[number_vmail_messages]]&lt;=10, "Low",
IF(Append1[[#This Row],[number_vmail_messages]]&lt;=25, "Medium", "High"))</f>
        <v>Low</v>
      </c>
      <c r="I204">
        <v>266.3</v>
      </c>
      <c r="J204">
        <v>90</v>
      </c>
      <c r="K204">
        <v>45.27</v>
      </c>
      <c r="L204">
        <v>207.8</v>
      </c>
      <c r="M204">
        <v>117</v>
      </c>
      <c r="N204">
        <v>17.66</v>
      </c>
      <c r="O204">
        <v>205</v>
      </c>
      <c r="P204">
        <v>98</v>
      </c>
      <c r="Q204">
        <v>9.23</v>
      </c>
      <c r="R204">
        <v>14</v>
      </c>
      <c r="S204">
        <v>2</v>
      </c>
      <c r="T204">
        <v>3.78</v>
      </c>
      <c r="U204" t="str">
        <f>IF(Append1[[#This Row],[total_intl_charge]] &lt;= MEDIAN(Append1[total_intl_charge]), "Low", "High")</f>
        <v>High</v>
      </c>
      <c r="V204">
        <v>2</v>
      </c>
      <c r="X204" s="1"/>
      <c r="Y204">
        <f>IF(Append1[[#This Row],[churn]]="yes", 1,0)</f>
        <v>0</v>
      </c>
      <c r="Z204" t="str">
        <f>IF(Append1[[#This Row],[total_eve_charge]]&lt;=15,"Low",
IF(Append1[[#This Row],[total_eve_charge]]&lt;=19,"Medium","High"))</f>
        <v>Medium</v>
      </c>
      <c r="AA204" s="1" t="str">
        <f>IF(Append1[[#This Row],[total_day_charge]]&gt;30,"Heavy User",
IF(Append1[[#This Row],[total_eve_charge]]&gt;20,"Evening User",
IF(Append1[[#This Row],[total_night_charge]]&gt;10,"Night User","Low User")))</f>
        <v>Heavy User</v>
      </c>
    </row>
    <row r="205" spans="1:27" hidden="1" x14ac:dyDescent="0.3">
      <c r="A205">
        <v>204</v>
      </c>
      <c r="B205" s="1" t="s">
        <v>75</v>
      </c>
      <c r="C205">
        <v>17</v>
      </c>
      <c r="D205" s="1" t="s">
        <v>26</v>
      </c>
      <c r="E205" s="1">
        <v>0</v>
      </c>
      <c r="F205" s="1" t="s">
        <v>24</v>
      </c>
      <c r="G205">
        <v>31</v>
      </c>
      <c r="H205" t="str">
        <f>IF(Append1[[#This Row],[number_vmail_messages]]&lt;=10, "Low",
IF(Append1[[#This Row],[number_vmail_messages]]&lt;=25, "Medium", "High"))</f>
        <v>High</v>
      </c>
      <c r="I205">
        <v>153.1</v>
      </c>
      <c r="J205">
        <v>115</v>
      </c>
      <c r="K205">
        <v>26.03</v>
      </c>
      <c r="L205">
        <v>185.9</v>
      </c>
      <c r="M205">
        <v>59</v>
      </c>
      <c r="N205">
        <v>15.8</v>
      </c>
      <c r="O205">
        <v>224.3</v>
      </c>
      <c r="P205">
        <v>102</v>
      </c>
      <c r="Q205">
        <v>10.09</v>
      </c>
      <c r="R205">
        <v>10</v>
      </c>
      <c r="S205">
        <v>1</v>
      </c>
      <c r="T205">
        <v>2.7</v>
      </c>
      <c r="U205" t="str">
        <f>IF(Append1[[#This Row],[total_intl_charge]] &lt;= MEDIAN(Append1[total_intl_charge]), "Low", "High")</f>
        <v>Low</v>
      </c>
      <c r="V205">
        <v>6</v>
      </c>
      <c r="X205" s="1"/>
      <c r="Y205">
        <f>IF(Append1[[#This Row],[churn]]="yes", 1,0)</f>
        <v>0</v>
      </c>
      <c r="Z205" t="str">
        <f>IF(Append1[[#This Row],[total_eve_charge]]&lt;=15,"Low",
IF(Append1[[#This Row],[total_eve_charge]]&lt;=19,"Medium","High"))</f>
        <v>Medium</v>
      </c>
      <c r="AA205" s="1" t="str">
        <f>IF(Append1[[#This Row],[total_day_charge]]&gt;30,"Heavy User",
IF(Append1[[#This Row],[total_eve_charge]]&gt;20,"Evening User",
IF(Append1[[#This Row],[total_night_charge]]&gt;10,"Night User","Low User")))</f>
        <v>Night User</v>
      </c>
    </row>
    <row r="206" spans="1:27" hidden="1" x14ac:dyDescent="0.3">
      <c r="A206">
        <v>205</v>
      </c>
      <c r="B206" s="1" t="s">
        <v>56</v>
      </c>
      <c r="C206">
        <v>130</v>
      </c>
      <c r="D206" s="1" t="s">
        <v>32</v>
      </c>
      <c r="E206" s="1">
        <v>0</v>
      </c>
      <c r="F206" s="1" t="s">
        <v>23</v>
      </c>
      <c r="G206">
        <v>0</v>
      </c>
      <c r="H206" t="str">
        <f>IF(Append1[[#This Row],[number_vmail_messages]]&lt;=10, "Low",
IF(Append1[[#This Row],[number_vmail_messages]]&lt;=25, "Medium", "High"))</f>
        <v>Low</v>
      </c>
      <c r="I206">
        <v>211.2</v>
      </c>
      <c r="J206">
        <v>119</v>
      </c>
      <c r="K206">
        <v>35.9</v>
      </c>
      <c r="L206">
        <v>231.1</v>
      </c>
      <c r="M206">
        <v>120</v>
      </c>
      <c r="N206">
        <v>19.64</v>
      </c>
      <c r="O206">
        <v>220.9</v>
      </c>
      <c r="P206">
        <v>80</v>
      </c>
      <c r="Q206">
        <v>9.94</v>
      </c>
      <c r="R206">
        <v>6.3</v>
      </c>
      <c r="S206">
        <v>9</v>
      </c>
      <c r="T206">
        <v>1.7</v>
      </c>
      <c r="U206" t="str">
        <f>IF(Append1[[#This Row],[total_intl_charge]] &lt;= MEDIAN(Append1[total_intl_charge]), "Low", "High")</f>
        <v>Low</v>
      </c>
      <c r="V206">
        <v>2</v>
      </c>
      <c r="X206" s="1"/>
      <c r="Y206">
        <f>IF(Append1[[#This Row],[churn]]="yes", 1,0)</f>
        <v>0</v>
      </c>
      <c r="Z206" t="str">
        <f>IF(Append1[[#This Row],[total_eve_charge]]&lt;=15,"Low",
IF(Append1[[#This Row],[total_eve_charge]]&lt;=19,"Medium","High"))</f>
        <v>High</v>
      </c>
      <c r="AA206" s="1" t="str">
        <f>IF(Append1[[#This Row],[total_day_charge]]&gt;30,"Heavy User",
IF(Append1[[#This Row],[total_eve_charge]]&gt;20,"Evening User",
IF(Append1[[#This Row],[total_night_charge]]&gt;10,"Night User","Low User")))</f>
        <v>Heavy User</v>
      </c>
    </row>
    <row r="207" spans="1:27" hidden="1" x14ac:dyDescent="0.3">
      <c r="A207">
        <v>206</v>
      </c>
      <c r="B207" s="1" t="s">
        <v>54</v>
      </c>
      <c r="C207">
        <v>137</v>
      </c>
      <c r="D207" s="1" t="s">
        <v>22</v>
      </c>
      <c r="E207" s="1">
        <v>0</v>
      </c>
      <c r="F207" s="1" t="s">
        <v>23</v>
      </c>
      <c r="G207">
        <v>0</v>
      </c>
      <c r="H207" t="str">
        <f>IF(Append1[[#This Row],[number_vmail_messages]]&lt;=10, "Low",
IF(Append1[[#This Row],[number_vmail_messages]]&lt;=25, "Medium", "High"))</f>
        <v>Low</v>
      </c>
      <c r="I207">
        <v>141.1</v>
      </c>
      <c r="J207">
        <v>91</v>
      </c>
      <c r="K207">
        <v>23.99</v>
      </c>
      <c r="L207">
        <v>147.19999999999999</v>
      </c>
      <c r="M207">
        <v>100</v>
      </c>
      <c r="N207">
        <v>12.51</v>
      </c>
      <c r="O207">
        <v>254.7</v>
      </c>
      <c r="P207">
        <v>75</v>
      </c>
      <c r="Q207">
        <v>11.46</v>
      </c>
      <c r="R207">
        <v>8</v>
      </c>
      <c r="S207">
        <v>7</v>
      </c>
      <c r="T207">
        <v>2.16</v>
      </c>
      <c r="U207" t="str">
        <f>IF(Append1[[#This Row],[total_intl_charge]] &lt;= MEDIAN(Append1[total_intl_charge]), "Low", "High")</f>
        <v>Low</v>
      </c>
      <c r="V207">
        <v>2</v>
      </c>
      <c r="X207" s="1"/>
      <c r="Y207">
        <f>IF(Append1[[#This Row],[churn]]="yes", 1,0)</f>
        <v>0</v>
      </c>
      <c r="Z207" t="str">
        <f>IF(Append1[[#This Row],[total_eve_charge]]&lt;=15,"Low",
IF(Append1[[#This Row],[total_eve_charge]]&lt;=19,"Medium","High"))</f>
        <v>Low</v>
      </c>
      <c r="AA207" s="1" t="str">
        <f>IF(Append1[[#This Row],[total_day_charge]]&gt;30,"Heavy User",
IF(Append1[[#This Row],[total_eve_charge]]&gt;20,"Evening User",
IF(Append1[[#This Row],[total_night_charge]]&gt;10,"Night User","Low User")))</f>
        <v>Night User</v>
      </c>
    </row>
    <row r="208" spans="1:27" hidden="1" x14ac:dyDescent="0.3">
      <c r="A208">
        <v>207</v>
      </c>
      <c r="B208" s="1" t="s">
        <v>41</v>
      </c>
      <c r="C208">
        <v>52</v>
      </c>
      <c r="D208" s="1" t="s">
        <v>22</v>
      </c>
      <c r="E208" s="1">
        <v>0</v>
      </c>
      <c r="F208" s="1" t="s">
        <v>24</v>
      </c>
      <c r="G208">
        <v>24</v>
      </c>
      <c r="H208" t="str">
        <f>IF(Append1[[#This Row],[number_vmail_messages]]&lt;=10, "Low",
IF(Append1[[#This Row],[number_vmail_messages]]&lt;=25, "Medium", "High"))</f>
        <v>Medium</v>
      </c>
      <c r="I208">
        <v>170.9</v>
      </c>
      <c r="J208">
        <v>71</v>
      </c>
      <c r="K208">
        <v>29.05</v>
      </c>
      <c r="L208">
        <v>201.4</v>
      </c>
      <c r="M208">
        <v>80</v>
      </c>
      <c r="N208">
        <v>17.12</v>
      </c>
      <c r="O208">
        <v>159</v>
      </c>
      <c r="P208">
        <v>124</v>
      </c>
      <c r="Q208">
        <v>7.15</v>
      </c>
      <c r="R208">
        <v>4.0999999999999996</v>
      </c>
      <c r="S208">
        <v>5</v>
      </c>
      <c r="T208">
        <v>1.1100000000000001</v>
      </c>
      <c r="U208" t="str">
        <f>IF(Append1[[#This Row],[total_intl_charge]] &lt;= MEDIAN(Append1[total_intl_charge]), "Low", "High")</f>
        <v>Low</v>
      </c>
      <c r="V208">
        <v>2</v>
      </c>
      <c r="X208" s="1"/>
      <c r="Y208">
        <f>IF(Append1[[#This Row],[churn]]="yes", 1,0)</f>
        <v>0</v>
      </c>
      <c r="Z208" t="str">
        <f>IF(Append1[[#This Row],[total_eve_charge]]&lt;=15,"Low",
IF(Append1[[#This Row],[total_eve_charge]]&lt;=19,"Medium","High"))</f>
        <v>Medium</v>
      </c>
      <c r="AA208" s="1" t="str">
        <f>IF(Append1[[#This Row],[total_day_charge]]&gt;30,"Heavy User",
IF(Append1[[#This Row],[total_eve_charge]]&gt;20,"Evening User",
IF(Append1[[#This Row],[total_night_charge]]&gt;10,"Night User","Low User")))</f>
        <v>Low User</v>
      </c>
    </row>
    <row r="209" spans="1:27" hidden="1" x14ac:dyDescent="0.3">
      <c r="A209">
        <v>208</v>
      </c>
      <c r="B209" s="1" t="s">
        <v>27</v>
      </c>
      <c r="C209">
        <v>118</v>
      </c>
      <c r="D209" s="1" t="s">
        <v>22</v>
      </c>
      <c r="E209" s="1">
        <v>0</v>
      </c>
      <c r="F209" s="1" t="s">
        <v>23</v>
      </c>
      <c r="G209">
        <v>0</v>
      </c>
      <c r="H209" t="str">
        <f>IF(Append1[[#This Row],[number_vmail_messages]]&lt;=10, "Low",
IF(Append1[[#This Row],[number_vmail_messages]]&lt;=25, "Medium", "High"))</f>
        <v>Low</v>
      </c>
      <c r="I209">
        <v>136.1</v>
      </c>
      <c r="J209">
        <v>120</v>
      </c>
      <c r="K209">
        <v>23.14</v>
      </c>
      <c r="L209">
        <v>204.2</v>
      </c>
      <c r="M209">
        <v>103</v>
      </c>
      <c r="N209">
        <v>17.36</v>
      </c>
      <c r="O209">
        <v>228.2</v>
      </c>
      <c r="P209">
        <v>90</v>
      </c>
      <c r="Q209">
        <v>10.27</v>
      </c>
      <c r="R209">
        <v>11.3</v>
      </c>
      <c r="S209">
        <v>4</v>
      </c>
      <c r="T209">
        <v>3.05</v>
      </c>
      <c r="U209" t="str">
        <f>IF(Append1[[#This Row],[total_intl_charge]] &lt;= MEDIAN(Append1[total_intl_charge]), "Low", "High")</f>
        <v>High</v>
      </c>
      <c r="V209">
        <v>1</v>
      </c>
      <c r="X209" s="1"/>
      <c r="Y209">
        <f>IF(Append1[[#This Row],[churn]]="yes", 1,0)</f>
        <v>0</v>
      </c>
      <c r="Z209" t="str">
        <f>IF(Append1[[#This Row],[total_eve_charge]]&lt;=15,"Low",
IF(Append1[[#This Row],[total_eve_charge]]&lt;=19,"Medium","High"))</f>
        <v>Medium</v>
      </c>
      <c r="AA209" s="1" t="str">
        <f>IF(Append1[[#This Row],[total_day_charge]]&gt;30,"Heavy User",
IF(Append1[[#This Row],[total_eve_charge]]&gt;20,"Evening User",
IF(Append1[[#This Row],[total_night_charge]]&gt;10,"Night User","Low User")))</f>
        <v>Night User</v>
      </c>
    </row>
    <row r="210" spans="1:27" hidden="1" x14ac:dyDescent="0.3">
      <c r="A210">
        <v>209</v>
      </c>
      <c r="B210" s="1" t="s">
        <v>28</v>
      </c>
      <c r="C210">
        <v>131</v>
      </c>
      <c r="D210" s="1" t="s">
        <v>22</v>
      </c>
      <c r="E210" s="1">
        <v>0</v>
      </c>
      <c r="F210" s="1" t="s">
        <v>24</v>
      </c>
      <c r="G210">
        <v>34</v>
      </c>
      <c r="H210" t="str">
        <f>IF(Append1[[#This Row],[number_vmail_messages]]&lt;=10, "Low",
IF(Append1[[#This Row],[number_vmail_messages]]&lt;=25, "Medium", "High"))</f>
        <v>High</v>
      </c>
      <c r="I210">
        <v>156.6</v>
      </c>
      <c r="J210">
        <v>134</v>
      </c>
      <c r="K210">
        <v>26.62</v>
      </c>
      <c r="L210">
        <v>71</v>
      </c>
      <c r="M210">
        <v>95</v>
      </c>
      <c r="N210">
        <v>6.04</v>
      </c>
      <c r="O210">
        <v>261.7</v>
      </c>
      <c r="P210">
        <v>120</v>
      </c>
      <c r="Q210">
        <v>11.78</v>
      </c>
      <c r="R210">
        <v>13.4</v>
      </c>
      <c r="S210">
        <v>10</v>
      </c>
      <c r="T210">
        <v>3.62</v>
      </c>
      <c r="U210" t="str">
        <f>IF(Append1[[#This Row],[total_intl_charge]] &lt;= MEDIAN(Append1[total_intl_charge]), "Low", "High")</f>
        <v>High</v>
      </c>
      <c r="V210">
        <v>1</v>
      </c>
      <c r="X210" s="1"/>
      <c r="Y210">
        <f>IF(Append1[[#This Row],[churn]]="yes", 1,0)</f>
        <v>0</v>
      </c>
      <c r="Z210" t="str">
        <f>IF(Append1[[#This Row],[total_eve_charge]]&lt;=15,"Low",
IF(Append1[[#This Row],[total_eve_charge]]&lt;=19,"Medium","High"))</f>
        <v>Low</v>
      </c>
      <c r="AA210" s="1" t="str">
        <f>IF(Append1[[#This Row],[total_day_charge]]&gt;30,"Heavy User",
IF(Append1[[#This Row],[total_eve_charge]]&gt;20,"Evening User",
IF(Append1[[#This Row],[total_night_charge]]&gt;10,"Night User","Low User")))</f>
        <v>Night User</v>
      </c>
    </row>
    <row r="211" spans="1:27" hidden="1" x14ac:dyDescent="0.3">
      <c r="A211">
        <v>210</v>
      </c>
      <c r="B211" s="1" t="s">
        <v>33</v>
      </c>
      <c r="C211">
        <v>125</v>
      </c>
      <c r="D211" s="1" t="s">
        <v>22</v>
      </c>
      <c r="E211" s="1">
        <v>0</v>
      </c>
      <c r="F211" s="1" t="s">
        <v>24</v>
      </c>
      <c r="G211">
        <v>39</v>
      </c>
      <c r="H211" t="str">
        <f>IF(Append1[[#This Row],[number_vmail_messages]]&lt;=10, "Low",
IF(Append1[[#This Row],[number_vmail_messages]]&lt;=25, "Medium", "High"))</f>
        <v>High</v>
      </c>
      <c r="I211">
        <v>236.1</v>
      </c>
      <c r="J211">
        <v>107</v>
      </c>
      <c r="K211">
        <v>40.14</v>
      </c>
      <c r="L211">
        <v>289.2</v>
      </c>
      <c r="M211">
        <v>110</v>
      </c>
      <c r="N211">
        <v>24.58</v>
      </c>
      <c r="O211">
        <v>175.4</v>
      </c>
      <c r="P211">
        <v>107</v>
      </c>
      <c r="Q211">
        <v>7.89</v>
      </c>
      <c r="R211">
        <v>9.1</v>
      </c>
      <c r="S211">
        <v>4</v>
      </c>
      <c r="T211">
        <v>2.46</v>
      </c>
      <c r="U211" t="str">
        <f>IF(Append1[[#This Row],[total_intl_charge]] &lt;= MEDIAN(Append1[total_intl_charge]), "Low", "High")</f>
        <v>Low</v>
      </c>
      <c r="V211">
        <v>2</v>
      </c>
      <c r="X211" s="1"/>
      <c r="Y211">
        <f>IF(Append1[[#This Row],[churn]]="yes", 1,0)</f>
        <v>0</v>
      </c>
      <c r="Z211" t="str">
        <f>IF(Append1[[#This Row],[total_eve_charge]]&lt;=15,"Low",
IF(Append1[[#This Row],[total_eve_charge]]&lt;=19,"Medium","High"))</f>
        <v>High</v>
      </c>
      <c r="AA211" s="1" t="str">
        <f>IF(Append1[[#This Row],[total_day_charge]]&gt;30,"Heavy User",
IF(Append1[[#This Row],[total_eve_charge]]&gt;20,"Evening User",
IF(Append1[[#This Row],[total_night_charge]]&gt;10,"Night User","Low User")))</f>
        <v>Heavy User</v>
      </c>
    </row>
    <row r="212" spans="1:27" hidden="1" x14ac:dyDescent="0.3">
      <c r="A212">
        <v>211</v>
      </c>
      <c r="B212" s="1" t="s">
        <v>54</v>
      </c>
      <c r="C212">
        <v>113</v>
      </c>
      <c r="D212" s="1" t="s">
        <v>26</v>
      </c>
      <c r="E212" s="1">
        <v>0</v>
      </c>
      <c r="F212" s="1" t="s">
        <v>23</v>
      </c>
      <c r="G212">
        <v>0</v>
      </c>
      <c r="H212" t="str">
        <f>IF(Append1[[#This Row],[number_vmail_messages]]&lt;=10, "Low",
IF(Append1[[#This Row],[number_vmail_messages]]&lt;=25, "Medium", "High"))</f>
        <v>Low</v>
      </c>
      <c r="I212">
        <v>81.3</v>
      </c>
      <c r="J212">
        <v>116</v>
      </c>
      <c r="K212">
        <v>13.82</v>
      </c>
      <c r="L212">
        <v>220.6</v>
      </c>
      <c r="M212">
        <v>124</v>
      </c>
      <c r="N212">
        <v>18.75</v>
      </c>
      <c r="O212">
        <v>235.7</v>
      </c>
      <c r="P212">
        <v>113</v>
      </c>
      <c r="Q212">
        <v>10.61</v>
      </c>
      <c r="R212">
        <v>8.9</v>
      </c>
      <c r="S212">
        <v>3</v>
      </c>
      <c r="T212">
        <v>2.4</v>
      </c>
      <c r="U212" t="str">
        <f>IF(Append1[[#This Row],[total_intl_charge]] &lt;= MEDIAN(Append1[total_intl_charge]), "Low", "High")</f>
        <v>Low</v>
      </c>
      <c r="V212">
        <v>0</v>
      </c>
      <c r="X212" s="1"/>
      <c r="Y212">
        <f>IF(Append1[[#This Row],[churn]]="yes", 1,0)</f>
        <v>0</v>
      </c>
      <c r="Z212" t="str">
        <f>IF(Append1[[#This Row],[total_eve_charge]]&lt;=15,"Low",
IF(Append1[[#This Row],[total_eve_charge]]&lt;=19,"Medium","High"))</f>
        <v>Medium</v>
      </c>
      <c r="AA212" s="1" t="str">
        <f>IF(Append1[[#This Row],[total_day_charge]]&gt;30,"Heavy User",
IF(Append1[[#This Row],[total_eve_charge]]&gt;20,"Evening User",
IF(Append1[[#This Row],[total_night_charge]]&gt;10,"Night User","Low User")))</f>
        <v>Night User</v>
      </c>
    </row>
    <row r="213" spans="1:27" hidden="1" x14ac:dyDescent="0.3">
      <c r="A213">
        <v>212</v>
      </c>
      <c r="B213" s="1" t="s">
        <v>60</v>
      </c>
      <c r="C213">
        <v>212</v>
      </c>
      <c r="D213" s="1" t="s">
        <v>22</v>
      </c>
      <c r="E213" s="1">
        <v>0</v>
      </c>
      <c r="F213" s="1" t="s">
        <v>23</v>
      </c>
      <c r="G213">
        <v>0</v>
      </c>
      <c r="H213" t="str">
        <f>IF(Append1[[#This Row],[number_vmail_messages]]&lt;=10, "Low",
IF(Append1[[#This Row],[number_vmail_messages]]&lt;=25, "Medium", "High"))</f>
        <v>Low</v>
      </c>
      <c r="I213">
        <v>126</v>
      </c>
      <c r="J213">
        <v>96</v>
      </c>
      <c r="K213">
        <v>21.42</v>
      </c>
      <c r="L213">
        <v>144.30000000000001</v>
      </c>
      <c r="M213">
        <v>80</v>
      </c>
      <c r="N213">
        <v>12.27</v>
      </c>
      <c r="O213">
        <v>302.8</v>
      </c>
      <c r="P213">
        <v>102</v>
      </c>
      <c r="Q213">
        <v>13.63</v>
      </c>
      <c r="R213">
        <v>7.6</v>
      </c>
      <c r="S213">
        <v>3</v>
      </c>
      <c r="T213">
        <v>2.0499999999999998</v>
      </c>
      <c r="U213" t="str">
        <f>IF(Append1[[#This Row],[total_intl_charge]] &lt;= MEDIAN(Append1[total_intl_charge]), "Low", "High")</f>
        <v>Low</v>
      </c>
      <c r="V213">
        <v>1</v>
      </c>
      <c r="X213" s="1"/>
      <c r="Y213">
        <f>IF(Append1[[#This Row],[churn]]="yes", 1,0)</f>
        <v>0</v>
      </c>
      <c r="Z213" t="str">
        <f>IF(Append1[[#This Row],[total_eve_charge]]&lt;=15,"Low",
IF(Append1[[#This Row],[total_eve_charge]]&lt;=19,"Medium","High"))</f>
        <v>Low</v>
      </c>
      <c r="AA213" s="1" t="str">
        <f>IF(Append1[[#This Row],[total_day_charge]]&gt;30,"Heavy User",
IF(Append1[[#This Row],[total_eve_charge]]&gt;20,"Evening User",
IF(Append1[[#This Row],[total_night_charge]]&gt;10,"Night User","Low User")))</f>
        <v>Night User</v>
      </c>
    </row>
    <row r="214" spans="1:27" hidden="1" x14ac:dyDescent="0.3">
      <c r="A214">
        <v>213</v>
      </c>
      <c r="B214" s="1" t="s">
        <v>57</v>
      </c>
      <c r="C214">
        <v>99</v>
      </c>
      <c r="D214" s="1" t="s">
        <v>22</v>
      </c>
      <c r="E214" s="1">
        <v>1</v>
      </c>
      <c r="F214" s="1" t="s">
        <v>23</v>
      </c>
      <c r="G214">
        <v>0</v>
      </c>
      <c r="H214" t="str">
        <f>IF(Append1[[#This Row],[number_vmail_messages]]&lt;=10, "Low",
IF(Append1[[#This Row],[number_vmail_messages]]&lt;=25, "Medium", "High"))</f>
        <v>Low</v>
      </c>
      <c r="I214">
        <v>197.2</v>
      </c>
      <c r="J214">
        <v>127</v>
      </c>
      <c r="K214">
        <v>33.520000000000003</v>
      </c>
      <c r="L214">
        <v>156</v>
      </c>
      <c r="M214">
        <v>92</v>
      </c>
      <c r="N214">
        <v>13.26</v>
      </c>
      <c r="O214">
        <v>204.1</v>
      </c>
      <c r="P214">
        <v>99</v>
      </c>
      <c r="Q214">
        <v>9.18</v>
      </c>
      <c r="R214">
        <v>9.9</v>
      </c>
      <c r="S214">
        <v>6</v>
      </c>
      <c r="T214">
        <v>2.67</v>
      </c>
      <c r="U214" t="str">
        <f>IF(Append1[[#This Row],[total_intl_charge]] &lt;= MEDIAN(Append1[total_intl_charge]), "Low", "High")</f>
        <v>Low</v>
      </c>
      <c r="V214">
        <v>4</v>
      </c>
      <c r="X214" s="1"/>
      <c r="Y214">
        <f>IF(Append1[[#This Row],[churn]]="yes", 1,0)</f>
        <v>0</v>
      </c>
      <c r="Z214" t="str">
        <f>IF(Append1[[#This Row],[total_eve_charge]]&lt;=15,"Low",
IF(Append1[[#This Row],[total_eve_charge]]&lt;=19,"Medium","High"))</f>
        <v>Low</v>
      </c>
      <c r="AA214" s="1" t="str">
        <f>IF(Append1[[#This Row],[total_day_charge]]&gt;30,"Heavy User",
IF(Append1[[#This Row],[total_eve_charge]]&gt;20,"Evening User",
IF(Append1[[#This Row],[total_night_charge]]&gt;10,"Night User","Low User")))</f>
        <v>Heavy User</v>
      </c>
    </row>
    <row r="215" spans="1:27" hidden="1" x14ac:dyDescent="0.3">
      <c r="A215">
        <v>214</v>
      </c>
      <c r="B215" s="1" t="s">
        <v>29</v>
      </c>
      <c r="C215">
        <v>86</v>
      </c>
      <c r="D215" s="1" t="s">
        <v>26</v>
      </c>
      <c r="E215" s="1">
        <v>0</v>
      </c>
      <c r="F215" s="1" t="s">
        <v>24</v>
      </c>
      <c r="G215">
        <v>29</v>
      </c>
      <c r="H215" t="str">
        <f>IF(Append1[[#This Row],[number_vmail_messages]]&lt;=10, "Low",
IF(Append1[[#This Row],[number_vmail_messages]]&lt;=25, "Medium", "High"))</f>
        <v>High</v>
      </c>
      <c r="I215">
        <v>157.19999999999999</v>
      </c>
      <c r="J215">
        <v>118</v>
      </c>
      <c r="K215">
        <v>26.72</v>
      </c>
      <c r="L215">
        <v>196.3</v>
      </c>
      <c r="M215">
        <v>136</v>
      </c>
      <c r="N215">
        <v>16.690000000000001</v>
      </c>
      <c r="O215">
        <v>226.7</v>
      </c>
      <c r="P215">
        <v>109</v>
      </c>
      <c r="Q215">
        <v>10.199999999999999</v>
      </c>
      <c r="R215">
        <v>8.4</v>
      </c>
      <c r="S215">
        <v>5</v>
      </c>
      <c r="T215">
        <v>2.27</v>
      </c>
      <c r="U215" t="str">
        <f>IF(Append1[[#This Row],[total_intl_charge]] &lt;= MEDIAN(Append1[total_intl_charge]), "Low", "High")</f>
        <v>Low</v>
      </c>
      <c r="V215">
        <v>3</v>
      </c>
      <c r="X215" s="1"/>
      <c r="Y215">
        <f>IF(Append1[[#This Row],[churn]]="yes", 1,0)</f>
        <v>0</v>
      </c>
      <c r="Z215" t="str">
        <f>IF(Append1[[#This Row],[total_eve_charge]]&lt;=15,"Low",
IF(Append1[[#This Row],[total_eve_charge]]&lt;=19,"Medium","High"))</f>
        <v>Medium</v>
      </c>
      <c r="AA215" s="1" t="str">
        <f>IF(Append1[[#This Row],[total_day_charge]]&gt;30,"Heavy User",
IF(Append1[[#This Row],[total_eve_charge]]&gt;20,"Evening User",
IF(Append1[[#This Row],[total_night_charge]]&gt;10,"Night User","Low User")))</f>
        <v>Night User</v>
      </c>
    </row>
    <row r="216" spans="1:27" hidden="1" x14ac:dyDescent="0.3">
      <c r="A216">
        <v>215</v>
      </c>
      <c r="B216" s="1" t="s">
        <v>37</v>
      </c>
      <c r="C216">
        <v>112</v>
      </c>
      <c r="D216" s="1" t="s">
        <v>32</v>
      </c>
      <c r="E216" s="1">
        <v>0</v>
      </c>
      <c r="F216" s="1" t="s">
        <v>23</v>
      </c>
      <c r="G216">
        <v>0</v>
      </c>
      <c r="H216" t="str">
        <f>IF(Append1[[#This Row],[number_vmail_messages]]&lt;=10, "Low",
IF(Append1[[#This Row],[number_vmail_messages]]&lt;=25, "Medium", "High"))</f>
        <v>Low</v>
      </c>
      <c r="I216">
        <v>167.8</v>
      </c>
      <c r="J216">
        <v>88</v>
      </c>
      <c r="K216">
        <v>28.53</v>
      </c>
      <c r="L216">
        <v>247.9</v>
      </c>
      <c r="M216">
        <v>81</v>
      </c>
      <c r="N216">
        <v>21.07</v>
      </c>
      <c r="O216">
        <v>155.1</v>
      </c>
      <c r="P216">
        <v>108</v>
      </c>
      <c r="Q216">
        <v>6.98</v>
      </c>
      <c r="R216">
        <v>11.9</v>
      </c>
      <c r="S216">
        <v>4</v>
      </c>
      <c r="T216">
        <v>3.21</v>
      </c>
      <c r="U216" t="str">
        <f>IF(Append1[[#This Row],[total_intl_charge]] &lt;= MEDIAN(Append1[total_intl_charge]), "Low", "High")</f>
        <v>High</v>
      </c>
      <c r="V216">
        <v>0</v>
      </c>
      <c r="X216" s="1"/>
      <c r="Y216">
        <f>IF(Append1[[#This Row],[churn]]="yes", 1,0)</f>
        <v>0</v>
      </c>
      <c r="Z216" t="str">
        <f>IF(Append1[[#This Row],[total_eve_charge]]&lt;=15,"Low",
IF(Append1[[#This Row],[total_eve_charge]]&lt;=19,"Medium","High"))</f>
        <v>High</v>
      </c>
      <c r="AA216" s="1" t="str">
        <f>IF(Append1[[#This Row],[total_day_charge]]&gt;30,"Heavy User",
IF(Append1[[#This Row],[total_eve_charge]]&gt;20,"Evening User",
IF(Append1[[#This Row],[total_night_charge]]&gt;10,"Night User","Low User")))</f>
        <v>Evening User</v>
      </c>
    </row>
    <row r="217" spans="1:27" hidden="1" x14ac:dyDescent="0.3">
      <c r="A217">
        <v>216</v>
      </c>
      <c r="B217" s="1" t="s">
        <v>34</v>
      </c>
      <c r="C217">
        <v>1</v>
      </c>
      <c r="D217" s="1" t="s">
        <v>22</v>
      </c>
      <c r="E217" s="1">
        <v>0</v>
      </c>
      <c r="F217" s="1" t="s">
        <v>24</v>
      </c>
      <c r="G217">
        <v>30</v>
      </c>
      <c r="H217" t="str">
        <f>IF(Append1[[#This Row],[number_vmail_messages]]&lt;=10, "Low",
IF(Append1[[#This Row],[number_vmail_messages]]&lt;=25, "Medium", "High"))</f>
        <v>High</v>
      </c>
      <c r="I217">
        <v>183.1</v>
      </c>
      <c r="J217">
        <v>95</v>
      </c>
      <c r="K217">
        <v>31.13</v>
      </c>
      <c r="L217">
        <v>232.6</v>
      </c>
      <c r="M217">
        <v>110</v>
      </c>
      <c r="N217">
        <v>19.77</v>
      </c>
      <c r="O217">
        <v>248.3</v>
      </c>
      <c r="P217">
        <v>110</v>
      </c>
      <c r="Q217">
        <v>11.17</v>
      </c>
      <c r="R217">
        <v>8.4</v>
      </c>
      <c r="S217">
        <v>2</v>
      </c>
      <c r="T217">
        <v>2.27</v>
      </c>
      <c r="U217" t="str">
        <f>IF(Append1[[#This Row],[total_intl_charge]] &lt;= MEDIAN(Append1[total_intl_charge]), "Low", "High")</f>
        <v>Low</v>
      </c>
      <c r="V217">
        <v>0</v>
      </c>
      <c r="X217" s="1"/>
      <c r="Y217">
        <f>IF(Append1[[#This Row],[churn]]="yes", 1,0)</f>
        <v>0</v>
      </c>
      <c r="Z217" t="str">
        <f>IF(Append1[[#This Row],[total_eve_charge]]&lt;=15,"Low",
IF(Append1[[#This Row],[total_eve_charge]]&lt;=19,"Medium","High"))</f>
        <v>High</v>
      </c>
      <c r="AA217" s="1" t="str">
        <f>IF(Append1[[#This Row],[total_day_charge]]&gt;30,"Heavy User",
IF(Append1[[#This Row],[total_eve_charge]]&gt;20,"Evening User",
IF(Append1[[#This Row],[total_night_charge]]&gt;10,"Night User","Low User")))</f>
        <v>Heavy User</v>
      </c>
    </row>
    <row r="218" spans="1:27" hidden="1" x14ac:dyDescent="0.3">
      <c r="A218">
        <v>217</v>
      </c>
      <c r="B218" s="1" t="s">
        <v>74</v>
      </c>
      <c r="C218">
        <v>27</v>
      </c>
      <c r="D218" s="1" t="s">
        <v>26</v>
      </c>
      <c r="E218" s="1">
        <v>0</v>
      </c>
      <c r="F218" s="1" t="s">
        <v>23</v>
      </c>
      <c r="G218">
        <v>0</v>
      </c>
      <c r="H218" t="str">
        <f>IF(Append1[[#This Row],[number_vmail_messages]]&lt;=10, "Low",
IF(Append1[[#This Row],[number_vmail_messages]]&lt;=25, "Medium", "High"))</f>
        <v>Low</v>
      </c>
      <c r="I218">
        <v>177.6</v>
      </c>
      <c r="J218">
        <v>121</v>
      </c>
      <c r="K218">
        <v>30.19</v>
      </c>
      <c r="L218">
        <v>296.8</v>
      </c>
      <c r="M218">
        <v>92</v>
      </c>
      <c r="N218">
        <v>25.23</v>
      </c>
      <c r="O218">
        <v>192.9</v>
      </c>
      <c r="P218">
        <v>106</v>
      </c>
      <c r="Q218">
        <v>8.68</v>
      </c>
      <c r="R218">
        <v>7.6</v>
      </c>
      <c r="S218">
        <v>3</v>
      </c>
      <c r="T218">
        <v>2.0499999999999998</v>
      </c>
      <c r="U218" t="str">
        <f>IF(Append1[[#This Row],[total_intl_charge]] &lt;= MEDIAN(Append1[total_intl_charge]), "Low", "High")</f>
        <v>Low</v>
      </c>
      <c r="V218">
        <v>3</v>
      </c>
      <c r="X218" s="1"/>
      <c r="Y218">
        <f>IF(Append1[[#This Row],[churn]]="yes", 1,0)</f>
        <v>0</v>
      </c>
      <c r="Z218" t="str">
        <f>IF(Append1[[#This Row],[total_eve_charge]]&lt;=15,"Low",
IF(Append1[[#This Row],[total_eve_charge]]&lt;=19,"Medium","High"))</f>
        <v>High</v>
      </c>
      <c r="AA218" s="1" t="str">
        <f>IF(Append1[[#This Row],[total_day_charge]]&gt;30,"Heavy User",
IF(Append1[[#This Row],[total_eve_charge]]&gt;20,"Evening User",
IF(Append1[[#This Row],[total_night_charge]]&gt;10,"Night User","Low User")))</f>
        <v>Heavy User</v>
      </c>
    </row>
    <row r="219" spans="1:27" hidden="1" x14ac:dyDescent="0.3">
      <c r="A219">
        <v>218</v>
      </c>
      <c r="B219" s="1" t="s">
        <v>75</v>
      </c>
      <c r="C219">
        <v>63</v>
      </c>
      <c r="D219" s="1" t="s">
        <v>22</v>
      </c>
      <c r="E219" s="1">
        <v>0</v>
      </c>
      <c r="F219" s="1" t="s">
        <v>23</v>
      </c>
      <c r="G219">
        <v>0</v>
      </c>
      <c r="H219" t="str">
        <f>IF(Append1[[#This Row],[number_vmail_messages]]&lt;=10, "Low",
IF(Append1[[#This Row],[number_vmail_messages]]&lt;=25, "Medium", "High"))</f>
        <v>Low</v>
      </c>
      <c r="I219">
        <v>164.5</v>
      </c>
      <c r="J219">
        <v>75</v>
      </c>
      <c r="K219">
        <v>27.97</v>
      </c>
      <c r="L219">
        <v>147.9</v>
      </c>
      <c r="M219">
        <v>118</v>
      </c>
      <c r="N219">
        <v>12.57</v>
      </c>
      <c r="O219">
        <v>252.7</v>
      </c>
      <c r="P219">
        <v>97</v>
      </c>
      <c r="Q219">
        <v>11.37</v>
      </c>
      <c r="R219">
        <v>11.2</v>
      </c>
      <c r="S219">
        <v>2</v>
      </c>
      <c r="T219">
        <v>3.02</v>
      </c>
      <c r="U219" t="str">
        <f>IF(Append1[[#This Row],[total_intl_charge]] &lt;= MEDIAN(Append1[total_intl_charge]), "Low", "High")</f>
        <v>High</v>
      </c>
      <c r="V219">
        <v>0</v>
      </c>
      <c r="X219" s="1"/>
      <c r="Y219">
        <f>IF(Append1[[#This Row],[churn]]="yes", 1,0)</f>
        <v>0</v>
      </c>
      <c r="Z219" t="str">
        <f>IF(Append1[[#This Row],[total_eve_charge]]&lt;=15,"Low",
IF(Append1[[#This Row],[total_eve_charge]]&lt;=19,"Medium","High"))</f>
        <v>Low</v>
      </c>
      <c r="AA219" s="1" t="str">
        <f>IF(Append1[[#This Row],[total_day_charge]]&gt;30,"Heavy User",
IF(Append1[[#This Row],[total_eve_charge]]&gt;20,"Evening User",
IF(Append1[[#This Row],[total_night_charge]]&gt;10,"Night User","Low User")))</f>
        <v>Night User</v>
      </c>
    </row>
    <row r="220" spans="1:27" hidden="1" x14ac:dyDescent="0.3">
      <c r="A220">
        <v>219</v>
      </c>
      <c r="B220" s="1" t="s">
        <v>48</v>
      </c>
      <c r="C220">
        <v>47</v>
      </c>
      <c r="D220" s="1" t="s">
        <v>32</v>
      </c>
      <c r="E220" s="1">
        <v>0</v>
      </c>
      <c r="F220" s="1" t="s">
        <v>24</v>
      </c>
      <c r="G220">
        <v>37</v>
      </c>
      <c r="H220" t="str">
        <f>IF(Append1[[#This Row],[number_vmail_messages]]&lt;=10, "Low",
IF(Append1[[#This Row],[number_vmail_messages]]&lt;=25, "Medium", "High"))</f>
        <v>High</v>
      </c>
      <c r="I220">
        <v>112.8</v>
      </c>
      <c r="J220">
        <v>150</v>
      </c>
      <c r="K220">
        <v>19.18</v>
      </c>
      <c r="L220">
        <v>243.9</v>
      </c>
      <c r="M220">
        <v>97</v>
      </c>
      <c r="N220">
        <v>20.73</v>
      </c>
      <c r="O220">
        <v>178.7</v>
      </c>
      <c r="P220">
        <v>112</v>
      </c>
      <c r="Q220">
        <v>8.0399999999999991</v>
      </c>
      <c r="R220">
        <v>13.2</v>
      </c>
      <c r="S220">
        <v>6</v>
      </c>
      <c r="T220">
        <v>3.56</v>
      </c>
      <c r="U220" t="str">
        <f>IF(Append1[[#This Row],[total_intl_charge]] &lt;= MEDIAN(Append1[total_intl_charge]), "Low", "High")</f>
        <v>High</v>
      </c>
      <c r="V220">
        <v>2</v>
      </c>
      <c r="X220" s="1"/>
      <c r="Y220">
        <f>IF(Append1[[#This Row],[churn]]="yes", 1,0)</f>
        <v>0</v>
      </c>
      <c r="Z220" t="str">
        <f>IF(Append1[[#This Row],[total_eve_charge]]&lt;=15,"Low",
IF(Append1[[#This Row],[total_eve_charge]]&lt;=19,"Medium","High"))</f>
        <v>High</v>
      </c>
      <c r="AA220" s="1" t="str">
        <f>IF(Append1[[#This Row],[total_day_charge]]&gt;30,"Heavy User",
IF(Append1[[#This Row],[total_eve_charge]]&gt;20,"Evening User",
IF(Append1[[#This Row],[total_night_charge]]&gt;10,"Night User","Low User")))</f>
        <v>Evening User</v>
      </c>
    </row>
    <row r="221" spans="1:27" hidden="1" x14ac:dyDescent="0.3">
      <c r="A221">
        <v>220</v>
      </c>
      <c r="B221" s="1" t="s">
        <v>30</v>
      </c>
      <c r="C221">
        <v>89</v>
      </c>
      <c r="D221" s="1" t="s">
        <v>22</v>
      </c>
      <c r="E221" s="1">
        <v>1</v>
      </c>
      <c r="F221" s="1" t="s">
        <v>24</v>
      </c>
      <c r="G221">
        <v>19</v>
      </c>
      <c r="H221" t="str">
        <f>IF(Append1[[#This Row],[number_vmail_messages]]&lt;=10, "Low",
IF(Append1[[#This Row],[number_vmail_messages]]&lt;=25, "Medium", "High"))</f>
        <v>Medium</v>
      </c>
      <c r="I221">
        <v>112.6</v>
      </c>
      <c r="J221">
        <v>114</v>
      </c>
      <c r="K221">
        <v>19.14</v>
      </c>
      <c r="L221">
        <v>261.7</v>
      </c>
      <c r="M221">
        <v>132</v>
      </c>
      <c r="N221">
        <v>22.24</v>
      </c>
      <c r="O221">
        <v>123.5</v>
      </c>
      <c r="P221">
        <v>116</v>
      </c>
      <c r="Q221">
        <v>5.56</v>
      </c>
      <c r="R221">
        <v>11.1</v>
      </c>
      <c r="S221">
        <v>2</v>
      </c>
      <c r="T221">
        <v>3</v>
      </c>
      <c r="U221" t="str">
        <f>IF(Append1[[#This Row],[total_intl_charge]] &lt;= MEDIAN(Append1[total_intl_charge]), "Low", "High")</f>
        <v>High</v>
      </c>
      <c r="V221">
        <v>0</v>
      </c>
      <c r="X221" s="1"/>
      <c r="Y221">
        <f>IF(Append1[[#This Row],[churn]]="yes", 1,0)</f>
        <v>0</v>
      </c>
      <c r="Z221" t="str">
        <f>IF(Append1[[#This Row],[total_eve_charge]]&lt;=15,"Low",
IF(Append1[[#This Row],[total_eve_charge]]&lt;=19,"Medium","High"))</f>
        <v>High</v>
      </c>
      <c r="AA221" s="1" t="str">
        <f>IF(Append1[[#This Row],[total_day_charge]]&gt;30,"Heavy User",
IF(Append1[[#This Row],[total_eve_charge]]&gt;20,"Evening User",
IF(Append1[[#This Row],[total_night_charge]]&gt;10,"Night User","Low User")))</f>
        <v>Evening User</v>
      </c>
    </row>
    <row r="222" spans="1:27" hidden="1" x14ac:dyDescent="0.3">
      <c r="A222">
        <v>221</v>
      </c>
      <c r="B222" s="1" t="s">
        <v>37</v>
      </c>
      <c r="C222">
        <v>126</v>
      </c>
      <c r="D222" s="1" t="s">
        <v>22</v>
      </c>
      <c r="E222" s="1">
        <v>1</v>
      </c>
      <c r="F222" s="1" t="s">
        <v>24</v>
      </c>
      <c r="G222">
        <v>34</v>
      </c>
      <c r="H222" t="str">
        <f>IF(Append1[[#This Row],[number_vmail_messages]]&lt;=10, "Low",
IF(Append1[[#This Row],[number_vmail_messages]]&lt;=25, "Medium", "High"))</f>
        <v>High</v>
      </c>
      <c r="I222">
        <v>244.9</v>
      </c>
      <c r="J222">
        <v>118</v>
      </c>
      <c r="K222">
        <v>41.63</v>
      </c>
      <c r="L222">
        <v>219.6</v>
      </c>
      <c r="M222">
        <v>105</v>
      </c>
      <c r="N222">
        <v>18.670000000000002</v>
      </c>
      <c r="O222">
        <v>210.8</v>
      </c>
      <c r="P222">
        <v>136</v>
      </c>
      <c r="Q222">
        <v>9.49</v>
      </c>
      <c r="R222">
        <v>9.6999999999999993</v>
      </c>
      <c r="S222">
        <v>6</v>
      </c>
      <c r="T222">
        <v>2.62</v>
      </c>
      <c r="U222" t="str">
        <f>IF(Append1[[#This Row],[total_intl_charge]] &lt;= MEDIAN(Append1[total_intl_charge]), "Low", "High")</f>
        <v>Low</v>
      </c>
      <c r="V222">
        <v>4</v>
      </c>
      <c r="X222" s="1"/>
      <c r="Y222">
        <f>IF(Append1[[#This Row],[churn]]="yes", 1,0)</f>
        <v>0</v>
      </c>
      <c r="Z222" t="str">
        <f>IF(Append1[[#This Row],[total_eve_charge]]&lt;=15,"Low",
IF(Append1[[#This Row],[total_eve_charge]]&lt;=19,"Medium","High"))</f>
        <v>Medium</v>
      </c>
      <c r="AA222" s="1" t="str">
        <f>IF(Append1[[#This Row],[total_day_charge]]&gt;30,"Heavy User",
IF(Append1[[#This Row],[total_eve_charge]]&gt;20,"Evening User",
IF(Append1[[#This Row],[total_night_charge]]&gt;10,"Night User","Low User")))</f>
        <v>Heavy User</v>
      </c>
    </row>
    <row r="223" spans="1:27" hidden="1" x14ac:dyDescent="0.3">
      <c r="A223">
        <v>222</v>
      </c>
      <c r="B223" s="1" t="s">
        <v>65</v>
      </c>
      <c r="C223">
        <v>102</v>
      </c>
      <c r="D223" s="1" t="s">
        <v>26</v>
      </c>
      <c r="E223" s="1">
        <v>0</v>
      </c>
      <c r="F223" s="1" t="s">
        <v>23</v>
      </c>
      <c r="G223">
        <v>0</v>
      </c>
      <c r="H223" t="str">
        <f>IF(Append1[[#This Row],[number_vmail_messages]]&lt;=10, "Low",
IF(Append1[[#This Row],[number_vmail_messages]]&lt;=25, "Medium", "High"))</f>
        <v>Low</v>
      </c>
      <c r="I223">
        <v>195.7</v>
      </c>
      <c r="J223">
        <v>116</v>
      </c>
      <c r="K223">
        <v>33.270000000000003</v>
      </c>
      <c r="L223">
        <v>209.1</v>
      </c>
      <c r="M223">
        <v>87</v>
      </c>
      <c r="N223">
        <v>17.77</v>
      </c>
      <c r="O223">
        <v>201.1</v>
      </c>
      <c r="P223">
        <v>73</v>
      </c>
      <c r="Q223">
        <v>9.0500000000000007</v>
      </c>
      <c r="R223">
        <v>8.3000000000000007</v>
      </c>
      <c r="S223">
        <v>3</v>
      </c>
      <c r="T223">
        <v>2.2400000000000002</v>
      </c>
      <c r="U223" t="str">
        <f>IF(Append1[[#This Row],[total_intl_charge]] &lt;= MEDIAN(Append1[total_intl_charge]), "Low", "High")</f>
        <v>Low</v>
      </c>
      <c r="V223">
        <v>1</v>
      </c>
      <c r="X223" s="1"/>
      <c r="Y223">
        <f>IF(Append1[[#This Row],[churn]]="yes", 1,0)</f>
        <v>0</v>
      </c>
      <c r="Z223" t="str">
        <f>IF(Append1[[#This Row],[total_eve_charge]]&lt;=15,"Low",
IF(Append1[[#This Row],[total_eve_charge]]&lt;=19,"Medium","High"))</f>
        <v>Medium</v>
      </c>
      <c r="AA223" s="1" t="str">
        <f>IF(Append1[[#This Row],[total_day_charge]]&gt;30,"Heavy User",
IF(Append1[[#This Row],[total_eve_charge]]&gt;20,"Evening User",
IF(Append1[[#This Row],[total_night_charge]]&gt;10,"Night User","Low User")))</f>
        <v>Heavy User</v>
      </c>
    </row>
    <row r="224" spans="1:27" hidden="1" x14ac:dyDescent="0.3">
      <c r="A224">
        <v>223</v>
      </c>
      <c r="B224" s="1" t="s">
        <v>62</v>
      </c>
      <c r="C224">
        <v>113</v>
      </c>
      <c r="D224" s="1" t="s">
        <v>22</v>
      </c>
      <c r="E224" s="1">
        <v>1</v>
      </c>
      <c r="F224" s="1" t="s">
        <v>23</v>
      </c>
      <c r="G224">
        <v>0</v>
      </c>
      <c r="H224" t="str">
        <f>IF(Append1[[#This Row],[number_vmail_messages]]&lt;=10, "Low",
IF(Append1[[#This Row],[number_vmail_messages]]&lt;=25, "Medium", "High"))</f>
        <v>Low</v>
      </c>
      <c r="I224">
        <v>204.3</v>
      </c>
      <c r="J224">
        <v>82</v>
      </c>
      <c r="K224">
        <v>34.729999999999997</v>
      </c>
      <c r="L224">
        <v>188.8</v>
      </c>
      <c r="M224">
        <v>115</v>
      </c>
      <c r="N224">
        <v>16.05</v>
      </c>
      <c r="O224">
        <v>139.4</v>
      </c>
      <c r="P224">
        <v>97</v>
      </c>
      <c r="Q224">
        <v>6.27</v>
      </c>
      <c r="R224">
        <v>9.1999999999999993</v>
      </c>
      <c r="S224">
        <v>7</v>
      </c>
      <c r="T224">
        <v>2.48</v>
      </c>
      <c r="U224" t="str">
        <f>IF(Append1[[#This Row],[total_intl_charge]] &lt;= MEDIAN(Append1[total_intl_charge]), "Low", "High")</f>
        <v>Low</v>
      </c>
      <c r="V224">
        <v>1</v>
      </c>
      <c r="X224" s="1"/>
      <c r="Y224">
        <f>IF(Append1[[#This Row],[churn]]="yes", 1,0)</f>
        <v>0</v>
      </c>
      <c r="Z224" t="str">
        <f>IF(Append1[[#This Row],[total_eve_charge]]&lt;=15,"Low",
IF(Append1[[#This Row],[total_eve_charge]]&lt;=19,"Medium","High"))</f>
        <v>Medium</v>
      </c>
      <c r="AA224" s="1" t="str">
        <f>IF(Append1[[#This Row],[total_day_charge]]&gt;30,"Heavy User",
IF(Append1[[#This Row],[total_eve_charge]]&gt;20,"Evening User",
IF(Append1[[#This Row],[total_night_charge]]&gt;10,"Night User","Low User")))</f>
        <v>Heavy User</v>
      </c>
    </row>
    <row r="225" spans="1:27" hidden="1" x14ac:dyDescent="0.3">
      <c r="A225">
        <v>224</v>
      </c>
      <c r="B225" s="1" t="s">
        <v>57</v>
      </c>
      <c r="C225">
        <v>101</v>
      </c>
      <c r="D225" s="1" t="s">
        <v>22</v>
      </c>
      <c r="E225" s="1">
        <v>0</v>
      </c>
      <c r="F225" s="1" t="s">
        <v>24</v>
      </c>
      <c r="G225">
        <v>33</v>
      </c>
      <c r="H225" t="str">
        <f>IF(Append1[[#This Row],[number_vmail_messages]]&lt;=10, "Low",
IF(Append1[[#This Row],[number_vmail_messages]]&lt;=25, "Medium", "High"))</f>
        <v>High</v>
      </c>
      <c r="I225">
        <v>219.7</v>
      </c>
      <c r="J225">
        <v>137</v>
      </c>
      <c r="K225">
        <v>37.35</v>
      </c>
      <c r="L225">
        <v>186.8</v>
      </c>
      <c r="M225">
        <v>94</v>
      </c>
      <c r="N225">
        <v>15.88</v>
      </c>
      <c r="O225">
        <v>184.5</v>
      </c>
      <c r="P225">
        <v>113</v>
      </c>
      <c r="Q225">
        <v>8.3000000000000007</v>
      </c>
      <c r="R225">
        <v>9.5</v>
      </c>
      <c r="S225">
        <v>2</v>
      </c>
      <c r="T225">
        <v>2.57</v>
      </c>
      <c r="U225" t="str">
        <f>IF(Append1[[#This Row],[total_intl_charge]] &lt;= MEDIAN(Append1[total_intl_charge]), "Low", "High")</f>
        <v>Low</v>
      </c>
      <c r="V225">
        <v>2</v>
      </c>
      <c r="X225" s="1"/>
      <c r="Y225">
        <f>IF(Append1[[#This Row],[churn]]="yes", 1,0)</f>
        <v>0</v>
      </c>
      <c r="Z225" t="str">
        <f>IF(Append1[[#This Row],[total_eve_charge]]&lt;=15,"Low",
IF(Append1[[#This Row],[total_eve_charge]]&lt;=19,"Medium","High"))</f>
        <v>Medium</v>
      </c>
      <c r="AA225" s="1" t="str">
        <f>IF(Append1[[#This Row],[total_day_charge]]&gt;30,"Heavy User",
IF(Append1[[#This Row],[total_eve_charge]]&gt;20,"Evening User",
IF(Append1[[#This Row],[total_night_charge]]&gt;10,"Night User","Low User")))</f>
        <v>Heavy User</v>
      </c>
    </row>
    <row r="226" spans="1:27" hidden="1" x14ac:dyDescent="0.3">
      <c r="A226">
        <v>225</v>
      </c>
      <c r="B226" s="1" t="s">
        <v>60</v>
      </c>
      <c r="C226">
        <v>106</v>
      </c>
      <c r="D226" s="1" t="s">
        <v>26</v>
      </c>
      <c r="E226" s="1">
        <v>0</v>
      </c>
      <c r="F226" s="1" t="s">
        <v>24</v>
      </c>
      <c r="G226">
        <v>33</v>
      </c>
      <c r="H226" t="str">
        <f>IF(Append1[[#This Row],[number_vmail_messages]]&lt;=10, "Low",
IF(Append1[[#This Row],[number_vmail_messages]]&lt;=25, "Medium", "High"))</f>
        <v>High</v>
      </c>
      <c r="I226">
        <v>81.599999999999994</v>
      </c>
      <c r="J226">
        <v>120</v>
      </c>
      <c r="K226">
        <v>13.87</v>
      </c>
      <c r="L226">
        <v>235.6</v>
      </c>
      <c r="M226">
        <v>85</v>
      </c>
      <c r="N226">
        <v>20.03</v>
      </c>
      <c r="O226">
        <v>150.9</v>
      </c>
      <c r="P226">
        <v>113</v>
      </c>
      <c r="Q226">
        <v>6.79</v>
      </c>
      <c r="R226">
        <v>9.9</v>
      </c>
      <c r="S226">
        <v>4</v>
      </c>
      <c r="T226">
        <v>2.67</v>
      </c>
      <c r="U226" t="str">
        <f>IF(Append1[[#This Row],[total_intl_charge]] &lt;= MEDIAN(Append1[total_intl_charge]), "Low", "High")</f>
        <v>Low</v>
      </c>
      <c r="V226">
        <v>1</v>
      </c>
      <c r="X226" s="1"/>
      <c r="Y226">
        <f>IF(Append1[[#This Row],[churn]]="yes", 1,0)</f>
        <v>0</v>
      </c>
      <c r="Z226" t="str">
        <f>IF(Append1[[#This Row],[total_eve_charge]]&lt;=15,"Low",
IF(Append1[[#This Row],[total_eve_charge]]&lt;=19,"Medium","High"))</f>
        <v>High</v>
      </c>
      <c r="AA226" s="1" t="str">
        <f>IF(Append1[[#This Row],[total_day_charge]]&gt;30,"Heavy User",
IF(Append1[[#This Row],[total_eve_charge]]&gt;20,"Evening User",
IF(Append1[[#This Row],[total_night_charge]]&gt;10,"Night User","Low User")))</f>
        <v>Evening User</v>
      </c>
    </row>
    <row r="227" spans="1:27" hidden="1" x14ac:dyDescent="0.3">
      <c r="A227">
        <v>226</v>
      </c>
      <c r="B227" s="1" t="s">
        <v>25</v>
      </c>
      <c r="C227">
        <v>69</v>
      </c>
      <c r="D227" s="1" t="s">
        <v>22</v>
      </c>
      <c r="E227" s="1">
        <v>0</v>
      </c>
      <c r="F227" s="1" t="s">
        <v>23</v>
      </c>
      <c r="G227">
        <v>0</v>
      </c>
      <c r="H227" t="str">
        <f>IF(Append1[[#This Row],[number_vmail_messages]]&lt;=10, "Low",
IF(Append1[[#This Row],[number_vmail_messages]]&lt;=25, "Medium", "High"))</f>
        <v>Low</v>
      </c>
      <c r="I227">
        <v>183.4</v>
      </c>
      <c r="J227">
        <v>85</v>
      </c>
      <c r="K227">
        <v>31.18</v>
      </c>
      <c r="L227">
        <v>237.6</v>
      </c>
      <c r="M227">
        <v>100</v>
      </c>
      <c r="N227">
        <v>20.2</v>
      </c>
      <c r="O227">
        <v>228</v>
      </c>
      <c r="P227">
        <v>94</v>
      </c>
      <c r="Q227">
        <v>10.26</v>
      </c>
      <c r="R227">
        <v>9</v>
      </c>
      <c r="S227">
        <v>5</v>
      </c>
      <c r="T227">
        <v>2.4300000000000002</v>
      </c>
      <c r="U227" t="str">
        <f>IF(Append1[[#This Row],[total_intl_charge]] &lt;= MEDIAN(Append1[total_intl_charge]), "Low", "High")</f>
        <v>Low</v>
      </c>
      <c r="V227">
        <v>3</v>
      </c>
      <c r="X227" s="1"/>
      <c r="Y227">
        <f>IF(Append1[[#This Row],[churn]]="yes", 1,0)</f>
        <v>0</v>
      </c>
      <c r="Z227" t="str">
        <f>IF(Append1[[#This Row],[total_eve_charge]]&lt;=15,"Low",
IF(Append1[[#This Row],[total_eve_charge]]&lt;=19,"Medium","High"))</f>
        <v>High</v>
      </c>
      <c r="AA227" s="1" t="str">
        <f>IF(Append1[[#This Row],[total_day_charge]]&gt;30,"Heavy User",
IF(Append1[[#This Row],[total_eve_charge]]&gt;20,"Evening User",
IF(Append1[[#This Row],[total_night_charge]]&gt;10,"Night User","Low User")))</f>
        <v>Heavy User</v>
      </c>
    </row>
    <row r="228" spans="1:27" hidden="1" x14ac:dyDescent="0.3">
      <c r="A228">
        <v>227</v>
      </c>
      <c r="B228" s="1" t="s">
        <v>39</v>
      </c>
      <c r="C228">
        <v>83</v>
      </c>
      <c r="D228" s="1" t="s">
        <v>26</v>
      </c>
      <c r="E228" s="1">
        <v>0</v>
      </c>
      <c r="F228" s="1" t="s">
        <v>23</v>
      </c>
      <c r="G228">
        <v>0</v>
      </c>
      <c r="H228" t="str">
        <f>IF(Append1[[#This Row],[number_vmail_messages]]&lt;=10, "Low",
IF(Append1[[#This Row],[number_vmail_messages]]&lt;=25, "Medium", "High"))</f>
        <v>Low</v>
      </c>
      <c r="I228">
        <v>132.4</v>
      </c>
      <c r="J228">
        <v>120</v>
      </c>
      <c r="K228">
        <v>22.51</v>
      </c>
      <c r="L228">
        <v>121.6</v>
      </c>
      <c r="M228">
        <v>101</v>
      </c>
      <c r="N228">
        <v>10.34</v>
      </c>
      <c r="O228">
        <v>197.7</v>
      </c>
      <c r="P228">
        <v>84</v>
      </c>
      <c r="Q228">
        <v>8.9</v>
      </c>
      <c r="R228">
        <v>8.6</v>
      </c>
      <c r="S228">
        <v>2</v>
      </c>
      <c r="T228">
        <v>2.3199999999999998</v>
      </c>
      <c r="U228" t="str">
        <f>IF(Append1[[#This Row],[total_intl_charge]] &lt;= MEDIAN(Append1[total_intl_charge]), "Low", "High")</f>
        <v>Low</v>
      </c>
      <c r="V228">
        <v>1</v>
      </c>
      <c r="X228" s="1"/>
      <c r="Y228">
        <f>IF(Append1[[#This Row],[churn]]="yes", 1,0)</f>
        <v>0</v>
      </c>
      <c r="Z228" t="str">
        <f>IF(Append1[[#This Row],[total_eve_charge]]&lt;=15,"Low",
IF(Append1[[#This Row],[total_eve_charge]]&lt;=19,"Medium","High"))</f>
        <v>Low</v>
      </c>
      <c r="AA228" s="1" t="str">
        <f>IF(Append1[[#This Row],[total_day_charge]]&gt;30,"Heavy User",
IF(Append1[[#This Row],[total_eve_charge]]&gt;20,"Evening User",
IF(Append1[[#This Row],[total_night_charge]]&gt;10,"Night User","Low User")))</f>
        <v>Low User</v>
      </c>
    </row>
    <row r="229" spans="1:27" hidden="1" x14ac:dyDescent="0.3">
      <c r="A229">
        <v>228</v>
      </c>
      <c r="B229" s="1" t="s">
        <v>51</v>
      </c>
      <c r="C229">
        <v>67</v>
      </c>
      <c r="D229" s="1" t="s">
        <v>22</v>
      </c>
      <c r="E229" s="1">
        <v>1</v>
      </c>
      <c r="F229" s="1" t="s">
        <v>24</v>
      </c>
      <c r="G229">
        <v>35</v>
      </c>
      <c r="H229" t="str">
        <f>IF(Append1[[#This Row],[number_vmail_messages]]&lt;=10, "Low",
IF(Append1[[#This Row],[number_vmail_messages]]&lt;=25, "Medium", "High"))</f>
        <v>High</v>
      </c>
      <c r="I229">
        <v>181.1</v>
      </c>
      <c r="J229">
        <v>59</v>
      </c>
      <c r="K229">
        <v>30.79</v>
      </c>
      <c r="L229">
        <v>215.9</v>
      </c>
      <c r="M229">
        <v>116</v>
      </c>
      <c r="N229">
        <v>18.350000000000001</v>
      </c>
      <c r="O229">
        <v>216.3</v>
      </c>
      <c r="P229">
        <v>106</v>
      </c>
      <c r="Q229">
        <v>9.73</v>
      </c>
      <c r="R229">
        <v>16.899999999999999</v>
      </c>
      <c r="S229">
        <v>4</v>
      </c>
      <c r="T229">
        <v>4.5599999999999996</v>
      </c>
      <c r="U229" t="str">
        <f>IF(Append1[[#This Row],[total_intl_charge]] &lt;= MEDIAN(Append1[total_intl_charge]), "Low", "High")</f>
        <v>High</v>
      </c>
      <c r="V229">
        <v>0</v>
      </c>
      <c r="X229" s="1"/>
      <c r="Y229">
        <f>IF(Append1[[#This Row],[churn]]="yes", 1,0)</f>
        <v>0</v>
      </c>
      <c r="Z229" t="str">
        <f>IF(Append1[[#This Row],[total_eve_charge]]&lt;=15,"Low",
IF(Append1[[#This Row],[total_eve_charge]]&lt;=19,"Medium","High"))</f>
        <v>Medium</v>
      </c>
      <c r="AA229" s="1" t="str">
        <f>IF(Append1[[#This Row],[total_day_charge]]&gt;30,"Heavy User",
IF(Append1[[#This Row],[total_eve_charge]]&gt;20,"Evening User",
IF(Append1[[#This Row],[total_night_charge]]&gt;10,"Night User","Low User")))</f>
        <v>Heavy User</v>
      </c>
    </row>
    <row r="230" spans="1:27" hidden="1" x14ac:dyDescent="0.3">
      <c r="A230">
        <v>229</v>
      </c>
      <c r="B230" s="1" t="s">
        <v>67</v>
      </c>
      <c r="C230">
        <v>75</v>
      </c>
      <c r="D230" s="1" t="s">
        <v>26</v>
      </c>
      <c r="E230" s="1">
        <v>0</v>
      </c>
      <c r="F230" s="1" t="s">
        <v>24</v>
      </c>
      <c r="G230">
        <v>27</v>
      </c>
      <c r="H230" t="str">
        <f>IF(Append1[[#This Row],[number_vmail_messages]]&lt;=10, "Low",
IF(Append1[[#This Row],[number_vmail_messages]]&lt;=25, "Medium", "High"))</f>
        <v>High</v>
      </c>
      <c r="I230">
        <v>117.5</v>
      </c>
      <c r="J230">
        <v>102</v>
      </c>
      <c r="K230">
        <v>19.98</v>
      </c>
      <c r="L230">
        <v>206.8</v>
      </c>
      <c r="M230">
        <v>127</v>
      </c>
      <c r="N230">
        <v>17.579999999999998</v>
      </c>
      <c r="O230">
        <v>194.4</v>
      </c>
      <c r="P230">
        <v>114</v>
      </c>
      <c r="Q230">
        <v>8.75</v>
      </c>
      <c r="R230">
        <v>4.2</v>
      </c>
      <c r="S230">
        <v>7</v>
      </c>
      <c r="T230">
        <v>1.1299999999999999</v>
      </c>
      <c r="U230" t="str">
        <f>IF(Append1[[#This Row],[total_intl_charge]] &lt;= MEDIAN(Append1[total_intl_charge]), "Low", "High")</f>
        <v>Low</v>
      </c>
      <c r="V230">
        <v>3</v>
      </c>
      <c r="X230" s="1"/>
      <c r="Y230">
        <f>IF(Append1[[#This Row],[churn]]="yes", 1,0)</f>
        <v>0</v>
      </c>
      <c r="Z230" t="str">
        <f>IF(Append1[[#This Row],[total_eve_charge]]&lt;=15,"Low",
IF(Append1[[#This Row],[total_eve_charge]]&lt;=19,"Medium","High"))</f>
        <v>Medium</v>
      </c>
      <c r="AA230" s="1" t="str">
        <f>IF(Append1[[#This Row],[total_day_charge]]&gt;30,"Heavy User",
IF(Append1[[#This Row],[total_eve_charge]]&gt;20,"Evening User",
IF(Append1[[#This Row],[total_night_charge]]&gt;10,"Night User","Low User")))</f>
        <v>Low User</v>
      </c>
    </row>
    <row r="231" spans="1:27" hidden="1" x14ac:dyDescent="0.3">
      <c r="A231">
        <v>230</v>
      </c>
      <c r="B231" s="1" t="s">
        <v>67</v>
      </c>
      <c r="C231">
        <v>75</v>
      </c>
      <c r="D231" s="1" t="s">
        <v>22</v>
      </c>
      <c r="E231" s="1">
        <v>0</v>
      </c>
      <c r="F231" s="1" t="s">
        <v>23</v>
      </c>
      <c r="G231">
        <v>0</v>
      </c>
      <c r="H231" t="str">
        <f>IF(Append1[[#This Row],[number_vmail_messages]]&lt;=10, "Low",
IF(Append1[[#This Row],[number_vmail_messages]]&lt;=25, "Medium", "High"))</f>
        <v>Low</v>
      </c>
      <c r="I231">
        <v>150.6</v>
      </c>
      <c r="J231">
        <v>99</v>
      </c>
      <c r="K231">
        <v>25.6</v>
      </c>
      <c r="L231">
        <v>301.5</v>
      </c>
      <c r="M231">
        <v>83</v>
      </c>
      <c r="N231">
        <v>25.63</v>
      </c>
      <c r="O231">
        <v>158.69999999999999</v>
      </c>
      <c r="P231">
        <v>104</v>
      </c>
      <c r="Q231">
        <v>7.14</v>
      </c>
      <c r="R231">
        <v>8.1</v>
      </c>
      <c r="S231">
        <v>5</v>
      </c>
      <c r="T231">
        <v>2.19</v>
      </c>
      <c r="U231" t="str">
        <f>IF(Append1[[#This Row],[total_intl_charge]] &lt;= MEDIAN(Append1[total_intl_charge]), "Low", "High")</f>
        <v>Low</v>
      </c>
      <c r="V231">
        <v>0</v>
      </c>
      <c r="X231" s="1"/>
      <c r="Y231">
        <f>IF(Append1[[#This Row],[churn]]="yes", 1,0)</f>
        <v>0</v>
      </c>
      <c r="Z231" t="str">
        <f>IF(Append1[[#This Row],[total_eve_charge]]&lt;=15,"Low",
IF(Append1[[#This Row],[total_eve_charge]]&lt;=19,"Medium","High"))</f>
        <v>High</v>
      </c>
      <c r="AA231" s="1" t="str">
        <f>IF(Append1[[#This Row],[total_day_charge]]&gt;30,"Heavy User",
IF(Append1[[#This Row],[total_eve_charge]]&gt;20,"Evening User",
IF(Append1[[#This Row],[total_night_charge]]&gt;10,"Night User","Low User")))</f>
        <v>Evening User</v>
      </c>
    </row>
    <row r="232" spans="1:27" hidden="1" x14ac:dyDescent="0.3">
      <c r="A232">
        <v>231</v>
      </c>
      <c r="B232" s="1" t="s">
        <v>37</v>
      </c>
      <c r="C232">
        <v>78</v>
      </c>
      <c r="D232" s="1" t="s">
        <v>32</v>
      </c>
      <c r="E232" s="1">
        <v>0</v>
      </c>
      <c r="F232" s="1" t="s">
        <v>23</v>
      </c>
      <c r="G232">
        <v>0</v>
      </c>
      <c r="H232" t="str">
        <f>IF(Append1[[#This Row],[number_vmail_messages]]&lt;=10, "Low",
IF(Append1[[#This Row],[number_vmail_messages]]&lt;=25, "Medium", "High"))</f>
        <v>Low</v>
      </c>
      <c r="I232">
        <v>87</v>
      </c>
      <c r="J232">
        <v>102</v>
      </c>
      <c r="K232">
        <v>14.79</v>
      </c>
      <c r="L232">
        <v>193.6</v>
      </c>
      <c r="M232">
        <v>64</v>
      </c>
      <c r="N232">
        <v>16.46</v>
      </c>
      <c r="O232">
        <v>205.8</v>
      </c>
      <c r="P232">
        <v>120</v>
      </c>
      <c r="Q232">
        <v>9.26</v>
      </c>
      <c r="R232">
        <v>11</v>
      </c>
      <c r="S232">
        <v>5</v>
      </c>
      <c r="T232">
        <v>2.97</v>
      </c>
      <c r="U232" t="str">
        <f>IF(Append1[[#This Row],[total_intl_charge]] &lt;= MEDIAN(Append1[total_intl_charge]), "Low", "High")</f>
        <v>High</v>
      </c>
      <c r="V232">
        <v>0</v>
      </c>
      <c r="X232" s="1"/>
      <c r="Y232">
        <f>IF(Append1[[#This Row],[churn]]="yes", 1,0)</f>
        <v>0</v>
      </c>
      <c r="Z232" t="str">
        <f>IF(Append1[[#This Row],[total_eve_charge]]&lt;=15,"Low",
IF(Append1[[#This Row],[total_eve_charge]]&lt;=19,"Medium","High"))</f>
        <v>Medium</v>
      </c>
      <c r="AA232" s="1" t="str">
        <f>IF(Append1[[#This Row],[total_day_charge]]&gt;30,"Heavy User",
IF(Append1[[#This Row],[total_eve_charge]]&gt;20,"Evening User",
IF(Append1[[#This Row],[total_night_charge]]&gt;10,"Night User","Low User")))</f>
        <v>Low User</v>
      </c>
    </row>
    <row r="233" spans="1:27" hidden="1" x14ac:dyDescent="0.3">
      <c r="A233">
        <v>232</v>
      </c>
      <c r="B233" s="1" t="s">
        <v>33</v>
      </c>
      <c r="C233">
        <v>189</v>
      </c>
      <c r="D233" s="1" t="s">
        <v>32</v>
      </c>
      <c r="E233" s="1">
        <v>0</v>
      </c>
      <c r="F233" s="1" t="s">
        <v>23</v>
      </c>
      <c r="G233">
        <v>0</v>
      </c>
      <c r="H233" t="str">
        <f>IF(Append1[[#This Row],[number_vmail_messages]]&lt;=10, "Low",
IF(Append1[[#This Row],[number_vmail_messages]]&lt;=25, "Medium", "High"))</f>
        <v>Low</v>
      </c>
      <c r="I233">
        <v>227.4</v>
      </c>
      <c r="J233">
        <v>84</v>
      </c>
      <c r="K233">
        <v>38.659999999999997</v>
      </c>
      <c r="L233">
        <v>176</v>
      </c>
      <c r="M233">
        <v>81</v>
      </c>
      <c r="N233">
        <v>14.96</v>
      </c>
      <c r="O233">
        <v>206.1</v>
      </c>
      <c r="P233">
        <v>120</v>
      </c>
      <c r="Q233">
        <v>9.27</v>
      </c>
      <c r="R233">
        <v>6.3</v>
      </c>
      <c r="S233">
        <v>4</v>
      </c>
      <c r="T233">
        <v>1.7</v>
      </c>
      <c r="U233" t="str">
        <f>IF(Append1[[#This Row],[total_intl_charge]] &lt;= MEDIAN(Append1[total_intl_charge]), "Low", "High")</f>
        <v>Low</v>
      </c>
      <c r="V233">
        <v>2</v>
      </c>
      <c r="X233" s="1"/>
      <c r="Y233">
        <f>IF(Append1[[#This Row],[churn]]="yes", 1,0)</f>
        <v>0</v>
      </c>
      <c r="Z233" t="str">
        <f>IF(Append1[[#This Row],[total_eve_charge]]&lt;=15,"Low",
IF(Append1[[#This Row],[total_eve_charge]]&lt;=19,"Medium","High"))</f>
        <v>Low</v>
      </c>
      <c r="AA233" s="1" t="str">
        <f>IF(Append1[[#This Row],[total_day_charge]]&gt;30,"Heavy User",
IF(Append1[[#This Row],[total_eve_charge]]&gt;20,"Evening User",
IF(Append1[[#This Row],[total_night_charge]]&gt;10,"Night User","Low User")))</f>
        <v>Heavy User</v>
      </c>
    </row>
    <row r="234" spans="1:27" hidden="1" x14ac:dyDescent="0.3">
      <c r="A234">
        <v>233</v>
      </c>
      <c r="B234" s="1" t="s">
        <v>63</v>
      </c>
      <c r="C234">
        <v>126</v>
      </c>
      <c r="D234" s="1" t="s">
        <v>22</v>
      </c>
      <c r="E234" s="1">
        <v>0</v>
      </c>
      <c r="F234" s="1" t="s">
        <v>24</v>
      </c>
      <c r="G234">
        <v>30</v>
      </c>
      <c r="H234" t="str">
        <f>IF(Append1[[#This Row],[number_vmail_messages]]&lt;=10, "Low",
IF(Append1[[#This Row],[number_vmail_messages]]&lt;=25, "Medium", "High"))</f>
        <v>High</v>
      </c>
      <c r="I234">
        <v>153.4</v>
      </c>
      <c r="J234">
        <v>90</v>
      </c>
      <c r="K234">
        <v>26.08</v>
      </c>
      <c r="L234">
        <v>151.4</v>
      </c>
      <c r="M234">
        <v>97</v>
      </c>
      <c r="N234">
        <v>12.87</v>
      </c>
      <c r="O234">
        <v>153.80000000000001</v>
      </c>
      <c r="P234">
        <v>97</v>
      </c>
      <c r="Q234">
        <v>6.92</v>
      </c>
      <c r="R234">
        <v>12.8</v>
      </c>
      <c r="S234">
        <v>4</v>
      </c>
      <c r="T234">
        <v>3.46</v>
      </c>
      <c r="U234" t="str">
        <f>IF(Append1[[#This Row],[total_intl_charge]] &lt;= MEDIAN(Append1[total_intl_charge]), "Low", "High")</f>
        <v>High</v>
      </c>
      <c r="V234">
        <v>4</v>
      </c>
      <c r="X234" s="1"/>
      <c r="Y234">
        <f>IF(Append1[[#This Row],[churn]]="yes", 1,0)</f>
        <v>0</v>
      </c>
      <c r="Z234" t="str">
        <f>IF(Append1[[#This Row],[total_eve_charge]]&lt;=15,"Low",
IF(Append1[[#This Row],[total_eve_charge]]&lt;=19,"Medium","High"))</f>
        <v>Low</v>
      </c>
      <c r="AA234" s="1" t="str">
        <f>IF(Append1[[#This Row],[total_day_charge]]&gt;30,"Heavy User",
IF(Append1[[#This Row],[total_eve_charge]]&gt;20,"Evening User",
IF(Append1[[#This Row],[total_night_charge]]&gt;10,"Night User","Low User")))</f>
        <v>Low User</v>
      </c>
    </row>
    <row r="235" spans="1:27" hidden="1" x14ac:dyDescent="0.3">
      <c r="A235">
        <v>234</v>
      </c>
      <c r="B235" s="1" t="s">
        <v>52</v>
      </c>
      <c r="C235">
        <v>50</v>
      </c>
      <c r="D235" s="1" t="s">
        <v>32</v>
      </c>
      <c r="E235" s="1">
        <v>0</v>
      </c>
      <c r="F235" s="1" t="s">
        <v>23</v>
      </c>
      <c r="G235">
        <v>0</v>
      </c>
      <c r="H235" t="str">
        <f>IF(Append1[[#This Row],[number_vmail_messages]]&lt;=10, "Low",
IF(Append1[[#This Row],[number_vmail_messages]]&lt;=25, "Medium", "High"))</f>
        <v>Low</v>
      </c>
      <c r="I235">
        <v>154.69999999999999</v>
      </c>
      <c r="J235">
        <v>102</v>
      </c>
      <c r="K235">
        <v>26.3</v>
      </c>
      <c r="L235">
        <v>298</v>
      </c>
      <c r="M235">
        <v>108</v>
      </c>
      <c r="N235">
        <v>25.33</v>
      </c>
      <c r="O235">
        <v>210.2</v>
      </c>
      <c r="P235">
        <v>95</v>
      </c>
      <c r="Q235">
        <v>9.4600000000000009</v>
      </c>
      <c r="R235">
        <v>11.1</v>
      </c>
      <c r="S235">
        <v>3</v>
      </c>
      <c r="T235">
        <v>3</v>
      </c>
      <c r="U235" t="str">
        <f>IF(Append1[[#This Row],[total_intl_charge]] &lt;= MEDIAN(Append1[total_intl_charge]), "Low", "High")</f>
        <v>High</v>
      </c>
      <c r="V235">
        <v>0</v>
      </c>
      <c r="X235" s="1"/>
      <c r="Y235">
        <f>IF(Append1[[#This Row],[churn]]="yes", 1,0)</f>
        <v>0</v>
      </c>
      <c r="Z235" t="str">
        <f>IF(Append1[[#This Row],[total_eve_charge]]&lt;=15,"Low",
IF(Append1[[#This Row],[total_eve_charge]]&lt;=19,"Medium","High"))</f>
        <v>High</v>
      </c>
      <c r="AA235" s="1" t="str">
        <f>IF(Append1[[#This Row],[total_day_charge]]&gt;30,"Heavy User",
IF(Append1[[#This Row],[total_eve_charge]]&gt;20,"Evening User",
IF(Append1[[#This Row],[total_night_charge]]&gt;10,"Night User","Low User")))</f>
        <v>Evening User</v>
      </c>
    </row>
    <row r="236" spans="1:27" hidden="1" x14ac:dyDescent="0.3">
      <c r="A236">
        <v>235</v>
      </c>
      <c r="B236" s="1" t="s">
        <v>71</v>
      </c>
      <c r="C236">
        <v>57</v>
      </c>
      <c r="D236" s="1" t="s">
        <v>22</v>
      </c>
      <c r="E236" s="1">
        <v>1</v>
      </c>
      <c r="F236" s="1" t="s">
        <v>24</v>
      </c>
      <c r="G236">
        <v>17</v>
      </c>
      <c r="H236" t="str">
        <f>IF(Append1[[#This Row],[number_vmail_messages]]&lt;=10, "Low",
IF(Append1[[#This Row],[number_vmail_messages]]&lt;=25, "Medium", "High"))</f>
        <v>Medium</v>
      </c>
      <c r="I236">
        <v>236.5</v>
      </c>
      <c r="J236">
        <v>94</v>
      </c>
      <c r="K236">
        <v>40.21</v>
      </c>
      <c r="L236">
        <v>163.1</v>
      </c>
      <c r="M236">
        <v>94</v>
      </c>
      <c r="N236">
        <v>13.86</v>
      </c>
      <c r="O236">
        <v>236.7</v>
      </c>
      <c r="P236">
        <v>117</v>
      </c>
      <c r="Q236">
        <v>10.65</v>
      </c>
      <c r="R236">
        <v>12.2</v>
      </c>
      <c r="S236">
        <v>3</v>
      </c>
      <c r="T236">
        <v>3.29</v>
      </c>
      <c r="U236" t="str">
        <f>IF(Append1[[#This Row],[total_intl_charge]] &lt;= MEDIAN(Append1[total_intl_charge]), "Low", "High")</f>
        <v>High</v>
      </c>
      <c r="V236">
        <v>2</v>
      </c>
      <c r="X236" s="1"/>
      <c r="Y236">
        <f>IF(Append1[[#This Row],[churn]]="yes", 1,0)</f>
        <v>0</v>
      </c>
      <c r="Z236" t="str">
        <f>IF(Append1[[#This Row],[total_eve_charge]]&lt;=15,"Low",
IF(Append1[[#This Row],[total_eve_charge]]&lt;=19,"Medium","High"))</f>
        <v>Low</v>
      </c>
      <c r="AA236" s="1" t="str">
        <f>IF(Append1[[#This Row],[total_day_charge]]&gt;30,"Heavy User",
IF(Append1[[#This Row],[total_eve_charge]]&gt;20,"Evening User",
IF(Append1[[#This Row],[total_night_charge]]&gt;10,"Night User","Low User")))</f>
        <v>Heavy User</v>
      </c>
    </row>
    <row r="237" spans="1:27" hidden="1" x14ac:dyDescent="0.3">
      <c r="A237">
        <v>236</v>
      </c>
      <c r="B237" s="1" t="s">
        <v>55</v>
      </c>
      <c r="C237">
        <v>163</v>
      </c>
      <c r="D237" s="1" t="s">
        <v>32</v>
      </c>
      <c r="E237" s="1">
        <v>0</v>
      </c>
      <c r="F237" s="1" t="s">
        <v>23</v>
      </c>
      <c r="G237">
        <v>0</v>
      </c>
      <c r="H237" t="str">
        <f>IF(Append1[[#This Row],[number_vmail_messages]]&lt;=10, "Low",
IF(Append1[[#This Row],[number_vmail_messages]]&lt;=25, "Medium", "High"))</f>
        <v>Low</v>
      </c>
      <c r="I237">
        <v>223</v>
      </c>
      <c r="J237">
        <v>120</v>
      </c>
      <c r="K237">
        <v>37.909999999999997</v>
      </c>
      <c r="L237">
        <v>227</v>
      </c>
      <c r="M237">
        <v>98</v>
      </c>
      <c r="N237">
        <v>19.3</v>
      </c>
      <c r="O237">
        <v>188.3</v>
      </c>
      <c r="P237">
        <v>125</v>
      </c>
      <c r="Q237">
        <v>8.4700000000000006</v>
      </c>
      <c r="R237">
        <v>8.8000000000000007</v>
      </c>
      <c r="S237">
        <v>5</v>
      </c>
      <c r="T237">
        <v>2.38</v>
      </c>
      <c r="U237" t="str">
        <f>IF(Append1[[#This Row],[total_intl_charge]] &lt;= MEDIAN(Append1[total_intl_charge]), "Low", "High")</f>
        <v>Low</v>
      </c>
      <c r="V237">
        <v>1</v>
      </c>
      <c r="X237" s="1"/>
      <c r="Y237">
        <f>IF(Append1[[#This Row],[churn]]="yes", 1,0)</f>
        <v>0</v>
      </c>
      <c r="Z237" t="str">
        <f>IF(Append1[[#This Row],[total_eve_charge]]&lt;=15,"Low",
IF(Append1[[#This Row],[total_eve_charge]]&lt;=19,"Medium","High"))</f>
        <v>High</v>
      </c>
      <c r="AA237" s="1" t="str">
        <f>IF(Append1[[#This Row],[total_day_charge]]&gt;30,"Heavy User",
IF(Append1[[#This Row],[total_eve_charge]]&gt;20,"Evening User",
IF(Append1[[#This Row],[total_night_charge]]&gt;10,"Night User","Low User")))</f>
        <v>Heavy User</v>
      </c>
    </row>
    <row r="238" spans="1:27" hidden="1" x14ac:dyDescent="0.3">
      <c r="A238">
        <v>237</v>
      </c>
      <c r="B238" s="1" t="s">
        <v>52</v>
      </c>
      <c r="C238">
        <v>174</v>
      </c>
      <c r="D238" s="1" t="s">
        <v>32</v>
      </c>
      <c r="E238" s="1">
        <v>0</v>
      </c>
      <c r="F238" s="1" t="s">
        <v>23</v>
      </c>
      <c r="G238">
        <v>0</v>
      </c>
      <c r="H238" t="str">
        <f>IF(Append1[[#This Row],[number_vmail_messages]]&lt;=10, "Low",
IF(Append1[[#This Row],[number_vmail_messages]]&lt;=25, "Medium", "High"))</f>
        <v>Low</v>
      </c>
      <c r="I238">
        <v>139.4</v>
      </c>
      <c r="J238">
        <v>96</v>
      </c>
      <c r="K238">
        <v>23.7</v>
      </c>
      <c r="L238">
        <v>143.4</v>
      </c>
      <c r="M238">
        <v>108</v>
      </c>
      <c r="N238">
        <v>12.19</v>
      </c>
      <c r="O238">
        <v>225.2</v>
      </c>
      <c r="P238">
        <v>107</v>
      </c>
      <c r="Q238">
        <v>10.130000000000001</v>
      </c>
      <c r="R238">
        <v>10</v>
      </c>
      <c r="S238">
        <v>5</v>
      </c>
      <c r="T238">
        <v>2.7</v>
      </c>
      <c r="U238" t="str">
        <f>IF(Append1[[#This Row],[total_intl_charge]] &lt;= MEDIAN(Append1[total_intl_charge]), "Low", "High")</f>
        <v>Low</v>
      </c>
      <c r="V238">
        <v>2</v>
      </c>
      <c r="X238" s="1"/>
      <c r="Y238">
        <f>IF(Append1[[#This Row],[churn]]="yes", 1,0)</f>
        <v>0</v>
      </c>
      <c r="Z238" t="str">
        <f>IF(Append1[[#This Row],[total_eve_charge]]&lt;=15,"Low",
IF(Append1[[#This Row],[total_eve_charge]]&lt;=19,"Medium","High"))</f>
        <v>Low</v>
      </c>
      <c r="AA238" s="1" t="str">
        <f>IF(Append1[[#This Row],[total_day_charge]]&gt;30,"Heavy User",
IF(Append1[[#This Row],[total_eve_charge]]&gt;20,"Evening User",
IF(Append1[[#This Row],[total_night_charge]]&gt;10,"Night User","Low User")))</f>
        <v>Night User</v>
      </c>
    </row>
    <row r="239" spans="1:27" hidden="1" x14ac:dyDescent="0.3">
      <c r="A239">
        <v>238</v>
      </c>
      <c r="B239" s="1" t="s">
        <v>48</v>
      </c>
      <c r="C239">
        <v>68</v>
      </c>
      <c r="D239" s="1" t="s">
        <v>22</v>
      </c>
      <c r="E239" s="1">
        <v>0</v>
      </c>
      <c r="F239" s="1" t="s">
        <v>23</v>
      </c>
      <c r="G239">
        <v>0</v>
      </c>
      <c r="H239" t="str">
        <f>IF(Append1[[#This Row],[number_vmail_messages]]&lt;=10, "Low",
IF(Append1[[#This Row],[number_vmail_messages]]&lt;=25, "Medium", "High"))</f>
        <v>Low</v>
      </c>
      <c r="I239">
        <v>213.9</v>
      </c>
      <c r="J239">
        <v>112</v>
      </c>
      <c r="K239">
        <v>36.36</v>
      </c>
      <c r="L239">
        <v>260.5</v>
      </c>
      <c r="M239">
        <v>100</v>
      </c>
      <c r="N239">
        <v>22.14</v>
      </c>
      <c r="O239">
        <v>233.8</v>
      </c>
      <c r="P239">
        <v>97</v>
      </c>
      <c r="Q239">
        <v>10.52</v>
      </c>
      <c r="R239">
        <v>8.4</v>
      </c>
      <c r="S239">
        <v>3</v>
      </c>
      <c r="T239">
        <v>2.27</v>
      </c>
      <c r="U239" t="str">
        <f>IF(Append1[[#This Row],[total_intl_charge]] &lt;= MEDIAN(Append1[total_intl_charge]), "Low", "High")</f>
        <v>Low</v>
      </c>
      <c r="V239">
        <v>1</v>
      </c>
      <c r="X239" s="1"/>
      <c r="Y239">
        <f>IF(Append1[[#This Row],[churn]]="yes", 1,0)</f>
        <v>0</v>
      </c>
      <c r="Z239" t="str">
        <f>IF(Append1[[#This Row],[total_eve_charge]]&lt;=15,"Low",
IF(Append1[[#This Row],[total_eve_charge]]&lt;=19,"Medium","High"))</f>
        <v>High</v>
      </c>
      <c r="AA239" s="1" t="str">
        <f>IF(Append1[[#This Row],[total_day_charge]]&gt;30,"Heavy User",
IF(Append1[[#This Row],[total_eve_charge]]&gt;20,"Evening User",
IF(Append1[[#This Row],[total_night_charge]]&gt;10,"Night User","Low User")))</f>
        <v>Heavy User</v>
      </c>
    </row>
    <row r="240" spans="1:27" hidden="1" x14ac:dyDescent="0.3">
      <c r="A240">
        <v>239</v>
      </c>
      <c r="B240" s="1" t="s">
        <v>66</v>
      </c>
      <c r="C240">
        <v>93</v>
      </c>
      <c r="D240" s="1" t="s">
        <v>26</v>
      </c>
      <c r="E240" s="1">
        <v>0</v>
      </c>
      <c r="F240" s="1" t="s">
        <v>24</v>
      </c>
      <c r="G240">
        <v>19</v>
      </c>
      <c r="H240" t="str">
        <f>IF(Append1[[#This Row],[number_vmail_messages]]&lt;=10, "Low",
IF(Append1[[#This Row],[number_vmail_messages]]&lt;=25, "Medium", "High"))</f>
        <v>Medium</v>
      </c>
      <c r="I240">
        <v>136.80000000000001</v>
      </c>
      <c r="J240">
        <v>113</v>
      </c>
      <c r="K240">
        <v>23.26</v>
      </c>
      <c r="L240">
        <v>179.5</v>
      </c>
      <c r="M240">
        <v>105</v>
      </c>
      <c r="N240">
        <v>15.26</v>
      </c>
      <c r="O240">
        <v>71.099999999999994</v>
      </c>
      <c r="P240">
        <v>95</v>
      </c>
      <c r="Q240">
        <v>3.2</v>
      </c>
      <c r="R240">
        <v>12.5</v>
      </c>
      <c r="S240">
        <v>3</v>
      </c>
      <c r="T240">
        <v>3.38</v>
      </c>
      <c r="U240" t="str">
        <f>IF(Append1[[#This Row],[total_intl_charge]] &lt;= MEDIAN(Append1[total_intl_charge]), "Low", "High")</f>
        <v>High</v>
      </c>
      <c r="V240">
        <v>2</v>
      </c>
      <c r="X240" s="1"/>
      <c r="Y240">
        <f>IF(Append1[[#This Row],[churn]]="yes", 1,0)</f>
        <v>0</v>
      </c>
      <c r="Z240" t="str">
        <f>IF(Append1[[#This Row],[total_eve_charge]]&lt;=15,"Low",
IF(Append1[[#This Row],[total_eve_charge]]&lt;=19,"Medium","High"))</f>
        <v>Medium</v>
      </c>
      <c r="AA240" s="1" t="str">
        <f>IF(Append1[[#This Row],[total_day_charge]]&gt;30,"Heavy User",
IF(Append1[[#This Row],[total_eve_charge]]&gt;20,"Evening User",
IF(Append1[[#This Row],[total_night_charge]]&gt;10,"Night User","Low User")))</f>
        <v>Low User</v>
      </c>
    </row>
    <row r="241" spans="1:27" hidden="1" x14ac:dyDescent="0.3">
      <c r="A241">
        <v>240</v>
      </c>
      <c r="B241" s="1" t="s">
        <v>50</v>
      </c>
      <c r="C241">
        <v>155</v>
      </c>
      <c r="D241" s="1" t="s">
        <v>22</v>
      </c>
      <c r="E241" s="1">
        <v>0</v>
      </c>
      <c r="F241" s="1" t="s">
        <v>24</v>
      </c>
      <c r="G241">
        <v>23</v>
      </c>
      <c r="H241" t="str">
        <f>IF(Append1[[#This Row],[number_vmail_messages]]&lt;=10, "Low",
IF(Append1[[#This Row],[number_vmail_messages]]&lt;=25, "Medium", "High"))</f>
        <v>Medium</v>
      </c>
      <c r="I241">
        <v>243.9</v>
      </c>
      <c r="J241">
        <v>112</v>
      </c>
      <c r="K241">
        <v>41.46</v>
      </c>
      <c r="L241">
        <v>133</v>
      </c>
      <c r="M241">
        <v>106</v>
      </c>
      <c r="N241">
        <v>11.31</v>
      </c>
      <c r="O241">
        <v>213.7</v>
      </c>
      <c r="P241">
        <v>123</v>
      </c>
      <c r="Q241">
        <v>9.6199999999999992</v>
      </c>
      <c r="R241">
        <v>13.4</v>
      </c>
      <c r="S241">
        <v>11</v>
      </c>
      <c r="T241">
        <v>3.62</v>
      </c>
      <c r="U241" t="str">
        <f>IF(Append1[[#This Row],[total_intl_charge]] &lt;= MEDIAN(Append1[total_intl_charge]), "Low", "High")</f>
        <v>High</v>
      </c>
      <c r="V241">
        <v>2</v>
      </c>
      <c r="X241" s="1"/>
      <c r="Y241">
        <f>IF(Append1[[#This Row],[churn]]="yes", 1,0)</f>
        <v>0</v>
      </c>
      <c r="Z241" t="str">
        <f>IF(Append1[[#This Row],[total_eve_charge]]&lt;=15,"Low",
IF(Append1[[#This Row],[total_eve_charge]]&lt;=19,"Medium","High"))</f>
        <v>Low</v>
      </c>
      <c r="AA241" s="1" t="str">
        <f>IF(Append1[[#This Row],[total_day_charge]]&gt;30,"Heavy User",
IF(Append1[[#This Row],[total_eve_charge]]&gt;20,"Evening User",
IF(Append1[[#This Row],[total_night_charge]]&gt;10,"Night User","Low User")))</f>
        <v>Heavy User</v>
      </c>
    </row>
    <row r="242" spans="1:27" hidden="1" x14ac:dyDescent="0.3">
      <c r="A242">
        <v>241</v>
      </c>
      <c r="B242" s="1" t="s">
        <v>64</v>
      </c>
      <c r="C242">
        <v>136</v>
      </c>
      <c r="D242" s="1" t="s">
        <v>26</v>
      </c>
      <c r="E242" s="1">
        <v>0</v>
      </c>
      <c r="F242" s="1" t="s">
        <v>23</v>
      </c>
      <c r="G242">
        <v>0</v>
      </c>
      <c r="H242" t="str">
        <f>IF(Append1[[#This Row],[number_vmail_messages]]&lt;=10, "Low",
IF(Append1[[#This Row],[number_vmail_messages]]&lt;=25, "Medium", "High"))</f>
        <v>Low</v>
      </c>
      <c r="I242">
        <v>259.39999999999998</v>
      </c>
      <c r="J242">
        <v>99</v>
      </c>
      <c r="K242">
        <v>44.1</v>
      </c>
      <c r="L242">
        <v>172.7</v>
      </c>
      <c r="M242">
        <v>125</v>
      </c>
      <c r="N242">
        <v>14.68</v>
      </c>
      <c r="O242">
        <v>293.7</v>
      </c>
      <c r="P242">
        <v>78</v>
      </c>
      <c r="Q242">
        <v>13.22</v>
      </c>
      <c r="R242">
        <v>10.7</v>
      </c>
      <c r="S242">
        <v>6</v>
      </c>
      <c r="T242">
        <v>2.89</v>
      </c>
      <c r="U242" t="str">
        <f>IF(Append1[[#This Row],[total_intl_charge]] &lt;= MEDIAN(Append1[total_intl_charge]), "Low", "High")</f>
        <v>High</v>
      </c>
      <c r="V242">
        <v>1</v>
      </c>
      <c r="X242" s="1"/>
      <c r="Y242">
        <f>IF(Append1[[#This Row],[churn]]="yes", 1,0)</f>
        <v>0</v>
      </c>
      <c r="Z242" t="str">
        <f>IF(Append1[[#This Row],[total_eve_charge]]&lt;=15,"Low",
IF(Append1[[#This Row],[total_eve_charge]]&lt;=19,"Medium","High"))</f>
        <v>Low</v>
      </c>
      <c r="AA242" s="1" t="str">
        <f>IF(Append1[[#This Row],[total_day_charge]]&gt;30,"Heavy User",
IF(Append1[[#This Row],[total_eve_charge]]&gt;20,"Evening User",
IF(Append1[[#This Row],[total_night_charge]]&gt;10,"Night User","Low User")))</f>
        <v>Heavy User</v>
      </c>
    </row>
    <row r="243" spans="1:27" hidden="1" x14ac:dyDescent="0.3">
      <c r="A243">
        <v>242</v>
      </c>
      <c r="B243" s="1" t="s">
        <v>65</v>
      </c>
      <c r="C243">
        <v>118</v>
      </c>
      <c r="D243" s="1" t="s">
        <v>32</v>
      </c>
      <c r="E243" s="1">
        <v>1</v>
      </c>
      <c r="F243" s="1" t="s">
        <v>24</v>
      </c>
      <c r="G243">
        <v>21</v>
      </c>
      <c r="H243" t="str">
        <f>IF(Append1[[#This Row],[number_vmail_messages]]&lt;=10, "Low",
IF(Append1[[#This Row],[number_vmail_messages]]&lt;=25, "Medium", "High"))</f>
        <v>Medium</v>
      </c>
      <c r="I243">
        <v>156.5</v>
      </c>
      <c r="J243">
        <v>122</v>
      </c>
      <c r="K243">
        <v>26.61</v>
      </c>
      <c r="L243">
        <v>209.2</v>
      </c>
      <c r="M243">
        <v>125</v>
      </c>
      <c r="N243">
        <v>17.78</v>
      </c>
      <c r="O243">
        <v>158.69999999999999</v>
      </c>
      <c r="P243">
        <v>81</v>
      </c>
      <c r="Q243">
        <v>7.14</v>
      </c>
      <c r="R243">
        <v>11.1</v>
      </c>
      <c r="S243">
        <v>3</v>
      </c>
      <c r="T243">
        <v>3</v>
      </c>
      <c r="U243" t="str">
        <f>IF(Append1[[#This Row],[total_intl_charge]] &lt;= MEDIAN(Append1[total_intl_charge]), "Low", "High")</f>
        <v>High</v>
      </c>
      <c r="V243">
        <v>4</v>
      </c>
      <c r="X243" s="1"/>
      <c r="Y243">
        <f>IF(Append1[[#This Row],[churn]]="yes", 1,0)</f>
        <v>0</v>
      </c>
      <c r="Z243" t="str">
        <f>IF(Append1[[#This Row],[total_eve_charge]]&lt;=15,"Low",
IF(Append1[[#This Row],[total_eve_charge]]&lt;=19,"Medium","High"))</f>
        <v>Medium</v>
      </c>
      <c r="AA243" s="1" t="str">
        <f>IF(Append1[[#This Row],[total_day_charge]]&gt;30,"Heavy User",
IF(Append1[[#This Row],[total_eve_charge]]&gt;20,"Evening User",
IF(Append1[[#This Row],[total_night_charge]]&gt;10,"Night User","Low User")))</f>
        <v>Low User</v>
      </c>
    </row>
    <row r="244" spans="1:27" hidden="1" x14ac:dyDescent="0.3">
      <c r="A244">
        <v>243</v>
      </c>
      <c r="B244" s="1" t="s">
        <v>73</v>
      </c>
      <c r="C244">
        <v>117</v>
      </c>
      <c r="D244" s="1" t="s">
        <v>32</v>
      </c>
      <c r="E244" s="1">
        <v>0</v>
      </c>
      <c r="F244" s="1" t="s">
        <v>23</v>
      </c>
      <c r="G244">
        <v>0</v>
      </c>
      <c r="H244" t="str">
        <f>IF(Append1[[#This Row],[number_vmail_messages]]&lt;=10, "Low",
IF(Append1[[#This Row],[number_vmail_messages]]&lt;=25, "Medium", "High"))</f>
        <v>Low</v>
      </c>
      <c r="I244">
        <v>102.3</v>
      </c>
      <c r="J244">
        <v>100</v>
      </c>
      <c r="K244">
        <v>17.39</v>
      </c>
      <c r="L244">
        <v>135.19999999999999</v>
      </c>
      <c r="M244">
        <v>104</v>
      </c>
      <c r="N244">
        <v>11.49</v>
      </c>
      <c r="O244">
        <v>199.7</v>
      </c>
      <c r="P244">
        <v>93</v>
      </c>
      <c r="Q244">
        <v>8.99</v>
      </c>
      <c r="R244">
        <v>15.7</v>
      </c>
      <c r="S244">
        <v>10</v>
      </c>
      <c r="T244">
        <v>4.24</v>
      </c>
      <c r="U244" t="str">
        <f>IF(Append1[[#This Row],[total_intl_charge]] &lt;= MEDIAN(Append1[total_intl_charge]), "Low", "High")</f>
        <v>High</v>
      </c>
      <c r="V244">
        <v>3</v>
      </c>
      <c r="X244" s="1"/>
      <c r="Y244">
        <f>IF(Append1[[#This Row],[churn]]="yes", 1,0)</f>
        <v>0</v>
      </c>
      <c r="Z244" t="str">
        <f>IF(Append1[[#This Row],[total_eve_charge]]&lt;=15,"Low",
IF(Append1[[#This Row],[total_eve_charge]]&lt;=19,"Medium","High"))</f>
        <v>Low</v>
      </c>
      <c r="AA244" s="1" t="str">
        <f>IF(Append1[[#This Row],[total_day_charge]]&gt;30,"Heavy User",
IF(Append1[[#This Row],[total_eve_charge]]&gt;20,"Evening User",
IF(Append1[[#This Row],[total_night_charge]]&gt;10,"Night User","Low User")))</f>
        <v>Low User</v>
      </c>
    </row>
    <row r="245" spans="1:27" hidden="1" x14ac:dyDescent="0.3">
      <c r="A245">
        <v>244</v>
      </c>
      <c r="B245" s="1" t="s">
        <v>63</v>
      </c>
      <c r="C245">
        <v>48</v>
      </c>
      <c r="D245" s="1" t="s">
        <v>22</v>
      </c>
      <c r="E245" s="1">
        <v>0</v>
      </c>
      <c r="F245" s="1" t="s">
        <v>24</v>
      </c>
      <c r="G245">
        <v>36</v>
      </c>
      <c r="H245" t="str">
        <f>IF(Append1[[#This Row],[number_vmail_messages]]&lt;=10, "Low",
IF(Append1[[#This Row],[number_vmail_messages]]&lt;=25, "Medium", "High"))</f>
        <v>High</v>
      </c>
      <c r="I245">
        <v>230.9</v>
      </c>
      <c r="J245">
        <v>92</v>
      </c>
      <c r="K245">
        <v>39.25</v>
      </c>
      <c r="L245">
        <v>167.6</v>
      </c>
      <c r="M245">
        <v>121</v>
      </c>
      <c r="N245">
        <v>14.25</v>
      </c>
      <c r="O245">
        <v>270</v>
      </c>
      <c r="P245">
        <v>87</v>
      </c>
      <c r="Q245">
        <v>12.15</v>
      </c>
      <c r="R245">
        <v>7.6</v>
      </c>
      <c r="S245">
        <v>4</v>
      </c>
      <c r="T245">
        <v>2.0499999999999998</v>
      </c>
      <c r="U245" t="str">
        <f>IF(Append1[[#This Row],[total_intl_charge]] &lt;= MEDIAN(Append1[total_intl_charge]), "Low", "High")</f>
        <v>Low</v>
      </c>
      <c r="V245">
        <v>3</v>
      </c>
      <c r="X245" s="1"/>
      <c r="Y245">
        <f>IF(Append1[[#This Row],[churn]]="yes", 1,0)</f>
        <v>0</v>
      </c>
      <c r="Z245" t="str">
        <f>IF(Append1[[#This Row],[total_eve_charge]]&lt;=15,"Low",
IF(Append1[[#This Row],[total_eve_charge]]&lt;=19,"Medium","High"))</f>
        <v>Low</v>
      </c>
      <c r="AA245" s="1" t="str">
        <f>IF(Append1[[#This Row],[total_day_charge]]&gt;30,"Heavy User",
IF(Append1[[#This Row],[total_eve_charge]]&gt;20,"Evening User",
IF(Append1[[#This Row],[total_night_charge]]&gt;10,"Night User","Low User")))</f>
        <v>Heavy User</v>
      </c>
    </row>
    <row r="246" spans="1:27" hidden="1" x14ac:dyDescent="0.3">
      <c r="A246">
        <v>245</v>
      </c>
      <c r="B246" s="1" t="s">
        <v>67</v>
      </c>
      <c r="C246">
        <v>107</v>
      </c>
      <c r="D246" s="1" t="s">
        <v>26</v>
      </c>
      <c r="E246" s="1">
        <v>0</v>
      </c>
      <c r="F246" s="1" t="s">
        <v>24</v>
      </c>
      <c r="G246">
        <v>38</v>
      </c>
      <c r="H246" t="str">
        <f>IF(Append1[[#This Row],[number_vmail_messages]]&lt;=10, "Low",
IF(Append1[[#This Row],[number_vmail_messages]]&lt;=25, "Medium", "High"))</f>
        <v>High</v>
      </c>
      <c r="I246">
        <v>219.4</v>
      </c>
      <c r="J246">
        <v>92</v>
      </c>
      <c r="K246">
        <v>37.299999999999997</v>
      </c>
      <c r="L246">
        <v>180.5</v>
      </c>
      <c r="M246">
        <v>73</v>
      </c>
      <c r="N246">
        <v>15.34</v>
      </c>
      <c r="O246">
        <v>104.1</v>
      </c>
      <c r="P246">
        <v>91</v>
      </c>
      <c r="Q246">
        <v>4.68</v>
      </c>
      <c r="R246">
        <v>11</v>
      </c>
      <c r="S246">
        <v>1</v>
      </c>
      <c r="T246">
        <v>2.97</v>
      </c>
      <c r="U246" t="str">
        <f>IF(Append1[[#This Row],[total_intl_charge]] &lt;= MEDIAN(Append1[total_intl_charge]), "Low", "High")</f>
        <v>High</v>
      </c>
      <c r="V246">
        <v>2</v>
      </c>
      <c r="X246" s="1"/>
      <c r="Y246">
        <f>IF(Append1[[#This Row],[churn]]="yes", 1,0)</f>
        <v>0</v>
      </c>
      <c r="Z246" t="str">
        <f>IF(Append1[[#This Row],[total_eve_charge]]&lt;=15,"Low",
IF(Append1[[#This Row],[total_eve_charge]]&lt;=19,"Medium","High"))</f>
        <v>Medium</v>
      </c>
      <c r="AA246" s="1" t="str">
        <f>IF(Append1[[#This Row],[total_day_charge]]&gt;30,"Heavy User",
IF(Append1[[#This Row],[total_eve_charge]]&gt;20,"Evening User",
IF(Append1[[#This Row],[total_night_charge]]&gt;10,"Night User","Low User")))</f>
        <v>Heavy User</v>
      </c>
    </row>
    <row r="247" spans="1:27" hidden="1" x14ac:dyDescent="0.3">
      <c r="A247">
        <v>246</v>
      </c>
      <c r="B247" s="1" t="s">
        <v>43</v>
      </c>
      <c r="C247">
        <v>56</v>
      </c>
      <c r="D247" s="1" t="s">
        <v>22</v>
      </c>
      <c r="E247" s="1">
        <v>0</v>
      </c>
      <c r="F247" s="1" t="s">
        <v>23</v>
      </c>
      <c r="G247">
        <v>0</v>
      </c>
      <c r="H247" t="str">
        <f>IF(Append1[[#This Row],[number_vmail_messages]]&lt;=10, "Low",
IF(Append1[[#This Row],[number_vmail_messages]]&lt;=25, "Medium", "High"))</f>
        <v>Low</v>
      </c>
      <c r="I247">
        <v>137.19999999999999</v>
      </c>
      <c r="J247">
        <v>111</v>
      </c>
      <c r="K247">
        <v>23.32</v>
      </c>
      <c r="L247">
        <v>165.9</v>
      </c>
      <c r="M247">
        <v>119</v>
      </c>
      <c r="N247">
        <v>14.1</v>
      </c>
      <c r="O247">
        <v>182.3</v>
      </c>
      <c r="P247">
        <v>72</v>
      </c>
      <c r="Q247">
        <v>8.1999999999999993</v>
      </c>
      <c r="R247">
        <v>14.3</v>
      </c>
      <c r="S247">
        <v>4</v>
      </c>
      <c r="T247">
        <v>3.86</v>
      </c>
      <c r="U247" t="str">
        <f>IF(Append1[[#This Row],[total_intl_charge]] &lt;= MEDIAN(Append1[total_intl_charge]), "Low", "High")</f>
        <v>High</v>
      </c>
      <c r="V247">
        <v>1</v>
      </c>
      <c r="X247" s="1"/>
      <c r="Y247">
        <f>IF(Append1[[#This Row],[churn]]="yes", 1,0)</f>
        <v>0</v>
      </c>
      <c r="Z247" t="str">
        <f>IF(Append1[[#This Row],[total_eve_charge]]&lt;=15,"Low",
IF(Append1[[#This Row],[total_eve_charge]]&lt;=19,"Medium","High"))</f>
        <v>Low</v>
      </c>
      <c r="AA247" s="1" t="str">
        <f>IF(Append1[[#This Row],[total_day_charge]]&gt;30,"Heavy User",
IF(Append1[[#This Row],[total_eve_charge]]&gt;20,"Evening User",
IF(Append1[[#This Row],[total_night_charge]]&gt;10,"Night User","Low User")))</f>
        <v>Low User</v>
      </c>
    </row>
    <row r="248" spans="1:27" hidden="1" x14ac:dyDescent="0.3">
      <c r="A248">
        <v>247</v>
      </c>
      <c r="B248" s="1" t="s">
        <v>40</v>
      </c>
      <c r="C248">
        <v>159</v>
      </c>
      <c r="D248" s="1" t="s">
        <v>22</v>
      </c>
      <c r="E248" s="1">
        <v>0</v>
      </c>
      <c r="F248" s="1" t="s">
        <v>23</v>
      </c>
      <c r="G248">
        <v>0</v>
      </c>
      <c r="H248" t="str">
        <f>IF(Append1[[#This Row],[number_vmail_messages]]&lt;=10, "Low",
IF(Append1[[#This Row],[number_vmail_messages]]&lt;=25, "Medium", "High"))</f>
        <v>Low</v>
      </c>
      <c r="I248">
        <v>87.7</v>
      </c>
      <c r="J248">
        <v>103</v>
      </c>
      <c r="K248">
        <v>14.91</v>
      </c>
      <c r="L248">
        <v>278.2</v>
      </c>
      <c r="M248">
        <v>97</v>
      </c>
      <c r="N248">
        <v>23.65</v>
      </c>
      <c r="O248">
        <v>170.6</v>
      </c>
      <c r="P248">
        <v>93</v>
      </c>
      <c r="Q248">
        <v>7.68</v>
      </c>
      <c r="R248">
        <v>10.5</v>
      </c>
      <c r="S248">
        <v>10</v>
      </c>
      <c r="T248">
        <v>2.84</v>
      </c>
      <c r="U248" t="str">
        <f>IF(Append1[[#This Row],[total_intl_charge]] &lt;= MEDIAN(Append1[total_intl_charge]), "Low", "High")</f>
        <v>High</v>
      </c>
      <c r="V248">
        <v>1</v>
      </c>
      <c r="X248" s="1"/>
      <c r="Y248">
        <f>IF(Append1[[#This Row],[churn]]="yes", 1,0)</f>
        <v>0</v>
      </c>
      <c r="Z248" t="str">
        <f>IF(Append1[[#This Row],[total_eve_charge]]&lt;=15,"Low",
IF(Append1[[#This Row],[total_eve_charge]]&lt;=19,"Medium","High"))</f>
        <v>High</v>
      </c>
      <c r="AA248" s="1" t="str">
        <f>IF(Append1[[#This Row],[total_day_charge]]&gt;30,"Heavy User",
IF(Append1[[#This Row],[total_eve_charge]]&gt;20,"Evening User",
IF(Append1[[#This Row],[total_night_charge]]&gt;10,"Night User","Low User")))</f>
        <v>Evening User</v>
      </c>
    </row>
    <row r="249" spans="1:27" hidden="1" x14ac:dyDescent="0.3">
      <c r="A249">
        <v>248</v>
      </c>
      <c r="B249" s="1" t="s">
        <v>62</v>
      </c>
      <c r="C249">
        <v>78</v>
      </c>
      <c r="D249" s="1" t="s">
        <v>22</v>
      </c>
      <c r="E249" s="1">
        <v>0</v>
      </c>
      <c r="F249" s="1" t="s">
        <v>24</v>
      </c>
      <c r="G249">
        <v>25</v>
      </c>
      <c r="H249" t="str">
        <f>IF(Append1[[#This Row],[number_vmail_messages]]&lt;=10, "Low",
IF(Append1[[#This Row],[number_vmail_messages]]&lt;=25, "Medium", "High"))</f>
        <v>Medium</v>
      </c>
      <c r="I249">
        <v>197.4</v>
      </c>
      <c r="J249">
        <v>73</v>
      </c>
      <c r="K249">
        <v>33.56</v>
      </c>
      <c r="L249">
        <v>295.7</v>
      </c>
      <c r="M249">
        <v>113</v>
      </c>
      <c r="N249">
        <v>25.13</v>
      </c>
      <c r="O249">
        <v>211.7</v>
      </c>
      <c r="P249">
        <v>73</v>
      </c>
      <c r="Q249">
        <v>9.5299999999999994</v>
      </c>
      <c r="R249">
        <v>13.2</v>
      </c>
      <c r="S249">
        <v>2</v>
      </c>
      <c r="T249">
        <v>3.56</v>
      </c>
      <c r="U249" t="str">
        <f>IF(Append1[[#This Row],[total_intl_charge]] &lt;= MEDIAN(Append1[total_intl_charge]), "Low", "High")</f>
        <v>High</v>
      </c>
      <c r="V249">
        <v>0</v>
      </c>
      <c r="X249" s="1"/>
      <c r="Y249">
        <f>IF(Append1[[#This Row],[churn]]="yes", 1,0)</f>
        <v>0</v>
      </c>
      <c r="Z249" t="str">
        <f>IF(Append1[[#This Row],[total_eve_charge]]&lt;=15,"Low",
IF(Append1[[#This Row],[total_eve_charge]]&lt;=19,"Medium","High"))</f>
        <v>High</v>
      </c>
      <c r="AA249" s="1" t="str">
        <f>IF(Append1[[#This Row],[total_day_charge]]&gt;30,"Heavy User",
IF(Append1[[#This Row],[total_eve_charge]]&gt;20,"Evening User",
IF(Append1[[#This Row],[total_night_charge]]&gt;10,"Night User","Low User")))</f>
        <v>Heavy User</v>
      </c>
    </row>
    <row r="250" spans="1:27" hidden="1" x14ac:dyDescent="0.3">
      <c r="A250">
        <v>249</v>
      </c>
      <c r="B250" s="1" t="s">
        <v>55</v>
      </c>
      <c r="C250">
        <v>75</v>
      </c>
      <c r="D250" s="1" t="s">
        <v>22</v>
      </c>
      <c r="E250" s="1">
        <v>0</v>
      </c>
      <c r="F250" s="1" t="s">
        <v>24</v>
      </c>
      <c r="G250">
        <v>39</v>
      </c>
      <c r="H250" t="str">
        <f>IF(Append1[[#This Row],[number_vmail_messages]]&lt;=10, "Low",
IF(Append1[[#This Row],[number_vmail_messages]]&lt;=25, "Medium", "High"))</f>
        <v>High</v>
      </c>
      <c r="I250">
        <v>198.2</v>
      </c>
      <c r="J250">
        <v>107</v>
      </c>
      <c r="K250">
        <v>33.69</v>
      </c>
      <c r="L250">
        <v>280.39999999999998</v>
      </c>
      <c r="M250">
        <v>132</v>
      </c>
      <c r="N250">
        <v>23.83</v>
      </c>
      <c r="O250">
        <v>129.6</v>
      </c>
      <c r="P250">
        <v>73</v>
      </c>
      <c r="Q250">
        <v>5.83</v>
      </c>
      <c r="R250">
        <v>11.3</v>
      </c>
      <c r="S250">
        <v>7</v>
      </c>
      <c r="T250">
        <v>3.05</v>
      </c>
      <c r="U250" t="str">
        <f>IF(Append1[[#This Row],[total_intl_charge]] &lt;= MEDIAN(Append1[total_intl_charge]), "Low", "High")</f>
        <v>High</v>
      </c>
      <c r="V250">
        <v>1</v>
      </c>
      <c r="X250" s="1"/>
      <c r="Y250">
        <f>IF(Append1[[#This Row],[churn]]="yes", 1,0)</f>
        <v>0</v>
      </c>
      <c r="Z250" t="str">
        <f>IF(Append1[[#This Row],[total_eve_charge]]&lt;=15,"Low",
IF(Append1[[#This Row],[total_eve_charge]]&lt;=19,"Medium","High"))</f>
        <v>High</v>
      </c>
      <c r="AA250" s="1" t="str">
        <f>IF(Append1[[#This Row],[total_day_charge]]&gt;30,"Heavy User",
IF(Append1[[#This Row],[total_eve_charge]]&gt;20,"Evening User",
IF(Append1[[#This Row],[total_night_charge]]&gt;10,"Night User","Low User")))</f>
        <v>Heavy User</v>
      </c>
    </row>
    <row r="251" spans="1:27" hidden="1" x14ac:dyDescent="0.3">
      <c r="A251">
        <v>250</v>
      </c>
      <c r="B251" s="1" t="s">
        <v>34</v>
      </c>
      <c r="C251">
        <v>83</v>
      </c>
      <c r="D251" s="1" t="s">
        <v>22</v>
      </c>
      <c r="E251" s="1">
        <v>0</v>
      </c>
      <c r="F251" s="1" t="s">
        <v>23</v>
      </c>
      <c r="G251">
        <v>0</v>
      </c>
      <c r="H251" t="str">
        <f>IF(Append1[[#This Row],[number_vmail_messages]]&lt;=10, "Low",
IF(Append1[[#This Row],[number_vmail_messages]]&lt;=25, "Medium", "High"))</f>
        <v>Low</v>
      </c>
      <c r="I251">
        <v>178.8</v>
      </c>
      <c r="J251">
        <v>102</v>
      </c>
      <c r="K251">
        <v>30.4</v>
      </c>
      <c r="L251">
        <v>167.9</v>
      </c>
      <c r="M251">
        <v>84</v>
      </c>
      <c r="N251">
        <v>14.27</v>
      </c>
      <c r="O251">
        <v>178.9</v>
      </c>
      <c r="P251">
        <v>65</v>
      </c>
      <c r="Q251">
        <v>8.0500000000000007</v>
      </c>
      <c r="R251">
        <v>8.6</v>
      </c>
      <c r="S251">
        <v>4</v>
      </c>
      <c r="T251">
        <v>2.3199999999999998</v>
      </c>
      <c r="U251" t="str">
        <f>IF(Append1[[#This Row],[total_intl_charge]] &lt;= MEDIAN(Append1[total_intl_charge]), "Low", "High")</f>
        <v>Low</v>
      </c>
      <c r="V251">
        <v>3</v>
      </c>
      <c r="X251" s="1"/>
      <c r="Y251">
        <f>IF(Append1[[#This Row],[churn]]="yes", 1,0)</f>
        <v>0</v>
      </c>
      <c r="Z251" t="str">
        <f>IF(Append1[[#This Row],[total_eve_charge]]&lt;=15,"Low",
IF(Append1[[#This Row],[total_eve_charge]]&lt;=19,"Medium","High"))</f>
        <v>Low</v>
      </c>
      <c r="AA251" s="1" t="str">
        <f>IF(Append1[[#This Row],[total_day_charge]]&gt;30,"Heavy User",
IF(Append1[[#This Row],[total_eve_charge]]&gt;20,"Evening User",
IF(Append1[[#This Row],[total_night_charge]]&gt;10,"Night User","Low User")))</f>
        <v>Heavy User</v>
      </c>
    </row>
    <row r="252" spans="1:27" hidden="1" x14ac:dyDescent="0.3">
      <c r="A252">
        <v>251</v>
      </c>
      <c r="B252" s="1" t="s">
        <v>68</v>
      </c>
      <c r="C252">
        <v>99</v>
      </c>
      <c r="D252" s="1" t="s">
        <v>26</v>
      </c>
      <c r="E252" s="1">
        <v>1</v>
      </c>
      <c r="F252" s="1" t="s">
        <v>23</v>
      </c>
      <c r="G252">
        <v>0</v>
      </c>
      <c r="H252" t="str">
        <f>IF(Append1[[#This Row],[number_vmail_messages]]&lt;=10, "Low",
IF(Append1[[#This Row],[number_vmail_messages]]&lt;=25, "Medium", "High"))</f>
        <v>Low</v>
      </c>
      <c r="I252">
        <v>242.3</v>
      </c>
      <c r="J252">
        <v>102</v>
      </c>
      <c r="K252">
        <v>41.19</v>
      </c>
      <c r="L252">
        <v>350.9</v>
      </c>
      <c r="M252">
        <v>102</v>
      </c>
      <c r="N252">
        <v>29.83</v>
      </c>
      <c r="O252">
        <v>163.1</v>
      </c>
      <c r="P252">
        <v>93</v>
      </c>
      <c r="Q252">
        <v>7.34</v>
      </c>
      <c r="R252">
        <v>11.3</v>
      </c>
      <c r="S252">
        <v>3</v>
      </c>
      <c r="T252">
        <v>3.05</v>
      </c>
      <c r="U252" t="str">
        <f>IF(Append1[[#This Row],[total_intl_charge]] &lt;= MEDIAN(Append1[total_intl_charge]), "Low", "High")</f>
        <v>High</v>
      </c>
      <c r="V252">
        <v>0</v>
      </c>
      <c r="X252" s="1"/>
      <c r="Y252">
        <f>IF(Append1[[#This Row],[churn]]="yes", 1,0)</f>
        <v>0</v>
      </c>
      <c r="Z252" t="str">
        <f>IF(Append1[[#This Row],[total_eve_charge]]&lt;=15,"Low",
IF(Append1[[#This Row],[total_eve_charge]]&lt;=19,"Medium","High"))</f>
        <v>High</v>
      </c>
      <c r="AA252" s="1" t="str">
        <f>IF(Append1[[#This Row],[total_day_charge]]&gt;30,"Heavy User",
IF(Append1[[#This Row],[total_eve_charge]]&gt;20,"Evening User",
IF(Append1[[#This Row],[total_night_charge]]&gt;10,"Night User","Low User")))</f>
        <v>Heavy User</v>
      </c>
    </row>
    <row r="253" spans="1:27" hidden="1" x14ac:dyDescent="0.3">
      <c r="A253">
        <v>252</v>
      </c>
      <c r="B253" s="1" t="s">
        <v>61</v>
      </c>
      <c r="C253">
        <v>83</v>
      </c>
      <c r="D253" s="1" t="s">
        <v>22</v>
      </c>
      <c r="E253" s="1">
        <v>0</v>
      </c>
      <c r="F253" s="1" t="s">
        <v>24</v>
      </c>
      <c r="G253">
        <v>20</v>
      </c>
      <c r="H253" t="str">
        <f>IF(Append1[[#This Row],[number_vmail_messages]]&lt;=10, "Low",
IF(Append1[[#This Row],[number_vmail_messages]]&lt;=25, "Medium", "High"))</f>
        <v>Medium</v>
      </c>
      <c r="I253">
        <v>95</v>
      </c>
      <c r="J253">
        <v>89</v>
      </c>
      <c r="K253">
        <v>16.149999999999999</v>
      </c>
      <c r="L253">
        <v>167.9</v>
      </c>
      <c r="M253">
        <v>92</v>
      </c>
      <c r="N253">
        <v>14.27</v>
      </c>
      <c r="O253">
        <v>200.6</v>
      </c>
      <c r="P253">
        <v>79</v>
      </c>
      <c r="Q253">
        <v>9.0299999999999994</v>
      </c>
      <c r="R253">
        <v>11.2</v>
      </c>
      <c r="S253">
        <v>2</v>
      </c>
      <c r="T253">
        <v>3.02</v>
      </c>
      <c r="U253" t="str">
        <f>IF(Append1[[#This Row],[total_intl_charge]] &lt;= MEDIAN(Append1[total_intl_charge]), "Low", "High")</f>
        <v>High</v>
      </c>
      <c r="V253">
        <v>0</v>
      </c>
      <c r="X253" s="1"/>
      <c r="Y253">
        <f>IF(Append1[[#This Row],[churn]]="yes", 1,0)</f>
        <v>0</v>
      </c>
      <c r="Z253" t="str">
        <f>IF(Append1[[#This Row],[total_eve_charge]]&lt;=15,"Low",
IF(Append1[[#This Row],[total_eve_charge]]&lt;=19,"Medium","High"))</f>
        <v>Low</v>
      </c>
      <c r="AA253" s="1" t="str">
        <f>IF(Append1[[#This Row],[total_day_charge]]&gt;30,"Heavy User",
IF(Append1[[#This Row],[total_eve_charge]]&gt;20,"Evening User",
IF(Append1[[#This Row],[total_night_charge]]&gt;10,"Night User","Low User")))</f>
        <v>Low User</v>
      </c>
    </row>
    <row r="254" spans="1:27" hidden="1" x14ac:dyDescent="0.3">
      <c r="A254">
        <v>253</v>
      </c>
      <c r="B254" s="1" t="s">
        <v>58</v>
      </c>
      <c r="C254">
        <v>141</v>
      </c>
      <c r="D254" s="1" t="s">
        <v>22</v>
      </c>
      <c r="E254" s="1">
        <v>0</v>
      </c>
      <c r="F254" s="1" t="s">
        <v>23</v>
      </c>
      <c r="G254">
        <v>0</v>
      </c>
      <c r="H254" t="str">
        <f>IF(Append1[[#This Row],[number_vmail_messages]]&lt;=10, "Low",
IF(Append1[[#This Row],[number_vmail_messages]]&lt;=25, "Medium", "High"))</f>
        <v>Low</v>
      </c>
      <c r="I254">
        <v>160.1</v>
      </c>
      <c r="J254">
        <v>87</v>
      </c>
      <c r="K254">
        <v>27.22</v>
      </c>
      <c r="L254">
        <v>256.7</v>
      </c>
      <c r="M254">
        <v>120</v>
      </c>
      <c r="N254">
        <v>21.82</v>
      </c>
      <c r="O254">
        <v>270</v>
      </c>
      <c r="P254">
        <v>107</v>
      </c>
      <c r="Q254">
        <v>12.15</v>
      </c>
      <c r="R254">
        <v>7</v>
      </c>
      <c r="S254">
        <v>1</v>
      </c>
      <c r="T254">
        <v>1.89</v>
      </c>
      <c r="U254" t="str">
        <f>IF(Append1[[#This Row],[total_intl_charge]] &lt;= MEDIAN(Append1[total_intl_charge]), "Low", "High")</f>
        <v>Low</v>
      </c>
      <c r="V254">
        <v>2</v>
      </c>
      <c r="X254" s="1"/>
      <c r="Y254">
        <f>IF(Append1[[#This Row],[churn]]="yes", 1,0)</f>
        <v>0</v>
      </c>
      <c r="Z254" t="str">
        <f>IF(Append1[[#This Row],[total_eve_charge]]&lt;=15,"Low",
IF(Append1[[#This Row],[total_eve_charge]]&lt;=19,"Medium","High"))</f>
        <v>High</v>
      </c>
      <c r="AA254" s="1" t="str">
        <f>IF(Append1[[#This Row],[total_day_charge]]&gt;30,"Heavy User",
IF(Append1[[#This Row],[total_eve_charge]]&gt;20,"Evening User",
IF(Append1[[#This Row],[total_night_charge]]&gt;10,"Night User","Low User")))</f>
        <v>Evening User</v>
      </c>
    </row>
    <row r="255" spans="1:27" hidden="1" x14ac:dyDescent="0.3">
      <c r="A255">
        <v>254</v>
      </c>
      <c r="B255" s="1" t="s">
        <v>63</v>
      </c>
      <c r="C255">
        <v>184</v>
      </c>
      <c r="D255" s="1" t="s">
        <v>22</v>
      </c>
      <c r="E255" s="1">
        <v>0</v>
      </c>
      <c r="F255" s="1" t="s">
        <v>23</v>
      </c>
      <c r="G255">
        <v>0</v>
      </c>
      <c r="H255" t="str">
        <f>IF(Append1[[#This Row],[number_vmail_messages]]&lt;=10, "Low",
IF(Append1[[#This Row],[number_vmail_messages]]&lt;=25, "Medium", "High"))</f>
        <v>Low</v>
      </c>
      <c r="I255">
        <v>236.4</v>
      </c>
      <c r="J255">
        <v>73</v>
      </c>
      <c r="K255">
        <v>40.19</v>
      </c>
      <c r="L255">
        <v>287.3</v>
      </c>
      <c r="M255">
        <v>120</v>
      </c>
      <c r="N255">
        <v>24.42</v>
      </c>
      <c r="O255">
        <v>192</v>
      </c>
      <c r="P255">
        <v>94</v>
      </c>
      <c r="Q255">
        <v>8.64</v>
      </c>
      <c r="R255">
        <v>13.8</v>
      </c>
      <c r="S255">
        <v>4</v>
      </c>
      <c r="T255">
        <v>3.73</v>
      </c>
      <c r="U255" t="str">
        <f>IF(Append1[[#This Row],[total_intl_charge]] &lt;= MEDIAN(Append1[total_intl_charge]), "Low", "High")</f>
        <v>High</v>
      </c>
      <c r="V255">
        <v>1</v>
      </c>
      <c r="X255" s="1"/>
      <c r="Y255">
        <f>IF(Append1[[#This Row],[churn]]="yes", 1,0)</f>
        <v>0</v>
      </c>
      <c r="Z255" t="str">
        <f>IF(Append1[[#This Row],[total_eve_charge]]&lt;=15,"Low",
IF(Append1[[#This Row],[total_eve_charge]]&lt;=19,"Medium","High"))</f>
        <v>High</v>
      </c>
      <c r="AA255" s="1" t="str">
        <f>IF(Append1[[#This Row],[total_day_charge]]&gt;30,"Heavy User",
IF(Append1[[#This Row],[total_eve_charge]]&gt;20,"Evening User",
IF(Append1[[#This Row],[total_night_charge]]&gt;10,"Night User","Low User")))</f>
        <v>Heavy User</v>
      </c>
    </row>
    <row r="256" spans="1:27" hidden="1" x14ac:dyDescent="0.3">
      <c r="A256">
        <v>255</v>
      </c>
      <c r="B256" s="1" t="s">
        <v>49</v>
      </c>
      <c r="C256">
        <v>138</v>
      </c>
      <c r="D256" s="1" t="s">
        <v>26</v>
      </c>
      <c r="E256" s="1">
        <v>0</v>
      </c>
      <c r="F256" s="1" t="s">
        <v>24</v>
      </c>
      <c r="G256">
        <v>21</v>
      </c>
      <c r="H256" t="str">
        <f>IF(Append1[[#This Row],[number_vmail_messages]]&lt;=10, "Low",
IF(Append1[[#This Row],[number_vmail_messages]]&lt;=25, "Medium", "High"))</f>
        <v>Medium</v>
      </c>
      <c r="I256">
        <v>19.5</v>
      </c>
      <c r="J256">
        <v>149</v>
      </c>
      <c r="K256">
        <v>3.32</v>
      </c>
      <c r="L256">
        <v>140.9</v>
      </c>
      <c r="M256">
        <v>109</v>
      </c>
      <c r="N256">
        <v>11.98</v>
      </c>
      <c r="O256">
        <v>179.7</v>
      </c>
      <c r="P256">
        <v>111</v>
      </c>
      <c r="Q256">
        <v>8.09</v>
      </c>
      <c r="R256">
        <v>7.9</v>
      </c>
      <c r="S256">
        <v>1</v>
      </c>
      <c r="T256">
        <v>2.13</v>
      </c>
      <c r="U256" t="str">
        <f>IF(Append1[[#This Row],[total_intl_charge]] &lt;= MEDIAN(Append1[total_intl_charge]), "Low", "High")</f>
        <v>Low</v>
      </c>
      <c r="V256">
        <v>0</v>
      </c>
      <c r="X256" s="1"/>
      <c r="Y256">
        <f>IF(Append1[[#This Row],[churn]]="yes", 1,0)</f>
        <v>0</v>
      </c>
      <c r="Z256" t="str">
        <f>IF(Append1[[#This Row],[total_eve_charge]]&lt;=15,"Low",
IF(Append1[[#This Row],[total_eve_charge]]&lt;=19,"Medium","High"))</f>
        <v>Low</v>
      </c>
      <c r="AA256" s="1" t="str">
        <f>IF(Append1[[#This Row],[total_day_charge]]&gt;30,"Heavy User",
IF(Append1[[#This Row],[total_eve_charge]]&gt;20,"Evening User",
IF(Append1[[#This Row],[total_night_charge]]&gt;10,"Night User","Low User")))</f>
        <v>Low User</v>
      </c>
    </row>
    <row r="257" spans="1:27" hidden="1" x14ac:dyDescent="0.3">
      <c r="A257">
        <v>256</v>
      </c>
      <c r="B257" s="1" t="s">
        <v>70</v>
      </c>
      <c r="C257">
        <v>84</v>
      </c>
      <c r="D257" s="1" t="s">
        <v>26</v>
      </c>
      <c r="E257" s="1">
        <v>0</v>
      </c>
      <c r="F257" s="1" t="s">
        <v>23</v>
      </c>
      <c r="G257">
        <v>0</v>
      </c>
      <c r="H257" t="str">
        <f>IF(Append1[[#This Row],[number_vmail_messages]]&lt;=10, "Low",
IF(Append1[[#This Row],[number_vmail_messages]]&lt;=25, "Medium", "High"))</f>
        <v>Low</v>
      </c>
      <c r="I257">
        <v>226.9</v>
      </c>
      <c r="J257">
        <v>144</v>
      </c>
      <c r="K257">
        <v>38.57</v>
      </c>
      <c r="L257">
        <v>201.6</v>
      </c>
      <c r="M257">
        <v>122</v>
      </c>
      <c r="N257">
        <v>17.14</v>
      </c>
      <c r="O257">
        <v>130.19999999999999</v>
      </c>
      <c r="P257">
        <v>121</v>
      </c>
      <c r="Q257">
        <v>5.86</v>
      </c>
      <c r="R257">
        <v>13.2</v>
      </c>
      <c r="S257">
        <v>5</v>
      </c>
      <c r="T257">
        <v>3.56</v>
      </c>
      <c r="U257" t="str">
        <f>IF(Append1[[#This Row],[total_intl_charge]] &lt;= MEDIAN(Append1[total_intl_charge]), "Low", "High")</f>
        <v>High</v>
      </c>
      <c r="V257">
        <v>2</v>
      </c>
      <c r="X257" s="1"/>
      <c r="Y257">
        <f>IF(Append1[[#This Row],[churn]]="yes", 1,0)</f>
        <v>0</v>
      </c>
      <c r="Z257" t="str">
        <f>IF(Append1[[#This Row],[total_eve_charge]]&lt;=15,"Low",
IF(Append1[[#This Row],[total_eve_charge]]&lt;=19,"Medium","High"))</f>
        <v>Medium</v>
      </c>
      <c r="AA257" s="1" t="str">
        <f>IF(Append1[[#This Row],[total_day_charge]]&gt;30,"Heavy User",
IF(Append1[[#This Row],[total_eve_charge]]&gt;20,"Evening User",
IF(Append1[[#This Row],[total_night_charge]]&gt;10,"Night User","Low User")))</f>
        <v>Heavy User</v>
      </c>
    </row>
    <row r="258" spans="1:27" hidden="1" x14ac:dyDescent="0.3">
      <c r="A258">
        <v>257</v>
      </c>
      <c r="B258" s="1" t="s">
        <v>43</v>
      </c>
      <c r="C258">
        <v>72</v>
      </c>
      <c r="D258" s="1" t="s">
        <v>22</v>
      </c>
      <c r="E258" s="1">
        <v>0</v>
      </c>
      <c r="F258" s="1" t="s">
        <v>23</v>
      </c>
      <c r="G258">
        <v>0</v>
      </c>
      <c r="H258" t="str">
        <f>IF(Append1[[#This Row],[number_vmail_messages]]&lt;=10, "Low",
IF(Append1[[#This Row],[number_vmail_messages]]&lt;=25, "Medium", "High"))</f>
        <v>Low</v>
      </c>
      <c r="I258">
        <v>165.9</v>
      </c>
      <c r="J258">
        <v>114</v>
      </c>
      <c r="K258">
        <v>28.2</v>
      </c>
      <c r="L258">
        <v>235.9</v>
      </c>
      <c r="M258">
        <v>97</v>
      </c>
      <c r="N258">
        <v>20.05</v>
      </c>
      <c r="O258">
        <v>210.1</v>
      </c>
      <c r="P258">
        <v>120</v>
      </c>
      <c r="Q258">
        <v>9.4499999999999993</v>
      </c>
      <c r="R258">
        <v>12</v>
      </c>
      <c r="S258">
        <v>5</v>
      </c>
      <c r="T258">
        <v>3.24</v>
      </c>
      <c r="U258" t="str">
        <f>IF(Append1[[#This Row],[total_intl_charge]] &lt;= MEDIAN(Append1[total_intl_charge]), "Low", "High")</f>
        <v>High</v>
      </c>
      <c r="V258">
        <v>2</v>
      </c>
      <c r="X258" s="1"/>
      <c r="Y258">
        <f>IF(Append1[[#This Row],[churn]]="yes", 1,0)</f>
        <v>0</v>
      </c>
      <c r="Z258" t="str">
        <f>IF(Append1[[#This Row],[total_eve_charge]]&lt;=15,"Low",
IF(Append1[[#This Row],[total_eve_charge]]&lt;=19,"Medium","High"))</f>
        <v>High</v>
      </c>
      <c r="AA258" s="1" t="str">
        <f>IF(Append1[[#This Row],[total_day_charge]]&gt;30,"Heavy User",
IF(Append1[[#This Row],[total_eve_charge]]&gt;20,"Evening User",
IF(Append1[[#This Row],[total_night_charge]]&gt;10,"Night User","Low User")))</f>
        <v>Evening User</v>
      </c>
    </row>
    <row r="259" spans="1:27" hidden="1" x14ac:dyDescent="0.3">
      <c r="A259">
        <v>258</v>
      </c>
      <c r="B259" s="1" t="s">
        <v>38</v>
      </c>
      <c r="C259">
        <v>65</v>
      </c>
      <c r="D259" s="1" t="s">
        <v>26</v>
      </c>
      <c r="E259" s="1">
        <v>0</v>
      </c>
      <c r="F259" s="1" t="s">
        <v>24</v>
      </c>
      <c r="G259">
        <v>29</v>
      </c>
      <c r="H259" t="str">
        <f>IF(Append1[[#This Row],[number_vmail_messages]]&lt;=10, "Low",
IF(Append1[[#This Row],[number_vmail_messages]]&lt;=25, "Medium", "High"))</f>
        <v>High</v>
      </c>
      <c r="I259">
        <v>158.1</v>
      </c>
      <c r="J259">
        <v>104</v>
      </c>
      <c r="K259">
        <v>26.88</v>
      </c>
      <c r="L259">
        <v>322.2</v>
      </c>
      <c r="M259">
        <v>81</v>
      </c>
      <c r="N259">
        <v>27.39</v>
      </c>
      <c r="O259">
        <v>210</v>
      </c>
      <c r="P259">
        <v>96</v>
      </c>
      <c r="Q259">
        <v>9.4499999999999993</v>
      </c>
      <c r="R259">
        <v>8.9</v>
      </c>
      <c r="S259">
        <v>6</v>
      </c>
      <c r="T259">
        <v>2.4</v>
      </c>
      <c r="U259" t="str">
        <f>IF(Append1[[#This Row],[total_intl_charge]] &lt;= MEDIAN(Append1[total_intl_charge]), "Low", "High")</f>
        <v>Low</v>
      </c>
      <c r="V259">
        <v>1</v>
      </c>
      <c r="X259" s="1"/>
      <c r="Y259">
        <f>IF(Append1[[#This Row],[churn]]="yes", 1,0)</f>
        <v>0</v>
      </c>
      <c r="Z259" t="str">
        <f>IF(Append1[[#This Row],[total_eve_charge]]&lt;=15,"Low",
IF(Append1[[#This Row],[total_eve_charge]]&lt;=19,"Medium","High"))</f>
        <v>High</v>
      </c>
      <c r="AA259" s="1" t="str">
        <f>IF(Append1[[#This Row],[total_day_charge]]&gt;30,"Heavy User",
IF(Append1[[#This Row],[total_eve_charge]]&gt;20,"Evening User",
IF(Append1[[#This Row],[total_night_charge]]&gt;10,"Night User","Low User")))</f>
        <v>Evening User</v>
      </c>
    </row>
    <row r="260" spans="1:27" hidden="1" x14ac:dyDescent="0.3">
      <c r="A260">
        <v>259</v>
      </c>
      <c r="B260" s="1" t="s">
        <v>75</v>
      </c>
      <c r="C260">
        <v>99</v>
      </c>
      <c r="D260" s="1" t="s">
        <v>32</v>
      </c>
      <c r="E260" s="1">
        <v>0</v>
      </c>
      <c r="F260" s="1" t="s">
        <v>23</v>
      </c>
      <c r="G260">
        <v>0</v>
      </c>
      <c r="H260" t="str">
        <f>IF(Append1[[#This Row],[number_vmail_messages]]&lt;=10, "Low",
IF(Append1[[#This Row],[number_vmail_messages]]&lt;=25, "Medium", "High"))</f>
        <v>Low</v>
      </c>
      <c r="I260">
        <v>54.8</v>
      </c>
      <c r="J260">
        <v>92</v>
      </c>
      <c r="K260">
        <v>9.32</v>
      </c>
      <c r="L260">
        <v>173</v>
      </c>
      <c r="M260">
        <v>103</v>
      </c>
      <c r="N260">
        <v>14.71</v>
      </c>
      <c r="O260">
        <v>195.1</v>
      </c>
      <c r="P260">
        <v>125</v>
      </c>
      <c r="Q260">
        <v>8.7799999999999994</v>
      </c>
      <c r="R260">
        <v>7.5</v>
      </c>
      <c r="S260">
        <v>3</v>
      </c>
      <c r="T260">
        <v>2.0299999999999998</v>
      </c>
      <c r="U260" t="str">
        <f>IF(Append1[[#This Row],[total_intl_charge]] &lt;= MEDIAN(Append1[total_intl_charge]), "Low", "High")</f>
        <v>Low</v>
      </c>
      <c r="V260">
        <v>1</v>
      </c>
      <c r="X260" s="1"/>
      <c r="Y260">
        <f>IF(Append1[[#This Row],[churn]]="yes", 1,0)</f>
        <v>0</v>
      </c>
      <c r="Z260" t="str">
        <f>IF(Append1[[#This Row],[total_eve_charge]]&lt;=15,"Low",
IF(Append1[[#This Row],[total_eve_charge]]&lt;=19,"Medium","High"))</f>
        <v>Low</v>
      </c>
      <c r="AA260" s="1" t="str">
        <f>IF(Append1[[#This Row],[total_day_charge]]&gt;30,"Heavy User",
IF(Append1[[#This Row],[total_eve_charge]]&gt;20,"Evening User",
IF(Append1[[#This Row],[total_night_charge]]&gt;10,"Night User","Low User")))</f>
        <v>Low User</v>
      </c>
    </row>
    <row r="261" spans="1:27" hidden="1" x14ac:dyDescent="0.3">
      <c r="A261">
        <v>260</v>
      </c>
      <c r="B261" s="1" t="s">
        <v>48</v>
      </c>
      <c r="C261">
        <v>111</v>
      </c>
      <c r="D261" s="1" t="s">
        <v>26</v>
      </c>
      <c r="E261" s="1">
        <v>0</v>
      </c>
      <c r="F261" s="1" t="s">
        <v>23</v>
      </c>
      <c r="G261">
        <v>0</v>
      </c>
      <c r="H261" t="str">
        <f>IF(Append1[[#This Row],[number_vmail_messages]]&lt;=10, "Low",
IF(Append1[[#This Row],[number_vmail_messages]]&lt;=25, "Medium", "High"))</f>
        <v>Low</v>
      </c>
      <c r="I261">
        <v>191.3</v>
      </c>
      <c r="J261">
        <v>80</v>
      </c>
      <c r="K261">
        <v>32.520000000000003</v>
      </c>
      <c r="L261">
        <v>138.5</v>
      </c>
      <c r="M261">
        <v>94</v>
      </c>
      <c r="N261">
        <v>11.77</v>
      </c>
      <c r="O261">
        <v>246</v>
      </c>
      <c r="P261">
        <v>107</v>
      </c>
      <c r="Q261">
        <v>11.07</v>
      </c>
      <c r="R261">
        <v>6.4</v>
      </c>
      <c r="S261">
        <v>3</v>
      </c>
      <c r="T261">
        <v>1.73</v>
      </c>
      <c r="U261" t="str">
        <f>IF(Append1[[#This Row],[total_intl_charge]] &lt;= MEDIAN(Append1[total_intl_charge]), "Low", "High")</f>
        <v>Low</v>
      </c>
      <c r="V261">
        <v>2</v>
      </c>
      <c r="X261" s="1"/>
      <c r="Y261">
        <f>IF(Append1[[#This Row],[churn]]="yes", 1,0)</f>
        <v>0</v>
      </c>
      <c r="Z261" t="str">
        <f>IF(Append1[[#This Row],[total_eve_charge]]&lt;=15,"Low",
IF(Append1[[#This Row],[total_eve_charge]]&lt;=19,"Medium","High"))</f>
        <v>Low</v>
      </c>
      <c r="AA261" s="1" t="str">
        <f>IF(Append1[[#This Row],[total_day_charge]]&gt;30,"Heavy User",
IF(Append1[[#This Row],[total_eve_charge]]&gt;20,"Evening User",
IF(Append1[[#This Row],[total_night_charge]]&gt;10,"Night User","Low User")))</f>
        <v>Heavy User</v>
      </c>
    </row>
    <row r="262" spans="1:27" hidden="1" x14ac:dyDescent="0.3">
      <c r="A262">
        <v>261</v>
      </c>
      <c r="B262" s="1" t="s">
        <v>45</v>
      </c>
      <c r="C262">
        <v>106</v>
      </c>
      <c r="D262" s="1" t="s">
        <v>22</v>
      </c>
      <c r="E262" s="1">
        <v>0</v>
      </c>
      <c r="F262" s="1" t="s">
        <v>24</v>
      </c>
      <c r="G262">
        <v>31</v>
      </c>
      <c r="H262" t="str">
        <f>IF(Append1[[#This Row],[number_vmail_messages]]&lt;=10, "Low",
IF(Append1[[#This Row],[number_vmail_messages]]&lt;=25, "Medium", "High"))</f>
        <v>High</v>
      </c>
      <c r="I262">
        <v>197.4</v>
      </c>
      <c r="J262">
        <v>125</v>
      </c>
      <c r="K262">
        <v>33.56</v>
      </c>
      <c r="L262">
        <v>123.4</v>
      </c>
      <c r="M262">
        <v>110</v>
      </c>
      <c r="N262">
        <v>10.49</v>
      </c>
      <c r="O262">
        <v>115.6</v>
      </c>
      <c r="P262">
        <v>101</v>
      </c>
      <c r="Q262">
        <v>5.2</v>
      </c>
      <c r="R262">
        <v>12.3</v>
      </c>
      <c r="S262">
        <v>4</v>
      </c>
      <c r="T262">
        <v>3.32</v>
      </c>
      <c r="U262" t="str">
        <f>IF(Append1[[#This Row],[total_intl_charge]] &lt;= MEDIAN(Append1[total_intl_charge]), "Low", "High")</f>
        <v>High</v>
      </c>
      <c r="V262">
        <v>3</v>
      </c>
      <c r="X262" s="1"/>
      <c r="Y262">
        <f>IF(Append1[[#This Row],[churn]]="yes", 1,0)</f>
        <v>0</v>
      </c>
      <c r="Z262" t="str">
        <f>IF(Append1[[#This Row],[total_eve_charge]]&lt;=15,"Low",
IF(Append1[[#This Row],[total_eve_charge]]&lt;=19,"Medium","High"))</f>
        <v>Low</v>
      </c>
      <c r="AA262" s="1" t="str">
        <f>IF(Append1[[#This Row],[total_day_charge]]&gt;30,"Heavy User",
IF(Append1[[#This Row],[total_eve_charge]]&gt;20,"Evening User",
IF(Append1[[#This Row],[total_night_charge]]&gt;10,"Night User","Low User")))</f>
        <v>Heavy User</v>
      </c>
    </row>
    <row r="263" spans="1:27" hidden="1" x14ac:dyDescent="0.3">
      <c r="A263">
        <v>262</v>
      </c>
      <c r="B263" s="1" t="s">
        <v>76</v>
      </c>
      <c r="C263">
        <v>88</v>
      </c>
      <c r="D263" s="1" t="s">
        <v>22</v>
      </c>
      <c r="E263" s="1">
        <v>0</v>
      </c>
      <c r="F263" s="1" t="s">
        <v>23</v>
      </c>
      <c r="G263">
        <v>0</v>
      </c>
      <c r="H263" t="str">
        <f>IF(Append1[[#This Row],[number_vmail_messages]]&lt;=10, "Low",
IF(Append1[[#This Row],[number_vmail_messages]]&lt;=25, "Medium", "High"))</f>
        <v>Low</v>
      </c>
      <c r="I263">
        <v>148.19999999999999</v>
      </c>
      <c r="J263">
        <v>82</v>
      </c>
      <c r="K263">
        <v>25.19</v>
      </c>
      <c r="L263">
        <v>308.7</v>
      </c>
      <c r="M263">
        <v>67</v>
      </c>
      <c r="N263">
        <v>26.24</v>
      </c>
      <c r="O263">
        <v>235.4</v>
      </c>
      <c r="P263">
        <v>79</v>
      </c>
      <c r="Q263">
        <v>10.59</v>
      </c>
      <c r="R263">
        <v>6.4</v>
      </c>
      <c r="S263">
        <v>4</v>
      </c>
      <c r="T263">
        <v>1.73</v>
      </c>
      <c r="U263" t="str">
        <f>IF(Append1[[#This Row],[total_intl_charge]] &lt;= MEDIAN(Append1[total_intl_charge]), "Low", "High")</f>
        <v>Low</v>
      </c>
      <c r="V263">
        <v>2</v>
      </c>
      <c r="X263" s="1"/>
      <c r="Y263">
        <f>IF(Append1[[#This Row],[churn]]="yes", 1,0)</f>
        <v>0</v>
      </c>
      <c r="Z263" t="str">
        <f>IF(Append1[[#This Row],[total_eve_charge]]&lt;=15,"Low",
IF(Append1[[#This Row],[total_eve_charge]]&lt;=19,"Medium","High"))</f>
        <v>High</v>
      </c>
      <c r="AA263" s="1" t="str">
        <f>IF(Append1[[#This Row],[total_day_charge]]&gt;30,"Heavy User",
IF(Append1[[#This Row],[total_eve_charge]]&gt;20,"Evening User",
IF(Append1[[#This Row],[total_night_charge]]&gt;10,"Night User","Low User")))</f>
        <v>Evening User</v>
      </c>
    </row>
    <row r="264" spans="1:27" hidden="1" x14ac:dyDescent="0.3">
      <c r="A264">
        <v>263</v>
      </c>
      <c r="B264" s="1" t="s">
        <v>59</v>
      </c>
      <c r="C264">
        <v>17</v>
      </c>
      <c r="D264" s="1" t="s">
        <v>32</v>
      </c>
      <c r="E264" s="1">
        <v>0</v>
      </c>
      <c r="F264" s="1" t="s">
        <v>24</v>
      </c>
      <c r="G264">
        <v>35</v>
      </c>
      <c r="H264" t="str">
        <f>IF(Append1[[#This Row],[number_vmail_messages]]&lt;=10, "Low",
IF(Append1[[#This Row],[number_vmail_messages]]&lt;=25, "Medium", "High"))</f>
        <v>High</v>
      </c>
      <c r="I264">
        <v>198.5</v>
      </c>
      <c r="J264">
        <v>123</v>
      </c>
      <c r="K264">
        <v>33.75</v>
      </c>
      <c r="L264">
        <v>270.60000000000002</v>
      </c>
      <c r="M264">
        <v>74</v>
      </c>
      <c r="N264">
        <v>23</v>
      </c>
      <c r="O264">
        <v>209.9</v>
      </c>
      <c r="P264">
        <v>130</v>
      </c>
      <c r="Q264">
        <v>9.4499999999999993</v>
      </c>
      <c r="R264">
        <v>8.1</v>
      </c>
      <c r="S264">
        <v>10</v>
      </c>
      <c r="T264">
        <v>2.19</v>
      </c>
      <c r="U264" t="str">
        <f>IF(Append1[[#This Row],[total_intl_charge]] &lt;= MEDIAN(Append1[total_intl_charge]), "Low", "High")</f>
        <v>Low</v>
      </c>
      <c r="V264">
        <v>1</v>
      </c>
      <c r="X264" s="1"/>
      <c r="Y264">
        <f>IF(Append1[[#This Row],[churn]]="yes", 1,0)</f>
        <v>0</v>
      </c>
      <c r="Z264" t="str">
        <f>IF(Append1[[#This Row],[total_eve_charge]]&lt;=15,"Low",
IF(Append1[[#This Row],[total_eve_charge]]&lt;=19,"Medium","High"))</f>
        <v>High</v>
      </c>
      <c r="AA264" s="1" t="str">
        <f>IF(Append1[[#This Row],[total_day_charge]]&gt;30,"Heavy User",
IF(Append1[[#This Row],[total_eve_charge]]&gt;20,"Evening User",
IF(Append1[[#This Row],[total_night_charge]]&gt;10,"Night User","Low User")))</f>
        <v>Heavy User</v>
      </c>
    </row>
    <row r="265" spans="1:27" hidden="1" x14ac:dyDescent="0.3">
      <c r="A265">
        <v>264</v>
      </c>
      <c r="B265" s="1" t="s">
        <v>28</v>
      </c>
      <c r="C265">
        <v>64</v>
      </c>
      <c r="D265" s="1" t="s">
        <v>32</v>
      </c>
      <c r="E265" s="1">
        <v>0</v>
      </c>
      <c r="F265" s="1" t="s">
        <v>23</v>
      </c>
      <c r="G265">
        <v>0</v>
      </c>
      <c r="H265" t="str">
        <f>IF(Append1[[#This Row],[number_vmail_messages]]&lt;=10, "Low",
IF(Append1[[#This Row],[number_vmail_messages]]&lt;=25, "Medium", "High"))</f>
        <v>Low</v>
      </c>
      <c r="I265">
        <v>145.5</v>
      </c>
      <c r="J265">
        <v>116</v>
      </c>
      <c r="K265">
        <v>24.74</v>
      </c>
      <c r="L265">
        <v>228.4</v>
      </c>
      <c r="M265">
        <v>110</v>
      </c>
      <c r="N265">
        <v>19.41</v>
      </c>
      <c r="O265">
        <v>273.39999999999998</v>
      </c>
      <c r="P265">
        <v>91</v>
      </c>
      <c r="Q265">
        <v>12.3</v>
      </c>
      <c r="R265">
        <v>8.9</v>
      </c>
      <c r="S265">
        <v>8</v>
      </c>
      <c r="T265">
        <v>2.4</v>
      </c>
      <c r="U265" t="str">
        <f>IF(Append1[[#This Row],[total_intl_charge]] &lt;= MEDIAN(Append1[total_intl_charge]), "Low", "High")</f>
        <v>Low</v>
      </c>
      <c r="V265">
        <v>1</v>
      </c>
      <c r="X265" s="1"/>
      <c r="Y265">
        <f>IF(Append1[[#This Row],[churn]]="yes", 1,0)</f>
        <v>0</v>
      </c>
      <c r="Z265" t="str">
        <f>IF(Append1[[#This Row],[total_eve_charge]]&lt;=15,"Low",
IF(Append1[[#This Row],[total_eve_charge]]&lt;=19,"Medium","High"))</f>
        <v>High</v>
      </c>
      <c r="AA265" s="1" t="str">
        <f>IF(Append1[[#This Row],[total_day_charge]]&gt;30,"Heavy User",
IF(Append1[[#This Row],[total_eve_charge]]&gt;20,"Evening User",
IF(Append1[[#This Row],[total_night_charge]]&gt;10,"Night User","Low User")))</f>
        <v>Night User</v>
      </c>
    </row>
    <row r="266" spans="1:27" hidden="1" x14ac:dyDescent="0.3">
      <c r="A266">
        <v>265</v>
      </c>
      <c r="B266" s="1" t="s">
        <v>33</v>
      </c>
      <c r="C266">
        <v>107</v>
      </c>
      <c r="D266" s="1" t="s">
        <v>26</v>
      </c>
      <c r="E266" s="1">
        <v>0</v>
      </c>
      <c r="F266" s="1" t="s">
        <v>23</v>
      </c>
      <c r="G266">
        <v>0</v>
      </c>
      <c r="H266" t="str">
        <f>IF(Append1[[#This Row],[number_vmail_messages]]&lt;=10, "Low",
IF(Append1[[#This Row],[number_vmail_messages]]&lt;=25, "Medium", "High"))</f>
        <v>Low</v>
      </c>
      <c r="I266">
        <v>194.5</v>
      </c>
      <c r="J266">
        <v>97</v>
      </c>
      <c r="K266">
        <v>33.07</v>
      </c>
      <c r="L266">
        <v>186.3</v>
      </c>
      <c r="M266">
        <v>131</v>
      </c>
      <c r="N266">
        <v>15.84</v>
      </c>
      <c r="O266">
        <v>178.3</v>
      </c>
      <c r="P266">
        <v>106</v>
      </c>
      <c r="Q266">
        <v>8.02</v>
      </c>
      <c r="R266">
        <v>12.7</v>
      </c>
      <c r="S266">
        <v>1</v>
      </c>
      <c r="T266">
        <v>3.43</v>
      </c>
      <c r="U266" t="str">
        <f>IF(Append1[[#This Row],[total_intl_charge]] &lt;= MEDIAN(Append1[total_intl_charge]), "Low", "High")</f>
        <v>High</v>
      </c>
      <c r="V266">
        <v>2</v>
      </c>
      <c r="X266" s="1"/>
      <c r="Y266">
        <f>IF(Append1[[#This Row],[churn]]="yes", 1,0)</f>
        <v>0</v>
      </c>
      <c r="Z266" t="str">
        <f>IF(Append1[[#This Row],[total_eve_charge]]&lt;=15,"Low",
IF(Append1[[#This Row],[total_eve_charge]]&lt;=19,"Medium","High"))</f>
        <v>Medium</v>
      </c>
      <c r="AA266" s="1" t="str">
        <f>IF(Append1[[#This Row],[total_day_charge]]&gt;30,"Heavy User",
IF(Append1[[#This Row],[total_eve_charge]]&gt;20,"Evening User",
IF(Append1[[#This Row],[total_night_charge]]&gt;10,"Night User","Low User")))</f>
        <v>Heavy User</v>
      </c>
    </row>
    <row r="267" spans="1:27" hidden="1" x14ac:dyDescent="0.3">
      <c r="A267">
        <v>266</v>
      </c>
      <c r="B267" s="1" t="s">
        <v>60</v>
      </c>
      <c r="C267">
        <v>90</v>
      </c>
      <c r="D267" s="1" t="s">
        <v>22</v>
      </c>
      <c r="E267" s="1">
        <v>0</v>
      </c>
      <c r="F267" s="1" t="s">
        <v>23</v>
      </c>
      <c r="G267">
        <v>0</v>
      </c>
      <c r="H267" t="str">
        <f>IF(Append1[[#This Row],[number_vmail_messages]]&lt;=10, "Low",
IF(Append1[[#This Row],[number_vmail_messages]]&lt;=25, "Medium", "High"))</f>
        <v>Low</v>
      </c>
      <c r="I267">
        <v>37.799999999999997</v>
      </c>
      <c r="J267">
        <v>80</v>
      </c>
      <c r="K267">
        <v>6.43</v>
      </c>
      <c r="L267">
        <v>155.30000000000001</v>
      </c>
      <c r="M267">
        <v>105</v>
      </c>
      <c r="N267">
        <v>13.2</v>
      </c>
      <c r="O267">
        <v>175</v>
      </c>
      <c r="P267">
        <v>111</v>
      </c>
      <c r="Q267">
        <v>7.88</v>
      </c>
      <c r="R267">
        <v>14.2</v>
      </c>
      <c r="S267">
        <v>5</v>
      </c>
      <c r="T267">
        <v>3.83</v>
      </c>
      <c r="U267" t="str">
        <f>IF(Append1[[#This Row],[total_intl_charge]] &lt;= MEDIAN(Append1[total_intl_charge]), "Low", "High")</f>
        <v>High</v>
      </c>
      <c r="V267">
        <v>3</v>
      </c>
      <c r="X267" s="1"/>
      <c r="Y267">
        <f>IF(Append1[[#This Row],[churn]]="yes", 1,0)</f>
        <v>0</v>
      </c>
      <c r="Z267" t="str">
        <f>IF(Append1[[#This Row],[total_eve_charge]]&lt;=15,"Low",
IF(Append1[[#This Row],[total_eve_charge]]&lt;=19,"Medium","High"))</f>
        <v>Low</v>
      </c>
      <c r="AA267" s="1" t="str">
        <f>IF(Append1[[#This Row],[total_day_charge]]&gt;30,"Heavy User",
IF(Append1[[#This Row],[total_eve_charge]]&gt;20,"Evening User",
IF(Append1[[#This Row],[total_night_charge]]&gt;10,"Night User","Low User")))</f>
        <v>Low User</v>
      </c>
    </row>
    <row r="268" spans="1:27" hidden="1" x14ac:dyDescent="0.3">
      <c r="A268">
        <v>267</v>
      </c>
      <c r="B268" s="1" t="s">
        <v>36</v>
      </c>
      <c r="C268">
        <v>90</v>
      </c>
      <c r="D268" s="1" t="s">
        <v>32</v>
      </c>
      <c r="E268" s="1">
        <v>0</v>
      </c>
      <c r="F268" s="1" t="s">
        <v>24</v>
      </c>
      <c r="G268">
        <v>39</v>
      </c>
      <c r="H268" t="str">
        <f>IF(Append1[[#This Row],[number_vmail_messages]]&lt;=10, "Low",
IF(Append1[[#This Row],[number_vmail_messages]]&lt;=25, "Medium", "High"))</f>
        <v>High</v>
      </c>
      <c r="I268">
        <v>94.8</v>
      </c>
      <c r="J268">
        <v>89</v>
      </c>
      <c r="K268">
        <v>16.12</v>
      </c>
      <c r="L268">
        <v>219.1</v>
      </c>
      <c r="M268">
        <v>91</v>
      </c>
      <c r="N268">
        <v>18.62</v>
      </c>
      <c r="O268">
        <v>197.4</v>
      </c>
      <c r="P268">
        <v>65</v>
      </c>
      <c r="Q268">
        <v>8.8800000000000008</v>
      </c>
      <c r="R268">
        <v>11.4</v>
      </c>
      <c r="S268">
        <v>5</v>
      </c>
      <c r="T268">
        <v>3.08</v>
      </c>
      <c r="U268" t="str">
        <f>IF(Append1[[#This Row],[total_intl_charge]] &lt;= MEDIAN(Append1[total_intl_charge]), "Low", "High")</f>
        <v>High</v>
      </c>
      <c r="V268">
        <v>1</v>
      </c>
      <c r="X268" s="1"/>
      <c r="Y268">
        <f>IF(Append1[[#This Row],[churn]]="yes", 1,0)</f>
        <v>0</v>
      </c>
      <c r="Z268" t="str">
        <f>IF(Append1[[#This Row],[total_eve_charge]]&lt;=15,"Low",
IF(Append1[[#This Row],[total_eve_charge]]&lt;=19,"Medium","High"))</f>
        <v>Medium</v>
      </c>
      <c r="AA268" s="1" t="str">
        <f>IF(Append1[[#This Row],[total_day_charge]]&gt;30,"Heavy User",
IF(Append1[[#This Row],[total_eve_charge]]&gt;20,"Evening User",
IF(Append1[[#This Row],[total_night_charge]]&gt;10,"Night User","Low User")))</f>
        <v>Low User</v>
      </c>
    </row>
    <row r="269" spans="1:27" hidden="1" x14ac:dyDescent="0.3">
      <c r="A269">
        <v>268</v>
      </c>
      <c r="B269" s="1" t="s">
        <v>35</v>
      </c>
      <c r="C269">
        <v>114</v>
      </c>
      <c r="D269" s="1" t="s">
        <v>22</v>
      </c>
      <c r="E269" s="1">
        <v>0</v>
      </c>
      <c r="F269" s="1" t="s">
        <v>23</v>
      </c>
      <c r="G269">
        <v>0</v>
      </c>
      <c r="H269" t="str">
        <f>IF(Append1[[#This Row],[number_vmail_messages]]&lt;=10, "Low",
IF(Append1[[#This Row],[number_vmail_messages]]&lt;=25, "Medium", "High"))</f>
        <v>Low</v>
      </c>
      <c r="I269">
        <v>202.1</v>
      </c>
      <c r="J269">
        <v>100</v>
      </c>
      <c r="K269">
        <v>34.36</v>
      </c>
      <c r="L269">
        <v>195.7</v>
      </c>
      <c r="M269">
        <v>102</v>
      </c>
      <c r="N269">
        <v>16.63</v>
      </c>
      <c r="O269">
        <v>291.8</v>
      </c>
      <c r="P269">
        <v>120</v>
      </c>
      <c r="Q269">
        <v>13.13</v>
      </c>
      <c r="R269">
        <v>13.3</v>
      </c>
      <c r="S269">
        <v>5</v>
      </c>
      <c r="T269">
        <v>3.59</v>
      </c>
      <c r="U269" t="str">
        <f>IF(Append1[[#This Row],[total_intl_charge]] &lt;= MEDIAN(Append1[total_intl_charge]), "Low", "High")</f>
        <v>High</v>
      </c>
      <c r="V269">
        <v>2</v>
      </c>
      <c r="X269" s="1"/>
      <c r="Y269">
        <f>IF(Append1[[#This Row],[churn]]="yes", 1,0)</f>
        <v>0</v>
      </c>
      <c r="Z269" t="str">
        <f>IF(Append1[[#This Row],[total_eve_charge]]&lt;=15,"Low",
IF(Append1[[#This Row],[total_eve_charge]]&lt;=19,"Medium","High"))</f>
        <v>Medium</v>
      </c>
      <c r="AA269" s="1" t="str">
        <f>IF(Append1[[#This Row],[total_day_charge]]&gt;30,"Heavy User",
IF(Append1[[#This Row],[total_eve_charge]]&gt;20,"Evening User",
IF(Append1[[#This Row],[total_night_charge]]&gt;10,"Night User","Low User")))</f>
        <v>Heavy User</v>
      </c>
    </row>
    <row r="270" spans="1:27" hidden="1" x14ac:dyDescent="0.3">
      <c r="A270">
        <v>269</v>
      </c>
      <c r="B270" s="1" t="s">
        <v>64</v>
      </c>
      <c r="C270">
        <v>140</v>
      </c>
      <c r="D270" s="1" t="s">
        <v>22</v>
      </c>
      <c r="E270" s="1">
        <v>0</v>
      </c>
      <c r="F270" s="1" t="s">
        <v>23</v>
      </c>
      <c r="G270">
        <v>0</v>
      </c>
      <c r="H270" t="str">
        <f>IF(Append1[[#This Row],[number_vmail_messages]]&lt;=10, "Low",
IF(Append1[[#This Row],[number_vmail_messages]]&lt;=25, "Medium", "High"))</f>
        <v>Low</v>
      </c>
      <c r="I270">
        <v>120.3</v>
      </c>
      <c r="J270">
        <v>108</v>
      </c>
      <c r="K270">
        <v>20.45</v>
      </c>
      <c r="L270">
        <v>240.4</v>
      </c>
      <c r="M270">
        <v>84</v>
      </c>
      <c r="N270">
        <v>20.43</v>
      </c>
      <c r="O270">
        <v>216.4</v>
      </c>
      <c r="P270">
        <v>74</v>
      </c>
      <c r="Q270">
        <v>9.74</v>
      </c>
      <c r="R270">
        <v>7.7</v>
      </c>
      <c r="S270">
        <v>3</v>
      </c>
      <c r="T270">
        <v>2.08</v>
      </c>
      <c r="U270" t="str">
        <f>IF(Append1[[#This Row],[total_intl_charge]] &lt;= MEDIAN(Append1[total_intl_charge]), "Low", "High")</f>
        <v>Low</v>
      </c>
      <c r="V270">
        <v>4</v>
      </c>
      <c r="X270" s="1"/>
      <c r="Y270">
        <f>IF(Append1[[#This Row],[churn]]="yes", 1,0)</f>
        <v>0</v>
      </c>
      <c r="Z270" t="str">
        <f>IF(Append1[[#This Row],[total_eve_charge]]&lt;=15,"Low",
IF(Append1[[#This Row],[total_eve_charge]]&lt;=19,"Medium","High"))</f>
        <v>High</v>
      </c>
      <c r="AA270" s="1" t="str">
        <f>IF(Append1[[#This Row],[total_day_charge]]&gt;30,"Heavy User",
IF(Append1[[#This Row],[total_eve_charge]]&gt;20,"Evening User",
IF(Append1[[#This Row],[total_night_charge]]&gt;10,"Night User","Low User")))</f>
        <v>Evening User</v>
      </c>
    </row>
    <row r="271" spans="1:27" hidden="1" x14ac:dyDescent="0.3">
      <c r="A271">
        <v>270</v>
      </c>
      <c r="B271" s="1" t="s">
        <v>49</v>
      </c>
      <c r="C271">
        <v>102</v>
      </c>
      <c r="D271" s="1" t="s">
        <v>32</v>
      </c>
      <c r="E271" s="1">
        <v>0</v>
      </c>
      <c r="F271" s="1" t="s">
        <v>23</v>
      </c>
      <c r="G271">
        <v>0</v>
      </c>
      <c r="H271" t="str">
        <f>IF(Append1[[#This Row],[number_vmail_messages]]&lt;=10, "Low",
IF(Append1[[#This Row],[number_vmail_messages]]&lt;=25, "Medium", "High"))</f>
        <v>Low</v>
      </c>
      <c r="I271">
        <v>174.5</v>
      </c>
      <c r="J271">
        <v>73</v>
      </c>
      <c r="K271">
        <v>29.67</v>
      </c>
      <c r="L271">
        <v>213.7</v>
      </c>
      <c r="M271">
        <v>114</v>
      </c>
      <c r="N271">
        <v>18.16</v>
      </c>
      <c r="O271">
        <v>164.7</v>
      </c>
      <c r="P271">
        <v>116</v>
      </c>
      <c r="Q271">
        <v>7.41</v>
      </c>
      <c r="R271">
        <v>10.3</v>
      </c>
      <c r="S271">
        <v>5</v>
      </c>
      <c r="T271">
        <v>2.78</v>
      </c>
      <c r="U271" t="str">
        <f>IF(Append1[[#This Row],[total_intl_charge]] &lt;= MEDIAN(Append1[total_intl_charge]), "Low", "High")</f>
        <v>Low</v>
      </c>
      <c r="V271">
        <v>4</v>
      </c>
      <c r="X271" s="1"/>
      <c r="Y271">
        <f>IF(Append1[[#This Row],[churn]]="yes", 1,0)</f>
        <v>0</v>
      </c>
      <c r="Z271" t="str">
        <f>IF(Append1[[#This Row],[total_eve_charge]]&lt;=15,"Low",
IF(Append1[[#This Row],[total_eve_charge]]&lt;=19,"Medium","High"))</f>
        <v>Medium</v>
      </c>
      <c r="AA271" s="1" t="str">
        <f>IF(Append1[[#This Row],[total_day_charge]]&gt;30,"Heavy User",
IF(Append1[[#This Row],[total_eve_charge]]&gt;20,"Evening User",
IF(Append1[[#This Row],[total_night_charge]]&gt;10,"Night User","Low User")))</f>
        <v>Low User</v>
      </c>
    </row>
    <row r="272" spans="1:27" hidden="1" x14ac:dyDescent="0.3">
      <c r="A272">
        <v>271</v>
      </c>
      <c r="B272" s="1" t="s">
        <v>46</v>
      </c>
      <c r="C272">
        <v>70</v>
      </c>
      <c r="D272" s="1" t="s">
        <v>26</v>
      </c>
      <c r="E272" s="1">
        <v>0</v>
      </c>
      <c r="F272" s="1" t="s">
        <v>23</v>
      </c>
      <c r="G272">
        <v>0</v>
      </c>
      <c r="H272" t="str">
        <f>IF(Append1[[#This Row],[number_vmail_messages]]&lt;=10, "Low",
IF(Append1[[#This Row],[number_vmail_messages]]&lt;=25, "Medium", "High"))</f>
        <v>Low</v>
      </c>
      <c r="I272">
        <v>129.9</v>
      </c>
      <c r="J272">
        <v>102</v>
      </c>
      <c r="K272">
        <v>22.08</v>
      </c>
      <c r="L272">
        <v>208.7</v>
      </c>
      <c r="M272">
        <v>133</v>
      </c>
      <c r="N272">
        <v>17.739999999999998</v>
      </c>
      <c r="O272">
        <v>231.4</v>
      </c>
      <c r="P272">
        <v>93</v>
      </c>
      <c r="Q272">
        <v>10.41</v>
      </c>
      <c r="R272">
        <v>14.3</v>
      </c>
      <c r="S272">
        <v>3</v>
      </c>
      <c r="T272">
        <v>3.86</v>
      </c>
      <c r="U272" t="str">
        <f>IF(Append1[[#This Row],[total_intl_charge]] &lt;= MEDIAN(Append1[total_intl_charge]), "Low", "High")</f>
        <v>High</v>
      </c>
      <c r="V272">
        <v>1</v>
      </c>
      <c r="X272" s="1"/>
      <c r="Y272">
        <f>IF(Append1[[#This Row],[churn]]="yes", 1,0)</f>
        <v>0</v>
      </c>
      <c r="Z272" t="str">
        <f>IF(Append1[[#This Row],[total_eve_charge]]&lt;=15,"Low",
IF(Append1[[#This Row],[total_eve_charge]]&lt;=19,"Medium","High"))</f>
        <v>Medium</v>
      </c>
      <c r="AA272" s="1" t="str">
        <f>IF(Append1[[#This Row],[total_day_charge]]&gt;30,"Heavy User",
IF(Append1[[#This Row],[total_eve_charge]]&gt;20,"Evening User",
IF(Append1[[#This Row],[total_night_charge]]&gt;10,"Night User","Low User")))</f>
        <v>Night User</v>
      </c>
    </row>
    <row r="273" spans="1:27" hidden="1" x14ac:dyDescent="0.3">
      <c r="A273">
        <v>272</v>
      </c>
      <c r="B273" s="1" t="s">
        <v>59</v>
      </c>
      <c r="C273">
        <v>84</v>
      </c>
      <c r="D273" s="1" t="s">
        <v>26</v>
      </c>
      <c r="E273" s="1">
        <v>0</v>
      </c>
      <c r="F273" s="1" t="s">
        <v>23</v>
      </c>
      <c r="G273">
        <v>0</v>
      </c>
      <c r="H273" t="str">
        <f>IF(Append1[[#This Row],[number_vmail_messages]]&lt;=10, "Low",
IF(Append1[[#This Row],[number_vmail_messages]]&lt;=25, "Medium", "High"))</f>
        <v>Low</v>
      </c>
      <c r="I273">
        <v>75.3</v>
      </c>
      <c r="J273">
        <v>96</v>
      </c>
      <c r="K273">
        <v>12.8</v>
      </c>
      <c r="L273">
        <v>179.9</v>
      </c>
      <c r="M273">
        <v>113</v>
      </c>
      <c r="N273">
        <v>15.29</v>
      </c>
      <c r="O273">
        <v>193.8</v>
      </c>
      <c r="P273">
        <v>134</v>
      </c>
      <c r="Q273">
        <v>8.7200000000000006</v>
      </c>
      <c r="R273">
        <v>12.3</v>
      </c>
      <c r="S273">
        <v>1</v>
      </c>
      <c r="T273">
        <v>3.32</v>
      </c>
      <c r="U273" t="str">
        <f>IF(Append1[[#This Row],[total_intl_charge]] &lt;= MEDIAN(Append1[total_intl_charge]), "Low", "High")</f>
        <v>High</v>
      </c>
      <c r="V273">
        <v>1</v>
      </c>
      <c r="X273" s="1"/>
      <c r="Y273">
        <f>IF(Append1[[#This Row],[churn]]="yes", 1,0)</f>
        <v>0</v>
      </c>
      <c r="Z273" t="str">
        <f>IF(Append1[[#This Row],[total_eve_charge]]&lt;=15,"Low",
IF(Append1[[#This Row],[total_eve_charge]]&lt;=19,"Medium","High"))</f>
        <v>Medium</v>
      </c>
      <c r="AA273" s="1" t="str">
        <f>IF(Append1[[#This Row],[total_day_charge]]&gt;30,"Heavy User",
IF(Append1[[#This Row],[total_eve_charge]]&gt;20,"Evening User",
IF(Append1[[#This Row],[total_night_charge]]&gt;10,"Night User","Low User")))</f>
        <v>Low User</v>
      </c>
    </row>
    <row r="274" spans="1:27" hidden="1" x14ac:dyDescent="0.3">
      <c r="A274">
        <v>273</v>
      </c>
      <c r="B274" s="1" t="s">
        <v>42</v>
      </c>
      <c r="C274">
        <v>80</v>
      </c>
      <c r="D274" s="1" t="s">
        <v>26</v>
      </c>
      <c r="E274" s="1">
        <v>0</v>
      </c>
      <c r="F274" s="1" t="s">
        <v>23</v>
      </c>
      <c r="G274">
        <v>0</v>
      </c>
      <c r="H274" t="str">
        <f>IF(Append1[[#This Row],[number_vmail_messages]]&lt;=10, "Low",
IF(Append1[[#This Row],[number_vmail_messages]]&lt;=25, "Medium", "High"))</f>
        <v>Low</v>
      </c>
      <c r="I274">
        <v>149.80000000000001</v>
      </c>
      <c r="J274">
        <v>123</v>
      </c>
      <c r="K274">
        <v>25.47</v>
      </c>
      <c r="L274">
        <v>276.3</v>
      </c>
      <c r="M274">
        <v>75</v>
      </c>
      <c r="N274">
        <v>23.49</v>
      </c>
      <c r="O274">
        <v>241.4</v>
      </c>
      <c r="P274">
        <v>75</v>
      </c>
      <c r="Q274">
        <v>10.86</v>
      </c>
      <c r="R274">
        <v>10.9</v>
      </c>
      <c r="S274">
        <v>7</v>
      </c>
      <c r="T274">
        <v>2.94</v>
      </c>
      <c r="U274" t="str">
        <f>IF(Append1[[#This Row],[total_intl_charge]] &lt;= MEDIAN(Append1[total_intl_charge]), "Low", "High")</f>
        <v>High</v>
      </c>
      <c r="V274">
        <v>2</v>
      </c>
      <c r="X274" s="1"/>
      <c r="Y274">
        <f>IF(Append1[[#This Row],[churn]]="yes", 1,0)</f>
        <v>0</v>
      </c>
      <c r="Z274" t="str">
        <f>IF(Append1[[#This Row],[total_eve_charge]]&lt;=15,"Low",
IF(Append1[[#This Row],[total_eve_charge]]&lt;=19,"Medium","High"))</f>
        <v>High</v>
      </c>
      <c r="AA274" s="1" t="str">
        <f>IF(Append1[[#This Row],[total_day_charge]]&gt;30,"Heavy User",
IF(Append1[[#This Row],[total_eve_charge]]&gt;20,"Evening User",
IF(Append1[[#This Row],[total_night_charge]]&gt;10,"Night User","Low User")))</f>
        <v>Evening User</v>
      </c>
    </row>
    <row r="275" spans="1:27" hidden="1" x14ac:dyDescent="0.3">
      <c r="A275">
        <v>274</v>
      </c>
      <c r="B275" s="1" t="s">
        <v>56</v>
      </c>
      <c r="C275">
        <v>113</v>
      </c>
      <c r="D275" s="1" t="s">
        <v>22</v>
      </c>
      <c r="E275" s="1">
        <v>0</v>
      </c>
      <c r="F275" s="1" t="s">
        <v>24</v>
      </c>
      <c r="G275">
        <v>23</v>
      </c>
      <c r="H275" t="str">
        <f>IF(Append1[[#This Row],[number_vmail_messages]]&lt;=10, "Low",
IF(Append1[[#This Row],[number_vmail_messages]]&lt;=25, "Medium", "High"))</f>
        <v>Medium</v>
      </c>
      <c r="I275">
        <v>149</v>
      </c>
      <c r="J275">
        <v>104</v>
      </c>
      <c r="K275">
        <v>25.33</v>
      </c>
      <c r="L275">
        <v>235.8</v>
      </c>
      <c r="M275">
        <v>67</v>
      </c>
      <c r="N275">
        <v>20.04</v>
      </c>
      <c r="O275">
        <v>201.8</v>
      </c>
      <c r="P275">
        <v>76</v>
      </c>
      <c r="Q275">
        <v>9.08</v>
      </c>
      <c r="R275">
        <v>9.5</v>
      </c>
      <c r="S275">
        <v>5</v>
      </c>
      <c r="T275">
        <v>2.57</v>
      </c>
      <c r="U275" t="str">
        <f>IF(Append1[[#This Row],[total_intl_charge]] &lt;= MEDIAN(Append1[total_intl_charge]), "Low", "High")</f>
        <v>Low</v>
      </c>
      <c r="V275">
        <v>4</v>
      </c>
      <c r="X275" s="1"/>
      <c r="Y275">
        <f>IF(Append1[[#This Row],[churn]]="yes", 1,0)</f>
        <v>0</v>
      </c>
      <c r="Z275" t="str">
        <f>IF(Append1[[#This Row],[total_eve_charge]]&lt;=15,"Low",
IF(Append1[[#This Row],[total_eve_charge]]&lt;=19,"Medium","High"))</f>
        <v>High</v>
      </c>
      <c r="AA275" s="1" t="str">
        <f>IF(Append1[[#This Row],[total_day_charge]]&gt;30,"Heavy User",
IF(Append1[[#This Row],[total_eve_charge]]&gt;20,"Evening User",
IF(Append1[[#This Row],[total_night_charge]]&gt;10,"Night User","Low User")))</f>
        <v>Evening User</v>
      </c>
    </row>
    <row r="276" spans="1:27" hidden="1" x14ac:dyDescent="0.3">
      <c r="A276">
        <v>275</v>
      </c>
      <c r="B276" s="1" t="s">
        <v>59</v>
      </c>
      <c r="C276">
        <v>111</v>
      </c>
      <c r="D276" s="1" t="s">
        <v>22</v>
      </c>
      <c r="E276" s="1">
        <v>0</v>
      </c>
      <c r="F276" s="1" t="s">
        <v>24</v>
      </c>
      <c r="G276">
        <v>36</v>
      </c>
      <c r="H276" t="str">
        <f>IF(Append1[[#This Row],[number_vmail_messages]]&lt;=10, "Low",
IF(Append1[[#This Row],[number_vmail_messages]]&lt;=25, "Medium", "High"))</f>
        <v>High</v>
      </c>
      <c r="I276">
        <v>96.8</v>
      </c>
      <c r="J276">
        <v>123</v>
      </c>
      <c r="K276">
        <v>16.46</v>
      </c>
      <c r="L276">
        <v>170.6</v>
      </c>
      <c r="M276">
        <v>105</v>
      </c>
      <c r="N276">
        <v>14.5</v>
      </c>
      <c r="O276">
        <v>166</v>
      </c>
      <c r="P276">
        <v>85</v>
      </c>
      <c r="Q276">
        <v>7.47</v>
      </c>
      <c r="R276">
        <v>13.4</v>
      </c>
      <c r="S276">
        <v>4</v>
      </c>
      <c r="T276">
        <v>3.62</v>
      </c>
      <c r="U276" t="str">
        <f>IF(Append1[[#This Row],[total_intl_charge]] &lt;= MEDIAN(Append1[total_intl_charge]), "Low", "High")</f>
        <v>High</v>
      </c>
      <c r="V276">
        <v>2</v>
      </c>
      <c r="X276" s="1"/>
      <c r="Y276">
        <f>IF(Append1[[#This Row],[churn]]="yes", 1,0)</f>
        <v>0</v>
      </c>
      <c r="Z276" t="str">
        <f>IF(Append1[[#This Row],[total_eve_charge]]&lt;=15,"Low",
IF(Append1[[#This Row],[total_eve_charge]]&lt;=19,"Medium","High"))</f>
        <v>Low</v>
      </c>
      <c r="AA276" s="1" t="str">
        <f>IF(Append1[[#This Row],[total_day_charge]]&gt;30,"Heavy User",
IF(Append1[[#This Row],[total_eve_charge]]&gt;20,"Evening User",
IF(Append1[[#This Row],[total_night_charge]]&gt;10,"Night User","Low User")))</f>
        <v>Low User</v>
      </c>
    </row>
    <row r="277" spans="1:27" hidden="1" x14ac:dyDescent="0.3">
      <c r="A277">
        <v>276</v>
      </c>
      <c r="B277" s="1" t="s">
        <v>40</v>
      </c>
      <c r="C277">
        <v>70</v>
      </c>
      <c r="D277" s="1" t="s">
        <v>22</v>
      </c>
      <c r="E277" s="1">
        <v>0</v>
      </c>
      <c r="F277" s="1" t="s">
        <v>23</v>
      </c>
      <c r="G277">
        <v>0</v>
      </c>
      <c r="H277" t="str">
        <f>IF(Append1[[#This Row],[number_vmail_messages]]&lt;=10, "Low",
IF(Append1[[#This Row],[number_vmail_messages]]&lt;=25, "Medium", "High"))</f>
        <v>Low</v>
      </c>
      <c r="I277">
        <v>232.8</v>
      </c>
      <c r="J277">
        <v>95</v>
      </c>
      <c r="K277">
        <v>39.58</v>
      </c>
      <c r="L277">
        <v>303.39999999999998</v>
      </c>
      <c r="M277">
        <v>111</v>
      </c>
      <c r="N277">
        <v>25.79</v>
      </c>
      <c r="O277">
        <v>255.6</v>
      </c>
      <c r="P277">
        <v>104</v>
      </c>
      <c r="Q277">
        <v>11.5</v>
      </c>
      <c r="R277">
        <v>12.9</v>
      </c>
      <c r="S277">
        <v>7</v>
      </c>
      <c r="T277">
        <v>3.48</v>
      </c>
      <c r="U277" t="str">
        <f>IF(Append1[[#This Row],[total_intl_charge]] &lt;= MEDIAN(Append1[total_intl_charge]), "Low", "High")</f>
        <v>High</v>
      </c>
      <c r="V277">
        <v>0</v>
      </c>
      <c r="X277" s="1"/>
      <c r="Y277">
        <f>IF(Append1[[#This Row],[churn]]="yes", 1,0)</f>
        <v>0</v>
      </c>
      <c r="Z277" t="str">
        <f>IF(Append1[[#This Row],[total_eve_charge]]&lt;=15,"Low",
IF(Append1[[#This Row],[total_eve_charge]]&lt;=19,"Medium","High"))</f>
        <v>High</v>
      </c>
      <c r="AA277" s="1" t="str">
        <f>IF(Append1[[#This Row],[total_day_charge]]&gt;30,"Heavy User",
IF(Append1[[#This Row],[total_eve_charge]]&gt;20,"Evening User",
IF(Append1[[#This Row],[total_night_charge]]&gt;10,"Night User","Low User")))</f>
        <v>Heavy User</v>
      </c>
    </row>
    <row r="278" spans="1:27" hidden="1" x14ac:dyDescent="0.3">
      <c r="A278">
        <v>277</v>
      </c>
      <c r="B278" s="1" t="s">
        <v>69</v>
      </c>
      <c r="C278">
        <v>60</v>
      </c>
      <c r="D278" s="1" t="s">
        <v>32</v>
      </c>
      <c r="E278" s="1">
        <v>0</v>
      </c>
      <c r="F278" s="1" t="s">
        <v>23</v>
      </c>
      <c r="G278">
        <v>0</v>
      </c>
      <c r="H278" t="str">
        <f>IF(Append1[[#This Row],[number_vmail_messages]]&lt;=10, "Low",
IF(Append1[[#This Row],[number_vmail_messages]]&lt;=25, "Medium", "High"))</f>
        <v>Low</v>
      </c>
      <c r="I278">
        <v>179.3</v>
      </c>
      <c r="J278">
        <v>147</v>
      </c>
      <c r="K278">
        <v>30.48</v>
      </c>
      <c r="L278">
        <v>208.9</v>
      </c>
      <c r="M278">
        <v>89</v>
      </c>
      <c r="N278">
        <v>17.760000000000002</v>
      </c>
      <c r="O278">
        <v>248.2</v>
      </c>
      <c r="P278">
        <v>98</v>
      </c>
      <c r="Q278">
        <v>11.17</v>
      </c>
      <c r="R278">
        <v>13.5</v>
      </c>
      <c r="S278">
        <v>6</v>
      </c>
      <c r="T278">
        <v>3.65</v>
      </c>
      <c r="U278" t="str">
        <f>IF(Append1[[#This Row],[total_intl_charge]] &lt;= MEDIAN(Append1[total_intl_charge]), "Low", "High")</f>
        <v>High</v>
      </c>
      <c r="V278">
        <v>1</v>
      </c>
      <c r="X278" s="1"/>
      <c r="Y278">
        <f>IF(Append1[[#This Row],[churn]]="yes", 1,0)</f>
        <v>0</v>
      </c>
      <c r="Z278" t="str">
        <f>IF(Append1[[#This Row],[total_eve_charge]]&lt;=15,"Low",
IF(Append1[[#This Row],[total_eve_charge]]&lt;=19,"Medium","High"))</f>
        <v>Medium</v>
      </c>
      <c r="AA278" s="1" t="str">
        <f>IF(Append1[[#This Row],[total_day_charge]]&gt;30,"Heavy User",
IF(Append1[[#This Row],[total_eve_charge]]&gt;20,"Evening User",
IF(Append1[[#This Row],[total_night_charge]]&gt;10,"Night User","Low User")))</f>
        <v>Heavy User</v>
      </c>
    </row>
    <row r="279" spans="1:27" hidden="1" x14ac:dyDescent="0.3">
      <c r="A279">
        <v>278</v>
      </c>
      <c r="B279" s="1" t="s">
        <v>63</v>
      </c>
      <c r="C279">
        <v>71</v>
      </c>
      <c r="D279" s="1" t="s">
        <v>26</v>
      </c>
      <c r="E279" s="1">
        <v>0</v>
      </c>
      <c r="F279" s="1" t="s">
        <v>24</v>
      </c>
      <c r="G279">
        <v>23</v>
      </c>
      <c r="H279" t="str">
        <f>IF(Append1[[#This Row],[number_vmail_messages]]&lt;=10, "Low",
IF(Append1[[#This Row],[number_vmail_messages]]&lt;=25, "Medium", "High"))</f>
        <v>Medium</v>
      </c>
      <c r="I279">
        <v>175.7</v>
      </c>
      <c r="J279">
        <v>82</v>
      </c>
      <c r="K279">
        <v>29.87</v>
      </c>
      <c r="L279">
        <v>258.89999999999998</v>
      </c>
      <c r="M279">
        <v>136</v>
      </c>
      <c r="N279">
        <v>22.01</v>
      </c>
      <c r="O279">
        <v>268.39999999999998</v>
      </c>
      <c r="P279">
        <v>154</v>
      </c>
      <c r="Q279">
        <v>12.08</v>
      </c>
      <c r="R279">
        <v>14.1</v>
      </c>
      <c r="S279">
        <v>7</v>
      </c>
      <c r="T279">
        <v>3.81</v>
      </c>
      <c r="U279" t="str">
        <f>IF(Append1[[#This Row],[total_intl_charge]] &lt;= MEDIAN(Append1[total_intl_charge]), "Low", "High")</f>
        <v>High</v>
      </c>
      <c r="V279">
        <v>1</v>
      </c>
      <c r="X279" s="1"/>
      <c r="Y279">
        <f>IF(Append1[[#This Row],[churn]]="yes", 1,0)</f>
        <v>0</v>
      </c>
      <c r="Z279" t="str">
        <f>IF(Append1[[#This Row],[total_eve_charge]]&lt;=15,"Low",
IF(Append1[[#This Row],[total_eve_charge]]&lt;=19,"Medium","High"))</f>
        <v>High</v>
      </c>
      <c r="AA279" s="1" t="str">
        <f>IF(Append1[[#This Row],[total_day_charge]]&gt;30,"Heavy User",
IF(Append1[[#This Row],[total_eve_charge]]&gt;20,"Evening User",
IF(Append1[[#This Row],[total_night_charge]]&gt;10,"Night User","Low User")))</f>
        <v>Evening User</v>
      </c>
    </row>
    <row r="280" spans="1:27" hidden="1" x14ac:dyDescent="0.3">
      <c r="A280">
        <v>279</v>
      </c>
      <c r="B280" s="1" t="s">
        <v>71</v>
      </c>
      <c r="C280">
        <v>124</v>
      </c>
      <c r="D280" s="1" t="s">
        <v>22</v>
      </c>
      <c r="E280" s="1">
        <v>0</v>
      </c>
      <c r="F280" s="1" t="s">
        <v>23</v>
      </c>
      <c r="G280">
        <v>0</v>
      </c>
      <c r="H280" t="str">
        <f>IF(Append1[[#This Row],[number_vmail_messages]]&lt;=10, "Low",
IF(Append1[[#This Row],[number_vmail_messages]]&lt;=25, "Medium", "High"))</f>
        <v>Low</v>
      </c>
      <c r="I280">
        <v>157.4</v>
      </c>
      <c r="J280">
        <v>107</v>
      </c>
      <c r="K280">
        <v>26.76</v>
      </c>
      <c r="L280">
        <v>167.8</v>
      </c>
      <c r="M280">
        <v>112</v>
      </c>
      <c r="N280">
        <v>14.26</v>
      </c>
      <c r="O280">
        <v>188.8</v>
      </c>
      <c r="P280">
        <v>102</v>
      </c>
      <c r="Q280">
        <v>8.5</v>
      </c>
      <c r="R280">
        <v>8.8000000000000007</v>
      </c>
      <c r="S280">
        <v>3</v>
      </c>
      <c r="T280">
        <v>2.38</v>
      </c>
      <c r="U280" t="str">
        <f>IF(Append1[[#This Row],[total_intl_charge]] &lt;= MEDIAN(Append1[total_intl_charge]), "Low", "High")</f>
        <v>Low</v>
      </c>
      <c r="V280">
        <v>3</v>
      </c>
      <c r="X280" s="1"/>
      <c r="Y280">
        <f>IF(Append1[[#This Row],[churn]]="yes", 1,0)</f>
        <v>0</v>
      </c>
      <c r="Z280" t="str">
        <f>IF(Append1[[#This Row],[total_eve_charge]]&lt;=15,"Low",
IF(Append1[[#This Row],[total_eve_charge]]&lt;=19,"Medium","High"))</f>
        <v>Low</v>
      </c>
      <c r="AA280" s="1" t="str">
        <f>IF(Append1[[#This Row],[total_day_charge]]&gt;30,"Heavy User",
IF(Append1[[#This Row],[total_eve_charge]]&gt;20,"Evening User",
IF(Append1[[#This Row],[total_night_charge]]&gt;10,"Night User","Low User")))</f>
        <v>Low User</v>
      </c>
    </row>
    <row r="281" spans="1:27" hidden="1" x14ac:dyDescent="0.3">
      <c r="A281">
        <v>280</v>
      </c>
      <c r="B281" s="1" t="s">
        <v>47</v>
      </c>
      <c r="C281">
        <v>66</v>
      </c>
      <c r="D281" s="1" t="s">
        <v>22</v>
      </c>
      <c r="E281" s="1">
        <v>0</v>
      </c>
      <c r="F281" s="1" t="s">
        <v>23</v>
      </c>
      <c r="G281">
        <v>0</v>
      </c>
      <c r="H281" t="str">
        <f>IF(Append1[[#This Row],[number_vmail_messages]]&lt;=10, "Low",
IF(Append1[[#This Row],[number_vmail_messages]]&lt;=25, "Medium", "High"))</f>
        <v>Low</v>
      </c>
      <c r="I281">
        <v>205.1</v>
      </c>
      <c r="J281">
        <v>102</v>
      </c>
      <c r="K281">
        <v>34.869999999999997</v>
      </c>
      <c r="L281">
        <v>232.7</v>
      </c>
      <c r="M281">
        <v>109</v>
      </c>
      <c r="N281">
        <v>19.78</v>
      </c>
      <c r="O281">
        <v>259.89999999999998</v>
      </c>
      <c r="P281">
        <v>95</v>
      </c>
      <c r="Q281">
        <v>11.7</v>
      </c>
      <c r="R281">
        <v>9.1999999999999993</v>
      </c>
      <c r="S281">
        <v>6</v>
      </c>
      <c r="T281">
        <v>2.48</v>
      </c>
      <c r="U281" t="str">
        <f>IF(Append1[[#This Row],[total_intl_charge]] &lt;= MEDIAN(Append1[total_intl_charge]), "Low", "High")</f>
        <v>Low</v>
      </c>
      <c r="V281">
        <v>2</v>
      </c>
      <c r="X281" s="1"/>
      <c r="Y281">
        <f>IF(Append1[[#This Row],[churn]]="yes", 1,0)</f>
        <v>0</v>
      </c>
      <c r="Z281" t="str">
        <f>IF(Append1[[#This Row],[total_eve_charge]]&lt;=15,"Low",
IF(Append1[[#This Row],[total_eve_charge]]&lt;=19,"Medium","High"))</f>
        <v>High</v>
      </c>
      <c r="AA281" s="1" t="str">
        <f>IF(Append1[[#This Row],[total_day_charge]]&gt;30,"Heavy User",
IF(Append1[[#This Row],[total_eve_charge]]&gt;20,"Evening User",
IF(Append1[[#This Row],[total_night_charge]]&gt;10,"Night User","Low User")))</f>
        <v>Heavy User</v>
      </c>
    </row>
    <row r="282" spans="1:27" hidden="1" x14ac:dyDescent="0.3">
      <c r="A282">
        <v>281</v>
      </c>
      <c r="B282" s="1" t="s">
        <v>67</v>
      </c>
      <c r="C282">
        <v>106</v>
      </c>
      <c r="D282" s="1" t="s">
        <v>22</v>
      </c>
      <c r="E282" s="1">
        <v>0</v>
      </c>
      <c r="F282" s="1" t="s">
        <v>23</v>
      </c>
      <c r="G282">
        <v>0</v>
      </c>
      <c r="H282" t="str">
        <f>IF(Append1[[#This Row],[number_vmail_messages]]&lt;=10, "Low",
IF(Append1[[#This Row],[number_vmail_messages]]&lt;=25, "Medium", "High"))</f>
        <v>Low</v>
      </c>
      <c r="I282">
        <v>158.6</v>
      </c>
      <c r="J282">
        <v>112</v>
      </c>
      <c r="K282">
        <v>26.96</v>
      </c>
      <c r="L282">
        <v>220</v>
      </c>
      <c r="M282">
        <v>114</v>
      </c>
      <c r="N282">
        <v>18.7</v>
      </c>
      <c r="O282">
        <v>252.9</v>
      </c>
      <c r="P282">
        <v>106</v>
      </c>
      <c r="Q282">
        <v>11.38</v>
      </c>
      <c r="R282">
        <v>9.1</v>
      </c>
      <c r="S282">
        <v>3</v>
      </c>
      <c r="T282">
        <v>2.46</v>
      </c>
      <c r="U282" t="str">
        <f>IF(Append1[[#This Row],[total_intl_charge]] &lt;= MEDIAN(Append1[total_intl_charge]), "Low", "High")</f>
        <v>Low</v>
      </c>
      <c r="V282">
        <v>0</v>
      </c>
      <c r="X282" s="1"/>
      <c r="Y282">
        <f>IF(Append1[[#This Row],[churn]]="yes", 1,0)</f>
        <v>0</v>
      </c>
      <c r="Z282" t="str">
        <f>IF(Append1[[#This Row],[total_eve_charge]]&lt;=15,"Low",
IF(Append1[[#This Row],[total_eve_charge]]&lt;=19,"Medium","High"))</f>
        <v>Medium</v>
      </c>
      <c r="AA282" s="1" t="str">
        <f>IF(Append1[[#This Row],[total_day_charge]]&gt;30,"Heavy User",
IF(Append1[[#This Row],[total_eve_charge]]&gt;20,"Evening User",
IF(Append1[[#This Row],[total_night_charge]]&gt;10,"Night User","Low User")))</f>
        <v>Night User</v>
      </c>
    </row>
    <row r="283" spans="1:27" hidden="1" x14ac:dyDescent="0.3">
      <c r="A283">
        <v>282</v>
      </c>
      <c r="B283" s="1" t="s">
        <v>39</v>
      </c>
      <c r="C283">
        <v>59</v>
      </c>
      <c r="D283" s="1" t="s">
        <v>26</v>
      </c>
      <c r="E283" s="1">
        <v>0</v>
      </c>
      <c r="F283" s="1" t="s">
        <v>23</v>
      </c>
      <c r="G283">
        <v>0</v>
      </c>
      <c r="H283" t="str">
        <f>IF(Append1[[#This Row],[number_vmail_messages]]&lt;=10, "Low",
IF(Append1[[#This Row],[number_vmail_messages]]&lt;=25, "Medium", "High"))</f>
        <v>Low</v>
      </c>
      <c r="I283">
        <v>153.6</v>
      </c>
      <c r="J283">
        <v>92</v>
      </c>
      <c r="K283">
        <v>26.11</v>
      </c>
      <c r="L283">
        <v>205.5</v>
      </c>
      <c r="M283">
        <v>88</v>
      </c>
      <c r="N283">
        <v>17.47</v>
      </c>
      <c r="O283">
        <v>114.5</v>
      </c>
      <c r="P283">
        <v>89</v>
      </c>
      <c r="Q283">
        <v>5.15</v>
      </c>
      <c r="R283">
        <v>12.5</v>
      </c>
      <c r="S283">
        <v>10</v>
      </c>
      <c r="T283">
        <v>3.38</v>
      </c>
      <c r="U283" t="str">
        <f>IF(Append1[[#This Row],[total_intl_charge]] &lt;= MEDIAN(Append1[total_intl_charge]), "Low", "High")</f>
        <v>High</v>
      </c>
      <c r="V283">
        <v>1</v>
      </c>
      <c r="X283" s="1"/>
      <c r="Y283">
        <f>IF(Append1[[#This Row],[churn]]="yes", 1,0)</f>
        <v>0</v>
      </c>
      <c r="Z283" t="str">
        <f>IF(Append1[[#This Row],[total_eve_charge]]&lt;=15,"Low",
IF(Append1[[#This Row],[total_eve_charge]]&lt;=19,"Medium","High"))</f>
        <v>Medium</v>
      </c>
      <c r="AA283" s="1" t="str">
        <f>IF(Append1[[#This Row],[total_day_charge]]&gt;30,"Heavy User",
IF(Append1[[#This Row],[total_eve_charge]]&gt;20,"Evening User",
IF(Append1[[#This Row],[total_night_charge]]&gt;10,"Night User","Low User")))</f>
        <v>Low User</v>
      </c>
    </row>
    <row r="284" spans="1:27" hidden="1" x14ac:dyDescent="0.3">
      <c r="A284">
        <v>283</v>
      </c>
      <c r="B284" s="1" t="s">
        <v>70</v>
      </c>
      <c r="C284">
        <v>87</v>
      </c>
      <c r="D284" s="1" t="s">
        <v>22</v>
      </c>
      <c r="E284" s="1">
        <v>1</v>
      </c>
      <c r="F284" s="1" t="s">
        <v>24</v>
      </c>
      <c r="G284">
        <v>40</v>
      </c>
      <c r="H284" t="str">
        <f>IF(Append1[[#This Row],[number_vmail_messages]]&lt;=10, "Low",
IF(Append1[[#This Row],[number_vmail_messages]]&lt;=25, "Medium", "High"))</f>
        <v>High</v>
      </c>
      <c r="I284">
        <v>221.6</v>
      </c>
      <c r="J284">
        <v>79</v>
      </c>
      <c r="K284">
        <v>37.67</v>
      </c>
      <c r="L284">
        <v>157.1</v>
      </c>
      <c r="M284">
        <v>74</v>
      </c>
      <c r="N284">
        <v>13.35</v>
      </c>
      <c r="O284">
        <v>222.4</v>
      </c>
      <c r="P284">
        <v>124</v>
      </c>
      <c r="Q284">
        <v>10.01</v>
      </c>
      <c r="R284">
        <v>11.5</v>
      </c>
      <c r="S284">
        <v>3</v>
      </c>
      <c r="T284">
        <v>3.11</v>
      </c>
      <c r="U284" t="str">
        <f>IF(Append1[[#This Row],[total_intl_charge]] &lt;= MEDIAN(Append1[total_intl_charge]), "Low", "High")</f>
        <v>High</v>
      </c>
      <c r="V284">
        <v>1</v>
      </c>
      <c r="X284" s="1"/>
      <c r="Y284">
        <f>IF(Append1[[#This Row],[churn]]="yes", 1,0)</f>
        <v>0</v>
      </c>
      <c r="Z284" t="str">
        <f>IF(Append1[[#This Row],[total_eve_charge]]&lt;=15,"Low",
IF(Append1[[#This Row],[total_eve_charge]]&lt;=19,"Medium","High"))</f>
        <v>Low</v>
      </c>
      <c r="AA284" s="1" t="str">
        <f>IF(Append1[[#This Row],[total_day_charge]]&gt;30,"Heavy User",
IF(Append1[[#This Row],[total_eve_charge]]&gt;20,"Evening User",
IF(Append1[[#This Row],[total_night_charge]]&gt;10,"Night User","Low User")))</f>
        <v>Heavy User</v>
      </c>
    </row>
    <row r="285" spans="1:27" hidden="1" x14ac:dyDescent="0.3">
      <c r="A285">
        <v>284</v>
      </c>
      <c r="B285" s="1" t="s">
        <v>46</v>
      </c>
      <c r="C285">
        <v>59</v>
      </c>
      <c r="D285" s="1" t="s">
        <v>22</v>
      </c>
      <c r="E285" s="1">
        <v>0</v>
      </c>
      <c r="F285" s="1" t="s">
        <v>23</v>
      </c>
      <c r="G285">
        <v>0</v>
      </c>
      <c r="H285" t="str">
        <f>IF(Append1[[#This Row],[number_vmail_messages]]&lt;=10, "Low",
IF(Append1[[#This Row],[number_vmail_messages]]&lt;=25, "Medium", "High"))</f>
        <v>Low</v>
      </c>
      <c r="I285">
        <v>204.3</v>
      </c>
      <c r="J285">
        <v>65</v>
      </c>
      <c r="K285">
        <v>34.729999999999997</v>
      </c>
      <c r="L285">
        <v>247.3</v>
      </c>
      <c r="M285">
        <v>123</v>
      </c>
      <c r="N285">
        <v>21.02</v>
      </c>
      <c r="O285">
        <v>214.7</v>
      </c>
      <c r="P285">
        <v>94</v>
      </c>
      <c r="Q285">
        <v>9.66</v>
      </c>
      <c r="R285">
        <v>12</v>
      </c>
      <c r="S285">
        <v>4</v>
      </c>
      <c r="T285">
        <v>3.24</v>
      </c>
      <c r="U285" t="str">
        <f>IF(Append1[[#This Row],[total_intl_charge]] &lt;= MEDIAN(Append1[total_intl_charge]), "Low", "High")</f>
        <v>High</v>
      </c>
      <c r="V285">
        <v>1</v>
      </c>
      <c r="X285" s="1"/>
      <c r="Y285">
        <f>IF(Append1[[#This Row],[churn]]="yes", 1,0)</f>
        <v>0</v>
      </c>
      <c r="Z285" t="str">
        <f>IF(Append1[[#This Row],[total_eve_charge]]&lt;=15,"Low",
IF(Append1[[#This Row],[total_eve_charge]]&lt;=19,"Medium","High"))</f>
        <v>High</v>
      </c>
      <c r="AA285" s="1" t="str">
        <f>IF(Append1[[#This Row],[total_day_charge]]&gt;30,"Heavy User",
IF(Append1[[#This Row],[total_eve_charge]]&gt;20,"Evening User",
IF(Append1[[#This Row],[total_night_charge]]&gt;10,"Night User","Low User")))</f>
        <v>Heavy User</v>
      </c>
    </row>
    <row r="286" spans="1:27" hidden="1" x14ac:dyDescent="0.3">
      <c r="A286">
        <v>285</v>
      </c>
      <c r="B286" s="1" t="s">
        <v>29</v>
      </c>
      <c r="C286">
        <v>21</v>
      </c>
      <c r="D286" s="1" t="s">
        <v>26</v>
      </c>
      <c r="E286" s="1">
        <v>0</v>
      </c>
      <c r="F286" s="1" t="s">
        <v>23</v>
      </c>
      <c r="G286">
        <v>0</v>
      </c>
      <c r="H286" t="str">
        <f>IF(Append1[[#This Row],[number_vmail_messages]]&lt;=10, "Low",
IF(Append1[[#This Row],[number_vmail_messages]]&lt;=25, "Medium", "High"))</f>
        <v>Low</v>
      </c>
      <c r="I286">
        <v>225</v>
      </c>
      <c r="J286">
        <v>110</v>
      </c>
      <c r="K286">
        <v>38.25</v>
      </c>
      <c r="L286">
        <v>244.2</v>
      </c>
      <c r="M286">
        <v>111</v>
      </c>
      <c r="N286">
        <v>20.76</v>
      </c>
      <c r="O286">
        <v>221.2</v>
      </c>
      <c r="P286">
        <v>93</v>
      </c>
      <c r="Q286">
        <v>9.9499999999999993</v>
      </c>
      <c r="R286">
        <v>10.7</v>
      </c>
      <c r="S286">
        <v>4</v>
      </c>
      <c r="T286">
        <v>2.89</v>
      </c>
      <c r="U286" t="str">
        <f>IF(Append1[[#This Row],[total_intl_charge]] &lt;= MEDIAN(Append1[total_intl_charge]), "Low", "High")</f>
        <v>High</v>
      </c>
      <c r="V286">
        <v>0</v>
      </c>
      <c r="X286" s="1"/>
      <c r="Y286">
        <f>IF(Append1[[#This Row],[churn]]="yes", 1,0)</f>
        <v>0</v>
      </c>
      <c r="Z286" t="str">
        <f>IF(Append1[[#This Row],[total_eve_charge]]&lt;=15,"Low",
IF(Append1[[#This Row],[total_eve_charge]]&lt;=19,"Medium","High"))</f>
        <v>High</v>
      </c>
      <c r="AA286" s="1" t="str">
        <f>IF(Append1[[#This Row],[total_day_charge]]&gt;30,"Heavy User",
IF(Append1[[#This Row],[total_eve_charge]]&gt;20,"Evening User",
IF(Append1[[#This Row],[total_night_charge]]&gt;10,"Night User","Low User")))</f>
        <v>Heavy User</v>
      </c>
    </row>
    <row r="287" spans="1:27" hidden="1" x14ac:dyDescent="0.3">
      <c r="A287">
        <v>286</v>
      </c>
      <c r="B287" s="1" t="s">
        <v>34</v>
      </c>
      <c r="C287">
        <v>147</v>
      </c>
      <c r="D287" s="1" t="s">
        <v>22</v>
      </c>
      <c r="E287" s="1">
        <v>0</v>
      </c>
      <c r="F287" s="1" t="s">
        <v>24</v>
      </c>
      <c r="G287">
        <v>36</v>
      </c>
      <c r="H287" t="str">
        <f>IF(Append1[[#This Row],[number_vmail_messages]]&lt;=10, "Low",
IF(Append1[[#This Row],[number_vmail_messages]]&lt;=25, "Medium", "High"))</f>
        <v>High</v>
      </c>
      <c r="I287">
        <v>254.2</v>
      </c>
      <c r="J287">
        <v>78</v>
      </c>
      <c r="K287">
        <v>43.21</v>
      </c>
      <c r="L287">
        <v>228.1</v>
      </c>
      <c r="M287">
        <v>105</v>
      </c>
      <c r="N287">
        <v>19.39</v>
      </c>
      <c r="O287">
        <v>98</v>
      </c>
      <c r="P287">
        <v>125</v>
      </c>
      <c r="Q287">
        <v>4.41</v>
      </c>
      <c r="R287">
        <v>13.8</v>
      </c>
      <c r="S287">
        <v>7</v>
      </c>
      <c r="T287">
        <v>3.73</v>
      </c>
      <c r="U287" t="str">
        <f>IF(Append1[[#This Row],[total_intl_charge]] &lt;= MEDIAN(Append1[total_intl_charge]), "Low", "High")</f>
        <v>High</v>
      </c>
      <c r="V287">
        <v>5</v>
      </c>
      <c r="X287" s="1"/>
      <c r="Y287">
        <f>IF(Append1[[#This Row],[churn]]="yes", 1,0)</f>
        <v>0</v>
      </c>
      <c r="Z287" t="str">
        <f>IF(Append1[[#This Row],[total_eve_charge]]&lt;=15,"Low",
IF(Append1[[#This Row],[total_eve_charge]]&lt;=19,"Medium","High"))</f>
        <v>High</v>
      </c>
      <c r="AA287" s="1" t="str">
        <f>IF(Append1[[#This Row],[total_day_charge]]&gt;30,"Heavy User",
IF(Append1[[#This Row],[total_eve_charge]]&gt;20,"Evening User",
IF(Append1[[#This Row],[total_night_charge]]&gt;10,"Night User","Low User")))</f>
        <v>Heavy User</v>
      </c>
    </row>
    <row r="288" spans="1:27" hidden="1" x14ac:dyDescent="0.3">
      <c r="A288">
        <v>287</v>
      </c>
      <c r="B288" s="1" t="s">
        <v>64</v>
      </c>
      <c r="C288">
        <v>117</v>
      </c>
      <c r="D288" s="1" t="s">
        <v>22</v>
      </c>
      <c r="E288" s="1">
        <v>0</v>
      </c>
      <c r="F288" s="1" t="s">
        <v>24</v>
      </c>
      <c r="G288">
        <v>17</v>
      </c>
      <c r="H288" t="str">
        <f>IF(Append1[[#This Row],[number_vmail_messages]]&lt;=10, "Low",
IF(Append1[[#This Row],[number_vmail_messages]]&lt;=25, "Medium", "High"))</f>
        <v>Medium</v>
      </c>
      <c r="I288">
        <v>221.3</v>
      </c>
      <c r="J288">
        <v>82</v>
      </c>
      <c r="K288">
        <v>37.619999999999997</v>
      </c>
      <c r="L288">
        <v>167.6</v>
      </c>
      <c r="M288">
        <v>100</v>
      </c>
      <c r="N288">
        <v>14.25</v>
      </c>
      <c r="O288">
        <v>262.7</v>
      </c>
      <c r="P288">
        <v>87</v>
      </c>
      <c r="Q288">
        <v>11.82</v>
      </c>
      <c r="R288">
        <v>4.4000000000000004</v>
      </c>
      <c r="S288">
        <v>4</v>
      </c>
      <c r="T288">
        <v>1.19</v>
      </c>
      <c r="U288" t="str">
        <f>IF(Append1[[#This Row],[total_intl_charge]] &lt;= MEDIAN(Append1[total_intl_charge]), "Low", "High")</f>
        <v>Low</v>
      </c>
      <c r="V288">
        <v>0</v>
      </c>
      <c r="X288" s="1"/>
      <c r="Y288">
        <f>IF(Append1[[#This Row],[churn]]="yes", 1,0)</f>
        <v>0</v>
      </c>
      <c r="Z288" t="str">
        <f>IF(Append1[[#This Row],[total_eve_charge]]&lt;=15,"Low",
IF(Append1[[#This Row],[total_eve_charge]]&lt;=19,"Medium","High"))</f>
        <v>Low</v>
      </c>
      <c r="AA288" s="1" t="str">
        <f>IF(Append1[[#This Row],[total_day_charge]]&gt;30,"Heavy User",
IF(Append1[[#This Row],[total_eve_charge]]&gt;20,"Evening User",
IF(Append1[[#This Row],[total_night_charge]]&gt;10,"Night User","Low User")))</f>
        <v>Heavy User</v>
      </c>
    </row>
    <row r="289" spans="1:27" hidden="1" x14ac:dyDescent="0.3">
      <c r="A289">
        <v>288</v>
      </c>
      <c r="B289" s="1" t="s">
        <v>43</v>
      </c>
      <c r="C289">
        <v>138</v>
      </c>
      <c r="D289" s="1" t="s">
        <v>22</v>
      </c>
      <c r="E289" s="1">
        <v>0</v>
      </c>
      <c r="F289" s="1" t="s">
        <v>24</v>
      </c>
      <c r="G289">
        <v>29</v>
      </c>
      <c r="H289" t="str">
        <f>IF(Append1[[#This Row],[number_vmail_messages]]&lt;=10, "Low",
IF(Append1[[#This Row],[number_vmail_messages]]&lt;=25, "Medium", "High"))</f>
        <v>High</v>
      </c>
      <c r="I289">
        <v>190.1</v>
      </c>
      <c r="J289">
        <v>87</v>
      </c>
      <c r="K289">
        <v>32.32</v>
      </c>
      <c r="L289">
        <v>223.2</v>
      </c>
      <c r="M289">
        <v>123</v>
      </c>
      <c r="N289">
        <v>18.97</v>
      </c>
      <c r="O289">
        <v>256.2</v>
      </c>
      <c r="P289">
        <v>130</v>
      </c>
      <c r="Q289">
        <v>11.53</v>
      </c>
      <c r="R289">
        <v>14.2</v>
      </c>
      <c r="S289">
        <v>6</v>
      </c>
      <c r="T289">
        <v>3.83</v>
      </c>
      <c r="U289" t="str">
        <f>IF(Append1[[#This Row],[total_intl_charge]] &lt;= MEDIAN(Append1[total_intl_charge]), "Low", "High")</f>
        <v>High</v>
      </c>
      <c r="V289">
        <v>0</v>
      </c>
      <c r="X289" s="1"/>
      <c r="Y289">
        <f>IF(Append1[[#This Row],[churn]]="yes", 1,0)</f>
        <v>0</v>
      </c>
      <c r="Z289" t="str">
        <f>IF(Append1[[#This Row],[total_eve_charge]]&lt;=15,"Low",
IF(Append1[[#This Row],[total_eve_charge]]&lt;=19,"Medium","High"))</f>
        <v>Medium</v>
      </c>
      <c r="AA289" s="1" t="str">
        <f>IF(Append1[[#This Row],[total_day_charge]]&gt;30,"Heavy User",
IF(Append1[[#This Row],[total_eve_charge]]&gt;20,"Evening User",
IF(Append1[[#This Row],[total_night_charge]]&gt;10,"Night User","Low User")))</f>
        <v>Heavy User</v>
      </c>
    </row>
    <row r="290" spans="1:27" hidden="1" x14ac:dyDescent="0.3">
      <c r="A290">
        <v>289</v>
      </c>
      <c r="B290" s="1" t="s">
        <v>51</v>
      </c>
      <c r="C290">
        <v>80</v>
      </c>
      <c r="D290" s="1" t="s">
        <v>22</v>
      </c>
      <c r="E290" s="1">
        <v>0</v>
      </c>
      <c r="F290" s="1" t="s">
        <v>23</v>
      </c>
      <c r="G290">
        <v>0</v>
      </c>
      <c r="H290" t="str">
        <f>IF(Append1[[#This Row],[number_vmail_messages]]&lt;=10, "Low",
IF(Append1[[#This Row],[number_vmail_messages]]&lt;=25, "Medium", "High"))</f>
        <v>Low</v>
      </c>
      <c r="I290">
        <v>199.8</v>
      </c>
      <c r="J290">
        <v>138</v>
      </c>
      <c r="K290">
        <v>33.97</v>
      </c>
      <c r="L290">
        <v>167.1</v>
      </c>
      <c r="M290">
        <v>91</v>
      </c>
      <c r="N290">
        <v>14.2</v>
      </c>
      <c r="O290">
        <v>271.8</v>
      </c>
      <c r="P290">
        <v>94</v>
      </c>
      <c r="Q290">
        <v>12.23</v>
      </c>
      <c r="R290">
        <v>5.5</v>
      </c>
      <c r="S290">
        <v>4</v>
      </c>
      <c r="T290">
        <v>1.49</v>
      </c>
      <c r="U290" t="str">
        <f>IF(Append1[[#This Row],[total_intl_charge]] &lt;= MEDIAN(Append1[total_intl_charge]), "Low", "High")</f>
        <v>Low</v>
      </c>
      <c r="V290">
        <v>1</v>
      </c>
      <c r="X290" s="1"/>
      <c r="Y290">
        <f>IF(Append1[[#This Row],[churn]]="yes", 1,0)</f>
        <v>0</v>
      </c>
      <c r="Z290" t="str">
        <f>IF(Append1[[#This Row],[total_eve_charge]]&lt;=15,"Low",
IF(Append1[[#This Row],[total_eve_charge]]&lt;=19,"Medium","High"))</f>
        <v>Low</v>
      </c>
      <c r="AA290" s="1" t="str">
        <f>IF(Append1[[#This Row],[total_day_charge]]&gt;30,"Heavy User",
IF(Append1[[#This Row],[total_eve_charge]]&gt;20,"Evening User",
IF(Append1[[#This Row],[total_night_charge]]&gt;10,"Night User","Low User")))</f>
        <v>Heavy User</v>
      </c>
    </row>
    <row r="291" spans="1:27" hidden="1" x14ac:dyDescent="0.3">
      <c r="A291">
        <v>290</v>
      </c>
      <c r="B291" s="1" t="s">
        <v>51</v>
      </c>
      <c r="C291">
        <v>133</v>
      </c>
      <c r="D291" s="1" t="s">
        <v>26</v>
      </c>
      <c r="E291" s="1">
        <v>0</v>
      </c>
      <c r="F291" s="1" t="s">
        <v>23</v>
      </c>
      <c r="G291">
        <v>0</v>
      </c>
      <c r="H291" t="str">
        <f>IF(Append1[[#This Row],[number_vmail_messages]]&lt;=10, "Low",
IF(Append1[[#This Row],[number_vmail_messages]]&lt;=25, "Medium", "High"))</f>
        <v>Low</v>
      </c>
      <c r="I291">
        <v>245.8</v>
      </c>
      <c r="J291">
        <v>102</v>
      </c>
      <c r="K291">
        <v>41.79</v>
      </c>
      <c r="L291">
        <v>264.7</v>
      </c>
      <c r="M291">
        <v>90</v>
      </c>
      <c r="N291">
        <v>22.5</v>
      </c>
      <c r="O291">
        <v>111.7</v>
      </c>
      <c r="P291">
        <v>103</v>
      </c>
      <c r="Q291">
        <v>5.03</v>
      </c>
      <c r="R291">
        <v>11.2</v>
      </c>
      <c r="S291">
        <v>7</v>
      </c>
      <c r="T291">
        <v>3.02</v>
      </c>
      <c r="U291" t="str">
        <f>IF(Append1[[#This Row],[total_intl_charge]] &lt;= MEDIAN(Append1[total_intl_charge]), "Low", "High")</f>
        <v>High</v>
      </c>
      <c r="V291">
        <v>0</v>
      </c>
      <c r="X291" s="1"/>
      <c r="Y291">
        <f>IF(Append1[[#This Row],[churn]]="yes", 1,0)</f>
        <v>0</v>
      </c>
      <c r="Z291" t="str">
        <f>IF(Append1[[#This Row],[total_eve_charge]]&lt;=15,"Low",
IF(Append1[[#This Row],[total_eve_charge]]&lt;=19,"Medium","High"))</f>
        <v>High</v>
      </c>
      <c r="AA291" s="1" t="str">
        <f>IF(Append1[[#This Row],[total_day_charge]]&gt;30,"Heavy User",
IF(Append1[[#This Row],[total_eve_charge]]&gt;20,"Evening User",
IF(Append1[[#This Row],[total_night_charge]]&gt;10,"Night User","Low User")))</f>
        <v>Heavy User</v>
      </c>
    </row>
    <row r="292" spans="1:27" hidden="1" x14ac:dyDescent="0.3">
      <c r="A292">
        <v>291</v>
      </c>
      <c r="B292" s="1" t="s">
        <v>55</v>
      </c>
      <c r="C292">
        <v>123</v>
      </c>
      <c r="D292" s="1" t="s">
        <v>32</v>
      </c>
      <c r="E292" s="1">
        <v>0</v>
      </c>
      <c r="F292" s="1" t="s">
        <v>23</v>
      </c>
      <c r="G292">
        <v>0</v>
      </c>
      <c r="H292" t="str">
        <f>IF(Append1[[#This Row],[number_vmail_messages]]&lt;=10, "Low",
IF(Append1[[#This Row],[number_vmail_messages]]&lt;=25, "Medium", "High"))</f>
        <v>Low</v>
      </c>
      <c r="I292">
        <v>206.9</v>
      </c>
      <c r="J292">
        <v>115</v>
      </c>
      <c r="K292">
        <v>35.17</v>
      </c>
      <c r="L292">
        <v>224.4</v>
      </c>
      <c r="M292">
        <v>86</v>
      </c>
      <c r="N292">
        <v>19.07</v>
      </c>
      <c r="O292">
        <v>197.4</v>
      </c>
      <c r="P292">
        <v>60</v>
      </c>
      <c r="Q292">
        <v>8.8800000000000008</v>
      </c>
      <c r="R292">
        <v>8.3000000000000007</v>
      </c>
      <c r="S292">
        <v>2</v>
      </c>
      <c r="T292">
        <v>2.2400000000000002</v>
      </c>
      <c r="U292" t="str">
        <f>IF(Append1[[#This Row],[total_intl_charge]] &lt;= MEDIAN(Append1[total_intl_charge]), "Low", "High")</f>
        <v>Low</v>
      </c>
      <c r="V292">
        <v>3</v>
      </c>
      <c r="X292" s="1"/>
      <c r="Y292">
        <f>IF(Append1[[#This Row],[churn]]="yes", 1,0)</f>
        <v>0</v>
      </c>
      <c r="Z292" t="str">
        <f>IF(Append1[[#This Row],[total_eve_charge]]&lt;=15,"Low",
IF(Append1[[#This Row],[total_eve_charge]]&lt;=19,"Medium","High"))</f>
        <v>High</v>
      </c>
      <c r="AA292" s="1" t="str">
        <f>IF(Append1[[#This Row],[total_day_charge]]&gt;30,"Heavy User",
IF(Append1[[#This Row],[total_eve_charge]]&gt;20,"Evening User",
IF(Append1[[#This Row],[total_night_charge]]&gt;10,"Night User","Low User")))</f>
        <v>Heavy User</v>
      </c>
    </row>
    <row r="293" spans="1:27" hidden="1" x14ac:dyDescent="0.3">
      <c r="A293">
        <v>292</v>
      </c>
      <c r="B293" s="1" t="s">
        <v>76</v>
      </c>
      <c r="C293">
        <v>39</v>
      </c>
      <c r="D293" s="1" t="s">
        <v>22</v>
      </c>
      <c r="E293" s="1">
        <v>0</v>
      </c>
      <c r="F293" s="1" t="s">
        <v>23</v>
      </c>
      <c r="G293">
        <v>0</v>
      </c>
      <c r="H293" t="str">
        <f>IF(Append1[[#This Row],[number_vmail_messages]]&lt;=10, "Low",
IF(Append1[[#This Row],[number_vmail_messages]]&lt;=25, "Medium", "High"))</f>
        <v>Low</v>
      </c>
      <c r="I293">
        <v>295.39999999999998</v>
      </c>
      <c r="J293">
        <v>126</v>
      </c>
      <c r="K293">
        <v>50.22</v>
      </c>
      <c r="L293">
        <v>232.1</v>
      </c>
      <c r="M293">
        <v>117</v>
      </c>
      <c r="N293">
        <v>19.73</v>
      </c>
      <c r="O293">
        <v>204.4</v>
      </c>
      <c r="P293">
        <v>123</v>
      </c>
      <c r="Q293">
        <v>9.1999999999999993</v>
      </c>
      <c r="R293">
        <v>11.5</v>
      </c>
      <c r="S293">
        <v>2</v>
      </c>
      <c r="T293">
        <v>3.11</v>
      </c>
      <c r="U293" t="str">
        <f>IF(Append1[[#This Row],[total_intl_charge]] &lt;= MEDIAN(Append1[total_intl_charge]), "Low", "High")</f>
        <v>High</v>
      </c>
      <c r="V293">
        <v>1</v>
      </c>
      <c r="X293" s="1"/>
      <c r="Y293">
        <f>IF(Append1[[#This Row],[churn]]="yes", 1,0)</f>
        <v>0</v>
      </c>
      <c r="Z293" t="str">
        <f>IF(Append1[[#This Row],[total_eve_charge]]&lt;=15,"Low",
IF(Append1[[#This Row],[total_eve_charge]]&lt;=19,"Medium","High"))</f>
        <v>High</v>
      </c>
      <c r="AA293" s="1" t="str">
        <f>IF(Append1[[#This Row],[total_day_charge]]&gt;30,"Heavy User",
IF(Append1[[#This Row],[total_eve_charge]]&gt;20,"Evening User",
IF(Append1[[#This Row],[total_night_charge]]&gt;10,"Night User","Low User")))</f>
        <v>Heavy User</v>
      </c>
    </row>
    <row r="294" spans="1:27" hidden="1" x14ac:dyDescent="0.3">
      <c r="A294">
        <v>293</v>
      </c>
      <c r="B294" s="1" t="s">
        <v>40</v>
      </c>
      <c r="C294">
        <v>92</v>
      </c>
      <c r="D294" s="1" t="s">
        <v>26</v>
      </c>
      <c r="E294" s="1">
        <v>0</v>
      </c>
      <c r="F294" s="1" t="s">
        <v>23</v>
      </c>
      <c r="G294">
        <v>0</v>
      </c>
      <c r="H294" t="str">
        <f>IF(Append1[[#This Row],[number_vmail_messages]]&lt;=10, "Low",
IF(Append1[[#This Row],[number_vmail_messages]]&lt;=25, "Medium", "High"))</f>
        <v>Low</v>
      </c>
      <c r="I294">
        <v>139.80000000000001</v>
      </c>
      <c r="J294">
        <v>98</v>
      </c>
      <c r="K294">
        <v>23.77</v>
      </c>
      <c r="L294">
        <v>174.9</v>
      </c>
      <c r="M294">
        <v>143</v>
      </c>
      <c r="N294">
        <v>14.87</v>
      </c>
      <c r="O294">
        <v>201.6</v>
      </c>
      <c r="P294">
        <v>135</v>
      </c>
      <c r="Q294">
        <v>9.07</v>
      </c>
      <c r="R294">
        <v>9.4</v>
      </c>
      <c r="S294">
        <v>7</v>
      </c>
      <c r="T294">
        <v>2.54</v>
      </c>
      <c r="U294" t="str">
        <f>IF(Append1[[#This Row],[total_intl_charge]] &lt;= MEDIAN(Append1[total_intl_charge]), "Low", "High")</f>
        <v>Low</v>
      </c>
      <c r="V294">
        <v>2</v>
      </c>
      <c r="X294" s="1"/>
      <c r="Y294">
        <f>IF(Append1[[#This Row],[churn]]="yes", 1,0)</f>
        <v>0</v>
      </c>
      <c r="Z294" t="str">
        <f>IF(Append1[[#This Row],[total_eve_charge]]&lt;=15,"Low",
IF(Append1[[#This Row],[total_eve_charge]]&lt;=19,"Medium","High"))</f>
        <v>Low</v>
      </c>
      <c r="AA294" s="1" t="str">
        <f>IF(Append1[[#This Row],[total_day_charge]]&gt;30,"Heavy User",
IF(Append1[[#This Row],[total_eve_charge]]&gt;20,"Evening User",
IF(Append1[[#This Row],[total_night_charge]]&gt;10,"Night User","Low User")))</f>
        <v>Low User</v>
      </c>
    </row>
    <row r="295" spans="1:27" hidden="1" x14ac:dyDescent="0.3">
      <c r="A295">
        <v>294</v>
      </c>
      <c r="B295" s="1" t="s">
        <v>30</v>
      </c>
      <c r="C295">
        <v>65</v>
      </c>
      <c r="D295" s="1" t="s">
        <v>26</v>
      </c>
      <c r="E295" s="1">
        <v>0</v>
      </c>
      <c r="F295" s="1" t="s">
        <v>23</v>
      </c>
      <c r="G295">
        <v>0</v>
      </c>
      <c r="H295" t="str">
        <f>IF(Append1[[#This Row],[number_vmail_messages]]&lt;=10, "Low",
IF(Append1[[#This Row],[number_vmail_messages]]&lt;=25, "Medium", "High"))</f>
        <v>Low</v>
      </c>
      <c r="I295">
        <v>192</v>
      </c>
      <c r="J295">
        <v>89</v>
      </c>
      <c r="K295">
        <v>32.64</v>
      </c>
      <c r="L295">
        <v>139.5</v>
      </c>
      <c r="M295">
        <v>88</v>
      </c>
      <c r="N295">
        <v>11.86</v>
      </c>
      <c r="O295">
        <v>187.4</v>
      </c>
      <c r="P295">
        <v>102</v>
      </c>
      <c r="Q295">
        <v>8.43</v>
      </c>
      <c r="R295">
        <v>5.5</v>
      </c>
      <c r="S295">
        <v>4</v>
      </c>
      <c r="T295">
        <v>1.49</v>
      </c>
      <c r="U295" t="str">
        <f>IF(Append1[[#This Row],[total_intl_charge]] &lt;= MEDIAN(Append1[total_intl_charge]), "Low", "High")</f>
        <v>Low</v>
      </c>
      <c r="V295">
        <v>2</v>
      </c>
      <c r="X295" s="1"/>
      <c r="Y295">
        <f>IF(Append1[[#This Row],[churn]]="yes", 1,0)</f>
        <v>0</v>
      </c>
      <c r="Z295" t="str">
        <f>IF(Append1[[#This Row],[total_eve_charge]]&lt;=15,"Low",
IF(Append1[[#This Row],[total_eve_charge]]&lt;=19,"Medium","High"))</f>
        <v>Low</v>
      </c>
      <c r="AA295" s="1" t="str">
        <f>IF(Append1[[#This Row],[total_day_charge]]&gt;30,"Heavy User",
IF(Append1[[#This Row],[total_eve_charge]]&gt;20,"Evening User",
IF(Append1[[#This Row],[total_night_charge]]&gt;10,"Night User","Low User")))</f>
        <v>Heavy User</v>
      </c>
    </row>
    <row r="296" spans="1:27" hidden="1" x14ac:dyDescent="0.3">
      <c r="A296">
        <v>295</v>
      </c>
      <c r="B296" s="1" t="s">
        <v>58</v>
      </c>
      <c r="C296">
        <v>67</v>
      </c>
      <c r="D296" s="1" t="s">
        <v>22</v>
      </c>
      <c r="E296" s="1">
        <v>0</v>
      </c>
      <c r="F296" s="1" t="s">
        <v>23</v>
      </c>
      <c r="G296">
        <v>0</v>
      </c>
      <c r="H296" t="str">
        <f>IF(Append1[[#This Row],[number_vmail_messages]]&lt;=10, "Low",
IF(Append1[[#This Row],[number_vmail_messages]]&lt;=25, "Medium", "High"))</f>
        <v>Low</v>
      </c>
      <c r="I296">
        <v>215.5</v>
      </c>
      <c r="J296">
        <v>102</v>
      </c>
      <c r="K296">
        <v>36.64</v>
      </c>
      <c r="L296">
        <v>190.7</v>
      </c>
      <c r="M296">
        <v>95</v>
      </c>
      <c r="N296">
        <v>16.21</v>
      </c>
      <c r="O296">
        <v>214.5</v>
      </c>
      <c r="P296">
        <v>106</v>
      </c>
      <c r="Q296">
        <v>9.65</v>
      </c>
      <c r="R296">
        <v>8.6</v>
      </c>
      <c r="S296">
        <v>6</v>
      </c>
      <c r="T296">
        <v>2.3199999999999998</v>
      </c>
      <c r="U296" t="str">
        <f>IF(Append1[[#This Row],[total_intl_charge]] &lt;= MEDIAN(Append1[total_intl_charge]), "Low", "High")</f>
        <v>Low</v>
      </c>
      <c r="V296">
        <v>1</v>
      </c>
      <c r="X296" s="1"/>
      <c r="Y296">
        <f>IF(Append1[[#This Row],[churn]]="yes", 1,0)</f>
        <v>0</v>
      </c>
      <c r="Z296" t="str">
        <f>IF(Append1[[#This Row],[total_eve_charge]]&lt;=15,"Low",
IF(Append1[[#This Row],[total_eve_charge]]&lt;=19,"Medium","High"))</f>
        <v>Medium</v>
      </c>
      <c r="AA296" s="1" t="str">
        <f>IF(Append1[[#This Row],[total_day_charge]]&gt;30,"Heavy User",
IF(Append1[[#This Row],[total_eve_charge]]&gt;20,"Evening User",
IF(Append1[[#This Row],[total_night_charge]]&gt;10,"Night User","Low User")))</f>
        <v>Heavy User</v>
      </c>
    </row>
    <row r="297" spans="1:27" hidden="1" x14ac:dyDescent="0.3">
      <c r="A297">
        <v>296</v>
      </c>
      <c r="B297" s="1" t="s">
        <v>60</v>
      </c>
      <c r="C297">
        <v>124</v>
      </c>
      <c r="D297" s="1" t="s">
        <v>22</v>
      </c>
      <c r="E297" s="1">
        <v>0</v>
      </c>
      <c r="F297" s="1" t="s">
        <v>23</v>
      </c>
      <c r="G297">
        <v>0</v>
      </c>
      <c r="H297" t="str">
        <f>IF(Append1[[#This Row],[number_vmail_messages]]&lt;=10, "Low",
IF(Append1[[#This Row],[number_vmail_messages]]&lt;=25, "Medium", "High"))</f>
        <v>Low</v>
      </c>
      <c r="I297">
        <v>131.80000000000001</v>
      </c>
      <c r="J297">
        <v>82</v>
      </c>
      <c r="K297">
        <v>22.41</v>
      </c>
      <c r="L297">
        <v>284.3</v>
      </c>
      <c r="M297">
        <v>119</v>
      </c>
      <c r="N297">
        <v>24.17</v>
      </c>
      <c r="O297">
        <v>305.5</v>
      </c>
      <c r="P297">
        <v>101</v>
      </c>
      <c r="Q297">
        <v>13.75</v>
      </c>
      <c r="R297">
        <v>11.3</v>
      </c>
      <c r="S297">
        <v>2</v>
      </c>
      <c r="T297">
        <v>3.05</v>
      </c>
      <c r="U297" t="str">
        <f>IF(Append1[[#This Row],[total_intl_charge]] &lt;= MEDIAN(Append1[total_intl_charge]), "Low", "High")</f>
        <v>High</v>
      </c>
      <c r="V297">
        <v>1</v>
      </c>
      <c r="X297" s="1"/>
      <c r="Y297">
        <f>IF(Append1[[#This Row],[churn]]="yes", 1,0)</f>
        <v>0</v>
      </c>
      <c r="Z297" t="str">
        <f>IF(Append1[[#This Row],[total_eve_charge]]&lt;=15,"Low",
IF(Append1[[#This Row],[total_eve_charge]]&lt;=19,"Medium","High"))</f>
        <v>High</v>
      </c>
      <c r="AA297" s="1" t="str">
        <f>IF(Append1[[#This Row],[total_day_charge]]&gt;30,"Heavy User",
IF(Append1[[#This Row],[total_eve_charge]]&gt;20,"Evening User",
IF(Append1[[#This Row],[total_night_charge]]&gt;10,"Night User","Low User")))</f>
        <v>Evening User</v>
      </c>
    </row>
    <row r="298" spans="1:27" hidden="1" x14ac:dyDescent="0.3">
      <c r="A298">
        <v>297</v>
      </c>
      <c r="B298" s="1" t="s">
        <v>34</v>
      </c>
      <c r="C298">
        <v>84</v>
      </c>
      <c r="D298" s="1" t="s">
        <v>22</v>
      </c>
      <c r="E298" s="1">
        <v>0</v>
      </c>
      <c r="F298" s="1" t="s">
        <v>23</v>
      </c>
      <c r="G298">
        <v>0</v>
      </c>
      <c r="H298" t="str">
        <f>IF(Append1[[#This Row],[number_vmail_messages]]&lt;=10, "Low",
IF(Append1[[#This Row],[number_vmail_messages]]&lt;=25, "Medium", "High"))</f>
        <v>Low</v>
      </c>
      <c r="I298">
        <v>190.2</v>
      </c>
      <c r="J298">
        <v>102</v>
      </c>
      <c r="K298">
        <v>32.33</v>
      </c>
      <c r="L298">
        <v>197.7</v>
      </c>
      <c r="M298">
        <v>141</v>
      </c>
      <c r="N298">
        <v>16.8</v>
      </c>
      <c r="O298">
        <v>247.5</v>
      </c>
      <c r="P298">
        <v>102</v>
      </c>
      <c r="Q298">
        <v>11.14</v>
      </c>
      <c r="R298">
        <v>9.8000000000000007</v>
      </c>
      <c r="S298">
        <v>6</v>
      </c>
      <c r="T298">
        <v>2.65</v>
      </c>
      <c r="U298" t="str">
        <f>IF(Append1[[#This Row],[total_intl_charge]] &lt;= MEDIAN(Append1[total_intl_charge]), "Low", "High")</f>
        <v>Low</v>
      </c>
      <c r="V298">
        <v>2</v>
      </c>
      <c r="X298" s="1"/>
      <c r="Y298">
        <f>IF(Append1[[#This Row],[churn]]="yes", 1,0)</f>
        <v>0</v>
      </c>
      <c r="Z298" t="str">
        <f>IF(Append1[[#This Row],[total_eve_charge]]&lt;=15,"Low",
IF(Append1[[#This Row],[total_eve_charge]]&lt;=19,"Medium","High"))</f>
        <v>Medium</v>
      </c>
      <c r="AA298" s="1" t="str">
        <f>IF(Append1[[#This Row],[total_day_charge]]&gt;30,"Heavy User",
IF(Append1[[#This Row],[total_eve_charge]]&gt;20,"Evening User",
IF(Append1[[#This Row],[total_night_charge]]&gt;10,"Night User","Low User")))</f>
        <v>Heavy User</v>
      </c>
    </row>
    <row r="299" spans="1:27" hidden="1" x14ac:dyDescent="0.3">
      <c r="A299">
        <v>298</v>
      </c>
      <c r="B299" s="1" t="s">
        <v>56</v>
      </c>
      <c r="C299">
        <v>145</v>
      </c>
      <c r="D299" s="1" t="s">
        <v>32</v>
      </c>
      <c r="E299" s="1">
        <v>0</v>
      </c>
      <c r="F299" s="1" t="s">
        <v>23</v>
      </c>
      <c r="G299">
        <v>0</v>
      </c>
      <c r="H299" t="str">
        <f>IF(Append1[[#This Row],[number_vmail_messages]]&lt;=10, "Low",
IF(Append1[[#This Row],[number_vmail_messages]]&lt;=25, "Medium", "High"))</f>
        <v>Low</v>
      </c>
      <c r="I299">
        <v>199.2</v>
      </c>
      <c r="J299">
        <v>124</v>
      </c>
      <c r="K299">
        <v>33.86</v>
      </c>
      <c r="L299">
        <v>126</v>
      </c>
      <c r="M299">
        <v>86</v>
      </c>
      <c r="N299">
        <v>10.71</v>
      </c>
      <c r="O299">
        <v>289.2</v>
      </c>
      <c r="P299">
        <v>135</v>
      </c>
      <c r="Q299">
        <v>13.01</v>
      </c>
      <c r="R299">
        <v>7.6</v>
      </c>
      <c r="S299">
        <v>3</v>
      </c>
      <c r="T299">
        <v>2.0499999999999998</v>
      </c>
      <c r="U299" t="str">
        <f>IF(Append1[[#This Row],[total_intl_charge]] &lt;= MEDIAN(Append1[total_intl_charge]), "Low", "High")</f>
        <v>Low</v>
      </c>
      <c r="V299">
        <v>1</v>
      </c>
      <c r="X299" s="1"/>
      <c r="Y299">
        <f>IF(Append1[[#This Row],[churn]]="yes", 1,0)</f>
        <v>0</v>
      </c>
      <c r="Z299" t="str">
        <f>IF(Append1[[#This Row],[total_eve_charge]]&lt;=15,"Low",
IF(Append1[[#This Row],[total_eve_charge]]&lt;=19,"Medium","High"))</f>
        <v>Low</v>
      </c>
      <c r="AA299" s="1" t="str">
        <f>IF(Append1[[#This Row],[total_day_charge]]&gt;30,"Heavy User",
IF(Append1[[#This Row],[total_eve_charge]]&gt;20,"Evening User",
IF(Append1[[#This Row],[total_night_charge]]&gt;10,"Night User","Low User")))</f>
        <v>Heavy User</v>
      </c>
    </row>
    <row r="300" spans="1:27" hidden="1" x14ac:dyDescent="0.3">
      <c r="A300">
        <v>299</v>
      </c>
      <c r="B300" s="1" t="s">
        <v>72</v>
      </c>
      <c r="C300">
        <v>124</v>
      </c>
      <c r="D300" s="1" t="s">
        <v>22</v>
      </c>
      <c r="E300" s="1">
        <v>0</v>
      </c>
      <c r="F300" s="1" t="s">
        <v>23</v>
      </c>
      <c r="G300">
        <v>0</v>
      </c>
      <c r="H300" t="str">
        <f>IF(Append1[[#This Row],[number_vmail_messages]]&lt;=10, "Low",
IF(Append1[[#This Row],[number_vmail_messages]]&lt;=25, "Medium", "High"))</f>
        <v>Low</v>
      </c>
      <c r="I300">
        <v>188.5</v>
      </c>
      <c r="J300">
        <v>77</v>
      </c>
      <c r="K300">
        <v>32.049999999999997</v>
      </c>
      <c r="L300">
        <v>182</v>
      </c>
      <c r="M300">
        <v>123</v>
      </c>
      <c r="N300">
        <v>15.47</v>
      </c>
      <c r="O300">
        <v>218.2</v>
      </c>
      <c r="P300">
        <v>127</v>
      </c>
      <c r="Q300">
        <v>9.82</v>
      </c>
      <c r="R300">
        <v>6.1</v>
      </c>
      <c r="S300">
        <v>6</v>
      </c>
      <c r="T300">
        <v>1.65</v>
      </c>
      <c r="U300" t="str">
        <f>IF(Append1[[#This Row],[total_intl_charge]] &lt;= MEDIAN(Append1[total_intl_charge]), "Low", "High")</f>
        <v>Low</v>
      </c>
      <c r="V300">
        <v>1</v>
      </c>
      <c r="X300" s="1"/>
      <c r="Y300">
        <f>IF(Append1[[#This Row],[churn]]="yes", 1,0)</f>
        <v>0</v>
      </c>
      <c r="Z300" t="str">
        <f>IF(Append1[[#This Row],[total_eve_charge]]&lt;=15,"Low",
IF(Append1[[#This Row],[total_eve_charge]]&lt;=19,"Medium","High"))</f>
        <v>Medium</v>
      </c>
      <c r="AA300" s="1" t="str">
        <f>IF(Append1[[#This Row],[total_day_charge]]&gt;30,"Heavy User",
IF(Append1[[#This Row],[total_eve_charge]]&gt;20,"Evening User",
IF(Append1[[#This Row],[total_night_charge]]&gt;10,"Night User","Low User")))</f>
        <v>Heavy User</v>
      </c>
    </row>
    <row r="301" spans="1:27" hidden="1" x14ac:dyDescent="0.3">
      <c r="A301">
        <v>300</v>
      </c>
      <c r="B301" s="1" t="s">
        <v>58</v>
      </c>
      <c r="C301">
        <v>94</v>
      </c>
      <c r="D301" s="1" t="s">
        <v>22</v>
      </c>
      <c r="E301" s="1">
        <v>0</v>
      </c>
      <c r="F301" s="1" t="s">
        <v>23</v>
      </c>
      <c r="G301">
        <v>0</v>
      </c>
      <c r="H301" t="str">
        <f>IF(Append1[[#This Row],[number_vmail_messages]]&lt;=10, "Low",
IF(Append1[[#This Row],[number_vmail_messages]]&lt;=25, "Medium", "High"))</f>
        <v>Low</v>
      </c>
      <c r="I301">
        <v>108</v>
      </c>
      <c r="J301">
        <v>79</v>
      </c>
      <c r="K301">
        <v>18.36</v>
      </c>
      <c r="L301">
        <v>241.9</v>
      </c>
      <c r="M301">
        <v>152</v>
      </c>
      <c r="N301">
        <v>20.56</v>
      </c>
      <c r="O301">
        <v>252.1</v>
      </c>
      <c r="P301">
        <v>92</v>
      </c>
      <c r="Q301">
        <v>11.34</v>
      </c>
      <c r="R301">
        <v>10.4</v>
      </c>
      <c r="S301">
        <v>3</v>
      </c>
      <c r="T301">
        <v>2.81</v>
      </c>
      <c r="U301" t="str">
        <f>IF(Append1[[#This Row],[total_intl_charge]] &lt;= MEDIAN(Append1[total_intl_charge]), "Low", "High")</f>
        <v>High</v>
      </c>
      <c r="V301">
        <v>3</v>
      </c>
      <c r="X301" s="1"/>
      <c r="Y301">
        <f>IF(Append1[[#This Row],[churn]]="yes", 1,0)</f>
        <v>0</v>
      </c>
      <c r="Z301" t="str">
        <f>IF(Append1[[#This Row],[total_eve_charge]]&lt;=15,"Low",
IF(Append1[[#This Row],[total_eve_charge]]&lt;=19,"Medium","High"))</f>
        <v>High</v>
      </c>
      <c r="AA301" s="1" t="str">
        <f>IF(Append1[[#This Row],[total_day_charge]]&gt;30,"Heavy User",
IF(Append1[[#This Row],[total_eve_charge]]&gt;20,"Evening User",
IF(Append1[[#This Row],[total_night_charge]]&gt;10,"Night User","Low User")))</f>
        <v>Evening User</v>
      </c>
    </row>
    <row r="302" spans="1:27" hidden="1" x14ac:dyDescent="0.3">
      <c r="A302">
        <v>301</v>
      </c>
      <c r="B302" s="1" t="s">
        <v>76</v>
      </c>
      <c r="C302">
        <v>72</v>
      </c>
      <c r="D302" s="1" t="s">
        <v>32</v>
      </c>
      <c r="E302" s="1">
        <v>0</v>
      </c>
      <c r="F302" s="1" t="s">
        <v>23</v>
      </c>
      <c r="G302">
        <v>0</v>
      </c>
      <c r="H302" t="str">
        <f>IF(Append1[[#This Row],[number_vmail_messages]]&lt;=10, "Low",
IF(Append1[[#This Row],[number_vmail_messages]]&lt;=25, "Medium", "High"))</f>
        <v>Low</v>
      </c>
      <c r="I302">
        <v>177.1</v>
      </c>
      <c r="J302">
        <v>97</v>
      </c>
      <c r="K302">
        <v>30.11</v>
      </c>
      <c r="L302">
        <v>184.7</v>
      </c>
      <c r="M302">
        <v>105</v>
      </c>
      <c r="N302">
        <v>15.7</v>
      </c>
      <c r="O302">
        <v>174.1</v>
      </c>
      <c r="P302">
        <v>94</v>
      </c>
      <c r="Q302">
        <v>7.83</v>
      </c>
      <c r="R302">
        <v>8</v>
      </c>
      <c r="S302">
        <v>6</v>
      </c>
      <c r="T302">
        <v>2.16</v>
      </c>
      <c r="U302" t="str">
        <f>IF(Append1[[#This Row],[total_intl_charge]] &lt;= MEDIAN(Append1[total_intl_charge]), "Low", "High")</f>
        <v>Low</v>
      </c>
      <c r="V302">
        <v>1</v>
      </c>
      <c r="X302" s="1"/>
      <c r="Y302">
        <f>IF(Append1[[#This Row],[churn]]="yes", 1,0)</f>
        <v>0</v>
      </c>
      <c r="Z302" t="str">
        <f>IF(Append1[[#This Row],[total_eve_charge]]&lt;=15,"Low",
IF(Append1[[#This Row],[total_eve_charge]]&lt;=19,"Medium","High"))</f>
        <v>Medium</v>
      </c>
      <c r="AA302" s="1" t="str">
        <f>IF(Append1[[#This Row],[total_day_charge]]&gt;30,"Heavy User",
IF(Append1[[#This Row],[total_eve_charge]]&gt;20,"Evening User",
IF(Append1[[#This Row],[total_night_charge]]&gt;10,"Night User","Low User")))</f>
        <v>Heavy User</v>
      </c>
    </row>
    <row r="303" spans="1:27" hidden="1" x14ac:dyDescent="0.3">
      <c r="A303">
        <v>302</v>
      </c>
      <c r="B303" s="1" t="s">
        <v>74</v>
      </c>
      <c r="C303">
        <v>177</v>
      </c>
      <c r="D303" s="1" t="s">
        <v>22</v>
      </c>
      <c r="E303" s="1">
        <v>0</v>
      </c>
      <c r="F303" s="1" t="s">
        <v>24</v>
      </c>
      <c r="G303">
        <v>27</v>
      </c>
      <c r="H303" t="str">
        <f>IF(Append1[[#This Row],[number_vmail_messages]]&lt;=10, "Low",
IF(Append1[[#This Row],[number_vmail_messages]]&lt;=25, "Medium", "High"))</f>
        <v>High</v>
      </c>
      <c r="I303">
        <v>230.2</v>
      </c>
      <c r="J303">
        <v>106</v>
      </c>
      <c r="K303">
        <v>39.130000000000003</v>
      </c>
      <c r="L303">
        <v>196.1</v>
      </c>
      <c r="M303">
        <v>78</v>
      </c>
      <c r="N303">
        <v>16.670000000000002</v>
      </c>
      <c r="O303">
        <v>215.4</v>
      </c>
      <c r="P303">
        <v>108</v>
      </c>
      <c r="Q303">
        <v>9.69</v>
      </c>
      <c r="R303">
        <v>10.4</v>
      </c>
      <c r="S303">
        <v>2</v>
      </c>
      <c r="T303">
        <v>2.81</v>
      </c>
      <c r="U303" t="str">
        <f>IF(Append1[[#This Row],[total_intl_charge]] &lt;= MEDIAN(Append1[total_intl_charge]), "Low", "High")</f>
        <v>High</v>
      </c>
      <c r="V303">
        <v>1</v>
      </c>
      <c r="X303" s="1"/>
      <c r="Y303">
        <f>IF(Append1[[#This Row],[churn]]="yes", 1,0)</f>
        <v>0</v>
      </c>
      <c r="Z303" t="str">
        <f>IF(Append1[[#This Row],[total_eve_charge]]&lt;=15,"Low",
IF(Append1[[#This Row],[total_eve_charge]]&lt;=19,"Medium","High"))</f>
        <v>Medium</v>
      </c>
      <c r="AA303" s="1" t="str">
        <f>IF(Append1[[#This Row],[total_day_charge]]&gt;30,"Heavy User",
IF(Append1[[#This Row],[total_eve_charge]]&gt;20,"Evening User",
IF(Append1[[#This Row],[total_night_charge]]&gt;10,"Night User","Low User")))</f>
        <v>Heavy User</v>
      </c>
    </row>
    <row r="304" spans="1:27" hidden="1" x14ac:dyDescent="0.3">
      <c r="A304">
        <v>303</v>
      </c>
      <c r="B304" s="1" t="s">
        <v>76</v>
      </c>
      <c r="C304">
        <v>43</v>
      </c>
      <c r="D304" s="1" t="s">
        <v>32</v>
      </c>
      <c r="E304" s="1">
        <v>0</v>
      </c>
      <c r="F304" s="1" t="s">
        <v>23</v>
      </c>
      <c r="G304">
        <v>0</v>
      </c>
      <c r="H304" t="str">
        <f>IF(Append1[[#This Row],[number_vmail_messages]]&lt;=10, "Low",
IF(Append1[[#This Row],[number_vmail_messages]]&lt;=25, "Medium", "High"))</f>
        <v>Low</v>
      </c>
      <c r="I304">
        <v>177.2</v>
      </c>
      <c r="J304">
        <v>93</v>
      </c>
      <c r="K304">
        <v>30.12</v>
      </c>
      <c r="L304">
        <v>142.6</v>
      </c>
      <c r="M304">
        <v>60</v>
      </c>
      <c r="N304">
        <v>12.12</v>
      </c>
      <c r="O304">
        <v>314.10000000000002</v>
      </c>
      <c r="P304">
        <v>144</v>
      </c>
      <c r="Q304">
        <v>14.13</v>
      </c>
      <c r="R304">
        <v>12.7</v>
      </c>
      <c r="S304">
        <v>2</v>
      </c>
      <c r="T304">
        <v>3.43</v>
      </c>
      <c r="U304" t="str">
        <f>IF(Append1[[#This Row],[total_intl_charge]] &lt;= MEDIAN(Append1[total_intl_charge]), "Low", "High")</f>
        <v>High</v>
      </c>
      <c r="V304">
        <v>4</v>
      </c>
      <c r="X304" s="1"/>
      <c r="Y304">
        <f>IF(Append1[[#This Row],[churn]]="yes", 1,0)</f>
        <v>0</v>
      </c>
      <c r="Z304" t="str">
        <f>IF(Append1[[#This Row],[total_eve_charge]]&lt;=15,"Low",
IF(Append1[[#This Row],[total_eve_charge]]&lt;=19,"Medium","High"))</f>
        <v>Low</v>
      </c>
      <c r="AA304" s="1" t="str">
        <f>IF(Append1[[#This Row],[total_day_charge]]&gt;30,"Heavy User",
IF(Append1[[#This Row],[total_eve_charge]]&gt;20,"Evening User",
IF(Append1[[#This Row],[total_night_charge]]&gt;10,"Night User","Low User")))</f>
        <v>Heavy User</v>
      </c>
    </row>
    <row r="305" spans="1:27" hidden="1" x14ac:dyDescent="0.3">
      <c r="A305">
        <v>304</v>
      </c>
      <c r="B305" s="1" t="s">
        <v>51</v>
      </c>
      <c r="C305">
        <v>99</v>
      </c>
      <c r="D305" s="1" t="s">
        <v>22</v>
      </c>
      <c r="E305" s="1">
        <v>0</v>
      </c>
      <c r="F305" s="1" t="s">
        <v>23</v>
      </c>
      <c r="G305">
        <v>0</v>
      </c>
      <c r="H305" t="str">
        <f>IF(Append1[[#This Row],[number_vmail_messages]]&lt;=10, "Low",
IF(Append1[[#This Row],[number_vmail_messages]]&lt;=25, "Medium", "High"))</f>
        <v>Low</v>
      </c>
      <c r="I305">
        <v>140.69999999999999</v>
      </c>
      <c r="J305">
        <v>88</v>
      </c>
      <c r="K305">
        <v>23.92</v>
      </c>
      <c r="L305">
        <v>210.9</v>
      </c>
      <c r="M305">
        <v>98</v>
      </c>
      <c r="N305">
        <v>17.93</v>
      </c>
      <c r="O305">
        <v>229.9</v>
      </c>
      <c r="P305">
        <v>125</v>
      </c>
      <c r="Q305">
        <v>10.35</v>
      </c>
      <c r="R305">
        <v>12.4</v>
      </c>
      <c r="S305">
        <v>4</v>
      </c>
      <c r="T305">
        <v>3.35</v>
      </c>
      <c r="U305" t="str">
        <f>IF(Append1[[#This Row],[total_intl_charge]] &lt;= MEDIAN(Append1[total_intl_charge]), "Low", "High")</f>
        <v>High</v>
      </c>
      <c r="V305">
        <v>2</v>
      </c>
      <c r="X305" s="1"/>
      <c r="Y305">
        <f>IF(Append1[[#This Row],[churn]]="yes", 1,0)</f>
        <v>0</v>
      </c>
      <c r="Z305" t="str">
        <f>IF(Append1[[#This Row],[total_eve_charge]]&lt;=15,"Low",
IF(Append1[[#This Row],[total_eve_charge]]&lt;=19,"Medium","High"))</f>
        <v>Medium</v>
      </c>
      <c r="AA305" s="1" t="str">
        <f>IF(Append1[[#This Row],[total_day_charge]]&gt;30,"Heavy User",
IF(Append1[[#This Row],[total_eve_charge]]&gt;20,"Evening User",
IF(Append1[[#This Row],[total_night_charge]]&gt;10,"Night User","Low User")))</f>
        <v>Night User</v>
      </c>
    </row>
    <row r="306" spans="1:27" hidden="1" x14ac:dyDescent="0.3">
      <c r="A306">
        <v>305</v>
      </c>
      <c r="B306" s="1" t="s">
        <v>56</v>
      </c>
      <c r="C306">
        <v>150</v>
      </c>
      <c r="D306" s="1" t="s">
        <v>26</v>
      </c>
      <c r="E306" s="1">
        <v>0</v>
      </c>
      <c r="F306" s="1" t="s">
        <v>23</v>
      </c>
      <c r="G306">
        <v>0</v>
      </c>
      <c r="H306" t="str">
        <f>IF(Append1[[#This Row],[number_vmail_messages]]&lt;=10, "Low",
IF(Append1[[#This Row],[number_vmail_messages]]&lt;=25, "Medium", "High"))</f>
        <v>Low</v>
      </c>
      <c r="I306">
        <v>169.2</v>
      </c>
      <c r="J306">
        <v>123</v>
      </c>
      <c r="K306">
        <v>28.76</v>
      </c>
      <c r="L306">
        <v>216.8</v>
      </c>
      <c r="M306">
        <v>83</v>
      </c>
      <c r="N306">
        <v>18.43</v>
      </c>
      <c r="O306">
        <v>179.4</v>
      </c>
      <c r="P306">
        <v>107</v>
      </c>
      <c r="Q306">
        <v>8.07</v>
      </c>
      <c r="R306">
        <v>12.6</v>
      </c>
      <c r="S306">
        <v>3</v>
      </c>
      <c r="T306">
        <v>3.4</v>
      </c>
      <c r="U306" t="str">
        <f>IF(Append1[[#This Row],[total_intl_charge]] &lt;= MEDIAN(Append1[total_intl_charge]), "Low", "High")</f>
        <v>High</v>
      </c>
      <c r="V306">
        <v>1</v>
      </c>
      <c r="X306" s="1"/>
      <c r="Y306">
        <f>IF(Append1[[#This Row],[churn]]="yes", 1,0)</f>
        <v>0</v>
      </c>
      <c r="Z306" t="str">
        <f>IF(Append1[[#This Row],[total_eve_charge]]&lt;=15,"Low",
IF(Append1[[#This Row],[total_eve_charge]]&lt;=19,"Medium","High"))</f>
        <v>Medium</v>
      </c>
      <c r="AA306" s="1" t="str">
        <f>IF(Append1[[#This Row],[total_day_charge]]&gt;30,"Heavy User",
IF(Append1[[#This Row],[total_eve_charge]]&gt;20,"Evening User",
IF(Append1[[#This Row],[total_night_charge]]&gt;10,"Night User","Low User")))</f>
        <v>Low User</v>
      </c>
    </row>
    <row r="307" spans="1:27" hidden="1" x14ac:dyDescent="0.3">
      <c r="A307">
        <v>306</v>
      </c>
      <c r="B307" s="1" t="s">
        <v>66</v>
      </c>
      <c r="C307">
        <v>77</v>
      </c>
      <c r="D307" s="1" t="s">
        <v>26</v>
      </c>
      <c r="E307" s="1">
        <v>0</v>
      </c>
      <c r="F307" s="1" t="s">
        <v>23</v>
      </c>
      <c r="G307">
        <v>0</v>
      </c>
      <c r="H307" t="str">
        <f>IF(Append1[[#This Row],[number_vmail_messages]]&lt;=10, "Low",
IF(Append1[[#This Row],[number_vmail_messages]]&lt;=25, "Medium", "High"))</f>
        <v>Low</v>
      </c>
      <c r="I307">
        <v>175.5</v>
      </c>
      <c r="J307">
        <v>86</v>
      </c>
      <c r="K307">
        <v>29.84</v>
      </c>
      <c r="L307">
        <v>205.1</v>
      </c>
      <c r="M307">
        <v>78</v>
      </c>
      <c r="N307">
        <v>17.43</v>
      </c>
      <c r="O307">
        <v>245.2</v>
      </c>
      <c r="P307">
        <v>100</v>
      </c>
      <c r="Q307">
        <v>11.03</v>
      </c>
      <c r="R307">
        <v>17.8</v>
      </c>
      <c r="S307">
        <v>3</v>
      </c>
      <c r="T307">
        <v>4.8099999999999996</v>
      </c>
      <c r="U307" t="str">
        <f>IF(Append1[[#This Row],[total_intl_charge]] &lt;= MEDIAN(Append1[total_intl_charge]), "Low", "High")</f>
        <v>High</v>
      </c>
      <c r="V307">
        <v>4</v>
      </c>
      <c r="X307" s="1"/>
      <c r="Y307">
        <f>IF(Append1[[#This Row],[churn]]="yes", 1,0)</f>
        <v>0</v>
      </c>
      <c r="Z307" t="str">
        <f>IF(Append1[[#This Row],[total_eve_charge]]&lt;=15,"Low",
IF(Append1[[#This Row],[total_eve_charge]]&lt;=19,"Medium","High"))</f>
        <v>Medium</v>
      </c>
      <c r="AA307" s="1" t="str">
        <f>IF(Append1[[#This Row],[total_day_charge]]&gt;30,"Heavy User",
IF(Append1[[#This Row],[total_eve_charge]]&gt;20,"Evening User",
IF(Append1[[#This Row],[total_night_charge]]&gt;10,"Night User","Low User")))</f>
        <v>Night User</v>
      </c>
    </row>
    <row r="308" spans="1:27" hidden="1" x14ac:dyDescent="0.3">
      <c r="A308">
        <v>307</v>
      </c>
      <c r="B308" s="1" t="s">
        <v>35</v>
      </c>
      <c r="C308">
        <v>86</v>
      </c>
      <c r="D308" s="1" t="s">
        <v>22</v>
      </c>
      <c r="E308" s="1">
        <v>0</v>
      </c>
      <c r="F308" s="1" t="s">
        <v>23</v>
      </c>
      <c r="G308">
        <v>0</v>
      </c>
      <c r="H308" t="str">
        <f>IF(Append1[[#This Row],[number_vmail_messages]]&lt;=10, "Low",
IF(Append1[[#This Row],[number_vmail_messages]]&lt;=25, "Medium", "High"))</f>
        <v>Low</v>
      </c>
      <c r="I308">
        <v>194.2</v>
      </c>
      <c r="J308">
        <v>98</v>
      </c>
      <c r="K308">
        <v>33.01</v>
      </c>
      <c r="L308">
        <v>193.8</v>
      </c>
      <c r="M308">
        <v>95</v>
      </c>
      <c r="N308">
        <v>16.47</v>
      </c>
      <c r="O308">
        <v>192</v>
      </c>
      <c r="P308">
        <v>123</v>
      </c>
      <c r="Q308">
        <v>8.64</v>
      </c>
      <c r="R308">
        <v>9.3000000000000007</v>
      </c>
      <c r="S308">
        <v>7</v>
      </c>
      <c r="T308">
        <v>2.5099999999999998</v>
      </c>
      <c r="U308" t="str">
        <f>IF(Append1[[#This Row],[total_intl_charge]] &lt;= MEDIAN(Append1[total_intl_charge]), "Low", "High")</f>
        <v>Low</v>
      </c>
      <c r="V308">
        <v>3</v>
      </c>
      <c r="X308" s="1"/>
      <c r="Y308">
        <f>IF(Append1[[#This Row],[churn]]="yes", 1,0)</f>
        <v>0</v>
      </c>
      <c r="Z308" t="str">
        <f>IF(Append1[[#This Row],[total_eve_charge]]&lt;=15,"Low",
IF(Append1[[#This Row],[total_eve_charge]]&lt;=19,"Medium","High"))</f>
        <v>Medium</v>
      </c>
      <c r="AA308" s="1" t="str">
        <f>IF(Append1[[#This Row],[total_day_charge]]&gt;30,"Heavy User",
IF(Append1[[#This Row],[total_eve_charge]]&gt;20,"Evening User",
IF(Append1[[#This Row],[total_night_charge]]&gt;10,"Night User","Low User")))</f>
        <v>Heavy User</v>
      </c>
    </row>
    <row r="309" spans="1:27" hidden="1" x14ac:dyDescent="0.3">
      <c r="A309">
        <v>308</v>
      </c>
      <c r="B309" s="1" t="s">
        <v>55</v>
      </c>
      <c r="C309">
        <v>165</v>
      </c>
      <c r="D309" s="1" t="s">
        <v>22</v>
      </c>
      <c r="E309" s="1">
        <v>0</v>
      </c>
      <c r="F309" s="1" t="s">
        <v>24</v>
      </c>
      <c r="G309">
        <v>39</v>
      </c>
      <c r="H309" t="str">
        <f>IF(Append1[[#This Row],[number_vmail_messages]]&lt;=10, "Low",
IF(Append1[[#This Row],[number_vmail_messages]]&lt;=25, "Medium", "High"))</f>
        <v>High</v>
      </c>
      <c r="I309">
        <v>167.4</v>
      </c>
      <c r="J309">
        <v>113</v>
      </c>
      <c r="K309">
        <v>28.46</v>
      </c>
      <c r="L309">
        <v>172.7</v>
      </c>
      <c r="M309">
        <v>94</v>
      </c>
      <c r="N309">
        <v>14.68</v>
      </c>
      <c r="O309">
        <v>192.6</v>
      </c>
      <c r="P309">
        <v>113</v>
      </c>
      <c r="Q309">
        <v>8.67</v>
      </c>
      <c r="R309">
        <v>9.5</v>
      </c>
      <c r="S309">
        <v>4</v>
      </c>
      <c r="T309">
        <v>2.57</v>
      </c>
      <c r="U309" t="str">
        <f>IF(Append1[[#This Row],[total_intl_charge]] &lt;= MEDIAN(Append1[total_intl_charge]), "Low", "High")</f>
        <v>Low</v>
      </c>
      <c r="V309">
        <v>3</v>
      </c>
      <c r="X309" s="1"/>
      <c r="Y309">
        <f>IF(Append1[[#This Row],[churn]]="yes", 1,0)</f>
        <v>0</v>
      </c>
      <c r="Z309" t="str">
        <f>IF(Append1[[#This Row],[total_eve_charge]]&lt;=15,"Low",
IF(Append1[[#This Row],[total_eve_charge]]&lt;=19,"Medium","High"))</f>
        <v>Low</v>
      </c>
      <c r="AA309" s="1" t="str">
        <f>IF(Append1[[#This Row],[total_day_charge]]&gt;30,"Heavy User",
IF(Append1[[#This Row],[total_eve_charge]]&gt;20,"Evening User",
IF(Append1[[#This Row],[total_night_charge]]&gt;10,"Night User","Low User")))</f>
        <v>Low User</v>
      </c>
    </row>
    <row r="310" spans="1:27" hidden="1" x14ac:dyDescent="0.3">
      <c r="A310">
        <v>309</v>
      </c>
      <c r="B310" s="1" t="s">
        <v>65</v>
      </c>
      <c r="C310">
        <v>41</v>
      </c>
      <c r="D310" s="1" t="s">
        <v>22</v>
      </c>
      <c r="E310" s="1">
        <v>0</v>
      </c>
      <c r="F310" s="1" t="s">
        <v>24</v>
      </c>
      <c r="G310">
        <v>30</v>
      </c>
      <c r="H310" t="str">
        <f>IF(Append1[[#This Row],[number_vmail_messages]]&lt;=10, "Low",
IF(Append1[[#This Row],[number_vmail_messages]]&lt;=25, "Medium", "High"))</f>
        <v>High</v>
      </c>
      <c r="I310">
        <v>191.7</v>
      </c>
      <c r="J310">
        <v>109</v>
      </c>
      <c r="K310">
        <v>32.590000000000003</v>
      </c>
      <c r="L310">
        <v>193</v>
      </c>
      <c r="M310">
        <v>86</v>
      </c>
      <c r="N310">
        <v>16.41</v>
      </c>
      <c r="O310">
        <v>149.4</v>
      </c>
      <c r="P310">
        <v>93</v>
      </c>
      <c r="Q310">
        <v>6.72</v>
      </c>
      <c r="R310">
        <v>11.1</v>
      </c>
      <c r="S310">
        <v>4</v>
      </c>
      <c r="T310">
        <v>3</v>
      </c>
      <c r="U310" t="str">
        <f>IF(Append1[[#This Row],[total_intl_charge]] &lt;= MEDIAN(Append1[total_intl_charge]), "Low", "High")</f>
        <v>High</v>
      </c>
      <c r="V310">
        <v>1</v>
      </c>
      <c r="X310" s="1"/>
      <c r="Y310">
        <f>IF(Append1[[#This Row],[churn]]="yes", 1,0)</f>
        <v>0</v>
      </c>
      <c r="Z310" t="str">
        <f>IF(Append1[[#This Row],[total_eve_charge]]&lt;=15,"Low",
IF(Append1[[#This Row],[total_eve_charge]]&lt;=19,"Medium","High"))</f>
        <v>Medium</v>
      </c>
      <c r="AA310" s="1" t="str">
        <f>IF(Append1[[#This Row],[total_day_charge]]&gt;30,"Heavy User",
IF(Append1[[#This Row],[total_eve_charge]]&gt;20,"Evening User",
IF(Append1[[#This Row],[total_night_charge]]&gt;10,"Night User","Low User")))</f>
        <v>Heavy User</v>
      </c>
    </row>
    <row r="311" spans="1:27" hidden="1" x14ac:dyDescent="0.3">
      <c r="A311">
        <v>310</v>
      </c>
      <c r="B311" s="1" t="s">
        <v>62</v>
      </c>
      <c r="C311">
        <v>108</v>
      </c>
      <c r="D311" s="1" t="s">
        <v>22</v>
      </c>
      <c r="E311" s="1">
        <v>0</v>
      </c>
      <c r="F311" s="1" t="s">
        <v>23</v>
      </c>
      <c r="G311">
        <v>0</v>
      </c>
      <c r="H311" t="str">
        <f>IF(Append1[[#This Row],[number_vmail_messages]]&lt;=10, "Low",
IF(Append1[[#This Row],[number_vmail_messages]]&lt;=25, "Medium", "High"))</f>
        <v>Low</v>
      </c>
      <c r="I311">
        <v>240.2</v>
      </c>
      <c r="J311">
        <v>78</v>
      </c>
      <c r="K311">
        <v>40.83</v>
      </c>
      <c r="L311">
        <v>230.3</v>
      </c>
      <c r="M311">
        <v>109</v>
      </c>
      <c r="N311">
        <v>19.579999999999998</v>
      </c>
      <c r="O311">
        <v>217</v>
      </c>
      <c r="P311">
        <v>83</v>
      </c>
      <c r="Q311">
        <v>9.76</v>
      </c>
      <c r="R311">
        <v>5.2</v>
      </c>
      <c r="S311">
        <v>1</v>
      </c>
      <c r="T311">
        <v>1.4</v>
      </c>
      <c r="U311" t="str">
        <f>IF(Append1[[#This Row],[total_intl_charge]] &lt;= MEDIAN(Append1[total_intl_charge]), "Low", "High")</f>
        <v>Low</v>
      </c>
      <c r="V311">
        <v>2</v>
      </c>
      <c r="X311" s="1"/>
      <c r="Y311">
        <f>IF(Append1[[#This Row],[churn]]="yes", 1,0)</f>
        <v>0</v>
      </c>
      <c r="Z311" t="str">
        <f>IF(Append1[[#This Row],[total_eve_charge]]&lt;=15,"Low",
IF(Append1[[#This Row],[total_eve_charge]]&lt;=19,"Medium","High"))</f>
        <v>High</v>
      </c>
      <c r="AA311" s="1" t="str">
        <f>IF(Append1[[#This Row],[total_day_charge]]&gt;30,"Heavy User",
IF(Append1[[#This Row],[total_eve_charge]]&gt;20,"Evening User",
IF(Append1[[#This Row],[total_night_charge]]&gt;10,"Night User","Low User")))</f>
        <v>Heavy User</v>
      </c>
    </row>
    <row r="312" spans="1:27" hidden="1" x14ac:dyDescent="0.3">
      <c r="A312">
        <v>311</v>
      </c>
      <c r="B312" s="1" t="s">
        <v>51</v>
      </c>
      <c r="C312">
        <v>115</v>
      </c>
      <c r="D312" s="1" t="s">
        <v>32</v>
      </c>
      <c r="E312" s="1">
        <v>0</v>
      </c>
      <c r="F312" s="1" t="s">
        <v>23</v>
      </c>
      <c r="G312">
        <v>0</v>
      </c>
      <c r="H312" t="str">
        <f>IF(Append1[[#This Row],[number_vmail_messages]]&lt;=10, "Low",
IF(Append1[[#This Row],[number_vmail_messages]]&lt;=25, "Medium", "High"))</f>
        <v>Low</v>
      </c>
      <c r="I312">
        <v>127.7</v>
      </c>
      <c r="J312">
        <v>67</v>
      </c>
      <c r="K312">
        <v>21.71</v>
      </c>
      <c r="L312">
        <v>182.9</v>
      </c>
      <c r="M312">
        <v>90</v>
      </c>
      <c r="N312">
        <v>15.55</v>
      </c>
      <c r="O312">
        <v>172.9</v>
      </c>
      <c r="P312">
        <v>92</v>
      </c>
      <c r="Q312">
        <v>7.78</v>
      </c>
      <c r="R312">
        <v>10.6</v>
      </c>
      <c r="S312">
        <v>7</v>
      </c>
      <c r="T312">
        <v>2.86</v>
      </c>
      <c r="U312" t="str">
        <f>IF(Append1[[#This Row],[total_intl_charge]] &lt;= MEDIAN(Append1[total_intl_charge]), "Low", "High")</f>
        <v>High</v>
      </c>
      <c r="V312">
        <v>1</v>
      </c>
      <c r="X312" s="1"/>
      <c r="Y312">
        <f>IF(Append1[[#This Row],[churn]]="yes", 1,0)</f>
        <v>0</v>
      </c>
      <c r="Z312" t="str">
        <f>IF(Append1[[#This Row],[total_eve_charge]]&lt;=15,"Low",
IF(Append1[[#This Row],[total_eve_charge]]&lt;=19,"Medium","High"))</f>
        <v>Medium</v>
      </c>
      <c r="AA312" s="1" t="str">
        <f>IF(Append1[[#This Row],[total_day_charge]]&gt;30,"Heavy User",
IF(Append1[[#This Row],[total_eve_charge]]&gt;20,"Evening User",
IF(Append1[[#This Row],[total_night_charge]]&gt;10,"Night User","Low User")))</f>
        <v>Low User</v>
      </c>
    </row>
    <row r="313" spans="1:27" hidden="1" x14ac:dyDescent="0.3">
      <c r="A313">
        <v>312</v>
      </c>
      <c r="B313" s="1" t="s">
        <v>37</v>
      </c>
      <c r="C313">
        <v>105</v>
      </c>
      <c r="D313" s="1" t="s">
        <v>22</v>
      </c>
      <c r="E313" s="1">
        <v>0</v>
      </c>
      <c r="F313" s="1" t="s">
        <v>24</v>
      </c>
      <c r="G313">
        <v>34</v>
      </c>
      <c r="H313" t="str">
        <f>IF(Append1[[#This Row],[number_vmail_messages]]&lt;=10, "Low",
IF(Append1[[#This Row],[number_vmail_messages]]&lt;=25, "Medium", "High"))</f>
        <v>High</v>
      </c>
      <c r="I313">
        <v>218.5</v>
      </c>
      <c r="J313">
        <v>61</v>
      </c>
      <c r="K313">
        <v>37.15</v>
      </c>
      <c r="L313">
        <v>196.7</v>
      </c>
      <c r="M313">
        <v>74</v>
      </c>
      <c r="N313">
        <v>16.72</v>
      </c>
      <c r="O313">
        <v>151.1</v>
      </c>
      <c r="P313">
        <v>103</v>
      </c>
      <c r="Q313">
        <v>6.8</v>
      </c>
      <c r="R313">
        <v>9.9</v>
      </c>
      <c r="S313">
        <v>4</v>
      </c>
      <c r="T313">
        <v>2.67</v>
      </c>
      <c r="U313" t="str">
        <f>IF(Append1[[#This Row],[total_intl_charge]] &lt;= MEDIAN(Append1[total_intl_charge]), "Low", "High")</f>
        <v>Low</v>
      </c>
      <c r="V313">
        <v>2</v>
      </c>
      <c r="X313" s="1"/>
      <c r="Y313">
        <f>IF(Append1[[#This Row],[churn]]="yes", 1,0)</f>
        <v>0</v>
      </c>
      <c r="Z313" t="str">
        <f>IF(Append1[[#This Row],[total_eve_charge]]&lt;=15,"Low",
IF(Append1[[#This Row],[total_eve_charge]]&lt;=19,"Medium","High"))</f>
        <v>Medium</v>
      </c>
      <c r="AA313" s="1" t="str">
        <f>IF(Append1[[#This Row],[total_day_charge]]&gt;30,"Heavy User",
IF(Append1[[#This Row],[total_eve_charge]]&gt;20,"Evening User",
IF(Append1[[#This Row],[total_night_charge]]&gt;10,"Night User","Low User")))</f>
        <v>Heavy User</v>
      </c>
    </row>
    <row r="314" spans="1:27" hidden="1" x14ac:dyDescent="0.3">
      <c r="A314">
        <v>313</v>
      </c>
      <c r="B314" s="1" t="s">
        <v>48</v>
      </c>
      <c r="C314">
        <v>104</v>
      </c>
      <c r="D314" s="1" t="s">
        <v>32</v>
      </c>
      <c r="E314" s="1">
        <v>0</v>
      </c>
      <c r="F314" s="1" t="s">
        <v>23</v>
      </c>
      <c r="G314">
        <v>0</v>
      </c>
      <c r="H314" t="str">
        <f>IF(Append1[[#This Row],[number_vmail_messages]]&lt;=10, "Low",
IF(Append1[[#This Row],[number_vmail_messages]]&lt;=25, "Medium", "High"))</f>
        <v>Low</v>
      </c>
      <c r="I314">
        <v>263.39999999999998</v>
      </c>
      <c r="J314">
        <v>101</v>
      </c>
      <c r="K314">
        <v>44.78</v>
      </c>
      <c r="L314">
        <v>235.5</v>
      </c>
      <c r="M314">
        <v>117</v>
      </c>
      <c r="N314">
        <v>20.02</v>
      </c>
      <c r="O314">
        <v>102</v>
      </c>
      <c r="P314">
        <v>146</v>
      </c>
      <c r="Q314">
        <v>4.59</v>
      </c>
      <c r="R314">
        <v>13</v>
      </c>
      <c r="S314">
        <v>4</v>
      </c>
      <c r="T314">
        <v>3.51</v>
      </c>
      <c r="U314" t="str">
        <f>IF(Append1[[#This Row],[total_intl_charge]] &lt;= MEDIAN(Append1[total_intl_charge]), "Low", "High")</f>
        <v>High</v>
      </c>
      <c r="V314">
        <v>0</v>
      </c>
      <c r="X314" s="1"/>
      <c r="Y314">
        <f>IF(Append1[[#This Row],[churn]]="yes", 1,0)</f>
        <v>0</v>
      </c>
      <c r="Z314" t="str">
        <f>IF(Append1[[#This Row],[total_eve_charge]]&lt;=15,"Low",
IF(Append1[[#This Row],[total_eve_charge]]&lt;=19,"Medium","High"))</f>
        <v>High</v>
      </c>
      <c r="AA314" s="1" t="str">
        <f>IF(Append1[[#This Row],[total_day_charge]]&gt;30,"Heavy User",
IF(Append1[[#This Row],[total_eve_charge]]&gt;20,"Evening User",
IF(Append1[[#This Row],[total_night_charge]]&gt;10,"Night User","Low User")))</f>
        <v>Heavy User</v>
      </c>
    </row>
    <row r="315" spans="1:27" hidden="1" x14ac:dyDescent="0.3">
      <c r="A315">
        <v>314</v>
      </c>
      <c r="B315" s="1" t="s">
        <v>31</v>
      </c>
      <c r="C315">
        <v>82</v>
      </c>
      <c r="D315" s="1" t="s">
        <v>22</v>
      </c>
      <c r="E315" s="1">
        <v>0</v>
      </c>
      <c r="F315" s="1" t="s">
        <v>23</v>
      </c>
      <c r="G315">
        <v>0</v>
      </c>
      <c r="H315" t="str">
        <f>IF(Append1[[#This Row],[number_vmail_messages]]&lt;=10, "Low",
IF(Append1[[#This Row],[number_vmail_messages]]&lt;=25, "Medium", "High"))</f>
        <v>Low</v>
      </c>
      <c r="I315">
        <v>197.7</v>
      </c>
      <c r="J315">
        <v>101</v>
      </c>
      <c r="K315">
        <v>33.61</v>
      </c>
      <c r="L315">
        <v>127.6</v>
      </c>
      <c r="M315">
        <v>83</v>
      </c>
      <c r="N315">
        <v>10.85</v>
      </c>
      <c r="O315">
        <v>142.1</v>
      </c>
      <c r="P315">
        <v>103</v>
      </c>
      <c r="Q315">
        <v>6.39</v>
      </c>
      <c r="R315">
        <v>13.5</v>
      </c>
      <c r="S315">
        <v>3</v>
      </c>
      <c r="T315">
        <v>3.65</v>
      </c>
      <c r="U315" t="str">
        <f>IF(Append1[[#This Row],[total_intl_charge]] &lt;= MEDIAN(Append1[total_intl_charge]), "Low", "High")</f>
        <v>High</v>
      </c>
      <c r="V315">
        <v>1</v>
      </c>
      <c r="X315" s="1"/>
      <c r="Y315">
        <f>IF(Append1[[#This Row],[churn]]="yes", 1,0)</f>
        <v>0</v>
      </c>
      <c r="Z315" t="str">
        <f>IF(Append1[[#This Row],[total_eve_charge]]&lt;=15,"Low",
IF(Append1[[#This Row],[total_eve_charge]]&lt;=19,"Medium","High"))</f>
        <v>Low</v>
      </c>
      <c r="AA315" s="1" t="str">
        <f>IF(Append1[[#This Row],[total_day_charge]]&gt;30,"Heavy User",
IF(Append1[[#This Row],[total_eve_charge]]&gt;20,"Evening User",
IF(Append1[[#This Row],[total_night_charge]]&gt;10,"Night User","Low User")))</f>
        <v>Heavy User</v>
      </c>
    </row>
    <row r="316" spans="1:27" hidden="1" x14ac:dyDescent="0.3">
      <c r="A316">
        <v>315</v>
      </c>
      <c r="B316" s="1" t="s">
        <v>65</v>
      </c>
      <c r="C316">
        <v>140</v>
      </c>
      <c r="D316" s="1" t="s">
        <v>22</v>
      </c>
      <c r="E316" s="1">
        <v>0</v>
      </c>
      <c r="F316" s="1" t="s">
        <v>23</v>
      </c>
      <c r="G316">
        <v>0</v>
      </c>
      <c r="H316" t="str">
        <f>IF(Append1[[#This Row],[number_vmail_messages]]&lt;=10, "Low",
IF(Append1[[#This Row],[number_vmail_messages]]&lt;=25, "Medium", "High"))</f>
        <v>Low</v>
      </c>
      <c r="I316">
        <v>159.1</v>
      </c>
      <c r="J316">
        <v>104</v>
      </c>
      <c r="K316">
        <v>27.05</v>
      </c>
      <c r="L316">
        <v>269.8</v>
      </c>
      <c r="M316">
        <v>106</v>
      </c>
      <c r="N316">
        <v>22.93</v>
      </c>
      <c r="O316">
        <v>220.4</v>
      </c>
      <c r="P316">
        <v>116</v>
      </c>
      <c r="Q316">
        <v>9.92</v>
      </c>
      <c r="R316">
        <v>10.3</v>
      </c>
      <c r="S316">
        <v>4</v>
      </c>
      <c r="T316">
        <v>2.78</v>
      </c>
      <c r="U316" t="str">
        <f>IF(Append1[[#This Row],[total_intl_charge]] &lt;= MEDIAN(Append1[total_intl_charge]), "Low", "High")</f>
        <v>Low</v>
      </c>
      <c r="V316">
        <v>1</v>
      </c>
      <c r="X316" s="1"/>
      <c r="Y316">
        <f>IF(Append1[[#This Row],[churn]]="yes", 1,0)</f>
        <v>0</v>
      </c>
      <c r="Z316" t="str">
        <f>IF(Append1[[#This Row],[total_eve_charge]]&lt;=15,"Low",
IF(Append1[[#This Row],[total_eve_charge]]&lt;=19,"Medium","High"))</f>
        <v>High</v>
      </c>
      <c r="AA316" s="1" t="str">
        <f>IF(Append1[[#This Row],[total_day_charge]]&gt;30,"Heavy User",
IF(Append1[[#This Row],[total_eve_charge]]&gt;20,"Evening User",
IF(Append1[[#This Row],[total_night_charge]]&gt;10,"Night User","Low User")))</f>
        <v>Evening User</v>
      </c>
    </row>
    <row r="317" spans="1:27" hidden="1" x14ac:dyDescent="0.3">
      <c r="A317">
        <v>316</v>
      </c>
      <c r="B317" s="1" t="s">
        <v>72</v>
      </c>
      <c r="C317">
        <v>106</v>
      </c>
      <c r="D317" s="1" t="s">
        <v>22</v>
      </c>
      <c r="E317" s="1">
        <v>0</v>
      </c>
      <c r="F317" s="1" t="s">
        <v>24</v>
      </c>
      <c r="G317">
        <v>37</v>
      </c>
      <c r="H317" t="str">
        <f>IF(Append1[[#This Row],[number_vmail_messages]]&lt;=10, "Low",
IF(Append1[[#This Row],[number_vmail_messages]]&lt;=25, "Medium", "High"))</f>
        <v>High</v>
      </c>
      <c r="I317">
        <v>223.5</v>
      </c>
      <c r="J317">
        <v>104</v>
      </c>
      <c r="K317">
        <v>38</v>
      </c>
      <c r="L317">
        <v>235.1</v>
      </c>
      <c r="M317">
        <v>99</v>
      </c>
      <c r="N317">
        <v>19.98</v>
      </c>
      <c r="O317">
        <v>140.1</v>
      </c>
      <c r="P317">
        <v>90</v>
      </c>
      <c r="Q317">
        <v>6.3</v>
      </c>
      <c r="R317">
        <v>10.6</v>
      </c>
      <c r="S317">
        <v>5</v>
      </c>
      <c r="T317">
        <v>2.86</v>
      </c>
      <c r="U317" t="str">
        <f>IF(Append1[[#This Row],[total_intl_charge]] &lt;= MEDIAN(Append1[total_intl_charge]), "Low", "High")</f>
        <v>High</v>
      </c>
      <c r="V317">
        <v>2</v>
      </c>
      <c r="X317" s="1"/>
      <c r="Y317">
        <f>IF(Append1[[#This Row],[churn]]="yes", 1,0)</f>
        <v>0</v>
      </c>
      <c r="Z317" t="str">
        <f>IF(Append1[[#This Row],[total_eve_charge]]&lt;=15,"Low",
IF(Append1[[#This Row],[total_eve_charge]]&lt;=19,"Medium","High"))</f>
        <v>High</v>
      </c>
      <c r="AA317" s="1" t="str">
        <f>IF(Append1[[#This Row],[total_day_charge]]&gt;30,"Heavy User",
IF(Append1[[#This Row],[total_eve_charge]]&gt;20,"Evening User",
IF(Append1[[#This Row],[total_night_charge]]&gt;10,"Night User","Low User")))</f>
        <v>Heavy User</v>
      </c>
    </row>
    <row r="318" spans="1:27" hidden="1" x14ac:dyDescent="0.3">
      <c r="A318">
        <v>317</v>
      </c>
      <c r="B318" s="1" t="s">
        <v>74</v>
      </c>
      <c r="C318">
        <v>141</v>
      </c>
      <c r="D318" s="1" t="s">
        <v>22</v>
      </c>
      <c r="E318" s="1">
        <v>0</v>
      </c>
      <c r="F318" s="1" t="s">
        <v>23</v>
      </c>
      <c r="G318">
        <v>0</v>
      </c>
      <c r="H318" t="str">
        <f>IF(Append1[[#This Row],[number_vmail_messages]]&lt;=10, "Low",
IF(Append1[[#This Row],[number_vmail_messages]]&lt;=25, "Medium", "High"))</f>
        <v>Low</v>
      </c>
      <c r="I318">
        <v>192.4</v>
      </c>
      <c r="J318">
        <v>111</v>
      </c>
      <c r="K318">
        <v>32.71</v>
      </c>
      <c r="L318">
        <v>156.9</v>
      </c>
      <c r="M318">
        <v>87</v>
      </c>
      <c r="N318">
        <v>13.34</v>
      </c>
      <c r="O318">
        <v>175.8</v>
      </c>
      <c r="P318">
        <v>82</v>
      </c>
      <c r="Q318">
        <v>7.91</v>
      </c>
      <c r="R318">
        <v>11</v>
      </c>
      <c r="S318">
        <v>6</v>
      </c>
      <c r="T318">
        <v>2.97</v>
      </c>
      <c r="U318" t="str">
        <f>IF(Append1[[#This Row],[total_intl_charge]] &lt;= MEDIAN(Append1[total_intl_charge]), "Low", "High")</f>
        <v>High</v>
      </c>
      <c r="V318">
        <v>0</v>
      </c>
      <c r="X318" s="1"/>
      <c r="Y318">
        <f>IF(Append1[[#This Row],[churn]]="yes", 1,0)</f>
        <v>0</v>
      </c>
      <c r="Z318" t="str">
        <f>IF(Append1[[#This Row],[total_eve_charge]]&lt;=15,"Low",
IF(Append1[[#This Row],[total_eve_charge]]&lt;=19,"Medium","High"))</f>
        <v>Low</v>
      </c>
      <c r="AA318" s="1" t="str">
        <f>IF(Append1[[#This Row],[total_day_charge]]&gt;30,"Heavy User",
IF(Append1[[#This Row],[total_eve_charge]]&gt;20,"Evening User",
IF(Append1[[#This Row],[total_night_charge]]&gt;10,"Night User","Low User")))</f>
        <v>Heavy User</v>
      </c>
    </row>
    <row r="319" spans="1:27" hidden="1" x14ac:dyDescent="0.3">
      <c r="A319">
        <v>318</v>
      </c>
      <c r="B319" s="1" t="s">
        <v>39</v>
      </c>
      <c r="C319">
        <v>98</v>
      </c>
      <c r="D319" s="1" t="s">
        <v>32</v>
      </c>
      <c r="E319" s="1">
        <v>0</v>
      </c>
      <c r="F319" s="1" t="s">
        <v>23</v>
      </c>
      <c r="G319">
        <v>0</v>
      </c>
      <c r="H319" t="str">
        <f>IF(Append1[[#This Row],[number_vmail_messages]]&lt;=10, "Low",
IF(Append1[[#This Row],[number_vmail_messages]]&lt;=25, "Medium", "High"))</f>
        <v>Low</v>
      </c>
      <c r="I319">
        <v>236.2</v>
      </c>
      <c r="J319">
        <v>122</v>
      </c>
      <c r="K319">
        <v>40.15</v>
      </c>
      <c r="L319">
        <v>189.4</v>
      </c>
      <c r="M319">
        <v>110</v>
      </c>
      <c r="N319">
        <v>16.100000000000001</v>
      </c>
      <c r="O319">
        <v>153.6</v>
      </c>
      <c r="P319">
        <v>104</v>
      </c>
      <c r="Q319">
        <v>6.91</v>
      </c>
      <c r="R319">
        <v>13.3</v>
      </c>
      <c r="S319">
        <v>4</v>
      </c>
      <c r="T319">
        <v>3.59</v>
      </c>
      <c r="U319" t="str">
        <f>IF(Append1[[#This Row],[total_intl_charge]] &lt;= MEDIAN(Append1[total_intl_charge]), "Low", "High")</f>
        <v>High</v>
      </c>
      <c r="V319">
        <v>0</v>
      </c>
      <c r="X319" s="1"/>
      <c r="Y319">
        <f>IF(Append1[[#This Row],[churn]]="yes", 1,0)</f>
        <v>0</v>
      </c>
      <c r="Z319" t="str">
        <f>IF(Append1[[#This Row],[total_eve_charge]]&lt;=15,"Low",
IF(Append1[[#This Row],[total_eve_charge]]&lt;=19,"Medium","High"))</f>
        <v>Medium</v>
      </c>
      <c r="AA319" s="1" t="str">
        <f>IF(Append1[[#This Row],[total_day_charge]]&gt;30,"Heavy User",
IF(Append1[[#This Row],[total_eve_charge]]&gt;20,"Evening User",
IF(Append1[[#This Row],[total_night_charge]]&gt;10,"Night User","Low User")))</f>
        <v>Heavy User</v>
      </c>
    </row>
    <row r="320" spans="1:27" hidden="1" x14ac:dyDescent="0.3">
      <c r="A320">
        <v>319</v>
      </c>
      <c r="B320" s="1" t="s">
        <v>66</v>
      </c>
      <c r="C320">
        <v>138</v>
      </c>
      <c r="D320" s="1" t="s">
        <v>26</v>
      </c>
      <c r="E320" s="1">
        <v>1</v>
      </c>
      <c r="F320" s="1" t="s">
        <v>23</v>
      </c>
      <c r="G320">
        <v>0</v>
      </c>
      <c r="H320" t="str">
        <f>IF(Append1[[#This Row],[number_vmail_messages]]&lt;=10, "Low",
IF(Append1[[#This Row],[number_vmail_messages]]&lt;=25, "Medium", "High"))</f>
        <v>Low</v>
      </c>
      <c r="I320">
        <v>196.2</v>
      </c>
      <c r="J320">
        <v>129</v>
      </c>
      <c r="K320">
        <v>33.35</v>
      </c>
      <c r="L320">
        <v>176.5</v>
      </c>
      <c r="M320">
        <v>86</v>
      </c>
      <c r="N320">
        <v>15</v>
      </c>
      <c r="O320">
        <v>232.4</v>
      </c>
      <c r="P320">
        <v>108</v>
      </c>
      <c r="Q320">
        <v>10.46</v>
      </c>
      <c r="R320">
        <v>15.2</v>
      </c>
      <c r="S320">
        <v>1</v>
      </c>
      <c r="T320">
        <v>4.0999999999999996</v>
      </c>
      <c r="U320" t="str">
        <f>IF(Append1[[#This Row],[total_intl_charge]] &lt;= MEDIAN(Append1[total_intl_charge]), "Low", "High")</f>
        <v>High</v>
      </c>
      <c r="V320">
        <v>0</v>
      </c>
      <c r="X320" s="1"/>
      <c r="Y320">
        <f>IF(Append1[[#This Row],[churn]]="yes", 1,0)</f>
        <v>0</v>
      </c>
      <c r="Z320" t="str">
        <f>IF(Append1[[#This Row],[total_eve_charge]]&lt;=15,"Low",
IF(Append1[[#This Row],[total_eve_charge]]&lt;=19,"Medium","High"))</f>
        <v>Low</v>
      </c>
      <c r="AA320" s="1" t="str">
        <f>IF(Append1[[#This Row],[total_day_charge]]&gt;30,"Heavy User",
IF(Append1[[#This Row],[total_eve_charge]]&gt;20,"Evening User",
IF(Append1[[#This Row],[total_night_charge]]&gt;10,"Night User","Low User")))</f>
        <v>Heavy User</v>
      </c>
    </row>
    <row r="321" spans="1:27" hidden="1" x14ac:dyDescent="0.3">
      <c r="A321">
        <v>320</v>
      </c>
      <c r="B321" s="1" t="s">
        <v>61</v>
      </c>
      <c r="C321">
        <v>127</v>
      </c>
      <c r="D321" s="1" t="s">
        <v>22</v>
      </c>
      <c r="E321" s="1">
        <v>0</v>
      </c>
      <c r="F321" s="1" t="s">
        <v>24</v>
      </c>
      <c r="G321">
        <v>27</v>
      </c>
      <c r="H321" t="str">
        <f>IF(Append1[[#This Row],[number_vmail_messages]]&lt;=10, "Low",
IF(Append1[[#This Row],[number_vmail_messages]]&lt;=25, "Medium", "High"))</f>
        <v>High</v>
      </c>
      <c r="I321">
        <v>140.1</v>
      </c>
      <c r="J321">
        <v>59</v>
      </c>
      <c r="K321">
        <v>23.82</v>
      </c>
      <c r="L321">
        <v>223.4</v>
      </c>
      <c r="M321">
        <v>111</v>
      </c>
      <c r="N321">
        <v>18.989999999999998</v>
      </c>
      <c r="O321">
        <v>257.89999999999998</v>
      </c>
      <c r="P321">
        <v>73</v>
      </c>
      <c r="Q321">
        <v>11.61</v>
      </c>
      <c r="R321">
        <v>3.8</v>
      </c>
      <c r="S321">
        <v>10</v>
      </c>
      <c r="T321">
        <v>1.03</v>
      </c>
      <c r="U321" t="str">
        <f>IF(Append1[[#This Row],[total_intl_charge]] &lt;= MEDIAN(Append1[total_intl_charge]), "Low", "High")</f>
        <v>Low</v>
      </c>
      <c r="V321">
        <v>1</v>
      </c>
      <c r="X321" s="1"/>
      <c r="Y321">
        <f>IF(Append1[[#This Row],[churn]]="yes", 1,0)</f>
        <v>0</v>
      </c>
      <c r="Z321" t="str">
        <f>IF(Append1[[#This Row],[total_eve_charge]]&lt;=15,"Low",
IF(Append1[[#This Row],[total_eve_charge]]&lt;=19,"Medium","High"))</f>
        <v>Medium</v>
      </c>
      <c r="AA321" s="1" t="str">
        <f>IF(Append1[[#This Row],[total_day_charge]]&gt;30,"Heavy User",
IF(Append1[[#This Row],[total_eve_charge]]&gt;20,"Evening User",
IF(Append1[[#This Row],[total_night_charge]]&gt;10,"Night User","Low User")))</f>
        <v>Night User</v>
      </c>
    </row>
    <row r="322" spans="1:27" hidden="1" x14ac:dyDescent="0.3">
      <c r="A322">
        <v>321</v>
      </c>
      <c r="B322" s="1" t="s">
        <v>33</v>
      </c>
      <c r="C322">
        <v>202</v>
      </c>
      <c r="D322" s="1" t="s">
        <v>26</v>
      </c>
      <c r="E322" s="1">
        <v>0</v>
      </c>
      <c r="F322" s="1" t="s">
        <v>23</v>
      </c>
      <c r="G322">
        <v>0</v>
      </c>
      <c r="H322" t="str">
        <f>IF(Append1[[#This Row],[number_vmail_messages]]&lt;=10, "Low",
IF(Append1[[#This Row],[number_vmail_messages]]&lt;=25, "Medium", "High"))</f>
        <v>Low</v>
      </c>
      <c r="I322">
        <v>115.4</v>
      </c>
      <c r="J322">
        <v>137</v>
      </c>
      <c r="K322">
        <v>19.62</v>
      </c>
      <c r="L322">
        <v>178.7</v>
      </c>
      <c r="M322">
        <v>70</v>
      </c>
      <c r="N322">
        <v>15.19</v>
      </c>
      <c r="O322">
        <v>185.7</v>
      </c>
      <c r="P322">
        <v>113</v>
      </c>
      <c r="Q322">
        <v>8.36</v>
      </c>
      <c r="R322">
        <v>6</v>
      </c>
      <c r="S322">
        <v>3</v>
      </c>
      <c r="T322">
        <v>1.62</v>
      </c>
      <c r="U322" t="str">
        <f>IF(Append1[[#This Row],[total_intl_charge]] &lt;= MEDIAN(Append1[total_intl_charge]), "Low", "High")</f>
        <v>Low</v>
      </c>
      <c r="V322">
        <v>3</v>
      </c>
      <c r="X322" s="1"/>
      <c r="Y322">
        <f>IF(Append1[[#This Row],[churn]]="yes", 1,0)</f>
        <v>0</v>
      </c>
      <c r="Z322" t="str">
        <f>IF(Append1[[#This Row],[total_eve_charge]]&lt;=15,"Low",
IF(Append1[[#This Row],[total_eve_charge]]&lt;=19,"Medium","High"))</f>
        <v>Medium</v>
      </c>
      <c r="AA322" s="1" t="str">
        <f>IF(Append1[[#This Row],[total_day_charge]]&gt;30,"Heavy User",
IF(Append1[[#This Row],[total_eve_charge]]&gt;20,"Evening User",
IF(Append1[[#This Row],[total_night_charge]]&gt;10,"Night User","Low User")))</f>
        <v>Low User</v>
      </c>
    </row>
    <row r="323" spans="1:27" hidden="1" x14ac:dyDescent="0.3">
      <c r="A323">
        <v>322</v>
      </c>
      <c r="B323" s="1" t="s">
        <v>42</v>
      </c>
      <c r="C323">
        <v>79</v>
      </c>
      <c r="D323" s="1" t="s">
        <v>22</v>
      </c>
      <c r="E323" s="1">
        <v>0</v>
      </c>
      <c r="F323" s="1" t="s">
        <v>23</v>
      </c>
      <c r="G323">
        <v>0</v>
      </c>
      <c r="H323" t="str">
        <f>IF(Append1[[#This Row],[number_vmail_messages]]&lt;=10, "Low",
IF(Append1[[#This Row],[number_vmail_messages]]&lt;=25, "Medium", "High"))</f>
        <v>Low</v>
      </c>
      <c r="I323">
        <v>156.9</v>
      </c>
      <c r="J323">
        <v>109</v>
      </c>
      <c r="K323">
        <v>26.67</v>
      </c>
      <c r="L323">
        <v>122.2</v>
      </c>
      <c r="M323">
        <v>87</v>
      </c>
      <c r="N323">
        <v>10.39</v>
      </c>
      <c r="O323">
        <v>189.1</v>
      </c>
      <c r="P323">
        <v>103</v>
      </c>
      <c r="Q323">
        <v>8.51</v>
      </c>
      <c r="R323">
        <v>11.3</v>
      </c>
      <c r="S323">
        <v>5</v>
      </c>
      <c r="T323">
        <v>3.05</v>
      </c>
      <c r="U323" t="str">
        <f>IF(Append1[[#This Row],[total_intl_charge]] &lt;= MEDIAN(Append1[total_intl_charge]), "Low", "High")</f>
        <v>High</v>
      </c>
      <c r="V323">
        <v>3</v>
      </c>
      <c r="X323" s="1"/>
      <c r="Y323">
        <f>IF(Append1[[#This Row],[churn]]="yes", 1,0)</f>
        <v>0</v>
      </c>
      <c r="Z323" t="str">
        <f>IF(Append1[[#This Row],[total_eve_charge]]&lt;=15,"Low",
IF(Append1[[#This Row],[total_eve_charge]]&lt;=19,"Medium","High"))</f>
        <v>Low</v>
      </c>
      <c r="AA323" s="1" t="str">
        <f>IF(Append1[[#This Row],[total_day_charge]]&gt;30,"Heavy User",
IF(Append1[[#This Row],[total_eve_charge]]&gt;20,"Evening User",
IF(Append1[[#This Row],[total_night_charge]]&gt;10,"Night User","Low User")))</f>
        <v>Low User</v>
      </c>
    </row>
    <row r="324" spans="1:27" hidden="1" x14ac:dyDescent="0.3">
      <c r="A324">
        <v>323</v>
      </c>
      <c r="B324" s="1" t="s">
        <v>70</v>
      </c>
      <c r="C324">
        <v>166</v>
      </c>
      <c r="D324" s="1" t="s">
        <v>26</v>
      </c>
      <c r="E324" s="1">
        <v>0</v>
      </c>
      <c r="F324" s="1" t="s">
        <v>23</v>
      </c>
      <c r="G324">
        <v>0</v>
      </c>
      <c r="H324" t="str">
        <f>IF(Append1[[#This Row],[number_vmail_messages]]&lt;=10, "Low",
IF(Append1[[#This Row],[number_vmail_messages]]&lt;=25, "Medium", "High"))</f>
        <v>Low</v>
      </c>
      <c r="I324">
        <v>197.9</v>
      </c>
      <c r="J324">
        <v>89</v>
      </c>
      <c r="K324">
        <v>33.64</v>
      </c>
      <c r="L324">
        <v>251</v>
      </c>
      <c r="M324">
        <v>113</v>
      </c>
      <c r="N324">
        <v>21.34</v>
      </c>
      <c r="O324">
        <v>138.30000000000001</v>
      </c>
      <c r="P324">
        <v>85</v>
      </c>
      <c r="Q324">
        <v>6.22</v>
      </c>
      <c r="R324">
        <v>11.2</v>
      </c>
      <c r="S324">
        <v>2</v>
      </c>
      <c r="T324">
        <v>3.02</v>
      </c>
      <c r="U324" t="str">
        <f>IF(Append1[[#This Row],[total_intl_charge]] &lt;= MEDIAN(Append1[total_intl_charge]), "Low", "High")</f>
        <v>High</v>
      </c>
      <c r="V324">
        <v>2</v>
      </c>
      <c r="X324" s="1"/>
      <c r="Y324">
        <f>IF(Append1[[#This Row],[churn]]="yes", 1,0)</f>
        <v>0</v>
      </c>
      <c r="Z324" t="str">
        <f>IF(Append1[[#This Row],[total_eve_charge]]&lt;=15,"Low",
IF(Append1[[#This Row],[total_eve_charge]]&lt;=19,"Medium","High"))</f>
        <v>High</v>
      </c>
      <c r="AA324" s="1" t="str">
        <f>IF(Append1[[#This Row],[total_day_charge]]&gt;30,"Heavy User",
IF(Append1[[#This Row],[total_eve_charge]]&gt;20,"Evening User",
IF(Append1[[#This Row],[total_night_charge]]&gt;10,"Night User","Low User")))</f>
        <v>Heavy User</v>
      </c>
    </row>
    <row r="325" spans="1:27" hidden="1" x14ac:dyDescent="0.3">
      <c r="A325">
        <v>324</v>
      </c>
      <c r="B325" s="1" t="s">
        <v>21</v>
      </c>
      <c r="C325">
        <v>47</v>
      </c>
      <c r="D325" s="1" t="s">
        <v>26</v>
      </c>
      <c r="E325" s="1">
        <v>1</v>
      </c>
      <c r="F325" s="1" t="s">
        <v>23</v>
      </c>
      <c r="G325">
        <v>0</v>
      </c>
      <c r="H325" t="str">
        <f>IF(Append1[[#This Row],[number_vmail_messages]]&lt;=10, "Low",
IF(Append1[[#This Row],[number_vmail_messages]]&lt;=25, "Medium", "High"))</f>
        <v>Low</v>
      </c>
      <c r="I325">
        <v>47.8</v>
      </c>
      <c r="J325">
        <v>120</v>
      </c>
      <c r="K325">
        <v>8.1300000000000008</v>
      </c>
      <c r="L325">
        <v>178.9</v>
      </c>
      <c r="M325">
        <v>123</v>
      </c>
      <c r="N325">
        <v>15.21</v>
      </c>
      <c r="O325">
        <v>152.6</v>
      </c>
      <c r="P325">
        <v>96</v>
      </c>
      <c r="Q325">
        <v>6.87</v>
      </c>
      <c r="R325">
        <v>13.3</v>
      </c>
      <c r="S325">
        <v>7</v>
      </c>
      <c r="T325">
        <v>3.59</v>
      </c>
      <c r="U325" t="str">
        <f>IF(Append1[[#This Row],[total_intl_charge]] &lt;= MEDIAN(Append1[total_intl_charge]), "Low", "High")</f>
        <v>High</v>
      </c>
      <c r="V325">
        <v>0</v>
      </c>
      <c r="X325" s="1"/>
      <c r="Y325">
        <f>IF(Append1[[#This Row],[churn]]="yes", 1,0)</f>
        <v>0</v>
      </c>
      <c r="Z325" t="str">
        <f>IF(Append1[[#This Row],[total_eve_charge]]&lt;=15,"Low",
IF(Append1[[#This Row],[total_eve_charge]]&lt;=19,"Medium","High"))</f>
        <v>Medium</v>
      </c>
      <c r="AA325" s="1" t="str">
        <f>IF(Append1[[#This Row],[total_day_charge]]&gt;30,"Heavy User",
IF(Append1[[#This Row],[total_eve_charge]]&gt;20,"Evening User",
IF(Append1[[#This Row],[total_night_charge]]&gt;10,"Night User","Low User")))</f>
        <v>Low User</v>
      </c>
    </row>
    <row r="326" spans="1:27" hidden="1" x14ac:dyDescent="0.3">
      <c r="A326">
        <v>325</v>
      </c>
      <c r="B326" s="1" t="s">
        <v>70</v>
      </c>
      <c r="C326">
        <v>160</v>
      </c>
      <c r="D326" s="1" t="s">
        <v>26</v>
      </c>
      <c r="E326" s="1">
        <v>0</v>
      </c>
      <c r="F326" s="1" t="s">
        <v>23</v>
      </c>
      <c r="G326">
        <v>0</v>
      </c>
      <c r="H326" t="str">
        <f>IF(Append1[[#This Row],[number_vmail_messages]]&lt;=10, "Low",
IF(Append1[[#This Row],[number_vmail_messages]]&lt;=25, "Medium", "High"))</f>
        <v>Low</v>
      </c>
      <c r="I326">
        <v>121.8</v>
      </c>
      <c r="J326">
        <v>97</v>
      </c>
      <c r="K326">
        <v>20.71</v>
      </c>
      <c r="L326">
        <v>89.3</v>
      </c>
      <c r="M326">
        <v>97</v>
      </c>
      <c r="N326">
        <v>7.59</v>
      </c>
      <c r="O326">
        <v>150.69999999999999</v>
      </c>
      <c r="P326">
        <v>92</v>
      </c>
      <c r="Q326">
        <v>6.78</v>
      </c>
      <c r="R326">
        <v>10.3</v>
      </c>
      <c r="S326">
        <v>5</v>
      </c>
      <c r="T326">
        <v>2.78</v>
      </c>
      <c r="U326" t="str">
        <f>IF(Append1[[#This Row],[total_intl_charge]] &lt;= MEDIAN(Append1[total_intl_charge]), "Low", "High")</f>
        <v>Low</v>
      </c>
      <c r="V326">
        <v>1</v>
      </c>
      <c r="X326" s="1"/>
      <c r="Y326">
        <f>IF(Append1[[#This Row],[churn]]="yes", 1,0)</f>
        <v>0</v>
      </c>
      <c r="Z326" t="str">
        <f>IF(Append1[[#This Row],[total_eve_charge]]&lt;=15,"Low",
IF(Append1[[#This Row],[total_eve_charge]]&lt;=19,"Medium","High"))</f>
        <v>Low</v>
      </c>
      <c r="AA326" s="1" t="str">
        <f>IF(Append1[[#This Row],[total_day_charge]]&gt;30,"Heavy User",
IF(Append1[[#This Row],[total_eve_charge]]&gt;20,"Evening User",
IF(Append1[[#This Row],[total_night_charge]]&gt;10,"Night User","Low User")))</f>
        <v>Low User</v>
      </c>
    </row>
    <row r="327" spans="1:27" hidden="1" x14ac:dyDescent="0.3">
      <c r="A327">
        <v>326</v>
      </c>
      <c r="B327" s="1" t="s">
        <v>50</v>
      </c>
      <c r="C327">
        <v>180</v>
      </c>
      <c r="D327" s="1" t="s">
        <v>22</v>
      </c>
      <c r="E327" s="1">
        <v>0</v>
      </c>
      <c r="F327" s="1" t="s">
        <v>23</v>
      </c>
      <c r="G327">
        <v>0</v>
      </c>
      <c r="H327" t="str">
        <f>IF(Append1[[#This Row],[number_vmail_messages]]&lt;=10, "Low",
IF(Append1[[#This Row],[number_vmail_messages]]&lt;=25, "Medium", "High"))</f>
        <v>Low</v>
      </c>
      <c r="I327">
        <v>143.5</v>
      </c>
      <c r="J327">
        <v>121</v>
      </c>
      <c r="K327">
        <v>24.4</v>
      </c>
      <c r="L327">
        <v>189.3</v>
      </c>
      <c r="M327">
        <v>111</v>
      </c>
      <c r="N327">
        <v>16.09</v>
      </c>
      <c r="O327">
        <v>174.9</v>
      </c>
      <c r="P327">
        <v>82</v>
      </c>
      <c r="Q327">
        <v>7.87</v>
      </c>
      <c r="R327">
        <v>8.8000000000000007</v>
      </c>
      <c r="S327">
        <v>5</v>
      </c>
      <c r="T327">
        <v>2.38</v>
      </c>
      <c r="U327" t="str">
        <f>IF(Append1[[#This Row],[total_intl_charge]] &lt;= MEDIAN(Append1[total_intl_charge]), "Low", "High")</f>
        <v>Low</v>
      </c>
      <c r="V327">
        <v>3</v>
      </c>
      <c r="X327" s="1"/>
      <c r="Y327">
        <f>IF(Append1[[#This Row],[churn]]="yes", 1,0)</f>
        <v>0</v>
      </c>
      <c r="Z327" t="str">
        <f>IF(Append1[[#This Row],[total_eve_charge]]&lt;=15,"Low",
IF(Append1[[#This Row],[total_eve_charge]]&lt;=19,"Medium","High"))</f>
        <v>Medium</v>
      </c>
      <c r="AA327" s="1" t="str">
        <f>IF(Append1[[#This Row],[total_day_charge]]&gt;30,"Heavy User",
IF(Append1[[#This Row],[total_eve_charge]]&gt;20,"Evening User",
IF(Append1[[#This Row],[total_night_charge]]&gt;10,"Night User","Low User")))</f>
        <v>Low User</v>
      </c>
    </row>
    <row r="328" spans="1:27" hidden="1" x14ac:dyDescent="0.3">
      <c r="A328">
        <v>327</v>
      </c>
      <c r="B328" s="1" t="s">
        <v>35</v>
      </c>
      <c r="C328">
        <v>170</v>
      </c>
      <c r="D328" s="1" t="s">
        <v>26</v>
      </c>
      <c r="E328" s="1">
        <v>0</v>
      </c>
      <c r="F328" s="1" t="s">
        <v>24</v>
      </c>
      <c r="G328">
        <v>37</v>
      </c>
      <c r="H328" t="str">
        <f>IF(Append1[[#This Row],[number_vmail_messages]]&lt;=10, "Low",
IF(Append1[[#This Row],[number_vmail_messages]]&lt;=25, "Medium", "High"))</f>
        <v>High</v>
      </c>
      <c r="I328">
        <v>178.1</v>
      </c>
      <c r="J328">
        <v>130</v>
      </c>
      <c r="K328">
        <v>30.28</v>
      </c>
      <c r="L328">
        <v>242.8</v>
      </c>
      <c r="M328">
        <v>103</v>
      </c>
      <c r="N328">
        <v>20.64</v>
      </c>
      <c r="O328">
        <v>243</v>
      </c>
      <c r="P328">
        <v>93</v>
      </c>
      <c r="Q328">
        <v>10.93</v>
      </c>
      <c r="R328">
        <v>13</v>
      </c>
      <c r="S328">
        <v>4</v>
      </c>
      <c r="T328">
        <v>3.51</v>
      </c>
      <c r="U328" t="str">
        <f>IF(Append1[[#This Row],[total_intl_charge]] &lt;= MEDIAN(Append1[total_intl_charge]), "Low", "High")</f>
        <v>High</v>
      </c>
      <c r="V328">
        <v>0</v>
      </c>
      <c r="X328" s="1"/>
      <c r="Y328">
        <f>IF(Append1[[#This Row],[churn]]="yes", 1,0)</f>
        <v>0</v>
      </c>
      <c r="Z328" t="str">
        <f>IF(Append1[[#This Row],[total_eve_charge]]&lt;=15,"Low",
IF(Append1[[#This Row],[total_eve_charge]]&lt;=19,"Medium","High"))</f>
        <v>High</v>
      </c>
      <c r="AA328" s="1" t="str">
        <f>IF(Append1[[#This Row],[total_day_charge]]&gt;30,"Heavy User",
IF(Append1[[#This Row],[total_eve_charge]]&gt;20,"Evening User",
IF(Append1[[#This Row],[total_night_charge]]&gt;10,"Night User","Low User")))</f>
        <v>Heavy User</v>
      </c>
    </row>
    <row r="329" spans="1:27" hidden="1" x14ac:dyDescent="0.3">
      <c r="A329">
        <v>328</v>
      </c>
      <c r="B329" s="1" t="s">
        <v>40</v>
      </c>
      <c r="C329">
        <v>123</v>
      </c>
      <c r="D329" s="1" t="s">
        <v>32</v>
      </c>
      <c r="E329" s="1">
        <v>0</v>
      </c>
      <c r="F329" s="1" t="s">
        <v>23</v>
      </c>
      <c r="G329">
        <v>0</v>
      </c>
      <c r="H329" t="str">
        <f>IF(Append1[[#This Row],[number_vmail_messages]]&lt;=10, "Low",
IF(Append1[[#This Row],[number_vmail_messages]]&lt;=25, "Medium", "High"))</f>
        <v>Low</v>
      </c>
      <c r="I329">
        <v>257.89999999999998</v>
      </c>
      <c r="J329">
        <v>92</v>
      </c>
      <c r="K329">
        <v>43.84</v>
      </c>
      <c r="L329">
        <v>211.6</v>
      </c>
      <c r="M329">
        <v>71</v>
      </c>
      <c r="N329">
        <v>17.989999999999998</v>
      </c>
      <c r="O329">
        <v>189.3</v>
      </c>
      <c r="P329">
        <v>104</v>
      </c>
      <c r="Q329">
        <v>8.52</v>
      </c>
      <c r="R329">
        <v>9.4</v>
      </c>
      <c r="S329">
        <v>2</v>
      </c>
      <c r="T329">
        <v>2.54</v>
      </c>
      <c r="U329" t="str">
        <f>IF(Append1[[#This Row],[total_intl_charge]] &lt;= MEDIAN(Append1[total_intl_charge]), "Low", "High")</f>
        <v>Low</v>
      </c>
      <c r="V329">
        <v>2</v>
      </c>
      <c r="X329" s="1"/>
      <c r="Y329">
        <f>IF(Append1[[#This Row],[churn]]="yes", 1,0)</f>
        <v>0</v>
      </c>
      <c r="Z329" t="str">
        <f>IF(Append1[[#This Row],[total_eve_charge]]&lt;=15,"Low",
IF(Append1[[#This Row],[total_eve_charge]]&lt;=19,"Medium","High"))</f>
        <v>Medium</v>
      </c>
      <c r="AA329" s="1" t="str">
        <f>IF(Append1[[#This Row],[total_day_charge]]&gt;30,"Heavy User",
IF(Append1[[#This Row],[total_eve_charge]]&gt;20,"Evening User",
IF(Append1[[#This Row],[total_night_charge]]&gt;10,"Night User","Low User")))</f>
        <v>Heavy User</v>
      </c>
    </row>
    <row r="330" spans="1:27" hidden="1" x14ac:dyDescent="0.3">
      <c r="A330">
        <v>329</v>
      </c>
      <c r="B330" s="1" t="s">
        <v>31</v>
      </c>
      <c r="C330">
        <v>133</v>
      </c>
      <c r="D330" s="1" t="s">
        <v>22</v>
      </c>
      <c r="E330" s="1">
        <v>0</v>
      </c>
      <c r="F330" s="1" t="s">
        <v>23</v>
      </c>
      <c r="G330">
        <v>0</v>
      </c>
      <c r="H330" t="str">
        <f>IF(Append1[[#This Row],[number_vmail_messages]]&lt;=10, "Low",
IF(Append1[[#This Row],[number_vmail_messages]]&lt;=25, "Medium", "High"))</f>
        <v>Low</v>
      </c>
      <c r="I330">
        <v>216.2</v>
      </c>
      <c r="J330">
        <v>67</v>
      </c>
      <c r="K330">
        <v>36.75</v>
      </c>
      <c r="L330">
        <v>222.2</v>
      </c>
      <c r="M330">
        <v>133</v>
      </c>
      <c r="N330">
        <v>18.89</v>
      </c>
      <c r="O330">
        <v>192</v>
      </c>
      <c r="P330">
        <v>95</v>
      </c>
      <c r="Q330">
        <v>8.64</v>
      </c>
      <c r="R330">
        <v>3.1</v>
      </c>
      <c r="S330">
        <v>1</v>
      </c>
      <c r="T330">
        <v>0.84</v>
      </c>
      <c r="U330" t="str">
        <f>IF(Append1[[#This Row],[total_intl_charge]] &lt;= MEDIAN(Append1[total_intl_charge]), "Low", "High")</f>
        <v>Low</v>
      </c>
      <c r="V330">
        <v>2</v>
      </c>
      <c r="X330" s="1"/>
      <c r="Y330">
        <f>IF(Append1[[#This Row],[churn]]="yes", 1,0)</f>
        <v>0</v>
      </c>
      <c r="Z330" t="str">
        <f>IF(Append1[[#This Row],[total_eve_charge]]&lt;=15,"Low",
IF(Append1[[#This Row],[total_eve_charge]]&lt;=19,"Medium","High"))</f>
        <v>Medium</v>
      </c>
      <c r="AA330" s="1" t="str">
        <f>IF(Append1[[#This Row],[total_day_charge]]&gt;30,"Heavy User",
IF(Append1[[#This Row],[total_eve_charge]]&gt;20,"Evening User",
IF(Append1[[#This Row],[total_night_charge]]&gt;10,"Night User","Low User")))</f>
        <v>Heavy User</v>
      </c>
    </row>
    <row r="331" spans="1:27" hidden="1" x14ac:dyDescent="0.3">
      <c r="A331">
        <v>330</v>
      </c>
      <c r="B331" s="1" t="s">
        <v>45</v>
      </c>
      <c r="C331">
        <v>127</v>
      </c>
      <c r="D331" s="1" t="s">
        <v>22</v>
      </c>
      <c r="E331" s="1">
        <v>0</v>
      </c>
      <c r="F331" s="1" t="s">
        <v>23</v>
      </c>
      <c r="G331">
        <v>0</v>
      </c>
      <c r="H331" t="str">
        <f>IF(Append1[[#This Row],[number_vmail_messages]]&lt;=10, "Low",
IF(Append1[[#This Row],[number_vmail_messages]]&lt;=25, "Medium", "High"))</f>
        <v>Low</v>
      </c>
      <c r="I331">
        <v>261.7</v>
      </c>
      <c r="J331">
        <v>105</v>
      </c>
      <c r="K331">
        <v>44.49</v>
      </c>
      <c r="L331">
        <v>181.8</v>
      </c>
      <c r="M331">
        <v>107</v>
      </c>
      <c r="N331">
        <v>15.45</v>
      </c>
      <c r="O331">
        <v>100.9</v>
      </c>
      <c r="P331">
        <v>131</v>
      </c>
      <c r="Q331">
        <v>4.54</v>
      </c>
      <c r="R331">
        <v>3.3</v>
      </c>
      <c r="S331">
        <v>5</v>
      </c>
      <c r="T331">
        <v>0.89</v>
      </c>
      <c r="U331" t="str">
        <f>IF(Append1[[#This Row],[total_intl_charge]] &lt;= MEDIAN(Append1[total_intl_charge]), "Low", "High")</f>
        <v>Low</v>
      </c>
      <c r="V331">
        <v>0</v>
      </c>
      <c r="X331" s="1"/>
      <c r="Y331">
        <f>IF(Append1[[#This Row],[churn]]="yes", 1,0)</f>
        <v>0</v>
      </c>
      <c r="Z331" t="str">
        <f>IF(Append1[[#This Row],[total_eve_charge]]&lt;=15,"Low",
IF(Append1[[#This Row],[total_eve_charge]]&lt;=19,"Medium","High"))</f>
        <v>Medium</v>
      </c>
      <c r="AA331" s="1" t="str">
        <f>IF(Append1[[#This Row],[total_day_charge]]&gt;30,"Heavy User",
IF(Append1[[#This Row],[total_eve_charge]]&gt;20,"Evening User",
IF(Append1[[#This Row],[total_night_charge]]&gt;10,"Night User","Low User")))</f>
        <v>Heavy User</v>
      </c>
    </row>
    <row r="332" spans="1:27" hidden="1" x14ac:dyDescent="0.3">
      <c r="A332">
        <v>331</v>
      </c>
      <c r="B332" s="1" t="s">
        <v>25</v>
      </c>
      <c r="C332">
        <v>8</v>
      </c>
      <c r="D332" s="1" t="s">
        <v>22</v>
      </c>
      <c r="E332" s="1">
        <v>0</v>
      </c>
      <c r="F332" s="1" t="s">
        <v>24</v>
      </c>
      <c r="G332">
        <v>36</v>
      </c>
      <c r="H332" t="str">
        <f>IF(Append1[[#This Row],[number_vmail_messages]]&lt;=10, "Low",
IF(Append1[[#This Row],[number_vmail_messages]]&lt;=25, "Medium", "High"))</f>
        <v>High</v>
      </c>
      <c r="I332">
        <v>242.9</v>
      </c>
      <c r="J332">
        <v>67</v>
      </c>
      <c r="K332">
        <v>41.29</v>
      </c>
      <c r="L332">
        <v>170.9</v>
      </c>
      <c r="M332">
        <v>59</v>
      </c>
      <c r="N332">
        <v>14.53</v>
      </c>
      <c r="O332">
        <v>177.3</v>
      </c>
      <c r="P332">
        <v>130</v>
      </c>
      <c r="Q332">
        <v>7.98</v>
      </c>
      <c r="R332">
        <v>4.8</v>
      </c>
      <c r="S332">
        <v>12</v>
      </c>
      <c r="T332">
        <v>1.3</v>
      </c>
      <c r="U332" t="str">
        <f>IF(Append1[[#This Row],[total_intl_charge]] &lt;= MEDIAN(Append1[total_intl_charge]), "Low", "High")</f>
        <v>Low</v>
      </c>
      <c r="V332">
        <v>1</v>
      </c>
      <c r="X332" s="1"/>
      <c r="Y332">
        <f>IF(Append1[[#This Row],[churn]]="yes", 1,0)</f>
        <v>0</v>
      </c>
      <c r="Z332" t="str">
        <f>IF(Append1[[#This Row],[total_eve_charge]]&lt;=15,"Low",
IF(Append1[[#This Row],[total_eve_charge]]&lt;=19,"Medium","High"))</f>
        <v>Low</v>
      </c>
      <c r="AA332" s="1" t="str">
        <f>IF(Append1[[#This Row],[total_day_charge]]&gt;30,"Heavy User",
IF(Append1[[#This Row],[total_eve_charge]]&gt;20,"Evening User",
IF(Append1[[#This Row],[total_night_charge]]&gt;10,"Night User","Low User")))</f>
        <v>Heavy User</v>
      </c>
    </row>
    <row r="333" spans="1:27" hidden="1" x14ac:dyDescent="0.3">
      <c r="A333">
        <v>332</v>
      </c>
      <c r="B333" s="1" t="s">
        <v>59</v>
      </c>
      <c r="C333">
        <v>13</v>
      </c>
      <c r="D333" s="1" t="s">
        <v>22</v>
      </c>
      <c r="E333" s="1">
        <v>0</v>
      </c>
      <c r="F333" s="1" t="s">
        <v>23</v>
      </c>
      <c r="G333">
        <v>0</v>
      </c>
      <c r="H333" t="str">
        <f>IF(Append1[[#This Row],[number_vmail_messages]]&lt;=10, "Low",
IF(Append1[[#This Row],[number_vmail_messages]]&lt;=25, "Medium", "High"))</f>
        <v>Low</v>
      </c>
      <c r="I333">
        <v>303.2</v>
      </c>
      <c r="J333">
        <v>133</v>
      </c>
      <c r="K333">
        <v>51.54</v>
      </c>
      <c r="L333">
        <v>170.5</v>
      </c>
      <c r="M333">
        <v>86</v>
      </c>
      <c r="N333">
        <v>14.49</v>
      </c>
      <c r="O333">
        <v>227.6</v>
      </c>
      <c r="P333">
        <v>80</v>
      </c>
      <c r="Q333">
        <v>10.24</v>
      </c>
      <c r="R333">
        <v>11.5</v>
      </c>
      <c r="S333">
        <v>3</v>
      </c>
      <c r="T333">
        <v>3.11</v>
      </c>
      <c r="U333" t="str">
        <f>IF(Append1[[#This Row],[total_intl_charge]] &lt;= MEDIAN(Append1[total_intl_charge]), "Low", "High")</f>
        <v>High</v>
      </c>
      <c r="V333">
        <v>0</v>
      </c>
      <c r="X333" s="1"/>
      <c r="Y333">
        <f>IF(Append1[[#This Row],[churn]]="yes", 1,0)</f>
        <v>0</v>
      </c>
      <c r="Z333" t="str">
        <f>IF(Append1[[#This Row],[total_eve_charge]]&lt;=15,"Low",
IF(Append1[[#This Row],[total_eve_charge]]&lt;=19,"Medium","High"))</f>
        <v>Low</v>
      </c>
      <c r="AA333" s="1" t="str">
        <f>IF(Append1[[#This Row],[total_day_charge]]&gt;30,"Heavy User",
IF(Append1[[#This Row],[total_eve_charge]]&gt;20,"Evening User",
IF(Append1[[#This Row],[total_night_charge]]&gt;10,"Night User","Low User")))</f>
        <v>Heavy User</v>
      </c>
    </row>
    <row r="334" spans="1:27" hidden="1" x14ac:dyDescent="0.3">
      <c r="A334">
        <v>333</v>
      </c>
      <c r="B334" s="1" t="s">
        <v>66</v>
      </c>
      <c r="C334">
        <v>137</v>
      </c>
      <c r="D334" s="1" t="s">
        <v>22</v>
      </c>
      <c r="E334" s="1">
        <v>0</v>
      </c>
      <c r="F334" s="1" t="s">
        <v>24</v>
      </c>
      <c r="G334">
        <v>22</v>
      </c>
      <c r="H334" t="str">
        <f>IF(Append1[[#This Row],[number_vmail_messages]]&lt;=10, "Low",
IF(Append1[[#This Row],[number_vmail_messages]]&lt;=25, "Medium", "High"))</f>
        <v>Medium</v>
      </c>
      <c r="I334">
        <v>189.6</v>
      </c>
      <c r="J334">
        <v>42</v>
      </c>
      <c r="K334">
        <v>32.229999999999997</v>
      </c>
      <c r="L334">
        <v>179</v>
      </c>
      <c r="M334">
        <v>137</v>
      </c>
      <c r="N334">
        <v>15.22</v>
      </c>
      <c r="O334">
        <v>179.6</v>
      </c>
      <c r="P334">
        <v>126</v>
      </c>
      <c r="Q334">
        <v>8.08</v>
      </c>
      <c r="R334">
        <v>11.4</v>
      </c>
      <c r="S334">
        <v>5</v>
      </c>
      <c r="T334">
        <v>3.08</v>
      </c>
      <c r="U334" t="str">
        <f>IF(Append1[[#This Row],[total_intl_charge]] &lt;= MEDIAN(Append1[total_intl_charge]), "Low", "High")</f>
        <v>High</v>
      </c>
      <c r="V334">
        <v>2</v>
      </c>
      <c r="X334" s="1"/>
      <c r="Y334">
        <f>IF(Append1[[#This Row],[churn]]="yes", 1,0)</f>
        <v>0</v>
      </c>
      <c r="Z334" t="str">
        <f>IF(Append1[[#This Row],[total_eve_charge]]&lt;=15,"Low",
IF(Append1[[#This Row],[total_eve_charge]]&lt;=19,"Medium","High"))</f>
        <v>Medium</v>
      </c>
      <c r="AA334" s="1" t="str">
        <f>IF(Append1[[#This Row],[total_day_charge]]&gt;30,"Heavy User",
IF(Append1[[#This Row],[total_eve_charge]]&gt;20,"Evening User",
IF(Append1[[#This Row],[total_night_charge]]&gt;10,"Night User","Low User")))</f>
        <v>Heavy User</v>
      </c>
    </row>
    <row r="335" spans="1:27" hidden="1" x14ac:dyDescent="0.3">
      <c r="A335">
        <v>334</v>
      </c>
      <c r="B335" s="1" t="s">
        <v>71</v>
      </c>
      <c r="C335">
        <v>94</v>
      </c>
      <c r="D335" s="1" t="s">
        <v>22</v>
      </c>
      <c r="E335" s="1">
        <v>0</v>
      </c>
      <c r="F335" s="1" t="s">
        <v>24</v>
      </c>
      <c r="G335">
        <v>28</v>
      </c>
      <c r="H335" t="str">
        <f>IF(Append1[[#This Row],[number_vmail_messages]]&lt;=10, "Low",
IF(Append1[[#This Row],[number_vmail_messages]]&lt;=25, "Medium", "High"))</f>
        <v>High</v>
      </c>
      <c r="I335">
        <v>92.7</v>
      </c>
      <c r="J335">
        <v>107</v>
      </c>
      <c r="K335">
        <v>15.76</v>
      </c>
      <c r="L335">
        <v>127.8</v>
      </c>
      <c r="M335">
        <v>86</v>
      </c>
      <c r="N335">
        <v>10.86</v>
      </c>
      <c r="O335">
        <v>225.6</v>
      </c>
      <c r="P335">
        <v>86</v>
      </c>
      <c r="Q335">
        <v>10.15</v>
      </c>
      <c r="R335">
        <v>9.9</v>
      </c>
      <c r="S335">
        <v>4</v>
      </c>
      <c r="T335">
        <v>2.67</v>
      </c>
      <c r="U335" t="str">
        <f>IF(Append1[[#This Row],[total_intl_charge]] &lt;= MEDIAN(Append1[total_intl_charge]), "Low", "High")</f>
        <v>Low</v>
      </c>
      <c r="V335">
        <v>3</v>
      </c>
      <c r="X335" s="1"/>
      <c r="Y335">
        <f>IF(Append1[[#This Row],[churn]]="yes", 1,0)</f>
        <v>0</v>
      </c>
      <c r="Z335" t="str">
        <f>IF(Append1[[#This Row],[total_eve_charge]]&lt;=15,"Low",
IF(Append1[[#This Row],[total_eve_charge]]&lt;=19,"Medium","High"))</f>
        <v>Low</v>
      </c>
      <c r="AA335" s="1" t="str">
        <f>IF(Append1[[#This Row],[total_day_charge]]&gt;30,"Heavy User",
IF(Append1[[#This Row],[total_eve_charge]]&gt;20,"Evening User",
IF(Append1[[#This Row],[total_night_charge]]&gt;10,"Night User","Low User")))</f>
        <v>Night User</v>
      </c>
    </row>
    <row r="336" spans="1:27" hidden="1" x14ac:dyDescent="0.3">
      <c r="A336">
        <v>335</v>
      </c>
      <c r="B336" s="1" t="s">
        <v>21</v>
      </c>
      <c r="C336">
        <v>148</v>
      </c>
      <c r="D336" s="1" t="s">
        <v>26</v>
      </c>
      <c r="E336" s="1">
        <v>0</v>
      </c>
      <c r="F336" s="1" t="s">
        <v>23</v>
      </c>
      <c r="G336">
        <v>0</v>
      </c>
      <c r="H336" t="str">
        <f>IF(Append1[[#This Row],[number_vmail_messages]]&lt;=10, "Low",
IF(Append1[[#This Row],[number_vmail_messages]]&lt;=25, "Medium", "High"))</f>
        <v>Low</v>
      </c>
      <c r="I336">
        <v>239.3</v>
      </c>
      <c r="J336">
        <v>84</v>
      </c>
      <c r="K336">
        <v>40.68</v>
      </c>
      <c r="L336">
        <v>195.7</v>
      </c>
      <c r="M336">
        <v>85</v>
      </c>
      <c r="N336">
        <v>16.63</v>
      </c>
      <c r="O336">
        <v>232.6</v>
      </c>
      <c r="P336">
        <v>104</v>
      </c>
      <c r="Q336">
        <v>10.47</v>
      </c>
      <c r="R336">
        <v>10.9</v>
      </c>
      <c r="S336">
        <v>3</v>
      </c>
      <c r="T336">
        <v>2.94</v>
      </c>
      <c r="U336" t="str">
        <f>IF(Append1[[#This Row],[total_intl_charge]] &lt;= MEDIAN(Append1[total_intl_charge]), "Low", "High")</f>
        <v>High</v>
      </c>
      <c r="V336">
        <v>1</v>
      </c>
      <c r="X336" s="1"/>
      <c r="Y336">
        <f>IF(Append1[[#This Row],[churn]]="yes", 1,0)</f>
        <v>0</v>
      </c>
      <c r="Z336" t="str">
        <f>IF(Append1[[#This Row],[total_eve_charge]]&lt;=15,"Low",
IF(Append1[[#This Row],[total_eve_charge]]&lt;=19,"Medium","High"))</f>
        <v>Medium</v>
      </c>
      <c r="AA336" s="1" t="str">
        <f>IF(Append1[[#This Row],[total_day_charge]]&gt;30,"Heavy User",
IF(Append1[[#This Row],[total_eve_charge]]&gt;20,"Evening User",
IF(Append1[[#This Row],[total_night_charge]]&gt;10,"Night User","Low User")))</f>
        <v>Heavy User</v>
      </c>
    </row>
    <row r="337" spans="1:27" hidden="1" x14ac:dyDescent="0.3">
      <c r="A337">
        <v>336</v>
      </c>
      <c r="B337" s="1" t="s">
        <v>52</v>
      </c>
      <c r="C337">
        <v>148</v>
      </c>
      <c r="D337" s="1" t="s">
        <v>32</v>
      </c>
      <c r="E337" s="1">
        <v>0</v>
      </c>
      <c r="F337" s="1" t="s">
        <v>23</v>
      </c>
      <c r="G337">
        <v>0</v>
      </c>
      <c r="H337" t="str">
        <f>IF(Append1[[#This Row],[number_vmail_messages]]&lt;=10, "Low",
IF(Append1[[#This Row],[number_vmail_messages]]&lt;=25, "Medium", "High"))</f>
        <v>Low</v>
      </c>
      <c r="I337">
        <v>17.600000000000001</v>
      </c>
      <c r="J337">
        <v>121</v>
      </c>
      <c r="K337">
        <v>2.99</v>
      </c>
      <c r="L337">
        <v>161.69999999999999</v>
      </c>
      <c r="M337">
        <v>125</v>
      </c>
      <c r="N337">
        <v>13.74</v>
      </c>
      <c r="O337">
        <v>203.1</v>
      </c>
      <c r="P337">
        <v>82</v>
      </c>
      <c r="Q337">
        <v>9.14</v>
      </c>
      <c r="R337">
        <v>10.6</v>
      </c>
      <c r="S337">
        <v>6</v>
      </c>
      <c r="T337">
        <v>2.86</v>
      </c>
      <c r="U337" t="str">
        <f>IF(Append1[[#This Row],[total_intl_charge]] &lt;= MEDIAN(Append1[total_intl_charge]), "Low", "High")</f>
        <v>High</v>
      </c>
      <c r="V337">
        <v>1</v>
      </c>
      <c r="X337" s="1"/>
      <c r="Y337">
        <f>IF(Append1[[#This Row],[churn]]="yes", 1,0)</f>
        <v>0</v>
      </c>
      <c r="Z337" t="str">
        <f>IF(Append1[[#This Row],[total_eve_charge]]&lt;=15,"Low",
IF(Append1[[#This Row],[total_eve_charge]]&lt;=19,"Medium","High"))</f>
        <v>Low</v>
      </c>
      <c r="AA337" s="1" t="str">
        <f>IF(Append1[[#This Row],[total_day_charge]]&gt;30,"Heavy User",
IF(Append1[[#This Row],[total_eve_charge]]&gt;20,"Evening User",
IF(Append1[[#This Row],[total_night_charge]]&gt;10,"Night User","Low User")))</f>
        <v>Low User</v>
      </c>
    </row>
    <row r="338" spans="1:27" hidden="1" x14ac:dyDescent="0.3">
      <c r="A338">
        <v>337</v>
      </c>
      <c r="B338" s="1" t="s">
        <v>48</v>
      </c>
      <c r="C338">
        <v>144</v>
      </c>
      <c r="D338" s="1" t="s">
        <v>26</v>
      </c>
      <c r="E338" s="1">
        <v>0</v>
      </c>
      <c r="F338" s="1" t="s">
        <v>24</v>
      </c>
      <c r="G338">
        <v>37</v>
      </c>
      <c r="H338" t="str">
        <f>IF(Append1[[#This Row],[number_vmail_messages]]&lt;=10, "Low",
IF(Append1[[#This Row],[number_vmail_messages]]&lt;=25, "Medium", "High"))</f>
        <v>High</v>
      </c>
      <c r="I338">
        <v>219.9</v>
      </c>
      <c r="J338">
        <v>102</v>
      </c>
      <c r="K338">
        <v>37.380000000000003</v>
      </c>
      <c r="L338">
        <v>222.1</v>
      </c>
      <c r="M338">
        <v>77</v>
      </c>
      <c r="N338">
        <v>18.88</v>
      </c>
      <c r="O338">
        <v>118.5</v>
      </c>
      <c r="P338">
        <v>111</v>
      </c>
      <c r="Q338">
        <v>5.33</v>
      </c>
      <c r="R338">
        <v>10</v>
      </c>
      <c r="S338">
        <v>4</v>
      </c>
      <c r="T338">
        <v>2.7</v>
      </c>
      <c r="U338" t="str">
        <f>IF(Append1[[#This Row],[total_intl_charge]] &lt;= MEDIAN(Append1[total_intl_charge]), "Low", "High")</f>
        <v>Low</v>
      </c>
      <c r="V338">
        <v>1</v>
      </c>
      <c r="X338" s="1"/>
      <c r="Y338">
        <f>IF(Append1[[#This Row],[churn]]="yes", 1,0)</f>
        <v>0</v>
      </c>
      <c r="Z338" t="str">
        <f>IF(Append1[[#This Row],[total_eve_charge]]&lt;=15,"Low",
IF(Append1[[#This Row],[total_eve_charge]]&lt;=19,"Medium","High"))</f>
        <v>Medium</v>
      </c>
      <c r="AA338" s="1" t="str">
        <f>IF(Append1[[#This Row],[total_day_charge]]&gt;30,"Heavy User",
IF(Append1[[#This Row],[total_eve_charge]]&gt;20,"Evening User",
IF(Append1[[#This Row],[total_night_charge]]&gt;10,"Night User","Low User")))</f>
        <v>Heavy User</v>
      </c>
    </row>
    <row r="339" spans="1:27" hidden="1" x14ac:dyDescent="0.3">
      <c r="A339">
        <v>338</v>
      </c>
      <c r="B339" s="1" t="s">
        <v>41</v>
      </c>
      <c r="C339">
        <v>146</v>
      </c>
      <c r="D339" s="1" t="s">
        <v>22</v>
      </c>
      <c r="E339" s="1">
        <v>0</v>
      </c>
      <c r="F339" s="1" t="s">
        <v>23</v>
      </c>
      <c r="G339">
        <v>0</v>
      </c>
      <c r="H339" t="str">
        <f>IF(Append1[[#This Row],[number_vmail_messages]]&lt;=10, "Low",
IF(Append1[[#This Row],[number_vmail_messages]]&lt;=25, "Medium", "High"))</f>
        <v>Low</v>
      </c>
      <c r="I339">
        <v>195.9</v>
      </c>
      <c r="J339">
        <v>86</v>
      </c>
      <c r="K339">
        <v>33.299999999999997</v>
      </c>
      <c r="L339">
        <v>228.6</v>
      </c>
      <c r="M339">
        <v>82</v>
      </c>
      <c r="N339">
        <v>19.43</v>
      </c>
      <c r="O339">
        <v>303.5</v>
      </c>
      <c r="P339">
        <v>94</v>
      </c>
      <c r="Q339">
        <v>13.66</v>
      </c>
      <c r="R339">
        <v>12.2</v>
      </c>
      <c r="S339">
        <v>4</v>
      </c>
      <c r="T339">
        <v>3.29</v>
      </c>
      <c r="U339" t="str">
        <f>IF(Append1[[#This Row],[total_intl_charge]] &lt;= MEDIAN(Append1[total_intl_charge]), "Low", "High")</f>
        <v>High</v>
      </c>
      <c r="V339">
        <v>3</v>
      </c>
      <c r="X339" s="1"/>
      <c r="Y339">
        <f>IF(Append1[[#This Row],[churn]]="yes", 1,0)</f>
        <v>0</v>
      </c>
      <c r="Z339" t="str">
        <f>IF(Append1[[#This Row],[total_eve_charge]]&lt;=15,"Low",
IF(Append1[[#This Row],[total_eve_charge]]&lt;=19,"Medium","High"))</f>
        <v>High</v>
      </c>
      <c r="AA339" s="1" t="str">
        <f>IF(Append1[[#This Row],[total_day_charge]]&gt;30,"Heavy User",
IF(Append1[[#This Row],[total_eve_charge]]&gt;20,"Evening User",
IF(Append1[[#This Row],[total_night_charge]]&gt;10,"Night User","Low User")))</f>
        <v>Heavy User</v>
      </c>
    </row>
    <row r="340" spans="1:27" hidden="1" x14ac:dyDescent="0.3">
      <c r="A340">
        <v>339</v>
      </c>
      <c r="B340" s="1" t="s">
        <v>72</v>
      </c>
      <c r="C340">
        <v>107</v>
      </c>
      <c r="D340" s="1" t="s">
        <v>22</v>
      </c>
      <c r="E340" s="1">
        <v>0</v>
      </c>
      <c r="F340" s="1" t="s">
        <v>24</v>
      </c>
      <c r="G340">
        <v>38</v>
      </c>
      <c r="H340" t="str">
        <f>IF(Append1[[#This Row],[number_vmail_messages]]&lt;=10, "Low",
IF(Append1[[#This Row],[number_vmail_messages]]&lt;=25, "Medium", "High"))</f>
        <v>High</v>
      </c>
      <c r="I340">
        <v>204.2</v>
      </c>
      <c r="J340">
        <v>57</v>
      </c>
      <c r="K340">
        <v>34.71</v>
      </c>
      <c r="L340">
        <v>205.9</v>
      </c>
      <c r="M340">
        <v>92</v>
      </c>
      <c r="N340">
        <v>17.5</v>
      </c>
      <c r="O340">
        <v>286.5</v>
      </c>
      <c r="P340">
        <v>80</v>
      </c>
      <c r="Q340">
        <v>12.89</v>
      </c>
      <c r="R340">
        <v>8.3000000000000007</v>
      </c>
      <c r="S340">
        <v>4</v>
      </c>
      <c r="T340">
        <v>2.2400000000000002</v>
      </c>
      <c r="U340" t="str">
        <f>IF(Append1[[#This Row],[total_intl_charge]] &lt;= MEDIAN(Append1[total_intl_charge]), "Low", "High")</f>
        <v>Low</v>
      </c>
      <c r="V340">
        <v>0</v>
      </c>
      <c r="X340" s="1"/>
      <c r="Y340">
        <f>IF(Append1[[#This Row],[churn]]="yes", 1,0)</f>
        <v>0</v>
      </c>
      <c r="Z340" t="str">
        <f>IF(Append1[[#This Row],[total_eve_charge]]&lt;=15,"Low",
IF(Append1[[#This Row],[total_eve_charge]]&lt;=19,"Medium","High"))</f>
        <v>Medium</v>
      </c>
      <c r="AA340" s="1" t="str">
        <f>IF(Append1[[#This Row],[total_day_charge]]&gt;30,"Heavy User",
IF(Append1[[#This Row],[total_eve_charge]]&gt;20,"Evening User",
IF(Append1[[#This Row],[total_night_charge]]&gt;10,"Night User","Low User")))</f>
        <v>Heavy User</v>
      </c>
    </row>
    <row r="341" spans="1:27" hidden="1" x14ac:dyDescent="0.3">
      <c r="A341">
        <v>340</v>
      </c>
      <c r="B341" s="1" t="s">
        <v>29</v>
      </c>
      <c r="C341">
        <v>34</v>
      </c>
      <c r="D341" s="1" t="s">
        <v>22</v>
      </c>
      <c r="E341" s="1">
        <v>0</v>
      </c>
      <c r="F341" s="1" t="s">
        <v>23</v>
      </c>
      <c r="G341">
        <v>0</v>
      </c>
      <c r="H341" t="str">
        <f>IF(Append1[[#This Row],[number_vmail_messages]]&lt;=10, "Low",
IF(Append1[[#This Row],[number_vmail_messages]]&lt;=25, "Medium", "High"))</f>
        <v>Low</v>
      </c>
      <c r="I341">
        <v>193.7</v>
      </c>
      <c r="J341">
        <v>74</v>
      </c>
      <c r="K341">
        <v>32.93</v>
      </c>
      <c r="L341">
        <v>126.9</v>
      </c>
      <c r="M341">
        <v>84</v>
      </c>
      <c r="N341">
        <v>10.79</v>
      </c>
      <c r="O341">
        <v>221.2</v>
      </c>
      <c r="P341">
        <v>166</v>
      </c>
      <c r="Q341">
        <v>9.9499999999999993</v>
      </c>
      <c r="R341">
        <v>8.8000000000000007</v>
      </c>
      <c r="S341">
        <v>4</v>
      </c>
      <c r="T341">
        <v>2.38</v>
      </c>
      <c r="U341" t="str">
        <f>IF(Append1[[#This Row],[total_intl_charge]] &lt;= MEDIAN(Append1[total_intl_charge]), "Low", "High")</f>
        <v>Low</v>
      </c>
      <c r="V341">
        <v>0</v>
      </c>
      <c r="X341" s="1"/>
      <c r="Y341">
        <f>IF(Append1[[#This Row],[churn]]="yes", 1,0)</f>
        <v>0</v>
      </c>
      <c r="Z341" t="str">
        <f>IF(Append1[[#This Row],[total_eve_charge]]&lt;=15,"Low",
IF(Append1[[#This Row],[total_eve_charge]]&lt;=19,"Medium","High"))</f>
        <v>Low</v>
      </c>
      <c r="AA341" s="1" t="str">
        <f>IF(Append1[[#This Row],[total_day_charge]]&gt;30,"Heavy User",
IF(Append1[[#This Row],[total_eve_charge]]&gt;20,"Evening User",
IF(Append1[[#This Row],[total_night_charge]]&gt;10,"Night User","Low User")))</f>
        <v>Heavy User</v>
      </c>
    </row>
    <row r="342" spans="1:27" hidden="1" x14ac:dyDescent="0.3">
      <c r="A342">
        <v>341</v>
      </c>
      <c r="B342" s="1" t="s">
        <v>40</v>
      </c>
      <c r="C342">
        <v>86</v>
      </c>
      <c r="D342" s="1" t="s">
        <v>26</v>
      </c>
      <c r="E342" s="1">
        <v>0</v>
      </c>
      <c r="F342" s="1" t="s">
        <v>23</v>
      </c>
      <c r="G342">
        <v>0</v>
      </c>
      <c r="H342" t="str">
        <f>IF(Append1[[#This Row],[number_vmail_messages]]&lt;=10, "Low",
IF(Append1[[#This Row],[number_vmail_messages]]&lt;=25, "Medium", "High"))</f>
        <v>Low</v>
      </c>
      <c r="I342">
        <v>92.8</v>
      </c>
      <c r="J342">
        <v>92</v>
      </c>
      <c r="K342">
        <v>15.78</v>
      </c>
      <c r="L342">
        <v>159.6</v>
      </c>
      <c r="M342">
        <v>87</v>
      </c>
      <c r="N342">
        <v>13.57</v>
      </c>
      <c r="O342">
        <v>148.69999999999999</v>
      </c>
      <c r="P342">
        <v>115</v>
      </c>
      <c r="Q342">
        <v>6.69</v>
      </c>
      <c r="R342">
        <v>8.8000000000000007</v>
      </c>
      <c r="S342">
        <v>5</v>
      </c>
      <c r="T342">
        <v>2.38</v>
      </c>
      <c r="U342" t="str">
        <f>IF(Append1[[#This Row],[total_intl_charge]] &lt;= MEDIAN(Append1[total_intl_charge]), "Low", "High")</f>
        <v>Low</v>
      </c>
      <c r="V342">
        <v>1</v>
      </c>
      <c r="X342" s="1"/>
      <c r="Y342">
        <f>IF(Append1[[#This Row],[churn]]="yes", 1,0)</f>
        <v>0</v>
      </c>
      <c r="Z342" t="str">
        <f>IF(Append1[[#This Row],[total_eve_charge]]&lt;=15,"Low",
IF(Append1[[#This Row],[total_eve_charge]]&lt;=19,"Medium","High"))</f>
        <v>Low</v>
      </c>
      <c r="AA342" s="1" t="str">
        <f>IF(Append1[[#This Row],[total_day_charge]]&gt;30,"Heavy User",
IF(Append1[[#This Row],[total_eve_charge]]&gt;20,"Evening User",
IF(Append1[[#This Row],[total_night_charge]]&gt;10,"Night User","Low User")))</f>
        <v>Low User</v>
      </c>
    </row>
    <row r="343" spans="1:27" hidden="1" x14ac:dyDescent="0.3">
      <c r="A343">
        <v>342</v>
      </c>
      <c r="B343" s="1" t="s">
        <v>38</v>
      </c>
      <c r="C343">
        <v>100</v>
      </c>
      <c r="D343" s="1" t="s">
        <v>22</v>
      </c>
      <c r="E343" s="1">
        <v>0</v>
      </c>
      <c r="F343" s="1" t="s">
        <v>24</v>
      </c>
      <c r="G343">
        <v>27</v>
      </c>
      <c r="H343" t="str">
        <f>IF(Append1[[#This Row],[number_vmail_messages]]&lt;=10, "Low",
IF(Append1[[#This Row],[number_vmail_messages]]&lt;=25, "Medium", "High"))</f>
        <v>High</v>
      </c>
      <c r="I343">
        <v>221.7</v>
      </c>
      <c r="J343">
        <v>100</v>
      </c>
      <c r="K343">
        <v>37.69</v>
      </c>
      <c r="L343">
        <v>236.1</v>
      </c>
      <c r="M343">
        <v>70</v>
      </c>
      <c r="N343">
        <v>20.07</v>
      </c>
      <c r="O343">
        <v>192.7</v>
      </c>
      <c r="P343">
        <v>91</v>
      </c>
      <c r="Q343">
        <v>8.67</v>
      </c>
      <c r="R343">
        <v>8</v>
      </c>
      <c r="S343">
        <v>4</v>
      </c>
      <c r="T343">
        <v>2.16</v>
      </c>
      <c r="U343" t="str">
        <f>IF(Append1[[#This Row],[total_intl_charge]] &lt;= MEDIAN(Append1[total_intl_charge]), "Low", "High")</f>
        <v>Low</v>
      </c>
      <c r="V343">
        <v>0</v>
      </c>
      <c r="X343" s="1"/>
      <c r="Y343">
        <f>IF(Append1[[#This Row],[churn]]="yes", 1,0)</f>
        <v>0</v>
      </c>
      <c r="Z343" t="str">
        <f>IF(Append1[[#This Row],[total_eve_charge]]&lt;=15,"Low",
IF(Append1[[#This Row],[total_eve_charge]]&lt;=19,"Medium","High"))</f>
        <v>High</v>
      </c>
      <c r="AA343" s="1" t="str">
        <f>IF(Append1[[#This Row],[total_day_charge]]&gt;30,"Heavy User",
IF(Append1[[#This Row],[total_eve_charge]]&gt;20,"Evening User",
IF(Append1[[#This Row],[total_night_charge]]&gt;10,"Night User","Low User")))</f>
        <v>Heavy User</v>
      </c>
    </row>
    <row r="344" spans="1:27" hidden="1" x14ac:dyDescent="0.3">
      <c r="A344">
        <v>343</v>
      </c>
      <c r="B344" s="1" t="s">
        <v>53</v>
      </c>
      <c r="C344">
        <v>104</v>
      </c>
      <c r="D344" s="1" t="s">
        <v>22</v>
      </c>
      <c r="E344" s="1">
        <v>0</v>
      </c>
      <c r="F344" s="1" t="s">
        <v>23</v>
      </c>
      <c r="G344">
        <v>0</v>
      </c>
      <c r="H344" t="str">
        <f>IF(Append1[[#This Row],[number_vmail_messages]]&lt;=10, "Low",
IF(Append1[[#This Row],[number_vmail_messages]]&lt;=25, "Medium", "High"))</f>
        <v>Low</v>
      </c>
      <c r="I344">
        <v>144.5</v>
      </c>
      <c r="J344">
        <v>107</v>
      </c>
      <c r="K344">
        <v>24.57</v>
      </c>
      <c r="L344">
        <v>180.5</v>
      </c>
      <c r="M344">
        <v>85</v>
      </c>
      <c r="N344">
        <v>15.34</v>
      </c>
      <c r="O344">
        <v>226</v>
      </c>
      <c r="P344">
        <v>94</v>
      </c>
      <c r="Q344">
        <v>10.17</v>
      </c>
      <c r="R344">
        <v>17</v>
      </c>
      <c r="S344">
        <v>6</v>
      </c>
      <c r="T344">
        <v>4.59</v>
      </c>
      <c r="U344" t="str">
        <f>IF(Append1[[#This Row],[total_intl_charge]] &lt;= MEDIAN(Append1[total_intl_charge]), "Low", "High")</f>
        <v>High</v>
      </c>
      <c r="V344">
        <v>2</v>
      </c>
      <c r="X344" s="1"/>
      <c r="Y344">
        <f>IF(Append1[[#This Row],[churn]]="yes", 1,0)</f>
        <v>0</v>
      </c>
      <c r="Z344" t="str">
        <f>IF(Append1[[#This Row],[total_eve_charge]]&lt;=15,"Low",
IF(Append1[[#This Row],[total_eve_charge]]&lt;=19,"Medium","High"))</f>
        <v>Medium</v>
      </c>
      <c r="AA344" s="1" t="str">
        <f>IF(Append1[[#This Row],[total_day_charge]]&gt;30,"Heavy User",
IF(Append1[[#This Row],[total_eve_charge]]&gt;20,"Evening User",
IF(Append1[[#This Row],[total_night_charge]]&gt;10,"Night User","Low User")))</f>
        <v>Night User</v>
      </c>
    </row>
    <row r="345" spans="1:27" hidden="1" x14ac:dyDescent="0.3">
      <c r="A345">
        <v>344</v>
      </c>
      <c r="B345" s="1" t="s">
        <v>57</v>
      </c>
      <c r="C345">
        <v>205</v>
      </c>
      <c r="D345" s="1" t="s">
        <v>26</v>
      </c>
      <c r="E345" s="1">
        <v>0</v>
      </c>
      <c r="F345" s="1" t="s">
        <v>23</v>
      </c>
      <c r="G345">
        <v>0</v>
      </c>
      <c r="H345" t="str">
        <f>IF(Append1[[#This Row],[number_vmail_messages]]&lt;=10, "Low",
IF(Append1[[#This Row],[number_vmail_messages]]&lt;=25, "Medium", "High"))</f>
        <v>Low</v>
      </c>
      <c r="I345">
        <v>49.9</v>
      </c>
      <c r="J345">
        <v>123</v>
      </c>
      <c r="K345">
        <v>8.48</v>
      </c>
      <c r="L345">
        <v>150.69999999999999</v>
      </c>
      <c r="M345">
        <v>81</v>
      </c>
      <c r="N345">
        <v>12.81</v>
      </c>
      <c r="O345">
        <v>188.2</v>
      </c>
      <c r="P345">
        <v>67</v>
      </c>
      <c r="Q345">
        <v>8.4700000000000006</v>
      </c>
      <c r="R345">
        <v>10.1</v>
      </c>
      <c r="S345">
        <v>4</v>
      </c>
      <c r="T345">
        <v>2.73</v>
      </c>
      <c r="U345" t="str">
        <f>IF(Append1[[#This Row],[total_intl_charge]] &lt;= MEDIAN(Append1[total_intl_charge]), "Low", "High")</f>
        <v>Low</v>
      </c>
      <c r="V345">
        <v>2</v>
      </c>
      <c r="X345" s="1"/>
      <c r="Y345">
        <f>IF(Append1[[#This Row],[churn]]="yes", 1,0)</f>
        <v>0</v>
      </c>
      <c r="Z345" t="str">
        <f>IF(Append1[[#This Row],[total_eve_charge]]&lt;=15,"Low",
IF(Append1[[#This Row],[total_eve_charge]]&lt;=19,"Medium","High"))</f>
        <v>Low</v>
      </c>
      <c r="AA345" s="1" t="str">
        <f>IF(Append1[[#This Row],[total_day_charge]]&gt;30,"Heavy User",
IF(Append1[[#This Row],[total_eve_charge]]&gt;20,"Evening User",
IF(Append1[[#This Row],[total_night_charge]]&gt;10,"Night User","Low User")))</f>
        <v>Low User</v>
      </c>
    </row>
    <row r="346" spans="1:27" hidden="1" x14ac:dyDescent="0.3">
      <c r="A346">
        <v>345</v>
      </c>
      <c r="B346" s="1" t="s">
        <v>50</v>
      </c>
      <c r="C346">
        <v>93</v>
      </c>
      <c r="D346" s="1" t="s">
        <v>22</v>
      </c>
      <c r="E346" s="1">
        <v>0</v>
      </c>
      <c r="F346" s="1" t="s">
        <v>24</v>
      </c>
      <c r="G346">
        <v>32</v>
      </c>
      <c r="H346" t="str">
        <f>IF(Append1[[#This Row],[number_vmail_messages]]&lt;=10, "Low",
IF(Append1[[#This Row],[number_vmail_messages]]&lt;=25, "Medium", "High"))</f>
        <v>High</v>
      </c>
      <c r="I346">
        <v>116.9</v>
      </c>
      <c r="J346">
        <v>120</v>
      </c>
      <c r="K346">
        <v>19.87</v>
      </c>
      <c r="L346">
        <v>232.4</v>
      </c>
      <c r="M346">
        <v>97</v>
      </c>
      <c r="N346">
        <v>19.75</v>
      </c>
      <c r="O346">
        <v>127.7</v>
      </c>
      <c r="P346">
        <v>112</v>
      </c>
      <c r="Q346">
        <v>5.75</v>
      </c>
      <c r="R346">
        <v>11</v>
      </c>
      <c r="S346">
        <v>9</v>
      </c>
      <c r="T346">
        <v>2.97</v>
      </c>
      <c r="U346" t="str">
        <f>IF(Append1[[#This Row],[total_intl_charge]] &lt;= MEDIAN(Append1[total_intl_charge]), "Low", "High")</f>
        <v>High</v>
      </c>
      <c r="V346">
        <v>0</v>
      </c>
      <c r="X346" s="1"/>
      <c r="Y346">
        <f>IF(Append1[[#This Row],[churn]]="yes", 1,0)</f>
        <v>0</v>
      </c>
      <c r="Z346" t="str">
        <f>IF(Append1[[#This Row],[total_eve_charge]]&lt;=15,"Low",
IF(Append1[[#This Row],[total_eve_charge]]&lt;=19,"Medium","High"))</f>
        <v>High</v>
      </c>
      <c r="AA346" s="1" t="str">
        <f>IF(Append1[[#This Row],[total_day_charge]]&gt;30,"Heavy User",
IF(Append1[[#This Row],[total_eve_charge]]&gt;20,"Evening User",
IF(Append1[[#This Row],[total_night_charge]]&gt;10,"Night User","Low User")))</f>
        <v>Low User</v>
      </c>
    </row>
    <row r="347" spans="1:27" hidden="1" x14ac:dyDescent="0.3">
      <c r="A347">
        <v>346</v>
      </c>
      <c r="B347" s="1" t="s">
        <v>29</v>
      </c>
      <c r="C347">
        <v>123</v>
      </c>
      <c r="D347" s="1" t="s">
        <v>22</v>
      </c>
      <c r="E347" s="1">
        <v>0</v>
      </c>
      <c r="F347" s="1" t="s">
        <v>23</v>
      </c>
      <c r="G347">
        <v>0</v>
      </c>
      <c r="H347" t="str">
        <f>IF(Append1[[#This Row],[number_vmail_messages]]&lt;=10, "Low",
IF(Append1[[#This Row],[number_vmail_messages]]&lt;=25, "Medium", "High"))</f>
        <v>Low</v>
      </c>
      <c r="I347">
        <v>150</v>
      </c>
      <c r="J347">
        <v>98</v>
      </c>
      <c r="K347">
        <v>25.5</v>
      </c>
      <c r="L347">
        <v>89.8</v>
      </c>
      <c r="M347">
        <v>95</v>
      </c>
      <c r="N347">
        <v>7.63</v>
      </c>
      <c r="O347">
        <v>326</v>
      </c>
      <c r="P347">
        <v>91</v>
      </c>
      <c r="Q347">
        <v>14.67</v>
      </c>
      <c r="R347">
        <v>11.1</v>
      </c>
      <c r="S347">
        <v>3</v>
      </c>
      <c r="T347">
        <v>3</v>
      </c>
      <c r="U347" t="str">
        <f>IF(Append1[[#This Row],[total_intl_charge]] &lt;= MEDIAN(Append1[total_intl_charge]), "Low", "High")</f>
        <v>High</v>
      </c>
      <c r="V347">
        <v>3</v>
      </c>
      <c r="X347" s="1"/>
      <c r="Y347">
        <f>IF(Append1[[#This Row],[churn]]="yes", 1,0)</f>
        <v>0</v>
      </c>
      <c r="Z347" t="str">
        <f>IF(Append1[[#This Row],[total_eve_charge]]&lt;=15,"Low",
IF(Append1[[#This Row],[total_eve_charge]]&lt;=19,"Medium","High"))</f>
        <v>Low</v>
      </c>
      <c r="AA347" s="1" t="str">
        <f>IF(Append1[[#This Row],[total_day_charge]]&gt;30,"Heavy User",
IF(Append1[[#This Row],[total_eve_charge]]&gt;20,"Evening User",
IF(Append1[[#This Row],[total_night_charge]]&gt;10,"Night User","Low User")))</f>
        <v>Night User</v>
      </c>
    </row>
    <row r="348" spans="1:27" hidden="1" x14ac:dyDescent="0.3">
      <c r="A348">
        <v>347</v>
      </c>
      <c r="B348" s="1" t="s">
        <v>56</v>
      </c>
      <c r="C348">
        <v>43</v>
      </c>
      <c r="D348" s="1" t="s">
        <v>32</v>
      </c>
      <c r="E348" s="1">
        <v>0</v>
      </c>
      <c r="F348" s="1" t="s">
        <v>24</v>
      </c>
      <c r="G348">
        <v>35</v>
      </c>
      <c r="H348" t="str">
        <f>IF(Append1[[#This Row],[number_vmail_messages]]&lt;=10, "Low",
IF(Append1[[#This Row],[number_vmail_messages]]&lt;=25, "Medium", "High"))</f>
        <v>High</v>
      </c>
      <c r="I348">
        <v>200.2</v>
      </c>
      <c r="J348">
        <v>105</v>
      </c>
      <c r="K348">
        <v>34.03</v>
      </c>
      <c r="L348">
        <v>244.4</v>
      </c>
      <c r="M348">
        <v>88</v>
      </c>
      <c r="N348">
        <v>20.77</v>
      </c>
      <c r="O348">
        <v>207.2</v>
      </c>
      <c r="P348">
        <v>97</v>
      </c>
      <c r="Q348">
        <v>9.32</v>
      </c>
      <c r="R348">
        <v>11.6</v>
      </c>
      <c r="S348">
        <v>4</v>
      </c>
      <c r="T348">
        <v>3.13</v>
      </c>
      <c r="U348" t="str">
        <f>IF(Append1[[#This Row],[total_intl_charge]] &lt;= MEDIAN(Append1[total_intl_charge]), "Low", "High")</f>
        <v>High</v>
      </c>
      <c r="V348">
        <v>3</v>
      </c>
      <c r="X348" s="1"/>
      <c r="Y348">
        <f>IF(Append1[[#This Row],[churn]]="yes", 1,0)</f>
        <v>0</v>
      </c>
      <c r="Z348" t="str">
        <f>IF(Append1[[#This Row],[total_eve_charge]]&lt;=15,"Low",
IF(Append1[[#This Row],[total_eve_charge]]&lt;=19,"Medium","High"))</f>
        <v>High</v>
      </c>
      <c r="AA348" s="1" t="str">
        <f>IF(Append1[[#This Row],[total_day_charge]]&gt;30,"Heavy User",
IF(Append1[[#This Row],[total_eve_charge]]&gt;20,"Evening User",
IF(Append1[[#This Row],[total_night_charge]]&gt;10,"Night User","Low User")))</f>
        <v>Heavy User</v>
      </c>
    </row>
    <row r="349" spans="1:27" hidden="1" x14ac:dyDescent="0.3">
      <c r="A349">
        <v>348</v>
      </c>
      <c r="B349" s="1" t="s">
        <v>71</v>
      </c>
      <c r="C349">
        <v>106</v>
      </c>
      <c r="D349" s="1" t="s">
        <v>26</v>
      </c>
      <c r="E349" s="1">
        <v>0</v>
      </c>
      <c r="F349" s="1" t="s">
        <v>23</v>
      </c>
      <c r="G349">
        <v>0</v>
      </c>
      <c r="H349" t="str">
        <f>IF(Append1[[#This Row],[number_vmail_messages]]&lt;=10, "Low",
IF(Append1[[#This Row],[number_vmail_messages]]&lt;=25, "Medium", "High"))</f>
        <v>Low</v>
      </c>
      <c r="I349">
        <v>194.8</v>
      </c>
      <c r="J349">
        <v>133</v>
      </c>
      <c r="K349">
        <v>33.119999999999997</v>
      </c>
      <c r="L349">
        <v>213.4</v>
      </c>
      <c r="M349">
        <v>73</v>
      </c>
      <c r="N349">
        <v>18.14</v>
      </c>
      <c r="O349">
        <v>190.8</v>
      </c>
      <c r="P349">
        <v>92</v>
      </c>
      <c r="Q349">
        <v>8.59</v>
      </c>
      <c r="R349">
        <v>11.5</v>
      </c>
      <c r="S349">
        <v>7</v>
      </c>
      <c r="T349">
        <v>3.11</v>
      </c>
      <c r="U349" t="str">
        <f>IF(Append1[[#This Row],[total_intl_charge]] &lt;= MEDIAN(Append1[total_intl_charge]), "Low", "High")</f>
        <v>High</v>
      </c>
      <c r="V349">
        <v>0</v>
      </c>
      <c r="X349" s="1"/>
      <c r="Y349">
        <f>IF(Append1[[#This Row],[churn]]="yes", 1,0)</f>
        <v>0</v>
      </c>
      <c r="Z349" t="str">
        <f>IF(Append1[[#This Row],[total_eve_charge]]&lt;=15,"Low",
IF(Append1[[#This Row],[total_eve_charge]]&lt;=19,"Medium","High"))</f>
        <v>Medium</v>
      </c>
      <c r="AA349" s="1" t="str">
        <f>IF(Append1[[#This Row],[total_day_charge]]&gt;30,"Heavy User",
IF(Append1[[#This Row],[total_eve_charge]]&gt;20,"Evening User",
IF(Append1[[#This Row],[total_night_charge]]&gt;10,"Night User","Low User")))</f>
        <v>Heavy User</v>
      </c>
    </row>
    <row r="350" spans="1:27" hidden="1" x14ac:dyDescent="0.3">
      <c r="A350">
        <v>349</v>
      </c>
      <c r="B350" s="1" t="s">
        <v>76</v>
      </c>
      <c r="C350">
        <v>122</v>
      </c>
      <c r="D350" s="1" t="s">
        <v>22</v>
      </c>
      <c r="E350" s="1">
        <v>0</v>
      </c>
      <c r="F350" s="1" t="s">
        <v>23</v>
      </c>
      <c r="G350">
        <v>0</v>
      </c>
      <c r="H350" t="str">
        <f>IF(Append1[[#This Row],[number_vmail_messages]]&lt;=10, "Low",
IF(Append1[[#This Row],[number_vmail_messages]]&lt;=25, "Medium", "High"))</f>
        <v>Low</v>
      </c>
      <c r="I350">
        <v>168.3</v>
      </c>
      <c r="J350">
        <v>96</v>
      </c>
      <c r="K350">
        <v>28.61</v>
      </c>
      <c r="L350">
        <v>87.6</v>
      </c>
      <c r="M350">
        <v>91</v>
      </c>
      <c r="N350">
        <v>7.45</v>
      </c>
      <c r="O350">
        <v>247.2</v>
      </c>
      <c r="P350">
        <v>87</v>
      </c>
      <c r="Q350">
        <v>11.12</v>
      </c>
      <c r="R350">
        <v>8.4</v>
      </c>
      <c r="S350">
        <v>6</v>
      </c>
      <c r="T350">
        <v>2.27</v>
      </c>
      <c r="U350" t="str">
        <f>IF(Append1[[#This Row],[total_intl_charge]] &lt;= MEDIAN(Append1[total_intl_charge]), "Low", "High")</f>
        <v>Low</v>
      </c>
      <c r="V350">
        <v>1</v>
      </c>
      <c r="X350" s="1"/>
      <c r="Y350">
        <f>IF(Append1[[#This Row],[churn]]="yes", 1,0)</f>
        <v>0</v>
      </c>
      <c r="Z350" t="str">
        <f>IF(Append1[[#This Row],[total_eve_charge]]&lt;=15,"Low",
IF(Append1[[#This Row],[total_eve_charge]]&lt;=19,"Medium","High"))</f>
        <v>Low</v>
      </c>
      <c r="AA350" s="1" t="str">
        <f>IF(Append1[[#This Row],[total_day_charge]]&gt;30,"Heavy User",
IF(Append1[[#This Row],[total_eve_charge]]&gt;20,"Evening User",
IF(Append1[[#This Row],[total_night_charge]]&gt;10,"Night User","Low User")))</f>
        <v>Night User</v>
      </c>
    </row>
    <row r="351" spans="1:27" hidden="1" x14ac:dyDescent="0.3">
      <c r="A351">
        <v>350</v>
      </c>
      <c r="B351" s="1" t="s">
        <v>25</v>
      </c>
      <c r="C351">
        <v>137</v>
      </c>
      <c r="D351" s="1" t="s">
        <v>22</v>
      </c>
      <c r="E351" s="1">
        <v>0</v>
      </c>
      <c r="F351" s="1" t="s">
        <v>23</v>
      </c>
      <c r="G351">
        <v>0</v>
      </c>
      <c r="H351" t="str">
        <f>IF(Append1[[#This Row],[number_vmail_messages]]&lt;=10, "Low",
IF(Append1[[#This Row],[number_vmail_messages]]&lt;=25, "Medium", "High"))</f>
        <v>Low</v>
      </c>
      <c r="I351">
        <v>104.7</v>
      </c>
      <c r="J351">
        <v>115</v>
      </c>
      <c r="K351">
        <v>17.8</v>
      </c>
      <c r="L351">
        <v>249.8</v>
      </c>
      <c r="M351">
        <v>144</v>
      </c>
      <c r="N351">
        <v>21.23</v>
      </c>
      <c r="O351">
        <v>192.3</v>
      </c>
      <c r="P351">
        <v>99</v>
      </c>
      <c r="Q351">
        <v>8.65</v>
      </c>
      <c r="R351">
        <v>8.9</v>
      </c>
      <c r="S351">
        <v>2</v>
      </c>
      <c r="T351">
        <v>2.4</v>
      </c>
      <c r="U351" t="str">
        <f>IF(Append1[[#This Row],[total_intl_charge]] &lt;= MEDIAN(Append1[total_intl_charge]), "Low", "High")</f>
        <v>Low</v>
      </c>
      <c r="V351">
        <v>1</v>
      </c>
      <c r="X351" s="1"/>
      <c r="Y351">
        <f>IF(Append1[[#This Row],[churn]]="yes", 1,0)</f>
        <v>0</v>
      </c>
      <c r="Z351" t="str">
        <f>IF(Append1[[#This Row],[total_eve_charge]]&lt;=15,"Low",
IF(Append1[[#This Row],[total_eve_charge]]&lt;=19,"Medium","High"))</f>
        <v>High</v>
      </c>
      <c r="AA351" s="1" t="str">
        <f>IF(Append1[[#This Row],[total_day_charge]]&gt;30,"Heavy User",
IF(Append1[[#This Row],[total_eve_charge]]&gt;20,"Evening User",
IF(Append1[[#This Row],[total_night_charge]]&gt;10,"Night User","Low User")))</f>
        <v>Evening User</v>
      </c>
    </row>
    <row r="352" spans="1:27" hidden="1" x14ac:dyDescent="0.3">
      <c r="A352">
        <v>351</v>
      </c>
      <c r="B352" s="1" t="s">
        <v>57</v>
      </c>
      <c r="C352">
        <v>46</v>
      </c>
      <c r="D352" s="1" t="s">
        <v>22</v>
      </c>
      <c r="E352" s="1">
        <v>0</v>
      </c>
      <c r="F352" s="1" t="s">
        <v>24</v>
      </c>
      <c r="G352">
        <v>34</v>
      </c>
      <c r="H352" t="str">
        <f>IF(Append1[[#This Row],[number_vmail_messages]]&lt;=10, "Low",
IF(Append1[[#This Row],[number_vmail_messages]]&lt;=25, "Medium", "High"))</f>
        <v>High</v>
      </c>
      <c r="I352">
        <v>191.4</v>
      </c>
      <c r="J352">
        <v>102</v>
      </c>
      <c r="K352">
        <v>32.54</v>
      </c>
      <c r="L352">
        <v>361.8</v>
      </c>
      <c r="M352">
        <v>96</v>
      </c>
      <c r="N352">
        <v>30.75</v>
      </c>
      <c r="O352">
        <v>147.5</v>
      </c>
      <c r="P352">
        <v>132</v>
      </c>
      <c r="Q352">
        <v>6.64</v>
      </c>
      <c r="R352">
        <v>7.2</v>
      </c>
      <c r="S352">
        <v>2</v>
      </c>
      <c r="T352">
        <v>1.94</v>
      </c>
      <c r="U352" t="str">
        <f>IF(Append1[[#This Row],[total_intl_charge]] &lt;= MEDIAN(Append1[total_intl_charge]), "Low", "High")</f>
        <v>Low</v>
      </c>
      <c r="V352">
        <v>1</v>
      </c>
      <c r="X352" s="1"/>
      <c r="Y352">
        <f>IF(Append1[[#This Row],[churn]]="yes", 1,0)</f>
        <v>0</v>
      </c>
      <c r="Z352" t="str">
        <f>IF(Append1[[#This Row],[total_eve_charge]]&lt;=15,"Low",
IF(Append1[[#This Row],[total_eve_charge]]&lt;=19,"Medium","High"))</f>
        <v>High</v>
      </c>
      <c r="AA352" s="1" t="str">
        <f>IF(Append1[[#This Row],[total_day_charge]]&gt;30,"Heavy User",
IF(Append1[[#This Row],[total_eve_charge]]&gt;20,"Evening User",
IF(Append1[[#This Row],[total_night_charge]]&gt;10,"Night User","Low User")))</f>
        <v>Heavy User</v>
      </c>
    </row>
    <row r="353" spans="1:27" hidden="1" x14ac:dyDescent="0.3">
      <c r="A353">
        <v>352</v>
      </c>
      <c r="B353" s="1" t="s">
        <v>31</v>
      </c>
      <c r="C353">
        <v>40</v>
      </c>
      <c r="D353" s="1" t="s">
        <v>26</v>
      </c>
      <c r="E353" s="1">
        <v>0</v>
      </c>
      <c r="F353" s="1" t="s">
        <v>23</v>
      </c>
      <c r="G353">
        <v>0</v>
      </c>
      <c r="H353" t="str">
        <f>IF(Append1[[#This Row],[number_vmail_messages]]&lt;=10, "Low",
IF(Append1[[#This Row],[number_vmail_messages]]&lt;=25, "Medium", "High"))</f>
        <v>Low</v>
      </c>
      <c r="I353">
        <v>109.4</v>
      </c>
      <c r="J353">
        <v>107</v>
      </c>
      <c r="K353">
        <v>18.600000000000001</v>
      </c>
      <c r="L353">
        <v>244.7</v>
      </c>
      <c r="M353">
        <v>102</v>
      </c>
      <c r="N353">
        <v>20.8</v>
      </c>
      <c r="O353">
        <v>276.89999999999998</v>
      </c>
      <c r="P353">
        <v>123</v>
      </c>
      <c r="Q353">
        <v>12.46</v>
      </c>
      <c r="R353">
        <v>7.1</v>
      </c>
      <c r="S353">
        <v>7</v>
      </c>
      <c r="T353">
        <v>1.92</v>
      </c>
      <c r="U353" t="str">
        <f>IF(Append1[[#This Row],[total_intl_charge]] &lt;= MEDIAN(Append1[total_intl_charge]), "Low", "High")</f>
        <v>Low</v>
      </c>
      <c r="V353">
        <v>0</v>
      </c>
      <c r="X353" s="1"/>
      <c r="Y353">
        <f>IF(Append1[[#This Row],[churn]]="yes", 1,0)</f>
        <v>0</v>
      </c>
      <c r="Z353" t="str">
        <f>IF(Append1[[#This Row],[total_eve_charge]]&lt;=15,"Low",
IF(Append1[[#This Row],[total_eve_charge]]&lt;=19,"Medium","High"))</f>
        <v>High</v>
      </c>
      <c r="AA353" s="1" t="str">
        <f>IF(Append1[[#This Row],[total_day_charge]]&gt;30,"Heavy User",
IF(Append1[[#This Row],[total_eve_charge]]&gt;20,"Evening User",
IF(Append1[[#This Row],[total_night_charge]]&gt;10,"Night User","Low User")))</f>
        <v>Evening User</v>
      </c>
    </row>
    <row r="354" spans="1:27" hidden="1" x14ac:dyDescent="0.3">
      <c r="A354">
        <v>353</v>
      </c>
      <c r="B354" s="1" t="s">
        <v>60</v>
      </c>
      <c r="C354">
        <v>22</v>
      </c>
      <c r="D354" s="1" t="s">
        <v>32</v>
      </c>
      <c r="E354" s="1">
        <v>0</v>
      </c>
      <c r="F354" s="1" t="s">
        <v>23</v>
      </c>
      <c r="G354">
        <v>0</v>
      </c>
      <c r="H354" t="str">
        <f>IF(Append1[[#This Row],[number_vmail_messages]]&lt;=10, "Low",
IF(Append1[[#This Row],[number_vmail_messages]]&lt;=25, "Medium", "High"))</f>
        <v>Low</v>
      </c>
      <c r="I354">
        <v>207.7</v>
      </c>
      <c r="J354">
        <v>116</v>
      </c>
      <c r="K354">
        <v>35.31</v>
      </c>
      <c r="L354">
        <v>210.6</v>
      </c>
      <c r="M354">
        <v>99</v>
      </c>
      <c r="N354">
        <v>17.899999999999999</v>
      </c>
      <c r="O354">
        <v>238.2</v>
      </c>
      <c r="P354">
        <v>88</v>
      </c>
      <c r="Q354">
        <v>10.72</v>
      </c>
      <c r="R354">
        <v>9.6</v>
      </c>
      <c r="S354">
        <v>5</v>
      </c>
      <c r="T354">
        <v>2.59</v>
      </c>
      <c r="U354" t="str">
        <f>IF(Append1[[#This Row],[total_intl_charge]] &lt;= MEDIAN(Append1[total_intl_charge]), "Low", "High")</f>
        <v>Low</v>
      </c>
      <c r="V354">
        <v>0</v>
      </c>
      <c r="X354" s="1"/>
      <c r="Y354">
        <f>IF(Append1[[#This Row],[churn]]="yes", 1,0)</f>
        <v>0</v>
      </c>
      <c r="Z354" t="str">
        <f>IF(Append1[[#This Row],[total_eve_charge]]&lt;=15,"Low",
IF(Append1[[#This Row],[total_eve_charge]]&lt;=19,"Medium","High"))</f>
        <v>Medium</v>
      </c>
      <c r="AA354" s="1" t="str">
        <f>IF(Append1[[#This Row],[total_day_charge]]&gt;30,"Heavy User",
IF(Append1[[#This Row],[total_eve_charge]]&gt;20,"Evening User",
IF(Append1[[#This Row],[total_night_charge]]&gt;10,"Night User","Low User")))</f>
        <v>Heavy User</v>
      </c>
    </row>
    <row r="355" spans="1:27" hidden="1" x14ac:dyDescent="0.3">
      <c r="A355">
        <v>354</v>
      </c>
      <c r="B355" s="1" t="s">
        <v>43</v>
      </c>
      <c r="C355">
        <v>101</v>
      </c>
      <c r="D355" s="1" t="s">
        <v>22</v>
      </c>
      <c r="E355" s="1">
        <v>1</v>
      </c>
      <c r="F355" s="1" t="s">
        <v>23</v>
      </c>
      <c r="G355">
        <v>0</v>
      </c>
      <c r="H355" t="str">
        <f>IF(Append1[[#This Row],[number_vmail_messages]]&lt;=10, "Low",
IF(Append1[[#This Row],[number_vmail_messages]]&lt;=25, "Medium", "High"))</f>
        <v>Low</v>
      </c>
      <c r="I355">
        <v>133.5</v>
      </c>
      <c r="J355">
        <v>51</v>
      </c>
      <c r="K355">
        <v>22.7</v>
      </c>
      <c r="L355">
        <v>219.6</v>
      </c>
      <c r="M355">
        <v>96</v>
      </c>
      <c r="N355">
        <v>18.670000000000002</v>
      </c>
      <c r="O355">
        <v>210</v>
      </c>
      <c r="P355">
        <v>74</v>
      </c>
      <c r="Q355">
        <v>9.4499999999999993</v>
      </c>
      <c r="R355">
        <v>11.7</v>
      </c>
      <c r="S355">
        <v>4</v>
      </c>
      <c r="T355">
        <v>3.16</v>
      </c>
      <c r="U355" t="str">
        <f>IF(Append1[[#This Row],[total_intl_charge]] &lt;= MEDIAN(Append1[total_intl_charge]), "Low", "High")</f>
        <v>High</v>
      </c>
      <c r="V355">
        <v>1</v>
      </c>
      <c r="X355" s="1"/>
      <c r="Y355">
        <f>IF(Append1[[#This Row],[churn]]="yes", 1,0)</f>
        <v>0</v>
      </c>
      <c r="Z355" t="str">
        <f>IF(Append1[[#This Row],[total_eve_charge]]&lt;=15,"Low",
IF(Append1[[#This Row],[total_eve_charge]]&lt;=19,"Medium","High"))</f>
        <v>Medium</v>
      </c>
      <c r="AA355" s="1" t="str">
        <f>IF(Append1[[#This Row],[total_day_charge]]&gt;30,"Heavy User",
IF(Append1[[#This Row],[total_eve_charge]]&gt;20,"Evening User",
IF(Append1[[#This Row],[total_night_charge]]&gt;10,"Night User","Low User")))</f>
        <v>Low User</v>
      </c>
    </row>
    <row r="356" spans="1:27" hidden="1" x14ac:dyDescent="0.3">
      <c r="A356">
        <v>355</v>
      </c>
      <c r="B356" s="1" t="s">
        <v>37</v>
      </c>
      <c r="C356">
        <v>153</v>
      </c>
      <c r="D356" s="1" t="s">
        <v>26</v>
      </c>
      <c r="E356" s="1">
        <v>0</v>
      </c>
      <c r="F356" s="1" t="s">
        <v>23</v>
      </c>
      <c r="G356">
        <v>0</v>
      </c>
      <c r="H356" t="str">
        <f>IF(Append1[[#This Row],[number_vmail_messages]]&lt;=10, "Low",
IF(Append1[[#This Row],[number_vmail_messages]]&lt;=25, "Medium", "High"))</f>
        <v>Low</v>
      </c>
      <c r="I356">
        <v>159.5</v>
      </c>
      <c r="J356">
        <v>103</v>
      </c>
      <c r="K356">
        <v>27.12</v>
      </c>
      <c r="L356">
        <v>275.5</v>
      </c>
      <c r="M356">
        <v>90</v>
      </c>
      <c r="N356">
        <v>23.42</v>
      </c>
      <c r="O356">
        <v>176.7</v>
      </c>
      <c r="P356">
        <v>126</v>
      </c>
      <c r="Q356">
        <v>7.95</v>
      </c>
      <c r="R356">
        <v>10.1</v>
      </c>
      <c r="S356">
        <v>2</v>
      </c>
      <c r="T356">
        <v>2.73</v>
      </c>
      <c r="U356" t="str">
        <f>IF(Append1[[#This Row],[total_intl_charge]] &lt;= MEDIAN(Append1[total_intl_charge]), "Low", "High")</f>
        <v>Low</v>
      </c>
      <c r="V356">
        <v>1</v>
      </c>
      <c r="X356" s="1"/>
      <c r="Y356">
        <f>IF(Append1[[#This Row],[churn]]="yes", 1,0)</f>
        <v>0</v>
      </c>
      <c r="Z356" t="str">
        <f>IF(Append1[[#This Row],[total_eve_charge]]&lt;=15,"Low",
IF(Append1[[#This Row],[total_eve_charge]]&lt;=19,"Medium","High"))</f>
        <v>High</v>
      </c>
      <c r="AA356" s="1" t="str">
        <f>IF(Append1[[#This Row],[total_day_charge]]&gt;30,"Heavy User",
IF(Append1[[#This Row],[total_eve_charge]]&gt;20,"Evening User",
IF(Append1[[#This Row],[total_night_charge]]&gt;10,"Night User","Low User")))</f>
        <v>Evening User</v>
      </c>
    </row>
    <row r="357" spans="1:27" hidden="1" x14ac:dyDescent="0.3">
      <c r="A357">
        <v>356</v>
      </c>
      <c r="B357" s="1" t="s">
        <v>44</v>
      </c>
      <c r="C357">
        <v>112</v>
      </c>
      <c r="D357" s="1" t="s">
        <v>22</v>
      </c>
      <c r="E357" s="1">
        <v>0</v>
      </c>
      <c r="F357" s="1" t="s">
        <v>23</v>
      </c>
      <c r="G357">
        <v>0</v>
      </c>
      <c r="H357" t="str">
        <f>IF(Append1[[#This Row],[number_vmail_messages]]&lt;=10, "Low",
IF(Append1[[#This Row],[number_vmail_messages]]&lt;=25, "Medium", "High"))</f>
        <v>Low</v>
      </c>
      <c r="I357">
        <v>174.3</v>
      </c>
      <c r="J357">
        <v>123</v>
      </c>
      <c r="K357">
        <v>29.63</v>
      </c>
      <c r="L357">
        <v>140.19999999999999</v>
      </c>
      <c r="M357">
        <v>124</v>
      </c>
      <c r="N357">
        <v>11.92</v>
      </c>
      <c r="O357">
        <v>215.4</v>
      </c>
      <c r="P357">
        <v>89</v>
      </c>
      <c r="Q357">
        <v>9.69</v>
      </c>
      <c r="R357">
        <v>9</v>
      </c>
      <c r="S357">
        <v>6</v>
      </c>
      <c r="T357">
        <v>2.4300000000000002</v>
      </c>
      <c r="U357" t="str">
        <f>IF(Append1[[#This Row],[total_intl_charge]] &lt;= MEDIAN(Append1[total_intl_charge]), "Low", "High")</f>
        <v>Low</v>
      </c>
      <c r="V357">
        <v>4</v>
      </c>
      <c r="X357" s="1"/>
      <c r="Y357">
        <f>IF(Append1[[#This Row],[churn]]="yes", 1,0)</f>
        <v>0</v>
      </c>
      <c r="Z357" t="str">
        <f>IF(Append1[[#This Row],[total_eve_charge]]&lt;=15,"Low",
IF(Append1[[#This Row],[total_eve_charge]]&lt;=19,"Medium","High"))</f>
        <v>Low</v>
      </c>
      <c r="AA357" s="1" t="str">
        <f>IF(Append1[[#This Row],[total_day_charge]]&gt;30,"Heavy User",
IF(Append1[[#This Row],[total_eve_charge]]&gt;20,"Evening User",
IF(Append1[[#This Row],[total_night_charge]]&gt;10,"Night User","Low User")))</f>
        <v>Low User</v>
      </c>
    </row>
    <row r="358" spans="1:27" hidden="1" x14ac:dyDescent="0.3">
      <c r="A358">
        <v>357</v>
      </c>
      <c r="B358" s="1" t="s">
        <v>70</v>
      </c>
      <c r="C358">
        <v>101</v>
      </c>
      <c r="D358" s="1" t="s">
        <v>22</v>
      </c>
      <c r="E358" s="1">
        <v>0</v>
      </c>
      <c r="F358" s="1" t="s">
        <v>24</v>
      </c>
      <c r="G358">
        <v>36</v>
      </c>
      <c r="H358" t="str">
        <f>IF(Append1[[#This Row],[number_vmail_messages]]&lt;=10, "Low",
IF(Append1[[#This Row],[number_vmail_messages]]&lt;=25, "Medium", "High"))</f>
        <v>High</v>
      </c>
      <c r="I358">
        <v>123.7</v>
      </c>
      <c r="J358">
        <v>125</v>
      </c>
      <c r="K358">
        <v>21.03</v>
      </c>
      <c r="L358">
        <v>172.6</v>
      </c>
      <c r="M358">
        <v>106</v>
      </c>
      <c r="N358">
        <v>14.67</v>
      </c>
      <c r="O358">
        <v>280.5</v>
      </c>
      <c r="P358">
        <v>127</v>
      </c>
      <c r="Q358">
        <v>12.62</v>
      </c>
      <c r="R358">
        <v>8.8000000000000007</v>
      </c>
      <c r="S358">
        <v>4</v>
      </c>
      <c r="T358">
        <v>2.38</v>
      </c>
      <c r="U358" t="str">
        <f>IF(Append1[[#This Row],[total_intl_charge]] &lt;= MEDIAN(Append1[total_intl_charge]), "Low", "High")</f>
        <v>Low</v>
      </c>
      <c r="V358">
        <v>1</v>
      </c>
      <c r="X358" s="1"/>
      <c r="Y358">
        <f>IF(Append1[[#This Row],[churn]]="yes", 1,0)</f>
        <v>0</v>
      </c>
      <c r="Z358" t="str">
        <f>IF(Append1[[#This Row],[total_eve_charge]]&lt;=15,"Low",
IF(Append1[[#This Row],[total_eve_charge]]&lt;=19,"Medium","High"))</f>
        <v>Low</v>
      </c>
      <c r="AA358" s="1" t="str">
        <f>IF(Append1[[#This Row],[total_day_charge]]&gt;30,"Heavy User",
IF(Append1[[#This Row],[total_eve_charge]]&gt;20,"Evening User",
IF(Append1[[#This Row],[total_night_charge]]&gt;10,"Night User","Low User")))</f>
        <v>Night User</v>
      </c>
    </row>
    <row r="359" spans="1:27" hidden="1" x14ac:dyDescent="0.3">
      <c r="A359">
        <v>358</v>
      </c>
      <c r="B359" s="1" t="s">
        <v>49</v>
      </c>
      <c r="C359">
        <v>161</v>
      </c>
      <c r="D359" s="1" t="s">
        <v>26</v>
      </c>
      <c r="E359" s="1">
        <v>0</v>
      </c>
      <c r="F359" s="1" t="s">
        <v>23</v>
      </c>
      <c r="G359">
        <v>0</v>
      </c>
      <c r="H359" t="str">
        <f>IF(Append1[[#This Row],[number_vmail_messages]]&lt;=10, "Low",
IF(Append1[[#This Row],[number_vmail_messages]]&lt;=25, "Medium", "High"))</f>
        <v>Low</v>
      </c>
      <c r="I359">
        <v>297.89999999999998</v>
      </c>
      <c r="J359">
        <v>141</v>
      </c>
      <c r="K359">
        <v>50.64</v>
      </c>
      <c r="L359">
        <v>238.1</v>
      </c>
      <c r="M359">
        <v>107</v>
      </c>
      <c r="N359">
        <v>20.239999999999998</v>
      </c>
      <c r="O359">
        <v>240.5</v>
      </c>
      <c r="P359">
        <v>93</v>
      </c>
      <c r="Q359">
        <v>10.82</v>
      </c>
      <c r="R359">
        <v>8.9</v>
      </c>
      <c r="S359">
        <v>5</v>
      </c>
      <c r="T359">
        <v>2.4</v>
      </c>
      <c r="U359" t="str">
        <f>IF(Append1[[#This Row],[total_intl_charge]] &lt;= MEDIAN(Append1[total_intl_charge]), "Low", "High")</f>
        <v>Low</v>
      </c>
      <c r="V359">
        <v>1</v>
      </c>
      <c r="X359" s="1"/>
      <c r="Y359">
        <f>IF(Append1[[#This Row],[churn]]="yes", 1,0)</f>
        <v>0</v>
      </c>
      <c r="Z359" t="str">
        <f>IF(Append1[[#This Row],[total_eve_charge]]&lt;=15,"Low",
IF(Append1[[#This Row],[total_eve_charge]]&lt;=19,"Medium","High"))</f>
        <v>High</v>
      </c>
      <c r="AA359" s="1" t="str">
        <f>IF(Append1[[#This Row],[total_day_charge]]&gt;30,"Heavy User",
IF(Append1[[#This Row],[total_eve_charge]]&gt;20,"Evening User",
IF(Append1[[#This Row],[total_night_charge]]&gt;10,"Night User","Low User")))</f>
        <v>Heavy User</v>
      </c>
    </row>
    <row r="360" spans="1:27" hidden="1" x14ac:dyDescent="0.3">
      <c r="A360">
        <v>359</v>
      </c>
      <c r="B360" s="1" t="s">
        <v>49</v>
      </c>
      <c r="C360">
        <v>130</v>
      </c>
      <c r="D360" s="1" t="s">
        <v>22</v>
      </c>
      <c r="E360" s="1">
        <v>0</v>
      </c>
      <c r="F360" s="1" t="s">
        <v>23</v>
      </c>
      <c r="G360">
        <v>0</v>
      </c>
      <c r="H360" t="str">
        <f>IF(Append1[[#This Row],[number_vmail_messages]]&lt;=10, "Low",
IF(Append1[[#This Row],[number_vmail_messages]]&lt;=25, "Medium", "High"))</f>
        <v>Low</v>
      </c>
      <c r="I360">
        <v>212.8</v>
      </c>
      <c r="J360">
        <v>102</v>
      </c>
      <c r="K360">
        <v>36.18</v>
      </c>
      <c r="L360">
        <v>189.8</v>
      </c>
      <c r="M360">
        <v>137</v>
      </c>
      <c r="N360">
        <v>16.13</v>
      </c>
      <c r="O360">
        <v>170.1</v>
      </c>
      <c r="P360">
        <v>105</v>
      </c>
      <c r="Q360">
        <v>7.65</v>
      </c>
      <c r="R360">
        <v>10.6</v>
      </c>
      <c r="S360">
        <v>4</v>
      </c>
      <c r="T360">
        <v>2.86</v>
      </c>
      <c r="U360" t="str">
        <f>IF(Append1[[#This Row],[total_intl_charge]] &lt;= MEDIAN(Append1[total_intl_charge]), "Low", "High")</f>
        <v>High</v>
      </c>
      <c r="V360">
        <v>0</v>
      </c>
      <c r="X360" s="1"/>
      <c r="Y360">
        <f>IF(Append1[[#This Row],[churn]]="yes", 1,0)</f>
        <v>0</v>
      </c>
      <c r="Z360" t="str">
        <f>IF(Append1[[#This Row],[total_eve_charge]]&lt;=15,"Low",
IF(Append1[[#This Row],[total_eve_charge]]&lt;=19,"Medium","High"))</f>
        <v>Medium</v>
      </c>
      <c r="AA360" s="1" t="str">
        <f>IF(Append1[[#This Row],[total_day_charge]]&gt;30,"Heavy User",
IF(Append1[[#This Row],[total_eve_charge]]&gt;20,"Evening User",
IF(Append1[[#This Row],[total_night_charge]]&gt;10,"Night User","Low User")))</f>
        <v>Heavy User</v>
      </c>
    </row>
    <row r="361" spans="1:27" hidden="1" x14ac:dyDescent="0.3">
      <c r="A361">
        <v>360</v>
      </c>
      <c r="B361" s="1" t="s">
        <v>36</v>
      </c>
      <c r="C361">
        <v>90</v>
      </c>
      <c r="D361" s="1" t="s">
        <v>26</v>
      </c>
      <c r="E361" s="1">
        <v>0</v>
      </c>
      <c r="F361" s="1" t="s">
        <v>23</v>
      </c>
      <c r="G361">
        <v>0</v>
      </c>
      <c r="H361" t="str">
        <f>IF(Append1[[#This Row],[number_vmail_messages]]&lt;=10, "Low",
IF(Append1[[#This Row],[number_vmail_messages]]&lt;=25, "Medium", "High"))</f>
        <v>Low</v>
      </c>
      <c r="I361">
        <v>125.4</v>
      </c>
      <c r="J361">
        <v>158</v>
      </c>
      <c r="K361">
        <v>21.32</v>
      </c>
      <c r="L361">
        <v>269.10000000000002</v>
      </c>
      <c r="M361">
        <v>83</v>
      </c>
      <c r="N361">
        <v>22.87</v>
      </c>
      <c r="O361">
        <v>238.6</v>
      </c>
      <c r="P361">
        <v>103</v>
      </c>
      <c r="Q361">
        <v>10.74</v>
      </c>
      <c r="R361">
        <v>11</v>
      </c>
      <c r="S361">
        <v>7</v>
      </c>
      <c r="T361">
        <v>2.97</v>
      </c>
      <c r="U361" t="str">
        <f>IF(Append1[[#This Row],[total_intl_charge]] &lt;= MEDIAN(Append1[total_intl_charge]), "Low", "High")</f>
        <v>High</v>
      </c>
      <c r="V361">
        <v>1</v>
      </c>
      <c r="X361" s="1"/>
      <c r="Y361">
        <f>IF(Append1[[#This Row],[churn]]="yes", 1,0)</f>
        <v>0</v>
      </c>
      <c r="Z361" t="str">
        <f>IF(Append1[[#This Row],[total_eve_charge]]&lt;=15,"Low",
IF(Append1[[#This Row],[total_eve_charge]]&lt;=19,"Medium","High"))</f>
        <v>High</v>
      </c>
      <c r="AA361" s="1" t="str">
        <f>IF(Append1[[#This Row],[total_day_charge]]&gt;30,"Heavy User",
IF(Append1[[#This Row],[total_eve_charge]]&gt;20,"Evening User",
IF(Append1[[#This Row],[total_night_charge]]&gt;10,"Night User","Low User")))</f>
        <v>Evening User</v>
      </c>
    </row>
    <row r="362" spans="1:27" hidden="1" x14ac:dyDescent="0.3">
      <c r="A362">
        <v>361</v>
      </c>
      <c r="B362" s="1" t="s">
        <v>55</v>
      </c>
      <c r="C362">
        <v>107</v>
      </c>
      <c r="D362" s="1" t="s">
        <v>22</v>
      </c>
      <c r="E362" s="1">
        <v>0</v>
      </c>
      <c r="F362" s="1" t="s">
        <v>23</v>
      </c>
      <c r="G362">
        <v>0</v>
      </c>
      <c r="H362" t="str">
        <f>IF(Append1[[#This Row],[number_vmail_messages]]&lt;=10, "Low",
IF(Append1[[#This Row],[number_vmail_messages]]&lt;=25, "Medium", "High"))</f>
        <v>Low</v>
      </c>
      <c r="I362">
        <v>294.89999999999998</v>
      </c>
      <c r="J362">
        <v>71</v>
      </c>
      <c r="K362">
        <v>50.13</v>
      </c>
      <c r="L362">
        <v>192.8</v>
      </c>
      <c r="M362">
        <v>78</v>
      </c>
      <c r="N362">
        <v>16.39</v>
      </c>
      <c r="O362">
        <v>148.1</v>
      </c>
      <c r="P362">
        <v>87</v>
      </c>
      <c r="Q362">
        <v>6.66</v>
      </c>
      <c r="R362">
        <v>13.2</v>
      </c>
      <c r="S362">
        <v>5</v>
      </c>
      <c r="T362">
        <v>3.56</v>
      </c>
      <c r="U362" t="str">
        <f>IF(Append1[[#This Row],[total_intl_charge]] &lt;= MEDIAN(Append1[total_intl_charge]), "Low", "High")</f>
        <v>High</v>
      </c>
      <c r="V362">
        <v>1</v>
      </c>
      <c r="X362" s="1"/>
      <c r="Y362">
        <f>IF(Append1[[#This Row],[churn]]="yes", 1,0)</f>
        <v>0</v>
      </c>
      <c r="Z362" t="str">
        <f>IF(Append1[[#This Row],[total_eve_charge]]&lt;=15,"Low",
IF(Append1[[#This Row],[total_eve_charge]]&lt;=19,"Medium","High"))</f>
        <v>Medium</v>
      </c>
      <c r="AA362" s="1" t="str">
        <f>IF(Append1[[#This Row],[total_day_charge]]&gt;30,"Heavy User",
IF(Append1[[#This Row],[total_eve_charge]]&gt;20,"Evening User",
IF(Append1[[#This Row],[total_night_charge]]&gt;10,"Night User","Low User")))</f>
        <v>Heavy User</v>
      </c>
    </row>
    <row r="363" spans="1:27" hidden="1" x14ac:dyDescent="0.3">
      <c r="A363">
        <v>362</v>
      </c>
      <c r="B363" s="1" t="s">
        <v>66</v>
      </c>
      <c r="C363">
        <v>37</v>
      </c>
      <c r="D363" s="1" t="s">
        <v>26</v>
      </c>
      <c r="E363" s="1">
        <v>0</v>
      </c>
      <c r="F363" s="1" t="s">
        <v>23</v>
      </c>
      <c r="G363">
        <v>0</v>
      </c>
      <c r="H363" t="str">
        <f>IF(Append1[[#This Row],[number_vmail_messages]]&lt;=10, "Low",
IF(Append1[[#This Row],[number_vmail_messages]]&lt;=25, "Medium", "High"))</f>
        <v>Low</v>
      </c>
      <c r="I363">
        <v>239.9</v>
      </c>
      <c r="J363">
        <v>120</v>
      </c>
      <c r="K363">
        <v>40.78</v>
      </c>
      <c r="L363">
        <v>261.60000000000002</v>
      </c>
      <c r="M363">
        <v>88</v>
      </c>
      <c r="N363">
        <v>22.24</v>
      </c>
      <c r="O363">
        <v>207.1</v>
      </c>
      <c r="P363">
        <v>88</v>
      </c>
      <c r="Q363">
        <v>9.32</v>
      </c>
      <c r="R363">
        <v>8.9</v>
      </c>
      <c r="S363">
        <v>4</v>
      </c>
      <c r="T363">
        <v>2.4</v>
      </c>
      <c r="U363" t="str">
        <f>IF(Append1[[#This Row],[total_intl_charge]] &lt;= MEDIAN(Append1[total_intl_charge]), "Low", "High")</f>
        <v>Low</v>
      </c>
      <c r="V363">
        <v>2</v>
      </c>
      <c r="X363" s="1"/>
      <c r="Y363">
        <f>IF(Append1[[#This Row],[churn]]="yes", 1,0)</f>
        <v>0</v>
      </c>
      <c r="Z363" t="str">
        <f>IF(Append1[[#This Row],[total_eve_charge]]&lt;=15,"Low",
IF(Append1[[#This Row],[total_eve_charge]]&lt;=19,"Medium","High"))</f>
        <v>High</v>
      </c>
      <c r="AA363" s="1" t="str">
        <f>IF(Append1[[#This Row],[total_day_charge]]&gt;30,"Heavy User",
IF(Append1[[#This Row],[total_eve_charge]]&gt;20,"Evening User",
IF(Append1[[#This Row],[total_night_charge]]&gt;10,"Night User","Low User")))</f>
        <v>Heavy User</v>
      </c>
    </row>
    <row r="364" spans="1:27" hidden="1" x14ac:dyDescent="0.3">
      <c r="A364">
        <v>363</v>
      </c>
      <c r="B364" s="1" t="s">
        <v>38</v>
      </c>
      <c r="C364">
        <v>100</v>
      </c>
      <c r="D364" s="1" t="s">
        <v>22</v>
      </c>
      <c r="E364" s="1">
        <v>1</v>
      </c>
      <c r="F364" s="1" t="s">
        <v>23</v>
      </c>
      <c r="G364">
        <v>0</v>
      </c>
      <c r="H364" t="str">
        <f>IF(Append1[[#This Row],[number_vmail_messages]]&lt;=10, "Low",
IF(Append1[[#This Row],[number_vmail_messages]]&lt;=25, "Medium", "High"))</f>
        <v>Low</v>
      </c>
      <c r="I364">
        <v>159.9</v>
      </c>
      <c r="J364">
        <v>94</v>
      </c>
      <c r="K364">
        <v>27.18</v>
      </c>
      <c r="L364">
        <v>179.9</v>
      </c>
      <c r="M364">
        <v>95</v>
      </c>
      <c r="N364">
        <v>15.29</v>
      </c>
      <c r="O364">
        <v>154.4</v>
      </c>
      <c r="P364">
        <v>102</v>
      </c>
      <c r="Q364">
        <v>6.95</v>
      </c>
      <c r="R364">
        <v>11.6</v>
      </c>
      <c r="S364">
        <v>2</v>
      </c>
      <c r="T364">
        <v>3.13</v>
      </c>
      <c r="U364" t="str">
        <f>IF(Append1[[#This Row],[total_intl_charge]] &lt;= MEDIAN(Append1[total_intl_charge]), "Low", "High")</f>
        <v>High</v>
      </c>
      <c r="V364">
        <v>2</v>
      </c>
      <c r="X364" s="1"/>
      <c r="Y364">
        <f>IF(Append1[[#This Row],[churn]]="yes", 1,0)</f>
        <v>0</v>
      </c>
      <c r="Z364" t="str">
        <f>IF(Append1[[#This Row],[total_eve_charge]]&lt;=15,"Low",
IF(Append1[[#This Row],[total_eve_charge]]&lt;=19,"Medium","High"))</f>
        <v>Medium</v>
      </c>
      <c r="AA364" s="1" t="str">
        <f>IF(Append1[[#This Row],[total_day_charge]]&gt;30,"Heavy User",
IF(Append1[[#This Row],[total_eve_charge]]&gt;20,"Evening User",
IF(Append1[[#This Row],[total_night_charge]]&gt;10,"Night User","Low User")))</f>
        <v>Low User</v>
      </c>
    </row>
    <row r="365" spans="1:27" hidden="1" x14ac:dyDescent="0.3">
      <c r="A365">
        <v>364</v>
      </c>
      <c r="B365" s="1" t="s">
        <v>76</v>
      </c>
      <c r="C365">
        <v>38</v>
      </c>
      <c r="D365" s="1" t="s">
        <v>32</v>
      </c>
      <c r="E365" s="1">
        <v>0</v>
      </c>
      <c r="F365" s="1" t="s">
        <v>24</v>
      </c>
      <c r="G365">
        <v>36</v>
      </c>
      <c r="H365" t="str">
        <f>IF(Append1[[#This Row],[number_vmail_messages]]&lt;=10, "Low",
IF(Append1[[#This Row],[number_vmail_messages]]&lt;=25, "Medium", "High"))</f>
        <v>High</v>
      </c>
      <c r="I365">
        <v>115.4</v>
      </c>
      <c r="J365">
        <v>98</v>
      </c>
      <c r="K365">
        <v>19.62</v>
      </c>
      <c r="L365">
        <v>166.2</v>
      </c>
      <c r="M365">
        <v>83</v>
      </c>
      <c r="N365">
        <v>14.13</v>
      </c>
      <c r="O365">
        <v>184.7</v>
      </c>
      <c r="P365">
        <v>79</v>
      </c>
      <c r="Q365">
        <v>8.31</v>
      </c>
      <c r="R365">
        <v>15.2</v>
      </c>
      <c r="S365">
        <v>6</v>
      </c>
      <c r="T365">
        <v>4.0999999999999996</v>
      </c>
      <c r="U365" t="str">
        <f>IF(Append1[[#This Row],[total_intl_charge]] &lt;= MEDIAN(Append1[total_intl_charge]), "Low", "High")</f>
        <v>High</v>
      </c>
      <c r="V365">
        <v>2</v>
      </c>
      <c r="X365" s="1"/>
      <c r="Y365">
        <f>IF(Append1[[#This Row],[churn]]="yes", 1,0)</f>
        <v>0</v>
      </c>
      <c r="Z365" t="str">
        <f>IF(Append1[[#This Row],[total_eve_charge]]&lt;=15,"Low",
IF(Append1[[#This Row],[total_eve_charge]]&lt;=19,"Medium","High"))</f>
        <v>Low</v>
      </c>
      <c r="AA365" s="1" t="str">
        <f>IF(Append1[[#This Row],[total_day_charge]]&gt;30,"Heavy User",
IF(Append1[[#This Row],[total_eve_charge]]&gt;20,"Evening User",
IF(Append1[[#This Row],[total_night_charge]]&gt;10,"Night User","Low User")))</f>
        <v>Low User</v>
      </c>
    </row>
    <row r="366" spans="1:27" hidden="1" x14ac:dyDescent="0.3">
      <c r="A366">
        <v>365</v>
      </c>
      <c r="B366" s="1" t="s">
        <v>44</v>
      </c>
      <c r="C366">
        <v>112</v>
      </c>
      <c r="D366" s="1" t="s">
        <v>22</v>
      </c>
      <c r="E366" s="1">
        <v>0</v>
      </c>
      <c r="F366" s="1" t="s">
        <v>24</v>
      </c>
      <c r="G366">
        <v>23</v>
      </c>
      <c r="H366" t="str">
        <f>IF(Append1[[#This Row],[number_vmail_messages]]&lt;=10, "Low",
IF(Append1[[#This Row],[number_vmail_messages]]&lt;=25, "Medium", "High"))</f>
        <v>Medium</v>
      </c>
      <c r="I366">
        <v>286.60000000000002</v>
      </c>
      <c r="J366">
        <v>79</v>
      </c>
      <c r="K366">
        <v>48.72</v>
      </c>
      <c r="L366">
        <v>315.3</v>
      </c>
      <c r="M366">
        <v>102</v>
      </c>
      <c r="N366">
        <v>26.8</v>
      </c>
      <c r="O366">
        <v>193.9</v>
      </c>
      <c r="P366">
        <v>101</v>
      </c>
      <c r="Q366">
        <v>8.73</v>
      </c>
      <c r="R366">
        <v>10.3</v>
      </c>
      <c r="S366">
        <v>6</v>
      </c>
      <c r="T366">
        <v>2.78</v>
      </c>
      <c r="U366" t="str">
        <f>IF(Append1[[#This Row],[total_intl_charge]] &lt;= MEDIAN(Append1[total_intl_charge]), "Low", "High")</f>
        <v>Low</v>
      </c>
      <c r="V366">
        <v>1</v>
      </c>
      <c r="X366" s="1"/>
      <c r="Y366">
        <f>IF(Append1[[#This Row],[churn]]="yes", 1,0)</f>
        <v>0</v>
      </c>
      <c r="Z366" t="str">
        <f>IF(Append1[[#This Row],[total_eve_charge]]&lt;=15,"Low",
IF(Append1[[#This Row],[total_eve_charge]]&lt;=19,"Medium","High"))</f>
        <v>High</v>
      </c>
      <c r="AA366" s="1" t="str">
        <f>IF(Append1[[#This Row],[total_day_charge]]&gt;30,"Heavy User",
IF(Append1[[#This Row],[total_eve_charge]]&gt;20,"Evening User",
IF(Append1[[#This Row],[total_night_charge]]&gt;10,"Night User","Low User")))</f>
        <v>Heavy User</v>
      </c>
    </row>
    <row r="367" spans="1:27" hidden="1" x14ac:dyDescent="0.3">
      <c r="A367">
        <v>366</v>
      </c>
      <c r="B367" s="1" t="s">
        <v>72</v>
      </c>
      <c r="C367">
        <v>182</v>
      </c>
      <c r="D367" s="1" t="s">
        <v>22</v>
      </c>
      <c r="E367" s="1">
        <v>0</v>
      </c>
      <c r="F367" s="1" t="s">
        <v>23</v>
      </c>
      <c r="G367">
        <v>0</v>
      </c>
      <c r="H367" t="str">
        <f>IF(Append1[[#This Row],[number_vmail_messages]]&lt;=10, "Low",
IF(Append1[[#This Row],[number_vmail_messages]]&lt;=25, "Medium", "High"))</f>
        <v>Low</v>
      </c>
      <c r="I367">
        <v>279.5</v>
      </c>
      <c r="J367">
        <v>118</v>
      </c>
      <c r="K367">
        <v>47.52</v>
      </c>
      <c r="L367">
        <v>203.2</v>
      </c>
      <c r="M367">
        <v>113</v>
      </c>
      <c r="N367">
        <v>17.27</v>
      </c>
      <c r="O367">
        <v>174.2</v>
      </c>
      <c r="P367">
        <v>101</v>
      </c>
      <c r="Q367">
        <v>7.84</v>
      </c>
      <c r="R367">
        <v>10.7</v>
      </c>
      <c r="S367">
        <v>4</v>
      </c>
      <c r="T367">
        <v>2.89</v>
      </c>
      <c r="U367" t="str">
        <f>IF(Append1[[#This Row],[total_intl_charge]] &lt;= MEDIAN(Append1[total_intl_charge]), "Low", "High")</f>
        <v>High</v>
      </c>
      <c r="V367">
        <v>2</v>
      </c>
      <c r="X367" s="1"/>
      <c r="Y367">
        <f>IF(Append1[[#This Row],[churn]]="yes", 1,0)</f>
        <v>0</v>
      </c>
      <c r="Z367" t="str">
        <f>IF(Append1[[#This Row],[total_eve_charge]]&lt;=15,"Low",
IF(Append1[[#This Row],[total_eve_charge]]&lt;=19,"Medium","High"))</f>
        <v>Medium</v>
      </c>
      <c r="AA367" s="1" t="str">
        <f>IF(Append1[[#This Row],[total_day_charge]]&gt;30,"Heavy User",
IF(Append1[[#This Row],[total_eve_charge]]&gt;20,"Evening User",
IF(Append1[[#This Row],[total_night_charge]]&gt;10,"Night User","Low User")))</f>
        <v>Heavy User</v>
      </c>
    </row>
    <row r="368" spans="1:27" hidden="1" x14ac:dyDescent="0.3">
      <c r="A368">
        <v>367</v>
      </c>
      <c r="B368" s="1" t="s">
        <v>31</v>
      </c>
      <c r="C368">
        <v>163</v>
      </c>
      <c r="D368" s="1" t="s">
        <v>32</v>
      </c>
      <c r="E368" s="1">
        <v>0</v>
      </c>
      <c r="F368" s="1" t="s">
        <v>24</v>
      </c>
      <c r="G368">
        <v>23</v>
      </c>
      <c r="H368" t="str">
        <f>IF(Append1[[#This Row],[number_vmail_messages]]&lt;=10, "Low",
IF(Append1[[#This Row],[number_vmail_messages]]&lt;=25, "Medium", "High"))</f>
        <v>Medium</v>
      </c>
      <c r="I368">
        <v>224</v>
      </c>
      <c r="J368">
        <v>126</v>
      </c>
      <c r="K368">
        <v>38.08</v>
      </c>
      <c r="L368">
        <v>233.5</v>
      </c>
      <c r="M368">
        <v>89</v>
      </c>
      <c r="N368">
        <v>19.850000000000001</v>
      </c>
      <c r="O368">
        <v>293.89999999999998</v>
      </c>
      <c r="P368">
        <v>104</v>
      </c>
      <c r="Q368">
        <v>13.23</v>
      </c>
      <c r="R368">
        <v>8.8000000000000007</v>
      </c>
      <c r="S368">
        <v>4</v>
      </c>
      <c r="T368">
        <v>2.38</v>
      </c>
      <c r="U368" t="str">
        <f>IF(Append1[[#This Row],[total_intl_charge]] &lt;= MEDIAN(Append1[total_intl_charge]), "Low", "High")</f>
        <v>Low</v>
      </c>
      <c r="V368">
        <v>1</v>
      </c>
      <c r="X368" s="1"/>
      <c r="Y368">
        <f>IF(Append1[[#This Row],[churn]]="yes", 1,0)</f>
        <v>0</v>
      </c>
      <c r="Z368" t="str">
        <f>IF(Append1[[#This Row],[total_eve_charge]]&lt;=15,"Low",
IF(Append1[[#This Row],[total_eve_charge]]&lt;=19,"Medium","High"))</f>
        <v>High</v>
      </c>
      <c r="AA368" s="1" t="str">
        <f>IF(Append1[[#This Row],[total_day_charge]]&gt;30,"Heavy User",
IF(Append1[[#This Row],[total_eve_charge]]&gt;20,"Evening User",
IF(Append1[[#This Row],[total_night_charge]]&gt;10,"Night User","Low User")))</f>
        <v>Heavy User</v>
      </c>
    </row>
    <row r="369" spans="1:27" hidden="1" x14ac:dyDescent="0.3">
      <c r="A369">
        <v>368</v>
      </c>
      <c r="B369" s="1" t="s">
        <v>71</v>
      </c>
      <c r="C369">
        <v>152</v>
      </c>
      <c r="D369" s="1" t="s">
        <v>26</v>
      </c>
      <c r="E369" s="1">
        <v>1</v>
      </c>
      <c r="F369" s="1" t="s">
        <v>24</v>
      </c>
      <c r="G369">
        <v>41</v>
      </c>
      <c r="H369" t="str">
        <f>IF(Append1[[#This Row],[number_vmail_messages]]&lt;=10, "Low",
IF(Append1[[#This Row],[number_vmail_messages]]&lt;=25, "Medium", "High"))</f>
        <v>High</v>
      </c>
      <c r="I369">
        <v>146.80000000000001</v>
      </c>
      <c r="J369">
        <v>128</v>
      </c>
      <c r="K369">
        <v>24.96</v>
      </c>
      <c r="L369">
        <v>285.60000000000002</v>
      </c>
      <c r="M369">
        <v>96</v>
      </c>
      <c r="N369">
        <v>24.28</v>
      </c>
      <c r="O369">
        <v>213.6</v>
      </c>
      <c r="P369">
        <v>80</v>
      </c>
      <c r="Q369">
        <v>9.61</v>
      </c>
      <c r="R369">
        <v>4.3</v>
      </c>
      <c r="S369">
        <v>2</v>
      </c>
      <c r="T369">
        <v>1.1599999999999999</v>
      </c>
      <c r="U369" t="str">
        <f>IF(Append1[[#This Row],[total_intl_charge]] &lt;= MEDIAN(Append1[total_intl_charge]), "Low", "High")</f>
        <v>Low</v>
      </c>
      <c r="V369">
        <v>1</v>
      </c>
      <c r="X369" s="1"/>
      <c r="Y369">
        <f>IF(Append1[[#This Row],[churn]]="yes", 1,0)</f>
        <v>0</v>
      </c>
      <c r="Z369" t="str">
        <f>IF(Append1[[#This Row],[total_eve_charge]]&lt;=15,"Low",
IF(Append1[[#This Row],[total_eve_charge]]&lt;=19,"Medium","High"))</f>
        <v>High</v>
      </c>
      <c r="AA369" s="1" t="str">
        <f>IF(Append1[[#This Row],[total_day_charge]]&gt;30,"Heavy User",
IF(Append1[[#This Row],[total_eve_charge]]&gt;20,"Evening User",
IF(Append1[[#This Row],[total_night_charge]]&gt;10,"Night User","Low User")))</f>
        <v>Evening User</v>
      </c>
    </row>
    <row r="370" spans="1:27" hidden="1" x14ac:dyDescent="0.3">
      <c r="A370">
        <v>369</v>
      </c>
      <c r="B370" s="1" t="s">
        <v>67</v>
      </c>
      <c r="C370">
        <v>95</v>
      </c>
      <c r="D370" s="1" t="s">
        <v>22</v>
      </c>
      <c r="E370" s="1">
        <v>0</v>
      </c>
      <c r="F370" s="1" t="s">
        <v>24</v>
      </c>
      <c r="G370">
        <v>23</v>
      </c>
      <c r="H370" t="str">
        <f>IF(Append1[[#This Row],[number_vmail_messages]]&lt;=10, "Low",
IF(Append1[[#This Row],[number_vmail_messages]]&lt;=25, "Medium", "High"))</f>
        <v>Medium</v>
      </c>
      <c r="I370">
        <v>160.30000000000001</v>
      </c>
      <c r="J370">
        <v>87</v>
      </c>
      <c r="K370">
        <v>27.25</v>
      </c>
      <c r="L370">
        <v>202.4</v>
      </c>
      <c r="M370">
        <v>101</v>
      </c>
      <c r="N370">
        <v>17.2</v>
      </c>
      <c r="O370">
        <v>191.1</v>
      </c>
      <c r="P370">
        <v>122</v>
      </c>
      <c r="Q370">
        <v>8.6</v>
      </c>
      <c r="R370">
        <v>7.4</v>
      </c>
      <c r="S370">
        <v>3</v>
      </c>
      <c r="T370">
        <v>2</v>
      </c>
      <c r="U370" t="str">
        <f>IF(Append1[[#This Row],[total_intl_charge]] &lt;= MEDIAN(Append1[total_intl_charge]), "Low", "High")</f>
        <v>Low</v>
      </c>
      <c r="V370">
        <v>0</v>
      </c>
      <c r="X370" s="1"/>
      <c r="Y370">
        <f>IF(Append1[[#This Row],[churn]]="yes", 1,0)</f>
        <v>0</v>
      </c>
      <c r="Z370" t="str">
        <f>IF(Append1[[#This Row],[total_eve_charge]]&lt;=15,"Low",
IF(Append1[[#This Row],[total_eve_charge]]&lt;=19,"Medium","High"))</f>
        <v>Medium</v>
      </c>
      <c r="AA370" s="1" t="str">
        <f>IF(Append1[[#This Row],[total_day_charge]]&gt;30,"Heavy User",
IF(Append1[[#This Row],[total_eve_charge]]&gt;20,"Evening User",
IF(Append1[[#This Row],[total_night_charge]]&gt;10,"Night User","Low User")))</f>
        <v>Low User</v>
      </c>
    </row>
    <row r="371" spans="1:27" hidden="1" x14ac:dyDescent="0.3">
      <c r="A371">
        <v>370</v>
      </c>
      <c r="B371" s="1" t="s">
        <v>41</v>
      </c>
      <c r="C371">
        <v>1</v>
      </c>
      <c r="D371" s="1" t="s">
        <v>32</v>
      </c>
      <c r="E371" s="1">
        <v>0</v>
      </c>
      <c r="F371" s="1" t="s">
        <v>23</v>
      </c>
      <c r="G371">
        <v>0</v>
      </c>
      <c r="H371" t="str">
        <f>IF(Append1[[#This Row],[number_vmail_messages]]&lt;=10, "Low",
IF(Append1[[#This Row],[number_vmail_messages]]&lt;=25, "Medium", "High"))</f>
        <v>Low</v>
      </c>
      <c r="I371">
        <v>175.2</v>
      </c>
      <c r="J371">
        <v>74</v>
      </c>
      <c r="K371">
        <v>29.78</v>
      </c>
      <c r="L371">
        <v>151.69999999999999</v>
      </c>
      <c r="M371">
        <v>79</v>
      </c>
      <c r="N371">
        <v>12.89</v>
      </c>
      <c r="O371">
        <v>230.5</v>
      </c>
      <c r="P371">
        <v>109</v>
      </c>
      <c r="Q371">
        <v>10.37</v>
      </c>
      <c r="R371">
        <v>5.3</v>
      </c>
      <c r="S371">
        <v>3</v>
      </c>
      <c r="T371">
        <v>1.43</v>
      </c>
      <c r="U371" t="str">
        <f>IF(Append1[[#This Row],[total_intl_charge]] &lt;= MEDIAN(Append1[total_intl_charge]), "Low", "High")</f>
        <v>Low</v>
      </c>
      <c r="V371">
        <v>1</v>
      </c>
      <c r="X371" s="1"/>
      <c r="Y371">
        <f>IF(Append1[[#This Row],[churn]]="yes", 1,0)</f>
        <v>0</v>
      </c>
      <c r="Z371" t="str">
        <f>IF(Append1[[#This Row],[total_eve_charge]]&lt;=15,"Low",
IF(Append1[[#This Row],[total_eve_charge]]&lt;=19,"Medium","High"))</f>
        <v>Low</v>
      </c>
      <c r="AA371" s="1" t="str">
        <f>IF(Append1[[#This Row],[total_day_charge]]&gt;30,"Heavy User",
IF(Append1[[#This Row],[total_eve_charge]]&gt;20,"Evening User",
IF(Append1[[#This Row],[total_night_charge]]&gt;10,"Night User","Low User")))</f>
        <v>Night User</v>
      </c>
    </row>
    <row r="372" spans="1:27" hidden="1" x14ac:dyDescent="0.3">
      <c r="A372">
        <v>371</v>
      </c>
      <c r="B372" s="1" t="s">
        <v>35</v>
      </c>
      <c r="C372">
        <v>116</v>
      </c>
      <c r="D372" s="1" t="s">
        <v>26</v>
      </c>
      <c r="E372" s="1">
        <v>1</v>
      </c>
      <c r="F372" s="1" t="s">
        <v>24</v>
      </c>
      <c r="G372">
        <v>29</v>
      </c>
      <c r="H372" t="str">
        <f>IF(Append1[[#This Row],[number_vmail_messages]]&lt;=10, "Low",
IF(Append1[[#This Row],[number_vmail_messages]]&lt;=25, "Medium", "High"))</f>
        <v>High</v>
      </c>
      <c r="I372">
        <v>162.30000000000001</v>
      </c>
      <c r="J372">
        <v>91</v>
      </c>
      <c r="K372">
        <v>27.59</v>
      </c>
      <c r="L372">
        <v>279.3</v>
      </c>
      <c r="M372">
        <v>79</v>
      </c>
      <c r="N372">
        <v>23.74</v>
      </c>
      <c r="O372">
        <v>192.7</v>
      </c>
      <c r="P372">
        <v>131</v>
      </c>
      <c r="Q372">
        <v>8.67</v>
      </c>
      <c r="R372">
        <v>11.7</v>
      </c>
      <c r="S372">
        <v>2</v>
      </c>
      <c r="T372">
        <v>3.16</v>
      </c>
      <c r="U372" t="str">
        <f>IF(Append1[[#This Row],[total_intl_charge]] &lt;= MEDIAN(Append1[total_intl_charge]), "Low", "High")</f>
        <v>High</v>
      </c>
      <c r="V372">
        <v>3</v>
      </c>
      <c r="X372" s="1"/>
      <c r="Y372">
        <f>IF(Append1[[#This Row],[churn]]="yes", 1,0)</f>
        <v>0</v>
      </c>
      <c r="Z372" t="str">
        <f>IF(Append1[[#This Row],[total_eve_charge]]&lt;=15,"Low",
IF(Append1[[#This Row],[total_eve_charge]]&lt;=19,"Medium","High"))</f>
        <v>High</v>
      </c>
      <c r="AA372" s="1" t="str">
        <f>IF(Append1[[#This Row],[total_day_charge]]&gt;30,"Heavy User",
IF(Append1[[#This Row],[total_eve_charge]]&gt;20,"Evening User",
IF(Append1[[#This Row],[total_night_charge]]&gt;10,"Night User","Low User")))</f>
        <v>Evening User</v>
      </c>
    </row>
    <row r="373" spans="1:27" hidden="1" x14ac:dyDescent="0.3">
      <c r="A373">
        <v>372</v>
      </c>
      <c r="B373" s="1" t="s">
        <v>47</v>
      </c>
      <c r="C373">
        <v>111</v>
      </c>
      <c r="D373" s="1" t="s">
        <v>26</v>
      </c>
      <c r="E373" s="1">
        <v>0</v>
      </c>
      <c r="F373" s="1" t="s">
        <v>23</v>
      </c>
      <c r="G373">
        <v>0</v>
      </c>
      <c r="H373" t="str">
        <f>IF(Append1[[#This Row],[number_vmail_messages]]&lt;=10, "Low",
IF(Append1[[#This Row],[number_vmail_messages]]&lt;=25, "Medium", "High"))</f>
        <v>Low</v>
      </c>
      <c r="I373">
        <v>152.19999999999999</v>
      </c>
      <c r="J373">
        <v>114</v>
      </c>
      <c r="K373">
        <v>25.87</v>
      </c>
      <c r="L373">
        <v>137.19999999999999</v>
      </c>
      <c r="M373">
        <v>102</v>
      </c>
      <c r="N373">
        <v>11.66</v>
      </c>
      <c r="O373">
        <v>185.9</v>
      </c>
      <c r="P373">
        <v>97</v>
      </c>
      <c r="Q373">
        <v>8.3699999999999992</v>
      </c>
      <c r="R373">
        <v>9.8000000000000007</v>
      </c>
      <c r="S373">
        <v>3</v>
      </c>
      <c r="T373">
        <v>2.65</v>
      </c>
      <c r="U373" t="str">
        <f>IF(Append1[[#This Row],[total_intl_charge]] &lt;= MEDIAN(Append1[total_intl_charge]), "Low", "High")</f>
        <v>Low</v>
      </c>
      <c r="V373">
        <v>0</v>
      </c>
      <c r="X373" s="1"/>
      <c r="Y373">
        <f>IF(Append1[[#This Row],[churn]]="yes", 1,0)</f>
        <v>0</v>
      </c>
      <c r="Z373" t="str">
        <f>IF(Append1[[#This Row],[total_eve_charge]]&lt;=15,"Low",
IF(Append1[[#This Row],[total_eve_charge]]&lt;=19,"Medium","High"))</f>
        <v>Low</v>
      </c>
      <c r="AA373" s="1" t="str">
        <f>IF(Append1[[#This Row],[total_day_charge]]&gt;30,"Heavy User",
IF(Append1[[#This Row],[total_eve_charge]]&gt;20,"Evening User",
IF(Append1[[#This Row],[total_night_charge]]&gt;10,"Night User","Low User")))</f>
        <v>Low User</v>
      </c>
    </row>
    <row r="374" spans="1:27" hidden="1" x14ac:dyDescent="0.3">
      <c r="A374">
        <v>373</v>
      </c>
      <c r="B374" s="1" t="s">
        <v>68</v>
      </c>
      <c r="C374">
        <v>109</v>
      </c>
      <c r="D374" s="1" t="s">
        <v>26</v>
      </c>
      <c r="E374" s="1">
        <v>0</v>
      </c>
      <c r="F374" s="1" t="s">
        <v>23</v>
      </c>
      <c r="G374">
        <v>0</v>
      </c>
      <c r="H374" t="str">
        <f>IF(Append1[[#This Row],[number_vmail_messages]]&lt;=10, "Low",
IF(Append1[[#This Row],[number_vmail_messages]]&lt;=25, "Medium", "High"))</f>
        <v>Low</v>
      </c>
      <c r="I374">
        <v>175.4</v>
      </c>
      <c r="J374">
        <v>125</v>
      </c>
      <c r="K374">
        <v>29.82</v>
      </c>
      <c r="L374">
        <v>250.7</v>
      </c>
      <c r="M374">
        <v>87</v>
      </c>
      <c r="N374">
        <v>21.31</v>
      </c>
      <c r="O374">
        <v>289.3</v>
      </c>
      <c r="P374">
        <v>74</v>
      </c>
      <c r="Q374">
        <v>13.02</v>
      </c>
      <c r="R374">
        <v>9.8000000000000007</v>
      </c>
      <c r="S374">
        <v>9</v>
      </c>
      <c r="T374">
        <v>2.65</v>
      </c>
      <c r="U374" t="str">
        <f>IF(Append1[[#This Row],[total_intl_charge]] &lt;= MEDIAN(Append1[total_intl_charge]), "Low", "High")</f>
        <v>Low</v>
      </c>
      <c r="V374">
        <v>1</v>
      </c>
      <c r="X374" s="1"/>
      <c r="Y374">
        <f>IF(Append1[[#This Row],[churn]]="yes", 1,0)</f>
        <v>0</v>
      </c>
      <c r="Z374" t="str">
        <f>IF(Append1[[#This Row],[total_eve_charge]]&lt;=15,"Low",
IF(Append1[[#This Row],[total_eve_charge]]&lt;=19,"Medium","High"))</f>
        <v>High</v>
      </c>
      <c r="AA374" s="1" t="str">
        <f>IF(Append1[[#This Row],[total_day_charge]]&gt;30,"Heavy User",
IF(Append1[[#This Row],[total_eve_charge]]&gt;20,"Evening User",
IF(Append1[[#This Row],[total_night_charge]]&gt;10,"Night User","Low User")))</f>
        <v>Evening User</v>
      </c>
    </row>
    <row r="375" spans="1:27" hidden="1" x14ac:dyDescent="0.3">
      <c r="A375">
        <v>374</v>
      </c>
      <c r="B375" s="1" t="s">
        <v>29</v>
      </c>
      <c r="C375">
        <v>103</v>
      </c>
      <c r="D375" s="1" t="s">
        <v>32</v>
      </c>
      <c r="E375" s="1">
        <v>0</v>
      </c>
      <c r="F375" s="1" t="s">
        <v>23</v>
      </c>
      <c r="G375">
        <v>0</v>
      </c>
      <c r="H375" t="str">
        <f>IF(Append1[[#This Row],[number_vmail_messages]]&lt;=10, "Low",
IF(Append1[[#This Row],[number_vmail_messages]]&lt;=25, "Medium", "High"))</f>
        <v>Low</v>
      </c>
      <c r="I375">
        <v>160.80000000000001</v>
      </c>
      <c r="J375">
        <v>91</v>
      </c>
      <c r="K375">
        <v>27.34</v>
      </c>
      <c r="L375">
        <v>155.80000000000001</v>
      </c>
      <c r="M375">
        <v>82</v>
      </c>
      <c r="N375">
        <v>13.24</v>
      </c>
      <c r="O375">
        <v>254.3</v>
      </c>
      <c r="P375">
        <v>103</v>
      </c>
      <c r="Q375">
        <v>11.44</v>
      </c>
      <c r="R375">
        <v>8.5</v>
      </c>
      <c r="S375">
        <v>3</v>
      </c>
      <c r="T375">
        <v>2.2999999999999998</v>
      </c>
      <c r="U375" t="str">
        <f>IF(Append1[[#This Row],[total_intl_charge]] &lt;= MEDIAN(Append1[total_intl_charge]), "Low", "High")</f>
        <v>Low</v>
      </c>
      <c r="V375">
        <v>1</v>
      </c>
      <c r="X375" s="1"/>
      <c r="Y375">
        <f>IF(Append1[[#This Row],[churn]]="yes", 1,0)</f>
        <v>0</v>
      </c>
      <c r="Z375" t="str">
        <f>IF(Append1[[#This Row],[total_eve_charge]]&lt;=15,"Low",
IF(Append1[[#This Row],[total_eve_charge]]&lt;=19,"Medium","High"))</f>
        <v>Low</v>
      </c>
      <c r="AA375" s="1" t="str">
        <f>IF(Append1[[#This Row],[total_day_charge]]&gt;30,"Heavy User",
IF(Append1[[#This Row],[total_eve_charge]]&gt;20,"Evening User",
IF(Append1[[#This Row],[total_night_charge]]&gt;10,"Night User","Low User")))</f>
        <v>Night User</v>
      </c>
    </row>
    <row r="376" spans="1:27" hidden="1" x14ac:dyDescent="0.3">
      <c r="A376">
        <v>375</v>
      </c>
      <c r="B376" s="1" t="s">
        <v>69</v>
      </c>
      <c r="C376">
        <v>115</v>
      </c>
      <c r="D376" s="1" t="s">
        <v>32</v>
      </c>
      <c r="E376" s="1">
        <v>0</v>
      </c>
      <c r="F376" s="1" t="s">
        <v>23</v>
      </c>
      <c r="G376">
        <v>0</v>
      </c>
      <c r="H376" t="str">
        <f>IF(Append1[[#This Row],[number_vmail_messages]]&lt;=10, "Low",
IF(Append1[[#This Row],[number_vmail_messages]]&lt;=25, "Medium", "High"))</f>
        <v>Low</v>
      </c>
      <c r="I376">
        <v>178.7</v>
      </c>
      <c r="J376">
        <v>114</v>
      </c>
      <c r="K376">
        <v>30.38</v>
      </c>
      <c r="L376">
        <v>271</v>
      </c>
      <c r="M376">
        <v>96</v>
      </c>
      <c r="N376">
        <v>23.04</v>
      </c>
      <c r="O376">
        <v>245.9</v>
      </c>
      <c r="P376">
        <v>94</v>
      </c>
      <c r="Q376">
        <v>11.07</v>
      </c>
      <c r="R376">
        <v>16.399999999999999</v>
      </c>
      <c r="S376">
        <v>5</v>
      </c>
      <c r="T376">
        <v>4.43</v>
      </c>
      <c r="U376" t="str">
        <f>IF(Append1[[#This Row],[total_intl_charge]] &lt;= MEDIAN(Append1[total_intl_charge]), "Low", "High")</f>
        <v>High</v>
      </c>
      <c r="V376">
        <v>2</v>
      </c>
      <c r="X376" s="1"/>
      <c r="Y376">
        <f>IF(Append1[[#This Row],[churn]]="yes", 1,0)</f>
        <v>0</v>
      </c>
      <c r="Z376" t="str">
        <f>IF(Append1[[#This Row],[total_eve_charge]]&lt;=15,"Low",
IF(Append1[[#This Row],[total_eve_charge]]&lt;=19,"Medium","High"))</f>
        <v>High</v>
      </c>
      <c r="AA376" s="1" t="str">
        <f>IF(Append1[[#This Row],[total_day_charge]]&gt;30,"Heavy User",
IF(Append1[[#This Row],[total_eve_charge]]&gt;20,"Evening User",
IF(Append1[[#This Row],[total_night_charge]]&gt;10,"Night User","Low User")))</f>
        <v>Heavy User</v>
      </c>
    </row>
    <row r="377" spans="1:27" hidden="1" x14ac:dyDescent="0.3">
      <c r="A377">
        <v>376</v>
      </c>
      <c r="B377" s="1" t="s">
        <v>58</v>
      </c>
      <c r="C377">
        <v>90</v>
      </c>
      <c r="D377" s="1" t="s">
        <v>22</v>
      </c>
      <c r="E377" s="1">
        <v>0</v>
      </c>
      <c r="F377" s="1" t="s">
        <v>23</v>
      </c>
      <c r="G377">
        <v>0</v>
      </c>
      <c r="H377" t="str">
        <f>IF(Append1[[#This Row],[number_vmail_messages]]&lt;=10, "Low",
IF(Append1[[#This Row],[number_vmail_messages]]&lt;=25, "Medium", "High"))</f>
        <v>Low</v>
      </c>
      <c r="I377">
        <v>167.5</v>
      </c>
      <c r="J377">
        <v>96</v>
      </c>
      <c r="K377">
        <v>28.48</v>
      </c>
      <c r="L377">
        <v>139.1</v>
      </c>
      <c r="M377">
        <v>104</v>
      </c>
      <c r="N377">
        <v>11.82</v>
      </c>
      <c r="O377">
        <v>138.4</v>
      </c>
      <c r="P377">
        <v>87</v>
      </c>
      <c r="Q377">
        <v>6.23</v>
      </c>
      <c r="R377">
        <v>13</v>
      </c>
      <c r="S377">
        <v>1</v>
      </c>
      <c r="T377">
        <v>3.51</v>
      </c>
      <c r="U377" t="str">
        <f>IF(Append1[[#This Row],[total_intl_charge]] &lt;= MEDIAN(Append1[total_intl_charge]), "Low", "High")</f>
        <v>High</v>
      </c>
      <c r="V377">
        <v>1</v>
      </c>
      <c r="X377" s="1"/>
      <c r="Y377">
        <f>IF(Append1[[#This Row],[churn]]="yes", 1,0)</f>
        <v>0</v>
      </c>
      <c r="Z377" t="str">
        <f>IF(Append1[[#This Row],[total_eve_charge]]&lt;=15,"Low",
IF(Append1[[#This Row],[total_eve_charge]]&lt;=19,"Medium","High"))</f>
        <v>Low</v>
      </c>
      <c r="AA377" s="1" t="str">
        <f>IF(Append1[[#This Row],[total_day_charge]]&gt;30,"Heavy User",
IF(Append1[[#This Row],[total_eve_charge]]&gt;20,"Evening User",
IF(Append1[[#This Row],[total_night_charge]]&gt;10,"Night User","Low User")))</f>
        <v>Low User</v>
      </c>
    </row>
    <row r="378" spans="1:27" hidden="1" x14ac:dyDescent="0.3">
      <c r="A378">
        <v>377</v>
      </c>
      <c r="B378" s="1" t="s">
        <v>59</v>
      </c>
      <c r="C378">
        <v>70</v>
      </c>
      <c r="D378" s="1" t="s">
        <v>26</v>
      </c>
      <c r="E378" s="1">
        <v>0</v>
      </c>
      <c r="F378" s="1" t="s">
        <v>23</v>
      </c>
      <c r="G378">
        <v>0</v>
      </c>
      <c r="H378" t="str">
        <f>IF(Append1[[#This Row],[number_vmail_messages]]&lt;=10, "Low",
IF(Append1[[#This Row],[number_vmail_messages]]&lt;=25, "Medium", "High"))</f>
        <v>Low</v>
      </c>
      <c r="I378">
        <v>147.1</v>
      </c>
      <c r="J378">
        <v>105</v>
      </c>
      <c r="K378">
        <v>25.01</v>
      </c>
      <c r="L378">
        <v>200</v>
      </c>
      <c r="M378">
        <v>135</v>
      </c>
      <c r="N378">
        <v>17</v>
      </c>
      <c r="O378">
        <v>234.9</v>
      </c>
      <c r="P378">
        <v>65</v>
      </c>
      <c r="Q378">
        <v>10.57</v>
      </c>
      <c r="R378">
        <v>12.5</v>
      </c>
      <c r="S378">
        <v>9</v>
      </c>
      <c r="T378">
        <v>3.38</v>
      </c>
      <c r="U378" t="str">
        <f>IF(Append1[[#This Row],[total_intl_charge]] &lt;= MEDIAN(Append1[total_intl_charge]), "Low", "High")</f>
        <v>High</v>
      </c>
      <c r="V378">
        <v>3</v>
      </c>
      <c r="X378" s="1"/>
      <c r="Y378">
        <f>IF(Append1[[#This Row],[churn]]="yes", 1,0)</f>
        <v>0</v>
      </c>
      <c r="Z378" t="str">
        <f>IF(Append1[[#This Row],[total_eve_charge]]&lt;=15,"Low",
IF(Append1[[#This Row],[total_eve_charge]]&lt;=19,"Medium","High"))</f>
        <v>Medium</v>
      </c>
      <c r="AA378" s="1" t="str">
        <f>IF(Append1[[#This Row],[total_day_charge]]&gt;30,"Heavy User",
IF(Append1[[#This Row],[total_eve_charge]]&gt;20,"Evening User",
IF(Append1[[#This Row],[total_night_charge]]&gt;10,"Night User","Low User")))</f>
        <v>Night User</v>
      </c>
    </row>
    <row r="379" spans="1:27" hidden="1" x14ac:dyDescent="0.3">
      <c r="A379">
        <v>378</v>
      </c>
      <c r="B379" s="1" t="s">
        <v>68</v>
      </c>
      <c r="C379">
        <v>109</v>
      </c>
      <c r="D379" s="1" t="s">
        <v>26</v>
      </c>
      <c r="E379" s="1">
        <v>0</v>
      </c>
      <c r="F379" s="1" t="s">
        <v>23</v>
      </c>
      <c r="G379">
        <v>0</v>
      </c>
      <c r="H379" t="str">
        <f>IF(Append1[[#This Row],[number_vmail_messages]]&lt;=10, "Low",
IF(Append1[[#This Row],[number_vmail_messages]]&lt;=25, "Medium", "High"))</f>
        <v>Low</v>
      </c>
      <c r="I379">
        <v>153.1</v>
      </c>
      <c r="J379">
        <v>102</v>
      </c>
      <c r="K379">
        <v>26.03</v>
      </c>
      <c r="L379">
        <v>234.1</v>
      </c>
      <c r="M379">
        <v>77</v>
      </c>
      <c r="N379">
        <v>19.899999999999999</v>
      </c>
      <c r="O379">
        <v>329.2</v>
      </c>
      <c r="P379">
        <v>74</v>
      </c>
      <c r="Q379">
        <v>14.81</v>
      </c>
      <c r="R379">
        <v>9.9</v>
      </c>
      <c r="S379">
        <v>9</v>
      </c>
      <c r="T379">
        <v>2.67</v>
      </c>
      <c r="U379" t="str">
        <f>IF(Append1[[#This Row],[total_intl_charge]] &lt;= MEDIAN(Append1[total_intl_charge]), "Low", "High")</f>
        <v>Low</v>
      </c>
      <c r="V379">
        <v>3</v>
      </c>
      <c r="X379" s="1"/>
      <c r="Y379">
        <f>IF(Append1[[#This Row],[churn]]="yes", 1,0)</f>
        <v>0</v>
      </c>
      <c r="Z379" t="str">
        <f>IF(Append1[[#This Row],[total_eve_charge]]&lt;=15,"Low",
IF(Append1[[#This Row],[total_eve_charge]]&lt;=19,"Medium","High"))</f>
        <v>High</v>
      </c>
      <c r="AA379" s="1" t="str">
        <f>IF(Append1[[#This Row],[total_day_charge]]&gt;30,"Heavy User",
IF(Append1[[#This Row],[total_eve_charge]]&gt;20,"Evening User",
IF(Append1[[#This Row],[total_night_charge]]&gt;10,"Night User","Low User")))</f>
        <v>Night User</v>
      </c>
    </row>
    <row r="380" spans="1:27" hidden="1" x14ac:dyDescent="0.3">
      <c r="A380">
        <v>379</v>
      </c>
      <c r="B380" s="1" t="s">
        <v>47</v>
      </c>
      <c r="C380">
        <v>82</v>
      </c>
      <c r="D380" s="1" t="s">
        <v>26</v>
      </c>
      <c r="E380" s="1">
        <v>0</v>
      </c>
      <c r="F380" s="1" t="s">
        <v>23</v>
      </c>
      <c r="G380">
        <v>0</v>
      </c>
      <c r="H380" t="str">
        <f>IF(Append1[[#This Row],[number_vmail_messages]]&lt;=10, "Low",
IF(Append1[[#This Row],[number_vmail_messages]]&lt;=25, "Medium", "High"))</f>
        <v>Low</v>
      </c>
      <c r="I380">
        <v>265.2</v>
      </c>
      <c r="J380">
        <v>122</v>
      </c>
      <c r="K380">
        <v>45.08</v>
      </c>
      <c r="L380">
        <v>178.7</v>
      </c>
      <c r="M380">
        <v>102</v>
      </c>
      <c r="N380">
        <v>15.19</v>
      </c>
      <c r="O380">
        <v>174.7</v>
      </c>
      <c r="P380">
        <v>90</v>
      </c>
      <c r="Q380">
        <v>7.86</v>
      </c>
      <c r="R380">
        <v>10.7</v>
      </c>
      <c r="S380">
        <v>9</v>
      </c>
      <c r="T380">
        <v>2.89</v>
      </c>
      <c r="U380" t="str">
        <f>IF(Append1[[#This Row],[total_intl_charge]] &lt;= MEDIAN(Append1[total_intl_charge]), "Low", "High")</f>
        <v>High</v>
      </c>
      <c r="V380">
        <v>2</v>
      </c>
      <c r="X380" s="1"/>
      <c r="Y380">
        <f>IF(Append1[[#This Row],[churn]]="yes", 1,0)</f>
        <v>0</v>
      </c>
      <c r="Z380" t="str">
        <f>IF(Append1[[#This Row],[total_eve_charge]]&lt;=15,"Low",
IF(Append1[[#This Row],[total_eve_charge]]&lt;=19,"Medium","High"))</f>
        <v>Medium</v>
      </c>
      <c r="AA380" s="1" t="str">
        <f>IF(Append1[[#This Row],[total_day_charge]]&gt;30,"Heavy User",
IF(Append1[[#This Row],[total_eve_charge]]&gt;20,"Evening User",
IF(Append1[[#This Row],[total_night_charge]]&gt;10,"Night User","Low User")))</f>
        <v>Heavy User</v>
      </c>
    </row>
    <row r="381" spans="1:27" hidden="1" x14ac:dyDescent="0.3">
      <c r="A381">
        <v>380</v>
      </c>
      <c r="B381" s="1" t="s">
        <v>61</v>
      </c>
      <c r="C381">
        <v>180</v>
      </c>
      <c r="D381" s="1" t="s">
        <v>22</v>
      </c>
      <c r="E381" s="1">
        <v>0</v>
      </c>
      <c r="F381" s="1" t="s">
        <v>23</v>
      </c>
      <c r="G381">
        <v>0</v>
      </c>
      <c r="H381" t="str">
        <f>IF(Append1[[#This Row],[number_vmail_messages]]&lt;=10, "Low",
IF(Append1[[#This Row],[number_vmail_messages]]&lt;=25, "Medium", "High"))</f>
        <v>Low</v>
      </c>
      <c r="I381">
        <v>143.30000000000001</v>
      </c>
      <c r="J381">
        <v>134</v>
      </c>
      <c r="K381">
        <v>24.36</v>
      </c>
      <c r="L381">
        <v>180.5</v>
      </c>
      <c r="M381">
        <v>113</v>
      </c>
      <c r="N381">
        <v>15.34</v>
      </c>
      <c r="O381">
        <v>184.2</v>
      </c>
      <c r="P381">
        <v>87</v>
      </c>
      <c r="Q381">
        <v>8.2899999999999991</v>
      </c>
      <c r="R381">
        <v>10.1</v>
      </c>
      <c r="S381">
        <v>4</v>
      </c>
      <c r="T381">
        <v>2.73</v>
      </c>
      <c r="U381" t="str">
        <f>IF(Append1[[#This Row],[total_intl_charge]] &lt;= MEDIAN(Append1[total_intl_charge]), "Low", "High")</f>
        <v>Low</v>
      </c>
      <c r="V381">
        <v>1</v>
      </c>
      <c r="X381" s="1"/>
      <c r="Y381">
        <f>IF(Append1[[#This Row],[churn]]="yes", 1,0)</f>
        <v>0</v>
      </c>
      <c r="Z381" t="str">
        <f>IF(Append1[[#This Row],[total_eve_charge]]&lt;=15,"Low",
IF(Append1[[#This Row],[total_eve_charge]]&lt;=19,"Medium","High"))</f>
        <v>Medium</v>
      </c>
      <c r="AA381" s="1" t="str">
        <f>IF(Append1[[#This Row],[total_day_charge]]&gt;30,"Heavy User",
IF(Append1[[#This Row],[total_eve_charge]]&gt;20,"Evening User",
IF(Append1[[#This Row],[total_night_charge]]&gt;10,"Night User","Low User")))</f>
        <v>Low User</v>
      </c>
    </row>
    <row r="382" spans="1:27" hidden="1" x14ac:dyDescent="0.3">
      <c r="A382">
        <v>381</v>
      </c>
      <c r="B382" s="1" t="s">
        <v>30</v>
      </c>
      <c r="C382">
        <v>79</v>
      </c>
      <c r="D382" s="1" t="s">
        <v>32</v>
      </c>
      <c r="E382" s="1">
        <v>1</v>
      </c>
      <c r="F382" s="1" t="s">
        <v>23</v>
      </c>
      <c r="G382">
        <v>0</v>
      </c>
      <c r="H382" t="str">
        <f>IF(Append1[[#This Row],[number_vmail_messages]]&lt;=10, "Low",
IF(Append1[[#This Row],[number_vmail_messages]]&lt;=25, "Medium", "High"))</f>
        <v>Low</v>
      </c>
      <c r="I382">
        <v>103.5</v>
      </c>
      <c r="J382">
        <v>134</v>
      </c>
      <c r="K382">
        <v>17.600000000000001</v>
      </c>
      <c r="L382">
        <v>319.3</v>
      </c>
      <c r="M382">
        <v>111</v>
      </c>
      <c r="N382">
        <v>27.14</v>
      </c>
      <c r="O382">
        <v>239.9</v>
      </c>
      <c r="P382">
        <v>124</v>
      </c>
      <c r="Q382">
        <v>10.8</v>
      </c>
      <c r="R382">
        <v>8.4</v>
      </c>
      <c r="S382">
        <v>4</v>
      </c>
      <c r="T382">
        <v>2.27</v>
      </c>
      <c r="U382" t="str">
        <f>IF(Append1[[#This Row],[total_intl_charge]] &lt;= MEDIAN(Append1[total_intl_charge]), "Low", "High")</f>
        <v>Low</v>
      </c>
      <c r="V382">
        <v>2</v>
      </c>
      <c r="X382" s="1"/>
      <c r="Y382">
        <f>IF(Append1[[#This Row],[churn]]="yes", 1,0)</f>
        <v>0</v>
      </c>
      <c r="Z382" t="str">
        <f>IF(Append1[[#This Row],[total_eve_charge]]&lt;=15,"Low",
IF(Append1[[#This Row],[total_eve_charge]]&lt;=19,"Medium","High"))</f>
        <v>High</v>
      </c>
      <c r="AA382" s="1" t="str">
        <f>IF(Append1[[#This Row],[total_day_charge]]&gt;30,"Heavy User",
IF(Append1[[#This Row],[total_eve_charge]]&gt;20,"Evening User",
IF(Append1[[#This Row],[total_night_charge]]&gt;10,"Night User","Low User")))</f>
        <v>Evening User</v>
      </c>
    </row>
    <row r="383" spans="1:27" hidden="1" x14ac:dyDescent="0.3">
      <c r="A383">
        <v>382</v>
      </c>
      <c r="B383" s="1" t="s">
        <v>55</v>
      </c>
      <c r="C383">
        <v>102</v>
      </c>
      <c r="D383" s="1" t="s">
        <v>22</v>
      </c>
      <c r="E383" s="1">
        <v>0</v>
      </c>
      <c r="F383" s="1" t="s">
        <v>23</v>
      </c>
      <c r="G383">
        <v>0</v>
      </c>
      <c r="H383" t="str">
        <f>IF(Append1[[#This Row],[number_vmail_messages]]&lt;=10, "Low",
IF(Append1[[#This Row],[number_vmail_messages]]&lt;=25, "Medium", "High"))</f>
        <v>Low</v>
      </c>
      <c r="I383">
        <v>129.5</v>
      </c>
      <c r="J383">
        <v>56</v>
      </c>
      <c r="K383">
        <v>22.02</v>
      </c>
      <c r="L383">
        <v>354.2</v>
      </c>
      <c r="M383">
        <v>118</v>
      </c>
      <c r="N383">
        <v>30.11</v>
      </c>
      <c r="O383">
        <v>145.5</v>
      </c>
      <c r="P383">
        <v>93</v>
      </c>
      <c r="Q383">
        <v>6.55</v>
      </c>
      <c r="R383">
        <v>10.9</v>
      </c>
      <c r="S383">
        <v>3</v>
      </c>
      <c r="T383">
        <v>2.94</v>
      </c>
      <c r="U383" t="str">
        <f>IF(Append1[[#This Row],[total_intl_charge]] &lt;= MEDIAN(Append1[total_intl_charge]), "Low", "High")</f>
        <v>High</v>
      </c>
      <c r="V383">
        <v>1</v>
      </c>
      <c r="X383" s="1"/>
      <c r="Y383">
        <f>IF(Append1[[#This Row],[churn]]="yes", 1,0)</f>
        <v>0</v>
      </c>
      <c r="Z383" t="str">
        <f>IF(Append1[[#This Row],[total_eve_charge]]&lt;=15,"Low",
IF(Append1[[#This Row],[total_eve_charge]]&lt;=19,"Medium","High"))</f>
        <v>High</v>
      </c>
      <c r="AA383" s="1" t="str">
        <f>IF(Append1[[#This Row],[total_day_charge]]&gt;30,"Heavy User",
IF(Append1[[#This Row],[total_eve_charge]]&gt;20,"Evening User",
IF(Append1[[#This Row],[total_night_charge]]&gt;10,"Night User","Low User")))</f>
        <v>Evening User</v>
      </c>
    </row>
    <row r="384" spans="1:27" hidden="1" x14ac:dyDescent="0.3">
      <c r="A384">
        <v>383</v>
      </c>
      <c r="B384" s="1" t="s">
        <v>63</v>
      </c>
      <c r="C384">
        <v>49</v>
      </c>
      <c r="D384" s="1" t="s">
        <v>32</v>
      </c>
      <c r="E384" s="1">
        <v>0</v>
      </c>
      <c r="F384" s="1" t="s">
        <v>23</v>
      </c>
      <c r="G384">
        <v>0</v>
      </c>
      <c r="H384" t="str">
        <f>IF(Append1[[#This Row],[number_vmail_messages]]&lt;=10, "Low",
IF(Append1[[#This Row],[number_vmail_messages]]&lt;=25, "Medium", "High"))</f>
        <v>Low</v>
      </c>
      <c r="I384">
        <v>236.6</v>
      </c>
      <c r="J384">
        <v>91</v>
      </c>
      <c r="K384">
        <v>40.22</v>
      </c>
      <c r="L384">
        <v>220.9</v>
      </c>
      <c r="M384">
        <v>146</v>
      </c>
      <c r="N384">
        <v>18.78</v>
      </c>
      <c r="O384">
        <v>146.80000000000001</v>
      </c>
      <c r="P384">
        <v>114</v>
      </c>
      <c r="Q384">
        <v>6.61</v>
      </c>
      <c r="R384">
        <v>8.9</v>
      </c>
      <c r="S384">
        <v>2</v>
      </c>
      <c r="T384">
        <v>2.4</v>
      </c>
      <c r="U384" t="str">
        <f>IF(Append1[[#This Row],[total_intl_charge]] &lt;= MEDIAN(Append1[total_intl_charge]), "Low", "High")</f>
        <v>Low</v>
      </c>
      <c r="V384">
        <v>1</v>
      </c>
      <c r="X384" s="1"/>
      <c r="Y384">
        <f>IF(Append1[[#This Row],[churn]]="yes", 1,0)</f>
        <v>0</v>
      </c>
      <c r="Z384" t="str">
        <f>IF(Append1[[#This Row],[total_eve_charge]]&lt;=15,"Low",
IF(Append1[[#This Row],[total_eve_charge]]&lt;=19,"Medium","High"))</f>
        <v>Medium</v>
      </c>
      <c r="AA384" s="1" t="str">
        <f>IF(Append1[[#This Row],[total_day_charge]]&gt;30,"Heavy User",
IF(Append1[[#This Row],[total_eve_charge]]&gt;20,"Evening User",
IF(Append1[[#This Row],[total_night_charge]]&gt;10,"Night User","Low User")))</f>
        <v>Heavy User</v>
      </c>
    </row>
    <row r="385" spans="1:27" hidden="1" x14ac:dyDescent="0.3">
      <c r="A385">
        <v>384</v>
      </c>
      <c r="B385" s="1" t="s">
        <v>28</v>
      </c>
      <c r="C385">
        <v>67</v>
      </c>
      <c r="D385" s="1" t="s">
        <v>32</v>
      </c>
      <c r="E385" s="1">
        <v>0</v>
      </c>
      <c r="F385" s="1" t="s">
        <v>23</v>
      </c>
      <c r="G385">
        <v>0</v>
      </c>
      <c r="H385" t="str">
        <f>IF(Append1[[#This Row],[number_vmail_messages]]&lt;=10, "Low",
IF(Append1[[#This Row],[number_vmail_messages]]&lt;=25, "Medium", "High"))</f>
        <v>Low</v>
      </c>
      <c r="I385">
        <v>260.39999999999998</v>
      </c>
      <c r="J385">
        <v>107</v>
      </c>
      <c r="K385">
        <v>44.27</v>
      </c>
      <c r="L385">
        <v>208.2</v>
      </c>
      <c r="M385">
        <v>104</v>
      </c>
      <c r="N385">
        <v>17.7</v>
      </c>
      <c r="O385">
        <v>207.9</v>
      </c>
      <c r="P385">
        <v>115</v>
      </c>
      <c r="Q385">
        <v>9.36</v>
      </c>
      <c r="R385">
        <v>10</v>
      </c>
      <c r="S385">
        <v>2</v>
      </c>
      <c r="T385">
        <v>2.7</v>
      </c>
      <c r="U385" t="str">
        <f>IF(Append1[[#This Row],[total_intl_charge]] &lt;= MEDIAN(Append1[total_intl_charge]), "Low", "High")</f>
        <v>Low</v>
      </c>
      <c r="V385">
        <v>6</v>
      </c>
      <c r="X385" s="1"/>
      <c r="Y385">
        <f>IF(Append1[[#This Row],[churn]]="yes", 1,0)</f>
        <v>0</v>
      </c>
      <c r="Z385" t="str">
        <f>IF(Append1[[#This Row],[total_eve_charge]]&lt;=15,"Low",
IF(Append1[[#This Row],[total_eve_charge]]&lt;=19,"Medium","High"))</f>
        <v>Medium</v>
      </c>
      <c r="AA385" s="1" t="str">
        <f>IF(Append1[[#This Row],[total_day_charge]]&gt;30,"Heavy User",
IF(Append1[[#This Row],[total_eve_charge]]&gt;20,"Evening User",
IF(Append1[[#This Row],[total_night_charge]]&gt;10,"Night User","Low User")))</f>
        <v>Heavy User</v>
      </c>
    </row>
    <row r="386" spans="1:27" hidden="1" x14ac:dyDescent="0.3">
      <c r="A386">
        <v>385</v>
      </c>
      <c r="B386" s="1" t="s">
        <v>39</v>
      </c>
      <c r="C386">
        <v>107</v>
      </c>
      <c r="D386" s="1" t="s">
        <v>22</v>
      </c>
      <c r="E386" s="1">
        <v>0</v>
      </c>
      <c r="F386" s="1" t="s">
        <v>23</v>
      </c>
      <c r="G386">
        <v>0</v>
      </c>
      <c r="H386" t="str">
        <f>IF(Append1[[#This Row],[number_vmail_messages]]&lt;=10, "Low",
IF(Append1[[#This Row],[number_vmail_messages]]&lt;=25, "Medium", "High"))</f>
        <v>Low</v>
      </c>
      <c r="I386">
        <v>167.3</v>
      </c>
      <c r="J386">
        <v>100</v>
      </c>
      <c r="K386">
        <v>28.44</v>
      </c>
      <c r="L386">
        <v>163.9</v>
      </c>
      <c r="M386">
        <v>79</v>
      </c>
      <c r="N386">
        <v>13.93</v>
      </c>
      <c r="O386">
        <v>185.9</v>
      </c>
      <c r="P386">
        <v>100</v>
      </c>
      <c r="Q386">
        <v>8.3699999999999992</v>
      </c>
      <c r="R386">
        <v>6.7</v>
      </c>
      <c r="S386">
        <v>5</v>
      </c>
      <c r="T386">
        <v>1.81</v>
      </c>
      <c r="U386" t="str">
        <f>IF(Append1[[#This Row],[total_intl_charge]] &lt;= MEDIAN(Append1[total_intl_charge]), "Low", "High")</f>
        <v>Low</v>
      </c>
      <c r="V386">
        <v>2</v>
      </c>
      <c r="X386" s="1"/>
      <c r="Y386">
        <f>IF(Append1[[#This Row],[churn]]="yes", 1,0)</f>
        <v>0</v>
      </c>
      <c r="Z386" t="str">
        <f>IF(Append1[[#This Row],[total_eve_charge]]&lt;=15,"Low",
IF(Append1[[#This Row],[total_eve_charge]]&lt;=19,"Medium","High"))</f>
        <v>Low</v>
      </c>
      <c r="AA386" s="1" t="str">
        <f>IF(Append1[[#This Row],[total_day_charge]]&gt;30,"Heavy User",
IF(Append1[[#This Row],[total_eve_charge]]&gt;20,"Evening User",
IF(Append1[[#This Row],[total_night_charge]]&gt;10,"Night User","Low User")))</f>
        <v>Low User</v>
      </c>
    </row>
    <row r="387" spans="1:27" hidden="1" x14ac:dyDescent="0.3">
      <c r="A387">
        <v>386</v>
      </c>
      <c r="B387" s="1" t="s">
        <v>47</v>
      </c>
      <c r="C387">
        <v>118</v>
      </c>
      <c r="D387" s="1" t="s">
        <v>26</v>
      </c>
      <c r="E387" s="1">
        <v>0</v>
      </c>
      <c r="F387" s="1" t="s">
        <v>23</v>
      </c>
      <c r="G387">
        <v>0</v>
      </c>
      <c r="H387" t="str">
        <f>IF(Append1[[#This Row],[number_vmail_messages]]&lt;=10, "Low",
IF(Append1[[#This Row],[number_vmail_messages]]&lt;=25, "Medium", "High"))</f>
        <v>Low</v>
      </c>
      <c r="I387">
        <v>113</v>
      </c>
      <c r="J387">
        <v>80</v>
      </c>
      <c r="K387">
        <v>19.21</v>
      </c>
      <c r="L387">
        <v>150.1</v>
      </c>
      <c r="M387">
        <v>87</v>
      </c>
      <c r="N387">
        <v>12.76</v>
      </c>
      <c r="O387">
        <v>204.3</v>
      </c>
      <c r="P387">
        <v>115</v>
      </c>
      <c r="Q387">
        <v>9.19</v>
      </c>
      <c r="R387">
        <v>10.8</v>
      </c>
      <c r="S387">
        <v>4</v>
      </c>
      <c r="T387">
        <v>2.92</v>
      </c>
      <c r="U387" t="str">
        <f>IF(Append1[[#This Row],[total_intl_charge]] &lt;= MEDIAN(Append1[total_intl_charge]), "Low", "High")</f>
        <v>High</v>
      </c>
      <c r="V387">
        <v>2</v>
      </c>
      <c r="X387" s="1"/>
      <c r="Y387">
        <f>IF(Append1[[#This Row],[churn]]="yes", 1,0)</f>
        <v>0</v>
      </c>
      <c r="Z387" t="str">
        <f>IF(Append1[[#This Row],[total_eve_charge]]&lt;=15,"Low",
IF(Append1[[#This Row],[total_eve_charge]]&lt;=19,"Medium","High"))</f>
        <v>Low</v>
      </c>
      <c r="AA387" s="1" t="str">
        <f>IF(Append1[[#This Row],[total_day_charge]]&gt;30,"Heavy User",
IF(Append1[[#This Row],[total_eve_charge]]&gt;20,"Evening User",
IF(Append1[[#This Row],[total_night_charge]]&gt;10,"Night User","Low User")))</f>
        <v>Low User</v>
      </c>
    </row>
    <row r="388" spans="1:27" hidden="1" x14ac:dyDescent="0.3">
      <c r="A388">
        <v>387</v>
      </c>
      <c r="B388" s="1" t="s">
        <v>68</v>
      </c>
      <c r="C388">
        <v>94</v>
      </c>
      <c r="D388" s="1" t="s">
        <v>32</v>
      </c>
      <c r="E388" s="1">
        <v>0</v>
      </c>
      <c r="F388" s="1" t="s">
        <v>23</v>
      </c>
      <c r="G388">
        <v>0</v>
      </c>
      <c r="H388" t="str">
        <f>IF(Append1[[#This Row],[number_vmail_messages]]&lt;=10, "Low",
IF(Append1[[#This Row],[number_vmail_messages]]&lt;=25, "Medium", "High"))</f>
        <v>Low</v>
      </c>
      <c r="I388">
        <v>136.19999999999999</v>
      </c>
      <c r="J388">
        <v>114</v>
      </c>
      <c r="K388">
        <v>23.15</v>
      </c>
      <c r="L388">
        <v>165.1</v>
      </c>
      <c r="M388">
        <v>118</v>
      </c>
      <c r="N388">
        <v>14.03</v>
      </c>
      <c r="O388">
        <v>137.9</v>
      </c>
      <c r="P388">
        <v>71</v>
      </c>
      <c r="Q388">
        <v>6.21</v>
      </c>
      <c r="R388">
        <v>9.6</v>
      </c>
      <c r="S388">
        <v>5</v>
      </c>
      <c r="T388">
        <v>2.59</v>
      </c>
      <c r="U388" t="str">
        <f>IF(Append1[[#This Row],[total_intl_charge]] &lt;= MEDIAN(Append1[total_intl_charge]), "Low", "High")</f>
        <v>Low</v>
      </c>
      <c r="V388">
        <v>0</v>
      </c>
      <c r="X388" s="1"/>
      <c r="Y388">
        <f>IF(Append1[[#This Row],[churn]]="yes", 1,0)</f>
        <v>0</v>
      </c>
      <c r="Z388" t="str">
        <f>IF(Append1[[#This Row],[total_eve_charge]]&lt;=15,"Low",
IF(Append1[[#This Row],[total_eve_charge]]&lt;=19,"Medium","High"))</f>
        <v>Low</v>
      </c>
      <c r="AA388" s="1" t="str">
        <f>IF(Append1[[#This Row],[total_day_charge]]&gt;30,"Heavy User",
IF(Append1[[#This Row],[total_eve_charge]]&gt;20,"Evening User",
IF(Append1[[#This Row],[total_night_charge]]&gt;10,"Night User","Low User")))</f>
        <v>Low User</v>
      </c>
    </row>
    <row r="389" spans="1:27" hidden="1" x14ac:dyDescent="0.3">
      <c r="A389">
        <v>388</v>
      </c>
      <c r="B389" s="1" t="s">
        <v>69</v>
      </c>
      <c r="C389">
        <v>147</v>
      </c>
      <c r="D389" s="1" t="s">
        <v>32</v>
      </c>
      <c r="E389" s="1">
        <v>0</v>
      </c>
      <c r="F389" s="1" t="s">
        <v>23</v>
      </c>
      <c r="G389">
        <v>0</v>
      </c>
      <c r="H389" t="str">
        <f>IF(Append1[[#This Row],[number_vmail_messages]]&lt;=10, "Low",
IF(Append1[[#This Row],[number_vmail_messages]]&lt;=25, "Medium", "High"))</f>
        <v>Low</v>
      </c>
      <c r="I389">
        <v>168.6</v>
      </c>
      <c r="J389">
        <v>92</v>
      </c>
      <c r="K389">
        <v>28.66</v>
      </c>
      <c r="L389">
        <v>187.7</v>
      </c>
      <c r="M389">
        <v>107</v>
      </c>
      <c r="N389">
        <v>15.95</v>
      </c>
      <c r="O389">
        <v>216.5</v>
      </c>
      <c r="P389">
        <v>95</v>
      </c>
      <c r="Q389">
        <v>9.74</v>
      </c>
      <c r="R389">
        <v>14.4</v>
      </c>
      <c r="S389">
        <v>8</v>
      </c>
      <c r="T389">
        <v>3.89</v>
      </c>
      <c r="U389" t="str">
        <f>IF(Append1[[#This Row],[total_intl_charge]] &lt;= MEDIAN(Append1[total_intl_charge]), "Low", "High")</f>
        <v>High</v>
      </c>
      <c r="V389">
        <v>2</v>
      </c>
      <c r="X389" s="1"/>
      <c r="Y389">
        <f>IF(Append1[[#This Row],[churn]]="yes", 1,0)</f>
        <v>0</v>
      </c>
      <c r="Z389" t="str">
        <f>IF(Append1[[#This Row],[total_eve_charge]]&lt;=15,"Low",
IF(Append1[[#This Row],[total_eve_charge]]&lt;=19,"Medium","High"))</f>
        <v>Medium</v>
      </c>
      <c r="AA389" s="1" t="str">
        <f>IF(Append1[[#This Row],[total_day_charge]]&gt;30,"Heavy User",
IF(Append1[[#This Row],[total_eve_charge]]&gt;20,"Evening User",
IF(Append1[[#This Row],[total_night_charge]]&gt;10,"Night User","Low User")))</f>
        <v>Low User</v>
      </c>
    </row>
    <row r="390" spans="1:27" hidden="1" x14ac:dyDescent="0.3">
      <c r="A390">
        <v>389</v>
      </c>
      <c r="B390" s="1" t="s">
        <v>75</v>
      </c>
      <c r="C390">
        <v>123</v>
      </c>
      <c r="D390" s="1" t="s">
        <v>22</v>
      </c>
      <c r="E390" s="1">
        <v>0</v>
      </c>
      <c r="F390" s="1" t="s">
        <v>23</v>
      </c>
      <c r="G390">
        <v>0</v>
      </c>
      <c r="H390" t="str">
        <f>IF(Append1[[#This Row],[number_vmail_messages]]&lt;=10, "Low",
IF(Append1[[#This Row],[number_vmail_messages]]&lt;=25, "Medium", "High"))</f>
        <v>Low</v>
      </c>
      <c r="I390">
        <v>166.9</v>
      </c>
      <c r="J390">
        <v>98</v>
      </c>
      <c r="K390">
        <v>28.37</v>
      </c>
      <c r="L390">
        <v>221.8</v>
      </c>
      <c r="M390">
        <v>77</v>
      </c>
      <c r="N390">
        <v>18.850000000000001</v>
      </c>
      <c r="O390">
        <v>243.9</v>
      </c>
      <c r="P390">
        <v>114</v>
      </c>
      <c r="Q390">
        <v>10.98</v>
      </c>
      <c r="R390">
        <v>12.8</v>
      </c>
      <c r="S390">
        <v>4</v>
      </c>
      <c r="T390">
        <v>3.46</v>
      </c>
      <c r="U390" t="str">
        <f>IF(Append1[[#This Row],[total_intl_charge]] &lt;= MEDIAN(Append1[total_intl_charge]), "Low", "High")</f>
        <v>High</v>
      </c>
      <c r="V390">
        <v>3</v>
      </c>
      <c r="X390" s="1"/>
      <c r="Y390">
        <f>IF(Append1[[#This Row],[churn]]="yes", 1,0)</f>
        <v>0</v>
      </c>
      <c r="Z390" t="str">
        <f>IF(Append1[[#This Row],[total_eve_charge]]&lt;=15,"Low",
IF(Append1[[#This Row],[total_eve_charge]]&lt;=19,"Medium","High"))</f>
        <v>Medium</v>
      </c>
      <c r="AA390" s="1" t="str">
        <f>IF(Append1[[#This Row],[total_day_charge]]&gt;30,"Heavy User",
IF(Append1[[#This Row],[total_eve_charge]]&gt;20,"Evening User",
IF(Append1[[#This Row],[total_night_charge]]&gt;10,"Night User","Low User")))</f>
        <v>Night User</v>
      </c>
    </row>
    <row r="391" spans="1:27" hidden="1" x14ac:dyDescent="0.3">
      <c r="A391">
        <v>390</v>
      </c>
      <c r="B391" s="1" t="s">
        <v>64</v>
      </c>
      <c r="C391">
        <v>97</v>
      </c>
      <c r="D391" s="1" t="s">
        <v>22</v>
      </c>
      <c r="E391" s="1">
        <v>0</v>
      </c>
      <c r="F391" s="1" t="s">
        <v>23</v>
      </c>
      <c r="G391">
        <v>0</v>
      </c>
      <c r="H391" t="str">
        <f>IF(Append1[[#This Row],[number_vmail_messages]]&lt;=10, "Low",
IF(Append1[[#This Row],[number_vmail_messages]]&lt;=25, "Medium", "High"))</f>
        <v>Low</v>
      </c>
      <c r="I391">
        <v>146</v>
      </c>
      <c r="J391">
        <v>121</v>
      </c>
      <c r="K391">
        <v>24.82</v>
      </c>
      <c r="L391">
        <v>203</v>
      </c>
      <c r="M391">
        <v>141</v>
      </c>
      <c r="N391">
        <v>17.260000000000002</v>
      </c>
      <c r="O391">
        <v>151.80000000000001</v>
      </c>
      <c r="P391">
        <v>120</v>
      </c>
      <c r="Q391">
        <v>6.83</v>
      </c>
      <c r="R391">
        <v>13.3</v>
      </c>
      <c r="S391">
        <v>2</v>
      </c>
      <c r="T391">
        <v>3.59</v>
      </c>
      <c r="U391" t="str">
        <f>IF(Append1[[#This Row],[total_intl_charge]] &lt;= MEDIAN(Append1[total_intl_charge]), "Low", "High")</f>
        <v>High</v>
      </c>
      <c r="V391">
        <v>1</v>
      </c>
      <c r="X391" s="1"/>
      <c r="Y391">
        <f>IF(Append1[[#This Row],[churn]]="yes", 1,0)</f>
        <v>0</v>
      </c>
      <c r="Z391" t="str">
        <f>IF(Append1[[#This Row],[total_eve_charge]]&lt;=15,"Low",
IF(Append1[[#This Row],[total_eve_charge]]&lt;=19,"Medium","High"))</f>
        <v>Medium</v>
      </c>
      <c r="AA391" s="1" t="str">
        <f>IF(Append1[[#This Row],[total_day_charge]]&gt;30,"Heavy User",
IF(Append1[[#This Row],[total_eve_charge]]&gt;20,"Evening User",
IF(Append1[[#This Row],[total_night_charge]]&gt;10,"Night User","Low User")))</f>
        <v>Low User</v>
      </c>
    </row>
    <row r="392" spans="1:27" hidden="1" x14ac:dyDescent="0.3">
      <c r="A392">
        <v>391</v>
      </c>
      <c r="B392" s="1" t="s">
        <v>44</v>
      </c>
      <c r="C392">
        <v>123</v>
      </c>
      <c r="D392" s="1" t="s">
        <v>22</v>
      </c>
      <c r="E392" s="1">
        <v>0</v>
      </c>
      <c r="F392" s="1" t="s">
        <v>23</v>
      </c>
      <c r="G392">
        <v>0</v>
      </c>
      <c r="H392" t="str">
        <f>IF(Append1[[#This Row],[number_vmail_messages]]&lt;=10, "Low",
IF(Append1[[#This Row],[number_vmail_messages]]&lt;=25, "Medium", "High"))</f>
        <v>Low</v>
      </c>
      <c r="I392">
        <v>123.2</v>
      </c>
      <c r="J392">
        <v>104</v>
      </c>
      <c r="K392">
        <v>20.94</v>
      </c>
      <c r="L392">
        <v>190</v>
      </c>
      <c r="M392">
        <v>117</v>
      </c>
      <c r="N392">
        <v>16.149999999999999</v>
      </c>
      <c r="O392">
        <v>170.3</v>
      </c>
      <c r="P392">
        <v>95</v>
      </c>
      <c r="Q392">
        <v>7.66</v>
      </c>
      <c r="R392">
        <v>12.9</v>
      </c>
      <c r="S392">
        <v>5</v>
      </c>
      <c r="T392">
        <v>3.48</v>
      </c>
      <c r="U392" t="str">
        <f>IF(Append1[[#This Row],[total_intl_charge]] &lt;= MEDIAN(Append1[total_intl_charge]), "Low", "High")</f>
        <v>High</v>
      </c>
      <c r="V392">
        <v>4</v>
      </c>
      <c r="X392" s="1"/>
      <c r="Y392">
        <f>IF(Append1[[#This Row],[churn]]="yes", 1,0)</f>
        <v>0</v>
      </c>
      <c r="Z392" t="str">
        <f>IF(Append1[[#This Row],[total_eve_charge]]&lt;=15,"Low",
IF(Append1[[#This Row],[total_eve_charge]]&lt;=19,"Medium","High"))</f>
        <v>Medium</v>
      </c>
      <c r="AA392" s="1" t="str">
        <f>IF(Append1[[#This Row],[total_day_charge]]&gt;30,"Heavy User",
IF(Append1[[#This Row],[total_eve_charge]]&gt;20,"Evening User",
IF(Append1[[#This Row],[total_night_charge]]&gt;10,"Night User","Low User")))</f>
        <v>Low User</v>
      </c>
    </row>
    <row r="393" spans="1:27" hidden="1" x14ac:dyDescent="0.3">
      <c r="A393">
        <v>392</v>
      </c>
      <c r="B393" s="1" t="s">
        <v>50</v>
      </c>
      <c r="C393">
        <v>63</v>
      </c>
      <c r="D393" s="1" t="s">
        <v>22</v>
      </c>
      <c r="E393" s="1">
        <v>0</v>
      </c>
      <c r="F393" s="1" t="s">
        <v>23</v>
      </c>
      <c r="G393">
        <v>0</v>
      </c>
      <c r="H393" t="str">
        <f>IF(Append1[[#This Row],[number_vmail_messages]]&lt;=10, "Low",
IF(Append1[[#This Row],[number_vmail_messages]]&lt;=25, "Medium", "High"))</f>
        <v>Low</v>
      </c>
      <c r="I393">
        <v>128.69999999999999</v>
      </c>
      <c r="J393">
        <v>78</v>
      </c>
      <c r="K393">
        <v>21.88</v>
      </c>
      <c r="L393">
        <v>240.8</v>
      </c>
      <c r="M393">
        <v>133</v>
      </c>
      <c r="N393">
        <v>20.47</v>
      </c>
      <c r="O393">
        <v>237.7</v>
      </c>
      <c r="P393">
        <v>121</v>
      </c>
      <c r="Q393">
        <v>10.7</v>
      </c>
      <c r="R393">
        <v>12.8</v>
      </c>
      <c r="S393">
        <v>6</v>
      </c>
      <c r="T393">
        <v>3.46</v>
      </c>
      <c r="U393" t="str">
        <f>IF(Append1[[#This Row],[total_intl_charge]] &lt;= MEDIAN(Append1[total_intl_charge]), "Low", "High")</f>
        <v>High</v>
      </c>
      <c r="V393">
        <v>1</v>
      </c>
      <c r="X393" s="1"/>
      <c r="Y393">
        <f>IF(Append1[[#This Row],[churn]]="yes", 1,0)</f>
        <v>0</v>
      </c>
      <c r="Z393" t="str">
        <f>IF(Append1[[#This Row],[total_eve_charge]]&lt;=15,"Low",
IF(Append1[[#This Row],[total_eve_charge]]&lt;=19,"Medium","High"))</f>
        <v>High</v>
      </c>
      <c r="AA393" s="1" t="str">
        <f>IF(Append1[[#This Row],[total_day_charge]]&gt;30,"Heavy User",
IF(Append1[[#This Row],[total_eve_charge]]&gt;20,"Evening User",
IF(Append1[[#This Row],[total_night_charge]]&gt;10,"Night User","Low User")))</f>
        <v>Evening User</v>
      </c>
    </row>
    <row r="394" spans="1:27" hidden="1" x14ac:dyDescent="0.3">
      <c r="A394">
        <v>393</v>
      </c>
      <c r="B394" s="1" t="s">
        <v>59</v>
      </c>
      <c r="C394">
        <v>78</v>
      </c>
      <c r="D394" s="1" t="s">
        <v>22</v>
      </c>
      <c r="E394" s="1">
        <v>0</v>
      </c>
      <c r="F394" s="1" t="s">
        <v>24</v>
      </c>
      <c r="G394">
        <v>13</v>
      </c>
      <c r="H394" t="str">
        <f>IF(Append1[[#This Row],[number_vmail_messages]]&lt;=10, "Low",
IF(Append1[[#This Row],[number_vmail_messages]]&lt;=25, "Medium", "High"))</f>
        <v>Medium</v>
      </c>
      <c r="I394">
        <v>281.2</v>
      </c>
      <c r="J394">
        <v>93</v>
      </c>
      <c r="K394">
        <v>47.8</v>
      </c>
      <c r="L394">
        <v>178.2</v>
      </c>
      <c r="M394">
        <v>101</v>
      </c>
      <c r="N394">
        <v>15.15</v>
      </c>
      <c r="O394">
        <v>244.2</v>
      </c>
      <c r="P394">
        <v>129</v>
      </c>
      <c r="Q394">
        <v>10.99</v>
      </c>
      <c r="R394">
        <v>6.4</v>
      </c>
      <c r="S394">
        <v>5</v>
      </c>
      <c r="T394">
        <v>1.73</v>
      </c>
      <c r="U394" t="str">
        <f>IF(Append1[[#This Row],[total_intl_charge]] &lt;= MEDIAN(Append1[total_intl_charge]), "Low", "High")</f>
        <v>Low</v>
      </c>
      <c r="V394">
        <v>2</v>
      </c>
      <c r="X394" s="1"/>
      <c r="Y394">
        <f>IF(Append1[[#This Row],[churn]]="yes", 1,0)</f>
        <v>0</v>
      </c>
      <c r="Z394" t="str">
        <f>IF(Append1[[#This Row],[total_eve_charge]]&lt;=15,"Low",
IF(Append1[[#This Row],[total_eve_charge]]&lt;=19,"Medium","High"))</f>
        <v>Medium</v>
      </c>
      <c r="AA394" s="1" t="str">
        <f>IF(Append1[[#This Row],[total_day_charge]]&gt;30,"Heavy User",
IF(Append1[[#This Row],[total_eve_charge]]&gt;20,"Evening User",
IF(Append1[[#This Row],[total_night_charge]]&gt;10,"Night User","Low User")))</f>
        <v>Heavy User</v>
      </c>
    </row>
    <row r="395" spans="1:27" hidden="1" x14ac:dyDescent="0.3">
      <c r="A395">
        <v>394</v>
      </c>
      <c r="B395" s="1" t="s">
        <v>55</v>
      </c>
      <c r="C395">
        <v>106</v>
      </c>
      <c r="D395" s="1" t="s">
        <v>22</v>
      </c>
      <c r="E395" s="1">
        <v>0</v>
      </c>
      <c r="F395" s="1" t="s">
        <v>23</v>
      </c>
      <c r="G395">
        <v>0</v>
      </c>
      <c r="H395" t="str">
        <f>IF(Append1[[#This Row],[number_vmail_messages]]&lt;=10, "Low",
IF(Append1[[#This Row],[number_vmail_messages]]&lt;=25, "Medium", "High"))</f>
        <v>Low</v>
      </c>
      <c r="I395">
        <v>208.3</v>
      </c>
      <c r="J395">
        <v>89</v>
      </c>
      <c r="K395">
        <v>35.409999999999997</v>
      </c>
      <c r="L395">
        <v>169.4</v>
      </c>
      <c r="M395">
        <v>67</v>
      </c>
      <c r="N395">
        <v>14.4</v>
      </c>
      <c r="O395">
        <v>102</v>
      </c>
      <c r="P395">
        <v>90</v>
      </c>
      <c r="Q395">
        <v>4.59</v>
      </c>
      <c r="R395">
        <v>15.9</v>
      </c>
      <c r="S395">
        <v>4</v>
      </c>
      <c r="T395">
        <v>4.29</v>
      </c>
      <c r="U395" t="str">
        <f>IF(Append1[[#This Row],[total_intl_charge]] &lt;= MEDIAN(Append1[total_intl_charge]), "Low", "High")</f>
        <v>High</v>
      </c>
      <c r="V395">
        <v>3</v>
      </c>
      <c r="X395" s="1"/>
      <c r="Y395">
        <f>IF(Append1[[#This Row],[churn]]="yes", 1,0)</f>
        <v>0</v>
      </c>
      <c r="Z395" t="str">
        <f>IF(Append1[[#This Row],[total_eve_charge]]&lt;=15,"Low",
IF(Append1[[#This Row],[total_eve_charge]]&lt;=19,"Medium","High"))</f>
        <v>Low</v>
      </c>
      <c r="AA395" s="1" t="str">
        <f>IF(Append1[[#This Row],[total_day_charge]]&gt;30,"Heavy User",
IF(Append1[[#This Row],[total_eve_charge]]&gt;20,"Evening User",
IF(Append1[[#This Row],[total_night_charge]]&gt;10,"Night User","Low User")))</f>
        <v>Heavy User</v>
      </c>
    </row>
    <row r="396" spans="1:27" hidden="1" x14ac:dyDescent="0.3">
      <c r="A396">
        <v>395</v>
      </c>
      <c r="B396" s="1" t="s">
        <v>68</v>
      </c>
      <c r="C396">
        <v>145</v>
      </c>
      <c r="D396" s="1" t="s">
        <v>22</v>
      </c>
      <c r="E396" s="1">
        <v>0</v>
      </c>
      <c r="F396" s="1" t="s">
        <v>23</v>
      </c>
      <c r="G396">
        <v>0</v>
      </c>
      <c r="H396" t="str">
        <f>IF(Append1[[#This Row],[number_vmail_messages]]&lt;=10, "Low",
IF(Append1[[#This Row],[number_vmail_messages]]&lt;=25, "Medium", "High"))</f>
        <v>Low</v>
      </c>
      <c r="I396">
        <v>224.2</v>
      </c>
      <c r="J396">
        <v>89</v>
      </c>
      <c r="K396">
        <v>38.11</v>
      </c>
      <c r="L396">
        <v>314.89999999999998</v>
      </c>
      <c r="M396">
        <v>121</v>
      </c>
      <c r="N396">
        <v>26.77</v>
      </c>
      <c r="O396">
        <v>182.9</v>
      </c>
      <c r="P396">
        <v>121</v>
      </c>
      <c r="Q396">
        <v>8.23</v>
      </c>
      <c r="R396">
        <v>16.100000000000001</v>
      </c>
      <c r="S396">
        <v>3</v>
      </c>
      <c r="T396">
        <v>4.3499999999999996</v>
      </c>
      <c r="U396" t="str">
        <f>IF(Append1[[#This Row],[total_intl_charge]] &lt;= MEDIAN(Append1[total_intl_charge]), "Low", "High")</f>
        <v>High</v>
      </c>
      <c r="V396">
        <v>1</v>
      </c>
      <c r="X396" s="1"/>
      <c r="Y396">
        <f>IF(Append1[[#This Row],[churn]]="yes", 1,0)</f>
        <v>0</v>
      </c>
      <c r="Z396" t="str">
        <f>IF(Append1[[#This Row],[total_eve_charge]]&lt;=15,"Low",
IF(Append1[[#This Row],[total_eve_charge]]&lt;=19,"Medium","High"))</f>
        <v>High</v>
      </c>
      <c r="AA396" s="1" t="str">
        <f>IF(Append1[[#This Row],[total_day_charge]]&gt;30,"Heavy User",
IF(Append1[[#This Row],[total_eve_charge]]&gt;20,"Evening User",
IF(Append1[[#This Row],[total_night_charge]]&gt;10,"Night User","Low User")))</f>
        <v>Heavy User</v>
      </c>
    </row>
    <row r="397" spans="1:27" hidden="1" x14ac:dyDescent="0.3">
      <c r="A397">
        <v>396</v>
      </c>
      <c r="B397" s="1" t="s">
        <v>46</v>
      </c>
      <c r="C397">
        <v>48</v>
      </c>
      <c r="D397" s="1" t="s">
        <v>22</v>
      </c>
      <c r="E397" s="1">
        <v>0</v>
      </c>
      <c r="F397" s="1" t="s">
        <v>23</v>
      </c>
      <c r="G397">
        <v>0</v>
      </c>
      <c r="H397" t="str">
        <f>IF(Append1[[#This Row],[number_vmail_messages]]&lt;=10, "Low",
IF(Append1[[#This Row],[number_vmail_messages]]&lt;=25, "Medium", "High"))</f>
        <v>Low</v>
      </c>
      <c r="I397">
        <v>240</v>
      </c>
      <c r="J397">
        <v>88</v>
      </c>
      <c r="K397">
        <v>40.799999999999997</v>
      </c>
      <c r="L397">
        <v>141</v>
      </c>
      <c r="M397">
        <v>117</v>
      </c>
      <c r="N397">
        <v>11.99</v>
      </c>
      <c r="O397">
        <v>128.9</v>
      </c>
      <c r="P397">
        <v>137</v>
      </c>
      <c r="Q397">
        <v>5.8</v>
      </c>
      <c r="R397">
        <v>7.1</v>
      </c>
      <c r="S397">
        <v>9</v>
      </c>
      <c r="T397">
        <v>1.92</v>
      </c>
      <c r="U397" t="str">
        <f>IF(Append1[[#This Row],[total_intl_charge]] &lt;= MEDIAN(Append1[total_intl_charge]), "Low", "High")</f>
        <v>Low</v>
      </c>
      <c r="V397">
        <v>1</v>
      </c>
      <c r="X397" s="1"/>
      <c r="Y397">
        <f>IF(Append1[[#This Row],[churn]]="yes", 1,0)</f>
        <v>0</v>
      </c>
      <c r="Z397" t="str">
        <f>IF(Append1[[#This Row],[total_eve_charge]]&lt;=15,"Low",
IF(Append1[[#This Row],[total_eve_charge]]&lt;=19,"Medium","High"))</f>
        <v>Low</v>
      </c>
      <c r="AA397" s="1" t="str">
        <f>IF(Append1[[#This Row],[total_day_charge]]&gt;30,"Heavy User",
IF(Append1[[#This Row],[total_eve_charge]]&gt;20,"Evening User",
IF(Append1[[#This Row],[total_night_charge]]&gt;10,"Night User","Low User")))</f>
        <v>Heavy User</v>
      </c>
    </row>
    <row r="398" spans="1:27" hidden="1" x14ac:dyDescent="0.3">
      <c r="A398">
        <v>397</v>
      </c>
      <c r="B398" s="1" t="s">
        <v>71</v>
      </c>
      <c r="C398">
        <v>100</v>
      </c>
      <c r="D398" s="1" t="s">
        <v>22</v>
      </c>
      <c r="E398" s="1">
        <v>0</v>
      </c>
      <c r="F398" s="1" t="s">
        <v>23</v>
      </c>
      <c r="G398">
        <v>0</v>
      </c>
      <c r="H398" t="str">
        <f>IF(Append1[[#This Row],[number_vmail_messages]]&lt;=10, "Low",
IF(Append1[[#This Row],[number_vmail_messages]]&lt;=25, "Medium", "High"))</f>
        <v>Low</v>
      </c>
      <c r="I398">
        <v>166</v>
      </c>
      <c r="J398">
        <v>102</v>
      </c>
      <c r="K398">
        <v>28.22</v>
      </c>
      <c r="L398">
        <v>236.1</v>
      </c>
      <c r="M398">
        <v>97</v>
      </c>
      <c r="N398">
        <v>20.07</v>
      </c>
      <c r="O398">
        <v>134.30000000000001</v>
      </c>
      <c r="P398">
        <v>93</v>
      </c>
      <c r="Q398">
        <v>6.04</v>
      </c>
      <c r="R398">
        <v>10.9</v>
      </c>
      <c r="S398">
        <v>4</v>
      </c>
      <c r="T398">
        <v>2.94</v>
      </c>
      <c r="U398" t="str">
        <f>IF(Append1[[#This Row],[total_intl_charge]] &lt;= MEDIAN(Append1[total_intl_charge]), "Low", "High")</f>
        <v>High</v>
      </c>
      <c r="V398">
        <v>1</v>
      </c>
      <c r="X398" s="1"/>
      <c r="Y398">
        <f>IF(Append1[[#This Row],[churn]]="yes", 1,0)</f>
        <v>0</v>
      </c>
      <c r="Z398" t="str">
        <f>IF(Append1[[#This Row],[total_eve_charge]]&lt;=15,"Low",
IF(Append1[[#This Row],[total_eve_charge]]&lt;=19,"Medium","High"))</f>
        <v>High</v>
      </c>
      <c r="AA398" s="1" t="str">
        <f>IF(Append1[[#This Row],[total_day_charge]]&gt;30,"Heavy User",
IF(Append1[[#This Row],[total_eve_charge]]&gt;20,"Evening User",
IF(Append1[[#This Row],[total_night_charge]]&gt;10,"Night User","Low User")))</f>
        <v>Evening User</v>
      </c>
    </row>
    <row r="399" spans="1:27" hidden="1" x14ac:dyDescent="0.3">
      <c r="A399">
        <v>398</v>
      </c>
      <c r="B399" s="1" t="s">
        <v>70</v>
      </c>
      <c r="C399">
        <v>147</v>
      </c>
      <c r="D399" s="1" t="s">
        <v>32</v>
      </c>
      <c r="E399" s="1">
        <v>1</v>
      </c>
      <c r="F399" s="1" t="s">
        <v>24</v>
      </c>
      <c r="G399">
        <v>35</v>
      </c>
      <c r="H399" t="str">
        <f>IF(Append1[[#This Row],[number_vmail_messages]]&lt;=10, "Low",
IF(Append1[[#This Row],[number_vmail_messages]]&lt;=25, "Medium", "High"))</f>
        <v>High</v>
      </c>
      <c r="I399">
        <v>157.5</v>
      </c>
      <c r="J399">
        <v>109</v>
      </c>
      <c r="K399">
        <v>26.78</v>
      </c>
      <c r="L399">
        <v>189.6</v>
      </c>
      <c r="M399">
        <v>67</v>
      </c>
      <c r="N399">
        <v>16.12</v>
      </c>
      <c r="O399">
        <v>227</v>
      </c>
      <c r="P399">
        <v>76</v>
      </c>
      <c r="Q399">
        <v>10.220000000000001</v>
      </c>
      <c r="R399">
        <v>11.1</v>
      </c>
      <c r="S399">
        <v>2</v>
      </c>
      <c r="T399">
        <v>3</v>
      </c>
      <c r="U399" t="str">
        <f>IF(Append1[[#This Row],[total_intl_charge]] &lt;= MEDIAN(Append1[total_intl_charge]), "Low", "High")</f>
        <v>High</v>
      </c>
      <c r="V399">
        <v>3</v>
      </c>
      <c r="X399" s="1"/>
      <c r="Y399">
        <f>IF(Append1[[#This Row],[churn]]="yes", 1,0)</f>
        <v>0</v>
      </c>
      <c r="Z399" t="str">
        <f>IF(Append1[[#This Row],[total_eve_charge]]&lt;=15,"Low",
IF(Append1[[#This Row],[total_eve_charge]]&lt;=19,"Medium","High"))</f>
        <v>Medium</v>
      </c>
      <c r="AA399" s="1" t="str">
        <f>IF(Append1[[#This Row],[total_day_charge]]&gt;30,"Heavy User",
IF(Append1[[#This Row],[total_eve_charge]]&gt;20,"Evening User",
IF(Append1[[#This Row],[total_night_charge]]&gt;10,"Night User","Low User")))</f>
        <v>Night User</v>
      </c>
    </row>
    <row r="400" spans="1:27" hidden="1" x14ac:dyDescent="0.3">
      <c r="A400">
        <v>399</v>
      </c>
      <c r="B400" s="1" t="s">
        <v>75</v>
      </c>
      <c r="C400">
        <v>115</v>
      </c>
      <c r="D400" s="1" t="s">
        <v>22</v>
      </c>
      <c r="E400" s="1">
        <v>0</v>
      </c>
      <c r="F400" s="1" t="s">
        <v>23</v>
      </c>
      <c r="G400">
        <v>0</v>
      </c>
      <c r="H400" t="str">
        <f>IF(Append1[[#This Row],[number_vmail_messages]]&lt;=10, "Low",
IF(Append1[[#This Row],[number_vmail_messages]]&lt;=25, "Medium", "High"))</f>
        <v>Low</v>
      </c>
      <c r="I400">
        <v>206.2</v>
      </c>
      <c r="J400">
        <v>113</v>
      </c>
      <c r="K400">
        <v>35.049999999999997</v>
      </c>
      <c r="L400">
        <v>176.4</v>
      </c>
      <c r="M400">
        <v>102</v>
      </c>
      <c r="N400">
        <v>14.99</v>
      </c>
      <c r="O400">
        <v>297.10000000000002</v>
      </c>
      <c r="P400">
        <v>119</v>
      </c>
      <c r="Q400">
        <v>13.37</v>
      </c>
      <c r="R400">
        <v>11</v>
      </c>
      <c r="S400">
        <v>7</v>
      </c>
      <c r="T400">
        <v>2.97</v>
      </c>
      <c r="U400" t="str">
        <f>IF(Append1[[#This Row],[total_intl_charge]] &lt;= MEDIAN(Append1[total_intl_charge]), "Low", "High")</f>
        <v>High</v>
      </c>
      <c r="V400">
        <v>1</v>
      </c>
      <c r="X400" s="1"/>
      <c r="Y400">
        <f>IF(Append1[[#This Row],[churn]]="yes", 1,0)</f>
        <v>0</v>
      </c>
      <c r="Z400" t="str">
        <f>IF(Append1[[#This Row],[total_eve_charge]]&lt;=15,"Low",
IF(Append1[[#This Row],[total_eve_charge]]&lt;=19,"Medium","High"))</f>
        <v>Low</v>
      </c>
      <c r="AA400" s="1" t="str">
        <f>IF(Append1[[#This Row],[total_day_charge]]&gt;30,"Heavy User",
IF(Append1[[#This Row],[total_eve_charge]]&gt;20,"Evening User",
IF(Append1[[#This Row],[total_night_charge]]&gt;10,"Night User","Low User")))</f>
        <v>Heavy User</v>
      </c>
    </row>
    <row r="401" spans="1:27" hidden="1" x14ac:dyDescent="0.3">
      <c r="A401">
        <v>400</v>
      </c>
      <c r="B401" s="1" t="s">
        <v>30</v>
      </c>
      <c r="C401">
        <v>86</v>
      </c>
      <c r="D401" s="1" t="s">
        <v>26</v>
      </c>
      <c r="E401" s="1">
        <v>0</v>
      </c>
      <c r="F401" s="1" t="s">
        <v>24</v>
      </c>
      <c r="G401">
        <v>16</v>
      </c>
      <c r="H401" t="str">
        <f>IF(Append1[[#This Row],[number_vmail_messages]]&lt;=10, "Low",
IF(Append1[[#This Row],[number_vmail_messages]]&lt;=25, "Medium", "High"))</f>
        <v>Medium</v>
      </c>
      <c r="I401">
        <v>144.80000000000001</v>
      </c>
      <c r="J401">
        <v>105</v>
      </c>
      <c r="K401">
        <v>24.62</v>
      </c>
      <c r="L401">
        <v>206.2</v>
      </c>
      <c r="M401">
        <v>111</v>
      </c>
      <c r="N401">
        <v>17.53</v>
      </c>
      <c r="O401">
        <v>255.4</v>
      </c>
      <c r="P401">
        <v>117</v>
      </c>
      <c r="Q401">
        <v>11.49</v>
      </c>
      <c r="R401">
        <v>11.6</v>
      </c>
      <c r="S401">
        <v>2</v>
      </c>
      <c r="T401">
        <v>3.13</v>
      </c>
      <c r="U401" t="str">
        <f>IF(Append1[[#This Row],[total_intl_charge]] &lt;= MEDIAN(Append1[total_intl_charge]), "Low", "High")</f>
        <v>High</v>
      </c>
      <c r="V401">
        <v>4</v>
      </c>
      <c r="X401" s="1"/>
      <c r="Y401">
        <f>IF(Append1[[#This Row],[churn]]="yes", 1,0)</f>
        <v>0</v>
      </c>
      <c r="Z401" t="str">
        <f>IF(Append1[[#This Row],[total_eve_charge]]&lt;=15,"Low",
IF(Append1[[#This Row],[total_eve_charge]]&lt;=19,"Medium","High"))</f>
        <v>Medium</v>
      </c>
      <c r="AA401" s="1" t="str">
        <f>IF(Append1[[#This Row],[total_day_charge]]&gt;30,"Heavy User",
IF(Append1[[#This Row],[total_eve_charge]]&gt;20,"Evening User",
IF(Append1[[#This Row],[total_night_charge]]&gt;10,"Night User","Low User")))</f>
        <v>Night User</v>
      </c>
    </row>
    <row r="402" spans="1:27" hidden="1" x14ac:dyDescent="0.3">
      <c r="A402">
        <v>401</v>
      </c>
      <c r="B402" s="1" t="s">
        <v>52</v>
      </c>
      <c r="C402">
        <v>141</v>
      </c>
      <c r="D402" s="1" t="s">
        <v>22</v>
      </c>
      <c r="E402" s="1">
        <v>0</v>
      </c>
      <c r="F402" s="1" t="s">
        <v>24</v>
      </c>
      <c r="G402">
        <v>32</v>
      </c>
      <c r="H402" t="str">
        <f>IF(Append1[[#This Row],[number_vmail_messages]]&lt;=10, "Low",
IF(Append1[[#This Row],[number_vmail_messages]]&lt;=25, "Medium", "High"))</f>
        <v>High</v>
      </c>
      <c r="I402">
        <v>322.39999999999998</v>
      </c>
      <c r="J402">
        <v>92</v>
      </c>
      <c r="K402">
        <v>54.81</v>
      </c>
      <c r="L402">
        <v>283.2</v>
      </c>
      <c r="M402">
        <v>107</v>
      </c>
      <c r="N402">
        <v>24.07</v>
      </c>
      <c r="O402">
        <v>209.5</v>
      </c>
      <c r="P402">
        <v>111</v>
      </c>
      <c r="Q402">
        <v>9.43</v>
      </c>
      <c r="R402">
        <v>6.7</v>
      </c>
      <c r="S402">
        <v>3</v>
      </c>
      <c r="T402">
        <v>1.81</v>
      </c>
      <c r="U402" t="str">
        <f>IF(Append1[[#This Row],[total_intl_charge]] &lt;= MEDIAN(Append1[total_intl_charge]), "Low", "High")</f>
        <v>Low</v>
      </c>
      <c r="V402">
        <v>1</v>
      </c>
      <c r="X402" s="1"/>
      <c r="Y402">
        <f>IF(Append1[[#This Row],[churn]]="yes", 1,0)</f>
        <v>0</v>
      </c>
      <c r="Z402" t="str">
        <f>IF(Append1[[#This Row],[total_eve_charge]]&lt;=15,"Low",
IF(Append1[[#This Row],[total_eve_charge]]&lt;=19,"Medium","High"))</f>
        <v>High</v>
      </c>
      <c r="AA402" s="1" t="str">
        <f>IF(Append1[[#This Row],[total_day_charge]]&gt;30,"Heavy User",
IF(Append1[[#This Row],[total_eve_charge]]&gt;20,"Evening User",
IF(Append1[[#This Row],[total_night_charge]]&gt;10,"Night User","Low User")))</f>
        <v>Heavy User</v>
      </c>
    </row>
    <row r="403" spans="1:27" hidden="1" x14ac:dyDescent="0.3">
      <c r="A403">
        <v>402</v>
      </c>
      <c r="B403" s="1" t="s">
        <v>38</v>
      </c>
      <c r="C403">
        <v>163</v>
      </c>
      <c r="D403" s="1" t="s">
        <v>32</v>
      </c>
      <c r="E403" s="1">
        <v>0</v>
      </c>
      <c r="F403" s="1" t="s">
        <v>24</v>
      </c>
      <c r="G403">
        <v>22</v>
      </c>
      <c r="H403" t="str">
        <f>IF(Append1[[#This Row],[number_vmail_messages]]&lt;=10, "Low",
IF(Append1[[#This Row],[number_vmail_messages]]&lt;=25, "Medium", "High"))</f>
        <v>Medium</v>
      </c>
      <c r="I403">
        <v>215.1</v>
      </c>
      <c r="J403">
        <v>91</v>
      </c>
      <c r="K403">
        <v>36.57</v>
      </c>
      <c r="L403">
        <v>138.9</v>
      </c>
      <c r="M403">
        <v>102</v>
      </c>
      <c r="N403">
        <v>11.81</v>
      </c>
      <c r="O403">
        <v>146.19999999999999</v>
      </c>
      <c r="P403">
        <v>109</v>
      </c>
      <c r="Q403">
        <v>6.58</v>
      </c>
      <c r="R403">
        <v>12.4</v>
      </c>
      <c r="S403">
        <v>2</v>
      </c>
      <c r="T403">
        <v>3.35</v>
      </c>
      <c r="U403" t="str">
        <f>IF(Append1[[#This Row],[total_intl_charge]] &lt;= MEDIAN(Append1[total_intl_charge]), "Low", "High")</f>
        <v>High</v>
      </c>
      <c r="V403">
        <v>2</v>
      </c>
      <c r="X403" s="1"/>
      <c r="Y403">
        <f>IF(Append1[[#This Row],[churn]]="yes", 1,0)</f>
        <v>0</v>
      </c>
      <c r="Z403" t="str">
        <f>IF(Append1[[#This Row],[total_eve_charge]]&lt;=15,"Low",
IF(Append1[[#This Row],[total_eve_charge]]&lt;=19,"Medium","High"))</f>
        <v>Low</v>
      </c>
      <c r="AA403" s="1" t="str">
        <f>IF(Append1[[#This Row],[total_day_charge]]&gt;30,"Heavy User",
IF(Append1[[#This Row],[total_eve_charge]]&gt;20,"Evening User",
IF(Append1[[#This Row],[total_night_charge]]&gt;10,"Night User","Low User")))</f>
        <v>Heavy User</v>
      </c>
    </row>
    <row r="404" spans="1:27" hidden="1" x14ac:dyDescent="0.3">
      <c r="A404">
        <v>403</v>
      </c>
      <c r="B404" s="1" t="s">
        <v>27</v>
      </c>
      <c r="C404">
        <v>89</v>
      </c>
      <c r="D404" s="1" t="s">
        <v>22</v>
      </c>
      <c r="E404" s="1">
        <v>0</v>
      </c>
      <c r="F404" s="1" t="s">
        <v>24</v>
      </c>
      <c r="G404">
        <v>35</v>
      </c>
      <c r="H404" t="str">
        <f>IF(Append1[[#This Row],[number_vmail_messages]]&lt;=10, "Low",
IF(Append1[[#This Row],[number_vmail_messages]]&lt;=25, "Medium", "High"))</f>
        <v>High</v>
      </c>
      <c r="I404">
        <v>174.4</v>
      </c>
      <c r="J404">
        <v>108</v>
      </c>
      <c r="K404">
        <v>29.65</v>
      </c>
      <c r="L404">
        <v>196.7</v>
      </c>
      <c r="M404">
        <v>100</v>
      </c>
      <c r="N404">
        <v>16.72</v>
      </c>
      <c r="O404">
        <v>127.4</v>
      </c>
      <c r="P404">
        <v>74</v>
      </c>
      <c r="Q404">
        <v>5.73</v>
      </c>
      <c r="R404">
        <v>11.8</v>
      </c>
      <c r="S404">
        <v>3</v>
      </c>
      <c r="T404">
        <v>3.19</v>
      </c>
      <c r="U404" t="str">
        <f>IF(Append1[[#This Row],[total_intl_charge]] &lt;= MEDIAN(Append1[total_intl_charge]), "Low", "High")</f>
        <v>High</v>
      </c>
      <c r="V404">
        <v>1</v>
      </c>
      <c r="X404" s="1"/>
      <c r="Y404">
        <f>IF(Append1[[#This Row],[churn]]="yes", 1,0)</f>
        <v>0</v>
      </c>
      <c r="Z404" t="str">
        <f>IF(Append1[[#This Row],[total_eve_charge]]&lt;=15,"Low",
IF(Append1[[#This Row],[total_eve_charge]]&lt;=19,"Medium","High"))</f>
        <v>Medium</v>
      </c>
      <c r="AA404" s="1" t="str">
        <f>IF(Append1[[#This Row],[total_day_charge]]&gt;30,"Heavy User",
IF(Append1[[#This Row],[total_eve_charge]]&gt;20,"Evening User",
IF(Append1[[#This Row],[total_night_charge]]&gt;10,"Night User","Low User")))</f>
        <v>Low User</v>
      </c>
    </row>
    <row r="405" spans="1:27" hidden="1" x14ac:dyDescent="0.3">
      <c r="A405">
        <v>404</v>
      </c>
      <c r="B405" s="1" t="s">
        <v>25</v>
      </c>
      <c r="C405">
        <v>76</v>
      </c>
      <c r="D405" s="1" t="s">
        <v>22</v>
      </c>
      <c r="E405" s="1">
        <v>0</v>
      </c>
      <c r="F405" s="1" t="s">
        <v>23</v>
      </c>
      <c r="G405">
        <v>0</v>
      </c>
      <c r="H405" t="str">
        <f>IF(Append1[[#This Row],[number_vmail_messages]]&lt;=10, "Low",
IF(Append1[[#This Row],[number_vmail_messages]]&lt;=25, "Medium", "High"))</f>
        <v>Low</v>
      </c>
      <c r="I405">
        <v>179.2</v>
      </c>
      <c r="J405">
        <v>85</v>
      </c>
      <c r="K405">
        <v>30.46</v>
      </c>
      <c r="L405">
        <v>222.9</v>
      </c>
      <c r="M405">
        <v>66</v>
      </c>
      <c r="N405">
        <v>18.95</v>
      </c>
      <c r="O405">
        <v>188.2</v>
      </c>
      <c r="P405">
        <v>113</v>
      </c>
      <c r="Q405">
        <v>8.4700000000000006</v>
      </c>
      <c r="R405">
        <v>12.4</v>
      </c>
      <c r="S405">
        <v>2</v>
      </c>
      <c r="T405">
        <v>3.35</v>
      </c>
      <c r="U405" t="str">
        <f>IF(Append1[[#This Row],[total_intl_charge]] &lt;= MEDIAN(Append1[total_intl_charge]), "Low", "High")</f>
        <v>High</v>
      </c>
      <c r="V405">
        <v>0</v>
      </c>
      <c r="X405" s="1"/>
      <c r="Y405">
        <f>IF(Append1[[#This Row],[churn]]="yes", 1,0)</f>
        <v>0</v>
      </c>
      <c r="Z405" t="str">
        <f>IF(Append1[[#This Row],[total_eve_charge]]&lt;=15,"Low",
IF(Append1[[#This Row],[total_eve_charge]]&lt;=19,"Medium","High"))</f>
        <v>Medium</v>
      </c>
      <c r="AA405" s="1" t="str">
        <f>IF(Append1[[#This Row],[total_day_charge]]&gt;30,"Heavy User",
IF(Append1[[#This Row],[total_eve_charge]]&gt;20,"Evening User",
IF(Append1[[#This Row],[total_night_charge]]&gt;10,"Night User","Low User")))</f>
        <v>Heavy User</v>
      </c>
    </row>
    <row r="406" spans="1:27" hidden="1" x14ac:dyDescent="0.3">
      <c r="A406">
        <v>405</v>
      </c>
      <c r="B406" s="1" t="s">
        <v>21</v>
      </c>
      <c r="C406">
        <v>91</v>
      </c>
      <c r="D406" s="1" t="s">
        <v>32</v>
      </c>
      <c r="E406" s="1">
        <v>1</v>
      </c>
      <c r="F406" s="1" t="s">
        <v>23</v>
      </c>
      <c r="G406">
        <v>0</v>
      </c>
      <c r="H406" t="str">
        <f>IF(Append1[[#This Row],[number_vmail_messages]]&lt;=10, "Low",
IF(Append1[[#This Row],[number_vmail_messages]]&lt;=25, "Medium", "High"))</f>
        <v>Low</v>
      </c>
      <c r="I406">
        <v>246.4</v>
      </c>
      <c r="J406">
        <v>110</v>
      </c>
      <c r="K406">
        <v>41.89</v>
      </c>
      <c r="L406">
        <v>182</v>
      </c>
      <c r="M406">
        <v>98</v>
      </c>
      <c r="N406">
        <v>15.47</v>
      </c>
      <c r="O406">
        <v>157.6</v>
      </c>
      <c r="P406">
        <v>106</v>
      </c>
      <c r="Q406">
        <v>7.09</v>
      </c>
      <c r="R406">
        <v>12.1</v>
      </c>
      <c r="S406">
        <v>2</v>
      </c>
      <c r="T406">
        <v>3.27</v>
      </c>
      <c r="U406" t="str">
        <f>IF(Append1[[#This Row],[total_intl_charge]] &lt;= MEDIAN(Append1[total_intl_charge]), "Low", "High")</f>
        <v>High</v>
      </c>
      <c r="V406">
        <v>2</v>
      </c>
      <c r="X406" s="1"/>
      <c r="Y406">
        <f>IF(Append1[[#This Row],[churn]]="yes", 1,0)</f>
        <v>0</v>
      </c>
      <c r="Z406" t="str">
        <f>IF(Append1[[#This Row],[total_eve_charge]]&lt;=15,"Low",
IF(Append1[[#This Row],[total_eve_charge]]&lt;=19,"Medium","High"))</f>
        <v>Medium</v>
      </c>
      <c r="AA406" s="1" t="str">
        <f>IF(Append1[[#This Row],[total_day_charge]]&gt;30,"Heavy User",
IF(Append1[[#This Row],[total_eve_charge]]&gt;20,"Evening User",
IF(Append1[[#This Row],[total_night_charge]]&gt;10,"Night User","Low User")))</f>
        <v>Heavy User</v>
      </c>
    </row>
    <row r="407" spans="1:27" hidden="1" x14ac:dyDescent="0.3">
      <c r="A407">
        <v>406</v>
      </c>
      <c r="B407" s="1" t="s">
        <v>67</v>
      </c>
      <c r="C407">
        <v>69</v>
      </c>
      <c r="D407" s="1" t="s">
        <v>22</v>
      </c>
      <c r="E407" s="1">
        <v>0</v>
      </c>
      <c r="F407" s="1" t="s">
        <v>23</v>
      </c>
      <c r="G407">
        <v>0</v>
      </c>
      <c r="H407" t="str">
        <f>IF(Append1[[#This Row],[number_vmail_messages]]&lt;=10, "Low",
IF(Append1[[#This Row],[number_vmail_messages]]&lt;=25, "Medium", "High"))</f>
        <v>Low</v>
      </c>
      <c r="I407">
        <v>227</v>
      </c>
      <c r="J407">
        <v>122</v>
      </c>
      <c r="K407">
        <v>38.590000000000003</v>
      </c>
      <c r="L407">
        <v>258.7</v>
      </c>
      <c r="M407">
        <v>111</v>
      </c>
      <c r="N407">
        <v>21.99</v>
      </c>
      <c r="O407">
        <v>169.7</v>
      </c>
      <c r="P407">
        <v>87</v>
      </c>
      <c r="Q407">
        <v>7.64</v>
      </c>
      <c r="R407">
        <v>8.9</v>
      </c>
      <c r="S407">
        <v>1</v>
      </c>
      <c r="T407">
        <v>2.4</v>
      </c>
      <c r="U407" t="str">
        <f>IF(Append1[[#This Row],[total_intl_charge]] &lt;= MEDIAN(Append1[total_intl_charge]), "Low", "High")</f>
        <v>Low</v>
      </c>
      <c r="V407">
        <v>2</v>
      </c>
      <c r="X407" s="1"/>
      <c r="Y407">
        <f>IF(Append1[[#This Row],[churn]]="yes", 1,0)</f>
        <v>0</v>
      </c>
      <c r="Z407" t="str">
        <f>IF(Append1[[#This Row],[total_eve_charge]]&lt;=15,"Low",
IF(Append1[[#This Row],[total_eve_charge]]&lt;=19,"Medium","High"))</f>
        <v>High</v>
      </c>
      <c r="AA407" s="1" t="str">
        <f>IF(Append1[[#This Row],[total_day_charge]]&gt;30,"Heavy User",
IF(Append1[[#This Row],[total_eve_charge]]&gt;20,"Evening User",
IF(Append1[[#This Row],[total_night_charge]]&gt;10,"Night User","Low User")))</f>
        <v>Heavy User</v>
      </c>
    </row>
    <row r="408" spans="1:27" hidden="1" x14ac:dyDescent="0.3">
      <c r="A408">
        <v>407</v>
      </c>
      <c r="B408" s="1" t="s">
        <v>70</v>
      </c>
      <c r="C408">
        <v>180</v>
      </c>
      <c r="D408" s="1" t="s">
        <v>22</v>
      </c>
      <c r="E408" s="1">
        <v>0</v>
      </c>
      <c r="F408" s="1" t="s">
        <v>23</v>
      </c>
      <c r="G408">
        <v>0</v>
      </c>
      <c r="H408" t="str">
        <f>IF(Append1[[#This Row],[number_vmail_messages]]&lt;=10, "Low",
IF(Append1[[#This Row],[number_vmail_messages]]&lt;=25, "Medium", "High"))</f>
        <v>Low</v>
      </c>
      <c r="I408">
        <v>224.9</v>
      </c>
      <c r="J408">
        <v>105</v>
      </c>
      <c r="K408">
        <v>38.229999999999997</v>
      </c>
      <c r="L408">
        <v>250</v>
      </c>
      <c r="M408">
        <v>101</v>
      </c>
      <c r="N408">
        <v>21.25</v>
      </c>
      <c r="O408">
        <v>216.1</v>
      </c>
      <c r="P408">
        <v>73</v>
      </c>
      <c r="Q408">
        <v>9.7200000000000006</v>
      </c>
      <c r="R408">
        <v>6.7</v>
      </c>
      <c r="S408">
        <v>5</v>
      </c>
      <c r="T408">
        <v>1.81</v>
      </c>
      <c r="U408" t="str">
        <f>IF(Append1[[#This Row],[total_intl_charge]] &lt;= MEDIAN(Append1[total_intl_charge]), "Low", "High")</f>
        <v>Low</v>
      </c>
      <c r="V408">
        <v>3</v>
      </c>
      <c r="X408" s="1"/>
      <c r="Y408">
        <f>IF(Append1[[#This Row],[churn]]="yes", 1,0)</f>
        <v>0</v>
      </c>
      <c r="Z408" t="str">
        <f>IF(Append1[[#This Row],[total_eve_charge]]&lt;=15,"Low",
IF(Append1[[#This Row],[total_eve_charge]]&lt;=19,"Medium","High"))</f>
        <v>High</v>
      </c>
      <c r="AA408" s="1" t="str">
        <f>IF(Append1[[#This Row],[total_day_charge]]&gt;30,"Heavy User",
IF(Append1[[#This Row],[total_eve_charge]]&gt;20,"Evening User",
IF(Append1[[#This Row],[total_night_charge]]&gt;10,"Night User","Low User")))</f>
        <v>Heavy User</v>
      </c>
    </row>
    <row r="409" spans="1:27" hidden="1" x14ac:dyDescent="0.3">
      <c r="A409">
        <v>408</v>
      </c>
      <c r="B409" s="1" t="s">
        <v>64</v>
      </c>
      <c r="C409">
        <v>64</v>
      </c>
      <c r="D409" s="1" t="s">
        <v>26</v>
      </c>
      <c r="E409" s="1">
        <v>0</v>
      </c>
      <c r="F409" s="1" t="s">
        <v>23</v>
      </c>
      <c r="G409">
        <v>0</v>
      </c>
      <c r="H409" t="str">
        <f>IF(Append1[[#This Row],[number_vmail_messages]]&lt;=10, "Low",
IF(Append1[[#This Row],[number_vmail_messages]]&lt;=25, "Medium", "High"))</f>
        <v>Low</v>
      </c>
      <c r="I409">
        <v>213.5</v>
      </c>
      <c r="J409">
        <v>93</v>
      </c>
      <c r="K409">
        <v>36.299999999999997</v>
      </c>
      <c r="L409">
        <v>166.6</v>
      </c>
      <c r="M409">
        <v>114</v>
      </c>
      <c r="N409">
        <v>14.16</v>
      </c>
      <c r="O409">
        <v>122</v>
      </c>
      <c r="P409">
        <v>78</v>
      </c>
      <c r="Q409">
        <v>5.49</v>
      </c>
      <c r="R409">
        <v>14.1</v>
      </c>
      <c r="S409">
        <v>3</v>
      </c>
      <c r="T409">
        <v>3.81</v>
      </c>
      <c r="U409" t="str">
        <f>IF(Append1[[#This Row],[total_intl_charge]] &lt;= MEDIAN(Append1[total_intl_charge]), "Low", "High")</f>
        <v>High</v>
      </c>
      <c r="V409">
        <v>3</v>
      </c>
      <c r="X409" s="1"/>
      <c r="Y409">
        <f>IF(Append1[[#This Row],[churn]]="yes", 1,0)</f>
        <v>0</v>
      </c>
      <c r="Z409" t="str">
        <f>IF(Append1[[#This Row],[total_eve_charge]]&lt;=15,"Low",
IF(Append1[[#This Row],[total_eve_charge]]&lt;=19,"Medium","High"))</f>
        <v>Low</v>
      </c>
      <c r="AA409" s="1" t="str">
        <f>IF(Append1[[#This Row],[total_day_charge]]&gt;30,"Heavy User",
IF(Append1[[#This Row],[total_eve_charge]]&gt;20,"Evening User",
IF(Append1[[#This Row],[total_night_charge]]&gt;10,"Night User","Low User")))</f>
        <v>Heavy User</v>
      </c>
    </row>
    <row r="410" spans="1:27" hidden="1" x14ac:dyDescent="0.3">
      <c r="A410">
        <v>409</v>
      </c>
      <c r="B410" s="1" t="s">
        <v>50</v>
      </c>
      <c r="C410">
        <v>160</v>
      </c>
      <c r="D410" s="1" t="s">
        <v>32</v>
      </c>
      <c r="E410" s="1">
        <v>0</v>
      </c>
      <c r="F410" s="1" t="s">
        <v>23</v>
      </c>
      <c r="G410">
        <v>0</v>
      </c>
      <c r="H410" t="str">
        <f>IF(Append1[[#This Row],[number_vmail_messages]]&lt;=10, "Low",
IF(Append1[[#This Row],[number_vmail_messages]]&lt;=25, "Medium", "High"))</f>
        <v>Low</v>
      </c>
      <c r="I410">
        <v>166.4</v>
      </c>
      <c r="J410">
        <v>117</v>
      </c>
      <c r="K410">
        <v>28.29</v>
      </c>
      <c r="L410">
        <v>317</v>
      </c>
      <c r="M410">
        <v>129</v>
      </c>
      <c r="N410">
        <v>26.95</v>
      </c>
      <c r="O410">
        <v>160.4</v>
      </c>
      <c r="P410">
        <v>121</v>
      </c>
      <c r="Q410">
        <v>7.22</v>
      </c>
      <c r="R410">
        <v>10</v>
      </c>
      <c r="S410">
        <v>2</v>
      </c>
      <c r="T410">
        <v>2.7</v>
      </c>
      <c r="U410" t="str">
        <f>IF(Append1[[#This Row],[total_intl_charge]] &lt;= MEDIAN(Append1[total_intl_charge]), "Low", "High")</f>
        <v>Low</v>
      </c>
      <c r="V410">
        <v>1</v>
      </c>
      <c r="X410" s="1"/>
      <c r="Y410">
        <f>IF(Append1[[#This Row],[churn]]="yes", 1,0)</f>
        <v>0</v>
      </c>
      <c r="Z410" t="str">
        <f>IF(Append1[[#This Row],[total_eve_charge]]&lt;=15,"Low",
IF(Append1[[#This Row],[total_eve_charge]]&lt;=19,"Medium","High"))</f>
        <v>High</v>
      </c>
      <c r="AA410" s="1" t="str">
        <f>IF(Append1[[#This Row],[total_day_charge]]&gt;30,"Heavy User",
IF(Append1[[#This Row],[total_eve_charge]]&gt;20,"Evening User",
IF(Append1[[#This Row],[total_night_charge]]&gt;10,"Night User","Low User")))</f>
        <v>Evening User</v>
      </c>
    </row>
    <row r="411" spans="1:27" hidden="1" x14ac:dyDescent="0.3">
      <c r="A411">
        <v>410</v>
      </c>
      <c r="B411" s="1" t="s">
        <v>46</v>
      </c>
      <c r="C411">
        <v>74</v>
      </c>
      <c r="D411" s="1" t="s">
        <v>22</v>
      </c>
      <c r="E411" s="1">
        <v>0</v>
      </c>
      <c r="F411" s="1" t="s">
        <v>23</v>
      </c>
      <c r="G411">
        <v>0</v>
      </c>
      <c r="H411" t="str">
        <f>IF(Append1[[#This Row],[number_vmail_messages]]&lt;=10, "Low",
IF(Append1[[#This Row],[number_vmail_messages]]&lt;=25, "Medium", "High"))</f>
        <v>Low</v>
      </c>
      <c r="I411">
        <v>314.10000000000002</v>
      </c>
      <c r="J411">
        <v>86</v>
      </c>
      <c r="K411">
        <v>53.4</v>
      </c>
      <c r="L411">
        <v>222.4</v>
      </c>
      <c r="M411">
        <v>99</v>
      </c>
      <c r="N411">
        <v>18.899999999999999</v>
      </c>
      <c r="O411">
        <v>259</v>
      </c>
      <c r="P411">
        <v>121</v>
      </c>
      <c r="Q411">
        <v>11.66</v>
      </c>
      <c r="R411">
        <v>12.3</v>
      </c>
      <c r="S411">
        <v>5</v>
      </c>
      <c r="T411">
        <v>3.32</v>
      </c>
      <c r="U411" t="str">
        <f>IF(Append1[[#This Row],[total_intl_charge]] &lt;= MEDIAN(Append1[total_intl_charge]), "Low", "High")</f>
        <v>High</v>
      </c>
      <c r="V411">
        <v>3</v>
      </c>
      <c r="X411" s="1"/>
      <c r="Y411">
        <f>IF(Append1[[#This Row],[churn]]="yes", 1,0)</f>
        <v>0</v>
      </c>
      <c r="Z411" t="str">
        <f>IF(Append1[[#This Row],[total_eve_charge]]&lt;=15,"Low",
IF(Append1[[#This Row],[total_eve_charge]]&lt;=19,"Medium","High"))</f>
        <v>Medium</v>
      </c>
      <c r="AA411" s="1" t="str">
        <f>IF(Append1[[#This Row],[total_day_charge]]&gt;30,"Heavy User",
IF(Append1[[#This Row],[total_eve_charge]]&gt;20,"Evening User",
IF(Append1[[#This Row],[total_night_charge]]&gt;10,"Night User","Low User")))</f>
        <v>Heavy User</v>
      </c>
    </row>
    <row r="412" spans="1:27" hidden="1" x14ac:dyDescent="0.3">
      <c r="A412">
        <v>411</v>
      </c>
      <c r="B412" s="1" t="s">
        <v>46</v>
      </c>
      <c r="C412">
        <v>134</v>
      </c>
      <c r="D412" s="1" t="s">
        <v>22</v>
      </c>
      <c r="E412" s="1">
        <v>0</v>
      </c>
      <c r="F412" s="1" t="s">
        <v>24</v>
      </c>
      <c r="G412">
        <v>41</v>
      </c>
      <c r="H412" t="str">
        <f>IF(Append1[[#This Row],[number_vmail_messages]]&lt;=10, "Low",
IF(Append1[[#This Row],[number_vmail_messages]]&lt;=25, "Medium", "High"))</f>
        <v>High</v>
      </c>
      <c r="I412">
        <v>162</v>
      </c>
      <c r="J412">
        <v>82</v>
      </c>
      <c r="K412">
        <v>27.54</v>
      </c>
      <c r="L412">
        <v>324.7</v>
      </c>
      <c r="M412">
        <v>77</v>
      </c>
      <c r="N412">
        <v>27.6</v>
      </c>
      <c r="O412">
        <v>160.1</v>
      </c>
      <c r="P412">
        <v>112</v>
      </c>
      <c r="Q412">
        <v>7.2</v>
      </c>
      <c r="R412">
        <v>11.9</v>
      </c>
      <c r="S412">
        <v>5</v>
      </c>
      <c r="T412">
        <v>3.21</v>
      </c>
      <c r="U412" t="str">
        <f>IF(Append1[[#This Row],[total_intl_charge]] &lt;= MEDIAN(Append1[total_intl_charge]), "Low", "High")</f>
        <v>High</v>
      </c>
      <c r="V412">
        <v>0</v>
      </c>
      <c r="X412" s="1"/>
      <c r="Y412">
        <f>IF(Append1[[#This Row],[churn]]="yes", 1,0)</f>
        <v>0</v>
      </c>
      <c r="Z412" t="str">
        <f>IF(Append1[[#This Row],[total_eve_charge]]&lt;=15,"Low",
IF(Append1[[#This Row],[total_eve_charge]]&lt;=19,"Medium","High"))</f>
        <v>High</v>
      </c>
      <c r="AA412" s="1" t="str">
        <f>IF(Append1[[#This Row],[total_day_charge]]&gt;30,"Heavy User",
IF(Append1[[#This Row],[total_eve_charge]]&gt;20,"Evening User",
IF(Append1[[#This Row],[total_night_charge]]&gt;10,"Night User","Low User")))</f>
        <v>Evening User</v>
      </c>
    </row>
    <row r="413" spans="1:27" hidden="1" x14ac:dyDescent="0.3">
      <c r="A413">
        <v>412</v>
      </c>
      <c r="B413" s="1" t="s">
        <v>61</v>
      </c>
      <c r="C413">
        <v>46</v>
      </c>
      <c r="D413" s="1" t="s">
        <v>32</v>
      </c>
      <c r="E413" s="1">
        <v>0</v>
      </c>
      <c r="F413" s="1" t="s">
        <v>23</v>
      </c>
      <c r="G413">
        <v>0</v>
      </c>
      <c r="H413" t="str">
        <f>IF(Append1[[#This Row],[number_vmail_messages]]&lt;=10, "Low",
IF(Append1[[#This Row],[number_vmail_messages]]&lt;=25, "Medium", "High"))</f>
        <v>Low</v>
      </c>
      <c r="I413">
        <v>40.4</v>
      </c>
      <c r="J413">
        <v>105</v>
      </c>
      <c r="K413">
        <v>6.87</v>
      </c>
      <c r="L413">
        <v>172.4</v>
      </c>
      <c r="M413">
        <v>83</v>
      </c>
      <c r="N413">
        <v>14.65</v>
      </c>
      <c r="O413">
        <v>145.1</v>
      </c>
      <c r="P413">
        <v>89</v>
      </c>
      <c r="Q413">
        <v>6.53</v>
      </c>
      <c r="R413">
        <v>9</v>
      </c>
      <c r="S413">
        <v>2</v>
      </c>
      <c r="T413">
        <v>2.4300000000000002</v>
      </c>
      <c r="U413" t="str">
        <f>IF(Append1[[#This Row],[total_intl_charge]] &lt;= MEDIAN(Append1[total_intl_charge]), "Low", "High")</f>
        <v>Low</v>
      </c>
      <c r="V413">
        <v>2</v>
      </c>
      <c r="X413" s="1"/>
      <c r="Y413">
        <f>IF(Append1[[#This Row],[churn]]="yes", 1,0)</f>
        <v>0</v>
      </c>
      <c r="Z413" t="str">
        <f>IF(Append1[[#This Row],[total_eve_charge]]&lt;=15,"Low",
IF(Append1[[#This Row],[total_eve_charge]]&lt;=19,"Medium","High"))</f>
        <v>Low</v>
      </c>
      <c r="AA413" s="1" t="str">
        <f>IF(Append1[[#This Row],[total_day_charge]]&gt;30,"Heavy User",
IF(Append1[[#This Row],[total_eve_charge]]&gt;20,"Evening User",
IF(Append1[[#This Row],[total_night_charge]]&gt;10,"Night User","Low User")))</f>
        <v>Low User</v>
      </c>
    </row>
    <row r="414" spans="1:27" hidden="1" x14ac:dyDescent="0.3">
      <c r="A414">
        <v>413</v>
      </c>
      <c r="B414" s="1" t="s">
        <v>46</v>
      </c>
      <c r="C414">
        <v>132</v>
      </c>
      <c r="D414" s="1" t="s">
        <v>32</v>
      </c>
      <c r="E414" s="1">
        <v>0</v>
      </c>
      <c r="F414" s="1" t="s">
        <v>23</v>
      </c>
      <c r="G414">
        <v>0</v>
      </c>
      <c r="H414" t="str">
        <f>IF(Append1[[#This Row],[number_vmail_messages]]&lt;=10, "Low",
IF(Append1[[#This Row],[number_vmail_messages]]&lt;=25, "Medium", "High"))</f>
        <v>Low</v>
      </c>
      <c r="I414">
        <v>291.2</v>
      </c>
      <c r="J414">
        <v>104</v>
      </c>
      <c r="K414">
        <v>49.5</v>
      </c>
      <c r="L414">
        <v>234.2</v>
      </c>
      <c r="M414">
        <v>132</v>
      </c>
      <c r="N414">
        <v>19.91</v>
      </c>
      <c r="O414">
        <v>191.7</v>
      </c>
      <c r="P414">
        <v>87</v>
      </c>
      <c r="Q414">
        <v>8.6300000000000008</v>
      </c>
      <c r="R414">
        <v>8.9</v>
      </c>
      <c r="S414">
        <v>3</v>
      </c>
      <c r="T414">
        <v>2.4</v>
      </c>
      <c r="U414" t="str">
        <f>IF(Append1[[#This Row],[total_intl_charge]] &lt;= MEDIAN(Append1[total_intl_charge]), "Low", "High")</f>
        <v>Low</v>
      </c>
      <c r="V414">
        <v>1</v>
      </c>
      <c r="X414" s="1"/>
      <c r="Y414">
        <f>IF(Append1[[#This Row],[churn]]="yes", 1,0)</f>
        <v>0</v>
      </c>
      <c r="Z414" t="str">
        <f>IF(Append1[[#This Row],[total_eve_charge]]&lt;=15,"Low",
IF(Append1[[#This Row],[total_eve_charge]]&lt;=19,"Medium","High"))</f>
        <v>High</v>
      </c>
      <c r="AA414" s="1" t="str">
        <f>IF(Append1[[#This Row],[total_day_charge]]&gt;30,"Heavy User",
IF(Append1[[#This Row],[total_eve_charge]]&gt;20,"Evening User",
IF(Append1[[#This Row],[total_night_charge]]&gt;10,"Night User","Low User")))</f>
        <v>Heavy User</v>
      </c>
    </row>
    <row r="415" spans="1:27" hidden="1" x14ac:dyDescent="0.3">
      <c r="A415">
        <v>414</v>
      </c>
      <c r="B415" s="1" t="s">
        <v>70</v>
      </c>
      <c r="C415">
        <v>50</v>
      </c>
      <c r="D415" s="1" t="s">
        <v>22</v>
      </c>
      <c r="E415" s="1">
        <v>0</v>
      </c>
      <c r="F415" s="1" t="s">
        <v>23</v>
      </c>
      <c r="G415">
        <v>0</v>
      </c>
      <c r="H415" t="str">
        <f>IF(Append1[[#This Row],[number_vmail_messages]]&lt;=10, "Low",
IF(Append1[[#This Row],[number_vmail_messages]]&lt;=25, "Medium", "High"))</f>
        <v>Low</v>
      </c>
      <c r="I415">
        <v>295.3</v>
      </c>
      <c r="J415">
        <v>127</v>
      </c>
      <c r="K415">
        <v>50.2</v>
      </c>
      <c r="L415">
        <v>127.4</v>
      </c>
      <c r="M415">
        <v>100</v>
      </c>
      <c r="N415">
        <v>10.83</v>
      </c>
      <c r="O415">
        <v>166.8</v>
      </c>
      <c r="P415">
        <v>105</v>
      </c>
      <c r="Q415">
        <v>7.51</v>
      </c>
      <c r="R415">
        <v>9.6</v>
      </c>
      <c r="S415">
        <v>6</v>
      </c>
      <c r="T415">
        <v>2.59</v>
      </c>
      <c r="U415" t="str">
        <f>IF(Append1[[#This Row],[total_intl_charge]] &lt;= MEDIAN(Append1[total_intl_charge]), "Low", "High")</f>
        <v>Low</v>
      </c>
      <c r="V415">
        <v>1</v>
      </c>
      <c r="X415" s="1"/>
      <c r="Y415">
        <f>IF(Append1[[#This Row],[churn]]="yes", 1,0)</f>
        <v>0</v>
      </c>
      <c r="Z415" t="str">
        <f>IF(Append1[[#This Row],[total_eve_charge]]&lt;=15,"Low",
IF(Append1[[#This Row],[total_eve_charge]]&lt;=19,"Medium","High"))</f>
        <v>Low</v>
      </c>
      <c r="AA415" s="1" t="str">
        <f>IF(Append1[[#This Row],[total_day_charge]]&gt;30,"Heavy User",
IF(Append1[[#This Row],[total_eve_charge]]&gt;20,"Evening User",
IF(Append1[[#This Row],[total_night_charge]]&gt;10,"Night User","Low User")))</f>
        <v>Heavy User</v>
      </c>
    </row>
    <row r="416" spans="1:27" hidden="1" x14ac:dyDescent="0.3">
      <c r="A416">
        <v>415</v>
      </c>
      <c r="B416" s="1" t="s">
        <v>31</v>
      </c>
      <c r="C416">
        <v>98</v>
      </c>
      <c r="D416" s="1" t="s">
        <v>32</v>
      </c>
      <c r="E416" s="1">
        <v>0</v>
      </c>
      <c r="F416" s="1" t="s">
        <v>23</v>
      </c>
      <c r="G416">
        <v>0</v>
      </c>
      <c r="H416" t="str">
        <f>IF(Append1[[#This Row],[number_vmail_messages]]&lt;=10, "Low",
IF(Append1[[#This Row],[number_vmail_messages]]&lt;=25, "Medium", "High"))</f>
        <v>Low</v>
      </c>
      <c r="I416">
        <v>136.1</v>
      </c>
      <c r="J416">
        <v>82</v>
      </c>
      <c r="K416">
        <v>23.14</v>
      </c>
      <c r="L416">
        <v>156.30000000000001</v>
      </c>
      <c r="M416">
        <v>118</v>
      </c>
      <c r="N416">
        <v>13.29</v>
      </c>
      <c r="O416">
        <v>158.80000000000001</v>
      </c>
      <c r="P416">
        <v>83</v>
      </c>
      <c r="Q416">
        <v>7.15</v>
      </c>
      <c r="R416">
        <v>10.1</v>
      </c>
      <c r="S416">
        <v>5</v>
      </c>
      <c r="T416">
        <v>2.73</v>
      </c>
      <c r="U416" t="str">
        <f>IF(Append1[[#This Row],[total_intl_charge]] &lt;= MEDIAN(Append1[total_intl_charge]), "Low", "High")</f>
        <v>Low</v>
      </c>
      <c r="V416">
        <v>2</v>
      </c>
      <c r="X416" s="1"/>
      <c r="Y416">
        <f>IF(Append1[[#This Row],[churn]]="yes", 1,0)</f>
        <v>0</v>
      </c>
      <c r="Z416" t="str">
        <f>IF(Append1[[#This Row],[total_eve_charge]]&lt;=15,"Low",
IF(Append1[[#This Row],[total_eve_charge]]&lt;=19,"Medium","High"))</f>
        <v>Low</v>
      </c>
      <c r="AA416" s="1" t="str">
        <f>IF(Append1[[#This Row],[total_day_charge]]&gt;30,"Heavy User",
IF(Append1[[#This Row],[total_eve_charge]]&gt;20,"Evening User",
IF(Append1[[#This Row],[total_night_charge]]&gt;10,"Night User","Low User")))</f>
        <v>Low User</v>
      </c>
    </row>
    <row r="417" spans="1:27" hidden="1" x14ac:dyDescent="0.3">
      <c r="A417">
        <v>416</v>
      </c>
      <c r="B417" s="1" t="s">
        <v>34</v>
      </c>
      <c r="C417">
        <v>156</v>
      </c>
      <c r="D417" s="1" t="s">
        <v>32</v>
      </c>
      <c r="E417" s="1">
        <v>0</v>
      </c>
      <c r="F417" s="1" t="s">
        <v>24</v>
      </c>
      <c r="G417">
        <v>27</v>
      </c>
      <c r="H417" t="str">
        <f>IF(Append1[[#This Row],[number_vmail_messages]]&lt;=10, "Low",
IF(Append1[[#This Row],[number_vmail_messages]]&lt;=25, "Medium", "High"))</f>
        <v>High</v>
      </c>
      <c r="I417">
        <v>192.3</v>
      </c>
      <c r="J417">
        <v>137</v>
      </c>
      <c r="K417">
        <v>32.69</v>
      </c>
      <c r="L417">
        <v>199.9</v>
      </c>
      <c r="M417">
        <v>115</v>
      </c>
      <c r="N417">
        <v>16.989999999999998</v>
      </c>
      <c r="O417">
        <v>244.2</v>
      </c>
      <c r="P417">
        <v>112</v>
      </c>
      <c r="Q417">
        <v>10.99</v>
      </c>
      <c r="R417">
        <v>14.8</v>
      </c>
      <c r="S417">
        <v>8</v>
      </c>
      <c r="T417">
        <v>4</v>
      </c>
      <c r="U417" t="str">
        <f>IF(Append1[[#This Row],[total_intl_charge]] &lt;= MEDIAN(Append1[total_intl_charge]), "Low", "High")</f>
        <v>High</v>
      </c>
      <c r="V417">
        <v>1</v>
      </c>
      <c r="X417" s="1"/>
      <c r="Y417">
        <f>IF(Append1[[#This Row],[churn]]="yes", 1,0)</f>
        <v>0</v>
      </c>
      <c r="Z417" t="str">
        <f>IF(Append1[[#This Row],[total_eve_charge]]&lt;=15,"Low",
IF(Append1[[#This Row],[total_eve_charge]]&lt;=19,"Medium","High"))</f>
        <v>Medium</v>
      </c>
      <c r="AA417" s="1" t="str">
        <f>IF(Append1[[#This Row],[total_day_charge]]&gt;30,"Heavy User",
IF(Append1[[#This Row],[total_eve_charge]]&gt;20,"Evening User",
IF(Append1[[#This Row],[total_night_charge]]&gt;10,"Night User","Low User")))</f>
        <v>Heavy User</v>
      </c>
    </row>
    <row r="418" spans="1:27" hidden="1" x14ac:dyDescent="0.3">
      <c r="A418">
        <v>417</v>
      </c>
      <c r="B418" s="1" t="s">
        <v>72</v>
      </c>
      <c r="C418">
        <v>130</v>
      </c>
      <c r="D418" s="1" t="s">
        <v>32</v>
      </c>
      <c r="E418" s="1">
        <v>1</v>
      </c>
      <c r="F418" s="1" t="s">
        <v>23</v>
      </c>
      <c r="G418">
        <v>0</v>
      </c>
      <c r="H418" t="str">
        <f>IF(Append1[[#This Row],[number_vmail_messages]]&lt;=10, "Low",
IF(Append1[[#This Row],[number_vmail_messages]]&lt;=25, "Medium", "High"))</f>
        <v>Low</v>
      </c>
      <c r="I418">
        <v>216.2</v>
      </c>
      <c r="J418">
        <v>106</v>
      </c>
      <c r="K418">
        <v>36.75</v>
      </c>
      <c r="L418">
        <v>363.7</v>
      </c>
      <c r="M418">
        <v>86</v>
      </c>
      <c r="N418">
        <v>30.91</v>
      </c>
      <c r="O418">
        <v>126.7</v>
      </c>
      <c r="P418">
        <v>123</v>
      </c>
      <c r="Q418">
        <v>5.7</v>
      </c>
      <c r="R418">
        <v>16.899999999999999</v>
      </c>
      <c r="S418">
        <v>2</v>
      </c>
      <c r="T418">
        <v>4.5599999999999996</v>
      </c>
      <c r="U418" t="str">
        <f>IF(Append1[[#This Row],[total_intl_charge]] &lt;= MEDIAN(Append1[total_intl_charge]), "Low", "High")</f>
        <v>High</v>
      </c>
      <c r="V418">
        <v>5</v>
      </c>
      <c r="X418" s="1"/>
      <c r="Y418">
        <f>IF(Append1[[#This Row],[churn]]="yes", 1,0)</f>
        <v>0</v>
      </c>
      <c r="Z418" t="str">
        <f>IF(Append1[[#This Row],[total_eve_charge]]&lt;=15,"Low",
IF(Append1[[#This Row],[total_eve_charge]]&lt;=19,"Medium","High"))</f>
        <v>High</v>
      </c>
      <c r="AA418" s="1" t="str">
        <f>IF(Append1[[#This Row],[total_day_charge]]&gt;30,"Heavy User",
IF(Append1[[#This Row],[total_eve_charge]]&gt;20,"Evening User",
IF(Append1[[#This Row],[total_night_charge]]&gt;10,"Night User","Low User")))</f>
        <v>Heavy User</v>
      </c>
    </row>
    <row r="419" spans="1:27" hidden="1" x14ac:dyDescent="0.3">
      <c r="A419">
        <v>418</v>
      </c>
      <c r="B419" s="1" t="s">
        <v>40</v>
      </c>
      <c r="C419">
        <v>90</v>
      </c>
      <c r="D419" s="1" t="s">
        <v>22</v>
      </c>
      <c r="E419" s="1">
        <v>1</v>
      </c>
      <c r="F419" s="1" t="s">
        <v>24</v>
      </c>
      <c r="G419">
        <v>26</v>
      </c>
      <c r="H419" t="str">
        <f>IF(Append1[[#This Row],[number_vmail_messages]]&lt;=10, "Low",
IF(Append1[[#This Row],[number_vmail_messages]]&lt;=25, "Medium", "High"))</f>
        <v>High</v>
      </c>
      <c r="I419">
        <v>169</v>
      </c>
      <c r="J419">
        <v>104</v>
      </c>
      <c r="K419">
        <v>28.73</v>
      </c>
      <c r="L419">
        <v>188.8</v>
      </c>
      <c r="M419">
        <v>104</v>
      </c>
      <c r="N419">
        <v>16.05</v>
      </c>
      <c r="O419">
        <v>213.3</v>
      </c>
      <c r="P419">
        <v>76</v>
      </c>
      <c r="Q419">
        <v>9.6</v>
      </c>
      <c r="R419">
        <v>13.3</v>
      </c>
      <c r="S419">
        <v>3</v>
      </c>
      <c r="T419">
        <v>3.59</v>
      </c>
      <c r="U419" t="str">
        <f>IF(Append1[[#This Row],[total_intl_charge]] &lt;= MEDIAN(Append1[total_intl_charge]), "Low", "High")</f>
        <v>High</v>
      </c>
      <c r="V419">
        <v>0</v>
      </c>
      <c r="X419" s="1"/>
      <c r="Y419">
        <f>IF(Append1[[#This Row],[churn]]="yes", 1,0)</f>
        <v>0</v>
      </c>
      <c r="Z419" t="str">
        <f>IF(Append1[[#This Row],[total_eve_charge]]&lt;=15,"Low",
IF(Append1[[#This Row],[total_eve_charge]]&lt;=19,"Medium","High"))</f>
        <v>Medium</v>
      </c>
      <c r="AA419" s="1" t="str">
        <f>IF(Append1[[#This Row],[total_day_charge]]&gt;30,"Heavy User",
IF(Append1[[#This Row],[total_eve_charge]]&gt;20,"Evening User",
IF(Append1[[#This Row],[total_night_charge]]&gt;10,"Night User","Low User")))</f>
        <v>Low User</v>
      </c>
    </row>
    <row r="420" spans="1:27" hidden="1" x14ac:dyDescent="0.3">
      <c r="A420">
        <v>419</v>
      </c>
      <c r="B420" s="1" t="s">
        <v>36</v>
      </c>
      <c r="C420">
        <v>101</v>
      </c>
      <c r="D420" s="1" t="s">
        <v>26</v>
      </c>
      <c r="E420" s="1">
        <v>0</v>
      </c>
      <c r="F420" s="1" t="s">
        <v>24</v>
      </c>
      <c r="G420">
        <v>9</v>
      </c>
      <c r="H420" t="str">
        <f>IF(Append1[[#This Row],[number_vmail_messages]]&lt;=10, "Low",
IF(Append1[[#This Row],[number_vmail_messages]]&lt;=25, "Medium", "High"))</f>
        <v>Low</v>
      </c>
      <c r="I420">
        <v>160.1</v>
      </c>
      <c r="J420">
        <v>116</v>
      </c>
      <c r="K420">
        <v>27.22</v>
      </c>
      <c r="L420">
        <v>210</v>
      </c>
      <c r="M420">
        <v>121</v>
      </c>
      <c r="N420">
        <v>17.850000000000001</v>
      </c>
      <c r="O420">
        <v>139.1</v>
      </c>
      <c r="P420">
        <v>65</v>
      </c>
      <c r="Q420">
        <v>6.26</v>
      </c>
      <c r="R420">
        <v>10.8</v>
      </c>
      <c r="S420">
        <v>9</v>
      </c>
      <c r="T420">
        <v>2.92</v>
      </c>
      <c r="U420" t="str">
        <f>IF(Append1[[#This Row],[total_intl_charge]] &lt;= MEDIAN(Append1[total_intl_charge]), "Low", "High")</f>
        <v>High</v>
      </c>
      <c r="V420">
        <v>0</v>
      </c>
      <c r="X420" s="1"/>
      <c r="Y420">
        <f>IF(Append1[[#This Row],[churn]]="yes", 1,0)</f>
        <v>0</v>
      </c>
      <c r="Z420" t="str">
        <f>IF(Append1[[#This Row],[total_eve_charge]]&lt;=15,"Low",
IF(Append1[[#This Row],[total_eve_charge]]&lt;=19,"Medium","High"))</f>
        <v>Medium</v>
      </c>
      <c r="AA420" s="1" t="str">
        <f>IF(Append1[[#This Row],[total_day_charge]]&gt;30,"Heavy User",
IF(Append1[[#This Row],[total_eve_charge]]&gt;20,"Evening User",
IF(Append1[[#This Row],[total_night_charge]]&gt;10,"Night User","Low User")))</f>
        <v>Low User</v>
      </c>
    </row>
    <row r="421" spans="1:27" hidden="1" x14ac:dyDescent="0.3">
      <c r="A421">
        <v>420</v>
      </c>
      <c r="B421" s="1" t="s">
        <v>25</v>
      </c>
      <c r="C421">
        <v>117</v>
      </c>
      <c r="D421" s="1" t="s">
        <v>26</v>
      </c>
      <c r="E421" s="1">
        <v>0</v>
      </c>
      <c r="F421" s="1" t="s">
        <v>23</v>
      </c>
      <c r="G421">
        <v>0</v>
      </c>
      <c r="H421" t="str">
        <f>IF(Append1[[#This Row],[number_vmail_messages]]&lt;=10, "Low",
IF(Append1[[#This Row],[number_vmail_messages]]&lt;=25, "Medium", "High"))</f>
        <v>Low</v>
      </c>
      <c r="I421">
        <v>158.69999999999999</v>
      </c>
      <c r="J421">
        <v>84</v>
      </c>
      <c r="K421">
        <v>26.98</v>
      </c>
      <c r="L421">
        <v>181.7</v>
      </c>
      <c r="M421">
        <v>91</v>
      </c>
      <c r="N421">
        <v>15.44</v>
      </c>
      <c r="O421">
        <v>177.3</v>
      </c>
      <c r="P421">
        <v>67</v>
      </c>
      <c r="Q421">
        <v>7.98</v>
      </c>
      <c r="R421">
        <v>7.7</v>
      </c>
      <c r="S421">
        <v>10</v>
      </c>
      <c r="T421">
        <v>2.08</v>
      </c>
      <c r="U421" t="str">
        <f>IF(Append1[[#This Row],[total_intl_charge]] &lt;= MEDIAN(Append1[total_intl_charge]), "Low", "High")</f>
        <v>Low</v>
      </c>
      <c r="V421">
        <v>2</v>
      </c>
      <c r="X421" s="1"/>
      <c r="Y421">
        <f>IF(Append1[[#This Row],[churn]]="yes", 1,0)</f>
        <v>0</v>
      </c>
      <c r="Z421" t="str">
        <f>IF(Append1[[#This Row],[total_eve_charge]]&lt;=15,"Low",
IF(Append1[[#This Row],[total_eve_charge]]&lt;=19,"Medium","High"))</f>
        <v>Medium</v>
      </c>
      <c r="AA421" s="1" t="str">
        <f>IF(Append1[[#This Row],[total_day_charge]]&gt;30,"Heavy User",
IF(Append1[[#This Row],[total_eve_charge]]&gt;20,"Evening User",
IF(Append1[[#This Row],[total_night_charge]]&gt;10,"Night User","Low User")))</f>
        <v>Low User</v>
      </c>
    </row>
    <row r="422" spans="1:27" hidden="1" x14ac:dyDescent="0.3">
      <c r="A422">
        <v>421</v>
      </c>
      <c r="B422" s="1" t="s">
        <v>25</v>
      </c>
      <c r="C422">
        <v>95</v>
      </c>
      <c r="D422" s="1" t="s">
        <v>22</v>
      </c>
      <c r="E422" s="1">
        <v>0</v>
      </c>
      <c r="F422" s="1" t="s">
        <v>23</v>
      </c>
      <c r="G422">
        <v>0</v>
      </c>
      <c r="H422" t="str">
        <f>IF(Append1[[#This Row],[number_vmail_messages]]&lt;=10, "Low",
IF(Append1[[#This Row],[number_vmail_messages]]&lt;=25, "Medium", "High"))</f>
        <v>Low</v>
      </c>
      <c r="I422">
        <v>229.9</v>
      </c>
      <c r="J422">
        <v>116</v>
      </c>
      <c r="K422">
        <v>39.08</v>
      </c>
      <c r="L422">
        <v>202.4</v>
      </c>
      <c r="M422">
        <v>110</v>
      </c>
      <c r="N422">
        <v>17.2</v>
      </c>
      <c r="O422">
        <v>171.4</v>
      </c>
      <c r="P422">
        <v>105</v>
      </c>
      <c r="Q422">
        <v>7.71</v>
      </c>
      <c r="R422">
        <v>14.2</v>
      </c>
      <c r="S422">
        <v>6</v>
      </c>
      <c r="T422">
        <v>3.83</v>
      </c>
      <c r="U422" t="str">
        <f>IF(Append1[[#This Row],[total_intl_charge]] &lt;= MEDIAN(Append1[total_intl_charge]), "Low", "High")</f>
        <v>High</v>
      </c>
      <c r="V422">
        <v>1</v>
      </c>
      <c r="X422" s="1"/>
      <c r="Y422">
        <f>IF(Append1[[#This Row],[churn]]="yes", 1,0)</f>
        <v>0</v>
      </c>
      <c r="Z422" t="str">
        <f>IF(Append1[[#This Row],[total_eve_charge]]&lt;=15,"Low",
IF(Append1[[#This Row],[total_eve_charge]]&lt;=19,"Medium","High"))</f>
        <v>Medium</v>
      </c>
      <c r="AA422" s="1" t="str">
        <f>IF(Append1[[#This Row],[total_day_charge]]&gt;30,"Heavy User",
IF(Append1[[#This Row],[total_eve_charge]]&gt;20,"Evening User",
IF(Append1[[#This Row],[total_night_charge]]&gt;10,"Night User","Low User")))</f>
        <v>Heavy User</v>
      </c>
    </row>
    <row r="423" spans="1:27" hidden="1" x14ac:dyDescent="0.3">
      <c r="A423">
        <v>422</v>
      </c>
      <c r="B423" s="1" t="s">
        <v>49</v>
      </c>
      <c r="C423">
        <v>107</v>
      </c>
      <c r="D423" s="1" t="s">
        <v>22</v>
      </c>
      <c r="E423" s="1">
        <v>0</v>
      </c>
      <c r="F423" s="1" t="s">
        <v>23</v>
      </c>
      <c r="G423">
        <v>0</v>
      </c>
      <c r="H423" t="str">
        <f>IF(Append1[[#This Row],[number_vmail_messages]]&lt;=10, "Low",
IF(Append1[[#This Row],[number_vmail_messages]]&lt;=25, "Medium", "High"))</f>
        <v>Low</v>
      </c>
      <c r="I423">
        <v>206.9</v>
      </c>
      <c r="J423">
        <v>79</v>
      </c>
      <c r="K423">
        <v>35.17</v>
      </c>
      <c r="L423">
        <v>262.39999999999998</v>
      </c>
      <c r="M423">
        <v>117</v>
      </c>
      <c r="N423">
        <v>22.3</v>
      </c>
      <c r="O423">
        <v>149.30000000000001</v>
      </c>
      <c r="P423">
        <v>69</v>
      </c>
      <c r="Q423">
        <v>6.72</v>
      </c>
      <c r="R423">
        <v>10.7</v>
      </c>
      <c r="S423">
        <v>3</v>
      </c>
      <c r="T423">
        <v>2.89</v>
      </c>
      <c r="U423" t="str">
        <f>IF(Append1[[#This Row],[total_intl_charge]] &lt;= MEDIAN(Append1[total_intl_charge]), "Low", "High")</f>
        <v>High</v>
      </c>
      <c r="V423">
        <v>0</v>
      </c>
      <c r="X423" s="1"/>
      <c r="Y423">
        <f>IF(Append1[[#This Row],[churn]]="yes", 1,0)</f>
        <v>0</v>
      </c>
      <c r="Z423" t="str">
        <f>IF(Append1[[#This Row],[total_eve_charge]]&lt;=15,"Low",
IF(Append1[[#This Row],[total_eve_charge]]&lt;=19,"Medium","High"))</f>
        <v>High</v>
      </c>
      <c r="AA423" s="1" t="str">
        <f>IF(Append1[[#This Row],[total_day_charge]]&gt;30,"Heavy User",
IF(Append1[[#This Row],[total_eve_charge]]&gt;20,"Evening User",
IF(Append1[[#This Row],[total_night_charge]]&gt;10,"Night User","Low User")))</f>
        <v>Heavy User</v>
      </c>
    </row>
    <row r="424" spans="1:27" hidden="1" x14ac:dyDescent="0.3">
      <c r="A424">
        <v>423</v>
      </c>
      <c r="B424" s="1" t="s">
        <v>75</v>
      </c>
      <c r="C424">
        <v>88</v>
      </c>
      <c r="D424" s="1" t="s">
        <v>22</v>
      </c>
      <c r="E424" s="1">
        <v>0</v>
      </c>
      <c r="F424" s="1" t="s">
        <v>23</v>
      </c>
      <c r="G424">
        <v>0</v>
      </c>
      <c r="H424" t="str">
        <f>IF(Append1[[#This Row],[number_vmail_messages]]&lt;=10, "Low",
IF(Append1[[#This Row],[number_vmail_messages]]&lt;=25, "Medium", "High"))</f>
        <v>Low</v>
      </c>
      <c r="I424">
        <v>181.5</v>
      </c>
      <c r="J424">
        <v>116</v>
      </c>
      <c r="K424">
        <v>30.86</v>
      </c>
      <c r="L424">
        <v>187</v>
      </c>
      <c r="M424">
        <v>119</v>
      </c>
      <c r="N424">
        <v>15.9</v>
      </c>
      <c r="O424">
        <v>220.3</v>
      </c>
      <c r="P424">
        <v>96</v>
      </c>
      <c r="Q424">
        <v>9.91</v>
      </c>
      <c r="R424">
        <v>10.5</v>
      </c>
      <c r="S424">
        <v>7</v>
      </c>
      <c r="T424">
        <v>2.84</v>
      </c>
      <c r="U424" t="str">
        <f>IF(Append1[[#This Row],[total_intl_charge]] &lt;= MEDIAN(Append1[total_intl_charge]), "Low", "High")</f>
        <v>High</v>
      </c>
      <c r="V424">
        <v>1</v>
      </c>
      <c r="X424" s="1"/>
      <c r="Y424">
        <f>IF(Append1[[#This Row],[churn]]="yes", 1,0)</f>
        <v>0</v>
      </c>
      <c r="Z424" t="str">
        <f>IF(Append1[[#This Row],[total_eve_charge]]&lt;=15,"Low",
IF(Append1[[#This Row],[total_eve_charge]]&lt;=19,"Medium","High"))</f>
        <v>Medium</v>
      </c>
      <c r="AA424" s="1" t="str">
        <f>IF(Append1[[#This Row],[total_day_charge]]&gt;30,"Heavy User",
IF(Append1[[#This Row],[total_eve_charge]]&gt;20,"Evening User",
IF(Append1[[#This Row],[total_night_charge]]&gt;10,"Night User","Low User")))</f>
        <v>Heavy User</v>
      </c>
    </row>
    <row r="425" spans="1:27" hidden="1" x14ac:dyDescent="0.3">
      <c r="A425">
        <v>424</v>
      </c>
      <c r="B425" s="1" t="s">
        <v>59</v>
      </c>
      <c r="C425">
        <v>120</v>
      </c>
      <c r="D425" s="1" t="s">
        <v>22</v>
      </c>
      <c r="E425" s="1">
        <v>0</v>
      </c>
      <c r="F425" s="1" t="s">
        <v>23</v>
      </c>
      <c r="G425">
        <v>0</v>
      </c>
      <c r="H425" t="str">
        <f>IF(Append1[[#This Row],[number_vmail_messages]]&lt;=10, "Low",
IF(Append1[[#This Row],[number_vmail_messages]]&lt;=25, "Medium", "High"))</f>
        <v>Low</v>
      </c>
      <c r="I425">
        <v>131.69999999999999</v>
      </c>
      <c r="J425">
        <v>99</v>
      </c>
      <c r="K425">
        <v>22.39</v>
      </c>
      <c r="L425">
        <v>163.1</v>
      </c>
      <c r="M425">
        <v>109</v>
      </c>
      <c r="N425">
        <v>13.86</v>
      </c>
      <c r="O425">
        <v>201.1</v>
      </c>
      <c r="P425">
        <v>116</v>
      </c>
      <c r="Q425">
        <v>9.0500000000000007</v>
      </c>
      <c r="R425">
        <v>10.7</v>
      </c>
      <c r="S425">
        <v>3</v>
      </c>
      <c r="T425">
        <v>2.89</v>
      </c>
      <c r="U425" t="str">
        <f>IF(Append1[[#This Row],[total_intl_charge]] &lt;= MEDIAN(Append1[total_intl_charge]), "Low", "High")</f>
        <v>High</v>
      </c>
      <c r="V425">
        <v>1</v>
      </c>
      <c r="X425" s="1"/>
      <c r="Y425">
        <f>IF(Append1[[#This Row],[churn]]="yes", 1,0)</f>
        <v>0</v>
      </c>
      <c r="Z425" t="str">
        <f>IF(Append1[[#This Row],[total_eve_charge]]&lt;=15,"Low",
IF(Append1[[#This Row],[total_eve_charge]]&lt;=19,"Medium","High"))</f>
        <v>Low</v>
      </c>
      <c r="AA425" s="1" t="str">
        <f>IF(Append1[[#This Row],[total_day_charge]]&gt;30,"Heavy User",
IF(Append1[[#This Row],[total_eve_charge]]&gt;20,"Evening User",
IF(Append1[[#This Row],[total_night_charge]]&gt;10,"Night User","Low User")))</f>
        <v>Low User</v>
      </c>
    </row>
    <row r="426" spans="1:27" hidden="1" x14ac:dyDescent="0.3">
      <c r="A426">
        <v>425</v>
      </c>
      <c r="B426" s="1" t="s">
        <v>76</v>
      </c>
      <c r="C426">
        <v>106</v>
      </c>
      <c r="D426" s="1" t="s">
        <v>26</v>
      </c>
      <c r="E426" s="1">
        <v>0</v>
      </c>
      <c r="F426" s="1" t="s">
        <v>24</v>
      </c>
      <c r="G426">
        <v>9</v>
      </c>
      <c r="H426" t="str">
        <f>IF(Append1[[#This Row],[number_vmail_messages]]&lt;=10, "Low",
IF(Append1[[#This Row],[number_vmail_messages]]&lt;=25, "Medium", "High"))</f>
        <v>Low</v>
      </c>
      <c r="I426">
        <v>88.5</v>
      </c>
      <c r="J426">
        <v>100</v>
      </c>
      <c r="K426">
        <v>15.05</v>
      </c>
      <c r="L426">
        <v>324.8</v>
      </c>
      <c r="M426">
        <v>109</v>
      </c>
      <c r="N426">
        <v>27.61</v>
      </c>
      <c r="O426">
        <v>79.900000000000006</v>
      </c>
      <c r="P426">
        <v>86</v>
      </c>
      <c r="Q426">
        <v>3.6</v>
      </c>
      <c r="R426">
        <v>8.1999999999999993</v>
      </c>
      <c r="S426">
        <v>4</v>
      </c>
      <c r="T426">
        <v>2.21</v>
      </c>
      <c r="U426" t="str">
        <f>IF(Append1[[#This Row],[total_intl_charge]] &lt;= MEDIAN(Append1[total_intl_charge]), "Low", "High")</f>
        <v>Low</v>
      </c>
      <c r="V426">
        <v>3</v>
      </c>
      <c r="X426" s="1"/>
      <c r="Y426">
        <f>IF(Append1[[#This Row],[churn]]="yes", 1,0)</f>
        <v>0</v>
      </c>
      <c r="Z426" t="str">
        <f>IF(Append1[[#This Row],[total_eve_charge]]&lt;=15,"Low",
IF(Append1[[#This Row],[total_eve_charge]]&lt;=19,"Medium","High"))</f>
        <v>High</v>
      </c>
      <c r="AA426" s="1" t="str">
        <f>IF(Append1[[#This Row],[total_day_charge]]&gt;30,"Heavy User",
IF(Append1[[#This Row],[total_eve_charge]]&gt;20,"Evening User",
IF(Append1[[#This Row],[total_night_charge]]&gt;10,"Night User","Low User")))</f>
        <v>Evening User</v>
      </c>
    </row>
    <row r="427" spans="1:27" hidden="1" x14ac:dyDescent="0.3">
      <c r="A427">
        <v>426</v>
      </c>
      <c r="B427" s="1" t="s">
        <v>52</v>
      </c>
      <c r="C427">
        <v>84</v>
      </c>
      <c r="D427" s="1" t="s">
        <v>32</v>
      </c>
      <c r="E427" s="1">
        <v>0</v>
      </c>
      <c r="F427" s="1" t="s">
        <v>24</v>
      </c>
      <c r="G427">
        <v>30</v>
      </c>
      <c r="H427" t="str">
        <f>IF(Append1[[#This Row],[number_vmail_messages]]&lt;=10, "Low",
IF(Append1[[#This Row],[number_vmail_messages]]&lt;=25, "Medium", "High"))</f>
        <v>High</v>
      </c>
      <c r="I427">
        <v>106.5</v>
      </c>
      <c r="J427">
        <v>65</v>
      </c>
      <c r="K427">
        <v>18.11</v>
      </c>
      <c r="L427">
        <v>225.7</v>
      </c>
      <c r="M427">
        <v>108</v>
      </c>
      <c r="N427">
        <v>19.18</v>
      </c>
      <c r="O427">
        <v>188.6</v>
      </c>
      <c r="P427">
        <v>61</v>
      </c>
      <c r="Q427">
        <v>8.49</v>
      </c>
      <c r="R427">
        <v>5.7</v>
      </c>
      <c r="S427">
        <v>3</v>
      </c>
      <c r="T427">
        <v>1.54</v>
      </c>
      <c r="U427" t="str">
        <f>IF(Append1[[#This Row],[total_intl_charge]] &lt;= MEDIAN(Append1[total_intl_charge]), "Low", "High")</f>
        <v>Low</v>
      </c>
      <c r="V427">
        <v>2</v>
      </c>
      <c r="X427" s="1"/>
      <c r="Y427">
        <f>IF(Append1[[#This Row],[churn]]="yes", 1,0)</f>
        <v>0</v>
      </c>
      <c r="Z427" t="str">
        <f>IF(Append1[[#This Row],[total_eve_charge]]&lt;=15,"Low",
IF(Append1[[#This Row],[total_eve_charge]]&lt;=19,"Medium","High"))</f>
        <v>High</v>
      </c>
      <c r="AA427" s="1" t="str">
        <f>IF(Append1[[#This Row],[total_day_charge]]&gt;30,"Heavy User",
IF(Append1[[#This Row],[total_eve_charge]]&gt;20,"Evening User",
IF(Append1[[#This Row],[total_night_charge]]&gt;10,"Night User","Low User")))</f>
        <v>Low User</v>
      </c>
    </row>
    <row r="428" spans="1:27" hidden="1" x14ac:dyDescent="0.3">
      <c r="A428">
        <v>427</v>
      </c>
      <c r="B428" s="1" t="s">
        <v>65</v>
      </c>
      <c r="C428">
        <v>62</v>
      </c>
      <c r="D428" s="1" t="s">
        <v>22</v>
      </c>
      <c r="E428" s="1">
        <v>1</v>
      </c>
      <c r="F428" s="1" t="s">
        <v>24</v>
      </c>
      <c r="G428">
        <v>32</v>
      </c>
      <c r="H428" t="str">
        <f>IF(Append1[[#This Row],[number_vmail_messages]]&lt;=10, "Low",
IF(Append1[[#This Row],[number_vmail_messages]]&lt;=25, "Medium", "High"))</f>
        <v>High</v>
      </c>
      <c r="I428">
        <v>218.4</v>
      </c>
      <c r="J428">
        <v>93</v>
      </c>
      <c r="K428">
        <v>37.130000000000003</v>
      </c>
      <c r="L428">
        <v>236.7</v>
      </c>
      <c r="M428">
        <v>132</v>
      </c>
      <c r="N428">
        <v>20.12</v>
      </c>
      <c r="O428">
        <v>192.2</v>
      </c>
      <c r="P428">
        <v>137</v>
      </c>
      <c r="Q428">
        <v>8.65</v>
      </c>
      <c r="R428">
        <v>13.2</v>
      </c>
      <c r="S428">
        <v>3</v>
      </c>
      <c r="T428">
        <v>3.56</v>
      </c>
      <c r="U428" t="str">
        <f>IF(Append1[[#This Row],[total_intl_charge]] &lt;= MEDIAN(Append1[total_intl_charge]), "Low", "High")</f>
        <v>High</v>
      </c>
      <c r="V428">
        <v>0</v>
      </c>
      <c r="X428" s="1"/>
      <c r="Y428">
        <f>IF(Append1[[#This Row],[churn]]="yes", 1,0)</f>
        <v>0</v>
      </c>
      <c r="Z428" t="str">
        <f>IF(Append1[[#This Row],[total_eve_charge]]&lt;=15,"Low",
IF(Append1[[#This Row],[total_eve_charge]]&lt;=19,"Medium","High"))</f>
        <v>High</v>
      </c>
      <c r="AA428" s="1" t="str">
        <f>IF(Append1[[#This Row],[total_day_charge]]&gt;30,"Heavy User",
IF(Append1[[#This Row],[total_eve_charge]]&gt;20,"Evening User",
IF(Append1[[#This Row],[total_night_charge]]&gt;10,"Night User","Low User")))</f>
        <v>Heavy User</v>
      </c>
    </row>
    <row r="429" spans="1:27" hidden="1" x14ac:dyDescent="0.3">
      <c r="A429">
        <v>428</v>
      </c>
      <c r="B429" s="1" t="s">
        <v>37</v>
      </c>
      <c r="C429">
        <v>20</v>
      </c>
      <c r="D429" s="1" t="s">
        <v>32</v>
      </c>
      <c r="E429" s="1">
        <v>0</v>
      </c>
      <c r="F429" s="1" t="s">
        <v>23</v>
      </c>
      <c r="G429">
        <v>0</v>
      </c>
      <c r="H429" t="str">
        <f>IF(Append1[[#This Row],[number_vmail_messages]]&lt;=10, "Low",
IF(Append1[[#This Row],[number_vmail_messages]]&lt;=25, "Medium", "High"))</f>
        <v>Low</v>
      </c>
      <c r="I429">
        <v>186.8</v>
      </c>
      <c r="J429">
        <v>89</v>
      </c>
      <c r="K429">
        <v>31.76</v>
      </c>
      <c r="L429">
        <v>253.4</v>
      </c>
      <c r="M429">
        <v>51</v>
      </c>
      <c r="N429">
        <v>21.54</v>
      </c>
      <c r="O429">
        <v>273.10000000000002</v>
      </c>
      <c r="P429">
        <v>105</v>
      </c>
      <c r="Q429">
        <v>12.29</v>
      </c>
      <c r="R429">
        <v>12.3</v>
      </c>
      <c r="S429">
        <v>6</v>
      </c>
      <c r="T429">
        <v>3.32</v>
      </c>
      <c r="U429" t="str">
        <f>IF(Append1[[#This Row],[total_intl_charge]] &lt;= MEDIAN(Append1[total_intl_charge]), "Low", "High")</f>
        <v>High</v>
      </c>
      <c r="V429">
        <v>2</v>
      </c>
      <c r="X429" s="1"/>
      <c r="Y429">
        <f>IF(Append1[[#This Row],[churn]]="yes", 1,0)</f>
        <v>0</v>
      </c>
      <c r="Z429" t="str">
        <f>IF(Append1[[#This Row],[total_eve_charge]]&lt;=15,"Low",
IF(Append1[[#This Row],[total_eve_charge]]&lt;=19,"Medium","High"))</f>
        <v>High</v>
      </c>
      <c r="AA429" s="1" t="str">
        <f>IF(Append1[[#This Row],[total_day_charge]]&gt;30,"Heavy User",
IF(Append1[[#This Row],[total_eve_charge]]&gt;20,"Evening User",
IF(Append1[[#This Row],[total_night_charge]]&gt;10,"Night User","Low User")))</f>
        <v>Heavy User</v>
      </c>
    </row>
    <row r="430" spans="1:27" hidden="1" x14ac:dyDescent="0.3">
      <c r="A430">
        <v>429</v>
      </c>
      <c r="B430" s="1" t="s">
        <v>66</v>
      </c>
      <c r="C430">
        <v>112</v>
      </c>
      <c r="D430" s="1" t="s">
        <v>22</v>
      </c>
      <c r="E430" s="1">
        <v>0</v>
      </c>
      <c r="F430" s="1" t="s">
        <v>23</v>
      </c>
      <c r="G430">
        <v>0</v>
      </c>
      <c r="H430" t="str">
        <f>IF(Append1[[#This Row],[number_vmail_messages]]&lt;=10, "Low",
IF(Append1[[#This Row],[number_vmail_messages]]&lt;=25, "Medium", "High"))</f>
        <v>Low</v>
      </c>
      <c r="I430">
        <v>208.7</v>
      </c>
      <c r="J430">
        <v>150</v>
      </c>
      <c r="K430">
        <v>35.479999999999997</v>
      </c>
      <c r="L430">
        <v>212.8</v>
      </c>
      <c r="M430">
        <v>104</v>
      </c>
      <c r="N430">
        <v>18.09</v>
      </c>
      <c r="O430">
        <v>178.1</v>
      </c>
      <c r="P430">
        <v>98</v>
      </c>
      <c r="Q430">
        <v>8.01</v>
      </c>
      <c r="R430">
        <v>8.5</v>
      </c>
      <c r="S430">
        <v>4</v>
      </c>
      <c r="T430">
        <v>2.2999999999999998</v>
      </c>
      <c r="U430" t="str">
        <f>IF(Append1[[#This Row],[total_intl_charge]] &lt;= MEDIAN(Append1[total_intl_charge]), "Low", "High")</f>
        <v>Low</v>
      </c>
      <c r="V430">
        <v>0</v>
      </c>
      <c r="X430" s="1"/>
      <c r="Y430">
        <f>IF(Append1[[#This Row],[churn]]="yes", 1,0)</f>
        <v>0</v>
      </c>
      <c r="Z430" t="str">
        <f>IF(Append1[[#This Row],[total_eve_charge]]&lt;=15,"Low",
IF(Append1[[#This Row],[total_eve_charge]]&lt;=19,"Medium","High"))</f>
        <v>Medium</v>
      </c>
      <c r="AA430" s="1" t="str">
        <f>IF(Append1[[#This Row],[total_day_charge]]&gt;30,"Heavy User",
IF(Append1[[#This Row],[total_eve_charge]]&gt;20,"Evening User",
IF(Append1[[#This Row],[total_night_charge]]&gt;10,"Night User","Low User")))</f>
        <v>Heavy User</v>
      </c>
    </row>
    <row r="431" spans="1:27" hidden="1" x14ac:dyDescent="0.3">
      <c r="A431">
        <v>430</v>
      </c>
      <c r="B431" s="1" t="s">
        <v>56</v>
      </c>
      <c r="C431">
        <v>107</v>
      </c>
      <c r="D431" s="1" t="s">
        <v>26</v>
      </c>
      <c r="E431" s="1">
        <v>0</v>
      </c>
      <c r="F431" s="1" t="s">
        <v>24</v>
      </c>
      <c r="G431">
        <v>27</v>
      </c>
      <c r="H431" t="str">
        <f>IF(Append1[[#This Row],[number_vmail_messages]]&lt;=10, "Low",
IF(Append1[[#This Row],[number_vmail_messages]]&lt;=25, "Medium", "High"))</f>
        <v>High</v>
      </c>
      <c r="I431">
        <v>283.39999999999998</v>
      </c>
      <c r="J431">
        <v>104</v>
      </c>
      <c r="K431">
        <v>48.18</v>
      </c>
      <c r="L431">
        <v>224.1</v>
      </c>
      <c r="M431">
        <v>152</v>
      </c>
      <c r="N431">
        <v>19.05</v>
      </c>
      <c r="O431">
        <v>241.3</v>
      </c>
      <c r="P431">
        <v>63</v>
      </c>
      <c r="Q431">
        <v>10.86</v>
      </c>
      <c r="R431">
        <v>14.4</v>
      </c>
      <c r="S431">
        <v>7</v>
      </c>
      <c r="T431">
        <v>3.89</v>
      </c>
      <c r="U431" t="str">
        <f>IF(Append1[[#This Row],[total_intl_charge]] &lt;= MEDIAN(Append1[total_intl_charge]), "Low", "High")</f>
        <v>High</v>
      </c>
      <c r="V431">
        <v>2</v>
      </c>
      <c r="X431" s="1"/>
      <c r="Y431">
        <f>IF(Append1[[#This Row],[churn]]="yes", 1,0)</f>
        <v>0</v>
      </c>
      <c r="Z431" t="str">
        <f>IF(Append1[[#This Row],[total_eve_charge]]&lt;=15,"Low",
IF(Append1[[#This Row],[total_eve_charge]]&lt;=19,"Medium","High"))</f>
        <v>High</v>
      </c>
      <c r="AA431" s="1" t="str">
        <f>IF(Append1[[#This Row],[total_day_charge]]&gt;30,"Heavy User",
IF(Append1[[#This Row],[total_eve_charge]]&gt;20,"Evening User",
IF(Append1[[#This Row],[total_night_charge]]&gt;10,"Night User","Low User")))</f>
        <v>Heavy User</v>
      </c>
    </row>
    <row r="432" spans="1:27" hidden="1" x14ac:dyDescent="0.3">
      <c r="A432">
        <v>431</v>
      </c>
      <c r="B432" s="1" t="s">
        <v>63</v>
      </c>
      <c r="C432">
        <v>137</v>
      </c>
      <c r="D432" s="1" t="s">
        <v>32</v>
      </c>
      <c r="E432" s="1">
        <v>1</v>
      </c>
      <c r="F432" s="1" t="s">
        <v>23</v>
      </c>
      <c r="G432">
        <v>0</v>
      </c>
      <c r="H432" t="str">
        <f>IF(Append1[[#This Row],[number_vmail_messages]]&lt;=10, "Low",
IF(Append1[[#This Row],[number_vmail_messages]]&lt;=25, "Medium", "High"))</f>
        <v>Low</v>
      </c>
      <c r="I432">
        <v>258</v>
      </c>
      <c r="J432">
        <v>112</v>
      </c>
      <c r="K432">
        <v>43.86</v>
      </c>
      <c r="L432">
        <v>246.5</v>
      </c>
      <c r="M432">
        <v>117</v>
      </c>
      <c r="N432">
        <v>20.95</v>
      </c>
      <c r="O432">
        <v>173.2</v>
      </c>
      <c r="P432">
        <v>100</v>
      </c>
      <c r="Q432">
        <v>7.79</v>
      </c>
      <c r="R432">
        <v>10.9</v>
      </c>
      <c r="S432">
        <v>3</v>
      </c>
      <c r="T432">
        <v>2.94</v>
      </c>
      <c r="U432" t="str">
        <f>IF(Append1[[#This Row],[total_intl_charge]] &lt;= MEDIAN(Append1[total_intl_charge]), "Low", "High")</f>
        <v>High</v>
      </c>
      <c r="V432">
        <v>0</v>
      </c>
      <c r="X432" s="1"/>
      <c r="Y432">
        <f>IF(Append1[[#This Row],[churn]]="yes", 1,0)</f>
        <v>0</v>
      </c>
      <c r="Z432" t="str">
        <f>IF(Append1[[#This Row],[total_eve_charge]]&lt;=15,"Low",
IF(Append1[[#This Row],[total_eve_charge]]&lt;=19,"Medium","High"))</f>
        <v>High</v>
      </c>
      <c r="AA432" s="1" t="str">
        <f>IF(Append1[[#This Row],[total_day_charge]]&gt;30,"Heavy User",
IF(Append1[[#This Row],[total_eve_charge]]&gt;20,"Evening User",
IF(Append1[[#This Row],[total_night_charge]]&gt;10,"Night User","Low User")))</f>
        <v>Heavy User</v>
      </c>
    </row>
    <row r="433" spans="1:27" hidden="1" x14ac:dyDescent="0.3">
      <c r="A433">
        <v>432</v>
      </c>
      <c r="B433" s="1" t="s">
        <v>52</v>
      </c>
      <c r="C433">
        <v>90</v>
      </c>
      <c r="D433" s="1" t="s">
        <v>22</v>
      </c>
      <c r="E433" s="1">
        <v>0</v>
      </c>
      <c r="F433" s="1" t="s">
        <v>24</v>
      </c>
      <c r="G433">
        <v>42</v>
      </c>
      <c r="H433" t="str">
        <f>IF(Append1[[#This Row],[number_vmail_messages]]&lt;=10, "Low",
IF(Append1[[#This Row],[number_vmail_messages]]&lt;=25, "Medium", "High"))</f>
        <v>High</v>
      </c>
      <c r="I433">
        <v>193.3</v>
      </c>
      <c r="J433">
        <v>66</v>
      </c>
      <c r="K433">
        <v>32.86</v>
      </c>
      <c r="L433">
        <v>263.3</v>
      </c>
      <c r="M433">
        <v>85</v>
      </c>
      <c r="N433">
        <v>22.38</v>
      </c>
      <c r="O433">
        <v>214.4</v>
      </c>
      <c r="P433">
        <v>97</v>
      </c>
      <c r="Q433">
        <v>9.65</v>
      </c>
      <c r="R433">
        <v>11.1</v>
      </c>
      <c r="S433">
        <v>4</v>
      </c>
      <c r="T433">
        <v>3</v>
      </c>
      <c r="U433" t="str">
        <f>IF(Append1[[#This Row],[total_intl_charge]] &lt;= MEDIAN(Append1[total_intl_charge]), "Low", "High")</f>
        <v>High</v>
      </c>
      <c r="V433">
        <v>0</v>
      </c>
      <c r="X433" s="1"/>
      <c r="Y433">
        <f>IF(Append1[[#This Row],[churn]]="yes", 1,0)</f>
        <v>0</v>
      </c>
      <c r="Z433" t="str">
        <f>IF(Append1[[#This Row],[total_eve_charge]]&lt;=15,"Low",
IF(Append1[[#This Row],[total_eve_charge]]&lt;=19,"Medium","High"))</f>
        <v>High</v>
      </c>
      <c r="AA433" s="1" t="str">
        <f>IF(Append1[[#This Row],[total_day_charge]]&gt;30,"Heavy User",
IF(Append1[[#This Row],[total_eve_charge]]&gt;20,"Evening User",
IF(Append1[[#This Row],[total_night_charge]]&gt;10,"Night User","Low User")))</f>
        <v>Heavy User</v>
      </c>
    </row>
    <row r="434" spans="1:27" hidden="1" x14ac:dyDescent="0.3">
      <c r="A434">
        <v>433</v>
      </c>
      <c r="B434" s="1" t="s">
        <v>57</v>
      </c>
      <c r="C434">
        <v>189</v>
      </c>
      <c r="D434" s="1" t="s">
        <v>26</v>
      </c>
      <c r="E434" s="1">
        <v>0</v>
      </c>
      <c r="F434" s="1" t="s">
        <v>23</v>
      </c>
      <c r="G434">
        <v>0</v>
      </c>
      <c r="H434" t="str">
        <f>IF(Append1[[#This Row],[number_vmail_messages]]&lt;=10, "Low",
IF(Append1[[#This Row],[number_vmail_messages]]&lt;=25, "Medium", "High"))</f>
        <v>Low</v>
      </c>
      <c r="I434">
        <v>219.9</v>
      </c>
      <c r="J434">
        <v>80</v>
      </c>
      <c r="K434">
        <v>37.380000000000003</v>
      </c>
      <c r="L434">
        <v>143.30000000000001</v>
      </c>
      <c r="M434">
        <v>117</v>
      </c>
      <c r="N434">
        <v>12.18</v>
      </c>
      <c r="O434">
        <v>130.6</v>
      </c>
      <c r="P434">
        <v>69</v>
      </c>
      <c r="Q434">
        <v>5.88</v>
      </c>
      <c r="R434">
        <v>11.7</v>
      </c>
      <c r="S434">
        <v>7</v>
      </c>
      <c r="T434">
        <v>3.16</v>
      </c>
      <c r="U434" t="str">
        <f>IF(Append1[[#This Row],[total_intl_charge]] &lt;= MEDIAN(Append1[total_intl_charge]), "Low", "High")</f>
        <v>High</v>
      </c>
      <c r="V434">
        <v>1</v>
      </c>
      <c r="X434" s="1"/>
      <c r="Y434">
        <f>IF(Append1[[#This Row],[churn]]="yes", 1,0)</f>
        <v>0</v>
      </c>
      <c r="Z434" t="str">
        <f>IF(Append1[[#This Row],[total_eve_charge]]&lt;=15,"Low",
IF(Append1[[#This Row],[total_eve_charge]]&lt;=19,"Medium","High"))</f>
        <v>Low</v>
      </c>
      <c r="AA434" s="1" t="str">
        <f>IF(Append1[[#This Row],[total_day_charge]]&gt;30,"Heavy User",
IF(Append1[[#This Row],[total_eve_charge]]&gt;20,"Evening User",
IF(Append1[[#This Row],[total_night_charge]]&gt;10,"Night User","Low User")))</f>
        <v>Heavy User</v>
      </c>
    </row>
    <row r="435" spans="1:27" hidden="1" x14ac:dyDescent="0.3">
      <c r="A435">
        <v>434</v>
      </c>
      <c r="B435" s="1" t="s">
        <v>25</v>
      </c>
      <c r="C435">
        <v>19</v>
      </c>
      <c r="D435" s="1" t="s">
        <v>22</v>
      </c>
      <c r="E435" s="1">
        <v>1</v>
      </c>
      <c r="F435" s="1" t="s">
        <v>23</v>
      </c>
      <c r="G435">
        <v>0</v>
      </c>
      <c r="H435" t="str">
        <f>IF(Append1[[#This Row],[number_vmail_messages]]&lt;=10, "Low",
IF(Append1[[#This Row],[number_vmail_messages]]&lt;=25, "Medium", "High"))</f>
        <v>Low</v>
      </c>
      <c r="I435">
        <v>237.7</v>
      </c>
      <c r="J435">
        <v>98</v>
      </c>
      <c r="K435">
        <v>40.409999999999997</v>
      </c>
      <c r="L435">
        <v>207.1</v>
      </c>
      <c r="M435">
        <v>121</v>
      </c>
      <c r="N435">
        <v>17.600000000000001</v>
      </c>
      <c r="O435">
        <v>182.2</v>
      </c>
      <c r="P435">
        <v>95</v>
      </c>
      <c r="Q435">
        <v>8.1999999999999993</v>
      </c>
      <c r="R435">
        <v>4.5</v>
      </c>
      <c r="S435">
        <v>4</v>
      </c>
      <c r="T435">
        <v>1.22</v>
      </c>
      <c r="U435" t="str">
        <f>IF(Append1[[#This Row],[total_intl_charge]] &lt;= MEDIAN(Append1[total_intl_charge]), "Low", "High")</f>
        <v>Low</v>
      </c>
      <c r="V435">
        <v>0</v>
      </c>
      <c r="X435" s="1"/>
      <c r="Y435">
        <f>IF(Append1[[#This Row],[churn]]="yes", 1,0)</f>
        <v>0</v>
      </c>
      <c r="Z435" t="str">
        <f>IF(Append1[[#This Row],[total_eve_charge]]&lt;=15,"Low",
IF(Append1[[#This Row],[total_eve_charge]]&lt;=19,"Medium","High"))</f>
        <v>Medium</v>
      </c>
      <c r="AA435" s="1" t="str">
        <f>IF(Append1[[#This Row],[total_day_charge]]&gt;30,"Heavy User",
IF(Append1[[#This Row],[total_eve_charge]]&gt;20,"Evening User",
IF(Append1[[#This Row],[total_night_charge]]&gt;10,"Night User","Low User")))</f>
        <v>Heavy User</v>
      </c>
    </row>
    <row r="436" spans="1:27" hidden="1" x14ac:dyDescent="0.3">
      <c r="A436">
        <v>435</v>
      </c>
      <c r="B436" s="1" t="s">
        <v>57</v>
      </c>
      <c r="C436">
        <v>156</v>
      </c>
      <c r="D436" s="1" t="s">
        <v>26</v>
      </c>
      <c r="E436" s="1">
        <v>0</v>
      </c>
      <c r="F436" s="1" t="s">
        <v>23</v>
      </c>
      <c r="G436">
        <v>0</v>
      </c>
      <c r="H436" t="str">
        <f>IF(Append1[[#This Row],[number_vmail_messages]]&lt;=10, "Low",
IF(Append1[[#This Row],[number_vmail_messages]]&lt;=25, "Medium", "High"))</f>
        <v>Low</v>
      </c>
      <c r="I436">
        <v>237.7</v>
      </c>
      <c r="J436">
        <v>122</v>
      </c>
      <c r="K436">
        <v>40.409999999999997</v>
      </c>
      <c r="L436">
        <v>181.5</v>
      </c>
      <c r="M436">
        <v>91</v>
      </c>
      <c r="N436">
        <v>15.43</v>
      </c>
      <c r="O436">
        <v>185.7</v>
      </c>
      <c r="P436">
        <v>151</v>
      </c>
      <c r="Q436">
        <v>8.36</v>
      </c>
      <c r="R436">
        <v>7.7</v>
      </c>
      <c r="S436">
        <v>4</v>
      </c>
      <c r="T436">
        <v>2.08</v>
      </c>
      <c r="U436" t="str">
        <f>IF(Append1[[#This Row],[total_intl_charge]] &lt;= MEDIAN(Append1[total_intl_charge]), "Low", "High")</f>
        <v>Low</v>
      </c>
      <c r="V436">
        <v>1</v>
      </c>
      <c r="X436" s="1"/>
      <c r="Y436">
        <f>IF(Append1[[#This Row],[churn]]="yes", 1,0)</f>
        <v>0</v>
      </c>
      <c r="Z436" t="str">
        <f>IF(Append1[[#This Row],[total_eve_charge]]&lt;=15,"Low",
IF(Append1[[#This Row],[total_eve_charge]]&lt;=19,"Medium","High"))</f>
        <v>Medium</v>
      </c>
      <c r="AA436" s="1" t="str">
        <f>IF(Append1[[#This Row],[total_day_charge]]&gt;30,"Heavy User",
IF(Append1[[#This Row],[total_eve_charge]]&gt;20,"Evening User",
IF(Append1[[#This Row],[total_night_charge]]&gt;10,"Night User","Low User")))</f>
        <v>Heavy User</v>
      </c>
    </row>
    <row r="437" spans="1:27" hidden="1" x14ac:dyDescent="0.3">
      <c r="A437">
        <v>436</v>
      </c>
      <c r="B437" s="1" t="s">
        <v>52</v>
      </c>
      <c r="C437">
        <v>101</v>
      </c>
      <c r="D437" s="1" t="s">
        <v>26</v>
      </c>
      <c r="E437" s="1">
        <v>0</v>
      </c>
      <c r="F437" s="1" t="s">
        <v>23</v>
      </c>
      <c r="G437">
        <v>0</v>
      </c>
      <c r="H437" t="str">
        <f>IF(Append1[[#This Row],[number_vmail_messages]]&lt;=10, "Low",
IF(Append1[[#This Row],[number_vmail_messages]]&lt;=25, "Medium", "High"))</f>
        <v>Low</v>
      </c>
      <c r="I437">
        <v>220.3</v>
      </c>
      <c r="J437">
        <v>124</v>
      </c>
      <c r="K437">
        <v>37.450000000000003</v>
      </c>
      <c r="L437">
        <v>188.6</v>
      </c>
      <c r="M437">
        <v>101</v>
      </c>
      <c r="N437">
        <v>16.03</v>
      </c>
      <c r="O437">
        <v>278.39999999999998</v>
      </c>
      <c r="P437">
        <v>98</v>
      </c>
      <c r="Q437">
        <v>12.53</v>
      </c>
      <c r="R437">
        <v>10.6</v>
      </c>
      <c r="S437">
        <v>4</v>
      </c>
      <c r="T437">
        <v>2.86</v>
      </c>
      <c r="U437" t="str">
        <f>IF(Append1[[#This Row],[total_intl_charge]] &lt;= MEDIAN(Append1[total_intl_charge]), "Low", "High")</f>
        <v>High</v>
      </c>
      <c r="V437">
        <v>1</v>
      </c>
      <c r="X437" s="1"/>
      <c r="Y437">
        <f>IF(Append1[[#This Row],[churn]]="yes", 1,0)</f>
        <v>0</v>
      </c>
      <c r="Z437" t="str">
        <f>IF(Append1[[#This Row],[total_eve_charge]]&lt;=15,"Low",
IF(Append1[[#This Row],[total_eve_charge]]&lt;=19,"Medium","High"))</f>
        <v>Medium</v>
      </c>
      <c r="AA437" s="1" t="str">
        <f>IF(Append1[[#This Row],[total_day_charge]]&gt;30,"Heavy User",
IF(Append1[[#This Row],[total_eve_charge]]&gt;20,"Evening User",
IF(Append1[[#This Row],[total_night_charge]]&gt;10,"Night User","Low User")))</f>
        <v>Heavy User</v>
      </c>
    </row>
    <row r="438" spans="1:27" hidden="1" x14ac:dyDescent="0.3">
      <c r="A438">
        <v>437</v>
      </c>
      <c r="B438" s="1" t="s">
        <v>27</v>
      </c>
      <c r="C438">
        <v>123</v>
      </c>
      <c r="D438" s="1" t="s">
        <v>22</v>
      </c>
      <c r="E438" s="1">
        <v>0</v>
      </c>
      <c r="F438" s="1" t="s">
        <v>23</v>
      </c>
      <c r="G438">
        <v>0</v>
      </c>
      <c r="H438" t="str">
        <f>IF(Append1[[#This Row],[number_vmail_messages]]&lt;=10, "Low",
IF(Append1[[#This Row],[number_vmail_messages]]&lt;=25, "Medium", "High"))</f>
        <v>Low</v>
      </c>
      <c r="I438">
        <v>204.4</v>
      </c>
      <c r="J438">
        <v>88</v>
      </c>
      <c r="K438">
        <v>34.75</v>
      </c>
      <c r="L438">
        <v>137.5</v>
      </c>
      <c r="M438">
        <v>111</v>
      </c>
      <c r="N438">
        <v>11.69</v>
      </c>
      <c r="O438">
        <v>226</v>
      </c>
      <c r="P438">
        <v>100</v>
      </c>
      <c r="Q438">
        <v>10.17</v>
      </c>
      <c r="R438">
        <v>10</v>
      </c>
      <c r="S438">
        <v>4</v>
      </c>
      <c r="T438">
        <v>2.7</v>
      </c>
      <c r="U438" t="str">
        <f>IF(Append1[[#This Row],[total_intl_charge]] &lt;= MEDIAN(Append1[total_intl_charge]), "Low", "High")</f>
        <v>Low</v>
      </c>
      <c r="V438">
        <v>0</v>
      </c>
      <c r="X438" s="1"/>
      <c r="Y438">
        <f>IF(Append1[[#This Row],[churn]]="yes", 1,0)</f>
        <v>0</v>
      </c>
      <c r="Z438" t="str">
        <f>IF(Append1[[#This Row],[total_eve_charge]]&lt;=15,"Low",
IF(Append1[[#This Row],[total_eve_charge]]&lt;=19,"Medium","High"))</f>
        <v>Low</v>
      </c>
      <c r="AA438" s="1" t="str">
        <f>IF(Append1[[#This Row],[total_day_charge]]&gt;30,"Heavy User",
IF(Append1[[#This Row],[total_eve_charge]]&gt;20,"Evening User",
IF(Append1[[#This Row],[total_night_charge]]&gt;10,"Night User","Low User")))</f>
        <v>Heavy User</v>
      </c>
    </row>
    <row r="439" spans="1:27" hidden="1" x14ac:dyDescent="0.3">
      <c r="A439">
        <v>438</v>
      </c>
      <c r="B439" s="1" t="s">
        <v>52</v>
      </c>
      <c r="C439">
        <v>97</v>
      </c>
      <c r="D439" s="1" t="s">
        <v>32</v>
      </c>
      <c r="E439" s="1">
        <v>0</v>
      </c>
      <c r="F439" s="1" t="s">
        <v>24</v>
      </c>
      <c r="G439">
        <v>32</v>
      </c>
      <c r="H439" t="str">
        <f>IF(Append1[[#This Row],[number_vmail_messages]]&lt;=10, "Low",
IF(Append1[[#This Row],[number_vmail_messages]]&lt;=25, "Medium", "High"))</f>
        <v>High</v>
      </c>
      <c r="I439">
        <v>90</v>
      </c>
      <c r="J439">
        <v>87</v>
      </c>
      <c r="K439">
        <v>15.3</v>
      </c>
      <c r="L439">
        <v>276.3</v>
      </c>
      <c r="M439">
        <v>113</v>
      </c>
      <c r="N439">
        <v>23.49</v>
      </c>
      <c r="O439">
        <v>185.2</v>
      </c>
      <c r="P439">
        <v>107</v>
      </c>
      <c r="Q439">
        <v>8.33</v>
      </c>
      <c r="R439">
        <v>8.6</v>
      </c>
      <c r="S439">
        <v>6</v>
      </c>
      <c r="T439">
        <v>2.3199999999999998</v>
      </c>
      <c r="U439" t="str">
        <f>IF(Append1[[#This Row],[total_intl_charge]] &lt;= MEDIAN(Append1[total_intl_charge]), "Low", "High")</f>
        <v>Low</v>
      </c>
      <c r="V439">
        <v>2</v>
      </c>
      <c r="X439" s="1"/>
      <c r="Y439">
        <f>IF(Append1[[#This Row],[churn]]="yes", 1,0)</f>
        <v>0</v>
      </c>
      <c r="Z439" t="str">
        <f>IF(Append1[[#This Row],[total_eve_charge]]&lt;=15,"Low",
IF(Append1[[#This Row],[total_eve_charge]]&lt;=19,"Medium","High"))</f>
        <v>High</v>
      </c>
      <c r="AA439" s="1" t="str">
        <f>IF(Append1[[#This Row],[total_day_charge]]&gt;30,"Heavy User",
IF(Append1[[#This Row],[total_eve_charge]]&gt;20,"Evening User",
IF(Append1[[#This Row],[total_night_charge]]&gt;10,"Night User","Low User")))</f>
        <v>Evening User</v>
      </c>
    </row>
    <row r="440" spans="1:27" hidden="1" x14ac:dyDescent="0.3">
      <c r="A440">
        <v>439</v>
      </c>
      <c r="B440" s="1" t="s">
        <v>57</v>
      </c>
      <c r="C440">
        <v>115</v>
      </c>
      <c r="D440" s="1" t="s">
        <v>32</v>
      </c>
      <c r="E440" s="1">
        <v>0</v>
      </c>
      <c r="F440" s="1" t="s">
        <v>23</v>
      </c>
      <c r="G440">
        <v>0</v>
      </c>
      <c r="H440" t="str">
        <f>IF(Append1[[#This Row],[number_vmail_messages]]&lt;=10, "Low",
IF(Append1[[#This Row],[number_vmail_messages]]&lt;=25, "Medium", "High"))</f>
        <v>Low</v>
      </c>
      <c r="I440">
        <v>146.69999999999999</v>
      </c>
      <c r="J440">
        <v>128</v>
      </c>
      <c r="K440">
        <v>24.94</v>
      </c>
      <c r="L440">
        <v>106.2</v>
      </c>
      <c r="M440">
        <v>74</v>
      </c>
      <c r="N440">
        <v>9.0299999999999994</v>
      </c>
      <c r="O440">
        <v>197.7</v>
      </c>
      <c r="P440">
        <v>104</v>
      </c>
      <c r="Q440">
        <v>8.9</v>
      </c>
      <c r="R440">
        <v>11.1</v>
      </c>
      <c r="S440">
        <v>4</v>
      </c>
      <c r="T440">
        <v>3</v>
      </c>
      <c r="U440" t="str">
        <f>IF(Append1[[#This Row],[total_intl_charge]] &lt;= MEDIAN(Append1[total_intl_charge]), "Low", "High")</f>
        <v>High</v>
      </c>
      <c r="V440">
        <v>2</v>
      </c>
      <c r="X440" s="1"/>
      <c r="Y440">
        <f>IF(Append1[[#This Row],[churn]]="yes", 1,0)</f>
        <v>0</v>
      </c>
      <c r="Z440" t="str">
        <f>IF(Append1[[#This Row],[total_eve_charge]]&lt;=15,"Low",
IF(Append1[[#This Row],[total_eve_charge]]&lt;=19,"Medium","High"))</f>
        <v>Low</v>
      </c>
      <c r="AA440" s="1" t="str">
        <f>IF(Append1[[#This Row],[total_day_charge]]&gt;30,"Heavy User",
IF(Append1[[#This Row],[total_eve_charge]]&gt;20,"Evening User",
IF(Append1[[#This Row],[total_night_charge]]&gt;10,"Night User","Low User")))</f>
        <v>Low User</v>
      </c>
    </row>
    <row r="441" spans="1:27" hidden="1" x14ac:dyDescent="0.3">
      <c r="A441">
        <v>440</v>
      </c>
      <c r="B441" s="1" t="s">
        <v>37</v>
      </c>
      <c r="C441">
        <v>95</v>
      </c>
      <c r="D441" s="1" t="s">
        <v>32</v>
      </c>
      <c r="E441" s="1">
        <v>0</v>
      </c>
      <c r="F441" s="1" t="s">
        <v>23</v>
      </c>
      <c r="G441">
        <v>0</v>
      </c>
      <c r="H441" t="str">
        <f>IF(Append1[[#This Row],[number_vmail_messages]]&lt;=10, "Low",
IF(Append1[[#This Row],[number_vmail_messages]]&lt;=25, "Medium", "High"))</f>
        <v>Low</v>
      </c>
      <c r="I441">
        <v>237.3</v>
      </c>
      <c r="J441">
        <v>83</v>
      </c>
      <c r="K441">
        <v>40.340000000000003</v>
      </c>
      <c r="L441">
        <v>154</v>
      </c>
      <c r="M441">
        <v>65</v>
      </c>
      <c r="N441">
        <v>13.09</v>
      </c>
      <c r="O441">
        <v>237</v>
      </c>
      <c r="P441">
        <v>105</v>
      </c>
      <c r="Q441">
        <v>10.67</v>
      </c>
      <c r="R441">
        <v>11.2</v>
      </c>
      <c r="S441">
        <v>6</v>
      </c>
      <c r="T441">
        <v>3.02</v>
      </c>
      <c r="U441" t="str">
        <f>IF(Append1[[#This Row],[total_intl_charge]] &lt;= MEDIAN(Append1[total_intl_charge]), "Low", "High")</f>
        <v>High</v>
      </c>
      <c r="V441">
        <v>1</v>
      </c>
      <c r="X441" s="1"/>
      <c r="Y441">
        <f>IF(Append1[[#This Row],[churn]]="yes", 1,0)</f>
        <v>0</v>
      </c>
      <c r="Z441" t="str">
        <f>IF(Append1[[#This Row],[total_eve_charge]]&lt;=15,"Low",
IF(Append1[[#This Row],[total_eve_charge]]&lt;=19,"Medium","High"))</f>
        <v>Low</v>
      </c>
      <c r="AA441" s="1" t="str">
        <f>IF(Append1[[#This Row],[total_day_charge]]&gt;30,"Heavy User",
IF(Append1[[#This Row],[total_eve_charge]]&gt;20,"Evening User",
IF(Append1[[#This Row],[total_night_charge]]&gt;10,"Night User","Low User")))</f>
        <v>Heavy User</v>
      </c>
    </row>
    <row r="442" spans="1:27" hidden="1" x14ac:dyDescent="0.3">
      <c r="A442">
        <v>441</v>
      </c>
      <c r="B442" s="1" t="s">
        <v>52</v>
      </c>
      <c r="C442">
        <v>105</v>
      </c>
      <c r="D442" s="1" t="s">
        <v>22</v>
      </c>
      <c r="E442" s="1">
        <v>0</v>
      </c>
      <c r="F442" s="1" t="s">
        <v>24</v>
      </c>
      <c r="G442">
        <v>20</v>
      </c>
      <c r="H442" t="str">
        <f>IF(Append1[[#This Row],[number_vmail_messages]]&lt;=10, "Low",
IF(Append1[[#This Row],[number_vmail_messages]]&lt;=25, "Medium", "High"))</f>
        <v>Medium</v>
      </c>
      <c r="I442">
        <v>186.9</v>
      </c>
      <c r="J442">
        <v>114</v>
      </c>
      <c r="K442">
        <v>31.77</v>
      </c>
      <c r="L442">
        <v>256.3</v>
      </c>
      <c r="M442">
        <v>91</v>
      </c>
      <c r="N442">
        <v>21.79</v>
      </c>
      <c r="O442">
        <v>334.7</v>
      </c>
      <c r="P442">
        <v>104</v>
      </c>
      <c r="Q442">
        <v>15.06</v>
      </c>
      <c r="R442">
        <v>8.9</v>
      </c>
      <c r="S442">
        <v>2</v>
      </c>
      <c r="T442">
        <v>2.4</v>
      </c>
      <c r="U442" t="str">
        <f>IF(Append1[[#This Row],[total_intl_charge]] &lt;= MEDIAN(Append1[total_intl_charge]), "Low", "High")</f>
        <v>Low</v>
      </c>
      <c r="V442">
        <v>1</v>
      </c>
      <c r="X442" s="1"/>
      <c r="Y442">
        <f>IF(Append1[[#This Row],[churn]]="yes", 1,0)</f>
        <v>0</v>
      </c>
      <c r="Z442" t="str">
        <f>IF(Append1[[#This Row],[total_eve_charge]]&lt;=15,"Low",
IF(Append1[[#This Row],[total_eve_charge]]&lt;=19,"Medium","High"))</f>
        <v>High</v>
      </c>
      <c r="AA442" s="1" t="str">
        <f>IF(Append1[[#This Row],[total_day_charge]]&gt;30,"Heavy User",
IF(Append1[[#This Row],[total_eve_charge]]&gt;20,"Evening User",
IF(Append1[[#This Row],[total_night_charge]]&gt;10,"Night User","Low User")))</f>
        <v>Heavy User</v>
      </c>
    </row>
    <row r="443" spans="1:27" hidden="1" x14ac:dyDescent="0.3">
      <c r="A443">
        <v>442</v>
      </c>
      <c r="B443" s="1" t="s">
        <v>49</v>
      </c>
      <c r="C443">
        <v>1</v>
      </c>
      <c r="D443" s="1" t="s">
        <v>22</v>
      </c>
      <c r="E443" s="1">
        <v>0</v>
      </c>
      <c r="F443" s="1" t="s">
        <v>24</v>
      </c>
      <c r="G443">
        <v>26</v>
      </c>
      <c r="H443" t="str">
        <f>IF(Append1[[#This Row],[number_vmail_messages]]&lt;=10, "Low",
IF(Append1[[#This Row],[number_vmail_messages]]&lt;=25, "Medium", "High"))</f>
        <v>High</v>
      </c>
      <c r="I443">
        <v>146.6</v>
      </c>
      <c r="J443">
        <v>68</v>
      </c>
      <c r="K443">
        <v>24.92</v>
      </c>
      <c r="L443">
        <v>172.8</v>
      </c>
      <c r="M443">
        <v>67</v>
      </c>
      <c r="N443">
        <v>14.69</v>
      </c>
      <c r="O443">
        <v>173.8</v>
      </c>
      <c r="P443">
        <v>113</v>
      </c>
      <c r="Q443">
        <v>7.82</v>
      </c>
      <c r="R443">
        <v>10</v>
      </c>
      <c r="S443">
        <v>2</v>
      </c>
      <c r="T443">
        <v>2.7</v>
      </c>
      <c r="U443" t="str">
        <f>IF(Append1[[#This Row],[total_intl_charge]] &lt;= MEDIAN(Append1[total_intl_charge]), "Low", "High")</f>
        <v>Low</v>
      </c>
      <c r="V443">
        <v>1</v>
      </c>
      <c r="X443" s="1"/>
      <c r="Y443">
        <f>IF(Append1[[#This Row],[churn]]="yes", 1,0)</f>
        <v>0</v>
      </c>
      <c r="Z443" t="str">
        <f>IF(Append1[[#This Row],[total_eve_charge]]&lt;=15,"Low",
IF(Append1[[#This Row],[total_eve_charge]]&lt;=19,"Medium","High"))</f>
        <v>Low</v>
      </c>
      <c r="AA443" s="1" t="str">
        <f>IF(Append1[[#This Row],[total_day_charge]]&gt;30,"Heavy User",
IF(Append1[[#This Row],[total_eve_charge]]&gt;20,"Evening User",
IF(Append1[[#This Row],[total_night_charge]]&gt;10,"Night User","Low User")))</f>
        <v>Low User</v>
      </c>
    </row>
    <row r="444" spans="1:27" hidden="1" x14ac:dyDescent="0.3">
      <c r="A444">
        <v>443</v>
      </c>
      <c r="B444" s="1" t="s">
        <v>44</v>
      </c>
      <c r="C444">
        <v>91</v>
      </c>
      <c r="D444" s="1" t="s">
        <v>22</v>
      </c>
      <c r="E444" s="1">
        <v>0</v>
      </c>
      <c r="F444" s="1" t="s">
        <v>24</v>
      </c>
      <c r="G444">
        <v>20</v>
      </c>
      <c r="H444" t="str">
        <f>IF(Append1[[#This Row],[number_vmail_messages]]&lt;=10, "Low",
IF(Append1[[#This Row],[number_vmail_messages]]&lt;=25, "Medium", "High"))</f>
        <v>Medium</v>
      </c>
      <c r="I444">
        <v>146.1</v>
      </c>
      <c r="J444">
        <v>98</v>
      </c>
      <c r="K444">
        <v>24.84</v>
      </c>
      <c r="L444">
        <v>277.39999999999998</v>
      </c>
      <c r="M444">
        <v>104</v>
      </c>
      <c r="N444">
        <v>23.58</v>
      </c>
      <c r="O444">
        <v>137.69999999999999</v>
      </c>
      <c r="P444">
        <v>100</v>
      </c>
      <c r="Q444">
        <v>6.2</v>
      </c>
      <c r="R444">
        <v>6.2</v>
      </c>
      <c r="S444">
        <v>3</v>
      </c>
      <c r="T444">
        <v>1.67</v>
      </c>
      <c r="U444" t="str">
        <f>IF(Append1[[#This Row],[total_intl_charge]] &lt;= MEDIAN(Append1[total_intl_charge]), "Low", "High")</f>
        <v>Low</v>
      </c>
      <c r="V444">
        <v>1</v>
      </c>
      <c r="X444" s="1"/>
      <c r="Y444">
        <f>IF(Append1[[#This Row],[churn]]="yes", 1,0)</f>
        <v>0</v>
      </c>
      <c r="Z444" t="str">
        <f>IF(Append1[[#This Row],[total_eve_charge]]&lt;=15,"Low",
IF(Append1[[#This Row],[total_eve_charge]]&lt;=19,"Medium","High"))</f>
        <v>High</v>
      </c>
      <c r="AA444" s="1" t="str">
        <f>IF(Append1[[#This Row],[total_day_charge]]&gt;30,"Heavy User",
IF(Append1[[#This Row],[total_eve_charge]]&gt;20,"Evening User",
IF(Append1[[#This Row],[total_night_charge]]&gt;10,"Night User","Low User")))</f>
        <v>Evening User</v>
      </c>
    </row>
    <row r="445" spans="1:27" hidden="1" x14ac:dyDescent="0.3">
      <c r="A445">
        <v>444</v>
      </c>
      <c r="B445" s="1" t="s">
        <v>53</v>
      </c>
      <c r="C445">
        <v>85</v>
      </c>
      <c r="D445" s="1" t="s">
        <v>32</v>
      </c>
      <c r="E445" s="1">
        <v>0</v>
      </c>
      <c r="F445" s="1" t="s">
        <v>23</v>
      </c>
      <c r="G445">
        <v>0</v>
      </c>
      <c r="H445" t="str">
        <f>IF(Append1[[#This Row],[number_vmail_messages]]&lt;=10, "Low",
IF(Append1[[#This Row],[number_vmail_messages]]&lt;=25, "Medium", "High"))</f>
        <v>Low</v>
      </c>
      <c r="I445">
        <v>144.4</v>
      </c>
      <c r="J445">
        <v>88</v>
      </c>
      <c r="K445">
        <v>24.55</v>
      </c>
      <c r="L445">
        <v>264.60000000000002</v>
      </c>
      <c r="M445">
        <v>105</v>
      </c>
      <c r="N445">
        <v>22.49</v>
      </c>
      <c r="O445">
        <v>185.4</v>
      </c>
      <c r="P445">
        <v>94</v>
      </c>
      <c r="Q445">
        <v>8.34</v>
      </c>
      <c r="R445">
        <v>9.9</v>
      </c>
      <c r="S445">
        <v>3</v>
      </c>
      <c r="T445">
        <v>2.67</v>
      </c>
      <c r="U445" t="str">
        <f>IF(Append1[[#This Row],[total_intl_charge]] &lt;= MEDIAN(Append1[total_intl_charge]), "Low", "High")</f>
        <v>Low</v>
      </c>
      <c r="V445">
        <v>1</v>
      </c>
      <c r="X445" s="1"/>
      <c r="Y445">
        <f>IF(Append1[[#This Row],[churn]]="yes", 1,0)</f>
        <v>0</v>
      </c>
      <c r="Z445" t="str">
        <f>IF(Append1[[#This Row],[total_eve_charge]]&lt;=15,"Low",
IF(Append1[[#This Row],[total_eve_charge]]&lt;=19,"Medium","High"))</f>
        <v>High</v>
      </c>
      <c r="AA445" s="1" t="str">
        <f>IF(Append1[[#This Row],[total_day_charge]]&gt;30,"Heavy User",
IF(Append1[[#This Row],[total_eve_charge]]&gt;20,"Evening User",
IF(Append1[[#This Row],[total_night_charge]]&gt;10,"Night User","Low User")))</f>
        <v>Evening User</v>
      </c>
    </row>
    <row r="446" spans="1:27" hidden="1" x14ac:dyDescent="0.3">
      <c r="A446">
        <v>445</v>
      </c>
      <c r="B446" s="1" t="s">
        <v>63</v>
      </c>
      <c r="C446">
        <v>85</v>
      </c>
      <c r="D446" s="1" t="s">
        <v>32</v>
      </c>
      <c r="E446" s="1">
        <v>0</v>
      </c>
      <c r="F446" s="1" t="s">
        <v>24</v>
      </c>
      <c r="G446">
        <v>17</v>
      </c>
      <c r="H446" t="str">
        <f>IF(Append1[[#This Row],[number_vmail_messages]]&lt;=10, "Low",
IF(Append1[[#This Row],[number_vmail_messages]]&lt;=25, "Medium", "High"))</f>
        <v>Medium</v>
      </c>
      <c r="I446">
        <v>89.8</v>
      </c>
      <c r="J446">
        <v>88</v>
      </c>
      <c r="K446">
        <v>15.27</v>
      </c>
      <c r="L446">
        <v>233.2</v>
      </c>
      <c r="M446">
        <v>75</v>
      </c>
      <c r="N446">
        <v>19.82</v>
      </c>
      <c r="O446">
        <v>165.7</v>
      </c>
      <c r="P446">
        <v>116</v>
      </c>
      <c r="Q446">
        <v>7.46</v>
      </c>
      <c r="R446">
        <v>9.3000000000000007</v>
      </c>
      <c r="S446">
        <v>7</v>
      </c>
      <c r="T446">
        <v>2.5099999999999998</v>
      </c>
      <c r="U446" t="str">
        <f>IF(Append1[[#This Row],[total_intl_charge]] &lt;= MEDIAN(Append1[total_intl_charge]), "Low", "High")</f>
        <v>Low</v>
      </c>
      <c r="V446">
        <v>4</v>
      </c>
      <c r="X446" s="1"/>
      <c r="Y446">
        <f>IF(Append1[[#This Row],[churn]]="yes", 1,0)</f>
        <v>0</v>
      </c>
      <c r="Z446" t="str">
        <f>IF(Append1[[#This Row],[total_eve_charge]]&lt;=15,"Low",
IF(Append1[[#This Row],[total_eve_charge]]&lt;=19,"Medium","High"))</f>
        <v>High</v>
      </c>
      <c r="AA446" s="1" t="str">
        <f>IF(Append1[[#This Row],[total_day_charge]]&gt;30,"Heavy User",
IF(Append1[[#This Row],[total_eve_charge]]&gt;20,"Evening User",
IF(Append1[[#This Row],[total_night_charge]]&gt;10,"Night User","Low User")))</f>
        <v>Low User</v>
      </c>
    </row>
    <row r="447" spans="1:27" hidden="1" x14ac:dyDescent="0.3">
      <c r="A447">
        <v>446</v>
      </c>
      <c r="B447" s="1" t="s">
        <v>49</v>
      </c>
      <c r="C447">
        <v>99</v>
      </c>
      <c r="D447" s="1" t="s">
        <v>22</v>
      </c>
      <c r="E447" s="1">
        <v>0</v>
      </c>
      <c r="F447" s="1" t="s">
        <v>23</v>
      </c>
      <c r="G447">
        <v>0</v>
      </c>
      <c r="H447" t="str">
        <f>IF(Append1[[#This Row],[number_vmail_messages]]&lt;=10, "Low",
IF(Append1[[#This Row],[number_vmail_messages]]&lt;=25, "Medium", "High"))</f>
        <v>Low</v>
      </c>
      <c r="I447">
        <v>174.1</v>
      </c>
      <c r="J447">
        <v>102</v>
      </c>
      <c r="K447">
        <v>29.6</v>
      </c>
      <c r="L447">
        <v>99.1</v>
      </c>
      <c r="M447">
        <v>118</v>
      </c>
      <c r="N447">
        <v>8.42</v>
      </c>
      <c r="O447">
        <v>211.6</v>
      </c>
      <c r="P447">
        <v>126</v>
      </c>
      <c r="Q447">
        <v>9.52</v>
      </c>
      <c r="R447">
        <v>7.7</v>
      </c>
      <c r="S447">
        <v>2</v>
      </c>
      <c r="T447">
        <v>2.08</v>
      </c>
      <c r="U447" t="str">
        <f>IF(Append1[[#This Row],[total_intl_charge]] &lt;= MEDIAN(Append1[total_intl_charge]), "Low", "High")</f>
        <v>Low</v>
      </c>
      <c r="V447">
        <v>2</v>
      </c>
      <c r="X447" s="1"/>
      <c r="Y447">
        <f>IF(Append1[[#This Row],[churn]]="yes", 1,0)</f>
        <v>0</v>
      </c>
      <c r="Z447" t="str">
        <f>IF(Append1[[#This Row],[total_eve_charge]]&lt;=15,"Low",
IF(Append1[[#This Row],[total_eve_charge]]&lt;=19,"Medium","High"))</f>
        <v>Low</v>
      </c>
      <c r="AA447" s="1" t="str">
        <f>IF(Append1[[#This Row],[total_day_charge]]&gt;30,"Heavy User",
IF(Append1[[#This Row],[total_eve_charge]]&gt;20,"Evening User",
IF(Append1[[#This Row],[total_night_charge]]&gt;10,"Night User","Low User")))</f>
        <v>Low User</v>
      </c>
    </row>
    <row r="448" spans="1:27" hidden="1" x14ac:dyDescent="0.3">
      <c r="A448">
        <v>447</v>
      </c>
      <c r="B448" s="1" t="s">
        <v>71</v>
      </c>
      <c r="C448">
        <v>123</v>
      </c>
      <c r="D448" s="1" t="s">
        <v>22</v>
      </c>
      <c r="E448" s="1">
        <v>0</v>
      </c>
      <c r="F448" s="1" t="s">
        <v>23</v>
      </c>
      <c r="G448">
        <v>0</v>
      </c>
      <c r="H448" t="str">
        <f>IF(Append1[[#This Row],[number_vmail_messages]]&lt;=10, "Low",
IF(Append1[[#This Row],[number_vmail_messages]]&lt;=25, "Medium", "High"))</f>
        <v>Low</v>
      </c>
      <c r="I448">
        <v>175.7</v>
      </c>
      <c r="J448">
        <v>78</v>
      </c>
      <c r="K448">
        <v>29.87</v>
      </c>
      <c r="L448">
        <v>184.6</v>
      </c>
      <c r="M448">
        <v>96</v>
      </c>
      <c r="N448">
        <v>15.69</v>
      </c>
      <c r="O448">
        <v>156.9</v>
      </c>
      <c r="P448">
        <v>92</v>
      </c>
      <c r="Q448">
        <v>7.06</v>
      </c>
      <c r="R448">
        <v>9.1</v>
      </c>
      <c r="S448">
        <v>2</v>
      </c>
      <c r="T448">
        <v>2.46</v>
      </c>
      <c r="U448" t="str">
        <f>IF(Append1[[#This Row],[total_intl_charge]] &lt;= MEDIAN(Append1[total_intl_charge]), "Low", "High")</f>
        <v>Low</v>
      </c>
      <c r="V448">
        <v>2</v>
      </c>
      <c r="X448" s="1"/>
      <c r="Y448">
        <f>IF(Append1[[#This Row],[churn]]="yes", 1,0)</f>
        <v>0</v>
      </c>
      <c r="Z448" t="str">
        <f>IF(Append1[[#This Row],[total_eve_charge]]&lt;=15,"Low",
IF(Append1[[#This Row],[total_eve_charge]]&lt;=19,"Medium","High"))</f>
        <v>Medium</v>
      </c>
      <c r="AA448" s="1" t="str">
        <f>IF(Append1[[#This Row],[total_day_charge]]&gt;30,"Heavy User",
IF(Append1[[#This Row],[total_eve_charge]]&gt;20,"Evening User",
IF(Append1[[#This Row],[total_night_charge]]&gt;10,"Night User","Low User")))</f>
        <v>Low User</v>
      </c>
    </row>
    <row r="449" spans="1:27" hidden="1" x14ac:dyDescent="0.3">
      <c r="A449">
        <v>448</v>
      </c>
      <c r="B449" s="1" t="s">
        <v>50</v>
      </c>
      <c r="C449">
        <v>104</v>
      </c>
      <c r="D449" s="1" t="s">
        <v>22</v>
      </c>
      <c r="E449" s="1">
        <v>0</v>
      </c>
      <c r="F449" s="1" t="s">
        <v>23</v>
      </c>
      <c r="G449">
        <v>0</v>
      </c>
      <c r="H449" t="str">
        <f>IF(Append1[[#This Row],[number_vmail_messages]]&lt;=10, "Low",
IF(Append1[[#This Row],[number_vmail_messages]]&lt;=25, "Medium", "High"))</f>
        <v>Low</v>
      </c>
      <c r="I449">
        <v>113.6</v>
      </c>
      <c r="J449">
        <v>87</v>
      </c>
      <c r="K449">
        <v>19.309999999999999</v>
      </c>
      <c r="L449">
        <v>158.6</v>
      </c>
      <c r="M449">
        <v>98</v>
      </c>
      <c r="N449">
        <v>13.48</v>
      </c>
      <c r="O449">
        <v>187.7</v>
      </c>
      <c r="P449">
        <v>87</v>
      </c>
      <c r="Q449">
        <v>8.4499999999999993</v>
      </c>
      <c r="R449">
        <v>10.5</v>
      </c>
      <c r="S449">
        <v>6</v>
      </c>
      <c r="T449">
        <v>2.84</v>
      </c>
      <c r="U449" t="str">
        <f>IF(Append1[[#This Row],[total_intl_charge]] &lt;= MEDIAN(Append1[total_intl_charge]), "Low", "High")</f>
        <v>High</v>
      </c>
      <c r="V449">
        <v>2</v>
      </c>
      <c r="X449" s="1"/>
      <c r="Y449">
        <f>IF(Append1[[#This Row],[churn]]="yes", 1,0)</f>
        <v>0</v>
      </c>
      <c r="Z449" t="str">
        <f>IF(Append1[[#This Row],[total_eve_charge]]&lt;=15,"Low",
IF(Append1[[#This Row],[total_eve_charge]]&lt;=19,"Medium","High"))</f>
        <v>Low</v>
      </c>
      <c r="AA449" s="1" t="str">
        <f>IF(Append1[[#This Row],[total_day_charge]]&gt;30,"Heavy User",
IF(Append1[[#This Row],[total_eve_charge]]&gt;20,"Evening User",
IF(Append1[[#This Row],[total_night_charge]]&gt;10,"Night User","Low User")))</f>
        <v>Low User</v>
      </c>
    </row>
    <row r="450" spans="1:27" hidden="1" x14ac:dyDescent="0.3">
      <c r="A450">
        <v>449</v>
      </c>
      <c r="B450" s="1" t="s">
        <v>44</v>
      </c>
      <c r="C450">
        <v>168</v>
      </c>
      <c r="D450" s="1" t="s">
        <v>32</v>
      </c>
      <c r="E450" s="1">
        <v>0</v>
      </c>
      <c r="F450" s="1" t="s">
        <v>23</v>
      </c>
      <c r="G450">
        <v>0</v>
      </c>
      <c r="H450" t="str">
        <f>IF(Append1[[#This Row],[number_vmail_messages]]&lt;=10, "Low",
IF(Append1[[#This Row],[number_vmail_messages]]&lt;=25, "Medium", "High"))</f>
        <v>Low</v>
      </c>
      <c r="I450">
        <v>163.4</v>
      </c>
      <c r="J450">
        <v>134</v>
      </c>
      <c r="K450">
        <v>27.78</v>
      </c>
      <c r="L450">
        <v>240.1</v>
      </c>
      <c r="M450">
        <v>87</v>
      </c>
      <c r="N450">
        <v>20.41</v>
      </c>
      <c r="O450">
        <v>164</v>
      </c>
      <c r="P450">
        <v>147</v>
      </c>
      <c r="Q450">
        <v>7.38</v>
      </c>
      <c r="R450">
        <v>11.6</v>
      </c>
      <c r="S450">
        <v>2</v>
      </c>
      <c r="T450">
        <v>3.13</v>
      </c>
      <c r="U450" t="str">
        <f>IF(Append1[[#This Row],[total_intl_charge]] &lt;= MEDIAN(Append1[total_intl_charge]), "Low", "High")</f>
        <v>High</v>
      </c>
      <c r="V450">
        <v>2</v>
      </c>
      <c r="X450" s="1"/>
      <c r="Y450">
        <f>IF(Append1[[#This Row],[churn]]="yes", 1,0)</f>
        <v>0</v>
      </c>
      <c r="Z450" t="str">
        <f>IF(Append1[[#This Row],[total_eve_charge]]&lt;=15,"Low",
IF(Append1[[#This Row],[total_eve_charge]]&lt;=19,"Medium","High"))</f>
        <v>High</v>
      </c>
      <c r="AA450" s="1" t="str">
        <f>IF(Append1[[#This Row],[total_day_charge]]&gt;30,"Heavy User",
IF(Append1[[#This Row],[total_eve_charge]]&gt;20,"Evening User",
IF(Append1[[#This Row],[total_night_charge]]&gt;10,"Night User","Low User")))</f>
        <v>Evening User</v>
      </c>
    </row>
    <row r="451" spans="1:27" hidden="1" x14ac:dyDescent="0.3">
      <c r="A451">
        <v>450</v>
      </c>
      <c r="B451" s="1" t="s">
        <v>21</v>
      </c>
      <c r="C451">
        <v>68</v>
      </c>
      <c r="D451" s="1" t="s">
        <v>22</v>
      </c>
      <c r="E451" s="1">
        <v>0</v>
      </c>
      <c r="F451" s="1" t="s">
        <v>23</v>
      </c>
      <c r="G451">
        <v>0</v>
      </c>
      <c r="H451" t="str">
        <f>IF(Append1[[#This Row],[number_vmail_messages]]&lt;=10, "Low",
IF(Append1[[#This Row],[number_vmail_messages]]&lt;=25, "Medium", "High"))</f>
        <v>Low</v>
      </c>
      <c r="I451">
        <v>207.6</v>
      </c>
      <c r="J451">
        <v>68</v>
      </c>
      <c r="K451">
        <v>35.29</v>
      </c>
      <c r="L451">
        <v>251.6</v>
      </c>
      <c r="M451">
        <v>123</v>
      </c>
      <c r="N451">
        <v>21.39</v>
      </c>
      <c r="O451">
        <v>191.6</v>
      </c>
      <c r="P451">
        <v>100</v>
      </c>
      <c r="Q451">
        <v>8.6199999999999992</v>
      </c>
      <c r="R451">
        <v>10.9</v>
      </c>
      <c r="S451">
        <v>6</v>
      </c>
      <c r="T451">
        <v>2.94</v>
      </c>
      <c r="U451" t="str">
        <f>IF(Append1[[#This Row],[total_intl_charge]] &lt;= MEDIAN(Append1[total_intl_charge]), "Low", "High")</f>
        <v>High</v>
      </c>
      <c r="V451">
        <v>2</v>
      </c>
      <c r="X451" s="1"/>
      <c r="Y451">
        <f>IF(Append1[[#This Row],[churn]]="yes", 1,0)</f>
        <v>0</v>
      </c>
      <c r="Z451" t="str">
        <f>IF(Append1[[#This Row],[total_eve_charge]]&lt;=15,"Low",
IF(Append1[[#This Row],[total_eve_charge]]&lt;=19,"Medium","High"))</f>
        <v>High</v>
      </c>
      <c r="AA451" s="1" t="str">
        <f>IF(Append1[[#This Row],[total_day_charge]]&gt;30,"Heavy User",
IF(Append1[[#This Row],[total_eve_charge]]&gt;20,"Evening User",
IF(Append1[[#This Row],[total_night_charge]]&gt;10,"Night User","Low User")))</f>
        <v>Heavy User</v>
      </c>
    </row>
    <row r="452" spans="1:27" hidden="1" x14ac:dyDescent="0.3">
      <c r="A452">
        <v>451</v>
      </c>
      <c r="B452" s="1" t="s">
        <v>49</v>
      </c>
      <c r="C452">
        <v>112</v>
      </c>
      <c r="D452" s="1" t="s">
        <v>22</v>
      </c>
      <c r="E452" s="1">
        <v>0</v>
      </c>
      <c r="F452" s="1" t="s">
        <v>24</v>
      </c>
      <c r="G452">
        <v>31</v>
      </c>
      <c r="H452" t="str">
        <f>IF(Append1[[#This Row],[number_vmail_messages]]&lt;=10, "Low",
IF(Append1[[#This Row],[number_vmail_messages]]&lt;=25, "Medium", "High"))</f>
        <v>High</v>
      </c>
      <c r="I452">
        <v>225.2</v>
      </c>
      <c r="J452">
        <v>89</v>
      </c>
      <c r="K452">
        <v>38.28</v>
      </c>
      <c r="L452">
        <v>256.8</v>
      </c>
      <c r="M452">
        <v>117</v>
      </c>
      <c r="N452">
        <v>21.83</v>
      </c>
      <c r="O452">
        <v>249.7</v>
      </c>
      <c r="P452">
        <v>87</v>
      </c>
      <c r="Q452">
        <v>11.24</v>
      </c>
      <c r="R452">
        <v>11.5</v>
      </c>
      <c r="S452">
        <v>1</v>
      </c>
      <c r="T452">
        <v>3.11</v>
      </c>
      <c r="U452" t="str">
        <f>IF(Append1[[#This Row],[total_intl_charge]] &lt;= MEDIAN(Append1[total_intl_charge]), "Low", "High")</f>
        <v>High</v>
      </c>
      <c r="V452">
        <v>4</v>
      </c>
      <c r="X452" s="1"/>
      <c r="Y452">
        <f>IF(Append1[[#This Row],[churn]]="yes", 1,0)</f>
        <v>0</v>
      </c>
      <c r="Z452" t="str">
        <f>IF(Append1[[#This Row],[total_eve_charge]]&lt;=15,"Low",
IF(Append1[[#This Row],[total_eve_charge]]&lt;=19,"Medium","High"))</f>
        <v>High</v>
      </c>
      <c r="AA452" s="1" t="str">
        <f>IF(Append1[[#This Row],[total_day_charge]]&gt;30,"Heavy User",
IF(Append1[[#This Row],[total_eve_charge]]&gt;20,"Evening User",
IF(Append1[[#This Row],[total_night_charge]]&gt;10,"Night User","Low User")))</f>
        <v>Heavy User</v>
      </c>
    </row>
    <row r="453" spans="1:27" hidden="1" x14ac:dyDescent="0.3">
      <c r="A453">
        <v>452</v>
      </c>
      <c r="B453" s="1" t="s">
        <v>76</v>
      </c>
      <c r="C453">
        <v>56</v>
      </c>
      <c r="D453" s="1" t="s">
        <v>22</v>
      </c>
      <c r="E453" s="1">
        <v>1</v>
      </c>
      <c r="F453" s="1" t="s">
        <v>23</v>
      </c>
      <c r="G453">
        <v>0</v>
      </c>
      <c r="H453" t="str">
        <f>IF(Append1[[#This Row],[number_vmail_messages]]&lt;=10, "Low",
IF(Append1[[#This Row],[number_vmail_messages]]&lt;=25, "Medium", "High"))</f>
        <v>Low</v>
      </c>
      <c r="I453">
        <v>177.7</v>
      </c>
      <c r="J453">
        <v>114</v>
      </c>
      <c r="K453">
        <v>30.21</v>
      </c>
      <c r="L453">
        <v>215.6</v>
      </c>
      <c r="M453">
        <v>110</v>
      </c>
      <c r="N453">
        <v>18.329999999999998</v>
      </c>
      <c r="O453">
        <v>236.7</v>
      </c>
      <c r="P453">
        <v>67</v>
      </c>
      <c r="Q453">
        <v>10.65</v>
      </c>
      <c r="R453">
        <v>10.5</v>
      </c>
      <c r="S453">
        <v>5</v>
      </c>
      <c r="T453">
        <v>2.84</v>
      </c>
      <c r="U453" t="str">
        <f>IF(Append1[[#This Row],[total_intl_charge]] &lt;= MEDIAN(Append1[total_intl_charge]), "Low", "High")</f>
        <v>High</v>
      </c>
      <c r="V453">
        <v>1</v>
      </c>
      <c r="X453" s="1"/>
      <c r="Y453">
        <f>IF(Append1[[#This Row],[churn]]="yes", 1,0)</f>
        <v>0</v>
      </c>
      <c r="Z453" t="str">
        <f>IF(Append1[[#This Row],[total_eve_charge]]&lt;=15,"Low",
IF(Append1[[#This Row],[total_eve_charge]]&lt;=19,"Medium","High"))</f>
        <v>Medium</v>
      </c>
      <c r="AA453" s="1" t="str">
        <f>IF(Append1[[#This Row],[total_day_charge]]&gt;30,"Heavy User",
IF(Append1[[#This Row],[total_eve_charge]]&gt;20,"Evening User",
IF(Append1[[#This Row],[total_night_charge]]&gt;10,"Night User","Low User")))</f>
        <v>Heavy User</v>
      </c>
    </row>
    <row r="454" spans="1:27" hidden="1" x14ac:dyDescent="0.3">
      <c r="A454">
        <v>453</v>
      </c>
      <c r="B454" s="1" t="s">
        <v>67</v>
      </c>
      <c r="C454">
        <v>133</v>
      </c>
      <c r="D454" s="1" t="s">
        <v>32</v>
      </c>
      <c r="E454" s="1">
        <v>0</v>
      </c>
      <c r="F454" s="1" t="s">
        <v>23</v>
      </c>
      <c r="G454">
        <v>0</v>
      </c>
      <c r="H454" t="str">
        <f>IF(Append1[[#This Row],[number_vmail_messages]]&lt;=10, "Low",
IF(Append1[[#This Row],[number_vmail_messages]]&lt;=25, "Medium", "High"))</f>
        <v>Low</v>
      </c>
      <c r="I454">
        <v>117.8</v>
      </c>
      <c r="J454">
        <v>100</v>
      </c>
      <c r="K454">
        <v>20.03</v>
      </c>
      <c r="L454">
        <v>199.2</v>
      </c>
      <c r="M454">
        <v>105</v>
      </c>
      <c r="N454">
        <v>16.93</v>
      </c>
      <c r="O454">
        <v>244.1</v>
      </c>
      <c r="P454">
        <v>119</v>
      </c>
      <c r="Q454">
        <v>10.98</v>
      </c>
      <c r="R454">
        <v>11.8</v>
      </c>
      <c r="S454">
        <v>4</v>
      </c>
      <c r="T454">
        <v>3.19</v>
      </c>
      <c r="U454" t="str">
        <f>IF(Append1[[#This Row],[total_intl_charge]] &lt;= MEDIAN(Append1[total_intl_charge]), "Low", "High")</f>
        <v>High</v>
      </c>
      <c r="V454">
        <v>0</v>
      </c>
      <c r="X454" s="1"/>
      <c r="Y454">
        <f>IF(Append1[[#This Row],[churn]]="yes", 1,0)</f>
        <v>0</v>
      </c>
      <c r="Z454" t="str">
        <f>IF(Append1[[#This Row],[total_eve_charge]]&lt;=15,"Low",
IF(Append1[[#This Row],[total_eve_charge]]&lt;=19,"Medium","High"))</f>
        <v>Medium</v>
      </c>
      <c r="AA454" s="1" t="str">
        <f>IF(Append1[[#This Row],[total_day_charge]]&gt;30,"Heavy User",
IF(Append1[[#This Row],[total_eve_charge]]&gt;20,"Evening User",
IF(Append1[[#This Row],[total_night_charge]]&gt;10,"Night User","Low User")))</f>
        <v>Night User</v>
      </c>
    </row>
    <row r="455" spans="1:27" hidden="1" x14ac:dyDescent="0.3">
      <c r="A455">
        <v>454</v>
      </c>
      <c r="B455" s="1" t="s">
        <v>72</v>
      </c>
      <c r="C455">
        <v>95</v>
      </c>
      <c r="D455" s="1" t="s">
        <v>32</v>
      </c>
      <c r="E455" s="1">
        <v>0</v>
      </c>
      <c r="F455" s="1" t="s">
        <v>23</v>
      </c>
      <c r="G455">
        <v>0</v>
      </c>
      <c r="H455" t="str">
        <f>IF(Append1[[#This Row],[number_vmail_messages]]&lt;=10, "Low",
IF(Append1[[#This Row],[number_vmail_messages]]&lt;=25, "Medium", "High"))</f>
        <v>Low</v>
      </c>
      <c r="I455">
        <v>128.6</v>
      </c>
      <c r="J455">
        <v>115</v>
      </c>
      <c r="K455">
        <v>21.86</v>
      </c>
      <c r="L455">
        <v>216.2</v>
      </c>
      <c r="M455">
        <v>88</v>
      </c>
      <c r="N455">
        <v>18.38</v>
      </c>
      <c r="O455">
        <v>255.3</v>
      </c>
      <c r="P455">
        <v>96</v>
      </c>
      <c r="Q455">
        <v>11.49</v>
      </c>
      <c r="R455">
        <v>6.3</v>
      </c>
      <c r="S455">
        <v>2</v>
      </c>
      <c r="T455">
        <v>1.7</v>
      </c>
      <c r="U455" t="str">
        <f>IF(Append1[[#This Row],[total_intl_charge]] &lt;= MEDIAN(Append1[total_intl_charge]), "Low", "High")</f>
        <v>Low</v>
      </c>
      <c r="V455">
        <v>6</v>
      </c>
      <c r="X455" s="1"/>
      <c r="Y455">
        <f>IF(Append1[[#This Row],[churn]]="yes", 1,0)</f>
        <v>0</v>
      </c>
      <c r="Z455" t="str">
        <f>IF(Append1[[#This Row],[total_eve_charge]]&lt;=15,"Low",
IF(Append1[[#This Row],[total_eve_charge]]&lt;=19,"Medium","High"))</f>
        <v>Medium</v>
      </c>
      <c r="AA455" s="1" t="str">
        <f>IF(Append1[[#This Row],[total_day_charge]]&gt;30,"Heavy User",
IF(Append1[[#This Row],[total_eve_charge]]&gt;20,"Evening User",
IF(Append1[[#This Row],[total_night_charge]]&gt;10,"Night User","Low User")))</f>
        <v>Night User</v>
      </c>
    </row>
    <row r="456" spans="1:27" hidden="1" x14ac:dyDescent="0.3">
      <c r="A456">
        <v>455</v>
      </c>
      <c r="B456" s="1" t="s">
        <v>40</v>
      </c>
      <c r="C456">
        <v>1</v>
      </c>
      <c r="D456" s="1" t="s">
        <v>22</v>
      </c>
      <c r="E456" s="1">
        <v>0</v>
      </c>
      <c r="F456" s="1" t="s">
        <v>23</v>
      </c>
      <c r="G456">
        <v>0</v>
      </c>
      <c r="H456" t="str">
        <f>IF(Append1[[#This Row],[number_vmail_messages]]&lt;=10, "Low",
IF(Append1[[#This Row],[number_vmail_messages]]&lt;=25, "Medium", "High"))</f>
        <v>Low</v>
      </c>
      <c r="I456">
        <v>182.1</v>
      </c>
      <c r="J456">
        <v>106</v>
      </c>
      <c r="K456">
        <v>30.96</v>
      </c>
      <c r="L456">
        <v>134.9</v>
      </c>
      <c r="M456">
        <v>106</v>
      </c>
      <c r="N456">
        <v>11.47</v>
      </c>
      <c r="O456">
        <v>152.30000000000001</v>
      </c>
      <c r="P456">
        <v>75</v>
      </c>
      <c r="Q456">
        <v>6.85</v>
      </c>
      <c r="R456">
        <v>10</v>
      </c>
      <c r="S456">
        <v>3</v>
      </c>
      <c r="T456">
        <v>2.7</v>
      </c>
      <c r="U456" t="str">
        <f>IF(Append1[[#This Row],[total_intl_charge]] &lt;= MEDIAN(Append1[total_intl_charge]), "Low", "High")</f>
        <v>Low</v>
      </c>
      <c r="V456">
        <v>5</v>
      </c>
      <c r="X456" s="1"/>
      <c r="Y456">
        <f>IF(Append1[[#This Row],[churn]]="yes", 1,0)</f>
        <v>0</v>
      </c>
      <c r="Z456" t="str">
        <f>IF(Append1[[#This Row],[total_eve_charge]]&lt;=15,"Low",
IF(Append1[[#This Row],[total_eve_charge]]&lt;=19,"Medium","High"))</f>
        <v>Low</v>
      </c>
      <c r="AA456" s="1" t="str">
        <f>IF(Append1[[#This Row],[total_day_charge]]&gt;30,"Heavy User",
IF(Append1[[#This Row],[total_eve_charge]]&gt;20,"Evening User",
IF(Append1[[#This Row],[total_night_charge]]&gt;10,"Night User","Low User")))</f>
        <v>Heavy User</v>
      </c>
    </row>
    <row r="457" spans="1:27" hidden="1" x14ac:dyDescent="0.3">
      <c r="A457">
        <v>456</v>
      </c>
      <c r="B457" s="1" t="s">
        <v>70</v>
      </c>
      <c r="C457">
        <v>90</v>
      </c>
      <c r="D457" s="1" t="s">
        <v>22</v>
      </c>
      <c r="E457" s="1">
        <v>0</v>
      </c>
      <c r="F457" s="1" t="s">
        <v>24</v>
      </c>
      <c r="G457">
        <v>22</v>
      </c>
      <c r="H457" t="str">
        <f>IF(Append1[[#This Row],[number_vmail_messages]]&lt;=10, "Low",
IF(Append1[[#This Row],[number_vmail_messages]]&lt;=25, "Medium", "High"))</f>
        <v>Medium</v>
      </c>
      <c r="I457">
        <v>124.5</v>
      </c>
      <c r="J457">
        <v>94</v>
      </c>
      <c r="K457">
        <v>21.17</v>
      </c>
      <c r="L457">
        <v>231.7</v>
      </c>
      <c r="M457">
        <v>90</v>
      </c>
      <c r="N457">
        <v>19.690000000000001</v>
      </c>
      <c r="O457">
        <v>222.2</v>
      </c>
      <c r="P457">
        <v>108</v>
      </c>
      <c r="Q457">
        <v>10</v>
      </c>
      <c r="R457">
        <v>6.4</v>
      </c>
      <c r="S457">
        <v>12</v>
      </c>
      <c r="T457">
        <v>1.73</v>
      </c>
      <c r="U457" t="str">
        <f>IF(Append1[[#This Row],[total_intl_charge]] &lt;= MEDIAN(Append1[total_intl_charge]), "Low", "High")</f>
        <v>Low</v>
      </c>
      <c r="V457">
        <v>1</v>
      </c>
      <c r="X457" s="1"/>
      <c r="Y457">
        <f>IF(Append1[[#This Row],[churn]]="yes", 1,0)</f>
        <v>0</v>
      </c>
      <c r="Z457" t="str">
        <f>IF(Append1[[#This Row],[total_eve_charge]]&lt;=15,"Low",
IF(Append1[[#This Row],[total_eve_charge]]&lt;=19,"Medium","High"))</f>
        <v>High</v>
      </c>
      <c r="AA457" s="1" t="str">
        <f>IF(Append1[[#This Row],[total_day_charge]]&gt;30,"Heavy User",
IF(Append1[[#This Row],[total_eve_charge]]&gt;20,"Evening User",
IF(Append1[[#This Row],[total_night_charge]]&gt;10,"Night User","Low User")))</f>
        <v>Low User</v>
      </c>
    </row>
    <row r="458" spans="1:27" hidden="1" x14ac:dyDescent="0.3">
      <c r="A458">
        <v>457</v>
      </c>
      <c r="B458" s="1" t="s">
        <v>44</v>
      </c>
      <c r="C458">
        <v>46</v>
      </c>
      <c r="D458" s="1" t="s">
        <v>22</v>
      </c>
      <c r="E458" s="1">
        <v>0</v>
      </c>
      <c r="F458" s="1" t="s">
        <v>23</v>
      </c>
      <c r="G458">
        <v>0</v>
      </c>
      <c r="H458" t="str">
        <f>IF(Append1[[#This Row],[number_vmail_messages]]&lt;=10, "Low",
IF(Append1[[#This Row],[number_vmail_messages]]&lt;=25, "Medium", "High"))</f>
        <v>Low</v>
      </c>
      <c r="I458">
        <v>122.2</v>
      </c>
      <c r="J458">
        <v>67</v>
      </c>
      <c r="K458">
        <v>20.77</v>
      </c>
      <c r="L458">
        <v>167.2</v>
      </c>
      <c r="M458">
        <v>62</v>
      </c>
      <c r="N458">
        <v>14.21</v>
      </c>
      <c r="O458">
        <v>194.8</v>
      </c>
      <c r="P458">
        <v>98</v>
      </c>
      <c r="Q458">
        <v>8.77</v>
      </c>
      <c r="R458">
        <v>9.6999999999999993</v>
      </c>
      <c r="S458">
        <v>6</v>
      </c>
      <c r="T458">
        <v>2.62</v>
      </c>
      <c r="U458" t="str">
        <f>IF(Append1[[#This Row],[total_intl_charge]] &lt;= MEDIAN(Append1[total_intl_charge]), "Low", "High")</f>
        <v>Low</v>
      </c>
      <c r="V458">
        <v>1</v>
      </c>
      <c r="X458" s="1"/>
      <c r="Y458">
        <f>IF(Append1[[#This Row],[churn]]="yes", 1,0)</f>
        <v>0</v>
      </c>
      <c r="Z458" t="str">
        <f>IF(Append1[[#This Row],[total_eve_charge]]&lt;=15,"Low",
IF(Append1[[#This Row],[total_eve_charge]]&lt;=19,"Medium","High"))</f>
        <v>Low</v>
      </c>
      <c r="AA458" s="1" t="str">
        <f>IF(Append1[[#This Row],[total_day_charge]]&gt;30,"Heavy User",
IF(Append1[[#This Row],[total_eve_charge]]&gt;20,"Evening User",
IF(Append1[[#This Row],[total_night_charge]]&gt;10,"Night User","Low User")))</f>
        <v>Low User</v>
      </c>
    </row>
    <row r="459" spans="1:27" hidden="1" x14ac:dyDescent="0.3">
      <c r="A459">
        <v>458</v>
      </c>
      <c r="B459" s="1" t="s">
        <v>73</v>
      </c>
      <c r="C459">
        <v>150</v>
      </c>
      <c r="D459" s="1" t="s">
        <v>22</v>
      </c>
      <c r="E459" s="1">
        <v>0</v>
      </c>
      <c r="F459" s="1" t="s">
        <v>23</v>
      </c>
      <c r="G459">
        <v>0</v>
      </c>
      <c r="H459" t="str">
        <f>IF(Append1[[#This Row],[number_vmail_messages]]&lt;=10, "Low",
IF(Append1[[#This Row],[number_vmail_messages]]&lt;=25, "Medium", "High"))</f>
        <v>Low</v>
      </c>
      <c r="I459">
        <v>214</v>
      </c>
      <c r="J459">
        <v>117</v>
      </c>
      <c r="K459">
        <v>36.380000000000003</v>
      </c>
      <c r="L459">
        <v>192.4</v>
      </c>
      <c r="M459">
        <v>89</v>
      </c>
      <c r="N459">
        <v>16.350000000000001</v>
      </c>
      <c r="O459">
        <v>242.6</v>
      </c>
      <c r="P459">
        <v>99</v>
      </c>
      <c r="Q459">
        <v>10.92</v>
      </c>
      <c r="R459">
        <v>7.9</v>
      </c>
      <c r="S459">
        <v>4</v>
      </c>
      <c r="T459">
        <v>2.13</v>
      </c>
      <c r="U459" t="str">
        <f>IF(Append1[[#This Row],[total_intl_charge]] &lt;= MEDIAN(Append1[total_intl_charge]), "Low", "High")</f>
        <v>Low</v>
      </c>
      <c r="V459">
        <v>1</v>
      </c>
      <c r="X459" s="1"/>
      <c r="Y459">
        <f>IF(Append1[[#This Row],[churn]]="yes", 1,0)</f>
        <v>0</v>
      </c>
      <c r="Z459" t="str">
        <f>IF(Append1[[#This Row],[total_eve_charge]]&lt;=15,"Low",
IF(Append1[[#This Row],[total_eve_charge]]&lt;=19,"Medium","High"))</f>
        <v>Medium</v>
      </c>
      <c r="AA459" s="1" t="str">
        <f>IF(Append1[[#This Row],[total_day_charge]]&gt;30,"Heavy User",
IF(Append1[[#This Row],[total_eve_charge]]&gt;20,"Evening User",
IF(Append1[[#This Row],[total_night_charge]]&gt;10,"Night User","Low User")))</f>
        <v>Heavy User</v>
      </c>
    </row>
    <row r="460" spans="1:27" hidden="1" x14ac:dyDescent="0.3">
      <c r="A460">
        <v>459</v>
      </c>
      <c r="B460" s="1" t="s">
        <v>21</v>
      </c>
      <c r="C460">
        <v>73</v>
      </c>
      <c r="D460" s="1" t="s">
        <v>32</v>
      </c>
      <c r="E460" s="1">
        <v>0</v>
      </c>
      <c r="F460" s="1" t="s">
        <v>23</v>
      </c>
      <c r="G460">
        <v>0</v>
      </c>
      <c r="H460" t="str">
        <f>IF(Append1[[#This Row],[number_vmail_messages]]&lt;=10, "Low",
IF(Append1[[#This Row],[number_vmail_messages]]&lt;=25, "Medium", "High"))</f>
        <v>Low</v>
      </c>
      <c r="I460">
        <v>194.8</v>
      </c>
      <c r="J460">
        <v>112</v>
      </c>
      <c r="K460">
        <v>33.119999999999997</v>
      </c>
      <c r="L460">
        <v>167.2</v>
      </c>
      <c r="M460">
        <v>85</v>
      </c>
      <c r="N460">
        <v>14.21</v>
      </c>
      <c r="O460">
        <v>100.3</v>
      </c>
      <c r="P460">
        <v>61</v>
      </c>
      <c r="Q460">
        <v>4.51</v>
      </c>
      <c r="R460">
        <v>10.8</v>
      </c>
      <c r="S460">
        <v>6</v>
      </c>
      <c r="T460">
        <v>2.92</v>
      </c>
      <c r="U460" t="str">
        <f>IF(Append1[[#This Row],[total_intl_charge]] &lt;= MEDIAN(Append1[total_intl_charge]), "Low", "High")</f>
        <v>High</v>
      </c>
      <c r="V460">
        <v>1</v>
      </c>
      <c r="X460" s="1"/>
      <c r="Y460">
        <f>IF(Append1[[#This Row],[churn]]="yes", 1,0)</f>
        <v>0</v>
      </c>
      <c r="Z460" t="str">
        <f>IF(Append1[[#This Row],[total_eve_charge]]&lt;=15,"Low",
IF(Append1[[#This Row],[total_eve_charge]]&lt;=19,"Medium","High"))</f>
        <v>Low</v>
      </c>
      <c r="AA460" s="1" t="str">
        <f>IF(Append1[[#This Row],[total_day_charge]]&gt;30,"Heavy User",
IF(Append1[[#This Row],[total_eve_charge]]&gt;20,"Evening User",
IF(Append1[[#This Row],[total_night_charge]]&gt;10,"Night User","Low User")))</f>
        <v>Heavy User</v>
      </c>
    </row>
    <row r="461" spans="1:27" hidden="1" x14ac:dyDescent="0.3">
      <c r="A461">
        <v>460</v>
      </c>
      <c r="B461" s="1" t="s">
        <v>64</v>
      </c>
      <c r="C461">
        <v>161</v>
      </c>
      <c r="D461" s="1" t="s">
        <v>32</v>
      </c>
      <c r="E461" s="1">
        <v>0</v>
      </c>
      <c r="F461" s="1" t="s">
        <v>23</v>
      </c>
      <c r="G461">
        <v>0</v>
      </c>
      <c r="H461" t="str">
        <f>IF(Append1[[#This Row],[number_vmail_messages]]&lt;=10, "Low",
IF(Append1[[#This Row],[number_vmail_messages]]&lt;=25, "Medium", "High"))</f>
        <v>Low</v>
      </c>
      <c r="I461">
        <v>196.6</v>
      </c>
      <c r="J461">
        <v>73</v>
      </c>
      <c r="K461">
        <v>33.42</v>
      </c>
      <c r="L461">
        <v>170.2</v>
      </c>
      <c r="M461">
        <v>79</v>
      </c>
      <c r="N461">
        <v>14.47</v>
      </c>
      <c r="O461">
        <v>194.3</v>
      </c>
      <c r="P461">
        <v>79</v>
      </c>
      <c r="Q461">
        <v>8.74</v>
      </c>
      <c r="R461">
        <v>12.5</v>
      </c>
      <c r="S461">
        <v>3</v>
      </c>
      <c r="T461">
        <v>3.38</v>
      </c>
      <c r="U461" t="str">
        <f>IF(Append1[[#This Row],[total_intl_charge]] &lt;= MEDIAN(Append1[total_intl_charge]), "Low", "High")</f>
        <v>High</v>
      </c>
      <c r="V461">
        <v>1</v>
      </c>
      <c r="X461" s="1"/>
      <c r="Y461">
        <f>IF(Append1[[#This Row],[churn]]="yes", 1,0)</f>
        <v>0</v>
      </c>
      <c r="Z461" t="str">
        <f>IF(Append1[[#This Row],[total_eve_charge]]&lt;=15,"Low",
IF(Append1[[#This Row],[total_eve_charge]]&lt;=19,"Medium","High"))</f>
        <v>Low</v>
      </c>
      <c r="AA461" s="1" t="str">
        <f>IF(Append1[[#This Row],[total_day_charge]]&gt;30,"Heavy User",
IF(Append1[[#This Row],[total_eve_charge]]&gt;20,"Evening User",
IF(Append1[[#This Row],[total_night_charge]]&gt;10,"Night User","Low User")))</f>
        <v>Heavy User</v>
      </c>
    </row>
    <row r="462" spans="1:27" hidden="1" x14ac:dyDescent="0.3">
      <c r="A462">
        <v>461</v>
      </c>
      <c r="B462" s="1" t="s">
        <v>76</v>
      </c>
      <c r="C462">
        <v>76</v>
      </c>
      <c r="D462" s="1" t="s">
        <v>22</v>
      </c>
      <c r="E462" s="1">
        <v>0</v>
      </c>
      <c r="F462" s="1" t="s">
        <v>23</v>
      </c>
      <c r="G462">
        <v>0</v>
      </c>
      <c r="H462" t="str">
        <f>IF(Append1[[#This Row],[number_vmail_messages]]&lt;=10, "Low",
IF(Append1[[#This Row],[number_vmail_messages]]&lt;=25, "Medium", "High"))</f>
        <v>Low</v>
      </c>
      <c r="I462">
        <v>204</v>
      </c>
      <c r="J462">
        <v>69</v>
      </c>
      <c r="K462">
        <v>34.68</v>
      </c>
      <c r="L462">
        <v>225.1</v>
      </c>
      <c r="M462">
        <v>110</v>
      </c>
      <c r="N462">
        <v>19.13</v>
      </c>
      <c r="O462">
        <v>240.3</v>
      </c>
      <c r="P462">
        <v>85</v>
      </c>
      <c r="Q462">
        <v>10.81</v>
      </c>
      <c r="R462">
        <v>9.6</v>
      </c>
      <c r="S462">
        <v>5</v>
      </c>
      <c r="T462">
        <v>2.59</v>
      </c>
      <c r="U462" t="str">
        <f>IF(Append1[[#This Row],[total_intl_charge]] &lt;= MEDIAN(Append1[total_intl_charge]), "Low", "High")</f>
        <v>Low</v>
      </c>
      <c r="V462">
        <v>1</v>
      </c>
      <c r="X462" s="1"/>
      <c r="Y462">
        <f>IF(Append1[[#This Row],[churn]]="yes", 1,0)</f>
        <v>0</v>
      </c>
      <c r="Z462" t="str">
        <f>IF(Append1[[#This Row],[total_eve_charge]]&lt;=15,"Low",
IF(Append1[[#This Row],[total_eve_charge]]&lt;=19,"Medium","High"))</f>
        <v>High</v>
      </c>
      <c r="AA462" s="1" t="str">
        <f>IF(Append1[[#This Row],[total_day_charge]]&gt;30,"Heavy User",
IF(Append1[[#This Row],[total_eve_charge]]&gt;20,"Evening User",
IF(Append1[[#This Row],[total_night_charge]]&gt;10,"Night User","Low User")))</f>
        <v>Heavy User</v>
      </c>
    </row>
    <row r="463" spans="1:27" hidden="1" x14ac:dyDescent="0.3">
      <c r="A463">
        <v>462</v>
      </c>
      <c r="B463" s="1" t="s">
        <v>71</v>
      </c>
      <c r="C463">
        <v>95</v>
      </c>
      <c r="D463" s="1" t="s">
        <v>22</v>
      </c>
      <c r="E463" s="1">
        <v>0</v>
      </c>
      <c r="F463" s="1" t="s">
        <v>23</v>
      </c>
      <c r="G463">
        <v>0</v>
      </c>
      <c r="H463" t="str">
        <f>IF(Append1[[#This Row],[number_vmail_messages]]&lt;=10, "Low",
IF(Append1[[#This Row],[number_vmail_messages]]&lt;=25, "Medium", "High"))</f>
        <v>Low</v>
      </c>
      <c r="I463">
        <v>134.4</v>
      </c>
      <c r="J463">
        <v>104</v>
      </c>
      <c r="K463">
        <v>22.85</v>
      </c>
      <c r="L463">
        <v>152.4</v>
      </c>
      <c r="M463">
        <v>95</v>
      </c>
      <c r="N463">
        <v>12.95</v>
      </c>
      <c r="O463">
        <v>236.5</v>
      </c>
      <c r="P463">
        <v>80</v>
      </c>
      <c r="Q463">
        <v>10.64</v>
      </c>
      <c r="R463">
        <v>9.4</v>
      </c>
      <c r="S463">
        <v>3</v>
      </c>
      <c r="T463">
        <v>2.54</v>
      </c>
      <c r="U463" t="str">
        <f>IF(Append1[[#This Row],[total_intl_charge]] &lt;= MEDIAN(Append1[total_intl_charge]), "Low", "High")</f>
        <v>Low</v>
      </c>
      <c r="V463">
        <v>1</v>
      </c>
      <c r="X463" s="1"/>
      <c r="Y463">
        <f>IF(Append1[[#This Row],[churn]]="yes", 1,0)</f>
        <v>0</v>
      </c>
      <c r="Z463" t="str">
        <f>IF(Append1[[#This Row],[total_eve_charge]]&lt;=15,"Low",
IF(Append1[[#This Row],[total_eve_charge]]&lt;=19,"Medium","High"))</f>
        <v>Low</v>
      </c>
      <c r="AA463" s="1" t="str">
        <f>IF(Append1[[#This Row],[total_day_charge]]&gt;30,"Heavy User",
IF(Append1[[#This Row],[total_eve_charge]]&gt;20,"Evening User",
IF(Append1[[#This Row],[total_night_charge]]&gt;10,"Night User","Low User")))</f>
        <v>Night User</v>
      </c>
    </row>
    <row r="464" spans="1:27" hidden="1" x14ac:dyDescent="0.3">
      <c r="A464">
        <v>463</v>
      </c>
      <c r="B464" s="1" t="s">
        <v>61</v>
      </c>
      <c r="C464">
        <v>76</v>
      </c>
      <c r="D464" s="1" t="s">
        <v>22</v>
      </c>
      <c r="E464" s="1">
        <v>0</v>
      </c>
      <c r="F464" s="1" t="s">
        <v>23</v>
      </c>
      <c r="G464">
        <v>0</v>
      </c>
      <c r="H464" t="str">
        <f>IF(Append1[[#This Row],[number_vmail_messages]]&lt;=10, "Low",
IF(Append1[[#This Row],[number_vmail_messages]]&lt;=25, "Medium", "High"))</f>
        <v>Low</v>
      </c>
      <c r="I464">
        <v>171.1</v>
      </c>
      <c r="J464">
        <v>78</v>
      </c>
      <c r="K464">
        <v>29.09</v>
      </c>
      <c r="L464">
        <v>257.2</v>
      </c>
      <c r="M464">
        <v>83</v>
      </c>
      <c r="N464">
        <v>21.86</v>
      </c>
      <c r="O464">
        <v>91.6</v>
      </c>
      <c r="P464">
        <v>92</v>
      </c>
      <c r="Q464">
        <v>4.12</v>
      </c>
      <c r="R464">
        <v>16.2</v>
      </c>
      <c r="S464">
        <v>3</v>
      </c>
      <c r="T464">
        <v>4.37</v>
      </c>
      <c r="U464" t="str">
        <f>IF(Append1[[#This Row],[total_intl_charge]] &lt;= MEDIAN(Append1[total_intl_charge]), "Low", "High")</f>
        <v>High</v>
      </c>
      <c r="V464">
        <v>1</v>
      </c>
      <c r="X464" s="1"/>
      <c r="Y464">
        <f>IF(Append1[[#This Row],[churn]]="yes", 1,0)</f>
        <v>0</v>
      </c>
      <c r="Z464" t="str">
        <f>IF(Append1[[#This Row],[total_eve_charge]]&lt;=15,"Low",
IF(Append1[[#This Row],[total_eve_charge]]&lt;=19,"Medium","High"))</f>
        <v>High</v>
      </c>
      <c r="AA464" s="1" t="str">
        <f>IF(Append1[[#This Row],[total_day_charge]]&gt;30,"Heavy User",
IF(Append1[[#This Row],[total_eve_charge]]&gt;20,"Evening User",
IF(Append1[[#This Row],[total_night_charge]]&gt;10,"Night User","Low User")))</f>
        <v>Evening User</v>
      </c>
    </row>
    <row r="465" spans="1:27" hidden="1" x14ac:dyDescent="0.3">
      <c r="A465">
        <v>464</v>
      </c>
      <c r="B465" s="1" t="s">
        <v>39</v>
      </c>
      <c r="C465">
        <v>103</v>
      </c>
      <c r="D465" s="1" t="s">
        <v>22</v>
      </c>
      <c r="E465" s="1">
        <v>0</v>
      </c>
      <c r="F465" s="1" t="s">
        <v>24</v>
      </c>
      <c r="G465">
        <v>37</v>
      </c>
      <c r="H465" t="str">
        <f>IF(Append1[[#This Row],[number_vmail_messages]]&lt;=10, "Low",
IF(Append1[[#This Row],[number_vmail_messages]]&lt;=25, "Medium", "High"))</f>
        <v>High</v>
      </c>
      <c r="I465">
        <v>153.5</v>
      </c>
      <c r="J465">
        <v>78</v>
      </c>
      <c r="K465">
        <v>26.1</v>
      </c>
      <c r="L465">
        <v>241.9</v>
      </c>
      <c r="M465">
        <v>108</v>
      </c>
      <c r="N465">
        <v>20.56</v>
      </c>
      <c r="O465">
        <v>244.7</v>
      </c>
      <c r="P465">
        <v>110</v>
      </c>
      <c r="Q465">
        <v>11.01</v>
      </c>
      <c r="R465">
        <v>10.6</v>
      </c>
      <c r="S465">
        <v>3</v>
      </c>
      <c r="T465">
        <v>2.86</v>
      </c>
      <c r="U465" t="str">
        <f>IF(Append1[[#This Row],[total_intl_charge]] &lt;= MEDIAN(Append1[total_intl_charge]), "Low", "High")</f>
        <v>High</v>
      </c>
      <c r="V465">
        <v>1</v>
      </c>
      <c r="X465" s="1"/>
      <c r="Y465">
        <f>IF(Append1[[#This Row],[churn]]="yes", 1,0)</f>
        <v>0</v>
      </c>
      <c r="Z465" t="str">
        <f>IF(Append1[[#This Row],[total_eve_charge]]&lt;=15,"Low",
IF(Append1[[#This Row],[total_eve_charge]]&lt;=19,"Medium","High"))</f>
        <v>High</v>
      </c>
      <c r="AA465" s="1" t="str">
        <f>IF(Append1[[#This Row],[total_day_charge]]&gt;30,"Heavy User",
IF(Append1[[#This Row],[total_eve_charge]]&gt;20,"Evening User",
IF(Append1[[#This Row],[total_night_charge]]&gt;10,"Night User","Low User")))</f>
        <v>Evening User</v>
      </c>
    </row>
    <row r="466" spans="1:27" hidden="1" x14ac:dyDescent="0.3">
      <c r="A466">
        <v>465</v>
      </c>
      <c r="B466" s="1" t="s">
        <v>42</v>
      </c>
      <c r="C466">
        <v>132</v>
      </c>
      <c r="D466" s="1" t="s">
        <v>22</v>
      </c>
      <c r="E466" s="1">
        <v>0</v>
      </c>
      <c r="F466" s="1" t="s">
        <v>24</v>
      </c>
      <c r="G466">
        <v>25</v>
      </c>
      <c r="H466" t="str">
        <f>IF(Append1[[#This Row],[number_vmail_messages]]&lt;=10, "Low",
IF(Append1[[#This Row],[number_vmail_messages]]&lt;=25, "Medium", "High"))</f>
        <v>Medium</v>
      </c>
      <c r="I466">
        <v>113.2</v>
      </c>
      <c r="J466">
        <v>96</v>
      </c>
      <c r="K466">
        <v>19.239999999999998</v>
      </c>
      <c r="L466">
        <v>269.89999999999998</v>
      </c>
      <c r="M466">
        <v>107</v>
      </c>
      <c r="N466">
        <v>22.94</v>
      </c>
      <c r="O466">
        <v>229.1</v>
      </c>
      <c r="P466">
        <v>87</v>
      </c>
      <c r="Q466">
        <v>10.31</v>
      </c>
      <c r="R466">
        <v>7.1</v>
      </c>
      <c r="S466">
        <v>7</v>
      </c>
      <c r="T466">
        <v>1.92</v>
      </c>
      <c r="U466" t="str">
        <f>IF(Append1[[#This Row],[total_intl_charge]] &lt;= MEDIAN(Append1[total_intl_charge]), "Low", "High")</f>
        <v>Low</v>
      </c>
      <c r="V466">
        <v>2</v>
      </c>
      <c r="X466" s="1"/>
      <c r="Y466">
        <f>IF(Append1[[#This Row],[churn]]="yes", 1,0)</f>
        <v>0</v>
      </c>
      <c r="Z466" t="str">
        <f>IF(Append1[[#This Row],[total_eve_charge]]&lt;=15,"Low",
IF(Append1[[#This Row],[total_eve_charge]]&lt;=19,"Medium","High"))</f>
        <v>High</v>
      </c>
      <c r="AA466" s="1" t="str">
        <f>IF(Append1[[#This Row],[total_day_charge]]&gt;30,"Heavy User",
IF(Append1[[#This Row],[total_eve_charge]]&gt;20,"Evening User",
IF(Append1[[#This Row],[total_night_charge]]&gt;10,"Night User","Low User")))</f>
        <v>Evening User</v>
      </c>
    </row>
    <row r="467" spans="1:27" hidden="1" x14ac:dyDescent="0.3">
      <c r="A467">
        <v>466</v>
      </c>
      <c r="B467" s="1" t="s">
        <v>48</v>
      </c>
      <c r="C467">
        <v>148</v>
      </c>
      <c r="D467" s="1" t="s">
        <v>26</v>
      </c>
      <c r="E467" s="1">
        <v>0</v>
      </c>
      <c r="F467" s="1" t="s">
        <v>23</v>
      </c>
      <c r="G467">
        <v>0</v>
      </c>
      <c r="H467" t="str">
        <f>IF(Append1[[#This Row],[number_vmail_messages]]&lt;=10, "Low",
IF(Append1[[#This Row],[number_vmail_messages]]&lt;=25, "Medium", "High"))</f>
        <v>Low</v>
      </c>
      <c r="I467">
        <v>203</v>
      </c>
      <c r="J467">
        <v>92</v>
      </c>
      <c r="K467">
        <v>34.51</v>
      </c>
      <c r="L467">
        <v>150.9</v>
      </c>
      <c r="M467">
        <v>125</v>
      </c>
      <c r="N467">
        <v>12.83</v>
      </c>
      <c r="O467">
        <v>245.5</v>
      </c>
      <c r="P467">
        <v>131</v>
      </c>
      <c r="Q467">
        <v>11.05</v>
      </c>
      <c r="R467">
        <v>14.6</v>
      </c>
      <c r="S467">
        <v>9</v>
      </c>
      <c r="T467">
        <v>3.94</v>
      </c>
      <c r="U467" t="str">
        <f>IF(Append1[[#This Row],[total_intl_charge]] &lt;= MEDIAN(Append1[total_intl_charge]), "Low", "High")</f>
        <v>High</v>
      </c>
      <c r="V467">
        <v>1</v>
      </c>
      <c r="X467" s="1"/>
      <c r="Y467">
        <f>IF(Append1[[#This Row],[churn]]="yes", 1,0)</f>
        <v>0</v>
      </c>
      <c r="Z467" t="str">
        <f>IF(Append1[[#This Row],[total_eve_charge]]&lt;=15,"Low",
IF(Append1[[#This Row],[total_eve_charge]]&lt;=19,"Medium","High"))</f>
        <v>Low</v>
      </c>
      <c r="AA467" s="1" t="str">
        <f>IF(Append1[[#This Row],[total_day_charge]]&gt;30,"Heavy User",
IF(Append1[[#This Row],[total_eve_charge]]&gt;20,"Evening User",
IF(Append1[[#This Row],[total_night_charge]]&gt;10,"Night User","Low User")))</f>
        <v>Heavy User</v>
      </c>
    </row>
    <row r="468" spans="1:27" hidden="1" x14ac:dyDescent="0.3">
      <c r="A468">
        <v>467</v>
      </c>
      <c r="B468" s="1" t="s">
        <v>65</v>
      </c>
      <c r="C468">
        <v>105</v>
      </c>
      <c r="D468" s="1" t="s">
        <v>22</v>
      </c>
      <c r="E468" s="1">
        <v>0</v>
      </c>
      <c r="F468" s="1" t="s">
        <v>23</v>
      </c>
      <c r="G468">
        <v>0</v>
      </c>
      <c r="H468" t="str">
        <f>IF(Append1[[#This Row],[number_vmail_messages]]&lt;=10, "Low",
IF(Append1[[#This Row],[number_vmail_messages]]&lt;=25, "Medium", "High"))</f>
        <v>Low</v>
      </c>
      <c r="I468">
        <v>156.5</v>
      </c>
      <c r="J468">
        <v>102</v>
      </c>
      <c r="K468">
        <v>26.61</v>
      </c>
      <c r="L468">
        <v>140.19999999999999</v>
      </c>
      <c r="M468">
        <v>134</v>
      </c>
      <c r="N468">
        <v>11.92</v>
      </c>
      <c r="O468">
        <v>227.4</v>
      </c>
      <c r="P468">
        <v>111</v>
      </c>
      <c r="Q468">
        <v>10.23</v>
      </c>
      <c r="R468">
        <v>12.2</v>
      </c>
      <c r="S468">
        <v>2</v>
      </c>
      <c r="T468">
        <v>3.29</v>
      </c>
      <c r="U468" t="str">
        <f>IF(Append1[[#This Row],[total_intl_charge]] &lt;= MEDIAN(Append1[total_intl_charge]), "Low", "High")</f>
        <v>High</v>
      </c>
      <c r="V468">
        <v>2</v>
      </c>
      <c r="X468" s="1"/>
      <c r="Y468">
        <f>IF(Append1[[#This Row],[churn]]="yes", 1,0)</f>
        <v>0</v>
      </c>
      <c r="Z468" t="str">
        <f>IF(Append1[[#This Row],[total_eve_charge]]&lt;=15,"Low",
IF(Append1[[#This Row],[total_eve_charge]]&lt;=19,"Medium","High"))</f>
        <v>Low</v>
      </c>
      <c r="AA468" s="1" t="str">
        <f>IF(Append1[[#This Row],[total_day_charge]]&gt;30,"Heavy User",
IF(Append1[[#This Row],[total_eve_charge]]&gt;20,"Evening User",
IF(Append1[[#This Row],[total_night_charge]]&gt;10,"Night User","Low User")))</f>
        <v>Night User</v>
      </c>
    </row>
    <row r="469" spans="1:27" hidden="1" x14ac:dyDescent="0.3">
      <c r="A469">
        <v>468</v>
      </c>
      <c r="B469" s="1" t="s">
        <v>74</v>
      </c>
      <c r="C469">
        <v>129</v>
      </c>
      <c r="D469" s="1" t="s">
        <v>22</v>
      </c>
      <c r="E469" s="1">
        <v>0</v>
      </c>
      <c r="F469" s="1" t="s">
        <v>23</v>
      </c>
      <c r="G469">
        <v>0</v>
      </c>
      <c r="H469" t="str">
        <f>IF(Append1[[#This Row],[number_vmail_messages]]&lt;=10, "Low",
IF(Append1[[#This Row],[number_vmail_messages]]&lt;=25, "Medium", "High"))</f>
        <v>Low</v>
      </c>
      <c r="I469">
        <v>150</v>
      </c>
      <c r="J469">
        <v>98</v>
      </c>
      <c r="K469">
        <v>25.5</v>
      </c>
      <c r="L469">
        <v>232.4</v>
      </c>
      <c r="M469">
        <v>101</v>
      </c>
      <c r="N469">
        <v>19.75</v>
      </c>
      <c r="O469">
        <v>261.2</v>
      </c>
      <c r="P469">
        <v>123</v>
      </c>
      <c r="Q469">
        <v>11.75</v>
      </c>
      <c r="R469">
        <v>12.5</v>
      </c>
      <c r="S469">
        <v>6</v>
      </c>
      <c r="T469">
        <v>3.38</v>
      </c>
      <c r="U469" t="str">
        <f>IF(Append1[[#This Row],[total_intl_charge]] &lt;= MEDIAN(Append1[total_intl_charge]), "Low", "High")</f>
        <v>High</v>
      </c>
      <c r="V469">
        <v>1</v>
      </c>
      <c r="X469" s="1"/>
      <c r="Y469">
        <f>IF(Append1[[#This Row],[churn]]="yes", 1,0)</f>
        <v>0</v>
      </c>
      <c r="Z469" t="str">
        <f>IF(Append1[[#This Row],[total_eve_charge]]&lt;=15,"Low",
IF(Append1[[#This Row],[total_eve_charge]]&lt;=19,"Medium","High"))</f>
        <v>High</v>
      </c>
      <c r="AA469" s="1" t="str">
        <f>IF(Append1[[#This Row],[total_day_charge]]&gt;30,"Heavy User",
IF(Append1[[#This Row],[total_eve_charge]]&gt;20,"Evening User",
IF(Append1[[#This Row],[total_night_charge]]&gt;10,"Night User","Low User")))</f>
        <v>Night User</v>
      </c>
    </row>
    <row r="470" spans="1:27" hidden="1" x14ac:dyDescent="0.3">
      <c r="A470">
        <v>469</v>
      </c>
      <c r="B470" s="1" t="s">
        <v>46</v>
      </c>
      <c r="C470">
        <v>37</v>
      </c>
      <c r="D470" s="1" t="s">
        <v>22</v>
      </c>
      <c r="E470" s="1">
        <v>0</v>
      </c>
      <c r="F470" s="1" t="s">
        <v>23</v>
      </c>
      <c r="G470">
        <v>0</v>
      </c>
      <c r="H470" t="str">
        <f>IF(Append1[[#This Row],[number_vmail_messages]]&lt;=10, "Low",
IF(Append1[[#This Row],[number_vmail_messages]]&lt;=25, "Medium", "High"))</f>
        <v>Low</v>
      </c>
      <c r="I470">
        <v>191.4</v>
      </c>
      <c r="J470">
        <v>116</v>
      </c>
      <c r="K470">
        <v>32.54</v>
      </c>
      <c r="L470">
        <v>167.4</v>
      </c>
      <c r="M470">
        <v>99</v>
      </c>
      <c r="N470">
        <v>14.23</v>
      </c>
      <c r="O470">
        <v>216.5</v>
      </c>
      <c r="P470">
        <v>112</v>
      </c>
      <c r="Q470">
        <v>9.74</v>
      </c>
      <c r="R470">
        <v>14</v>
      </c>
      <c r="S470">
        <v>5</v>
      </c>
      <c r="T470">
        <v>3.78</v>
      </c>
      <c r="U470" t="str">
        <f>IF(Append1[[#This Row],[total_intl_charge]] &lt;= MEDIAN(Append1[total_intl_charge]), "Low", "High")</f>
        <v>High</v>
      </c>
      <c r="V470">
        <v>3</v>
      </c>
      <c r="X470" s="1"/>
      <c r="Y470">
        <f>IF(Append1[[#This Row],[churn]]="yes", 1,0)</f>
        <v>0</v>
      </c>
      <c r="Z470" t="str">
        <f>IF(Append1[[#This Row],[total_eve_charge]]&lt;=15,"Low",
IF(Append1[[#This Row],[total_eve_charge]]&lt;=19,"Medium","High"))</f>
        <v>Low</v>
      </c>
      <c r="AA470" s="1" t="str">
        <f>IF(Append1[[#This Row],[total_day_charge]]&gt;30,"Heavy User",
IF(Append1[[#This Row],[total_eve_charge]]&gt;20,"Evening User",
IF(Append1[[#This Row],[total_night_charge]]&gt;10,"Night User","Low User")))</f>
        <v>Heavy User</v>
      </c>
    </row>
    <row r="471" spans="1:27" hidden="1" x14ac:dyDescent="0.3">
      <c r="A471">
        <v>470</v>
      </c>
      <c r="B471" s="1" t="s">
        <v>46</v>
      </c>
      <c r="C471">
        <v>110</v>
      </c>
      <c r="D471" s="1" t="s">
        <v>26</v>
      </c>
      <c r="E471" s="1">
        <v>0</v>
      </c>
      <c r="F471" s="1" t="s">
        <v>23</v>
      </c>
      <c r="G471">
        <v>0</v>
      </c>
      <c r="H471" t="str">
        <f>IF(Append1[[#This Row],[number_vmail_messages]]&lt;=10, "Low",
IF(Append1[[#This Row],[number_vmail_messages]]&lt;=25, "Medium", "High"))</f>
        <v>Low</v>
      </c>
      <c r="I471">
        <v>18.899999999999999</v>
      </c>
      <c r="J471">
        <v>92</v>
      </c>
      <c r="K471">
        <v>3.21</v>
      </c>
      <c r="L471">
        <v>258.39999999999998</v>
      </c>
      <c r="M471">
        <v>81</v>
      </c>
      <c r="N471">
        <v>21.96</v>
      </c>
      <c r="O471">
        <v>109.6</v>
      </c>
      <c r="P471">
        <v>74</v>
      </c>
      <c r="Q471">
        <v>4.93</v>
      </c>
      <c r="R471">
        <v>14.8</v>
      </c>
      <c r="S471">
        <v>4</v>
      </c>
      <c r="T471">
        <v>4</v>
      </c>
      <c r="U471" t="str">
        <f>IF(Append1[[#This Row],[total_intl_charge]] &lt;= MEDIAN(Append1[total_intl_charge]), "Low", "High")</f>
        <v>High</v>
      </c>
      <c r="V471">
        <v>1</v>
      </c>
      <c r="X471" s="1"/>
      <c r="Y471">
        <f>IF(Append1[[#This Row],[churn]]="yes", 1,0)</f>
        <v>0</v>
      </c>
      <c r="Z471" t="str">
        <f>IF(Append1[[#This Row],[total_eve_charge]]&lt;=15,"Low",
IF(Append1[[#This Row],[total_eve_charge]]&lt;=19,"Medium","High"))</f>
        <v>High</v>
      </c>
      <c r="AA471" s="1" t="str">
        <f>IF(Append1[[#This Row],[total_day_charge]]&gt;30,"Heavy User",
IF(Append1[[#This Row],[total_eve_charge]]&gt;20,"Evening User",
IF(Append1[[#This Row],[total_night_charge]]&gt;10,"Night User","Low User")))</f>
        <v>Evening User</v>
      </c>
    </row>
    <row r="472" spans="1:27" hidden="1" x14ac:dyDescent="0.3">
      <c r="A472">
        <v>471</v>
      </c>
      <c r="B472" s="1" t="s">
        <v>56</v>
      </c>
      <c r="C472">
        <v>90</v>
      </c>
      <c r="D472" s="1" t="s">
        <v>32</v>
      </c>
      <c r="E472" s="1">
        <v>0</v>
      </c>
      <c r="F472" s="1" t="s">
        <v>23</v>
      </c>
      <c r="G472">
        <v>0</v>
      </c>
      <c r="H472" t="str">
        <f>IF(Append1[[#This Row],[number_vmail_messages]]&lt;=10, "Low",
IF(Append1[[#This Row],[number_vmail_messages]]&lt;=25, "Medium", "High"))</f>
        <v>Low</v>
      </c>
      <c r="I472">
        <v>222</v>
      </c>
      <c r="J472">
        <v>93</v>
      </c>
      <c r="K472">
        <v>37.74</v>
      </c>
      <c r="L472">
        <v>187</v>
      </c>
      <c r="M472">
        <v>103</v>
      </c>
      <c r="N472">
        <v>15.9</v>
      </c>
      <c r="O472">
        <v>282.3</v>
      </c>
      <c r="P472">
        <v>124</v>
      </c>
      <c r="Q472">
        <v>12.7</v>
      </c>
      <c r="R472">
        <v>12.4</v>
      </c>
      <c r="S472">
        <v>6</v>
      </c>
      <c r="T472">
        <v>3.35</v>
      </c>
      <c r="U472" t="str">
        <f>IF(Append1[[#This Row],[total_intl_charge]] &lt;= MEDIAN(Append1[total_intl_charge]), "Low", "High")</f>
        <v>High</v>
      </c>
      <c r="V472">
        <v>2</v>
      </c>
      <c r="X472" s="1"/>
      <c r="Y472">
        <f>IF(Append1[[#This Row],[churn]]="yes", 1,0)</f>
        <v>0</v>
      </c>
      <c r="Z472" t="str">
        <f>IF(Append1[[#This Row],[total_eve_charge]]&lt;=15,"Low",
IF(Append1[[#This Row],[total_eve_charge]]&lt;=19,"Medium","High"))</f>
        <v>Medium</v>
      </c>
      <c r="AA472" s="1" t="str">
        <f>IF(Append1[[#This Row],[total_day_charge]]&gt;30,"Heavy User",
IF(Append1[[#This Row],[total_eve_charge]]&gt;20,"Evening User",
IF(Append1[[#This Row],[total_night_charge]]&gt;10,"Night User","Low User")))</f>
        <v>Heavy User</v>
      </c>
    </row>
    <row r="473" spans="1:27" hidden="1" x14ac:dyDescent="0.3">
      <c r="A473">
        <v>472</v>
      </c>
      <c r="B473" s="1" t="s">
        <v>47</v>
      </c>
      <c r="C473">
        <v>62</v>
      </c>
      <c r="D473" s="1" t="s">
        <v>22</v>
      </c>
      <c r="E473" s="1">
        <v>0</v>
      </c>
      <c r="F473" s="1" t="s">
        <v>23</v>
      </c>
      <c r="G473">
        <v>0</v>
      </c>
      <c r="H473" t="str">
        <f>IF(Append1[[#This Row],[number_vmail_messages]]&lt;=10, "Low",
IF(Append1[[#This Row],[number_vmail_messages]]&lt;=25, "Medium", "High"))</f>
        <v>Low</v>
      </c>
      <c r="I473">
        <v>100</v>
      </c>
      <c r="J473">
        <v>98</v>
      </c>
      <c r="K473">
        <v>17</v>
      </c>
      <c r="L473">
        <v>173.5</v>
      </c>
      <c r="M473">
        <v>95</v>
      </c>
      <c r="N473">
        <v>14.75</v>
      </c>
      <c r="O473">
        <v>218</v>
      </c>
      <c r="P473">
        <v>122</v>
      </c>
      <c r="Q473">
        <v>9.81</v>
      </c>
      <c r="R473">
        <v>10.1</v>
      </c>
      <c r="S473">
        <v>4</v>
      </c>
      <c r="T473">
        <v>2.73</v>
      </c>
      <c r="U473" t="str">
        <f>IF(Append1[[#This Row],[total_intl_charge]] &lt;= MEDIAN(Append1[total_intl_charge]), "Low", "High")</f>
        <v>Low</v>
      </c>
      <c r="V473">
        <v>0</v>
      </c>
      <c r="X473" s="1"/>
      <c r="Y473">
        <f>IF(Append1[[#This Row],[churn]]="yes", 1,0)</f>
        <v>0</v>
      </c>
      <c r="Z473" t="str">
        <f>IF(Append1[[#This Row],[total_eve_charge]]&lt;=15,"Low",
IF(Append1[[#This Row],[total_eve_charge]]&lt;=19,"Medium","High"))</f>
        <v>Low</v>
      </c>
      <c r="AA473" s="1" t="str">
        <f>IF(Append1[[#This Row],[total_day_charge]]&gt;30,"Heavy User",
IF(Append1[[#This Row],[total_eve_charge]]&gt;20,"Evening User",
IF(Append1[[#This Row],[total_night_charge]]&gt;10,"Night User","Low User")))</f>
        <v>Low User</v>
      </c>
    </row>
    <row r="474" spans="1:27" hidden="1" x14ac:dyDescent="0.3">
      <c r="A474">
        <v>473</v>
      </c>
      <c r="B474" s="1" t="s">
        <v>70</v>
      </c>
      <c r="C474">
        <v>84</v>
      </c>
      <c r="D474" s="1" t="s">
        <v>32</v>
      </c>
      <c r="E474" s="1">
        <v>0</v>
      </c>
      <c r="F474" s="1" t="s">
        <v>24</v>
      </c>
      <c r="G474">
        <v>38</v>
      </c>
      <c r="H474" t="str">
        <f>IF(Append1[[#This Row],[number_vmail_messages]]&lt;=10, "Low",
IF(Append1[[#This Row],[number_vmail_messages]]&lt;=25, "Medium", "High"))</f>
        <v>High</v>
      </c>
      <c r="I474">
        <v>193</v>
      </c>
      <c r="J474">
        <v>106</v>
      </c>
      <c r="K474">
        <v>32.81</v>
      </c>
      <c r="L474">
        <v>153.6</v>
      </c>
      <c r="M474">
        <v>106</v>
      </c>
      <c r="N474">
        <v>13.06</v>
      </c>
      <c r="O474">
        <v>260.39999999999998</v>
      </c>
      <c r="P474">
        <v>87</v>
      </c>
      <c r="Q474">
        <v>11.72</v>
      </c>
      <c r="R474">
        <v>7.4</v>
      </c>
      <c r="S474">
        <v>5</v>
      </c>
      <c r="T474">
        <v>2</v>
      </c>
      <c r="U474" t="str">
        <f>IF(Append1[[#This Row],[total_intl_charge]] &lt;= MEDIAN(Append1[total_intl_charge]), "Low", "High")</f>
        <v>Low</v>
      </c>
      <c r="V474">
        <v>2</v>
      </c>
      <c r="X474" s="1"/>
      <c r="Y474">
        <f>IF(Append1[[#This Row],[churn]]="yes", 1,0)</f>
        <v>0</v>
      </c>
      <c r="Z474" t="str">
        <f>IF(Append1[[#This Row],[total_eve_charge]]&lt;=15,"Low",
IF(Append1[[#This Row],[total_eve_charge]]&lt;=19,"Medium","High"))</f>
        <v>Low</v>
      </c>
      <c r="AA474" s="1" t="str">
        <f>IF(Append1[[#This Row],[total_day_charge]]&gt;30,"Heavy User",
IF(Append1[[#This Row],[total_eve_charge]]&gt;20,"Evening User",
IF(Append1[[#This Row],[total_night_charge]]&gt;10,"Night User","Low User")))</f>
        <v>Heavy User</v>
      </c>
    </row>
    <row r="475" spans="1:27" hidden="1" x14ac:dyDescent="0.3">
      <c r="A475">
        <v>474</v>
      </c>
      <c r="B475" s="1" t="s">
        <v>49</v>
      </c>
      <c r="C475">
        <v>111</v>
      </c>
      <c r="D475" s="1" t="s">
        <v>26</v>
      </c>
      <c r="E475" s="1">
        <v>0</v>
      </c>
      <c r="F475" s="1" t="s">
        <v>23</v>
      </c>
      <c r="G475">
        <v>0</v>
      </c>
      <c r="H475" t="str">
        <f>IF(Append1[[#This Row],[number_vmail_messages]]&lt;=10, "Low",
IF(Append1[[#This Row],[number_vmail_messages]]&lt;=25, "Medium", "High"))</f>
        <v>Low</v>
      </c>
      <c r="I475">
        <v>78.3</v>
      </c>
      <c r="J475">
        <v>119</v>
      </c>
      <c r="K475">
        <v>13.31</v>
      </c>
      <c r="L475">
        <v>198.2</v>
      </c>
      <c r="M475">
        <v>94</v>
      </c>
      <c r="N475">
        <v>16.850000000000001</v>
      </c>
      <c r="O475">
        <v>248.5</v>
      </c>
      <c r="P475">
        <v>94</v>
      </c>
      <c r="Q475">
        <v>11.18</v>
      </c>
      <c r="R475">
        <v>12.1</v>
      </c>
      <c r="S475">
        <v>4</v>
      </c>
      <c r="T475">
        <v>3.27</v>
      </c>
      <c r="U475" t="str">
        <f>IF(Append1[[#This Row],[total_intl_charge]] &lt;= MEDIAN(Append1[total_intl_charge]), "Low", "High")</f>
        <v>High</v>
      </c>
      <c r="V475">
        <v>1</v>
      </c>
      <c r="X475" s="1"/>
      <c r="Y475">
        <f>IF(Append1[[#This Row],[churn]]="yes", 1,0)</f>
        <v>0</v>
      </c>
      <c r="Z475" t="str">
        <f>IF(Append1[[#This Row],[total_eve_charge]]&lt;=15,"Low",
IF(Append1[[#This Row],[total_eve_charge]]&lt;=19,"Medium","High"))</f>
        <v>Medium</v>
      </c>
      <c r="AA475" s="1" t="str">
        <f>IF(Append1[[#This Row],[total_day_charge]]&gt;30,"Heavy User",
IF(Append1[[#This Row],[total_eve_charge]]&gt;20,"Evening User",
IF(Append1[[#This Row],[total_night_charge]]&gt;10,"Night User","Low User")))</f>
        <v>Night User</v>
      </c>
    </row>
    <row r="476" spans="1:27" hidden="1" x14ac:dyDescent="0.3">
      <c r="A476">
        <v>475</v>
      </c>
      <c r="B476" s="1" t="s">
        <v>38</v>
      </c>
      <c r="C476">
        <v>91</v>
      </c>
      <c r="D476" s="1" t="s">
        <v>22</v>
      </c>
      <c r="E476" s="1">
        <v>0</v>
      </c>
      <c r="F476" s="1" t="s">
        <v>23</v>
      </c>
      <c r="G476">
        <v>0</v>
      </c>
      <c r="H476" t="str">
        <f>IF(Append1[[#This Row],[number_vmail_messages]]&lt;=10, "Low",
IF(Append1[[#This Row],[number_vmail_messages]]&lt;=25, "Medium", "High"))</f>
        <v>Low</v>
      </c>
      <c r="I476">
        <v>133.80000000000001</v>
      </c>
      <c r="J476">
        <v>61</v>
      </c>
      <c r="K476">
        <v>22.75</v>
      </c>
      <c r="L476">
        <v>158.80000000000001</v>
      </c>
      <c r="M476">
        <v>96</v>
      </c>
      <c r="N476">
        <v>13.5</v>
      </c>
      <c r="O476">
        <v>189.6</v>
      </c>
      <c r="P476">
        <v>92</v>
      </c>
      <c r="Q476">
        <v>8.5299999999999994</v>
      </c>
      <c r="R476">
        <v>10.5</v>
      </c>
      <c r="S476">
        <v>2</v>
      </c>
      <c r="T476">
        <v>2.84</v>
      </c>
      <c r="U476" t="str">
        <f>IF(Append1[[#This Row],[total_intl_charge]] &lt;= MEDIAN(Append1[total_intl_charge]), "Low", "High")</f>
        <v>High</v>
      </c>
      <c r="V476">
        <v>1</v>
      </c>
      <c r="X476" s="1"/>
      <c r="Y476">
        <f>IF(Append1[[#This Row],[churn]]="yes", 1,0)</f>
        <v>0</v>
      </c>
      <c r="Z476" t="str">
        <f>IF(Append1[[#This Row],[total_eve_charge]]&lt;=15,"Low",
IF(Append1[[#This Row],[total_eve_charge]]&lt;=19,"Medium","High"))</f>
        <v>Low</v>
      </c>
      <c r="AA476" s="1" t="str">
        <f>IF(Append1[[#This Row],[total_day_charge]]&gt;30,"Heavy User",
IF(Append1[[#This Row],[total_eve_charge]]&gt;20,"Evening User",
IF(Append1[[#This Row],[total_night_charge]]&gt;10,"Night User","Low User")))</f>
        <v>Low User</v>
      </c>
    </row>
    <row r="477" spans="1:27" hidden="1" x14ac:dyDescent="0.3">
      <c r="A477">
        <v>476</v>
      </c>
      <c r="B477" s="1" t="s">
        <v>39</v>
      </c>
      <c r="C477">
        <v>118</v>
      </c>
      <c r="D477" s="1" t="s">
        <v>22</v>
      </c>
      <c r="E477" s="1">
        <v>0</v>
      </c>
      <c r="F477" s="1" t="s">
        <v>24</v>
      </c>
      <c r="G477">
        <v>36</v>
      </c>
      <c r="H477" t="str">
        <f>IF(Append1[[#This Row],[number_vmail_messages]]&lt;=10, "Low",
IF(Append1[[#This Row],[number_vmail_messages]]&lt;=25, "Medium", "High"))</f>
        <v>High</v>
      </c>
      <c r="I477">
        <v>294.89999999999998</v>
      </c>
      <c r="J477">
        <v>106</v>
      </c>
      <c r="K477">
        <v>50.13</v>
      </c>
      <c r="L477">
        <v>165.7</v>
      </c>
      <c r="M477">
        <v>115</v>
      </c>
      <c r="N477">
        <v>14.08</v>
      </c>
      <c r="O477">
        <v>189.2</v>
      </c>
      <c r="P477">
        <v>63</v>
      </c>
      <c r="Q477">
        <v>8.51</v>
      </c>
      <c r="R477">
        <v>9.8000000000000007</v>
      </c>
      <c r="S477">
        <v>5</v>
      </c>
      <c r="T477">
        <v>2.65</v>
      </c>
      <c r="U477" t="str">
        <f>IF(Append1[[#This Row],[total_intl_charge]] &lt;= MEDIAN(Append1[total_intl_charge]), "Low", "High")</f>
        <v>Low</v>
      </c>
      <c r="V477">
        <v>3</v>
      </c>
      <c r="X477" s="1"/>
      <c r="Y477">
        <f>IF(Append1[[#This Row],[churn]]="yes", 1,0)</f>
        <v>0</v>
      </c>
      <c r="Z477" t="str">
        <f>IF(Append1[[#This Row],[total_eve_charge]]&lt;=15,"Low",
IF(Append1[[#This Row],[total_eve_charge]]&lt;=19,"Medium","High"))</f>
        <v>Low</v>
      </c>
      <c r="AA477" s="1" t="str">
        <f>IF(Append1[[#This Row],[total_day_charge]]&gt;30,"Heavy User",
IF(Append1[[#This Row],[total_eve_charge]]&gt;20,"Evening User",
IF(Append1[[#This Row],[total_night_charge]]&gt;10,"Night User","Low User")))</f>
        <v>Heavy User</v>
      </c>
    </row>
    <row r="478" spans="1:27" hidden="1" x14ac:dyDescent="0.3">
      <c r="A478">
        <v>477</v>
      </c>
      <c r="B478" s="1" t="s">
        <v>28</v>
      </c>
      <c r="C478">
        <v>107</v>
      </c>
      <c r="D478" s="1" t="s">
        <v>26</v>
      </c>
      <c r="E478" s="1">
        <v>0</v>
      </c>
      <c r="F478" s="1" t="s">
        <v>23</v>
      </c>
      <c r="G478">
        <v>0</v>
      </c>
      <c r="H478" t="str">
        <f>IF(Append1[[#This Row],[number_vmail_messages]]&lt;=10, "Low",
IF(Append1[[#This Row],[number_vmail_messages]]&lt;=25, "Medium", "High"))</f>
        <v>Low</v>
      </c>
      <c r="I478">
        <v>189.7</v>
      </c>
      <c r="J478">
        <v>76</v>
      </c>
      <c r="K478">
        <v>32.25</v>
      </c>
      <c r="L478">
        <v>156.1</v>
      </c>
      <c r="M478">
        <v>65</v>
      </c>
      <c r="N478">
        <v>13.27</v>
      </c>
      <c r="O478">
        <v>244</v>
      </c>
      <c r="P478">
        <v>91</v>
      </c>
      <c r="Q478">
        <v>10.98</v>
      </c>
      <c r="R478">
        <v>8.3000000000000007</v>
      </c>
      <c r="S478">
        <v>3</v>
      </c>
      <c r="T478">
        <v>2.2400000000000002</v>
      </c>
      <c r="U478" t="str">
        <f>IF(Append1[[#This Row],[total_intl_charge]] &lt;= MEDIAN(Append1[total_intl_charge]), "Low", "High")</f>
        <v>Low</v>
      </c>
      <c r="V478">
        <v>5</v>
      </c>
      <c r="X478" s="1"/>
      <c r="Y478">
        <f>IF(Append1[[#This Row],[churn]]="yes", 1,0)</f>
        <v>0</v>
      </c>
      <c r="Z478" t="str">
        <f>IF(Append1[[#This Row],[total_eve_charge]]&lt;=15,"Low",
IF(Append1[[#This Row],[total_eve_charge]]&lt;=19,"Medium","High"))</f>
        <v>Low</v>
      </c>
      <c r="AA478" s="1" t="str">
        <f>IF(Append1[[#This Row],[total_day_charge]]&gt;30,"Heavy User",
IF(Append1[[#This Row],[total_eve_charge]]&gt;20,"Evening User",
IF(Append1[[#This Row],[total_night_charge]]&gt;10,"Night User","Low User")))</f>
        <v>Heavy User</v>
      </c>
    </row>
    <row r="479" spans="1:27" hidden="1" x14ac:dyDescent="0.3">
      <c r="A479">
        <v>478</v>
      </c>
      <c r="B479" s="1" t="s">
        <v>31</v>
      </c>
      <c r="C479">
        <v>62</v>
      </c>
      <c r="D479" s="1" t="s">
        <v>22</v>
      </c>
      <c r="E479" s="1">
        <v>0</v>
      </c>
      <c r="F479" s="1" t="s">
        <v>23</v>
      </c>
      <c r="G479">
        <v>0</v>
      </c>
      <c r="H479" t="str">
        <f>IF(Append1[[#This Row],[number_vmail_messages]]&lt;=10, "Low",
IF(Append1[[#This Row],[number_vmail_messages]]&lt;=25, "Medium", "High"))</f>
        <v>Low</v>
      </c>
      <c r="I479">
        <v>186.8</v>
      </c>
      <c r="J479">
        <v>94</v>
      </c>
      <c r="K479">
        <v>31.76</v>
      </c>
      <c r="L479">
        <v>207.6</v>
      </c>
      <c r="M479">
        <v>92</v>
      </c>
      <c r="N479">
        <v>17.649999999999999</v>
      </c>
      <c r="O479">
        <v>195</v>
      </c>
      <c r="P479">
        <v>98</v>
      </c>
      <c r="Q479">
        <v>8.7799999999999994</v>
      </c>
      <c r="R479">
        <v>8.8000000000000007</v>
      </c>
      <c r="S479">
        <v>4</v>
      </c>
      <c r="T479">
        <v>2.38</v>
      </c>
      <c r="U479" t="str">
        <f>IF(Append1[[#This Row],[total_intl_charge]] &lt;= MEDIAN(Append1[total_intl_charge]), "Low", "High")</f>
        <v>Low</v>
      </c>
      <c r="V479">
        <v>3</v>
      </c>
      <c r="X479" s="1"/>
      <c r="Y479">
        <f>IF(Append1[[#This Row],[churn]]="yes", 1,0)</f>
        <v>0</v>
      </c>
      <c r="Z479" t="str">
        <f>IF(Append1[[#This Row],[total_eve_charge]]&lt;=15,"Low",
IF(Append1[[#This Row],[total_eve_charge]]&lt;=19,"Medium","High"))</f>
        <v>Medium</v>
      </c>
      <c r="AA479" s="1" t="str">
        <f>IF(Append1[[#This Row],[total_day_charge]]&gt;30,"Heavy User",
IF(Append1[[#This Row],[total_eve_charge]]&gt;20,"Evening User",
IF(Append1[[#This Row],[total_night_charge]]&gt;10,"Night User","Low User")))</f>
        <v>Heavy User</v>
      </c>
    </row>
    <row r="480" spans="1:27" hidden="1" x14ac:dyDescent="0.3">
      <c r="A480">
        <v>479</v>
      </c>
      <c r="B480" s="1" t="s">
        <v>49</v>
      </c>
      <c r="C480">
        <v>41</v>
      </c>
      <c r="D480" s="1" t="s">
        <v>26</v>
      </c>
      <c r="E480" s="1">
        <v>0</v>
      </c>
      <c r="F480" s="1" t="s">
        <v>23</v>
      </c>
      <c r="G480">
        <v>0</v>
      </c>
      <c r="H480" t="str">
        <f>IF(Append1[[#This Row],[number_vmail_messages]]&lt;=10, "Low",
IF(Append1[[#This Row],[number_vmail_messages]]&lt;=25, "Medium", "High"))</f>
        <v>Low</v>
      </c>
      <c r="I480">
        <v>207.2</v>
      </c>
      <c r="J480">
        <v>138</v>
      </c>
      <c r="K480">
        <v>35.22</v>
      </c>
      <c r="L480">
        <v>214.1</v>
      </c>
      <c r="M480">
        <v>83</v>
      </c>
      <c r="N480">
        <v>18.2</v>
      </c>
      <c r="O480">
        <v>193</v>
      </c>
      <c r="P480">
        <v>105</v>
      </c>
      <c r="Q480">
        <v>8.69</v>
      </c>
      <c r="R480">
        <v>11.9</v>
      </c>
      <c r="S480">
        <v>4</v>
      </c>
      <c r="T480">
        <v>3.21</v>
      </c>
      <c r="U480" t="str">
        <f>IF(Append1[[#This Row],[total_intl_charge]] &lt;= MEDIAN(Append1[total_intl_charge]), "Low", "High")</f>
        <v>High</v>
      </c>
      <c r="V480">
        <v>1</v>
      </c>
      <c r="X480" s="1"/>
      <c r="Y480">
        <f>IF(Append1[[#This Row],[churn]]="yes", 1,0)</f>
        <v>0</v>
      </c>
      <c r="Z480" t="str">
        <f>IF(Append1[[#This Row],[total_eve_charge]]&lt;=15,"Low",
IF(Append1[[#This Row],[total_eve_charge]]&lt;=19,"Medium","High"))</f>
        <v>Medium</v>
      </c>
      <c r="AA480" s="1" t="str">
        <f>IF(Append1[[#This Row],[total_day_charge]]&gt;30,"Heavy User",
IF(Append1[[#This Row],[total_eve_charge]]&gt;20,"Evening User",
IF(Append1[[#This Row],[total_night_charge]]&gt;10,"Night User","Low User")))</f>
        <v>Heavy User</v>
      </c>
    </row>
    <row r="481" spans="1:27" hidden="1" x14ac:dyDescent="0.3">
      <c r="A481">
        <v>480</v>
      </c>
      <c r="B481" s="1" t="s">
        <v>63</v>
      </c>
      <c r="C481">
        <v>34</v>
      </c>
      <c r="D481" s="1" t="s">
        <v>22</v>
      </c>
      <c r="E481" s="1">
        <v>0</v>
      </c>
      <c r="F481" s="1" t="s">
        <v>24</v>
      </c>
      <c r="G481">
        <v>14</v>
      </c>
      <c r="H481" t="str">
        <f>IF(Append1[[#This Row],[number_vmail_messages]]&lt;=10, "Low",
IF(Append1[[#This Row],[number_vmail_messages]]&lt;=25, "Medium", "High"))</f>
        <v>Medium</v>
      </c>
      <c r="I481">
        <v>151.5</v>
      </c>
      <c r="J481">
        <v>100</v>
      </c>
      <c r="K481">
        <v>25.76</v>
      </c>
      <c r="L481">
        <v>248.7</v>
      </c>
      <c r="M481">
        <v>126</v>
      </c>
      <c r="N481">
        <v>21.14</v>
      </c>
      <c r="O481">
        <v>199.8</v>
      </c>
      <c r="P481">
        <v>120</v>
      </c>
      <c r="Q481">
        <v>8.99</v>
      </c>
      <c r="R481">
        <v>10.7</v>
      </c>
      <c r="S481">
        <v>5</v>
      </c>
      <c r="T481">
        <v>2.89</v>
      </c>
      <c r="U481" t="str">
        <f>IF(Append1[[#This Row],[total_intl_charge]] &lt;= MEDIAN(Append1[total_intl_charge]), "Low", "High")</f>
        <v>High</v>
      </c>
      <c r="V481">
        <v>2</v>
      </c>
      <c r="X481" s="1"/>
      <c r="Y481">
        <f>IF(Append1[[#This Row],[churn]]="yes", 1,0)</f>
        <v>0</v>
      </c>
      <c r="Z481" t="str">
        <f>IF(Append1[[#This Row],[total_eve_charge]]&lt;=15,"Low",
IF(Append1[[#This Row],[total_eve_charge]]&lt;=19,"Medium","High"))</f>
        <v>High</v>
      </c>
      <c r="AA481" s="1" t="str">
        <f>IF(Append1[[#This Row],[total_day_charge]]&gt;30,"Heavy User",
IF(Append1[[#This Row],[total_eve_charge]]&gt;20,"Evening User",
IF(Append1[[#This Row],[total_night_charge]]&gt;10,"Night User","Low User")))</f>
        <v>Evening User</v>
      </c>
    </row>
    <row r="482" spans="1:27" hidden="1" x14ac:dyDescent="0.3">
      <c r="A482">
        <v>481</v>
      </c>
      <c r="B482" s="1" t="s">
        <v>70</v>
      </c>
      <c r="C482">
        <v>27</v>
      </c>
      <c r="D482" s="1" t="s">
        <v>22</v>
      </c>
      <c r="E482" s="1">
        <v>0</v>
      </c>
      <c r="F482" s="1" t="s">
        <v>23</v>
      </c>
      <c r="G482">
        <v>0</v>
      </c>
      <c r="H482" t="str">
        <f>IF(Append1[[#This Row],[number_vmail_messages]]&lt;=10, "Low",
IF(Append1[[#This Row],[number_vmail_messages]]&lt;=25, "Medium", "High"))</f>
        <v>Low</v>
      </c>
      <c r="I482">
        <v>227.4</v>
      </c>
      <c r="J482">
        <v>67</v>
      </c>
      <c r="K482">
        <v>38.659999999999997</v>
      </c>
      <c r="L482">
        <v>248</v>
      </c>
      <c r="M482">
        <v>115</v>
      </c>
      <c r="N482">
        <v>21.08</v>
      </c>
      <c r="O482">
        <v>61.4</v>
      </c>
      <c r="P482">
        <v>109</v>
      </c>
      <c r="Q482">
        <v>2.76</v>
      </c>
      <c r="R482">
        <v>7.8</v>
      </c>
      <c r="S482">
        <v>6</v>
      </c>
      <c r="T482">
        <v>2.11</v>
      </c>
      <c r="U482" t="str">
        <f>IF(Append1[[#This Row],[total_intl_charge]] &lt;= MEDIAN(Append1[total_intl_charge]), "Low", "High")</f>
        <v>Low</v>
      </c>
      <c r="V482">
        <v>1</v>
      </c>
      <c r="X482" s="1"/>
      <c r="Y482">
        <f>IF(Append1[[#This Row],[churn]]="yes", 1,0)</f>
        <v>0</v>
      </c>
      <c r="Z482" t="str">
        <f>IF(Append1[[#This Row],[total_eve_charge]]&lt;=15,"Low",
IF(Append1[[#This Row],[total_eve_charge]]&lt;=19,"Medium","High"))</f>
        <v>High</v>
      </c>
      <c r="AA482" s="1" t="str">
        <f>IF(Append1[[#This Row],[total_day_charge]]&gt;30,"Heavy User",
IF(Append1[[#This Row],[total_eve_charge]]&gt;20,"Evening User",
IF(Append1[[#This Row],[total_night_charge]]&gt;10,"Night User","Low User")))</f>
        <v>Heavy User</v>
      </c>
    </row>
    <row r="483" spans="1:27" hidden="1" x14ac:dyDescent="0.3">
      <c r="A483">
        <v>482</v>
      </c>
      <c r="B483" s="1" t="s">
        <v>72</v>
      </c>
      <c r="C483">
        <v>122</v>
      </c>
      <c r="D483" s="1" t="s">
        <v>26</v>
      </c>
      <c r="E483" s="1">
        <v>0</v>
      </c>
      <c r="F483" s="1" t="s">
        <v>24</v>
      </c>
      <c r="G483">
        <v>30</v>
      </c>
      <c r="H483" t="str">
        <f>IF(Append1[[#This Row],[number_vmail_messages]]&lt;=10, "Low",
IF(Append1[[#This Row],[number_vmail_messages]]&lt;=25, "Medium", "High"))</f>
        <v>High</v>
      </c>
      <c r="I483">
        <v>230.1</v>
      </c>
      <c r="J483">
        <v>108</v>
      </c>
      <c r="K483">
        <v>39.119999999999997</v>
      </c>
      <c r="L483">
        <v>287.60000000000002</v>
      </c>
      <c r="M483">
        <v>76</v>
      </c>
      <c r="N483">
        <v>24.45</v>
      </c>
      <c r="O483">
        <v>177.1</v>
      </c>
      <c r="P483">
        <v>85</v>
      </c>
      <c r="Q483">
        <v>7.97</v>
      </c>
      <c r="R483">
        <v>6.9</v>
      </c>
      <c r="S483">
        <v>3</v>
      </c>
      <c r="T483">
        <v>1.86</v>
      </c>
      <c r="U483" t="str">
        <f>IF(Append1[[#This Row],[total_intl_charge]] &lt;= MEDIAN(Append1[total_intl_charge]), "Low", "High")</f>
        <v>Low</v>
      </c>
      <c r="V483">
        <v>2</v>
      </c>
      <c r="X483" s="1"/>
      <c r="Y483">
        <f>IF(Append1[[#This Row],[churn]]="yes", 1,0)</f>
        <v>0</v>
      </c>
      <c r="Z483" t="str">
        <f>IF(Append1[[#This Row],[total_eve_charge]]&lt;=15,"Low",
IF(Append1[[#This Row],[total_eve_charge]]&lt;=19,"Medium","High"))</f>
        <v>High</v>
      </c>
      <c r="AA483" s="1" t="str">
        <f>IF(Append1[[#This Row],[total_day_charge]]&gt;30,"Heavy User",
IF(Append1[[#This Row],[total_eve_charge]]&gt;20,"Evening User",
IF(Append1[[#This Row],[total_night_charge]]&gt;10,"Night User","Low User")))</f>
        <v>Heavy User</v>
      </c>
    </row>
    <row r="484" spans="1:27" hidden="1" x14ac:dyDescent="0.3">
      <c r="A484">
        <v>483</v>
      </c>
      <c r="B484" s="1" t="s">
        <v>68</v>
      </c>
      <c r="C484">
        <v>54</v>
      </c>
      <c r="D484" s="1" t="s">
        <v>22</v>
      </c>
      <c r="E484" s="1">
        <v>0</v>
      </c>
      <c r="F484" s="1" t="s">
        <v>23</v>
      </c>
      <c r="G484">
        <v>0</v>
      </c>
      <c r="H484" t="str">
        <f>IF(Append1[[#This Row],[number_vmail_messages]]&lt;=10, "Low",
IF(Append1[[#This Row],[number_vmail_messages]]&lt;=25, "Medium", "High"))</f>
        <v>Low</v>
      </c>
      <c r="I484">
        <v>247.5</v>
      </c>
      <c r="J484">
        <v>85</v>
      </c>
      <c r="K484">
        <v>42.08</v>
      </c>
      <c r="L484">
        <v>225.4</v>
      </c>
      <c r="M484">
        <v>93</v>
      </c>
      <c r="N484">
        <v>19.16</v>
      </c>
      <c r="O484">
        <v>244.3</v>
      </c>
      <c r="P484">
        <v>132</v>
      </c>
      <c r="Q484">
        <v>10.99</v>
      </c>
      <c r="R484">
        <v>10.199999999999999</v>
      </c>
      <c r="S484">
        <v>2</v>
      </c>
      <c r="T484">
        <v>2.75</v>
      </c>
      <c r="U484" t="str">
        <f>IF(Append1[[#This Row],[total_intl_charge]] &lt;= MEDIAN(Append1[total_intl_charge]), "Low", "High")</f>
        <v>Low</v>
      </c>
      <c r="V484">
        <v>2</v>
      </c>
      <c r="X484" s="1"/>
      <c r="Y484">
        <f>IF(Append1[[#This Row],[churn]]="yes", 1,0)</f>
        <v>0</v>
      </c>
      <c r="Z484" t="str">
        <f>IF(Append1[[#This Row],[total_eve_charge]]&lt;=15,"Low",
IF(Append1[[#This Row],[total_eve_charge]]&lt;=19,"Medium","High"))</f>
        <v>High</v>
      </c>
      <c r="AA484" s="1" t="str">
        <f>IF(Append1[[#This Row],[total_day_charge]]&gt;30,"Heavy User",
IF(Append1[[#This Row],[total_eve_charge]]&gt;20,"Evening User",
IF(Append1[[#This Row],[total_night_charge]]&gt;10,"Night User","Low User")))</f>
        <v>Heavy User</v>
      </c>
    </row>
    <row r="485" spans="1:27" hidden="1" x14ac:dyDescent="0.3">
      <c r="A485">
        <v>484</v>
      </c>
      <c r="B485" s="1" t="s">
        <v>44</v>
      </c>
      <c r="C485">
        <v>122</v>
      </c>
      <c r="D485" s="1" t="s">
        <v>22</v>
      </c>
      <c r="E485" s="1">
        <v>0</v>
      </c>
      <c r="F485" s="1" t="s">
        <v>23</v>
      </c>
      <c r="G485">
        <v>0</v>
      </c>
      <c r="H485" t="str">
        <f>IF(Append1[[#This Row],[number_vmail_messages]]&lt;=10, "Low",
IF(Append1[[#This Row],[number_vmail_messages]]&lt;=25, "Medium", "High"))</f>
        <v>Low</v>
      </c>
      <c r="I485">
        <v>141.4</v>
      </c>
      <c r="J485">
        <v>128</v>
      </c>
      <c r="K485">
        <v>24.04</v>
      </c>
      <c r="L485">
        <v>146.4</v>
      </c>
      <c r="M485">
        <v>70</v>
      </c>
      <c r="N485">
        <v>12.44</v>
      </c>
      <c r="O485">
        <v>123</v>
      </c>
      <c r="P485">
        <v>75</v>
      </c>
      <c r="Q485">
        <v>5.54</v>
      </c>
      <c r="R485">
        <v>8.1</v>
      </c>
      <c r="S485">
        <v>4</v>
      </c>
      <c r="T485">
        <v>2.19</v>
      </c>
      <c r="U485" t="str">
        <f>IF(Append1[[#This Row],[total_intl_charge]] &lt;= MEDIAN(Append1[total_intl_charge]), "Low", "High")</f>
        <v>Low</v>
      </c>
      <c r="V485">
        <v>0</v>
      </c>
      <c r="X485" s="1"/>
      <c r="Y485">
        <f>IF(Append1[[#This Row],[churn]]="yes", 1,0)</f>
        <v>0</v>
      </c>
      <c r="Z485" t="str">
        <f>IF(Append1[[#This Row],[total_eve_charge]]&lt;=15,"Low",
IF(Append1[[#This Row],[total_eve_charge]]&lt;=19,"Medium","High"))</f>
        <v>Low</v>
      </c>
      <c r="AA485" s="1" t="str">
        <f>IF(Append1[[#This Row],[total_day_charge]]&gt;30,"Heavy User",
IF(Append1[[#This Row],[total_eve_charge]]&gt;20,"Evening User",
IF(Append1[[#This Row],[total_night_charge]]&gt;10,"Night User","Low User")))</f>
        <v>Low User</v>
      </c>
    </row>
    <row r="486" spans="1:27" hidden="1" x14ac:dyDescent="0.3">
      <c r="A486">
        <v>485</v>
      </c>
      <c r="B486" s="1" t="s">
        <v>25</v>
      </c>
      <c r="C486">
        <v>91</v>
      </c>
      <c r="D486" s="1" t="s">
        <v>32</v>
      </c>
      <c r="E486" s="1">
        <v>1</v>
      </c>
      <c r="F486" s="1" t="s">
        <v>23</v>
      </c>
      <c r="G486">
        <v>0</v>
      </c>
      <c r="H486" t="str">
        <f>IF(Append1[[#This Row],[number_vmail_messages]]&lt;=10, "Low",
IF(Append1[[#This Row],[number_vmail_messages]]&lt;=25, "Medium", "High"))</f>
        <v>Low</v>
      </c>
      <c r="I486">
        <v>151.80000000000001</v>
      </c>
      <c r="J486">
        <v>115</v>
      </c>
      <c r="K486">
        <v>25.81</v>
      </c>
      <c r="L486">
        <v>103.6</v>
      </c>
      <c r="M486">
        <v>116</v>
      </c>
      <c r="N486">
        <v>8.81</v>
      </c>
      <c r="O486">
        <v>156.30000000000001</v>
      </c>
      <c r="P486">
        <v>86</v>
      </c>
      <c r="Q486">
        <v>7.03</v>
      </c>
      <c r="R486">
        <v>12.2</v>
      </c>
      <c r="S486">
        <v>4</v>
      </c>
      <c r="T486">
        <v>3.29</v>
      </c>
      <c r="U486" t="str">
        <f>IF(Append1[[#This Row],[total_intl_charge]] &lt;= MEDIAN(Append1[total_intl_charge]), "Low", "High")</f>
        <v>High</v>
      </c>
      <c r="V486">
        <v>1</v>
      </c>
      <c r="X486" s="1"/>
      <c r="Y486">
        <f>IF(Append1[[#This Row],[churn]]="yes", 1,0)</f>
        <v>0</v>
      </c>
      <c r="Z486" t="str">
        <f>IF(Append1[[#This Row],[total_eve_charge]]&lt;=15,"Low",
IF(Append1[[#This Row],[total_eve_charge]]&lt;=19,"Medium","High"))</f>
        <v>Low</v>
      </c>
      <c r="AA486" s="1" t="str">
        <f>IF(Append1[[#This Row],[total_day_charge]]&gt;30,"Heavy User",
IF(Append1[[#This Row],[total_eve_charge]]&gt;20,"Evening User",
IF(Append1[[#This Row],[total_night_charge]]&gt;10,"Night User","Low User")))</f>
        <v>Low User</v>
      </c>
    </row>
    <row r="487" spans="1:27" hidden="1" x14ac:dyDescent="0.3">
      <c r="A487">
        <v>486</v>
      </c>
      <c r="B487" s="1" t="s">
        <v>70</v>
      </c>
      <c r="C487">
        <v>148</v>
      </c>
      <c r="D487" s="1" t="s">
        <v>22</v>
      </c>
      <c r="E487" s="1">
        <v>1</v>
      </c>
      <c r="F487" s="1" t="s">
        <v>23</v>
      </c>
      <c r="G487">
        <v>0</v>
      </c>
      <c r="H487" t="str">
        <f>IF(Append1[[#This Row],[number_vmail_messages]]&lt;=10, "Low",
IF(Append1[[#This Row],[number_vmail_messages]]&lt;=25, "Medium", "High"))</f>
        <v>Low</v>
      </c>
      <c r="I487">
        <v>218.7</v>
      </c>
      <c r="J487">
        <v>111</v>
      </c>
      <c r="K487">
        <v>37.18</v>
      </c>
      <c r="L487">
        <v>155.6</v>
      </c>
      <c r="M487">
        <v>133</v>
      </c>
      <c r="N487">
        <v>13.23</v>
      </c>
      <c r="O487">
        <v>277.39999999999998</v>
      </c>
      <c r="P487">
        <v>62</v>
      </c>
      <c r="Q487">
        <v>12.48</v>
      </c>
      <c r="R487">
        <v>8.1999999999999993</v>
      </c>
      <c r="S487">
        <v>5</v>
      </c>
      <c r="T487">
        <v>2.21</v>
      </c>
      <c r="U487" t="str">
        <f>IF(Append1[[#This Row],[total_intl_charge]] &lt;= MEDIAN(Append1[total_intl_charge]), "Low", "High")</f>
        <v>Low</v>
      </c>
      <c r="V487">
        <v>1</v>
      </c>
      <c r="X487" s="1"/>
      <c r="Y487">
        <f>IF(Append1[[#This Row],[churn]]="yes", 1,0)</f>
        <v>0</v>
      </c>
      <c r="Z487" t="str">
        <f>IF(Append1[[#This Row],[total_eve_charge]]&lt;=15,"Low",
IF(Append1[[#This Row],[total_eve_charge]]&lt;=19,"Medium","High"))</f>
        <v>Low</v>
      </c>
      <c r="AA487" s="1" t="str">
        <f>IF(Append1[[#This Row],[total_day_charge]]&gt;30,"Heavy User",
IF(Append1[[#This Row],[total_eve_charge]]&gt;20,"Evening User",
IF(Append1[[#This Row],[total_night_charge]]&gt;10,"Night User","Low User")))</f>
        <v>Heavy User</v>
      </c>
    </row>
    <row r="488" spans="1:27" hidden="1" x14ac:dyDescent="0.3">
      <c r="A488">
        <v>487</v>
      </c>
      <c r="B488" s="1" t="s">
        <v>29</v>
      </c>
      <c r="C488">
        <v>67</v>
      </c>
      <c r="D488" s="1" t="s">
        <v>22</v>
      </c>
      <c r="E488" s="1">
        <v>0</v>
      </c>
      <c r="F488" s="1" t="s">
        <v>24</v>
      </c>
      <c r="G488">
        <v>41</v>
      </c>
      <c r="H488" t="str">
        <f>IF(Append1[[#This Row],[number_vmail_messages]]&lt;=10, "Low",
IF(Append1[[#This Row],[number_vmail_messages]]&lt;=25, "Medium", "High"))</f>
        <v>High</v>
      </c>
      <c r="I488">
        <v>174.7</v>
      </c>
      <c r="J488">
        <v>86</v>
      </c>
      <c r="K488">
        <v>29.7</v>
      </c>
      <c r="L488">
        <v>160.6</v>
      </c>
      <c r="M488">
        <v>93</v>
      </c>
      <c r="N488">
        <v>13.65</v>
      </c>
      <c r="O488">
        <v>155.30000000000001</v>
      </c>
      <c r="P488">
        <v>108</v>
      </c>
      <c r="Q488">
        <v>6.99</v>
      </c>
      <c r="R488">
        <v>13.4</v>
      </c>
      <c r="S488">
        <v>1</v>
      </c>
      <c r="T488">
        <v>3.62</v>
      </c>
      <c r="U488" t="str">
        <f>IF(Append1[[#This Row],[total_intl_charge]] &lt;= MEDIAN(Append1[total_intl_charge]), "Low", "High")</f>
        <v>High</v>
      </c>
      <c r="V488">
        <v>0</v>
      </c>
      <c r="X488" s="1"/>
      <c r="Y488">
        <f>IF(Append1[[#This Row],[churn]]="yes", 1,0)</f>
        <v>0</v>
      </c>
      <c r="Z488" t="str">
        <f>IF(Append1[[#This Row],[total_eve_charge]]&lt;=15,"Low",
IF(Append1[[#This Row],[total_eve_charge]]&lt;=19,"Medium","High"))</f>
        <v>Low</v>
      </c>
      <c r="AA488" s="1" t="str">
        <f>IF(Append1[[#This Row],[total_day_charge]]&gt;30,"Heavy User",
IF(Append1[[#This Row],[total_eve_charge]]&gt;20,"Evening User",
IF(Append1[[#This Row],[total_night_charge]]&gt;10,"Night User","Low User")))</f>
        <v>Low User</v>
      </c>
    </row>
    <row r="489" spans="1:27" hidden="1" x14ac:dyDescent="0.3">
      <c r="A489">
        <v>488</v>
      </c>
      <c r="B489" s="1" t="s">
        <v>64</v>
      </c>
      <c r="C489">
        <v>124</v>
      </c>
      <c r="D489" s="1" t="s">
        <v>26</v>
      </c>
      <c r="E489" s="1">
        <v>0</v>
      </c>
      <c r="F489" s="1" t="s">
        <v>23</v>
      </c>
      <c r="G489">
        <v>0</v>
      </c>
      <c r="H489" t="str">
        <f>IF(Append1[[#This Row],[number_vmail_messages]]&lt;=10, "Low",
IF(Append1[[#This Row],[number_vmail_messages]]&lt;=25, "Medium", "High"))</f>
        <v>Low</v>
      </c>
      <c r="I489">
        <v>169.3</v>
      </c>
      <c r="J489">
        <v>108</v>
      </c>
      <c r="K489">
        <v>28.78</v>
      </c>
      <c r="L489">
        <v>178.6</v>
      </c>
      <c r="M489">
        <v>91</v>
      </c>
      <c r="N489">
        <v>15.18</v>
      </c>
      <c r="O489">
        <v>242.3</v>
      </c>
      <c r="P489">
        <v>82</v>
      </c>
      <c r="Q489">
        <v>10.9</v>
      </c>
      <c r="R489">
        <v>12.2</v>
      </c>
      <c r="S489">
        <v>3</v>
      </c>
      <c r="T489">
        <v>3.29</v>
      </c>
      <c r="U489" t="str">
        <f>IF(Append1[[#This Row],[total_intl_charge]] &lt;= MEDIAN(Append1[total_intl_charge]), "Low", "High")</f>
        <v>High</v>
      </c>
      <c r="V489">
        <v>1</v>
      </c>
      <c r="X489" s="1"/>
      <c r="Y489">
        <f>IF(Append1[[#This Row],[churn]]="yes", 1,0)</f>
        <v>0</v>
      </c>
      <c r="Z489" t="str">
        <f>IF(Append1[[#This Row],[total_eve_charge]]&lt;=15,"Low",
IF(Append1[[#This Row],[total_eve_charge]]&lt;=19,"Medium","High"))</f>
        <v>Medium</v>
      </c>
      <c r="AA489" s="1" t="str">
        <f>IF(Append1[[#This Row],[total_day_charge]]&gt;30,"Heavy User",
IF(Append1[[#This Row],[total_eve_charge]]&gt;20,"Evening User",
IF(Append1[[#This Row],[total_night_charge]]&gt;10,"Night User","Low User")))</f>
        <v>Night User</v>
      </c>
    </row>
    <row r="490" spans="1:27" hidden="1" x14ac:dyDescent="0.3">
      <c r="A490">
        <v>489</v>
      </c>
      <c r="B490" s="1" t="s">
        <v>60</v>
      </c>
      <c r="C490">
        <v>100</v>
      </c>
      <c r="D490" s="1" t="s">
        <v>26</v>
      </c>
      <c r="E490" s="1">
        <v>1</v>
      </c>
      <c r="F490" s="1" t="s">
        <v>23</v>
      </c>
      <c r="G490">
        <v>0</v>
      </c>
      <c r="H490" t="str">
        <f>IF(Append1[[#This Row],[number_vmail_messages]]&lt;=10, "Low",
IF(Append1[[#This Row],[number_vmail_messages]]&lt;=25, "Medium", "High"))</f>
        <v>Low</v>
      </c>
      <c r="I490">
        <v>107.2</v>
      </c>
      <c r="J490">
        <v>98</v>
      </c>
      <c r="K490">
        <v>18.22</v>
      </c>
      <c r="L490">
        <v>86.8</v>
      </c>
      <c r="M490">
        <v>122</v>
      </c>
      <c r="N490">
        <v>7.38</v>
      </c>
      <c r="O490">
        <v>156.19999999999999</v>
      </c>
      <c r="P490">
        <v>117</v>
      </c>
      <c r="Q490">
        <v>7.03</v>
      </c>
      <c r="R490">
        <v>9.6999999999999993</v>
      </c>
      <c r="S490">
        <v>4</v>
      </c>
      <c r="T490">
        <v>2.62</v>
      </c>
      <c r="U490" t="str">
        <f>IF(Append1[[#This Row],[total_intl_charge]] &lt;= MEDIAN(Append1[total_intl_charge]), "Low", "High")</f>
        <v>Low</v>
      </c>
      <c r="V490">
        <v>1</v>
      </c>
      <c r="X490" s="1"/>
      <c r="Y490">
        <f>IF(Append1[[#This Row],[churn]]="yes", 1,0)</f>
        <v>0</v>
      </c>
      <c r="Z490" t="str">
        <f>IF(Append1[[#This Row],[total_eve_charge]]&lt;=15,"Low",
IF(Append1[[#This Row],[total_eve_charge]]&lt;=19,"Medium","High"))</f>
        <v>Low</v>
      </c>
      <c r="AA490" s="1" t="str">
        <f>IF(Append1[[#This Row],[total_day_charge]]&gt;30,"Heavy User",
IF(Append1[[#This Row],[total_eve_charge]]&gt;20,"Evening User",
IF(Append1[[#This Row],[total_night_charge]]&gt;10,"Night User","Low User")))</f>
        <v>Low User</v>
      </c>
    </row>
    <row r="491" spans="1:27" hidden="1" x14ac:dyDescent="0.3">
      <c r="A491">
        <v>490</v>
      </c>
      <c r="B491" s="1" t="s">
        <v>67</v>
      </c>
      <c r="C491">
        <v>68</v>
      </c>
      <c r="D491" s="1" t="s">
        <v>22</v>
      </c>
      <c r="E491" s="1">
        <v>1</v>
      </c>
      <c r="F491" s="1" t="s">
        <v>24</v>
      </c>
      <c r="G491">
        <v>24</v>
      </c>
      <c r="H491" t="str">
        <f>IF(Append1[[#This Row],[number_vmail_messages]]&lt;=10, "Low",
IF(Append1[[#This Row],[number_vmail_messages]]&lt;=25, "Medium", "High"))</f>
        <v>Medium</v>
      </c>
      <c r="I491">
        <v>125.7</v>
      </c>
      <c r="J491">
        <v>92</v>
      </c>
      <c r="K491">
        <v>21.37</v>
      </c>
      <c r="L491">
        <v>275.89999999999998</v>
      </c>
      <c r="M491">
        <v>98</v>
      </c>
      <c r="N491">
        <v>23.45</v>
      </c>
      <c r="O491">
        <v>214.5</v>
      </c>
      <c r="P491">
        <v>108</v>
      </c>
      <c r="Q491">
        <v>9.65</v>
      </c>
      <c r="R491">
        <v>14.2</v>
      </c>
      <c r="S491">
        <v>6</v>
      </c>
      <c r="T491">
        <v>3.83</v>
      </c>
      <c r="U491" t="str">
        <f>IF(Append1[[#This Row],[total_intl_charge]] &lt;= MEDIAN(Append1[total_intl_charge]), "Low", "High")</f>
        <v>High</v>
      </c>
      <c r="V491">
        <v>3</v>
      </c>
      <c r="X491" s="1"/>
      <c r="Y491">
        <f>IF(Append1[[#This Row],[churn]]="yes", 1,0)</f>
        <v>0</v>
      </c>
      <c r="Z491" t="str">
        <f>IF(Append1[[#This Row],[total_eve_charge]]&lt;=15,"Low",
IF(Append1[[#This Row],[total_eve_charge]]&lt;=19,"Medium","High"))</f>
        <v>High</v>
      </c>
      <c r="AA491" s="1" t="str">
        <f>IF(Append1[[#This Row],[total_day_charge]]&gt;30,"Heavy User",
IF(Append1[[#This Row],[total_eve_charge]]&gt;20,"Evening User",
IF(Append1[[#This Row],[total_night_charge]]&gt;10,"Night User","Low User")))</f>
        <v>Evening User</v>
      </c>
    </row>
    <row r="492" spans="1:27" hidden="1" x14ac:dyDescent="0.3">
      <c r="A492">
        <v>491</v>
      </c>
      <c r="B492" s="1" t="s">
        <v>71</v>
      </c>
      <c r="C492">
        <v>144</v>
      </c>
      <c r="D492" s="1" t="s">
        <v>26</v>
      </c>
      <c r="E492" s="1">
        <v>0</v>
      </c>
      <c r="F492" s="1" t="s">
        <v>24</v>
      </c>
      <c r="G492">
        <v>38</v>
      </c>
      <c r="H492" t="str">
        <f>IF(Append1[[#This Row],[number_vmail_messages]]&lt;=10, "Low",
IF(Append1[[#This Row],[number_vmail_messages]]&lt;=25, "Medium", "High"))</f>
        <v>High</v>
      </c>
      <c r="I492">
        <v>105</v>
      </c>
      <c r="J492">
        <v>86</v>
      </c>
      <c r="K492">
        <v>17.850000000000001</v>
      </c>
      <c r="L492">
        <v>121.8</v>
      </c>
      <c r="M492">
        <v>123</v>
      </c>
      <c r="N492">
        <v>10.35</v>
      </c>
      <c r="O492">
        <v>221.5</v>
      </c>
      <c r="P492">
        <v>122</v>
      </c>
      <c r="Q492">
        <v>9.9700000000000006</v>
      </c>
      <c r="R492">
        <v>3.7</v>
      </c>
      <c r="S492">
        <v>4</v>
      </c>
      <c r="T492">
        <v>1</v>
      </c>
      <c r="U492" t="str">
        <f>IF(Append1[[#This Row],[total_intl_charge]] &lt;= MEDIAN(Append1[total_intl_charge]), "Low", "High")</f>
        <v>Low</v>
      </c>
      <c r="V492">
        <v>0</v>
      </c>
      <c r="X492" s="1"/>
      <c r="Y492">
        <f>IF(Append1[[#This Row],[churn]]="yes", 1,0)</f>
        <v>0</v>
      </c>
      <c r="Z492" t="str">
        <f>IF(Append1[[#This Row],[total_eve_charge]]&lt;=15,"Low",
IF(Append1[[#This Row],[total_eve_charge]]&lt;=19,"Medium","High"))</f>
        <v>Low</v>
      </c>
      <c r="AA492" s="1" t="str">
        <f>IF(Append1[[#This Row],[total_day_charge]]&gt;30,"Heavy User",
IF(Append1[[#This Row],[total_eve_charge]]&gt;20,"Evening User",
IF(Append1[[#This Row],[total_night_charge]]&gt;10,"Night User","Low User")))</f>
        <v>Low User</v>
      </c>
    </row>
    <row r="493" spans="1:27" hidden="1" x14ac:dyDescent="0.3">
      <c r="A493">
        <v>492</v>
      </c>
      <c r="B493" s="1" t="s">
        <v>67</v>
      </c>
      <c r="C493">
        <v>160</v>
      </c>
      <c r="D493" s="1" t="s">
        <v>22</v>
      </c>
      <c r="E493" s="1">
        <v>0</v>
      </c>
      <c r="F493" s="1" t="s">
        <v>23</v>
      </c>
      <c r="G493">
        <v>0</v>
      </c>
      <c r="H493" t="str">
        <f>IF(Append1[[#This Row],[number_vmail_messages]]&lt;=10, "Low",
IF(Append1[[#This Row],[number_vmail_messages]]&lt;=25, "Medium", "High"))</f>
        <v>Low</v>
      </c>
      <c r="I493">
        <v>206.3</v>
      </c>
      <c r="J493">
        <v>66</v>
      </c>
      <c r="K493">
        <v>35.07</v>
      </c>
      <c r="L493">
        <v>241.1</v>
      </c>
      <c r="M493">
        <v>109</v>
      </c>
      <c r="N493">
        <v>20.49</v>
      </c>
      <c r="O493">
        <v>227.8</v>
      </c>
      <c r="P493">
        <v>102</v>
      </c>
      <c r="Q493">
        <v>10.25</v>
      </c>
      <c r="R493">
        <v>11.7</v>
      </c>
      <c r="S493">
        <v>6</v>
      </c>
      <c r="T493">
        <v>3.16</v>
      </c>
      <c r="U493" t="str">
        <f>IF(Append1[[#This Row],[total_intl_charge]] &lt;= MEDIAN(Append1[total_intl_charge]), "Low", "High")</f>
        <v>High</v>
      </c>
      <c r="V493">
        <v>0</v>
      </c>
      <c r="X493" s="1"/>
      <c r="Y493">
        <f>IF(Append1[[#This Row],[churn]]="yes", 1,0)</f>
        <v>0</v>
      </c>
      <c r="Z493" t="str">
        <f>IF(Append1[[#This Row],[total_eve_charge]]&lt;=15,"Low",
IF(Append1[[#This Row],[total_eve_charge]]&lt;=19,"Medium","High"))</f>
        <v>High</v>
      </c>
      <c r="AA493" s="1" t="str">
        <f>IF(Append1[[#This Row],[total_day_charge]]&gt;30,"Heavy User",
IF(Append1[[#This Row],[total_eve_charge]]&gt;20,"Evening User",
IF(Append1[[#This Row],[total_night_charge]]&gt;10,"Night User","Low User")))</f>
        <v>Heavy User</v>
      </c>
    </row>
    <row r="494" spans="1:27" hidden="1" x14ac:dyDescent="0.3">
      <c r="A494">
        <v>493</v>
      </c>
      <c r="B494" s="1" t="s">
        <v>68</v>
      </c>
      <c r="C494">
        <v>115</v>
      </c>
      <c r="D494" s="1" t="s">
        <v>32</v>
      </c>
      <c r="E494" s="1">
        <v>0</v>
      </c>
      <c r="F494" s="1" t="s">
        <v>23</v>
      </c>
      <c r="G494">
        <v>0</v>
      </c>
      <c r="H494" t="str">
        <f>IF(Append1[[#This Row],[number_vmail_messages]]&lt;=10, "Low",
IF(Append1[[#This Row],[number_vmail_messages]]&lt;=25, "Medium", "High"))</f>
        <v>Low</v>
      </c>
      <c r="I494">
        <v>268</v>
      </c>
      <c r="J494">
        <v>115</v>
      </c>
      <c r="K494">
        <v>45.56</v>
      </c>
      <c r="L494">
        <v>153.6</v>
      </c>
      <c r="M494">
        <v>106</v>
      </c>
      <c r="N494">
        <v>13.06</v>
      </c>
      <c r="O494">
        <v>232.3</v>
      </c>
      <c r="P494">
        <v>65</v>
      </c>
      <c r="Q494">
        <v>10.45</v>
      </c>
      <c r="R494">
        <v>17</v>
      </c>
      <c r="S494">
        <v>1</v>
      </c>
      <c r="T494">
        <v>4.59</v>
      </c>
      <c r="U494" t="str">
        <f>IF(Append1[[#This Row],[total_intl_charge]] &lt;= MEDIAN(Append1[total_intl_charge]), "Low", "High")</f>
        <v>High</v>
      </c>
      <c r="V494">
        <v>3</v>
      </c>
      <c r="X494" s="1"/>
      <c r="Y494">
        <f>IF(Append1[[#This Row],[churn]]="yes", 1,0)</f>
        <v>0</v>
      </c>
      <c r="Z494" t="str">
        <f>IF(Append1[[#This Row],[total_eve_charge]]&lt;=15,"Low",
IF(Append1[[#This Row],[total_eve_charge]]&lt;=19,"Medium","High"))</f>
        <v>Low</v>
      </c>
      <c r="AA494" s="1" t="str">
        <f>IF(Append1[[#This Row],[total_day_charge]]&gt;30,"Heavy User",
IF(Append1[[#This Row],[total_eve_charge]]&gt;20,"Evening User",
IF(Append1[[#This Row],[total_night_charge]]&gt;10,"Night User","Low User")))</f>
        <v>Heavy User</v>
      </c>
    </row>
    <row r="495" spans="1:27" hidden="1" x14ac:dyDescent="0.3">
      <c r="A495">
        <v>494</v>
      </c>
      <c r="B495" s="1" t="s">
        <v>69</v>
      </c>
      <c r="C495">
        <v>130</v>
      </c>
      <c r="D495" s="1" t="s">
        <v>26</v>
      </c>
      <c r="E495" s="1">
        <v>0</v>
      </c>
      <c r="F495" s="1" t="s">
        <v>23</v>
      </c>
      <c r="G495">
        <v>0</v>
      </c>
      <c r="H495" t="str">
        <f>IF(Append1[[#This Row],[number_vmail_messages]]&lt;=10, "Low",
IF(Append1[[#This Row],[number_vmail_messages]]&lt;=25, "Medium", "High"))</f>
        <v>Low</v>
      </c>
      <c r="I495">
        <v>132.4</v>
      </c>
      <c r="J495">
        <v>81</v>
      </c>
      <c r="K495">
        <v>22.51</v>
      </c>
      <c r="L495">
        <v>200.3</v>
      </c>
      <c r="M495">
        <v>110</v>
      </c>
      <c r="N495">
        <v>17.03</v>
      </c>
      <c r="O495">
        <v>202.5</v>
      </c>
      <c r="P495">
        <v>103</v>
      </c>
      <c r="Q495">
        <v>9.11</v>
      </c>
      <c r="R495">
        <v>6</v>
      </c>
      <c r="S495">
        <v>1</v>
      </c>
      <c r="T495">
        <v>1.62</v>
      </c>
      <c r="U495" t="str">
        <f>IF(Append1[[#This Row],[total_intl_charge]] &lt;= MEDIAN(Append1[total_intl_charge]), "Low", "High")</f>
        <v>Low</v>
      </c>
      <c r="V495">
        <v>2</v>
      </c>
      <c r="X495" s="1"/>
      <c r="Y495">
        <f>IF(Append1[[#This Row],[churn]]="yes", 1,0)</f>
        <v>0</v>
      </c>
      <c r="Z495" t="str">
        <f>IF(Append1[[#This Row],[total_eve_charge]]&lt;=15,"Low",
IF(Append1[[#This Row],[total_eve_charge]]&lt;=19,"Medium","High"))</f>
        <v>Medium</v>
      </c>
      <c r="AA495" s="1" t="str">
        <f>IF(Append1[[#This Row],[total_day_charge]]&gt;30,"Heavy User",
IF(Append1[[#This Row],[total_eve_charge]]&gt;20,"Evening User",
IF(Append1[[#This Row],[total_night_charge]]&gt;10,"Night User","Low User")))</f>
        <v>Low User</v>
      </c>
    </row>
    <row r="496" spans="1:27" hidden="1" x14ac:dyDescent="0.3">
      <c r="A496">
        <v>495</v>
      </c>
      <c r="B496" s="1" t="s">
        <v>47</v>
      </c>
      <c r="C496">
        <v>84</v>
      </c>
      <c r="D496" s="1" t="s">
        <v>22</v>
      </c>
      <c r="E496" s="1">
        <v>0</v>
      </c>
      <c r="F496" s="1" t="s">
        <v>23</v>
      </c>
      <c r="G496">
        <v>0</v>
      </c>
      <c r="H496" t="str">
        <f>IF(Append1[[#This Row],[number_vmail_messages]]&lt;=10, "Low",
IF(Append1[[#This Row],[number_vmail_messages]]&lt;=25, "Medium", "High"))</f>
        <v>Low</v>
      </c>
      <c r="I496">
        <v>289.10000000000002</v>
      </c>
      <c r="J496">
        <v>100</v>
      </c>
      <c r="K496">
        <v>49.15</v>
      </c>
      <c r="L496">
        <v>233.8</v>
      </c>
      <c r="M496">
        <v>97</v>
      </c>
      <c r="N496">
        <v>19.87</v>
      </c>
      <c r="O496">
        <v>223.5</v>
      </c>
      <c r="P496">
        <v>148</v>
      </c>
      <c r="Q496">
        <v>10.06</v>
      </c>
      <c r="R496">
        <v>12.7</v>
      </c>
      <c r="S496">
        <v>2</v>
      </c>
      <c r="T496">
        <v>3.43</v>
      </c>
      <c r="U496" t="str">
        <f>IF(Append1[[#This Row],[total_intl_charge]] &lt;= MEDIAN(Append1[total_intl_charge]), "Low", "High")</f>
        <v>High</v>
      </c>
      <c r="V496">
        <v>2</v>
      </c>
      <c r="X496" s="1"/>
      <c r="Y496">
        <f>IF(Append1[[#This Row],[churn]]="yes", 1,0)</f>
        <v>0</v>
      </c>
      <c r="Z496" t="str">
        <f>IF(Append1[[#This Row],[total_eve_charge]]&lt;=15,"Low",
IF(Append1[[#This Row],[total_eve_charge]]&lt;=19,"Medium","High"))</f>
        <v>High</v>
      </c>
      <c r="AA496" s="1" t="str">
        <f>IF(Append1[[#This Row],[total_day_charge]]&gt;30,"Heavy User",
IF(Append1[[#This Row],[total_eve_charge]]&gt;20,"Evening User",
IF(Append1[[#This Row],[total_night_charge]]&gt;10,"Night User","Low User")))</f>
        <v>Heavy User</v>
      </c>
    </row>
    <row r="497" spans="1:27" hidden="1" x14ac:dyDescent="0.3">
      <c r="A497">
        <v>496</v>
      </c>
      <c r="B497" s="1" t="s">
        <v>41</v>
      </c>
      <c r="C497">
        <v>99</v>
      </c>
      <c r="D497" s="1" t="s">
        <v>26</v>
      </c>
      <c r="E497" s="1">
        <v>0</v>
      </c>
      <c r="F497" s="1" t="s">
        <v>23</v>
      </c>
      <c r="G497">
        <v>0</v>
      </c>
      <c r="H497" t="str">
        <f>IF(Append1[[#This Row],[number_vmail_messages]]&lt;=10, "Low",
IF(Append1[[#This Row],[number_vmail_messages]]&lt;=25, "Medium", "High"))</f>
        <v>Low</v>
      </c>
      <c r="I497">
        <v>238.4</v>
      </c>
      <c r="J497">
        <v>96</v>
      </c>
      <c r="K497">
        <v>40.53</v>
      </c>
      <c r="L497">
        <v>246.5</v>
      </c>
      <c r="M497">
        <v>130</v>
      </c>
      <c r="N497">
        <v>20.95</v>
      </c>
      <c r="O497">
        <v>198.4</v>
      </c>
      <c r="P497">
        <v>117</v>
      </c>
      <c r="Q497">
        <v>8.93</v>
      </c>
      <c r="R497">
        <v>12.4</v>
      </c>
      <c r="S497">
        <v>4</v>
      </c>
      <c r="T497">
        <v>3.35</v>
      </c>
      <c r="U497" t="str">
        <f>IF(Append1[[#This Row],[total_intl_charge]] &lt;= MEDIAN(Append1[total_intl_charge]), "Low", "High")</f>
        <v>High</v>
      </c>
      <c r="V497">
        <v>3</v>
      </c>
      <c r="X497" s="1"/>
      <c r="Y497">
        <f>IF(Append1[[#This Row],[churn]]="yes", 1,0)</f>
        <v>0</v>
      </c>
      <c r="Z497" t="str">
        <f>IF(Append1[[#This Row],[total_eve_charge]]&lt;=15,"Low",
IF(Append1[[#This Row],[total_eve_charge]]&lt;=19,"Medium","High"))</f>
        <v>High</v>
      </c>
      <c r="AA497" s="1" t="str">
        <f>IF(Append1[[#This Row],[total_day_charge]]&gt;30,"Heavy User",
IF(Append1[[#This Row],[total_eve_charge]]&gt;20,"Evening User",
IF(Append1[[#This Row],[total_night_charge]]&gt;10,"Night User","Low User")))</f>
        <v>Heavy User</v>
      </c>
    </row>
    <row r="498" spans="1:27" hidden="1" x14ac:dyDescent="0.3">
      <c r="A498">
        <v>497</v>
      </c>
      <c r="B498" s="1" t="s">
        <v>67</v>
      </c>
      <c r="C498">
        <v>106</v>
      </c>
      <c r="D498" s="1" t="s">
        <v>22</v>
      </c>
      <c r="E498" s="1">
        <v>0</v>
      </c>
      <c r="F498" s="1" t="s">
        <v>24</v>
      </c>
      <c r="G498">
        <v>30</v>
      </c>
      <c r="H498" t="str">
        <f>IF(Append1[[#This Row],[number_vmail_messages]]&lt;=10, "Low",
IF(Append1[[#This Row],[number_vmail_messages]]&lt;=25, "Medium", "High"))</f>
        <v>High</v>
      </c>
      <c r="I498">
        <v>220.1</v>
      </c>
      <c r="J498">
        <v>105</v>
      </c>
      <c r="K498">
        <v>37.42</v>
      </c>
      <c r="L498">
        <v>222.2</v>
      </c>
      <c r="M498">
        <v>109</v>
      </c>
      <c r="N498">
        <v>18.89</v>
      </c>
      <c r="O498">
        <v>158.4</v>
      </c>
      <c r="P498">
        <v>96</v>
      </c>
      <c r="Q498">
        <v>7.13</v>
      </c>
      <c r="R498">
        <v>13.1</v>
      </c>
      <c r="S498">
        <v>8</v>
      </c>
      <c r="T498">
        <v>3.54</v>
      </c>
      <c r="U498" t="str">
        <f>IF(Append1[[#This Row],[total_intl_charge]] &lt;= MEDIAN(Append1[total_intl_charge]), "Low", "High")</f>
        <v>High</v>
      </c>
      <c r="V498">
        <v>0</v>
      </c>
      <c r="X498" s="1"/>
      <c r="Y498">
        <f>IF(Append1[[#This Row],[churn]]="yes", 1,0)</f>
        <v>0</v>
      </c>
      <c r="Z498" t="str">
        <f>IF(Append1[[#This Row],[total_eve_charge]]&lt;=15,"Low",
IF(Append1[[#This Row],[total_eve_charge]]&lt;=19,"Medium","High"))</f>
        <v>Medium</v>
      </c>
      <c r="AA498" s="1" t="str">
        <f>IF(Append1[[#This Row],[total_day_charge]]&gt;30,"Heavy User",
IF(Append1[[#This Row],[total_eve_charge]]&gt;20,"Evening User",
IF(Append1[[#This Row],[total_night_charge]]&gt;10,"Night User","Low User")))</f>
        <v>Heavy User</v>
      </c>
    </row>
    <row r="499" spans="1:27" hidden="1" x14ac:dyDescent="0.3">
      <c r="A499">
        <v>498</v>
      </c>
      <c r="B499" s="1" t="s">
        <v>75</v>
      </c>
      <c r="C499">
        <v>39</v>
      </c>
      <c r="D499" s="1" t="s">
        <v>32</v>
      </c>
      <c r="E499" s="1">
        <v>0</v>
      </c>
      <c r="F499" s="1" t="s">
        <v>23</v>
      </c>
      <c r="G499">
        <v>0</v>
      </c>
      <c r="H499" t="str">
        <f>IF(Append1[[#This Row],[number_vmail_messages]]&lt;=10, "Low",
IF(Append1[[#This Row],[number_vmail_messages]]&lt;=25, "Medium", "High"))</f>
        <v>Low</v>
      </c>
      <c r="I499">
        <v>187.2</v>
      </c>
      <c r="J499">
        <v>110</v>
      </c>
      <c r="K499">
        <v>31.82</v>
      </c>
      <c r="L499">
        <v>114.7</v>
      </c>
      <c r="M499">
        <v>116</v>
      </c>
      <c r="N499">
        <v>9.75</v>
      </c>
      <c r="O499">
        <v>104.7</v>
      </c>
      <c r="P499">
        <v>83</v>
      </c>
      <c r="Q499">
        <v>4.71</v>
      </c>
      <c r="R499">
        <v>13.2</v>
      </c>
      <c r="S499">
        <v>5</v>
      </c>
      <c r="T499">
        <v>3.56</v>
      </c>
      <c r="U499" t="str">
        <f>IF(Append1[[#This Row],[total_intl_charge]] &lt;= MEDIAN(Append1[total_intl_charge]), "Low", "High")</f>
        <v>High</v>
      </c>
      <c r="V499">
        <v>1</v>
      </c>
      <c r="X499" s="1"/>
      <c r="Y499">
        <f>IF(Append1[[#This Row],[churn]]="yes", 1,0)</f>
        <v>0</v>
      </c>
      <c r="Z499" t="str">
        <f>IF(Append1[[#This Row],[total_eve_charge]]&lt;=15,"Low",
IF(Append1[[#This Row],[total_eve_charge]]&lt;=19,"Medium","High"))</f>
        <v>Low</v>
      </c>
      <c r="AA499" s="1" t="str">
        <f>IF(Append1[[#This Row],[total_day_charge]]&gt;30,"Heavy User",
IF(Append1[[#This Row],[total_eve_charge]]&gt;20,"Evening User",
IF(Append1[[#This Row],[total_night_charge]]&gt;10,"Night User","Low User")))</f>
        <v>Heavy User</v>
      </c>
    </row>
    <row r="500" spans="1:27" hidden="1" x14ac:dyDescent="0.3">
      <c r="A500">
        <v>499</v>
      </c>
      <c r="B500" s="1" t="s">
        <v>57</v>
      </c>
      <c r="C500">
        <v>114</v>
      </c>
      <c r="D500" s="1" t="s">
        <v>32</v>
      </c>
      <c r="E500" s="1">
        <v>0</v>
      </c>
      <c r="F500" s="1" t="s">
        <v>23</v>
      </c>
      <c r="G500">
        <v>0</v>
      </c>
      <c r="H500" t="str">
        <f>IF(Append1[[#This Row],[number_vmail_messages]]&lt;=10, "Low",
IF(Append1[[#This Row],[number_vmail_messages]]&lt;=25, "Medium", "High"))</f>
        <v>Low</v>
      </c>
      <c r="I500">
        <v>203.8</v>
      </c>
      <c r="J500">
        <v>85</v>
      </c>
      <c r="K500">
        <v>34.65</v>
      </c>
      <c r="L500">
        <v>87.8</v>
      </c>
      <c r="M500">
        <v>110</v>
      </c>
      <c r="N500">
        <v>7.46</v>
      </c>
      <c r="O500">
        <v>166.2</v>
      </c>
      <c r="P500">
        <v>122</v>
      </c>
      <c r="Q500">
        <v>7.48</v>
      </c>
      <c r="R500">
        <v>11.7</v>
      </c>
      <c r="S500">
        <v>4</v>
      </c>
      <c r="T500">
        <v>3.16</v>
      </c>
      <c r="U500" t="str">
        <f>IF(Append1[[#This Row],[total_intl_charge]] &lt;= MEDIAN(Append1[total_intl_charge]), "Low", "High")</f>
        <v>High</v>
      </c>
      <c r="V500">
        <v>1</v>
      </c>
      <c r="X500" s="1"/>
      <c r="Y500">
        <f>IF(Append1[[#This Row],[churn]]="yes", 1,0)</f>
        <v>0</v>
      </c>
      <c r="Z500" t="str">
        <f>IF(Append1[[#This Row],[total_eve_charge]]&lt;=15,"Low",
IF(Append1[[#This Row],[total_eve_charge]]&lt;=19,"Medium","High"))</f>
        <v>Low</v>
      </c>
      <c r="AA500" s="1" t="str">
        <f>IF(Append1[[#This Row],[total_day_charge]]&gt;30,"Heavy User",
IF(Append1[[#This Row],[total_eve_charge]]&gt;20,"Evening User",
IF(Append1[[#This Row],[total_night_charge]]&gt;10,"Night User","Low User")))</f>
        <v>Heavy User</v>
      </c>
    </row>
    <row r="501" spans="1:27" hidden="1" x14ac:dyDescent="0.3">
      <c r="A501">
        <v>500</v>
      </c>
      <c r="B501" s="1" t="s">
        <v>43</v>
      </c>
      <c r="C501">
        <v>116</v>
      </c>
      <c r="D501" s="1" t="s">
        <v>32</v>
      </c>
      <c r="E501" s="1">
        <v>0</v>
      </c>
      <c r="F501" s="1" t="s">
        <v>23</v>
      </c>
      <c r="G501">
        <v>0</v>
      </c>
      <c r="H501" t="str">
        <f>IF(Append1[[#This Row],[number_vmail_messages]]&lt;=10, "Low",
IF(Append1[[#This Row],[number_vmail_messages]]&lt;=25, "Medium", "High"))</f>
        <v>Low</v>
      </c>
      <c r="I501">
        <v>51.1</v>
      </c>
      <c r="J501">
        <v>106</v>
      </c>
      <c r="K501">
        <v>8.69</v>
      </c>
      <c r="L501">
        <v>208.6</v>
      </c>
      <c r="M501">
        <v>137</v>
      </c>
      <c r="N501">
        <v>17.73</v>
      </c>
      <c r="O501">
        <v>198</v>
      </c>
      <c r="P501">
        <v>92</v>
      </c>
      <c r="Q501">
        <v>8.91</v>
      </c>
      <c r="R501">
        <v>12.3</v>
      </c>
      <c r="S501">
        <v>3</v>
      </c>
      <c r="T501">
        <v>3.32</v>
      </c>
      <c r="U501" t="str">
        <f>IF(Append1[[#This Row],[total_intl_charge]] &lt;= MEDIAN(Append1[total_intl_charge]), "Low", "High")</f>
        <v>High</v>
      </c>
      <c r="V501">
        <v>1</v>
      </c>
      <c r="X501" s="1"/>
      <c r="Y501">
        <f>IF(Append1[[#This Row],[churn]]="yes", 1,0)</f>
        <v>0</v>
      </c>
      <c r="Z501" t="str">
        <f>IF(Append1[[#This Row],[total_eve_charge]]&lt;=15,"Low",
IF(Append1[[#This Row],[total_eve_charge]]&lt;=19,"Medium","High"))</f>
        <v>Medium</v>
      </c>
      <c r="AA501" s="1" t="str">
        <f>IF(Append1[[#This Row],[total_day_charge]]&gt;30,"Heavy User",
IF(Append1[[#This Row],[total_eve_charge]]&gt;20,"Evening User",
IF(Append1[[#This Row],[total_night_charge]]&gt;10,"Night User","Low User")))</f>
        <v>Low User</v>
      </c>
    </row>
    <row r="502" spans="1:27" hidden="1" x14ac:dyDescent="0.3">
      <c r="A502">
        <v>501</v>
      </c>
      <c r="B502" s="1" t="s">
        <v>50</v>
      </c>
      <c r="C502">
        <v>52</v>
      </c>
      <c r="D502" s="1" t="s">
        <v>22</v>
      </c>
      <c r="E502" s="1">
        <v>0</v>
      </c>
      <c r="F502" s="1" t="s">
        <v>23</v>
      </c>
      <c r="G502">
        <v>0</v>
      </c>
      <c r="H502" t="str">
        <f>IF(Append1[[#This Row],[number_vmail_messages]]&lt;=10, "Low",
IF(Append1[[#This Row],[number_vmail_messages]]&lt;=25, "Medium", "High"))</f>
        <v>Low</v>
      </c>
      <c r="I502">
        <v>124.9</v>
      </c>
      <c r="J502">
        <v>131</v>
      </c>
      <c r="K502">
        <v>21.23</v>
      </c>
      <c r="L502">
        <v>300.5</v>
      </c>
      <c r="M502">
        <v>118</v>
      </c>
      <c r="N502">
        <v>25.54</v>
      </c>
      <c r="O502">
        <v>192.5</v>
      </c>
      <c r="P502">
        <v>106</v>
      </c>
      <c r="Q502">
        <v>8.66</v>
      </c>
      <c r="R502">
        <v>11.6</v>
      </c>
      <c r="S502">
        <v>4</v>
      </c>
      <c r="T502">
        <v>3.13</v>
      </c>
      <c r="U502" t="str">
        <f>IF(Append1[[#This Row],[total_intl_charge]] &lt;= MEDIAN(Append1[total_intl_charge]), "Low", "High")</f>
        <v>High</v>
      </c>
      <c r="V502">
        <v>2</v>
      </c>
      <c r="X502" s="1"/>
      <c r="Y502">
        <f>IF(Append1[[#This Row],[churn]]="yes", 1,0)</f>
        <v>0</v>
      </c>
      <c r="Z502" t="str">
        <f>IF(Append1[[#This Row],[total_eve_charge]]&lt;=15,"Low",
IF(Append1[[#This Row],[total_eve_charge]]&lt;=19,"Medium","High"))</f>
        <v>High</v>
      </c>
      <c r="AA502" s="1" t="str">
        <f>IF(Append1[[#This Row],[total_day_charge]]&gt;30,"Heavy User",
IF(Append1[[#This Row],[total_eve_charge]]&gt;20,"Evening User",
IF(Append1[[#This Row],[total_night_charge]]&gt;10,"Night User","Low User")))</f>
        <v>Evening User</v>
      </c>
    </row>
    <row r="503" spans="1:27" hidden="1" x14ac:dyDescent="0.3">
      <c r="A503">
        <v>502</v>
      </c>
      <c r="B503" s="1" t="s">
        <v>36</v>
      </c>
      <c r="C503">
        <v>89</v>
      </c>
      <c r="D503" s="1" t="s">
        <v>22</v>
      </c>
      <c r="E503" s="1">
        <v>0</v>
      </c>
      <c r="F503" s="1" t="s">
        <v>23</v>
      </c>
      <c r="G503">
        <v>0</v>
      </c>
      <c r="H503" t="str">
        <f>IF(Append1[[#This Row],[number_vmail_messages]]&lt;=10, "Low",
IF(Append1[[#This Row],[number_vmail_messages]]&lt;=25, "Medium", "High"))</f>
        <v>Low</v>
      </c>
      <c r="I503">
        <v>115.4</v>
      </c>
      <c r="J503">
        <v>99</v>
      </c>
      <c r="K503">
        <v>19.62</v>
      </c>
      <c r="L503">
        <v>209.9</v>
      </c>
      <c r="M503">
        <v>115</v>
      </c>
      <c r="N503">
        <v>17.84</v>
      </c>
      <c r="O503">
        <v>280.89999999999998</v>
      </c>
      <c r="P503">
        <v>112</v>
      </c>
      <c r="Q503">
        <v>12.64</v>
      </c>
      <c r="R503">
        <v>15.9</v>
      </c>
      <c r="S503">
        <v>6</v>
      </c>
      <c r="T503">
        <v>4.29</v>
      </c>
      <c r="U503" t="str">
        <f>IF(Append1[[#This Row],[total_intl_charge]] &lt;= MEDIAN(Append1[total_intl_charge]), "Low", "High")</f>
        <v>High</v>
      </c>
      <c r="V503">
        <v>3</v>
      </c>
      <c r="X503" s="1"/>
      <c r="Y503">
        <f>IF(Append1[[#This Row],[churn]]="yes", 1,0)</f>
        <v>0</v>
      </c>
      <c r="Z503" t="str">
        <f>IF(Append1[[#This Row],[total_eve_charge]]&lt;=15,"Low",
IF(Append1[[#This Row],[total_eve_charge]]&lt;=19,"Medium","High"))</f>
        <v>Medium</v>
      </c>
      <c r="AA503" s="1" t="str">
        <f>IF(Append1[[#This Row],[total_day_charge]]&gt;30,"Heavy User",
IF(Append1[[#This Row],[total_eve_charge]]&gt;20,"Evening User",
IF(Append1[[#This Row],[total_night_charge]]&gt;10,"Night User","Low User")))</f>
        <v>Night User</v>
      </c>
    </row>
    <row r="504" spans="1:27" hidden="1" x14ac:dyDescent="0.3">
      <c r="A504">
        <v>503</v>
      </c>
      <c r="B504" s="1" t="s">
        <v>73</v>
      </c>
      <c r="C504">
        <v>101</v>
      </c>
      <c r="D504" s="1" t="s">
        <v>26</v>
      </c>
      <c r="E504" s="1">
        <v>0</v>
      </c>
      <c r="F504" s="1" t="s">
        <v>23</v>
      </c>
      <c r="G504">
        <v>0</v>
      </c>
      <c r="H504" t="str">
        <f>IF(Append1[[#This Row],[number_vmail_messages]]&lt;=10, "Low",
IF(Append1[[#This Row],[number_vmail_messages]]&lt;=25, "Medium", "High"))</f>
        <v>Low</v>
      </c>
      <c r="I504">
        <v>70.900000000000006</v>
      </c>
      <c r="J504">
        <v>123</v>
      </c>
      <c r="K504">
        <v>12.05</v>
      </c>
      <c r="L504">
        <v>211.9</v>
      </c>
      <c r="M504">
        <v>73</v>
      </c>
      <c r="N504">
        <v>18.010000000000002</v>
      </c>
      <c r="O504">
        <v>236</v>
      </c>
      <c r="P504">
        <v>73</v>
      </c>
      <c r="Q504">
        <v>10.62</v>
      </c>
      <c r="R504">
        <v>10.6</v>
      </c>
      <c r="S504">
        <v>3</v>
      </c>
      <c r="T504">
        <v>2.86</v>
      </c>
      <c r="U504" t="str">
        <f>IF(Append1[[#This Row],[total_intl_charge]] &lt;= MEDIAN(Append1[total_intl_charge]), "Low", "High")</f>
        <v>High</v>
      </c>
      <c r="V504">
        <v>3</v>
      </c>
      <c r="X504" s="1"/>
      <c r="Y504">
        <f>IF(Append1[[#This Row],[churn]]="yes", 1,0)</f>
        <v>0</v>
      </c>
      <c r="Z504" t="str">
        <f>IF(Append1[[#This Row],[total_eve_charge]]&lt;=15,"Low",
IF(Append1[[#This Row],[total_eve_charge]]&lt;=19,"Medium","High"))</f>
        <v>Medium</v>
      </c>
      <c r="AA504" s="1" t="str">
        <f>IF(Append1[[#This Row],[total_day_charge]]&gt;30,"Heavy User",
IF(Append1[[#This Row],[total_eve_charge]]&gt;20,"Evening User",
IF(Append1[[#This Row],[total_night_charge]]&gt;10,"Night User","Low User")))</f>
        <v>Night User</v>
      </c>
    </row>
    <row r="505" spans="1:27" hidden="1" x14ac:dyDescent="0.3">
      <c r="A505">
        <v>504</v>
      </c>
      <c r="B505" s="1" t="s">
        <v>31</v>
      </c>
      <c r="C505">
        <v>94</v>
      </c>
      <c r="D505" s="1" t="s">
        <v>32</v>
      </c>
      <c r="E505" s="1">
        <v>0</v>
      </c>
      <c r="F505" s="1" t="s">
        <v>23</v>
      </c>
      <c r="G505">
        <v>0</v>
      </c>
      <c r="H505" t="str">
        <f>IF(Append1[[#This Row],[number_vmail_messages]]&lt;=10, "Low",
IF(Append1[[#This Row],[number_vmail_messages]]&lt;=25, "Medium", "High"))</f>
        <v>Low</v>
      </c>
      <c r="I505">
        <v>157.5</v>
      </c>
      <c r="J505">
        <v>97</v>
      </c>
      <c r="K505">
        <v>26.78</v>
      </c>
      <c r="L505">
        <v>224.5</v>
      </c>
      <c r="M505">
        <v>112</v>
      </c>
      <c r="N505">
        <v>19.079999999999998</v>
      </c>
      <c r="O505">
        <v>310.8</v>
      </c>
      <c r="P505">
        <v>106</v>
      </c>
      <c r="Q505">
        <v>13.99</v>
      </c>
      <c r="R505">
        <v>11.1</v>
      </c>
      <c r="S505">
        <v>6</v>
      </c>
      <c r="T505">
        <v>3</v>
      </c>
      <c r="U505" t="str">
        <f>IF(Append1[[#This Row],[total_intl_charge]] &lt;= MEDIAN(Append1[total_intl_charge]), "Low", "High")</f>
        <v>High</v>
      </c>
      <c r="V505">
        <v>0</v>
      </c>
      <c r="X505" s="1"/>
      <c r="Y505">
        <f>IF(Append1[[#This Row],[churn]]="yes", 1,0)</f>
        <v>0</v>
      </c>
      <c r="Z505" t="str">
        <f>IF(Append1[[#This Row],[total_eve_charge]]&lt;=15,"Low",
IF(Append1[[#This Row],[total_eve_charge]]&lt;=19,"Medium","High"))</f>
        <v>High</v>
      </c>
      <c r="AA505" s="1" t="str">
        <f>IF(Append1[[#This Row],[total_day_charge]]&gt;30,"Heavy User",
IF(Append1[[#This Row],[total_eve_charge]]&gt;20,"Evening User",
IF(Append1[[#This Row],[total_night_charge]]&gt;10,"Night User","Low User")))</f>
        <v>Night User</v>
      </c>
    </row>
    <row r="506" spans="1:27" hidden="1" x14ac:dyDescent="0.3">
      <c r="A506">
        <v>505</v>
      </c>
      <c r="B506" s="1" t="s">
        <v>68</v>
      </c>
      <c r="C506">
        <v>113</v>
      </c>
      <c r="D506" s="1" t="s">
        <v>26</v>
      </c>
      <c r="E506" s="1">
        <v>0</v>
      </c>
      <c r="F506" s="1" t="s">
        <v>24</v>
      </c>
      <c r="G506">
        <v>39</v>
      </c>
      <c r="H506" t="str">
        <f>IF(Append1[[#This Row],[number_vmail_messages]]&lt;=10, "Low",
IF(Append1[[#This Row],[number_vmail_messages]]&lt;=25, "Medium", "High"))</f>
        <v>High</v>
      </c>
      <c r="I506">
        <v>209.8</v>
      </c>
      <c r="J506">
        <v>77</v>
      </c>
      <c r="K506">
        <v>35.67</v>
      </c>
      <c r="L506">
        <v>164.1</v>
      </c>
      <c r="M506">
        <v>90</v>
      </c>
      <c r="N506">
        <v>13.95</v>
      </c>
      <c r="O506">
        <v>159.69999999999999</v>
      </c>
      <c r="P506">
        <v>100</v>
      </c>
      <c r="Q506">
        <v>7.19</v>
      </c>
      <c r="R506">
        <v>9</v>
      </c>
      <c r="S506">
        <v>4</v>
      </c>
      <c r="T506">
        <v>2.4300000000000002</v>
      </c>
      <c r="U506" t="str">
        <f>IF(Append1[[#This Row],[total_intl_charge]] &lt;= MEDIAN(Append1[total_intl_charge]), "Low", "High")</f>
        <v>Low</v>
      </c>
      <c r="V506">
        <v>1</v>
      </c>
      <c r="X506" s="1"/>
      <c r="Y506">
        <f>IF(Append1[[#This Row],[churn]]="yes", 1,0)</f>
        <v>0</v>
      </c>
      <c r="Z506" t="str">
        <f>IF(Append1[[#This Row],[total_eve_charge]]&lt;=15,"Low",
IF(Append1[[#This Row],[total_eve_charge]]&lt;=19,"Medium","High"))</f>
        <v>Low</v>
      </c>
      <c r="AA506" s="1" t="str">
        <f>IF(Append1[[#This Row],[total_day_charge]]&gt;30,"Heavy User",
IF(Append1[[#This Row],[total_eve_charge]]&gt;20,"Evening User",
IF(Append1[[#This Row],[total_night_charge]]&gt;10,"Night User","Low User")))</f>
        <v>Heavy User</v>
      </c>
    </row>
    <row r="507" spans="1:27" hidden="1" x14ac:dyDescent="0.3">
      <c r="A507">
        <v>506</v>
      </c>
      <c r="B507" s="1" t="s">
        <v>70</v>
      </c>
      <c r="C507">
        <v>108</v>
      </c>
      <c r="D507" s="1" t="s">
        <v>22</v>
      </c>
      <c r="E507" s="1">
        <v>0</v>
      </c>
      <c r="F507" s="1" t="s">
        <v>23</v>
      </c>
      <c r="G507">
        <v>0</v>
      </c>
      <c r="H507" t="str">
        <f>IF(Append1[[#This Row],[number_vmail_messages]]&lt;=10, "Low",
IF(Append1[[#This Row],[number_vmail_messages]]&lt;=25, "Medium", "High"))</f>
        <v>Low</v>
      </c>
      <c r="I507">
        <v>112.6</v>
      </c>
      <c r="J507">
        <v>86</v>
      </c>
      <c r="K507">
        <v>19.14</v>
      </c>
      <c r="L507">
        <v>114.9</v>
      </c>
      <c r="M507">
        <v>101</v>
      </c>
      <c r="N507">
        <v>9.77</v>
      </c>
      <c r="O507">
        <v>177.8</v>
      </c>
      <c r="P507">
        <v>119</v>
      </c>
      <c r="Q507">
        <v>8</v>
      </c>
      <c r="R507">
        <v>7.2</v>
      </c>
      <c r="S507">
        <v>6</v>
      </c>
      <c r="T507">
        <v>1.94</v>
      </c>
      <c r="U507" t="str">
        <f>IF(Append1[[#This Row],[total_intl_charge]] &lt;= MEDIAN(Append1[total_intl_charge]), "Low", "High")</f>
        <v>Low</v>
      </c>
      <c r="V507">
        <v>3</v>
      </c>
      <c r="X507" s="1"/>
      <c r="Y507">
        <f>IF(Append1[[#This Row],[churn]]="yes", 1,0)</f>
        <v>0</v>
      </c>
      <c r="Z507" t="str">
        <f>IF(Append1[[#This Row],[total_eve_charge]]&lt;=15,"Low",
IF(Append1[[#This Row],[total_eve_charge]]&lt;=19,"Medium","High"))</f>
        <v>Low</v>
      </c>
      <c r="AA507" s="1" t="str">
        <f>IF(Append1[[#This Row],[total_day_charge]]&gt;30,"Heavy User",
IF(Append1[[#This Row],[total_eve_charge]]&gt;20,"Evening User",
IF(Append1[[#This Row],[total_night_charge]]&gt;10,"Night User","Low User")))</f>
        <v>Low User</v>
      </c>
    </row>
    <row r="508" spans="1:27" hidden="1" x14ac:dyDescent="0.3">
      <c r="A508">
        <v>507</v>
      </c>
      <c r="B508" s="1" t="s">
        <v>51</v>
      </c>
      <c r="C508">
        <v>60</v>
      </c>
      <c r="D508" s="1" t="s">
        <v>32</v>
      </c>
      <c r="E508" s="1">
        <v>0</v>
      </c>
      <c r="F508" s="1" t="s">
        <v>23</v>
      </c>
      <c r="G508">
        <v>0</v>
      </c>
      <c r="H508" t="str">
        <f>IF(Append1[[#This Row],[number_vmail_messages]]&lt;=10, "Low",
IF(Append1[[#This Row],[number_vmail_messages]]&lt;=25, "Medium", "High"))</f>
        <v>Low</v>
      </c>
      <c r="I508">
        <v>207.3</v>
      </c>
      <c r="J508">
        <v>77</v>
      </c>
      <c r="K508">
        <v>35.24</v>
      </c>
      <c r="L508">
        <v>207.9</v>
      </c>
      <c r="M508">
        <v>105</v>
      </c>
      <c r="N508">
        <v>17.670000000000002</v>
      </c>
      <c r="O508">
        <v>108.2</v>
      </c>
      <c r="P508">
        <v>89</v>
      </c>
      <c r="Q508">
        <v>4.87</v>
      </c>
      <c r="R508">
        <v>12.9</v>
      </c>
      <c r="S508">
        <v>5</v>
      </c>
      <c r="T508">
        <v>3.48</v>
      </c>
      <c r="U508" t="str">
        <f>IF(Append1[[#This Row],[total_intl_charge]] &lt;= MEDIAN(Append1[total_intl_charge]), "Low", "High")</f>
        <v>High</v>
      </c>
      <c r="V508">
        <v>1</v>
      </c>
      <c r="X508" s="1"/>
      <c r="Y508">
        <f>IF(Append1[[#This Row],[churn]]="yes", 1,0)</f>
        <v>0</v>
      </c>
      <c r="Z508" t="str">
        <f>IF(Append1[[#This Row],[total_eve_charge]]&lt;=15,"Low",
IF(Append1[[#This Row],[total_eve_charge]]&lt;=19,"Medium","High"))</f>
        <v>Medium</v>
      </c>
      <c r="AA508" s="1" t="str">
        <f>IF(Append1[[#This Row],[total_day_charge]]&gt;30,"Heavy User",
IF(Append1[[#This Row],[total_eve_charge]]&gt;20,"Evening User",
IF(Append1[[#This Row],[total_night_charge]]&gt;10,"Night User","Low User")))</f>
        <v>Heavy User</v>
      </c>
    </row>
    <row r="509" spans="1:27" hidden="1" x14ac:dyDescent="0.3">
      <c r="A509">
        <v>508</v>
      </c>
      <c r="B509" s="1" t="s">
        <v>74</v>
      </c>
      <c r="C509">
        <v>111</v>
      </c>
      <c r="D509" s="1" t="s">
        <v>22</v>
      </c>
      <c r="E509" s="1">
        <v>0</v>
      </c>
      <c r="F509" s="1" t="s">
        <v>24</v>
      </c>
      <c r="G509">
        <v>35</v>
      </c>
      <c r="H509" t="str">
        <f>IF(Append1[[#This Row],[number_vmail_messages]]&lt;=10, "Low",
IF(Append1[[#This Row],[number_vmail_messages]]&lt;=25, "Medium", "High"))</f>
        <v>High</v>
      </c>
      <c r="I509">
        <v>161.19999999999999</v>
      </c>
      <c r="J509">
        <v>142</v>
      </c>
      <c r="K509">
        <v>27.4</v>
      </c>
      <c r="L509">
        <v>159.1</v>
      </c>
      <c r="M509">
        <v>104</v>
      </c>
      <c r="N509">
        <v>13.52</v>
      </c>
      <c r="O509">
        <v>167.9</v>
      </c>
      <c r="P509">
        <v>98</v>
      </c>
      <c r="Q509">
        <v>7.56</v>
      </c>
      <c r="R509">
        <v>14.7</v>
      </c>
      <c r="S509">
        <v>5</v>
      </c>
      <c r="T509">
        <v>3.97</v>
      </c>
      <c r="U509" t="str">
        <f>IF(Append1[[#This Row],[total_intl_charge]] &lt;= MEDIAN(Append1[total_intl_charge]), "Low", "High")</f>
        <v>High</v>
      </c>
      <c r="V509">
        <v>1</v>
      </c>
      <c r="X509" s="1"/>
      <c r="Y509">
        <f>IF(Append1[[#This Row],[churn]]="yes", 1,0)</f>
        <v>0</v>
      </c>
      <c r="Z509" t="str">
        <f>IF(Append1[[#This Row],[total_eve_charge]]&lt;=15,"Low",
IF(Append1[[#This Row],[total_eve_charge]]&lt;=19,"Medium","High"))</f>
        <v>Low</v>
      </c>
      <c r="AA509" s="1" t="str">
        <f>IF(Append1[[#This Row],[total_day_charge]]&gt;30,"Heavy User",
IF(Append1[[#This Row],[total_eve_charge]]&gt;20,"Evening User",
IF(Append1[[#This Row],[total_night_charge]]&gt;10,"Night User","Low User")))</f>
        <v>Low User</v>
      </c>
    </row>
    <row r="510" spans="1:27" hidden="1" x14ac:dyDescent="0.3">
      <c r="A510">
        <v>509</v>
      </c>
      <c r="B510" s="1" t="s">
        <v>51</v>
      </c>
      <c r="C510">
        <v>42</v>
      </c>
      <c r="D510" s="1" t="s">
        <v>22</v>
      </c>
      <c r="E510" s="1">
        <v>0</v>
      </c>
      <c r="F510" s="1" t="s">
        <v>24</v>
      </c>
      <c r="G510">
        <v>31</v>
      </c>
      <c r="H510" t="str">
        <f>IF(Append1[[#This Row],[number_vmail_messages]]&lt;=10, "Low",
IF(Append1[[#This Row],[number_vmail_messages]]&lt;=25, "Medium", "High"))</f>
        <v>High</v>
      </c>
      <c r="I510">
        <v>170.8</v>
      </c>
      <c r="J510">
        <v>101</v>
      </c>
      <c r="K510">
        <v>29.04</v>
      </c>
      <c r="L510">
        <v>233.4</v>
      </c>
      <c r="M510">
        <v>104</v>
      </c>
      <c r="N510">
        <v>19.84</v>
      </c>
      <c r="O510">
        <v>174.2</v>
      </c>
      <c r="P510">
        <v>121</v>
      </c>
      <c r="Q510">
        <v>7.84</v>
      </c>
      <c r="R510">
        <v>11</v>
      </c>
      <c r="S510">
        <v>3</v>
      </c>
      <c r="T510">
        <v>2.97</v>
      </c>
      <c r="U510" t="str">
        <f>IF(Append1[[#This Row],[total_intl_charge]] &lt;= MEDIAN(Append1[total_intl_charge]), "Low", "High")</f>
        <v>High</v>
      </c>
      <c r="V510">
        <v>2</v>
      </c>
      <c r="X510" s="1"/>
      <c r="Y510">
        <f>IF(Append1[[#This Row],[churn]]="yes", 1,0)</f>
        <v>0</v>
      </c>
      <c r="Z510" t="str">
        <f>IF(Append1[[#This Row],[total_eve_charge]]&lt;=15,"Low",
IF(Append1[[#This Row],[total_eve_charge]]&lt;=19,"Medium","High"))</f>
        <v>High</v>
      </c>
      <c r="AA510" s="1" t="str">
        <f>IF(Append1[[#This Row],[total_day_charge]]&gt;30,"Heavy User",
IF(Append1[[#This Row],[total_eve_charge]]&gt;20,"Evening User",
IF(Append1[[#This Row],[total_night_charge]]&gt;10,"Night User","Low User")))</f>
        <v>Low User</v>
      </c>
    </row>
    <row r="511" spans="1:27" hidden="1" x14ac:dyDescent="0.3">
      <c r="A511">
        <v>510</v>
      </c>
      <c r="B511" s="1" t="s">
        <v>36</v>
      </c>
      <c r="C511">
        <v>60</v>
      </c>
      <c r="D511" s="1" t="s">
        <v>26</v>
      </c>
      <c r="E511" s="1">
        <v>1</v>
      </c>
      <c r="F511" s="1" t="s">
        <v>24</v>
      </c>
      <c r="G511">
        <v>37</v>
      </c>
      <c r="H511" t="str">
        <f>IF(Append1[[#This Row],[number_vmail_messages]]&lt;=10, "Low",
IF(Append1[[#This Row],[number_vmail_messages]]&lt;=25, "Medium", "High"))</f>
        <v>High</v>
      </c>
      <c r="I511">
        <v>189.9</v>
      </c>
      <c r="J511">
        <v>125</v>
      </c>
      <c r="K511">
        <v>32.28</v>
      </c>
      <c r="L511">
        <v>110.4</v>
      </c>
      <c r="M511">
        <v>107</v>
      </c>
      <c r="N511">
        <v>9.3800000000000008</v>
      </c>
      <c r="O511">
        <v>210.7</v>
      </c>
      <c r="P511">
        <v>115</v>
      </c>
      <c r="Q511">
        <v>9.48</v>
      </c>
      <c r="R511">
        <v>9.1</v>
      </c>
      <c r="S511">
        <v>5</v>
      </c>
      <c r="T511">
        <v>2.46</v>
      </c>
      <c r="U511" t="str">
        <f>IF(Append1[[#This Row],[total_intl_charge]] &lt;= MEDIAN(Append1[total_intl_charge]), "Low", "High")</f>
        <v>Low</v>
      </c>
      <c r="V511">
        <v>3</v>
      </c>
      <c r="X511" s="1"/>
      <c r="Y511">
        <f>IF(Append1[[#This Row],[churn]]="yes", 1,0)</f>
        <v>0</v>
      </c>
      <c r="Z511" t="str">
        <f>IF(Append1[[#This Row],[total_eve_charge]]&lt;=15,"Low",
IF(Append1[[#This Row],[total_eve_charge]]&lt;=19,"Medium","High"))</f>
        <v>Low</v>
      </c>
      <c r="AA511" s="1" t="str">
        <f>IF(Append1[[#This Row],[total_day_charge]]&gt;30,"Heavy User",
IF(Append1[[#This Row],[total_eve_charge]]&gt;20,"Evening User",
IF(Append1[[#This Row],[total_night_charge]]&gt;10,"Night User","Low User")))</f>
        <v>Heavy User</v>
      </c>
    </row>
    <row r="512" spans="1:27" hidden="1" x14ac:dyDescent="0.3">
      <c r="A512">
        <v>511</v>
      </c>
      <c r="B512" s="1" t="s">
        <v>28</v>
      </c>
      <c r="C512">
        <v>178</v>
      </c>
      <c r="D512" s="1" t="s">
        <v>26</v>
      </c>
      <c r="E512" s="1">
        <v>0</v>
      </c>
      <c r="F512" s="1" t="s">
        <v>23</v>
      </c>
      <c r="G512">
        <v>0</v>
      </c>
      <c r="H512" t="str">
        <f>IF(Append1[[#This Row],[number_vmail_messages]]&lt;=10, "Low",
IF(Append1[[#This Row],[number_vmail_messages]]&lt;=25, "Medium", "High"))</f>
        <v>Low</v>
      </c>
      <c r="I512">
        <v>179.7</v>
      </c>
      <c r="J512">
        <v>112</v>
      </c>
      <c r="K512">
        <v>30.55</v>
      </c>
      <c r="L512">
        <v>276.60000000000002</v>
      </c>
      <c r="M512">
        <v>91</v>
      </c>
      <c r="N512">
        <v>23.51</v>
      </c>
      <c r="O512">
        <v>169.7</v>
      </c>
      <c r="P512">
        <v>101</v>
      </c>
      <c r="Q512">
        <v>7.64</v>
      </c>
      <c r="R512">
        <v>10.1</v>
      </c>
      <c r="S512">
        <v>7</v>
      </c>
      <c r="T512">
        <v>2.73</v>
      </c>
      <c r="U512" t="str">
        <f>IF(Append1[[#This Row],[total_intl_charge]] &lt;= MEDIAN(Append1[total_intl_charge]), "Low", "High")</f>
        <v>Low</v>
      </c>
      <c r="V512">
        <v>3</v>
      </c>
      <c r="X512" s="1"/>
      <c r="Y512">
        <f>IF(Append1[[#This Row],[churn]]="yes", 1,0)</f>
        <v>0</v>
      </c>
      <c r="Z512" t="str">
        <f>IF(Append1[[#This Row],[total_eve_charge]]&lt;=15,"Low",
IF(Append1[[#This Row],[total_eve_charge]]&lt;=19,"Medium","High"))</f>
        <v>High</v>
      </c>
      <c r="AA512" s="1" t="str">
        <f>IF(Append1[[#This Row],[total_day_charge]]&gt;30,"Heavy User",
IF(Append1[[#This Row],[total_eve_charge]]&gt;20,"Evening User",
IF(Append1[[#This Row],[total_night_charge]]&gt;10,"Night User","Low User")))</f>
        <v>Heavy User</v>
      </c>
    </row>
    <row r="513" spans="1:27" hidden="1" x14ac:dyDescent="0.3">
      <c r="A513">
        <v>512</v>
      </c>
      <c r="B513" s="1" t="s">
        <v>28</v>
      </c>
      <c r="C513">
        <v>77</v>
      </c>
      <c r="D513" s="1" t="s">
        <v>32</v>
      </c>
      <c r="E513" s="1">
        <v>0</v>
      </c>
      <c r="F513" s="1" t="s">
        <v>24</v>
      </c>
      <c r="G513">
        <v>36</v>
      </c>
      <c r="H513" t="str">
        <f>IF(Append1[[#This Row],[number_vmail_messages]]&lt;=10, "Low",
IF(Append1[[#This Row],[number_vmail_messages]]&lt;=25, "Medium", "High"))</f>
        <v>High</v>
      </c>
      <c r="I513">
        <v>172.2</v>
      </c>
      <c r="J513">
        <v>88</v>
      </c>
      <c r="K513">
        <v>29.27</v>
      </c>
      <c r="L513">
        <v>161.6</v>
      </c>
      <c r="M513">
        <v>112</v>
      </c>
      <c r="N513">
        <v>13.74</v>
      </c>
      <c r="O513">
        <v>259.7</v>
      </c>
      <c r="P513">
        <v>115</v>
      </c>
      <c r="Q513">
        <v>11.69</v>
      </c>
      <c r="R513">
        <v>11.8</v>
      </c>
      <c r="S513">
        <v>4</v>
      </c>
      <c r="T513">
        <v>3.19</v>
      </c>
      <c r="U513" t="str">
        <f>IF(Append1[[#This Row],[total_intl_charge]] &lt;= MEDIAN(Append1[total_intl_charge]), "Low", "High")</f>
        <v>High</v>
      </c>
      <c r="V513">
        <v>2</v>
      </c>
      <c r="X513" s="1"/>
      <c r="Y513">
        <f>IF(Append1[[#This Row],[churn]]="yes", 1,0)</f>
        <v>0</v>
      </c>
      <c r="Z513" t="str">
        <f>IF(Append1[[#This Row],[total_eve_charge]]&lt;=15,"Low",
IF(Append1[[#This Row],[total_eve_charge]]&lt;=19,"Medium","High"))</f>
        <v>Low</v>
      </c>
      <c r="AA513" s="1" t="str">
        <f>IF(Append1[[#This Row],[total_day_charge]]&gt;30,"Heavy User",
IF(Append1[[#This Row],[total_eve_charge]]&gt;20,"Evening User",
IF(Append1[[#This Row],[total_night_charge]]&gt;10,"Night User","Low User")))</f>
        <v>Night User</v>
      </c>
    </row>
    <row r="514" spans="1:27" hidden="1" x14ac:dyDescent="0.3">
      <c r="A514">
        <v>513</v>
      </c>
      <c r="B514" s="1" t="s">
        <v>40</v>
      </c>
      <c r="C514">
        <v>73</v>
      </c>
      <c r="D514" s="1" t="s">
        <v>32</v>
      </c>
      <c r="E514" s="1">
        <v>0</v>
      </c>
      <c r="F514" s="1" t="s">
        <v>23</v>
      </c>
      <c r="G514">
        <v>0</v>
      </c>
      <c r="H514" t="str">
        <f>IF(Append1[[#This Row],[number_vmail_messages]]&lt;=10, "Low",
IF(Append1[[#This Row],[number_vmail_messages]]&lt;=25, "Medium", "High"))</f>
        <v>Low</v>
      </c>
      <c r="I514">
        <v>195.3</v>
      </c>
      <c r="J514">
        <v>97</v>
      </c>
      <c r="K514">
        <v>33.200000000000003</v>
      </c>
      <c r="L514">
        <v>96.8</v>
      </c>
      <c r="M514">
        <v>89</v>
      </c>
      <c r="N514">
        <v>8.23</v>
      </c>
      <c r="O514">
        <v>243.1</v>
      </c>
      <c r="P514">
        <v>84</v>
      </c>
      <c r="Q514">
        <v>10.94</v>
      </c>
      <c r="R514">
        <v>16.2</v>
      </c>
      <c r="S514">
        <v>13</v>
      </c>
      <c r="T514">
        <v>4.37</v>
      </c>
      <c r="U514" t="str">
        <f>IF(Append1[[#This Row],[total_intl_charge]] &lt;= MEDIAN(Append1[total_intl_charge]), "Low", "High")</f>
        <v>High</v>
      </c>
      <c r="V514">
        <v>1</v>
      </c>
      <c r="X514" s="1"/>
      <c r="Y514">
        <f>IF(Append1[[#This Row],[churn]]="yes", 1,0)</f>
        <v>0</v>
      </c>
      <c r="Z514" t="str">
        <f>IF(Append1[[#This Row],[total_eve_charge]]&lt;=15,"Low",
IF(Append1[[#This Row],[total_eve_charge]]&lt;=19,"Medium","High"))</f>
        <v>Low</v>
      </c>
      <c r="AA514" s="1" t="str">
        <f>IF(Append1[[#This Row],[total_day_charge]]&gt;30,"Heavy User",
IF(Append1[[#This Row],[total_eve_charge]]&gt;20,"Evening User",
IF(Append1[[#This Row],[total_night_charge]]&gt;10,"Night User","Low User")))</f>
        <v>Heavy User</v>
      </c>
    </row>
    <row r="515" spans="1:27" hidden="1" x14ac:dyDescent="0.3">
      <c r="A515">
        <v>514</v>
      </c>
      <c r="B515" s="1" t="s">
        <v>55</v>
      </c>
      <c r="C515">
        <v>106</v>
      </c>
      <c r="D515" s="1" t="s">
        <v>32</v>
      </c>
      <c r="E515" s="1">
        <v>0</v>
      </c>
      <c r="F515" s="1" t="s">
        <v>24</v>
      </c>
      <c r="G515">
        <v>22</v>
      </c>
      <c r="H515" t="str">
        <f>IF(Append1[[#This Row],[number_vmail_messages]]&lt;=10, "Low",
IF(Append1[[#This Row],[number_vmail_messages]]&lt;=25, "Medium", "High"))</f>
        <v>Medium</v>
      </c>
      <c r="I515">
        <v>218.6</v>
      </c>
      <c r="J515">
        <v>83</v>
      </c>
      <c r="K515">
        <v>37.159999999999997</v>
      </c>
      <c r="L515">
        <v>244.4</v>
      </c>
      <c r="M515">
        <v>70</v>
      </c>
      <c r="N515">
        <v>20.77</v>
      </c>
      <c r="O515">
        <v>132.4</v>
      </c>
      <c r="P515">
        <v>99</v>
      </c>
      <c r="Q515">
        <v>5.96</v>
      </c>
      <c r="R515">
        <v>9.1</v>
      </c>
      <c r="S515">
        <v>6</v>
      </c>
      <c r="T515">
        <v>2.46</v>
      </c>
      <c r="U515" t="str">
        <f>IF(Append1[[#This Row],[total_intl_charge]] &lt;= MEDIAN(Append1[total_intl_charge]), "Low", "High")</f>
        <v>Low</v>
      </c>
      <c r="V515">
        <v>1</v>
      </c>
      <c r="X515" s="1"/>
      <c r="Y515">
        <f>IF(Append1[[#This Row],[churn]]="yes", 1,0)</f>
        <v>0</v>
      </c>
      <c r="Z515" t="str">
        <f>IF(Append1[[#This Row],[total_eve_charge]]&lt;=15,"Low",
IF(Append1[[#This Row],[total_eve_charge]]&lt;=19,"Medium","High"))</f>
        <v>High</v>
      </c>
      <c r="AA515" s="1" t="str">
        <f>IF(Append1[[#This Row],[total_day_charge]]&gt;30,"Heavy User",
IF(Append1[[#This Row],[total_eve_charge]]&gt;20,"Evening User",
IF(Append1[[#This Row],[total_night_charge]]&gt;10,"Night User","Low User")))</f>
        <v>Heavy User</v>
      </c>
    </row>
    <row r="516" spans="1:27" hidden="1" x14ac:dyDescent="0.3">
      <c r="A516">
        <v>515</v>
      </c>
      <c r="B516" s="1" t="s">
        <v>65</v>
      </c>
      <c r="C516">
        <v>57</v>
      </c>
      <c r="D516" s="1" t="s">
        <v>26</v>
      </c>
      <c r="E516" s="1">
        <v>0</v>
      </c>
      <c r="F516" s="1" t="s">
        <v>23</v>
      </c>
      <c r="G516">
        <v>0</v>
      </c>
      <c r="H516" t="str">
        <f>IF(Append1[[#This Row],[number_vmail_messages]]&lt;=10, "Low",
IF(Append1[[#This Row],[number_vmail_messages]]&lt;=25, "Medium", "High"))</f>
        <v>Low</v>
      </c>
      <c r="I516">
        <v>155.19999999999999</v>
      </c>
      <c r="J516">
        <v>99</v>
      </c>
      <c r="K516">
        <v>26.38</v>
      </c>
      <c r="L516">
        <v>214.1</v>
      </c>
      <c r="M516">
        <v>98</v>
      </c>
      <c r="N516">
        <v>18.2</v>
      </c>
      <c r="O516">
        <v>241</v>
      </c>
      <c r="P516">
        <v>64</v>
      </c>
      <c r="Q516">
        <v>10.85</v>
      </c>
      <c r="R516">
        <v>7.5</v>
      </c>
      <c r="S516">
        <v>7</v>
      </c>
      <c r="T516">
        <v>2.0299999999999998</v>
      </c>
      <c r="U516" t="str">
        <f>IF(Append1[[#This Row],[total_intl_charge]] &lt;= MEDIAN(Append1[total_intl_charge]), "Low", "High")</f>
        <v>Low</v>
      </c>
      <c r="V516">
        <v>1</v>
      </c>
      <c r="X516" s="1"/>
      <c r="Y516">
        <f>IF(Append1[[#This Row],[churn]]="yes", 1,0)</f>
        <v>0</v>
      </c>
      <c r="Z516" t="str">
        <f>IF(Append1[[#This Row],[total_eve_charge]]&lt;=15,"Low",
IF(Append1[[#This Row],[total_eve_charge]]&lt;=19,"Medium","High"))</f>
        <v>Medium</v>
      </c>
      <c r="AA516" s="1" t="str">
        <f>IF(Append1[[#This Row],[total_day_charge]]&gt;30,"Heavy User",
IF(Append1[[#This Row],[total_eve_charge]]&gt;20,"Evening User",
IF(Append1[[#This Row],[total_night_charge]]&gt;10,"Night User","Low User")))</f>
        <v>Night User</v>
      </c>
    </row>
    <row r="517" spans="1:27" hidden="1" x14ac:dyDescent="0.3">
      <c r="A517">
        <v>516</v>
      </c>
      <c r="B517" s="1" t="s">
        <v>25</v>
      </c>
      <c r="C517">
        <v>117</v>
      </c>
      <c r="D517" s="1" t="s">
        <v>22</v>
      </c>
      <c r="E517" s="1">
        <v>0</v>
      </c>
      <c r="F517" s="1" t="s">
        <v>23</v>
      </c>
      <c r="G517">
        <v>0</v>
      </c>
      <c r="H517" t="str">
        <f>IF(Append1[[#This Row],[number_vmail_messages]]&lt;=10, "Low",
IF(Append1[[#This Row],[number_vmail_messages]]&lt;=25, "Medium", "High"))</f>
        <v>Low</v>
      </c>
      <c r="I517">
        <v>198.5</v>
      </c>
      <c r="J517">
        <v>75</v>
      </c>
      <c r="K517">
        <v>33.75</v>
      </c>
      <c r="L517">
        <v>179.8</v>
      </c>
      <c r="M517">
        <v>92</v>
      </c>
      <c r="N517">
        <v>15.28</v>
      </c>
      <c r="O517">
        <v>234.1</v>
      </c>
      <c r="P517">
        <v>119</v>
      </c>
      <c r="Q517">
        <v>10.53</v>
      </c>
      <c r="R517">
        <v>10.6</v>
      </c>
      <c r="S517">
        <v>6</v>
      </c>
      <c r="T517">
        <v>2.86</v>
      </c>
      <c r="U517" t="str">
        <f>IF(Append1[[#This Row],[total_intl_charge]] &lt;= MEDIAN(Append1[total_intl_charge]), "Low", "High")</f>
        <v>High</v>
      </c>
      <c r="V517">
        <v>0</v>
      </c>
      <c r="X517" s="1"/>
      <c r="Y517">
        <f>IF(Append1[[#This Row],[churn]]="yes", 1,0)</f>
        <v>0</v>
      </c>
      <c r="Z517" t="str">
        <f>IF(Append1[[#This Row],[total_eve_charge]]&lt;=15,"Low",
IF(Append1[[#This Row],[total_eve_charge]]&lt;=19,"Medium","High"))</f>
        <v>Medium</v>
      </c>
      <c r="AA517" s="1" t="str">
        <f>IF(Append1[[#This Row],[total_day_charge]]&gt;30,"Heavy User",
IF(Append1[[#This Row],[total_eve_charge]]&gt;20,"Evening User",
IF(Append1[[#This Row],[total_night_charge]]&gt;10,"Night User","Low User")))</f>
        <v>Heavy User</v>
      </c>
    </row>
    <row r="518" spans="1:27" hidden="1" x14ac:dyDescent="0.3">
      <c r="A518">
        <v>517</v>
      </c>
      <c r="B518" s="1" t="s">
        <v>25</v>
      </c>
      <c r="C518">
        <v>132</v>
      </c>
      <c r="D518" s="1" t="s">
        <v>22</v>
      </c>
      <c r="E518" s="1">
        <v>0</v>
      </c>
      <c r="F518" s="1" t="s">
        <v>23</v>
      </c>
      <c r="G518">
        <v>0</v>
      </c>
      <c r="H518" t="str">
        <f>IF(Append1[[#This Row],[number_vmail_messages]]&lt;=10, "Low",
IF(Append1[[#This Row],[number_vmail_messages]]&lt;=25, "Medium", "High"))</f>
        <v>Low</v>
      </c>
      <c r="I518">
        <v>200</v>
      </c>
      <c r="J518">
        <v>104</v>
      </c>
      <c r="K518">
        <v>34</v>
      </c>
      <c r="L518">
        <v>149.6</v>
      </c>
      <c r="M518">
        <v>101</v>
      </c>
      <c r="N518">
        <v>12.72</v>
      </c>
      <c r="O518">
        <v>137.1</v>
      </c>
      <c r="P518">
        <v>110</v>
      </c>
      <c r="Q518">
        <v>6.17</v>
      </c>
      <c r="R518">
        <v>18.899999999999999</v>
      </c>
      <c r="S518">
        <v>2</v>
      </c>
      <c r="T518">
        <v>5.0999999999999996</v>
      </c>
      <c r="U518" t="str">
        <f>IF(Append1[[#This Row],[total_intl_charge]] &lt;= MEDIAN(Append1[total_intl_charge]), "Low", "High")</f>
        <v>High</v>
      </c>
      <c r="V518">
        <v>1</v>
      </c>
      <c r="X518" s="1"/>
      <c r="Y518">
        <f>IF(Append1[[#This Row],[churn]]="yes", 1,0)</f>
        <v>0</v>
      </c>
      <c r="Z518" t="str">
        <f>IF(Append1[[#This Row],[total_eve_charge]]&lt;=15,"Low",
IF(Append1[[#This Row],[total_eve_charge]]&lt;=19,"Medium","High"))</f>
        <v>Low</v>
      </c>
      <c r="AA518" s="1" t="str">
        <f>IF(Append1[[#This Row],[total_day_charge]]&gt;30,"Heavy User",
IF(Append1[[#This Row],[total_eve_charge]]&gt;20,"Evening User",
IF(Append1[[#This Row],[total_night_charge]]&gt;10,"Night User","Low User")))</f>
        <v>Heavy User</v>
      </c>
    </row>
    <row r="519" spans="1:27" hidden="1" x14ac:dyDescent="0.3">
      <c r="A519">
        <v>518</v>
      </c>
      <c r="B519" s="1" t="s">
        <v>34</v>
      </c>
      <c r="C519">
        <v>113</v>
      </c>
      <c r="D519" s="1" t="s">
        <v>32</v>
      </c>
      <c r="E519" s="1">
        <v>1</v>
      </c>
      <c r="F519" s="1" t="s">
        <v>23</v>
      </c>
      <c r="G519">
        <v>0</v>
      </c>
      <c r="H519" t="str">
        <f>IF(Append1[[#This Row],[number_vmail_messages]]&lt;=10, "Low",
IF(Append1[[#This Row],[number_vmail_messages]]&lt;=25, "Medium", "High"))</f>
        <v>Low</v>
      </c>
      <c r="I519">
        <v>122.4</v>
      </c>
      <c r="J519">
        <v>98</v>
      </c>
      <c r="K519">
        <v>20.81</v>
      </c>
      <c r="L519">
        <v>223.8</v>
      </c>
      <c r="M519">
        <v>116</v>
      </c>
      <c r="N519">
        <v>19.02</v>
      </c>
      <c r="O519">
        <v>267.5</v>
      </c>
      <c r="P519">
        <v>148</v>
      </c>
      <c r="Q519">
        <v>12.04</v>
      </c>
      <c r="R519">
        <v>11.6</v>
      </c>
      <c r="S519">
        <v>5</v>
      </c>
      <c r="T519">
        <v>3.13</v>
      </c>
      <c r="U519" t="str">
        <f>IF(Append1[[#This Row],[total_intl_charge]] &lt;= MEDIAN(Append1[total_intl_charge]), "Low", "High")</f>
        <v>High</v>
      </c>
      <c r="V519">
        <v>3</v>
      </c>
      <c r="X519" s="1"/>
      <c r="Y519">
        <f>IF(Append1[[#This Row],[churn]]="yes", 1,0)</f>
        <v>0</v>
      </c>
      <c r="Z519" t="str">
        <f>IF(Append1[[#This Row],[total_eve_charge]]&lt;=15,"Low",
IF(Append1[[#This Row],[total_eve_charge]]&lt;=19,"Medium","High"))</f>
        <v>High</v>
      </c>
      <c r="AA519" s="1" t="str">
        <f>IF(Append1[[#This Row],[total_day_charge]]&gt;30,"Heavy User",
IF(Append1[[#This Row],[total_eve_charge]]&gt;20,"Evening User",
IF(Append1[[#This Row],[total_night_charge]]&gt;10,"Night User","Low User")))</f>
        <v>Night User</v>
      </c>
    </row>
    <row r="520" spans="1:27" hidden="1" x14ac:dyDescent="0.3">
      <c r="A520">
        <v>519</v>
      </c>
      <c r="B520" s="1" t="s">
        <v>70</v>
      </c>
      <c r="C520">
        <v>128</v>
      </c>
      <c r="D520" s="1" t="s">
        <v>32</v>
      </c>
      <c r="E520" s="1">
        <v>0</v>
      </c>
      <c r="F520" s="1" t="s">
        <v>23</v>
      </c>
      <c r="G520">
        <v>0</v>
      </c>
      <c r="H520" t="str">
        <f>IF(Append1[[#This Row],[number_vmail_messages]]&lt;=10, "Low",
IF(Append1[[#This Row],[number_vmail_messages]]&lt;=25, "Medium", "High"))</f>
        <v>Low</v>
      </c>
      <c r="I520">
        <v>102.5</v>
      </c>
      <c r="J520">
        <v>87</v>
      </c>
      <c r="K520">
        <v>17.43</v>
      </c>
      <c r="L520">
        <v>177.2</v>
      </c>
      <c r="M520">
        <v>97</v>
      </c>
      <c r="N520">
        <v>15.06</v>
      </c>
      <c r="O520">
        <v>226</v>
      </c>
      <c r="P520">
        <v>119</v>
      </c>
      <c r="Q520">
        <v>10.17</v>
      </c>
      <c r="R520">
        <v>8.6999999999999993</v>
      </c>
      <c r="S520">
        <v>5</v>
      </c>
      <c r="T520">
        <v>2.35</v>
      </c>
      <c r="U520" t="str">
        <f>IF(Append1[[#This Row],[total_intl_charge]] &lt;= MEDIAN(Append1[total_intl_charge]), "Low", "High")</f>
        <v>Low</v>
      </c>
      <c r="V520">
        <v>1</v>
      </c>
      <c r="X520" s="1"/>
      <c r="Y520">
        <f>IF(Append1[[#This Row],[churn]]="yes", 1,0)</f>
        <v>0</v>
      </c>
      <c r="Z520" t="str">
        <f>IF(Append1[[#This Row],[total_eve_charge]]&lt;=15,"Low",
IF(Append1[[#This Row],[total_eve_charge]]&lt;=19,"Medium","High"))</f>
        <v>Medium</v>
      </c>
      <c r="AA520" s="1" t="str">
        <f>IF(Append1[[#This Row],[total_day_charge]]&gt;30,"Heavy User",
IF(Append1[[#This Row],[total_eve_charge]]&gt;20,"Evening User",
IF(Append1[[#This Row],[total_night_charge]]&gt;10,"Night User","Low User")))</f>
        <v>Night User</v>
      </c>
    </row>
    <row r="521" spans="1:27" hidden="1" x14ac:dyDescent="0.3">
      <c r="A521">
        <v>520</v>
      </c>
      <c r="B521" s="1" t="s">
        <v>49</v>
      </c>
      <c r="C521">
        <v>84</v>
      </c>
      <c r="D521" s="1" t="s">
        <v>22</v>
      </c>
      <c r="E521" s="1">
        <v>0</v>
      </c>
      <c r="F521" s="1" t="s">
        <v>23</v>
      </c>
      <c r="G521">
        <v>0</v>
      </c>
      <c r="H521" t="str">
        <f>IF(Append1[[#This Row],[number_vmail_messages]]&lt;=10, "Low",
IF(Append1[[#This Row],[number_vmail_messages]]&lt;=25, "Medium", "High"))</f>
        <v>Low</v>
      </c>
      <c r="I521">
        <v>274.10000000000002</v>
      </c>
      <c r="J521">
        <v>119</v>
      </c>
      <c r="K521">
        <v>46.6</v>
      </c>
      <c r="L521">
        <v>144.1</v>
      </c>
      <c r="M521">
        <v>123</v>
      </c>
      <c r="N521">
        <v>12.25</v>
      </c>
      <c r="O521">
        <v>268.2</v>
      </c>
      <c r="P521">
        <v>100</v>
      </c>
      <c r="Q521">
        <v>12.07</v>
      </c>
      <c r="R521">
        <v>9.9</v>
      </c>
      <c r="S521">
        <v>5</v>
      </c>
      <c r="T521">
        <v>2.67</v>
      </c>
      <c r="U521" t="str">
        <f>IF(Append1[[#This Row],[total_intl_charge]] &lt;= MEDIAN(Append1[total_intl_charge]), "Low", "High")</f>
        <v>Low</v>
      </c>
      <c r="V521">
        <v>2</v>
      </c>
      <c r="X521" s="1"/>
      <c r="Y521">
        <f>IF(Append1[[#This Row],[churn]]="yes", 1,0)</f>
        <v>0</v>
      </c>
      <c r="Z521" t="str">
        <f>IF(Append1[[#This Row],[total_eve_charge]]&lt;=15,"Low",
IF(Append1[[#This Row],[total_eve_charge]]&lt;=19,"Medium","High"))</f>
        <v>Low</v>
      </c>
      <c r="AA521" s="1" t="str">
        <f>IF(Append1[[#This Row],[total_day_charge]]&gt;30,"Heavy User",
IF(Append1[[#This Row],[total_eve_charge]]&gt;20,"Evening User",
IF(Append1[[#This Row],[total_night_charge]]&gt;10,"Night User","Low User")))</f>
        <v>Heavy User</v>
      </c>
    </row>
    <row r="522" spans="1:27" hidden="1" x14ac:dyDescent="0.3">
      <c r="A522">
        <v>521</v>
      </c>
      <c r="B522" s="1" t="s">
        <v>31</v>
      </c>
      <c r="C522">
        <v>92</v>
      </c>
      <c r="D522" s="1" t="s">
        <v>26</v>
      </c>
      <c r="E522" s="1">
        <v>0</v>
      </c>
      <c r="F522" s="1" t="s">
        <v>23</v>
      </c>
      <c r="G522">
        <v>0</v>
      </c>
      <c r="H522" t="str">
        <f>IF(Append1[[#This Row],[number_vmail_messages]]&lt;=10, "Low",
IF(Append1[[#This Row],[number_vmail_messages]]&lt;=25, "Medium", "High"))</f>
        <v>Low</v>
      </c>
      <c r="I522">
        <v>87.6</v>
      </c>
      <c r="J522">
        <v>89</v>
      </c>
      <c r="K522">
        <v>14.89</v>
      </c>
      <c r="L522">
        <v>172.3</v>
      </c>
      <c r="M522">
        <v>133</v>
      </c>
      <c r="N522">
        <v>14.65</v>
      </c>
      <c r="O522">
        <v>153.4</v>
      </c>
      <c r="P522">
        <v>88</v>
      </c>
      <c r="Q522">
        <v>6.9</v>
      </c>
      <c r="R522">
        <v>8</v>
      </c>
      <c r="S522">
        <v>4</v>
      </c>
      <c r="T522">
        <v>2.16</v>
      </c>
      <c r="U522" t="str">
        <f>IF(Append1[[#This Row],[total_intl_charge]] &lt;= MEDIAN(Append1[total_intl_charge]), "Low", "High")</f>
        <v>Low</v>
      </c>
      <c r="V522">
        <v>1</v>
      </c>
      <c r="X522" s="1"/>
      <c r="Y522">
        <f>IF(Append1[[#This Row],[churn]]="yes", 1,0)</f>
        <v>0</v>
      </c>
      <c r="Z522" t="str">
        <f>IF(Append1[[#This Row],[total_eve_charge]]&lt;=15,"Low",
IF(Append1[[#This Row],[total_eve_charge]]&lt;=19,"Medium","High"))</f>
        <v>Low</v>
      </c>
      <c r="AA522" s="1" t="str">
        <f>IF(Append1[[#This Row],[total_day_charge]]&gt;30,"Heavy User",
IF(Append1[[#This Row],[total_eve_charge]]&gt;20,"Evening User",
IF(Append1[[#This Row],[total_night_charge]]&gt;10,"Night User","Low User")))</f>
        <v>Low User</v>
      </c>
    </row>
    <row r="523" spans="1:27" hidden="1" x14ac:dyDescent="0.3">
      <c r="A523">
        <v>522</v>
      </c>
      <c r="B523" s="1" t="s">
        <v>45</v>
      </c>
      <c r="C523">
        <v>119</v>
      </c>
      <c r="D523" s="1" t="s">
        <v>22</v>
      </c>
      <c r="E523" s="1">
        <v>0</v>
      </c>
      <c r="F523" s="1" t="s">
        <v>24</v>
      </c>
      <c r="G523">
        <v>37</v>
      </c>
      <c r="H523" t="str">
        <f>IF(Append1[[#This Row],[number_vmail_messages]]&lt;=10, "Low",
IF(Append1[[#This Row],[number_vmail_messages]]&lt;=25, "Medium", "High"))</f>
        <v>High</v>
      </c>
      <c r="I523">
        <v>168.2</v>
      </c>
      <c r="J523">
        <v>81</v>
      </c>
      <c r="K523">
        <v>28.59</v>
      </c>
      <c r="L523">
        <v>283.3</v>
      </c>
      <c r="M523">
        <v>105</v>
      </c>
      <c r="N523">
        <v>24.08</v>
      </c>
      <c r="O523">
        <v>243.8</v>
      </c>
      <c r="P523">
        <v>136</v>
      </c>
      <c r="Q523">
        <v>10.97</v>
      </c>
      <c r="R523">
        <v>10.7</v>
      </c>
      <c r="S523">
        <v>3</v>
      </c>
      <c r="T523">
        <v>2.89</v>
      </c>
      <c r="U523" t="str">
        <f>IF(Append1[[#This Row],[total_intl_charge]] &lt;= MEDIAN(Append1[total_intl_charge]), "Low", "High")</f>
        <v>High</v>
      </c>
      <c r="V523">
        <v>1</v>
      </c>
      <c r="X523" s="1"/>
      <c r="Y523">
        <f>IF(Append1[[#This Row],[churn]]="yes", 1,0)</f>
        <v>0</v>
      </c>
      <c r="Z523" t="str">
        <f>IF(Append1[[#This Row],[total_eve_charge]]&lt;=15,"Low",
IF(Append1[[#This Row],[total_eve_charge]]&lt;=19,"Medium","High"))</f>
        <v>High</v>
      </c>
      <c r="AA523" s="1" t="str">
        <f>IF(Append1[[#This Row],[total_day_charge]]&gt;30,"Heavy User",
IF(Append1[[#This Row],[total_eve_charge]]&gt;20,"Evening User",
IF(Append1[[#This Row],[total_night_charge]]&gt;10,"Night User","Low User")))</f>
        <v>Evening User</v>
      </c>
    </row>
    <row r="524" spans="1:27" hidden="1" x14ac:dyDescent="0.3">
      <c r="A524">
        <v>523</v>
      </c>
      <c r="B524" s="1" t="s">
        <v>72</v>
      </c>
      <c r="C524">
        <v>118</v>
      </c>
      <c r="D524" s="1" t="s">
        <v>22</v>
      </c>
      <c r="E524" s="1">
        <v>0</v>
      </c>
      <c r="F524" s="1" t="s">
        <v>23</v>
      </c>
      <c r="G524">
        <v>0</v>
      </c>
      <c r="H524" t="str">
        <f>IF(Append1[[#This Row],[number_vmail_messages]]&lt;=10, "Low",
IF(Append1[[#This Row],[number_vmail_messages]]&lt;=25, "Medium", "High"))</f>
        <v>Low</v>
      </c>
      <c r="I524">
        <v>256.5</v>
      </c>
      <c r="J524">
        <v>115</v>
      </c>
      <c r="K524">
        <v>43.61</v>
      </c>
      <c r="L524">
        <v>135.30000000000001</v>
      </c>
      <c r="M524">
        <v>79</v>
      </c>
      <c r="N524">
        <v>11.5</v>
      </c>
      <c r="O524">
        <v>208.3</v>
      </c>
      <c r="P524">
        <v>131</v>
      </c>
      <c r="Q524">
        <v>9.3699999999999992</v>
      </c>
      <c r="R524">
        <v>7.5</v>
      </c>
      <c r="S524">
        <v>5</v>
      </c>
      <c r="T524">
        <v>2.0299999999999998</v>
      </c>
      <c r="U524" t="str">
        <f>IF(Append1[[#This Row],[total_intl_charge]] &lt;= MEDIAN(Append1[total_intl_charge]), "Low", "High")</f>
        <v>Low</v>
      </c>
      <c r="V524">
        <v>0</v>
      </c>
      <c r="X524" s="1"/>
      <c r="Y524">
        <f>IF(Append1[[#This Row],[churn]]="yes", 1,0)</f>
        <v>0</v>
      </c>
      <c r="Z524" t="str">
        <f>IF(Append1[[#This Row],[total_eve_charge]]&lt;=15,"Low",
IF(Append1[[#This Row],[total_eve_charge]]&lt;=19,"Medium","High"))</f>
        <v>Low</v>
      </c>
      <c r="AA524" s="1" t="str">
        <f>IF(Append1[[#This Row],[total_day_charge]]&gt;30,"Heavy User",
IF(Append1[[#This Row],[total_eve_charge]]&gt;20,"Evening User",
IF(Append1[[#This Row],[total_night_charge]]&gt;10,"Night User","Low User")))</f>
        <v>Heavy User</v>
      </c>
    </row>
    <row r="525" spans="1:27" hidden="1" x14ac:dyDescent="0.3">
      <c r="A525">
        <v>524</v>
      </c>
      <c r="B525" s="1" t="s">
        <v>42</v>
      </c>
      <c r="C525">
        <v>117</v>
      </c>
      <c r="D525" s="1" t="s">
        <v>32</v>
      </c>
      <c r="E525" s="1">
        <v>0</v>
      </c>
      <c r="F525" s="1" t="s">
        <v>23</v>
      </c>
      <c r="G525">
        <v>0</v>
      </c>
      <c r="H525" t="str">
        <f>IF(Append1[[#This Row],[number_vmail_messages]]&lt;=10, "Low",
IF(Append1[[#This Row],[number_vmail_messages]]&lt;=25, "Medium", "High"))</f>
        <v>Low</v>
      </c>
      <c r="I525">
        <v>240.2</v>
      </c>
      <c r="J525">
        <v>110</v>
      </c>
      <c r="K525">
        <v>40.83</v>
      </c>
      <c r="L525">
        <v>187.9</v>
      </c>
      <c r="M525">
        <v>65</v>
      </c>
      <c r="N525">
        <v>15.97</v>
      </c>
      <c r="O525">
        <v>152.69999999999999</v>
      </c>
      <c r="P525">
        <v>102</v>
      </c>
      <c r="Q525">
        <v>6.87</v>
      </c>
      <c r="R525">
        <v>7</v>
      </c>
      <c r="S525">
        <v>19</v>
      </c>
      <c r="T525">
        <v>1.89</v>
      </c>
      <c r="U525" t="str">
        <f>IF(Append1[[#This Row],[total_intl_charge]] &lt;= MEDIAN(Append1[total_intl_charge]), "Low", "High")</f>
        <v>Low</v>
      </c>
      <c r="V525">
        <v>3</v>
      </c>
      <c r="X525" s="1"/>
      <c r="Y525">
        <f>IF(Append1[[#This Row],[churn]]="yes", 1,0)</f>
        <v>0</v>
      </c>
      <c r="Z525" t="str">
        <f>IF(Append1[[#This Row],[total_eve_charge]]&lt;=15,"Low",
IF(Append1[[#This Row],[total_eve_charge]]&lt;=19,"Medium","High"))</f>
        <v>Medium</v>
      </c>
      <c r="AA525" s="1" t="str">
        <f>IF(Append1[[#This Row],[total_day_charge]]&gt;30,"Heavy User",
IF(Append1[[#This Row],[total_eve_charge]]&gt;20,"Evening User",
IF(Append1[[#This Row],[total_night_charge]]&gt;10,"Night User","Low User")))</f>
        <v>Heavy User</v>
      </c>
    </row>
    <row r="526" spans="1:27" hidden="1" x14ac:dyDescent="0.3">
      <c r="A526">
        <v>525</v>
      </c>
      <c r="B526" s="1" t="s">
        <v>63</v>
      </c>
      <c r="C526">
        <v>57</v>
      </c>
      <c r="D526" s="1" t="s">
        <v>22</v>
      </c>
      <c r="E526" s="1">
        <v>0</v>
      </c>
      <c r="F526" s="1" t="s">
        <v>23</v>
      </c>
      <c r="G526">
        <v>0</v>
      </c>
      <c r="H526" t="str">
        <f>IF(Append1[[#This Row],[number_vmail_messages]]&lt;=10, "Low",
IF(Append1[[#This Row],[number_vmail_messages]]&lt;=25, "Medium", "High"))</f>
        <v>Low</v>
      </c>
      <c r="I526">
        <v>234.4</v>
      </c>
      <c r="J526">
        <v>120</v>
      </c>
      <c r="K526">
        <v>39.85</v>
      </c>
      <c r="L526">
        <v>155.30000000000001</v>
      </c>
      <c r="M526">
        <v>120</v>
      </c>
      <c r="N526">
        <v>13.2</v>
      </c>
      <c r="O526">
        <v>130.5</v>
      </c>
      <c r="P526">
        <v>103</v>
      </c>
      <c r="Q526">
        <v>5.87</v>
      </c>
      <c r="R526">
        <v>9.4</v>
      </c>
      <c r="S526">
        <v>4</v>
      </c>
      <c r="T526">
        <v>2.54</v>
      </c>
      <c r="U526" t="str">
        <f>IF(Append1[[#This Row],[total_intl_charge]] &lt;= MEDIAN(Append1[total_intl_charge]), "Low", "High")</f>
        <v>Low</v>
      </c>
      <c r="V526">
        <v>1</v>
      </c>
      <c r="X526" s="1"/>
      <c r="Y526">
        <f>IF(Append1[[#This Row],[churn]]="yes", 1,0)</f>
        <v>0</v>
      </c>
      <c r="Z526" t="str">
        <f>IF(Append1[[#This Row],[total_eve_charge]]&lt;=15,"Low",
IF(Append1[[#This Row],[total_eve_charge]]&lt;=19,"Medium","High"))</f>
        <v>Low</v>
      </c>
      <c r="AA526" s="1" t="str">
        <f>IF(Append1[[#This Row],[total_day_charge]]&gt;30,"Heavy User",
IF(Append1[[#This Row],[total_eve_charge]]&gt;20,"Evening User",
IF(Append1[[#This Row],[total_night_charge]]&gt;10,"Night User","Low User")))</f>
        <v>Heavy User</v>
      </c>
    </row>
    <row r="527" spans="1:27" hidden="1" x14ac:dyDescent="0.3">
      <c r="A527">
        <v>526</v>
      </c>
      <c r="B527" s="1" t="s">
        <v>28</v>
      </c>
      <c r="C527">
        <v>33</v>
      </c>
      <c r="D527" s="1" t="s">
        <v>32</v>
      </c>
      <c r="E527" s="1">
        <v>0</v>
      </c>
      <c r="F527" s="1" t="s">
        <v>24</v>
      </c>
      <c r="G527">
        <v>33</v>
      </c>
      <c r="H527" t="str">
        <f>IF(Append1[[#This Row],[number_vmail_messages]]&lt;=10, "Low",
IF(Append1[[#This Row],[number_vmail_messages]]&lt;=25, "Medium", "High"))</f>
        <v>High</v>
      </c>
      <c r="I527">
        <v>221.4</v>
      </c>
      <c r="J527">
        <v>110</v>
      </c>
      <c r="K527">
        <v>37.64</v>
      </c>
      <c r="L527">
        <v>276.10000000000002</v>
      </c>
      <c r="M527">
        <v>86</v>
      </c>
      <c r="N527">
        <v>23.47</v>
      </c>
      <c r="O527">
        <v>222.9</v>
      </c>
      <c r="P527">
        <v>102</v>
      </c>
      <c r="Q527">
        <v>10.029999999999999</v>
      </c>
      <c r="R527">
        <v>10.1</v>
      </c>
      <c r="S527">
        <v>4</v>
      </c>
      <c r="T527">
        <v>2.73</v>
      </c>
      <c r="U527" t="str">
        <f>IF(Append1[[#This Row],[total_intl_charge]] &lt;= MEDIAN(Append1[total_intl_charge]), "Low", "High")</f>
        <v>Low</v>
      </c>
      <c r="V527">
        <v>1</v>
      </c>
      <c r="X527" s="1"/>
      <c r="Y527">
        <f>IF(Append1[[#This Row],[churn]]="yes", 1,0)</f>
        <v>0</v>
      </c>
      <c r="Z527" t="str">
        <f>IF(Append1[[#This Row],[total_eve_charge]]&lt;=15,"Low",
IF(Append1[[#This Row],[total_eve_charge]]&lt;=19,"Medium","High"))</f>
        <v>High</v>
      </c>
      <c r="AA527" s="1" t="str">
        <f>IF(Append1[[#This Row],[total_day_charge]]&gt;30,"Heavy User",
IF(Append1[[#This Row],[total_eve_charge]]&gt;20,"Evening User",
IF(Append1[[#This Row],[total_night_charge]]&gt;10,"Night User","Low User")))</f>
        <v>Heavy User</v>
      </c>
    </row>
    <row r="528" spans="1:27" hidden="1" x14ac:dyDescent="0.3">
      <c r="A528">
        <v>527</v>
      </c>
      <c r="B528" s="1" t="s">
        <v>72</v>
      </c>
      <c r="C528">
        <v>110</v>
      </c>
      <c r="D528" s="1" t="s">
        <v>22</v>
      </c>
      <c r="E528" s="1">
        <v>1</v>
      </c>
      <c r="F528" s="1" t="s">
        <v>23</v>
      </c>
      <c r="G528">
        <v>0</v>
      </c>
      <c r="H528" t="str">
        <f>IF(Append1[[#This Row],[number_vmail_messages]]&lt;=10, "Low",
IF(Append1[[#This Row],[number_vmail_messages]]&lt;=25, "Medium", "High"))</f>
        <v>Low</v>
      </c>
      <c r="I528">
        <v>135.1</v>
      </c>
      <c r="J528">
        <v>99</v>
      </c>
      <c r="K528">
        <v>22.97</v>
      </c>
      <c r="L528">
        <v>227.3</v>
      </c>
      <c r="M528">
        <v>123</v>
      </c>
      <c r="N528">
        <v>19.32</v>
      </c>
      <c r="O528">
        <v>176</v>
      </c>
      <c r="P528">
        <v>110</v>
      </c>
      <c r="Q528">
        <v>7.92</v>
      </c>
      <c r="R528">
        <v>13.2</v>
      </c>
      <c r="S528">
        <v>4</v>
      </c>
      <c r="T528">
        <v>3.56</v>
      </c>
      <c r="U528" t="str">
        <f>IF(Append1[[#This Row],[total_intl_charge]] &lt;= MEDIAN(Append1[total_intl_charge]), "Low", "High")</f>
        <v>High</v>
      </c>
      <c r="V528">
        <v>1</v>
      </c>
      <c r="X528" s="1"/>
      <c r="Y528">
        <f>IF(Append1[[#This Row],[churn]]="yes", 1,0)</f>
        <v>0</v>
      </c>
      <c r="Z528" t="str">
        <f>IF(Append1[[#This Row],[total_eve_charge]]&lt;=15,"Low",
IF(Append1[[#This Row],[total_eve_charge]]&lt;=19,"Medium","High"))</f>
        <v>High</v>
      </c>
      <c r="AA528" s="1" t="str">
        <f>IF(Append1[[#This Row],[total_day_charge]]&gt;30,"Heavy User",
IF(Append1[[#This Row],[total_eve_charge]]&gt;20,"Evening User",
IF(Append1[[#This Row],[total_night_charge]]&gt;10,"Night User","Low User")))</f>
        <v>Low User</v>
      </c>
    </row>
    <row r="529" spans="1:27" hidden="1" x14ac:dyDescent="0.3">
      <c r="A529">
        <v>528</v>
      </c>
      <c r="B529" s="1" t="s">
        <v>52</v>
      </c>
      <c r="C529">
        <v>145</v>
      </c>
      <c r="D529" s="1" t="s">
        <v>22</v>
      </c>
      <c r="E529" s="1">
        <v>0</v>
      </c>
      <c r="F529" s="1" t="s">
        <v>23</v>
      </c>
      <c r="G529">
        <v>0</v>
      </c>
      <c r="H529" t="str">
        <f>IF(Append1[[#This Row],[number_vmail_messages]]&lt;=10, "Low",
IF(Append1[[#This Row],[number_vmail_messages]]&lt;=25, "Medium", "High"))</f>
        <v>Low</v>
      </c>
      <c r="I529">
        <v>170.5</v>
      </c>
      <c r="J529">
        <v>101</v>
      </c>
      <c r="K529">
        <v>28.99</v>
      </c>
      <c r="L529">
        <v>206.5</v>
      </c>
      <c r="M529">
        <v>112</v>
      </c>
      <c r="N529">
        <v>17.55</v>
      </c>
      <c r="O529">
        <v>194.3</v>
      </c>
      <c r="P529">
        <v>106</v>
      </c>
      <c r="Q529">
        <v>8.74</v>
      </c>
      <c r="R529">
        <v>9.8000000000000007</v>
      </c>
      <c r="S529">
        <v>1</v>
      </c>
      <c r="T529">
        <v>2.65</v>
      </c>
      <c r="U529" t="str">
        <f>IF(Append1[[#This Row],[total_intl_charge]] &lt;= MEDIAN(Append1[total_intl_charge]), "Low", "High")</f>
        <v>Low</v>
      </c>
      <c r="V529">
        <v>3</v>
      </c>
      <c r="X529" s="1"/>
      <c r="Y529">
        <f>IF(Append1[[#This Row],[churn]]="yes", 1,0)</f>
        <v>0</v>
      </c>
      <c r="Z529" t="str">
        <f>IF(Append1[[#This Row],[total_eve_charge]]&lt;=15,"Low",
IF(Append1[[#This Row],[total_eve_charge]]&lt;=19,"Medium","High"))</f>
        <v>Medium</v>
      </c>
      <c r="AA529" s="1" t="str">
        <f>IF(Append1[[#This Row],[total_day_charge]]&gt;30,"Heavy User",
IF(Append1[[#This Row],[total_eve_charge]]&gt;20,"Evening User",
IF(Append1[[#This Row],[total_night_charge]]&gt;10,"Night User","Low User")))</f>
        <v>Low User</v>
      </c>
    </row>
    <row r="530" spans="1:27" hidden="1" x14ac:dyDescent="0.3">
      <c r="A530">
        <v>529</v>
      </c>
      <c r="B530" s="1" t="s">
        <v>71</v>
      </c>
      <c r="C530">
        <v>113</v>
      </c>
      <c r="D530" s="1" t="s">
        <v>26</v>
      </c>
      <c r="E530" s="1">
        <v>0</v>
      </c>
      <c r="F530" s="1" t="s">
        <v>24</v>
      </c>
      <c r="G530">
        <v>28</v>
      </c>
      <c r="H530" t="str">
        <f>IF(Append1[[#This Row],[number_vmail_messages]]&lt;=10, "Low",
IF(Append1[[#This Row],[number_vmail_messages]]&lt;=25, "Medium", "High"))</f>
        <v>High</v>
      </c>
      <c r="I530">
        <v>264.39999999999998</v>
      </c>
      <c r="J530">
        <v>93</v>
      </c>
      <c r="K530">
        <v>44.95</v>
      </c>
      <c r="L530">
        <v>222.8</v>
      </c>
      <c r="M530">
        <v>79</v>
      </c>
      <c r="N530">
        <v>18.940000000000001</v>
      </c>
      <c r="O530">
        <v>213.7</v>
      </c>
      <c r="P530">
        <v>88</v>
      </c>
      <c r="Q530">
        <v>9.6199999999999992</v>
      </c>
      <c r="R530">
        <v>10</v>
      </c>
      <c r="S530">
        <v>4</v>
      </c>
      <c r="T530">
        <v>2.7</v>
      </c>
      <c r="U530" t="str">
        <f>IF(Append1[[#This Row],[total_intl_charge]] &lt;= MEDIAN(Append1[total_intl_charge]), "Low", "High")</f>
        <v>Low</v>
      </c>
      <c r="V530">
        <v>1</v>
      </c>
      <c r="X530" s="1"/>
      <c r="Y530">
        <f>IF(Append1[[#This Row],[churn]]="yes", 1,0)</f>
        <v>0</v>
      </c>
      <c r="Z530" t="str">
        <f>IF(Append1[[#This Row],[total_eve_charge]]&lt;=15,"Low",
IF(Append1[[#This Row],[total_eve_charge]]&lt;=19,"Medium","High"))</f>
        <v>Medium</v>
      </c>
      <c r="AA530" s="1" t="str">
        <f>IF(Append1[[#This Row],[total_day_charge]]&gt;30,"Heavy User",
IF(Append1[[#This Row],[total_eve_charge]]&gt;20,"Evening User",
IF(Append1[[#This Row],[total_night_charge]]&gt;10,"Night User","Low User")))</f>
        <v>Heavy User</v>
      </c>
    </row>
    <row r="531" spans="1:27" hidden="1" x14ac:dyDescent="0.3">
      <c r="A531">
        <v>530</v>
      </c>
      <c r="B531" s="1" t="s">
        <v>69</v>
      </c>
      <c r="C531">
        <v>170</v>
      </c>
      <c r="D531" s="1" t="s">
        <v>32</v>
      </c>
      <c r="E531" s="1">
        <v>0</v>
      </c>
      <c r="F531" s="1" t="s">
        <v>24</v>
      </c>
      <c r="G531">
        <v>34</v>
      </c>
      <c r="H531" t="str">
        <f>IF(Append1[[#This Row],[number_vmail_messages]]&lt;=10, "Low",
IF(Append1[[#This Row],[number_vmail_messages]]&lt;=25, "Medium", "High"))</f>
        <v>High</v>
      </c>
      <c r="I531">
        <v>125.3</v>
      </c>
      <c r="J531">
        <v>128</v>
      </c>
      <c r="K531">
        <v>21.3</v>
      </c>
      <c r="L531">
        <v>240.6</v>
      </c>
      <c r="M531">
        <v>104</v>
      </c>
      <c r="N531">
        <v>20.45</v>
      </c>
      <c r="O531">
        <v>243.4</v>
      </c>
      <c r="P531">
        <v>109</v>
      </c>
      <c r="Q531">
        <v>10.95</v>
      </c>
      <c r="R531">
        <v>7</v>
      </c>
      <c r="S531">
        <v>3</v>
      </c>
      <c r="T531">
        <v>1.89</v>
      </c>
      <c r="U531" t="str">
        <f>IF(Append1[[#This Row],[total_intl_charge]] &lt;= MEDIAN(Append1[total_intl_charge]), "Low", "High")</f>
        <v>Low</v>
      </c>
      <c r="V531">
        <v>3</v>
      </c>
      <c r="X531" s="1"/>
      <c r="Y531">
        <f>IF(Append1[[#This Row],[churn]]="yes", 1,0)</f>
        <v>0</v>
      </c>
      <c r="Z531" t="str">
        <f>IF(Append1[[#This Row],[total_eve_charge]]&lt;=15,"Low",
IF(Append1[[#This Row],[total_eve_charge]]&lt;=19,"Medium","High"))</f>
        <v>High</v>
      </c>
      <c r="AA531" s="1" t="str">
        <f>IF(Append1[[#This Row],[total_day_charge]]&gt;30,"Heavy User",
IF(Append1[[#This Row],[total_eve_charge]]&gt;20,"Evening User",
IF(Append1[[#This Row],[total_night_charge]]&gt;10,"Night User","Low User")))</f>
        <v>Evening User</v>
      </c>
    </row>
    <row r="532" spans="1:27" hidden="1" x14ac:dyDescent="0.3">
      <c r="A532">
        <v>531</v>
      </c>
      <c r="B532" s="1" t="s">
        <v>60</v>
      </c>
      <c r="C532">
        <v>101</v>
      </c>
      <c r="D532" s="1" t="s">
        <v>22</v>
      </c>
      <c r="E532" s="1">
        <v>0</v>
      </c>
      <c r="F532" s="1" t="s">
        <v>23</v>
      </c>
      <c r="G532">
        <v>0</v>
      </c>
      <c r="H532" t="str">
        <f>IF(Append1[[#This Row],[number_vmail_messages]]&lt;=10, "Low",
IF(Append1[[#This Row],[number_vmail_messages]]&lt;=25, "Medium", "High"))</f>
        <v>Low</v>
      </c>
      <c r="I532">
        <v>164.6</v>
      </c>
      <c r="J532">
        <v>85</v>
      </c>
      <c r="K532">
        <v>27.98</v>
      </c>
      <c r="L532">
        <v>204.9</v>
      </c>
      <c r="M532">
        <v>72</v>
      </c>
      <c r="N532">
        <v>17.420000000000002</v>
      </c>
      <c r="O532">
        <v>136.4</v>
      </c>
      <c r="P532">
        <v>104</v>
      </c>
      <c r="Q532">
        <v>6.14</v>
      </c>
      <c r="R532">
        <v>11.5</v>
      </c>
      <c r="S532">
        <v>5</v>
      </c>
      <c r="T532">
        <v>3.11</v>
      </c>
      <c r="U532" t="str">
        <f>IF(Append1[[#This Row],[total_intl_charge]] &lt;= MEDIAN(Append1[total_intl_charge]), "Low", "High")</f>
        <v>High</v>
      </c>
      <c r="V532">
        <v>0</v>
      </c>
      <c r="X532" s="1"/>
      <c r="Y532">
        <f>IF(Append1[[#This Row],[churn]]="yes", 1,0)</f>
        <v>0</v>
      </c>
      <c r="Z532" t="str">
        <f>IF(Append1[[#This Row],[total_eve_charge]]&lt;=15,"Low",
IF(Append1[[#This Row],[total_eve_charge]]&lt;=19,"Medium","High"))</f>
        <v>Medium</v>
      </c>
      <c r="AA532" s="1" t="str">
        <f>IF(Append1[[#This Row],[total_day_charge]]&gt;30,"Heavy User",
IF(Append1[[#This Row],[total_eve_charge]]&gt;20,"Evening User",
IF(Append1[[#This Row],[total_night_charge]]&gt;10,"Night User","Low User")))</f>
        <v>Low User</v>
      </c>
    </row>
    <row r="533" spans="1:27" hidden="1" x14ac:dyDescent="0.3">
      <c r="A533">
        <v>532</v>
      </c>
      <c r="B533" s="1" t="s">
        <v>33</v>
      </c>
      <c r="C533">
        <v>96</v>
      </c>
      <c r="D533" s="1" t="s">
        <v>32</v>
      </c>
      <c r="E533" s="1">
        <v>0</v>
      </c>
      <c r="F533" s="1" t="s">
        <v>24</v>
      </c>
      <c r="G533">
        <v>26</v>
      </c>
      <c r="H533" t="str">
        <f>IF(Append1[[#This Row],[number_vmail_messages]]&lt;=10, "Low",
IF(Append1[[#This Row],[number_vmail_messages]]&lt;=25, "Medium", "High"))</f>
        <v>High</v>
      </c>
      <c r="I533">
        <v>126.5</v>
      </c>
      <c r="J533">
        <v>108</v>
      </c>
      <c r="K533">
        <v>21.51</v>
      </c>
      <c r="L533">
        <v>123.8</v>
      </c>
      <c r="M533">
        <v>114</v>
      </c>
      <c r="N533">
        <v>10.52</v>
      </c>
      <c r="O533">
        <v>308.5</v>
      </c>
      <c r="P533">
        <v>98</v>
      </c>
      <c r="Q533">
        <v>13.88</v>
      </c>
      <c r="R533">
        <v>13.1</v>
      </c>
      <c r="S533">
        <v>6</v>
      </c>
      <c r="T533">
        <v>3.54</v>
      </c>
      <c r="U533" t="str">
        <f>IF(Append1[[#This Row],[total_intl_charge]] &lt;= MEDIAN(Append1[total_intl_charge]), "Low", "High")</f>
        <v>High</v>
      </c>
      <c r="V533">
        <v>2</v>
      </c>
      <c r="X533" s="1"/>
      <c r="Y533">
        <f>IF(Append1[[#This Row],[churn]]="yes", 1,0)</f>
        <v>0</v>
      </c>
      <c r="Z533" t="str">
        <f>IF(Append1[[#This Row],[total_eve_charge]]&lt;=15,"Low",
IF(Append1[[#This Row],[total_eve_charge]]&lt;=19,"Medium","High"))</f>
        <v>Low</v>
      </c>
      <c r="AA533" s="1" t="str">
        <f>IF(Append1[[#This Row],[total_day_charge]]&gt;30,"Heavy User",
IF(Append1[[#This Row],[total_eve_charge]]&gt;20,"Evening User",
IF(Append1[[#This Row],[total_night_charge]]&gt;10,"Night User","Low User")))</f>
        <v>Night User</v>
      </c>
    </row>
    <row r="534" spans="1:27" hidden="1" x14ac:dyDescent="0.3">
      <c r="A534">
        <v>533</v>
      </c>
      <c r="B534" s="1" t="s">
        <v>21</v>
      </c>
      <c r="C534">
        <v>131</v>
      </c>
      <c r="D534" s="1" t="s">
        <v>26</v>
      </c>
      <c r="E534" s="1">
        <v>0</v>
      </c>
      <c r="F534" s="1" t="s">
        <v>23</v>
      </c>
      <c r="G534">
        <v>0</v>
      </c>
      <c r="H534" t="str">
        <f>IF(Append1[[#This Row],[number_vmail_messages]]&lt;=10, "Low",
IF(Append1[[#This Row],[number_vmail_messages]]&lt;=25, "Medium", "High"))</f>
        <v>Low</v>
      </c>
      <c r="I534">
        <v>195.6</v>
      </c>
      <c r="J534">
        <v>93</v>
      </c>
      <c r="K534">
        <v>33.25</v>
      </c>
      <c r="L534">
        <v>245</v>
      </c>
      <c r="M534">
        <v>100</v>
      </c>
      <c r="N534">
        <v>20.83</v>
      </c>
      <c r="O534">
        <v>104.7</v>
      </c>
      <c r="P534">
        <v>97</v>
      </c>
      <c r="Q534">
        <v>4.71</v>
      </c>
      <c r="R534">
        <v>13.2</v>
      </c>
      <c r="S534">
        <v>6</v>
      </c>
      <c r="T534">
        <v>3.56</v>
      </c>
      <c r="U534" t="str">
        <f>IF(Append1[[#This Row],[total_intl_charge]] &lt;= MEDIAN(Append1[total_intl_charge]), "Low", "High")</f>
        <v>High</v>
      </c>
      <c r="V534">
        <v>2</v>
      </c>
      <c r="X534" s="1"/>
      <c r="Y534">
        <f>IF(Append1[[#This Row],[churn]]="yes", 1,0)</f>
        <v>0</v>
      </c>
      <c r="Z534" t="str">
        <f>IF(Append1[[#This Row],[total_eve_charge]]&lt;=15,"Low",
IF(Append1[[#This Row],[total_eve_charge]]&lt;=19,"Medium","High"))</f>
        <v>High</v>
      </c>
      <c r="AA534" s="1" t="str">
        <f>IF(Append1[[#This Row],[total_day_charge]]&gt;30,"Heavy User",
IF(Append1[[#This Row],[total_eve_charge]]&gt;20,"Evening User",
IF(Append1[[#This Row],[total_night_charge]]&gt;10,"Night User","Low User")))</f>
        <v>Heavy User</v>
      </c>
    </row>
    <row r="535" spans="1:27" hidden="1" x14ac:dyDescent="0.3">
      <c r="A535">
        <v>534</v>
      </c>
      <c r="B535" s="1" t="s">
        <v>54</v>
      </c>
      <c r="C535">
        <v>130</v>
      </c>
      <c r="D535" s="1" t="s">
        <v>26</v>
      </c>
      <c r="E535" s="1">
        <v>0</v>
      </c>
      <c r="F535" s="1" t="s">
        <v>24</v>
      </c>
      <c r="G535">
        <v>22</v>
      </c>
      <c r="H535" t="str">
        <f>IF(Append1[[#This Row],[number_vmail_messages]]&lt;=10, "Low",
IF(Append1[[#This Row],[number_vmail_messages]]&lt;=25, "Medium", "High"))</f>
        <v>Medium</v>
      </c>
      <c r="I535">
        <v>173.9</v>
      </c>
      <c r="J535">
        <v>90</v>
      </c>
      <c r="K535">
        <v>29.56</v>
      </c>
      <c r="L535">
        <v>234.8</v>
      </c>
      <c r="M535">
        <v>86</v>
      </c>
      <c r="N535">
        <v>19.96</v>
      </c>
      <c r="O535">
        <v>121.8</v>
      </c>
      <c r="P535">
        <v>79</v>
      </c>
      <c r="Q535">
        <v>5.48</v>
      </c>
      <c r="R535">
        <v>8.4</v>
      </c>
      <c r="S535">
        <v>5</v>
      </c>
      <c r="T535">
        <v>2.27</v>
      </c>
      <c r="U535" t="str">
        <f>IF(Append1[[#This Row],[total_intl_charge]] &lt;= MEDIAN(Append1[total_intl_charge]), "Low", "High")</f>
        <v>Low</v>
      </c>
      <c r="V535">
        <v>1</v>
      </c>
      <c r="X535" s="1"/>
      <c r="Y535">
        <f>IF(Append1[[#This Row],[churn]]="yes", 1,0)</f>
        <v>0</v>
      </c>
      <c r="Z535" t="str">
        <f>IF(Append1[[#This Row],[total_eve_charge]]&lt;=15,"Low",
IF(Append1[[#This Row],[total_eve_charge]]&lt;=19,"Medium","High"))</f>
        <v>High</v>
      </c>
      <c r="AA535" s="1" t="str">
        <f>IF(Append1[[#This Row],[total_day_charge]]&gt;30,"Heavy User",
IF(Append1[[#This Row],[total_eve_charge]]&gt;20,"Evening User",
IF(Append1[[#This Row],[total_night_charge]]&gt;10,"Night User","Low User")))</f>
        <v>Low User</v>
      </c>
    </row>
    <row r="536" spans="1:27" hidden="1" x14ac:dyDescent="0.3">
      <c r="A536">
        <v>535</v>
      </c>
      <c r="B536" s="1" t="s">
        <v>34</v>
      </c>
      <c r="C536">
        <v>143</v>
      </c>
      <c r="D536" s="1" t="s">
        <v>32</v>
      </c>
      <c r="E536" s="1">
        <v>1</v>
      </c>
      <c r="F536" s="1" t="s">
        <v>23</v>
      </c>
      <c r="G536">
        <v>0</v>
      </c>
      <c r="H536" t="str">
        <f>IF(Append1[[#This Row],[number_vmail_messages]]&lt;=10, "Low",
IF(Append1[[#This Row],[number_vmail_messages]]&lt;=25, "Medium", "High"))</f>
        <v>Low</v>
      </c>
      <c r="I536">
        <v>186.9</v>
      </c>
      <c r="J536">
        <v>98</v>
      </c>
      <c r="K536">
        <v>31.77</v>
      </c>
      <c r="L536">
        <v>196.5</v>
      </c>
      <c r="M536">
        <v>110</v>
      </c>
      <c r="N536">
        <v>16.7</v>
      </c>
      <c r="O536">
        <v>215.3</v>
      </c>
      <c r="P536">
        <v>104</v>
      </c>
      <c r="Q536">
        <v>9.69</v>
      </c>
      <c r="R536">
        <v>12.3</v>
      </c>
      <c r="S536">
        <v>3</v>
      </c>
      <c r="T536">
        <v>3.32</v>
      </c>
      <c r="U536" t="str">
        <f>IF(Append1[[#This Row],[total_intl_charge]] &lt;= MEDIAN(Append1[total_intl_charge]), "Low", "High")</f>
        <v>High</v>
      </c>
      <c r="V536">
        <v>4</v>
      </c>
      <c r="X536" s="1"/>
      <c r="Y536">
        <f>IF(Append1[[#This Row],[churn]]="yes", 1,0)</f>
        <v>0</v>
      </c>
      <c r="Z536" t="str">
        <f>IF(Append1[[#This Row],[total_eve_charge]]&lt;=15,"Low",
IF(Append1[[#This Row],[total_eve_charge]]&lt;=19,"Medium","High"))</f>
        <v>Medium</v>
      </c>
      <c r="AA536" s="1" t="str">
        <f>IF(Append1[[#This Row],[total_day_charge]]&gt;30,"Heavy User",
IF(Append1[[#This Row],[total_eve_charge]]&gt;20,"Evening User",
IF(Append1[[#This Row],[total_night_charge]]&gt;10,"Night User","Low User")))</f>
        <v>Heavy User</v>
      </c>
    </row>
    <row r="537" spans="1:27" hidden="1" x14ac:dyDescent="0.3">
      <c r="A537">
        <v>536</v>
      </c>
      <c r="B537" s="1" t="s">
        <v>47</v>
      </c>
      <c r="C537">
        <v>114</v>
      </c>
      <c r="D537" s="1" t="s">
        <v>26</v>
      </c>
      <c r="E537" s="1">
        <v>1</v>
      </c>
      <c r="F537" s="1" t="s">
        <v>23</v>
      </c>
      <c r="G537">
        <v>0</v>
      </c>
      <c r="H537" t="str">
        <f>IF(Append1[[#This Row],[number_vmail_messages]]&lt;=10, "Low",
IF(Append1[[#This Row],[number_vmail_messages]]&lt;=25, "Medium", "High"))</f>
        <v>Low</v>
      </c>
      <c r="I537">
        <v>115.6</v>
      </c>
      <c r="J537">
        <v>93</v>
      </c>
      <c r="K537">
        <v>19.649999999999999</v>
      </c>
      <c r="L537">
        <v>163.19999999999999</v>
      </c>
      <c r="M537">
        <v>78</v>
      </c>
      <c r="N537">
        <v>13.87</v>
      </c>
      <c r="O537">
        <v>251.3</v>
      </c>
      <c r="P537">
        <v>104</v>
      </c>
      <c r="Q537">
        <v>11.31</v>
      </c>
      <c r="R537">
        <v>9.6999999999999993</v>
      </c>
      <c r="S537">
        <v>1</v>
      </c>
      <c r="T537">
        <v>2.62</v>
      </c>
      <c r="U537" t="str">
        <f>IF(Append1[[#This Row],[total_intl_charge]] &lt;= MEDIAN(Append1[total_intl_charge]), "Low", "High")</f>
        <v>Low</v>
      </c>
      <c r="V537">
        <v>2</v>
      </c>
      <c r="X537" s="1"/>
      <c r="Y537">
        <f>IF(Append1[[#This Row],[churn]]="yes", 1,0)</f>
        <v>0</v>
      </c>
      <c r="Z537" t="str">
        <f>IF(Append1[[#This Row],[total_eve_charge]]&lt;=15,"Low",
IF(Append1[[#This Row],[total_eve_charge]]&lt;=19,"Medium","High"))</f>
        <v>Low</v>
      </c>
      <c r="AA537" s="1" t="str">
        <f>IF(Append1[[#This Row],[total_day_charge]]&gt;30,"Heavy User",
IF(Append1[[#This Row],[total_eve_charge]]&gt;20,"Evening User",
IF(Append1[[#This Row],[total_night_charge]]&gt;10,"Night User","Low User")))</f>
        <v>Night User</v>
      </c>
    </row>
    <row r="538" spans="1:27" hidden="1" x14ac:dyDescent="0.3">
      <c r="A538">
        <v>537</v>
      </c>
      <c r="B538" s="1" t="s">
        <v>59</v>
      </c>
      <c r="C538">
        <v>57</v>
      </c>
      <c r="D538" s="1" t="s">
        <v>22</v>
      </c>
      <c r="E538" s="1">
        <v>0</v>
      </c>
      <c r="F538" s="1" t="s">
        <v>24</v>
      </c>
      <c r="G538">
        <v>36</v>
      </c>
      <c r="H538" t="str">
        <f>IF(Append1[[#This Row],[number_vmail_messages]]&lt;=10, "Low",
IF(Append1[[#This Row],[number_vmail_messages]]&lt;=25, "Medium", "High"))</f>
        <v>High</v>
      </c>
      <c r="I538">
        <v>244.5</v>
      </c>
      <c r="J538">
        <v>94</v>
      </c>
      <c r="K538">
        <v>41.57</v>
      </c>
      <c r="L538">
        <v>161.19999999999999</v>
      </c>
      <c r="M538">
        <v>113</v>
      </c>
      <c r="N538">
        <v>13.7</v>
      </c>
      <c r="O538">
        <v>184.3</v>
      </c>
      <c r="P538">
        <v>105</v>
      </c>
      <c r="Q538">
        <v>8.2899999999999991</v>
      </c>
      <c r="R538">
        <v>9.6999999999999993</v>
      </c>
      <c r="S538">
        <v>3</v>
      </c>
      <c r="T538">
        <v>2.62</v>
      </c>
      <c r="U538" t="str">
        <f>IF(Append1[[#This Row],[total_intl_charge]] &lt;= MEDIAN(Append1[total_intl_charge]), "Low", "High")</f>
        <v>Low</v>
      </c>
      <c r="V538">
        <v>1</v>
      </c>
      <c r="X538" s="1"/>
      <c r="Y538">
        <f>IF(Append1[[#This Row],[churn]]="yes", 1,0)</f>
        <v>0</v>
      </c>
      <c r="Z538" t="str">
        <f>IF(Append1[[#This Row],[total_eve_charge]]&lt;=15,"Low",
IF(Append1[[#This Row],[total_eve_charge]]&lt;=19,"Medium","High"))</f>
        <v>Low</v>
      </c>
      <c r="AA538" s="1" t="str">
        <f>IF(Append1[[#This Row],[total_day_charge]]&gt;30,"Heavy User",
IF(Append1[[#This Row],[total_eve_charge]]&gt;20,"Evening User",
IF(Append1[[#This Row],[total_night_charge]]&gt;10,"Night User","Low User")))</f>
        <v>Heavy User</v>
      </c>
    </row>
    <row r="539" spans="1:27" hidden="1" x14ac:dyDescent="0.3">
      <c r="A539">
        <v>538</v>
      </c>
      <c r="B539" s="1" t="s">
        <v>25</v>
      </c>
      <c r="C539">
        <v>97</v>
      </c>
      <c r="D539" s="1" t="s">
        <v>22</v>
      </c>
      <c r="E539" s="1">
        <v>0</v>
      </c>
      <c r="F539" s="1" t="s">
        <v>23</v>
      </c>
      <c r="G539">
        <v>0</v>
      </c>
      <c r="H539" t="str">
        <f>IF(Append1[[#This Row],[number_vmail_messages]]&lt;=10, "Low",
IF(Append1[[#This Row],[number_vmail_messages]]&lt;=25, "Medium", "High"))</f>
        <v>Low</v>
      </c>
      <c r="I539">
        <v>164.3</v>
      </c>
      <c r="J539">
        <v>106</v>
      </c>
      <c r="K539">
        <v>27.93</v>
      </c>
      <c r="L539">
        <v>182.3</v>
      </c>
      <c r="M539">
        <v>97</v>
      </c>
      <c r="N539">
        <v>15.5</v>
      </c>
      <c r="O539">
        <v>183.9</v>
      </c>
      <c r="P539">
        <v>93</v>
      </c>
      <c r="Q539">
        <v>8.2799999999999994</v>
      </c>
      <c r="R539">
        <v>12.1</v>
      </c>
      <c r="S539">
        <v>2</v>
      </c>
      <c r="T539">
        <v>3.27</v>
      </c>
      <c r="U539" t="str">
        <f>IF(Append1[[#This Row],[total_intl_charge]] &lt;= MEDIAN(Append1[total_intl_charge]), "Low", "High")</f>
        <v>High</v>
      </c>
      <c r="V539">
        <v>1</v>
      </c>
      <c r="X539" s="1"/>
      <c r="Y539">
        <f>IF(Append1[[#This Row],[churn]]="yes", 1,0)</f>
        <v>0</v>
      </c>
      <c r="Z539" t="str">
        <f>IF(Append1[[#This Row],[total_eve_charge]]&lt;=15,"Low",
IF(Append1[[#This Row],[total_eve_charge]]&lt;=19,"Medium","High"))</f>
        <v>Medium</v>
      </c>
      <c r="AA539" s="1" t="str">
        <f>IF(Append1[[#This Row],[total_day_charge]]&gt;30,"Heavy User",
IF(Append1[[#This Row],[total_eve_charge]]&gt;20,"Evening User",
IF(Append1[[#This Row],[total_night_charge]]&gt;10,"Night User","Low User")))</f>
        <v>Low User</v>
      </c>
    </row>
    <row r="540" spans="1:27" hidden="1" x14ac:dyDescent="0.3">
      <c r="A540">
        <v>539</v>
      </c>
      <c r="B540" s="1" t="s">
        <v>41</v>
      </c>
      <c r="C540">
        <v>144</v>
      </c>
      <c r="D540" s="1" t="s">
        <v>22</v>
      </c>
      <c r="E540" s="1">
        <v>0</v>
      </c>
      <c r="F540" s="1" t="s">
        <v>24</v>
      </c>
      <c r="G540">
        <v>38</v>
      </c>
      <c r="H540" t="str">
        <f>IF(Append1[[#This Row],[number_vmail_messages]]&lt;=10, "Low",
IF(Append1[[#This Row],[number_vmail_messages]]&lt;=25, "Medium", "High"))</f>
        <v>High</v>
      </c>
      <c r="I540">
        <v>276.3</v>
      </c>
      <c r="J540">
        <v>149</v>
      </c>
      <c r="K540">
        <v>46.97</v>
      </c>
      <c r="L540">
        <v>252</v>
      </c>
      <c r="M540">
        <v>112</v>
      </c>
      <c r="N540">
        <v>21.42</v>
      </c>
      <c r="O540">
        <v>132.5</v>
      </c>
      <c r="P540">
        <v>85</v>
      </c>
      <c r="Q540">
        <v>5.96</v>
      </c>
      <c r="R540">
        <v>8.6999999999999993</v>
      </c>
      <c r="S540">
        <v>3</v>
      </c>
      <c r="T540">
        <v>2.35</v>
      </c>
      <c r="U540" t="str">
        <f>IF(Append1[[#This Row],[total_intl_charge]] &lt;= MEDIAN(Append1[total_intl_charge]), "Low", "High")</f>
        <v>Low</v>
      </c>
      <c r="V540">
        <v>1</v>
      </c>
      <c r="X540" s="1"/>
      <c r="Y540">
        <f>IF(Append1[[#This Row],[churn]]="yes", 1,0)</f>
        <v>0</v>
      </c>
      <c r="Z540" t="str">
        <f>IF(Append1[[#This Row],[total_eve_charge]]&lt;=15,"Low",
IF(Append1[[#This Row],[total_eve_charge]]&lt;=19,"Medium","High"))</f>
        <v>High</v>
      </c>
      <c r="AA540" s="1" t="str">
        <f>IF(Append1[[#This Row],[total_day_charge]]&gt;30,"Heavy User",
IF(Append1[[#This Row],[total_eve_charge]]&gt;20,"Evening User",
IF(Append1[[#This Row],[total_night_charge]]&gt;10,"Night User","Low User")))</f>
        <v>Heavy User</v>
      </c>
    </row>
    <row r="541" spans="1:27" hidden="1" x14ac:dyDescent="0.3">
      <c r="A541">
        <v>540</v>
      </c>
      <c r="B541" s="1" t="s">
        <v>68</v>
      </c>
      <c r="C541">
        <v>97</v>
      </c>
      <c r="D541" s="1" t="s">
        <v>26</v>
      </c>
      <c r="E541" s="1">
        <v>0</v>
      </c>
      <c r="F541" s="1" t="s">
        <v>24</v>
      </c>
      <c r="G541">
        <v>32</v>
      </c>
      <c r="H541" t="str">
        <f>IF(Append1[[#This Row],[number_vmail_messages]]&lt;=10, "Low",
IF(Append1[[#This Row],[number_vmail_messages]]&lt;=25, "Medium", "High"))</f>
        <v>High</v>
      </c>
      <c r="I541">
        <v>172.7</v>
      </c>
      <c r="J541">
        <v>79</v>
      </c>
      <c r="K541">
        <v>29.36</v>
      </c>
      <c r="L541">
        <v>217.4</v>
      </c>
      <c r="M541">
        <v>101</v>
      </c>
      <c r="N541">
        <v>18.48</v>
      </c>
      <c r="O541">
        <v>260.7</v>
      </c>
      <c r="P541">
        <v>88</v>
      </c>
      <c r="Q541">
        <v>11.73</v>
      </c>
      <c r="R541">
        <v>11.7</v>
      </c>
      <c r="S541">
        <v>5</v>
      </c>
      <c r="T541">
        <v>3.16</v>
      </c>
      <c r="U541" t="str">
        <f>IF(Append1[[#This Row],[total_intl_charge]] &lt;= MEDIAN(Append1[total_intl_charge]), "Low", "High")</f>
        <v>High</v>
      </c>
      <c r="V541">
        <v>1</v>
      </c>
      <c r="X541" s="1"/>
      <c r="Y541">
        <f>IF(Append1[[#This Row],[churn]]="yes", 1,0)</f>
        <v>0</v>
      </c>
      <c r="Z541" t="str">
        <f>IF(Append1[[#This Row],[total_eve_charge]]&lt;=15,"Low",
IF(Append1[[#This Row],[total_eve_charge]]&lt;=19,"Medium","High"))</f>
        <v>Medium</v>
      </c>
      <c r="AA541" s="1" t="str">
        <f>IF(Append1[[#This Row],[total_day_charge]]&gt;30,"Heavy User",
IF(Append1[[#This Row],[total_eve_charge]]&gt;20,"Evening User",
IF(Append1[[#This Row],[total_night_charge]]&gt;10,"Night User","Low User")))</f>
        <v>Night User</v>
      </c>
    </row>
    <row r="542" spans="1:27" hidden="1" x14ac:dyDescent="0.3">
      <c r="A542">
        <v>541</v>
      </c>
      <c r="B542" s="1" t="s">
        <v>56</v>
      </c>
      <c r="C542">
        <v>150</v>
      </c>
      <c r="D542" s="1" t="s">
        <v>22</v>
      </c>
      <c r="E542" s="1">
        <v>0</v>
      </c>
      <c r="F542" s="1" t="s">
        <v>24</v>
      </c>
      <c r="G542">
        <v>29</v>
      </c>
      <c r="H542" t="str">
        <f>IF(Append1[[#This Row],[number_vmail_messages]]&lt;=10, "Low",
IF(Append1[[#This Row],[number_vmail_messages]]&lt;=25, "Medium", "High"))</f>
        <v>High</v>
      </c>
      <c r="I542">
        <v>235.8</v>
      </c>
      <c r="J542">
        <v>91</v>
      </c>
      <c r="K542">
        <v>40.090000000000003</v>
      </c>
      <c r="L542">
        <v>202.8</v>
      </c>
      <c r="M542">
        <v>84</v>
      </c>
      <c r="N542">
        <v>17.239999999999998</v>
      </c>
      <c r="O542">
        <v>246.3</v>
      </c>
      <c r="P542">
        <v>81</v>
      </c>
      <c r="Q542">
        <v>11.08</v>
      </c>
      <c r="R542">
        <v>11.9</v>
      </c>
      <c r="S542">
        <v>4</v>
      </c>
      <c r="T542">
        <v>3.21</v>
      </c>
      <c r="U542" t="str">
        <f>IF(Append1[[#This Row],[total_intl_charge]] &lt;= MEDIAN(Append1[total_intl_charge]), "Low", "High")</f>
        <v>High</v>
      </c>
      <c r="V542">
        <v>1</v>
      </c>
      <c r="X542" s="1"/>
      <c r="Y542">
        <f>IF(Append1[[#This Row],[churn]]="yes", 1,0)</f>
        <v>0</v>
      </c>
      <c r="Z542" t="str">
        <f>IF(Append1[[#This Row],[total_eve_charge]]&lt;=15,"Low",
IF(Append1[[#This Row],[total_eve_charge]]&lt;=19,"Medium","High"))</f>
        <v>Medium</v>
      </c>
      <c r="AA542" s="1" t="str">
        <f>IF(Append1[[#This Row],[total_day_charge]]&gt;30,"Heavy User",
IF(Append1[[#This Row],[total_eve_charge]]&gt;20,"Evening User",
IF(Append1[[#This Row],[total_night_charge]]&gt;10,"Night User","Low User")))</f>
        <v>Heavy User</v>
      </c>
    </row>
    <row r="543" spans="1:27" hidden="1" x14ac:dyDescent="0.3">
      <c r="A543">
        <v>542</v>
      </c>
      <c r="B543" s="1" t="s">
        <v>69</v>
      </c>
      <c r="C543">
        <v>17</v>
      </c>
      <c r="D543" s="1" t="s">
        <v>26</v>
      </c>
      <c r="E543" s="1">
        <v>0</v>
      </c>
      <c r="F543" s="1" t="s">
        <v>24</v>
      </c>
      <c r="G543">
        <v>30</v>
      </c>
      <c r="H543" t="str">
        <f>IF(Append1[[#This Row],[number_vmail_messages]]&lt;=10, "Low",
IF(Append1[[#This Row],[number_vmail_messages]]&lt;=25, "Medium", "High"))</f>
        <v>High</v>
      </c>
      <c r="I543">
        <v>280</v>
      </c>
      <c r="J543">
        <v>101</v>
      </c>
      <c r="K543">
        <v>47.6</v>
      </c>
      <c r="L543">
        <v>258.89999999999998</v>
      </c>
      <c r="M543">
        <v>85</v>
      </c>
      <c r="N543">
        <v>22.01</v>
      </c>
      <c r="O543">
        <v>230</v>
      </c>
      <c r="P543">
        <v>130</v>
      </c>
      <c r="Q543">
        <v>10.35</v>
      </c>
      <c r="R543">
        <v>10.3</v>
      </c>
      <c r="S543">
        <v>2</v>
      </c>
      <c r="T543">
        <v>2.78</v>
      </c>
      <c r="U543" t="str">
        <f>IF(Append1[[#This Row],[total_intl_charge]] &lt;= MEDIAN(Append1[total_intl_charge]), "Low", "High")</f>
        <v>Low</v>
      </c>
      <c r="V543">
        <v>3</v>
      </c>
      <c r="X543" s="1"/>
      <c r="Y543">
        <f>IF(Append1[[#This Row],[churn]]="yes", 1,0)</f>
        <v>0</v>
      </c>
      <c r="Z543" t="str">
        <f>IF(Append1[[#This Row],[total_eve_charge]]&lt;=15,"Low",
IF(Append1[[#This Row],[total_eve_charge]]&lt;=19,"Medium","High"))</f>
        <v>High</v>
      </c>
      <c r="AA543" s="1" t="str">
        <f>IF(Append1[[#This Row],[total_day_charge]]&gt;30,"Heavy User",
IF(Append1[[#This Row],[total_eve_charge]]&gt;20,"Evening User",
IF(Append1[[#This Row],[total_night_charge]]&gt;10,"Night User","Low User")))</f>
        <v>Heavy User</v>
      </c>
    </row>
    <row r="544" spans="1:27" hidden="1" x14ac:dyDescent="0.3">
      <c r="A544">
        <v>543</v>
      </c>
      <c r="B544" s="1" t="s">
        <v>44</v>
      </c>
      <c r="C544">
        <v>101</v>
      </c>
      <c r="D544" s="1" t="s">
        <v>22</v>
      </c>
      <c r="E544" s="1">
        <v>0</v>
      </c>
      <c r="F544" s="1" t="s">
        <v>23</v>
      </c>
      <c r="G544">
        <v>0</v>
      </c>
      <c r="H544" t="str">
        <f>IF(Append1[[#This Row],[number_vmail_messages]]&lt;=10, "Low",
IF(Append1[[#This Row],[number_vmail_messages]]&lt;=25, "Medium", "High"))</f>
        <v>Low</v>
      </c>
      <c r="I544">
        <v>229.8</v>
      </c>
      <c r="J544">
        <v>97</v>
      </c>
      <c r="K544">
        <v>39.07</v>
      </c>
      <c r="L544">
        <v>217.8</v>
      </c>
      <c r="M544">
        <v>133</v>
      </c>
      <c r="N544">
        <v>18.510000000000002</v>
      </c>
      <c r="O544">
        <v>243.5</v>
      </c>
      <c r="P544">
        <v>53</v>
      </c>
      <c r="Q544">
        <v>10.96</v>
      </c>
      <c r="R544">
        <v>8.9</v>
      </c>
      <c r="S544">
        <v>2</v>
      </c>
      <c r="T544">
        <v>2.4</v>
      </c>
      <c r="U544" t="str">
        <f>IF(Append1[[#This Row],[total_intl_charge]] &lt;= MEDIAN(Append1[total_intl_charge]), "Low", "High")</f>
        <v>Low</v>
      </c>
      <c r="V544">
        <v>1</v>
      </c>
      <c r="X544" s="1"/>
      <c r="Y544">
        <f>IF(Append1[[#This Row],[churn]]="yes", 1,0)</f>
        <v>0</v>
      </c>
      <c r="Z544" t="str">
        <f>IF(Append1[[#This Row],[total_eve_charge]]&lt;=15,"Low",
IF(Append1[[#This Row],[total_eve_charge]]&lt;=19,"Medium","High"))</f>
        <v>Medium</v>
      </c>
      <c r="AA544" s="1" t="str">
        <f>IF(Append1[[#This Row],[total_day_charge]]&gt;30,"Heavy User",
IF(Append1[[#This Row],[total_eve_charge]]&gt;20,"Evening User",
IF(Append1[[#This Row],[total_night_charge]]&gt;10,"Night User","Low User")))</f>
        <v>Heavy User</v>
      </c>
    </row>
    <row r="545" spans="1:27" hidden="1" x14ac:dyDescent="0.3">
      <c r="A545">
        <v>544</v>
      </c>
      <c r="B545" s="1" t="s">
        <v>67</v>
      </c>
      <c r="C545">
        <v>163</v>
      </c>
      <c r="D545" s="1" t="s">
        <v>22</v>
      </c>
      <c r="E545" s="1">
        <v>0</v>
      </c>
      <c r="F545" s="1" t="s">
        <v>23</v>
      </c>
      <c r="G545">
        <v>0</v>
      </c>
      <c r="H545" t="str">
        <f>IF(Append1[[#This Row],[number_vmail_messages]]&lt;=10, "Low",
IF(Append1[[#This Row],[number_vmail_messages]]&lt;=25, "Medium", "High"))</f>
        <v>Low</v>
      </c>
      <c r="I545">
        <v>241.6</v>
      </c>
      <c r="J545">
        <v>102</v>
      </c>
      <c r="K545">
        <v>41.07</v>
      </c>
      <c r="L545">
        <v>138.9</v>
      </c>
      <c r="M545">
        <v>100</v>
      </c>
      <c r="N545">
        <v>11.81</v>
      </c>
      <c r="O545">
        <v>148.80000000000001</v>
      </c>
      <c r="P545">
        <v>129</v>
      </c>
      <c r="Q545">
        <v>6.7</v>
      </c>
      <c r="R545">
        <v>9.8000000000000007</v>
      </c>
      <c r="S545">
        <v>6</v>
      </c>
      <c r="T545">
        <v>2.65</v>
      </c>
      <c r="U545" t="str">
        <f>IF(Append1[[#This Row],[total_intl_charge]] &lt;= MEDIAN(Append1[total_intl_charge]), "Low", "High")</f>
        <v>Low</v>
      </c>
      <c r="V545">
        <v>1</v>
      </c>
      <c r="X545" s="1"/>
      <c r="Y545">
        <f>IF(Append1[[#This Row],[churn]]="yes", 1,0)</f>
        <v>0</v>
      </c>
      <c r="Z545" t="str">
        <f>IF(Append1[[#This Row],[total_eve_charge]]&lt;=15,"Low",
IF(Append1[[#This Row],[total_eve_charge]]&lt;=19,"Medium","High"))</f>
        <v>Low</v>
      </c>
      <c r="AA545" s="1" t="str">
        <f>IF(Append1[[#This Row],[total_day_charge]]&gt;30,"Heavy User",
IF(Append1[[#This Row],[total_eve_charge]]&gt;20,"Evening User",
IF(Append1[[#This Row],[total_night_charge]]&gt;10,"Night User","Low User")))</f>
        <v>Heavy User</v>
      </c>
    </row>
    <row r="546" spans="1:27" hidden="1" x14ac:dyDescent="0.3">
      <c r="A546">
        <v>545</v>
      </c>
      <c r="B546" s="1" t="s">
        <v>67</v>
      </c>
      <c r="C546">
        <v>176</v>
      </c>
      <c r="D546" s="1" t="s">
        <v>22</v>
      </c>
      <c r="E546" s="1">
        <v>0</v>
      </c>
      <c r="F546" s="1" t="s">
        <v>24</v>
      </c>
      <c r="G546">
        <v>31</v>
      </c>
      <c r="H546" t="str">
        <f>IF(Append1[[#This Row],[number_vmail_messages]]&lt;=10, "Low",
IF(Append1[[#This Row],[number_vmail_messages]]&lt;=25, "Medium", "High"))</f>
        <v>High</v>
      </c>
      <c r="I546">
        <v>167</v>
      </c>
      <c r="J546">
        <v>93</v>
      </c>
      <c r="K546">
        <v>28.39</v>
      </c>
      <c r="L546">
        <v>174.1</v>
      </c>
      <c r="M546">
        <v>128</v>
      </c>
      <c r="N546">
        <v>14.8</v>
      </c>
      <c r="O546">
        <v>155</v>
      </c>
      <c r="P546">
        <v>124</v>
      </c>
      <c r="Q546">
        <v>6.98</v>
      </c>
      <c r="R546">
        <v>10.4</v>
      </c>
      <c r="S546">
        <v>4</v>
      </c>
      <c r="T546">
        <v>2.81</v>
      </c>
      <c r="U546" t="str">
        <f>IF(Append1[[#This Row],[total_intl_charge]] &lt;= MEDIAN(Append1[total_intl_charge]), "Low", "High")</f>
        <v>High</v>
      </c>
      <c r="V546">
        <v>3</v>
      </c>
      <c r="X546" s="1"/>
      <c r="Y546">
        <f>IF(Append1[[#This Row],[churn]]="yes", 1,0)</f>
        <v>0</v>
      </c>
      <c r="Z546" t="str">
        <f>IF(Append1[[#This Row],[total_eve_charge]]&lt;=15,"Low",
IF(Append1[[#This Row],[total_eve_charge]]&lt;=19,"Medium","High"))</f>
        <v>Low</v>
      </c>
      <c r="AA546" s="1" t="str">
        <f>IF(Append1[[#This Row],[total_day_charge]]&gt;30,"Heavy User",
IF(Append1[[#This Row],[total_eve_charge]]&gt;20,"Evening User",
IF(Append1[[#This Row],[total_night_charge]]&gt;10,"Night User","Low User")))</f>
        <v>Low User</v>
      </c>
    </row>
    <row r="547" spans="1:27" hidden="1" x14ac:dyDescent="0.3">
      <c r="A547">
        <v>546</v>
      </c>
      <c r="B547" s="1" t="s">
        <v>57</v>
      </c>
      <c r="C547">
        <v>66</v>
      </c>
      <c r="D547" s="1" t="s">
        <v>32</v>
      </c>
      <c r="E547" s="1">
        <v>0</v>
      </c>
      <c r="F547" s="1" t="s">
        <v>23</v>
      </c>
      <c r="G547">
        <v>0</v>
      </c>
      <c r="H547" t="str">
        <f>IF(Append1[[#This Row],[number_vmail_messages]]&lt;=10, "Low",
IF(Append1[[#This Row],[number_vmail_messages]]&lt;=25, "Medium", "High"))</f>
        <v>Low</v>
      </c>
      <c r="I547">
        <v>241.7</v>
      </c>
      <c r="J547">
        <v>112</v>
      </c>
      <c r="K547">
        <v>41.09</v>
      </c>
      <c r="L547">
        <v>251.6</v>
      </c>
      <c r="M547">
        <v>78</v>
      </c>
      <c r="N547">
        <v>21.39</v>
      </c>
      <c r="O547">
        <v>105</v>
      </c>
      <c r="P547">
        <v>82</v>
      </c>
      <c r="Q547">
        <v>4.72</v>
      </c>
      <c r="R547">
        <v>11.3</v>
      </c>
      <c r="S547">
        <v>2</v>
      </c>
      <c r="T547">
        <v>3.05</v>
      </c>
      <c r="U547" t="str">
        <f>IF(Append1[[#This Row],[total_intl_charge]] &lt;= MEDIAN(Append1[total_intl_charge]), "Low", "High")</f>
        <v>High</v>
      </c>
      <c r="V547">
        <v>2</v>
      </c>
      <c r="X547" s="1"/>
      <c r="Y547">
        <f>IF(Append1[[#This Row],[churn]]="yes", 1,0)</f>
        <v>0</v>
      </c>
      <c r="Z547" t="str">
        <f>IF(Append1[[#This Row],[total_eve_charge]]&lt;=15,"Low",
IF(Append1[[#This Row],[total_eve_charge]]&lt;=19,"Medium","High"))</f>
        <v>High</v>
      </c>
      <c r="AA547" s="1" t="str">
        <f>IF(Append1[[#This Row],[total_day_charge]]&gt;30,"Heavy User",
IF(Append1[[#This Row],[total_eve_charge]]&gt;20,"Evening User",
IF(Append1[[#This Row],[total_night_charge]]&gt;10,"Night User","Low User")))</f>
        <v>Heavy User</v>
      </c>
    </row>
    <row r="548" spans="1:27" hidden="1" x14ac:dyDescent="0.3">
      <c r="A548">
        <v>547</v>
      </c>
      <c r="B548" s="1" t="s">
        <v>49</v>
      </c>
      <c r="C548">
        <v>136</v>
      </c>
      <c r="D548" s="1" t="s">
        <v>22</v>
      </c>
      <c r="E548" s="1">
        <v>0</v>
      </c>
      <c r="F548" s="1" t="s">
        <v>23</v>
      </c>
      <c r="G548">
        <v>0</v>
      </c>
      <c r="H548" t="str">
        <f>IF(Append1[[#This Row],[number_vmail_messages]]&lt;=10, "Low",
IF(Append1[[#This Row],[number_vmail_messages]]&lt;=25, "Medium", "High"))</f>
        <v>Low</v>
      </c>
      <c r="I548">
        <v>88.5</v>
      </c>
      <c r="J548">
        <v>112</v>
      </c>
      <c r="K548">
        <v>15.05</v>
      </c>
      <c r="L548">
        <v>279.5</v>
      </c>
      <c r="M548">
        <v>98</v>
      </c>
      <c r="N548">
        <v>23.76</v>
      </c>
      <c r="O548">
        <v>278</v>
      </c>
      <c r="P548">
        <v>69</v>
      </c>
      <c r="Q548">
        <v>12.51</v>
      </c>
      <c r="R548">
        <v>7.5</v>
      </c>
      <c r="S548">
        <v>12</v>
      </c>
      <c r="T548">
        <v>2.0299999999999998</v>
      </c>
      <c r="U548" t="str">
        <f>IF(Append1[[#This Row],[total_intl_charge]] &lt;= MEDIAN(Append1[total_intl_charge]), "Low", "High")</f>
        <v>Low</v>
      </c>
      <c r="V548">
        <v>1</v>
      </c>
      <c r="X548" s="1"/>
      <c r="Y548">
        <f>IF(Append1[[#This Row],[churn]]="yes", 1,0)</f>
        <v>0</v>
      </c>
      <c r="Z548" t="str">
        <f>IF(Append1[[#This Row],[total_eve_charge]]&lt;=15,"Low",
IF(Append1[[#This Row],[total_eve_charge]]&lt;=19,"Medium","High"))</f>
        <v>High</v>
      </c>
      <c r="AA548" s="1" t="str">
        <f>IF(Append1[[#This Row],[total_day_charge]]&gt;30,"Heavy User",
IF(Append1[[#This Row],[total_eve_charge]]&gt;20,"Evening User",
IF(Append1[[#This Row],[total_night_charge]]&gt;10,"Night User","Low User")))</f>
        <v>Evening User</v>
      </c>
    </row>
    <row r="549" spans="1:27" hidden="1" x14ac:dyDescent="0.3">
      <c r="A549">
        <v>548</v>
      </c>
      <c r="B549" s="1" t="s">
        <v>47</v>
      </c>
      <c r="C549">
        <v>93</v>
      </c>
      <c r="D549" s="1" t="s">
        <v>22</v>
      </c>
      <c r="E549" s="1">
        <v>0</v>
      </c>
      <c r="F549" s="1" t="s">
        <v>23</v>
      </c>
      <c r="G549">
        <v>0</v>
      </c>
      <c r="H549" t="str">
        <f>IF(Append1[[#This Row],[number_vmail_messages]]&lt;=10, "Low",
IF(Append1[[#This Row],[number_vmail_messages]]&lt;=25, "Medium", "High"))</f>
        <v>Low</v>
      </c>
      <c r="I549">
        <v>214.4</v>
      </c>
      <c r="J549">
        <v>112</v>
      </c>
      <c r="K549">
        <v>36.450000000000003</v>
      </c>
      <c r="L549">
        <v>261.5</v>
      </c>
      <c r="M549">
        <v>97</v>
      </c>
      <c r="N549">
        <v>22.23</v>
      </c>
      <c r="O549">
        <v>280.8</v>
      </c>
      <c r="P549">
        <v>112</v>
      </c>
      <c r="Q549">
        <v>12.64</v>
      </c>
      <c r="R549">
        <v>14.8</v>
      </c>
      <c r="S549">
        <v>3</v>
      </c>
      <c r="T549">
        <v>4</v>
      </c>
      <c r="U549" t="str">
        <f>IF(Append1[[#This Row],[total_intl_charge]] &lt;= MEDIAN(Append1[total_intl_charge]), "Low", "High")</f>
        <v>High</v>
      </c>
      <c r="V549">
        <v>0</v>
      </c>
      <c r="X549" s="1"/>
      <c r="Y549">
        <f>IF(Append1[[#This Row],[churn]]="yes", 1,0)</f>
        <v>0</v>
      </c>
      <c r="Z549" t="str">
        <f>IF(Append1[[#This Row],[total_eve_charge]]&lt;=15,"Low",
IF(Append1[[#This Row],[total_eve_charge]]&lt;=19,"Medium","High"))</f>
        <v>High</v>
      </c>
      <c r="AA549" s="1" t="str">
        <f>IF(Append1[[#This Row],[total_day_charge]]&gt;30,"Heavy User",
IF(Append1[[#This Row],[total_eve_charge]]&gt;20,"Evening User",
IF(Append1[[#This Row],[total_night_charge]]&gt;10,"Night User","Low User")))</f>
        <v>Heavy User</v>
      </c>
    </row>
    <row r="550" spans="1:27" hidden="1" x14ac:dyDescent="0.3">
      <c r="A550">
        <v>549</v>
      </c>
      <c r="B550" s="1" t="s">
        <v>38</v>
      </c>
      <c r="C550">
        <v>126</v>
      </c>
      <c r="D550" s="1" t="s">
        <v>22</v>
      </c>
      <c r="E550" s="1">
        <v>0</v>
      </c>
      <c r="F550" s="1" t="s">
        <v>23</v>
      </c>
      <c r="G550">
        <v>0</v>
      </c>
      <c r="H550" t="str">
        <f>IF(Append1[[#This Row],[number_vmail_messages]]&lt;=10, "Low",
IF(Append1[[#This Row],[number_vmail_messages]]&lt;=25, "Medium", "High"))</f>
        <v>Low</v>
      </c>
      <c r="I550">
        <v>152.4</v>
      </c>
      <c r="J550">
        <v>94</v>
      </c>
      <c r="K550">
        <v>25.91</v>
      </c>
      <c r="L550">
        <v>166.2</v>
      </c>
      <c r="M550">
        <v>91</v>
      </c>
      <c r="N550">
        <v>14.13</v>
      </c>
      <c r="O550">
        <v>199.2</v>
      </c>
      <c r="P550">
        <v>84</v>
      </c>
      <c r="Q550">
        <v>8.9600000000000009</v>
      </c>
      <c r="R550">
        <v>10.199999999999999</v>
      </c>
      <c r="S550">
        <v>1</v>
      </c>
      <c r="T550">
        <v>2.75</v>
      </c>
      <c r="U550" t="str">
        <f>IF(Append1[[#This Row],[total_intl_charge]] &lt;= MEDIAN(Append1[total_intl_charge]), "Low", "High")</f>
        <v>Low</v>
      </c>
      <c r="V550">
        <v>1</v>
      </c>
      <c r="X550" s="1"/>
      <c r="Y550">
        <f>IF(Append1[[#This Row],[churn]]="yes", 1,0)</f>
        <v>0</v>
      </c>
      <c r="Z550" t="str">
        <f>IF(Append1[[#This Row],[total_eve_charge]]&lt;=15,"Low",
IF(Append1[[#This Row],[total_eve_charge]]&lt;=19,"Medium","High"))</f>
        <v>Low</v>
      </c>
      <c r="AA550" s="1" t="str">
        <f>IF(Append1[[#This Row],[total_day_charge]]&gt;30,"Heavy User",
IF(Append1[[#This Row],[total_eve_charge]]&gt;20,"Evening User",
IF(Append1[[#This Row],[total_night_charge]]&gt;10,"Night User","Low User")))</f>
        <v>Low User</v>
      </c>
    </row>
    <row r="551" spans="1:27" hidden="1" x14ac:dyDescent="0.3">
      <c r="A551">
        <v>550</v>
      </c>
      <c r="B551" s="1" t="s">
        <v>28</v>
      </c>
      <c r="C551">
        <v>149</v>
      </c>
      <c r="D551" s="1" t="s">
        <v>22</v>
      </c>
      <c r="E551" s="1">
        <v>0</v>
      </c>
      <c r="F551" s="1" t="s">
        <v>23</v>
      </c>
      <c r="G551">
        <v>0</v>
      </c>
      <c r="H551" t="str">
        <f>IF(Append1[[#This Row],[number_vmail_messages]]&lt;=10, "Low",
IF(Append1[[#This Row],[number_vmail_messages]]&lt;=25, "Medium", "High"))</f>
        <v>Low</v>
      </c>
      <c r="I551">
        <v>194.9</v>
      </c>
      <c r="J551">
        <v>108</v>
      </c>
      <c r="K551">
        <v>33.130000000000003</v>
      </c>
      <c r="L551">
        <v>187.1</v>
      </c>
      <c r="M551">
        <v>102</v>
      </c>
      <c r="N551">
        <v>15.9</v>
      </c>
      <c r="O551">
        <v>174.9</v>
      </c>
      <c r="P551">
        <v>168</v>
      </c>
      <c r="Q551">
        <v>7.87</v>
      </c>
      <c r="R551">
        <v>8.1999999999999993</v>
      </c>
      <c r="S551">
        <v>4</v>
      </c>
      <c r="T551">
        <v>2.21</v>
      </c>
      <c r="U551" t="str">
        <f>IF(Append1[[#This Row],[total_intl_charge]] &lt;= MEDIAN(Append1[total_intl_charge]), "Low", "High")</f>
        <v>Low</v>
      </c>
      <c r="V551">
        <v>4</v>
      </c>
      <c r="X551" s="1"/>
      <c r="Y551">
        <f>IF(Append1[[#This Row],[churn]]="yes", 1,0)</f>
        <v>0</v>
      </c>
      <c r="Z551" t="str">
        <f>IF(Append1[[#This Row],[total_eve_charge]]&lt;=15,"Low",
IF(Append1[[#This Row],[total_eve_charge]]&lt;=19,"Medium","High"))</f>
        <v>Medium</v>
      </c>
      <c r="AA551" s="1" t="str">
        <f>IF(Append1[[#This Row],[total_day_charge]]&gt;30,"Heavy User",
IF(Append1[[#This Row],[total_eve_charge]]&gt;20,"Evening User",
IF(Append1[[#This Row],[total_night_charge]]&gt;10,"Night User","Low User")))</f>
        <v>Heavy User</v>
      </c>
    </row>
    <row r="552" spans="1:27" hidden="1" x14ac:dyDescent="0.3">
      <c r="A552">
        <v>551</v>
      </c>
      <c r="B552" s="1" t="s">
        <v>47</v>
      </c>
      <c r="C552">
        <v>62</v>
      </c>
      <c r="D552" s="1" t="s">
        <v>22</v>
      </c>
      <c r="E552" s="1">
        <v>0</v>
      </c>
      <c r="F552" s="1" t="s">
        <v>23</v>
      </c>
      <c r="G552">
        <v>0</v>
      </c>
      <c r="H552" t="str">
        <f>IF(Append1[[#This Row],[number_vmail_messages]]&lt;=10, "Low",
IF(Append1[[#This Row],[number_vmail_messages]]&lt;=25, "Medium", "High"))</f>
        <v>Low</v>
      </c>
      <c r="I552">
        <v>166.9</v>
      </c>
      <c r="J552">
        <v>76</v>
      </c>
      <c r="K552">
        <v>28.37</v>
      </c>
      <c r="L552">
        <v>223.6</v>
      </c>
      <c r="M552">
        <v>113</v>
      </c>
      <c r="N552">
        <v>19.010000000000002</v>
      </c>
      <c r="O552">
        <v>188.9</v>
      </c>
      <c r="P552">
        <v>87</v>
      </c>
      <c r="Q552">
        <v>8.5</v>
      </c>
      <c r="R552">
        <v>14.2</v>
      </c>
      <c r="S552">
        <v>5</v>
      </c>
      <c r="T552">
        <v>3.83</v>
      </c>
      <c r="U552" t="str">
        <f>IF(Append1[[#This Row],[total_intl_charge]] &lt;= MEDIAN(Append1[total_intl_charge]), "Low", "High")</f>
        <v>High</v>
      </c>
      <c r="V552">
        <v>1</v>
      </c>
      <c r="X552" s="1"/>
      <c r="Y552">
        <f>IF(Append1[[#This Row],[churn]]="yes", 1,0)</f>
        <v>0</v>
      </c>
      <c r="Z552" t="str">
        <f>IF(Append1[[#This Row],[total_eve_charge]]&lt;=15,"Low",
IF(Append1[[#This Row],[total_eve_charge]]&lt;=19,"Medium","High"))</f>
        <v>High</v>
      </c>
      <c r="AA552" s="1" t="str">
        <f>IF(Append1[[#This Row],[total_day_charge]]&gt;30,"Heavy User",
IF(Append1[[#This Row],[total_eve_charge]]&gt;20,"Evening User",
IF(Append1[[#This Row],[total_night_charge]]&gt;10,"Night User","Low User")))</f>
        <v>Low User</v>
      </c>
    </row>
    <row r="553" spans="1:27" hidden="1" x14ac:dyDescent="0.3">
      <c r="A553">
        <v>552</v>
      </c>
      <c r="B553" s="1" t="s">
        <v>21</v>
      </c>
      <c r="C553">
        <v>48</v>
      </c>
      <c r="D553" s="1" t="s">
        <v>32</v>
      </c>
      <c r="E553" s="1">
        <v>0</v>
      </c>
      <c r="F553" s="1" t="s">
        <v>24</v>
      </c>
      <c r="G553">
        <v>26</v>
      </c>
      <c r="H553" t="str">
        <f>IF(Append1[[#This Row],[number_vmail_messages]]&lt;=10, "Low",
IF(Append1[[#This Row],[number_vmail_messages]]&lt;=25, "Medium", "High"))</f>
        <v>High</v>
      </c>
      <c r="I553">
        <v>192.9</v>
      </c>
      <c r="J553">
        <v>60</v>
      </c>
      <c r="K553">
        <v>32.79</v>
      </c>
      <c r="L553">
        <v>179.2</v>
      </c>
      <c r="M553">
        <v>87</v>
      </c>
      <c r="N553">
        <v>15.23</v>
      </c>
      <c r="O553">
        <v>185.5</v>
      </c>
      <c r="P553">
        <v>137</v>
      </c>
      <c r="Q553">
        <v>8.35</v>
      </c>
      <c r="R553">
        <v>18.7</v>
      </c>
      <c r="S553">
        <v>7</v>
      </c>
      <c r="T553">
        <v>5.05</v>
      </c>
      <c r="U553" t="str">
        <f>IF(Append1[[#This Row],[total_intl_charge]] &lt;= MEDIAN(Append1[total_intl_charge]), "Low", "High")</f>
        <v>High</v>
      </c>
      <c r="V553">
        <v>0</v>
      </c>
      <c r="X553" s="1"/>
      <c r="Y553">
        <f>IF(Append1[[#This Row],[churn]]="yes", 1,0)</f>
        <v>0</v>
      </c>
      <c r="Z553" t="str">
        <f>IF(Append1[[#This Row],[total_eve_charge]]&lt;=15,"Low",
IF(Append1[[#This Row],[total_eve_charge]]&lt;=19,"Medium","High"))</f>
        <v>Medium</v>
      </c>
      <c r="AA553" s="1" t="str">
        <f>IF(Append1[[#This Row],[total_day_charge]]&gt;30,"Heavy User",
IF(Append1[[#This Row],[total_eve_charge]]&gt;20,"Evening User",
IF(Append1[[#This Row],[total_night_charge]]&gt;10,"Night User","Low User")))</f>
        <v>Heavy User</v>
      </c>
    </row>
    <row r="554" spans="1:27" hidden="1" x14ac:dyDescent="0.3">
      <c r="A554">
        <v>553</v>
      </c>
      <c r="B554" s="1" t="s">
        <v>66</v>
      </c>
      <c r="C554">
        <v>90</v>
      </c>
      <c r="D554" s="1" t="s">
        <v>26</v>
      </c>
      <c r="E554" s="1">
        <v>0</v>
      </c>
      <c r="F554" s="1" t="s">
        <v>24</v>
      </c>
      <c r="G554">
        <v>22</v>
      </c>
      <c r="H554" t="str">
        <f>IF(Append1[[#This Row],[number_vmail_messages]]&lt;=10, "Low",
IF(Append1[[#This Row],[number_vmail_messages]]&lt;=25, "Medium", "High"))</f>
        <v>Medium</v>
      </c>
      <c r="I554">
        <v>187.9</v>
      </c>
      <c r="J554">
        <v>121</v>
      </c>
      <c r="K554">
        <v>31.94</v>
      </c>
      <c r="L554">
        <v>209.9</v>
      </c>
      <c r="M554">
        <v>101</v>
      </c>
      <c r="N554">
        <v>17.84</v>
      </c>
      <c r="O554">
        <v>256.7</v>
      </c>
      <c r="P554">
        <v>102</v>
      </c>
      <c r="Q554">
        <v>11.55</v>
      </c>
      <c r="R554">
        <v>10.4</v>
      </c>
      <c r="S554">
        <v>5</v>
      </c>
      <c r="T554">
        <v>2.81</v>
      </c>
      <c r="U554" t="str">
        <f>IF(Append1[[#This Row],[total_intl_charge]] &lt;= MEDIAN(Append1[total_intl_charge]), "Low", "High")</f>
        <v>High</v>
      </c>
      <c r="V554">
        <v>2</v>
      </c>
      <c r="X554" s="1"/>
      <c r="Y554">
        <f>IF(Append1[[#This Row],[churn]]="yes", 1,0)</f>
        <v>0</v>
      </c>
      <c r="Z554" t="str">
        <f>IF(Append1[[#This Row],[total_eve_charge]]&lt;=15,"Low",
IF(Append1[[#This Row],[total_eve_charge]]&lt;=19,"Medium","High"))</f>
        <v>Medium</v>
      </c>
      <c r="AA554" s="1" t="str">
        <f>IF(Append1[[#This Row],[total_day_charge]]&gt;30,"Heavy User",
IF(Append1[[#This Row],[total_eve_charge]]&gt;20,"Evening User",
IF(Append1[[#This Row],[total_night_charge]]&gt;10,"Night User","Low User")))</f>
        <v>Heavy User</v>
      </c>
    </row>
    <row r="555" spans="1:27" hidden="1" x14ac:dyDescent="0.3">
      <c r="A555">
        <v>554</v>
      </c>
      <c r="B555" s="1" t="s">
        <v>50</v>
      </c>
      <c r="C555">
        <v>177</v>
      </c>
      <c r="D555" s="1" t="s">
        <v>22</v>
      </c>
      <c r="E555" s="1">
        <v>0</v>
      </c>
      <c r="F555" s="1" t="s">
        <v>24</v>
      </c>
      <c r="G555">
        <v>21</v>
      </c>
      <c r="H555" t="str">
        <f>IF(Append1[[#This Row],[number_vmail_messages]]&lt;=10, "Low",
IF(Append1[[#This Row],[number_vmail_messages]]&lt;=25, "Medium", "High"))</f>
        <v>Medium</v>
      </c>
      <c r="I555">
        <v>234</v>
      </c>
      <c r="J555">
        <v>108</v>
      </c>
      <c r="K555">
        <v>39.78</v>
      </c>
      <c r="L555">
        <v>238</v>
      </c>
      <c r="M555">
        <v>61</v>
      </c>
      <c r="N555">
        <v>20.23</v>
      </c>
      <c r="O555">
        <v>201.9</v>
      </c>
      <c r="P555">
        <v>125</v>
      </c>
      <c r="Q555">
        <v>9.09</v>
      </c>
      <c r="R555">
        <v>8.8000000000000007</v>
      </c>
      <c r="S555">
        <v>4</v>
      </c>
      <c r="T555">
        <v>2.38</v>
      </c>
      <c r="U555" t="str">
        <f>IF(Append1[[#This Row],[total_intl_charge]] &lt;= MEDIAN(Append1[total_intl_charge]), "Low", "High")</f>
        <v>Low</v>
      </c>
      <c r="V555">
        <v>0</v>
      </c>
      <c r="X555" s="1"/>
      <c r="Y555">
        <f>IF(Append1[[#This Row],[churn]]="yes", 1,0)</f>
        <v>0</v>
      </c>
      <c r="Z555" t="str">
        <f>IF(Append1[[#This Row],[total_eve_charge]]&lt;=15,"Low",
IF(Append1[[#This Row],[total_eve_charge]]&lt;=19,"Medium","High"))</f>
        <v>High</v>
      </c>
      <c r="AA555" s="1" t="str">
        <f>IF(Append1[[#This Row],[total_day_charge]]&gt;30,"Heavy User",
IF(Append1[[#This Row],[total_eve_charge]]&gt;20,"Evening User",
IF(Append1[[#This Row],[total_night_charge]]&gt;10,"Night User","Low User")))</f>
        <v>Heavy User</v>
      </c>
    </row>
    <row r="556" spans="1:27" hidden="1" x14ac:dyDescent="0.3">
      <c r="A556">
        <v>555</v>
      </c>
      <c r="B556" s="1" t="s">
        <v>56</v>
      </c>
      <c r="C556">
        <v>25</v>
      </c>
      <c r="D556" s="1" t="s">
        <v>22</v>
      </c>
      <c r="E556" s="1">
        <v>1</v>
      </c>
      <c r="F556" s="1" t="s">
        <v>23</v>
      </c>
      <c r="G556">
        <v>0</v>
      </c>
      <c r="H556" t="str">
        <f>IF(Append1[[#This Row],[number_vmail_messages]]&lt;=10, "Low",
IF(Append1[[#This Row],[number_vmail_messages]]&lt;=25, "Medium", "High"))</f>
        <v>Low</v>
      </c>
      <c r="I556">
        <v>211.7</v>
      </c>
      <c r="J556">
        <v>51</v>
      </c>
      <c r="K556">
        <v>35.99</v>
      </c>
      <c r="L556">
        <v>225.2</v>
      </c>
      <c r="M556">
        <v>74</v>
      </c>
      <c r="N556">
        <v>19.14</v>
      </c>
      <c r="O556">
        <v>197.4</v>
      </c>
      <c r="P556">
        <v>95</v>
      </c>
      <c r="Q556">
        <v>8.8800000000000008</v>
      </c>
      <c r="R556">
        <v>12</v>
      </c>
      <c r="S556">
        <v>3</v>
      </c>
      <c r="T556">
        <v>3.24</v>
      </c>
      <c r="U556" t="str">
        <f>IF(Append1[[#This Row],[total_intl_charge]] &lt;= MEDIAN(Append1[total_intl_charge]), "Low", "High")</f>
        <v>High</v>
      </c>
      <c r="V556">
        <v>0</v>
      </c>
      <c r="X556" s="1"/>
      <c r="Y556">
        <f>IF(Append1[[#This Row],[churn]]="yes", 1,0)</f>
        <v>0</v>
      </c>
      <c r="Z556" t="str">
        <f>IF(Append1[[#This Row],[total_eve_charge]]&lt;=15,"Low",
IF(Append1[[#This Row],[total_eve_charge]]&lt;=19,"Medium","High"))</f>
        <v>High</v>
      </c>
      <c r="AA556" s="1" t="str">
        <f>IF(Append1[[#This Row],[total_day_charge]]&gt;30,"Heavy User",
IF(Append1[[#This Row],[total_eve_charge]]&gt;20,"Evening User",
IF(Append1[[#This Row],[total_night_charge]]&gt;10,"Night User","Low User")))</f>
        <v>Heavy User</v>
      </c>
    </row>
    <row r="557" spans="1:27" hidden="1" x14ac:dyDescent="0.3">
      <c r="A557">
        <v>556</v>
      </c>
      <c r="B557" s="1" t="s">
        <v>51</v>
      </c>
      <c r="C557">
        <v>82</v>
      </c>
      <c r="D557" s="1" t="s">
        <v>22</v>
      </c>
      <c r="E557" s="1">
        <v>1</v>
      </c>
      <c r="F557" s="1" t="s">
        <v>24</v>
      </c>
      <c r="G557">
        <v>41</v>
      </c>
      <c r="H557" t="str">
        <f>IF(Append1[[#This Row],[number_vmail_messages]]&lt;=10, "Low",
IF(Append1[[#This Row],[number_vmail_messages]]&lt;=25, "Medium", "High"))</f>
        <v>High</v>
      </c>
      <c r="I557">
        <v>116.9</v>
      </c>
      <c r="J557">
        <v>74</v>
      </c>
      <c r="K557">
        <v>19.87</v>
      </c>
      <c r="L557">
        <v>228.2</v>
      </c>
      <c r="M557">
        <v>115</v>
      </c>
      <c r="N557">
        <v>19.399999999999999</v>
      </c>
      <c r="O557">
        <v>251.4</v>
      </c>
      <c r="P557">
        <v>89</v>
      </c>
      <c r="Q557">
        <v>11.31</v>
      </c>
      <c r="R557">
        <v>9.9</v>
      </c>
      <c r="S557">
        <v>8</v>
      </c>
      <c r="T557">
        <v>2.67</v>
      </c>
      <c r="U557" t="str">
        <f>IF(Append1[[#This Row],[total_intl_charge]] &lt;= MEDIAN(Append1[total_intl_charge]), "Low", "High")</f>
        <v>Low</v>
      </c>
      <c r="V557">
        <v>1</v>
      </c>
      <c r="X557" s="1"/>
      <c r="Y557">
        <f>IF(Append1[[#This Row],[churn]]="yes", 1,0)</f>
        <v>0</v>
      </c>
      <c r="Z557" t="str">
        <f>IF(Append1[[#This Row],[total_eve_charge]]&lt;=15,"Low",
IF(Append1[[#This Row],[total_eve_charge]]&lt;=19,"Medium","High"))</f>
        <v>High</v>
      </c>
      <c r="AA557" s="1" t="str">
        <f>IF(Append1[[#This Row],[total_day_charge]]&gt;30,"Heavy User",
IF(Append1[[#This Row],[total_eve_charge]]&gt;20,"Evening User",
IF(Append1[[#This Row],[total_night_charge]]&gt;10,"Night User","Low User")))</f>
        <v>Night User</v>
      </c>
    </row>
    <row r="558" spans="1:27" hidden="1" x14ac:dyDescent="0.3">
      <c r="A558">
        <v>557</v>
      </c>
      <c r="B558" s="1" t="s">
        <v>45</v>
      </c>
      <c r="C558">
        <v>89</v>
      </c>
      <c r="D558" s="1" t="s">
        <v>26</v>
      </c>
      <c r="E558" s="1">
        <v>0</v>
      </c>
      <c r="F558" s="1" t="s">
        <v>23</v>
      </c>
      <c r="G558">
        <v>0</v>
      </c>
      <c r="H558" t="str">
        <f>IF(Append1[[#This Row],[number_vmail_messages]]&lt;=10, "Low",
IF(Append1[[#This Row],[number_vmail_messages]]&lt;=25, "Medium", "High"))</f>
        <v>Low</v>
      </c>
      <c r="I558">
        <v>215.9</v>
      </c>
      <c r="J558">
        <v>106</v>
      </c>
      <c r="K558">
        <v>36.700000000000003</v>
      </c>
      <c r="L558">
        <v>211.1</v>
      </c>
      <c r="M558">
        <v>89</v>
      </c>
      <c r="N558">
        <v>17.940000000000001</v>
      </c>
      <c r="O558">
        <v>252.9</v>
      </c>
      <c r="P558">
        <v>106</v>
      </c>
      <c r="Q558">
        <v>11.38</v>
      </c>
      <c r="R558">
        <v>8.8000000000000007</v>
      </c>
      <c r="S558">
        <v>4</v>
      </c>
      <c r="T558">
        <v>2.38</v>
      </c>
      <c r="U558" t="str">
        <f>IF(Append1[[#This Row],[total_intl_charge]] &lt;= MEDIAN(Append1[total_intl_charge]), "Low", "High")</f>
        <v>Low</v>
      </c>
      <c r="V558">
        <v>0</v>
      </c>
      <c r="X558" s="1"/>
      <c r="Y558">
        <f>IF(Append1[[#This Row],[churn]]="yes", 1,0)</f>
        <v>0</v>
      </c>
      <c r="Z558" t="str">
        <f>IF(Append1[[#This Row],[total_eve_charge]]&lt;=15,"Low",
IF(Append1[[#This Row],[total_eve_charge]]&lt;=19,"Medium","High"))</f>
        <v>Medium</v>
      </c>
      <c r="AA558" s="1" t="str">
        <f>IF(Append1[[#This Row],[total_day_charge]]&gt;30,"Heavy User",
IF(Append1[[#This Row],[total_eve_charge]]&gt;20,"Evening User",
IF(Append1[[#This Row],[total_night_charge]]&gt;10,"Night User","Low User")))</f>
        <v>Heavy User</v>
      </c>
    </row>
    <row r="559" spans="1:27" hidden="1" x14ac:dyDescent="0.3">
      <c r="A559">
        <v>558</v>
      </c>
      <c r="B559" s="1" t="s">
        <v>69</v>
      </c>
      <c r="C559">
        <v>41</v>
      </c>
      <c r="D559" s="1" t="s">
        <v>26</v>
      </c>
      <c r="E559" s="1">
        <v>0</v>
      </c>
      <c r="F559" s="1" t="s">
        <v>23</v>
      </c>
      <c r="G559">
        <v>0</v>
      </c>
      <c r="H559" t="str">
        <f>IF(Append1[[#This Row],[number_vmail_messages]]&lt;=10, "Low",
IF(Append1[[#This Row],[number_vmail_messages]]&lt;=25, "Medium", "High"))</f>
        <v>Low</v>
      </c>
      <c r="I559">
        <v>208</v>
      </c>
      <c r="J559">
        <v>83</v>
      </c>
      <c r="K559">
        <v>35.36</v>
      </c>
      <c r="L559">
        <v>199.4</v>
      </c>
      <c r="M559">
        <v>110</v>
      </c>
      <c r="N559">
        <v>16.95</v>
      </c>
      <c r="O559">
        <v>173.5</v>
      </c>
      <c r="P559">
        <v>91</v>
      </c>
      <c r="Q559">
        <v>7.81</v>
      </c>
      <c r="R559">
        <v>14.9</v>
      </c>
      <c r="S559">
        <v>3</v>
      </c>
      <c r="T559">
        <v>4.0199999999999996</v>
      </c>
      <c r="U559" t="str">
        <f>IF(Append1[[#This Row],[total_intl_charge]] &lt;= MEDIAN(Append1[total_intl_charge]), "Low", "High")</f>
        <v>High</v>
      </c>
      <c r="V559">
        <v>1</v>
      </c>
      <c r="X559" s="1"/>
      <c r="Y559">
        <f>IF(Append1[[#This Row],[churn]]="yes", 1,0)</f>
        <v>0</v>
      </c>
      <c r="Z559" t="str">
        <f>IF(Append1[[#This Row],[total_eve_charge]]&lt;=15,"Low",
IF(Append1[[#This Row],[total_eve_charge]]&lt;=19,"Medium","High"))</f>
        <v>Medium</v>
      </c>
      <c r="AA559" s="1" t="str">
        <f>IF(Append1[[#This Row],[total_day_charge]]&gt;30,"Heavy User",
IF(Append1[[#This Row],[total_eve_charge]]&gt;20,"Evening User",
IF(Append1[[#This Row],[total_night_charge]]&gt;10,"Night User","Low User")))</f>
        <v>Heavy User</v>
      </c>
    </row>
    <row r="560" spans="1:27" hidden="1" x14ac:dyDescent="0.3">
      <c r="A560">
        <v>559</v>
      </c>
      <c r="B560" s="1" t="s">
        <v>47</v>
      </c>
      <c r="C560">
        <v>166</v>
      </c>
      <c r="D560" s="1" t="s">
        <v>26</v>
      </c>
      <c r="E560" s="1">
        <v>0</v>
      </c>
      <c r="F560" s="1" t="s">
        <v>23</v>
      </c>
      <c r="G560">
        <v>0</v>
      </c>
      <c r="H560" t="str">
        <f>IF(Append1[[#This Row],[number_vmail_messages]]&lt;=10, "Low",
IF(Append1[[#This Row],[number_vmail_messages]]&lt;=25, "Medium", "High"))</f>
        <v>Low</v>
      </c>
      <c r="I560">
        <v>156.80000000000001</v>
      </c>
      <c r="J560">
        <v>100</v>
      </c>
      <c r="K560">
        <v>26.66</v>
      </c>
      <c r="L560">
        <v>171.5</v>
      </c>
      <c r="M560">
        <v>93</v>
      </c>
      <c r="N560">
        <v>14.58</v>
      </c>
      <c r="O560">
        <v>149.1</v>
      </c>
      <c r="P560">
        <v>97</v>
      </c>
      <c r="Q560">
        <v>6.71</v>
      </c>
      <c r="R560">
        <v>11.2</v>
      </c>
      <c r="S560">
        <v>10</v>
      </c>
      <c r="T560">
        <v>3.02</v>
      </c>
      <c r="U560" t="str">
        <f>IF(Append1[[#This Row],[total_intl_charge]] &lt;= MEDIAN(Append1[total_intl_charge]), "Low", "High")</f>
        <v>High</v>
      </c>
      <c r="V560">
        <v>1</v>
      </c>
      <c r="X560" s="1"/>
      <c r="Y560">
        <f>IF(Append1[[#This Row],[churn]]="yes", 1,0)</f>
        <v>0</v>
      </c>
      <c r="Z560" t="str">
        <f>IF(Append1[[#This Row],[total_eve_charge]]&lt;=15,"Low",
IF(Append1[[#This Row],[total_eve_charge]]&lt;=19,"Medium","High"))</f>
        <v>Low</v>
      </c>
      <c r="AA560" s="1" t="str">
        <f>IF(Append1[[#This Row],[total_day_charge]]&gt;30,"Heavy User",
IF(Append1[[#This Row],[total_eve_charge]]&gt;20,"Evening User",
IF(Append1[[#This Row],[total_night_charge]]&gt;10,"Night User","Low User")))</f>
        <v>Low User</v>
      </c>
    </row>
    <row r="561" spans="1:27" hidden="1" x14ac:dyDescent="0.3">
      <c r="A561">
        <v>560</v>
      </c>
      <c r="B561" s="1" t="s">
        <v>41</v>
      </c>
      <c r="C561">
        <v>68</v>
      </c>
      <c r="D561" s="1" t="s">
        <v>22</v>
      </c>
      <c r="E561" s="1">
        <v>0</v>
      </c>
      <c r="F561" s="1" t="s">
        <v>23</v>
      </c>
      <c r="G561">
        <v>0</v>
      </c>
      <c r="H561" t="str">
        <f>IF(Append1[[#This Row],[number_vmail_messages]]&lt;=10, "Low",
IF(Append1[[#This Row],[number_vmail_messages]]&lt;=25, "Medium", "High"))</f>
        <v>Low</v>
      </c>
      <c r="I561">
        <v>172.3</v>
      </c>
      <c r="J561">
        <v>135</v>
      </c>
      <c r="K561">
        <v>29.29</v>
      </c>
      <c r="L561">
        <v>190.2</v>
      </c>
      <c r="M561">
        <v>93</v>
      </c>
      <c r="N561">
        <v>16.170000000000002</v>
      </c>
      <c r="O561">
        <v>297.60000000000002</v>
      </c>
      <c r="P561">
        <v>84</v>
      </c>
      <c r="Q561">
        <v>13.39</v>
      </c>
      <c r="R561">
        <v>10.4</v>
      </c>
      <c r="S561">
        <v>2</v>
      </c>
      <c r="T561">
        <v>2.81</v>
      </c>
      <c r="U561" t="str">
        <f>IF(Append1[[#This Row],[total_intl_charge]] &lt;= MEDIAN(Append1[total_intl_charge]), "Low", "High")</f>
        <v>High</v>
      </c>
      <c r="V561">
        <v>1</v>
      </c>
      <c r="X561" s="1"/>
      <c r="Y561">
        <f>IF(Append1[[#This Row],[churn]]="yes", 1,0)</f>
        <v>0</v>
      </c>
      <c r="Z561" t="str">
        <f>IF(Append1[[#This Row],[total_eve_charge]]&lt;=15,"Low",
IF(Append1[[#This Row],[total_eve_charge]]&lt;=19,"Medium","High"))</f>
        <v>Medium</v>
      </c>
      <c r="AA561" s="1" t="str">
        <f>IF(Append1[[#This Row],[total_day_charge]]&gt;30,"Heavy User",
IF(Append1[[#This Row],[total_eve_charge]]&gt;20,"Evening User",
IF(Append1[[#This Row],[total_night_charge]]&gt;10,"Night User","Low User")))</f>
        <v>Night User</v>
      </c>
    </row>
    <row r="562" spans="1:27" hidden="1" x14ac:dyDescent="0.3">
      <c r="A562">
        <v>561</v>
      </c>
      <c r="B562" s="1" t="s">
        <v>67</v>
      </c>
      <c r="C562">
        <v>184</v>
      </c>
      <c r="D562" s="1" t="s">
        <v>22</v>
      </c>
      <c r="E562" s="1">
        <v>0</v>
      </c>
      <c r="F562" s="1" t="s">
        <v>23</v>
      </c>
      <c r="G562">
        <v>0</v>
      </c>
      <c r="H562" t="str">
        <f>IF(Append1[[#This Row],[number_vmail_messages]]&lt;=10, "Low",
IF(Append1[[#This Row],[number_vmail_messages]]&lt;=25, "Medium", "High"))</f>
        <v>Low</v>
      </c>
      <c r="I562">
        <v>167.2</v>
      </c>
      <c r="J562">
        <v>133</v>
      </c>
      <c r="K562">
        <v>28.42</v>
      </c>
      <c r="L562">
        <v>162.1</v>
      </c>
      <c r="M562">
        <v>123</v>
      </c>
      <c r="N562">
        <v>13.78</v>
      </c>
      <c r="O562">
        <v>156.9</v>
      </c>
      <c r="P562">
        <v>81</v>
      </c>
      <c r="Q562">
        <v>7.06</v>
      </c>
      <c r="R562">
        <v>9.5</v>
      </c>
      <c r="S562">
        <v>4</v>
      </c>
      <c r="T562">
        <v>2.57</v>
      </c>
      <c r="U562" t="str">
        <f>IF(Append1[[#This Row],[total_intl_charge]] &lt;= MEDIAN(Append1[total_intl_charge]), "Low", "High")</f>
        <v>Low</v>
      </c>
      <c r="V562">
        <v>1</v>
      </c>
      <c r="X562" s="1"/>
      <c r="Y562">
        <f>IF(Append1[[#This Row],[churn]]="yes", 1,0)</f>
        <v>0</v>
      </c>
      <c r="Z562" t="str">
        <f>IF(Append1[[#This Row],[total_eve_charge]]&lt;=15,"Low",
IF(Append1[[#This Row],[total_eve_charge]]&lt;=19,"Medium","High"))</f>
        <v>Low</v>
      </c>
      <c r="AA562" s="1" t="str">
        <f>IF(Append1[[#This Row],[total_day_charge]]&gt;30,"Heavy User",
IF(Append1[[#This Row],[total_eve_charge]]&gt;20,"Evening User",
IF(Append1[[#This Row],[total_night_charge]]&gt;10,"Night User","Low User")))</f>
        <v>Low User</v>
      </c>
    </row>
    <row r="563" spans="1:27" hidden="1" x14ac:dyDescent="0.3">
      <c r="A563">
        <v>562</v>
      </c>
      <c r="B563" s="1" t="s">
        <v>54</v>
      </c>
      <c r="C563">
        <v>68</v>
      </c>
      <c r="D563" s="1" t="s">
        <v>32</v>
      </c>
      <c r="E563" s="1">
        <v>0</v>
      </c>
      <c r="F563" s="1" t="s">
        <v>23</v>
      </c>
      <c r="G563">
        <v>0</v>
      </c>
      <c r="H563" t="str">
        <f>IF(Append1[[#This Row],[number_vmail_messages]]&lt;=10, "Low",
IF(Append1[[#This Row],[number_vmail_messages]]&lt;=25, "Medium", "High"))</f>
        <v>Low</v>
      </c>
      <c r="I563">
        <v>172.5</v>
      </c>
      <c r="J563">
        <v>115</v>
      </c>
      <c r="K563">
        <v>29.33</v>
      </c>
      <c r="L563">
        <v>221.9</v>
      </c>
      <c r="M563">
        <v>126</v>
      </c>
      <c r="N563">
        <v>18.86</v>
      </c>
      <c r="O563">
        <v>170.9</v>
      </c>
      <c r="P563">
        <v>98</v>
      </c>
      <c r="Q563">
        <v>7.69</v>
      </c>
      <c r="R563">
        <v>6.8</v>
      </c>
      <c r="S563">
        <v>8</v>
      </c>
      <c r="T563">
        <v>1.84</v>
      </c>
      <c r="U563" t="str">
        <f>IF(Append1[[#This Row],[total_intl_charge]] &lt;= MEDIAN(Append1[total_intl_charge]), "Low", "High")</f>
        <v>Low</v>
      </c>
      <c r="V563">
        <v>4</v>
      </c>
      <c r="X563" s="1"/>
      <c r="Y563">
        <f>IF(Append1[[#This Row],[churn]]="yes", 1,0)</f>
        <v>0</v>
      </c>
      <c r="Z563" t="str">
        <f>IF(Append1[[#This Row],[total_eve_charge]]&lt;=15,"Low",
IF(Append1[[#This Row],[total_eve_charge]]&lt;=19,"Medium","High"))</f>
        <v>Medium</v>
      </c>
      <c r="AA563" s="1" t="str">
        <f>IF(Append1[[#This Row],[total_day_charge]]&gt;30,"Heavy User",
IF(Append1[[#This Row],[total_eve_charge]]&gt;20,"Evening User",
IF(Append1[[#This Row],[total_night_charge]]&gt;10,"Night User","Low User")))</f>
        <v>Low User</v>
      </c>
    </row>
    <row r="564" spans="1:27" hidden="1" x14ac:dyDescent="0.3">
      <c r="A564">
        <v>563</v>
      </c>
      <c r="B564" s="1" t="s">
        <v>25</v>
      </c>
      <c r="C564">
        <v>130</v>
      </c>
      <c r="D564" s="1" t="s">
        <v>32</v>
      </c>
      <c r="E564" s="1">
        <v>0</v>
      </c>
      <c r="F564" s="1" t="s">
        <v>23</v>
      </c>
      <c r="G564">
        <v>0</v>
      </c>
      <c r="H564" t="str">
        <f>IF(Append1[[#This Row],[number_vmail_messages]]&lt;=10, "Low",
IF(Append1[[#This Row],[number_vmail_messages]]&lt;=25, "Medium", "High"))</f>
        <v>Low</v>
      </c>
      <c r="I564">
        <v>289.10000000000002</v>
      </c>
      <c r="J564">
        <v>79</v>
      </c>
      <c r="K564">
        <v>49.15</v>
      </c>
      <c r="L564">
        <v>150.1</v>
      </c>
      <c r="M564">
        <v>106</v>
      </c>
      <c r="N564">
        <v>12.76</v>
      </c>
      <c r="O564">
        <v>163.4</v>
      </c>
      <c r="P564">
        <v>98</v>
      </c>
      <c r="Q564">
        <v>7.35</v>
      </c>
      <c r="R564">
        <v>13.5</v>
      </c>
      <c r="S564">
        <v>4</v>
      </c>
      <c r="T564">
        <v>3.65</v>
      </c>
      <c r="U564" t="str">
        <f>IF(Append1[[#This Row],[total_intl_charge]] &lt;= MEDIAN(Append1[total_intl_charge]), "Low", "High")</f>
        <v>High</v>
      </c>
      <c r="V564">
        <v>1</v>
      </c>
      <c r="X564" s="1"/>
      <c r="Y564">
        <f>IF(Append1[[#This Row],[churn]]="yes", 1,0)</f>
        <v>0</v>
      </c>
      <c r="Z564" t="str">
        <f>IF(Append1[[#This Row],[total_eve_charge]]&lt;=15,"Low",
IF(Append1[[#This Row],[total_eve_charge]]&lt;=19,"Medium","High"))</f>
        <v>Low</v>
      </c>
      <c r="AA564" s="1" t="str">
        <f>IF(Append1[[#This Row],[total_day_charge]]&gt;30,"Heavy User",
IF(Append1[[#This Row],[total_eve_charge]]&gt;20,"Evening User",
IF(Append1[[#This Row],[total_night_charge]]&gt;10,"Night User","Low User")))</f>
        <v>Heavy User</v>
      </c>
    </row>
    <row r="565" spans="1:27" hidden="1" x14ac:dyDescent="0.3">
      <c r="A565">
        <v>564</v>
      </c>
      <c r="B565" s="1" t="s">
        <v>38</v>
      </c>
      <c r="C565">
        <v>151</v>
      </c>
      <c r="D565" s="1" t="s">
        <v>22</v>
      </c>
      <c r="E565" s="1">
        <v>0</v>
      </c>
      <c r="F565" s="1" t="s">
        <v>24</v>
      </c>
      <c r="G565">
        <v>31</v>
      </c>
      <c r="H565" t="str">
        <f>IF(Append1[[#This Row],[number_vmail_messages]]&lt;=10, "Low",
IF(Append1[[#This Row],[number_vmail_messages]]&lt;=25, "Medium", "High"))</f>
        <v>High</v>
      </c>
      <c r="I565">
        <v>240.7</v>
      </c>
      <c r="J565">
        <v>102</v>
      </c>
      <c r="K565">
        <v>40.92</v>
      </c>
      <c r="L565">
        <v>106.5</v>
      </c>
      <c r="M565">
        <v>96</v>
      </c>
      <c r="N565">
        <v>9.0500000000000007</v>
      </c>
      <c r="O565">
        <v>195.7</v>
      </c>
      <c r="P565">
        <v>128</v>
      </c>
      <c r="Q565">
        <v>8.81</v>
      </c>
      <c r="R565">
        <v>10.6</v>
      </c>
      <c r="S565">
        <v>2</v>
      </c>
      <c r="T565">
        <v>2.86</v>
      </c>
      <c r="U565" t="str">
        <f>IF(Append1[[#This Row],[total_intl_charge]] &lt;= MEDIAN(Append1[total_intl_charge]), "Low", "High")</f>
        <v>High</v>
      </c>
      <c r="V565">
        <v>2</v>
      </c>
      <c r="X565" s="1"/>
      <c r="Y565">
        <f>IF(Append1[[#This Row],[churn]]="yes", 1,0)</f>
        <v>0</v>
      </c>
      <c r="Z565" t="str">
        <f>IF(Append1[[#This Row],[total_eve_charge]]&lt;=15,"Low",
IF(Append1[[#This Row],[total_eve_charge]]&lt;=19,"Medium","High"))</f>
        <v>Low</v>
      </c>
      <c r="AA565" s="1" t="str">
        <f>IF(Append1[[#This Row],[total_day_charge]]&gt;30,"Heavy User",
IF(Append1[[#This Row],[total_eve_charge]]&gt;20,"Evening User",
IF(Append1[[#This Row],[total_night_charge]]&gt;10,"Night User","Low User")))</f>
        <v>Heavy User</v>
      </c>
    </row>
    <row r="566" spans="1:27" hidden="1" x14ac:dyDescent="0.3">
      <c r="A566">
        <v>565</v>
      </c>
      <c r="B566" s="1" t="s">
        <v>75</v>
      </c>
      <c r="C566">
        <v>127</v>
      </c>
      <c r="D566" s="1" t="s">
        <v>22</v>
      </c>
      <c r="E566" s="1">
        <v>1</v>
      </c>
      <c r="F566" s="1" t="s">
        <v>23</v>
      </c>
      <c r="G566">
        <v>0</v>
      </c>
      <c r="H566" t="str">
        <f>IF(Append1[[#This Row],[number_vmail_messages]]&lt;=10, "Low",
IF(Append1[[#This Row],[number_vmail_messages]]&lt;=25, "Medium", "High"))</f>
        <v>Low</v>
      </c>
      <c r="I566">
        <v>220.7</v>
      </c>
      <c r="J566">
        <v>100</v>
      </c>
      <c r="K566">
        <v>37.520000000000003</v>
      </c>
      <c r="L566">
        <v>170.2</v>
      </c>
      <c r="M566">
        <v>89</v>
      </c>
      <c r="N566">
        <v>14.47</v>
      </c>
      <c r="O566">
        <v>278.39999999999998</v>
      </c>
      <c r="P566">
        <v>73</v>
      </c>
      <c r="Q566">
        <v>12.53</v>
      </c>
      <c r="R566">
        <v>15</v>
      </c>
      <c r="S566">
        <v>4</v>
      </c>
      <c r="T566">
        <v>4.05</v>
      </c>
      <c r="U566" t="str">
        <f>IF(Append1[[#This Row],[total_intl_charge]] &lt;= MEDIAN(Append1[total_intl_charge]), "Low", "High")</f>
        <v>High</v>
      </c>
      <c r="V566">
        <v>3</v>
      </c>
      <c r="X566" s="1"/>
      <c r="Y566">
        <f>IF(Append1[[#This Row],[churn]]="yes", 1,0)</f>
        <v>0</v>
      </c>
      <c r="Z566" t="str">
        <f>IF(Append1[[#This Row],[total_eve_charge]]&lt;=15,"Low",
IF(Append1[[#This Row],[total_eve_charge]]&lt;=19,"Medium","High"))</f>
        <v>Low</v>
      </c>
      <c r="AA566" s="1" t="str">
        <f>IF(Append1[[#This Row],[total_day_charge]]&gt;30,"Heavy User",
IF(Append1[[#This Row],[total_eve_charge]]&gt;20,"Evening User",
IF(Append1[[#This Row],[total_night_charge]]&gt;10,"Night User","Low User")))</f>
        <v>Heavy User</v>
      </c>
    </row>
    <row r="567" spans="1:27" hidden="1" x14ac:dyDescent="0.3">
      <c r="A567">
        <v>566</v>
      </c>
      <c r="B567" s="1" t="s">
        <v>67</v>
      </c>
      <c r="C567">
        <v>160</v>
      </c>
      <c r="D567" s="1" t="s">
        <v>22</v>
      </c>
      <c r="E567" s="1">
        <v>0</v>
      </c>
      <c r="F567" s="1" t="s">
        <v>23</v>
      </c>
      <c r="G567">
        <v>0</v>
      </c>
      <c r="H567" t="str">
        <f>IF(Append1[[#This Row],[number_vmail_messages]]&lt;=10, "Low",
IF(Append1[[#This Row],[number_vmail_messages]]&lt;=25, "Medium", "High"))</f>
        <v>Low</v>
      </c>
      <c r="I567">
        <v>237.1</v>
      </c>
      <c r="J567">
        <v>126</v>
      </c>
      <c r="K567">
        <v>40.31</v>
      </c>
      <c r="L567">
        <v>238.4</v>
      </c>
      <c r="M567">
        <v>127</v>
      </c>
      <c r="N567">
        <v>20.260000000000002</v>
      </c>
      <c r="O567">
        <v>181.3</v>
      </c>
      <c r="P567">
        <v>100</v>
      </c>
      <c r="Q567">
        <v>8.16</v>
      </c>
      <c r="R567">
        <v>10.7</v>
      </c>
      <c r="S567">
        <v>8</v>
      </c>
      <c r="T567">
        <v>2.89</v>
      </c>
      <c r="U567" t="str">
        <f>IF(Append1[[#This Row],[total_intl_charge]] &lt;= MEDIAN(Append1[total_intl_charge]), "Low", "High")</f>
        <v>High</v>
      </c>
      <c r="V567">
        <v>2</v>
      </c>
      <c r="X567" s="1"/>
      <c r="Y567">
        <f>IF(Append1[[#This Row],[churn]]="yes", 1,0)</f>
        <v>0</v>
      </c>
      <c r="Z567" t="str">
        <f>IF(Append1[[#This Row],[total_eve_charge]]&lt;=15,"Low",
IF(Append1[[#This Row],[total_eve_charge]]&lt;=19,"Medium","High"))</f>
        <v>High</v>
      </c>
      <c r="AA567" s="1" t="str">
        <f>IF(Append1[[#This Row],[total_day_charge]]&gt;30,"Heavy User",
IF(Append1[[#This Row],[total_eve_charge]]&gt;20,"Evening User",
IF(Append1[[#This Row],[total_night_charge]]&gt;10,"Night User","Low User")))</f>
        <v>Heavy User</v>
      </c>
    </row>
    <row r="568" spans="1:27" hidden="1" x14ac:dyDescent="0.3">
      <c r="A568">
        <v>567</v>
      </c>
      <c r="B568" s="1" t="s">
        <v>56</v>
      </c>
      <c r="C568">
        <v>144</v>
      </c>
      <c r="D568" s="1" t="s">
        <v>22</v>
      </c>
      <c r="E568" s="1">
        <v>0</v>
      </c>
      <c r="F568" s="1" t="s">
        <v>23</v>
      </c>
      <c r="G568">
        <v>0</v>
      </c>
      <c r="H568" t="str">
        <f>IF(Append1[[#This Row],[number_vmail_messages]]&lt;=10, "Low",
IF(Append1[[#This Row],[number_vmail_messages]]&lt;=25, "Medium", "High"))</f>
        <v>Low</v>
      </c>
      <c r="I568">
        <v>97.9</v>
      </c>
      <c r="J568">
        <v>119</v>
      </c>
      <c r="K568">
        <v>16.64</v>
      </c>
      <c r="L568">
        <v>171.3</v>
      </c>
      <c r="M568">
        <v>88</v>
      </c>
      <c r="N568">
        <v>14.56</v>
      </c>
      <c r="O568">
        <v>169.9</v>
      </c>
      <c r="P568">
        <v>83</v>
      </c>
      <c r="Q568">
        <v>7.65</v>
      </c>
      <c r="R568">
        <v>7.4</v>
      </c>
      <c r="S568">
        <v>4</v>
      </c>
      <c r="T568">
        <v>2</v>
      </c>
      <c r="U568" t="str">
        <f>IF(Append1[[#This Row],[total_intl_charge]] &lt;= MEDIAN(Append1[total_intl_charge]), "Low", "High")</f>
        <v>Low</v>
      </c>
      <c r="V568">
        <v>0</v>
      </c>
      <c r="X568" s="1"/>
      <c r="Y568">
        <f>IF(Append1[[#This Row],[churn]]="yes", 1,0)</f>
        <v>0</v>
      </c>
      <c r="Z568" t="str">
        <f>IF(Append1[[#This Row],[total_eve_charge]]&lt;=15,"Low",
IF(Append1[[#This Row],[total_eve_charge]]&lt;=19,"Medium","High"))</f>
        <v>Low</v>
      </c>
      <c r="AA568" s="1" t="str">
        <f>IF(Append1[[#This Row],[total_day_charge]]&gt;30,"Heavy User",
IF(Append1[[#This Row],[total_eve_charge]]&gt;20,"Evening User",
IF(Append1[[#This Row],[total_night_charge]]&gt;10,"Night User","Low User")))</f>
        <v>Low User</v>
      </c>
    </row>
    <row r="569" spans="1:27" hidden="1" x14ac:dyDescent="0.3">
      <c r="A569">
        <v>568</v>
      </c>
      <c r="B569" s="1" t="s">
        <v>35</v>
      </c>
      <c r="C569">
        <v>45</v>
      </c>
      <c r="D569" s="1" t="s">
        <v>26</v>
      </c>
      <c r="E569" s="1">
        <v>1</v>
      </c>
      <c r="F569" s="1" t="s">
        <v>24</v>
      </c>
      <c r="G569">
        <v>40</v>
      </c>
      <c r="H569" t="str">
        <f>IF(Append1[[#This Row],[number_vmail_messages]]&lt;=10, "Low",
IF(Append1[[#This Row],[number_vmail_messages]]&lt;=25, "Medium", "High"))</f>
        <v>High</v>
      </c>
      <c r="I569">
        <v>179</v>
      </c>
      <c r="J569">
        <v>114</v>
      </c>
      <c r="K569">
        <v>30.43</v>
      </c>
      <c r="L569">
        <v>272.60000000000002</v>
      </c>
      <c r="M569">
        <v>99</v>
      </c>
      <c r="N569">
        <v>23.17</v>
      </c>
      <c r="O569">
        <v>67.099999999999994</v>
      </c>
      <c r="P569">
        <v>80</v>
      </c>
      <c r="Q569">
        <v>3.02</v>
      </c>
      <c r="R569">
        <v>10.8</v>
      </c>
      <c r="S569">
        <v>3</v>
      </c>
      <c r="T569">
        <v>2.92</v>
      </c>
      <c r="U569" t="str">
        <f>IF(Append1[[#This Row],[total_intl_charge]] &lt;= MEDIAN(Append1[total_intl_charge]), "Low", "High")</f>
        <v>High</v>
      </c>
      <c r="V569">
        <v>3</v>
      </c>
      <c r="X569" s="1"/>
      <c r="Y569">
        <f>IF(Append1[[#This Row],[churn]]="yes", 1,0)</f>
        <v>0</v>
      </c>
      <c r="Z569" t="str">
        <f>IF(Append1[[#This Row],[total_eve_charge]]&lt;=15,"Low",
IF(Append1[[#This Row],[total_eve_charge]]&lt;=19,"Medium","High"))</f>
        <v>High</v>
      </c>
      <c r="AA569" s="1" t="str">
        <f>IF(Append1[[#This Row],[total_day_charge]]&gt;30,"Heavy User",
IF(Append1[[#This Row],[total_eve_charge]]&gt;20,"Evening User",
IF(Append1[[#This Row],[total_night_charge]]&gt;10,"Night User","Low User")))</f>
        <v>Heavy User</v>
      </c>
    </row>
    <row r="570" spans="1:27" hidden="1" x14ac:dyDescent="0.3">
      <c r="A570">
        <v>569</v>
      </c>
      <c r="B570" s="1" t="s">
        <v>36</v>
      </c>
      <c r="C570">
        <v>111</v>
      </c>
      <c r="D570" s="1" t="s">
        <v>32</v>
      </c>
      <c r="E570" s="1">
        <v>0</v>
      </c>
      <c r="F570" s="1" t="s">
        <v>23</v>
      </c>
      <c r="G570">
        <v>0</v>
      </c>
      <c r="H570" t="str">
        <f>IF(Append1[[#This Row],[number_vmail_messages]]&lt;=10, "Low",
IF(Append1[[#This Row],[number_vmail_messages]]&lt;=25, "Medium", "High"))</f>
        <v>Low</v>
      </c>
      <c r="I570">
        <v>165.5</v>
      </c>
      <c r="J570">
        <v>72</v>
      </c>
      <c r="K570">
        <v>28.14</v>
      </c>
      <c r="L570">
        <v>228.9</v>
      </c>
      <c r="M570">
        <v>73</v>
      </c>
      <c r="N570">
        <v>19.46</v>
      </c>
      <c r="O570">
        <v>169.7</v>
      </c>
      <c r="P570">
        <v>103</v>
      </c>
      <c r="Q570">
        <v>7.64</v>
      </c>
      <c r="R570">
        <v>9.6999999999999993</v>
      </c>
      <c r="S570">
        <v>6</v>
      </c>
      <c r="T570">
        <v>2.62</v>
      </c>
      <c r="U570" t="str">
        <f>IF(Append1[[#This Row],[total_intl_charge]] &lt;= MEDIAN(Append1[total_intl_charge]), "Low", "High")</f>
        <v>Low</v>
      </c>
      <c r="V570">
        <v>2</v>
      </c>
      <c r="X570" s="1"/>
      <c r="Y570">
        <f>IF(Append1[[#This Row],[churn]]="yes", 1,0)</f>
        <v>0</v>
      </c>
      <c r="Z570" t="str">
        <f>IF(Append1[[#This Row],[total_eve_charge]]&lt;=15,"Low",
IF(Append1[[#This Row],[total_eve_charge]]&lt;=19,"Medium","High"))</f>
        <v>High</v>
      </c>
      <c r="AA570" s="1" t="str">
        <f>IF(Append1[[#This Row],[total_day_charge]]&gt;30,"Heavy User",
IF(Append1[[#This Row],[total_eve_charge]]&gt;20,"Evening User",
IF(Append1[[#This Row],[total_night_charge]]&gt;10,"Night User","Low User")))</f>
        <v>Low User</v>
      </c>
    </row>
    <row r="571" spans="1:27" hidden="1" x14ac:dyDescent="0.3">
      <c r="A571">
        <v>570</v>
      </c>
      <c r="B571" s="1" t="s">
        <v>38</v>
      </c>
      <c r="C571">
        <v>167</v>
      </c>
      <c r="D571" s="1" t="s">
        <v>22</v>
      </c>
      <c r="E571" s="1">
        <v>1</v>
      </c>
      <c r="F571" s="1" t="s">
        <v>23</v>
      </c>
      <c r="G571">
        <v>0</v>
      </c>
      <c r="H571" t="str">
        <f>IF(Append1[[#This Row],[number_vmail_messages]]&lt;=10, "Low",
IF(Append1[[#This Row],[number_vmail_messages]]&lt;=25, "Medium", "High"))</f>
        <v>Low</v>
      </c>
      <c r="I571">
        <v>143.69999999999999</v>
      </c>
      <c r="J571">
        <v>108</v>
      </c>
      <c r="K571">
        <v>24.43</v>
      </c>
      <c r="L571">
        <v>75.599999999999994</v>
      </c>
      <c r="M571">
        <v>111</v>
      </c>
      <c r="N571">
        <v>6.43</v>
      </c>
      <c r="O571">
        <v>217.9</v>
      </c>
      <c r="P571">
        <v>99</v>
      </c>
      <c r="Q571">
        <v>9.81</v>
      </c>
      <c r="R571">
        <v>9.9</v>
      </c>
      <c r="S571">
        <v>4</v>
      </c>
      <c r="T571">
        <v>2.67</v>
      </c>
      <c r="U571" t="str">
        <f>IF(Append1[[#This Row],[total_intl_charge]] &lt;= MEDIAN(Append1[total_intl_charge]), "Low", "High")</f>
        <v>Low</v>
      </c>
      <c r="V571">
        <v>0</v>
      </c>
      <c r="X571" s="1"/>
      <c r="Y571">
        <f>IF(Append1[[#This Row],[churn]]="yes", 1,0)</f>
        <v>0</v>
      </c>
      <c r="Z571" t="str">
        <f>IF(Append1[[#This Row],[total_eve_charge]]&lt;=15,"Low",
IF(Append1[[#This Row],[total_eve_charge]]&lt;=19,"Medium","High"))</f>
        <v>Low</v>
      </c>
      <c r="AA571" s="1" t="str">
        <f>IF(Append1[[#This Row],[total_day_charge]]&gt;30,"Heavy User",
IF(Append1[[#This Row],[total_eve_charge]]&gt;20,"Evening User",
IF(Append1[[#This Row],[total_night_charge]]&gt;10,"Night User","Low User")))</f>
        <v>Low User</v>
      </c>
    </row>
    <row r="572" spans="1:27" hidden="1" x14ac:dyDescent="0.3">
      <c r="A572">
        <v>571</v>
      </c>
      <c r="B572" s="1" t="s">
        <v>36</v>
      </c>
      <c r="C572">
        <v>88</v>
      </c>
      <c r="D572" s="1" t="s">
        <v>32</v>
      </c>
      <c r="E572" s="1">
        <v>0</v>
      </c>
      <c r="F572" s="1" t="s">
        <v>23</v>
      </c>
      <c r="G572">
        <v>0</v>
      </c>
      <c r="H572" t="str">
        <f>IF(Append1[[#This Row],[number_vmail_messages]]&lt;=10, "Low",
IF(Append1[[#This Row],[number_vmail_messages]]&lt;=25, "Medium", "High"))</f>
        <v>Low</v>
      </c>
      <c r="I572">
        <v>166.4</v>
      </c>
      <c r="J572">
        <v>97</v>
      </c>
      <c r="K572">
        <v>28.29</v>
      </c>
      <c r="L572">
        <v>186.7</v>
      </c>
      <c r="M572">
        <v>118</v>
      </c>
      <c r="N572">
        <v>15.87</v>
      </c>
      <c r="O572">
        <v>251.6</v>
      </c>
      <c r="P572">
        <v>89</v>
      </c>
      <c r="Q572">
        <v>11.32</v>
      </c>
      <c r="R572">
        <v>14.5</v>
      </c>
      <c r="S572">
        <v>4</v>
      </c>
      <c r="T572">
        <v>3.92</v>
      </c>
      <c r="U572" t="str">
        <f>IF(Append1[[#This Row],[total_intl_charge]] &lt;= MEDIAN(Append1[total_intl_charge]), "Low", "High")</f>
        <v>High</v>
      </c>
      <c r="V572">
        <v>0</v>
      </c>
      <c r="X572" s="1"/>
      <c r="Y572">
        <f>IF(Append1[[#This Row],[churn]]="yes", 1,0)</f>
        <v>0</v>
      </c>
      <c r="Z572" t="str">
        <f>IF(Append1[[#This Row],[total_eve_charge]]&lt;=15,"Low",
IF(Append1[[#This Row],[total_eve_charge]]&lt;=19,"Medium","High"))</f>
        <v>Medium</v>
      </c>
      <c r="AA572" s="1" t="str">
        <f>IF(Append1[[#This Row],[total_day_charge]]&gt;30,"Heavy User",
IF(Append1[[#This Row],[total_eve_charge]]&gt;20,"Evening User",
IF(Append1[[#This Row],[total_night_charge]]&gt;10,"Night User","Low User")))</f>
        <v>Night User</v>
      </c>
    </row>
    <row r="573" spans="1:27" hidden="1" x14ac:dyDescent="0.3">
      <c r="A573">
        <v>572</v>
      </c>
      <c r="B573" s="1" t="s">
        <v>29</v>
      </c>
      <c r="C573">
        <v>23</v>
      </c>
      <c r="D573" s="1" t="s">
        <v>22</v>
      </c>
      <c r="E573" s="1">
        <v>0</v>
      </c>
      <c r="F573" s="1" t="s">
        <v>23</v>
      </c>
      <c r="G573">
        <v>0</v>
      </c>
      <c r="H573" t="str">
        <f>IF(Append1[[#This Row],[number_vmail_messages]]&lt;=10, "Low",
IF(Append1[[#This Row],[number_vmail_messages]]&lt;=25, "Medium", "High"))</f>
        <v>Low</v>
      </c>
      <c r="I573">
        <v>155.6</v>
      </c>
      <c r="J573">
        <v>122</v>
      </c>
      <c r="K573">
        <v>26.45</v>
      </c>
      <c r="L573">
        <v>223.8</v>
      </c>
      <c r="M573">
        <v>82</v>
      </c>
      <c r="N573">
        <v>19.02</v>
      </c>
      <c r="O573">
        <v>50.9</v>
      </c>
      <c r="P573">
        <v>130</v>
      </c>
      <c r="Q573">
        <v>2.29</v>
      </c>
      <c r="R573">
        <v>10.6</v>
      </c>
      <c r="S573">
        <v>3</v>
      </c>
      <c r="T573">
        <v>2.86</v>
      </c>
      <c r="U573" t="str">
        <f>IF(Append1[[#This Row],[total_intl_charge]] &lt;= MEDIAN(Append1[total_intl_charge]), "Low", "High")</f>
        <v>High</v>
      </c>
      <c r="V573">
        <v>4</v>
      </c>
      <c r="X573" s="1"/>
      <c r="Y573">
        <f>IF(Append1[[#This Row],[churn]]="yes", 1,0)</f>
        <v>0</v>
      </c>
      <c r="Z573" t="str">
        <f>IF(Append1[[#This Row],[total_eve_charge]]&lt;=15,"Low",
IF(Append1[[#This Row],[total_eve_charge]]&lt;=19,"Medium","High"))</f>
        <v>High</v>
      </c>
      <c r="AA573" s="1" t="str">
        <f>IF(Append1[[#This Row],[total_day_charge]]&gt;30,"Heavy User",
IF(Append1[[#This Row],[total_eve_charge]]&gt;20,"Evening User",
IF(Append1[[#This Row],[total_night_charge]]&gt;10,"Night User","Low User")))</f>
        <v>Low User</v>
      </c>
    </row>
    <row r="574" spans="1:27" hidden="1" x14ac:dyDescent="0.3">
      <c r="A574">
        <v>573</v>
      </c>
      <c r="B574" s="1" t="s">
        <v>45</v>
      </c>
      <c r="C574">
        <v>151</v>
      </c>
      <c r="D574" s="1" t="s">
        <v>22</v>
      </c>
      <c r="E574" s="1">
        <v>0</v>
      </c>
      <c r="F574" s="1" t="s">
        <v>23</v>
      </c>
      <c r="G574">
        <v>0</v>
      </c>
      <c r="H574" t="str">
        <f>IF(Append1[[#This Row],[number_vmail_messages]]&lt;=10, "Low",
IF(Append1[[#This Row],[number_vmail_messages]]&lt;=25, "Medium", "High"))</f>
        <v>Low</v>
      </c>
      <c r="I574">
        <v>175.7</v>
      </c>
      <c r="J574">
        <v>91</v>
      </c>
      <c r="K574">
        <v>29.87</v>
      </c>
      <c r="L574">
        <v>152.30000000000001</v>
      </c>
      <c r="M574">
        <v>127</v>
      </c>
      <c r="N574">
        <v>12.95</v>
      </c>
      <c r="O574">
        <v>140</v>
      </c>
      <c r="P574">
        <v>88</v>
      </c>
      <c r="Q574">
        <v>6.3</v>
      </c>
      <c r="R574">
        <v>10.7</v>
      </c>
      <c r="S574">
        <v>10</v>
      </c>
      <c r="T574">
        <v>2.89</v>
      </c>
      <c r="U574" t="str">
        <f>IF(Append1[[#This Row],[total_intl_charge]] &lt;= MEDIAN(Append1[total_intl_charge]), "Low", "High")</f>
        <v>High</v>
      </c>
      <c r="V574">
        <v>1</v>
      </c>
      <c r="X574" s="1"/>
      <c r="Y574">
        <f>IF(Append1[[#This Row],[churn]]="yes", 1,0)</f>
        <v>0</v>
      </c>
      <c r="Z574" t="str">
        <f>IF(Append1[[#This Row],[total_eve_charge]]&lt;=15,"Low",
IF(Append1[[#This Row],[total_eve_charge]]&lt;=19,"Medium","High"))</f>
        <v>Low</v>
      </c>
      <c r="AA574" s="1" t="str">
        <f>IF(Append1[[#This Row],[total_day_charge]]&gt;30,"Heavy User",
IF(Append1[[#This Row],[total_eve_charge]]&gt;20,"Evening User",
IF(Append1[[#This Row],[total_night_charge]]&gt;10,"Night User","Low User")))</f>
        <v>Low User</v>
      </c>
    </row>
    <row r="575" spans="1:27" hidden="1" x14ac:dyDescent="0.3">
      <c r="A575">
        <v>574</v>
      </c>
      <c r="B575" s="1" t="s">
        <v>63</v>
      </c>
      <c r="C575">
        <v>138</v>
      </c>
      <c r="D575" s="1" t="s">
        <v>22</v>
      </c>
      <c r="E575" s="1">
        <v>0</v>
      </c>
      <c r="F575" s="1" t="s">
        <v>23</v>
      </c>
      <c r="G575">
        <v>0</v>
      </c>
      <c r="H575" t="str">
        <f>IF(Append1[[#This Row],[number_vmail_messages]]&lt;=10, "Low",
IF(Append1[[#This Row],[number_vmail_messages]]&lt;=25, "Medium", "High"))</f>
        <v>Low</v>
      </c>
      <c r="I575">
        <v>216</v>
      </c>
      <c r="J575">
        <v>106</v>
      </c>
      <c r="K575">
        <v>36.72</v>
      </c>
      <c r="L575">
        <v>207.6</v>
      </c>
      <c r="M575">
        <v>110</v>
      </c>
      <c r="N575">
        <v>17.649999999999999</v>
      </c>
      <c r="O575">
        <v>180</v>
      </c>
      <c r="P575">
        <v>102</v>
      </c>
      <c r="Q575">
        <v>8.1</v>
      </c>
      <c r="R575">
        <v>11.2</v>
      </c>
      <c r="S575">
        <v>4</v>
      </c>
      <c r="T575">
        <v>3.02</v>
      </c>
      <c r="U575" t="str">
        <f>IF(Append1[[#This Row],[total_intl_charge]] &lt;= MEDIAN(Append1[total_intl_charge]), "Low", "High")</f>
        <v>High</v>
      </c>
      <c r="V575">
        <v>0</v>
      </c>
      <c r="X575" s="1"/>
      <c r="Y575">
        <f>IF(Append1[[#This Row],[churn]]="yes", 1,0)</f>
        <v>0</v>
      </c>
      <c r="Z575" t="str">
        <f>IF(Append1[[#This Row],[total_eve_charge]]&lt;=15,"Low",
IF(Append1[[#This Row],[total_eve_charge]]&lt;=19,"Medium","High"))</f>
        <v>Medium</v>
      </c>
      <c r="AA575" s="1" t="str">
        <f>IF(Append1[[#This Row],[total_day_charge]]&gt;30,"Heavy User",
IF(Append1[[#This Row],[total_eve_charge]]&gt;20,"Evening User",
IF(Append1[[#This Row],[total_night_charge]]&gt;10,"Night User","Low User")))</f>
        <v>Heavy User</v>
      </c>
    </row>
    <row r="576" spans="1:27" hidden="1" x14ac:dyDescent="0.3">
      <c r="A576">
        <v>575</v>
      </c>
      <c r="B576" s="1" t="s">
        <v>54</v>
      </c>
      <c r="C576">
        <v>114</v>
      </c>
      <c r="D576" s="1" t="s">
        <v>26</v>
      </c>
      <c r="E576" s="1">
        <v>0</v>
      </c>
      <c r="F576" s="1" t="s">
        <v>23</v>
      </c>
      <c r="G576">
        <v>0</v>
      </c>
      <c r="H576" t="str">
        <f>IF(Append1[[#This Row],[number_vmail_messages]]&lt;=10, "Low",
IF(Append1[[#This Row],[number_vmail_messages]]&lt;=25, "Medium", "High"))</f>
        <v>Low</v>
      </c>
      <c r="I576">
        <v>326.10000000000002</v>
      </c>
      <c r="J576">
        <v>119</v>
      </c>
      <c r="K576">
        <v>55.44</v>
      </c>
      <c r="L576">
        <v>161</v>
      </c>
      <c r="M576">
        <v>105</v>
      </c>
      <c r="N576">
        <v>13.69</v>
      </c>
      <c r="O576">
        <v>220.1</v>
      </c>
      <c r="P576">
        <v>129</v>
      </c>
      <c r="Q576">
        <v>9.9</v>
      </c>
      <c r="R576">
        <v>11</v>
      </c>
      <c r="S576">
        <v>3</v>
      </c>
      <c r="T576">
        <v>2.97</v>
      </c>
      <c r="U576" t="str">
        <f>IF(Append1[[#This Row],[total_intl_charge]] &lt;= MEDIAN(Append1[total_intl_charge]), "Low", "High")</f>
        <v>High</v>
      </c>
      <c r="V576">
        <v>1</v>
      </c>
      <c r="X576" s="1"/>
      <c r="Y576">
        <f>IF(Append1[[#This Row],[churn]]="yes", 1,0)</f>
        <v>0</v>
      </c>
      <c r="Z576" t="str">
        <f>IF(Append1[[#This Row],[total_eve_charge]]&lt;=15,"Low",
IF(Append1[[#This Row],[total_eve_charge]]&lt;=19,"Medium","High"))</f>
        <v>Low</v>
      </c>
      <c r="AA576" s="1" t="str">
        <f>IF(Append1[[#This Row],[total_day_charge]]&gt;30,"Heavy User",
IF(Append1[[#This Row],[total_eve_charge]]&gt;20,"Evening User",
IF(Append1[[#This Row],[total_night_charge]]&gt;10,"Night User","Low User")))</f>
        <v>Heavy User</v>
      </c>
    </row>
    <row r="577" spans="1:27" hidden="1" x14ac:dyDescent="0.3">
      <c r="A577">
        <v>576</v>
      </c>
      <c r="B577" s="1" t="s">
        <v>68</v>
      </c>
      <c r="C577">
        <v>154</v>
      </c>
      <c r="D577" s="1" t="s">
        <v>32</v>
      </c>
      <c r="E577" s="1">
        <v>0</v>
      </c>
      <c r="F577" s="1" t="s">
        <v>23</v>
      </c>
      <c r="G577">
        <v>0</v>
      </c>
      <c r="H577" t="str">
        <f>IF(Append1[[#This Row],[number_vmail_messages]]&lt;=10, "Low",
IF(Append1[[#This Row],[number_vmail_messages]]&lt;=25, "Medium", "High"))</f>
        <v>Low</v>
      </c>
      <c r="I577">
        <v>283.60000000000002</v>
      </c>
      <c r="J577">
        <v>115</v>
      </c>
      <c r="K577">
        <v>48.21</v>
      </c>
      <c r="L577">
        <v>181.3</v>
      </c>
      <c r="M577">
        <v>103</v>
      </c>
      <c r="N577">
        <v>15.41</v>
      </c>
      <c r="O577">
        <v>306.10000000000002</v>
      </c>
      <c r="P577">
        <v>60</v>
      </c>
      <c r="Q577">
        <v>13.77</v>
      </c>
      <c r="R577">
        <v>8.8000000000000007</v>
      </c>
      <c r="S577">
        <v>5</v>
      </c>
      <c r="T577">
        <v>2.38</v>
      </c>
      <c r="U577" t="str">
        <f>IF(Append1[[#This Row],[total_intl_charge]] &lt;= MEDIAN(Append1[total_intl_charge]), "Low", "High")</f>
        <v>Low</v>
      </c>
      <c r="V577">
        <v>0</v>
      </c>
      <c r="X577" s="1"/>
      <c r="Y577">
        <f>IF(Append1[[#This Row],[churn]]="yes", 1,0)</f>
        <v>0</v>
      </c>
      <c r="Z577" t="str">
        <f>IF(Append1[[#This Row],[total_eve_charge]]&lt;=15,"Low",
IF(Append1[[#This Row],[total_eve_charge]]&lt;=19,"Medium","High"))</f>
        <v>Medium</v>
      </c>
      <c r="AA577" s="1" t="str">
        <f>IF(Append1[[#This Row],[total_day_charge]]&gt;30,"Heavy User",
IF(Append1[[#This Row],[total_eve_charge]]&gt;20,"Evening User",
IF(Append1[[#This Row],[total_night_charge]]&gt;10,"Night User","Low User")))</f>
        <v>Heavy User</v>
      </c>
    </row>
    <row r="578" spans="1:27" hidden="1" x14ac:dyDescent="0.3">
      <c r="A578">
        <v>577</v>
      </c>
      <c r="B578" s="1" t="s">
        <v>69</v>
      </c>
      <c r="C578">
        <v>91</v>
      </c>
      <c r="D578" s="1" t="s">
        <v>32</v>
      </c>
      <c r="E578" s="1">
        <v>0</v>
      </c>
      <c r="F578" s="1" t="s">
        <v>23</v>
      </c>
      <c r="G578">
        <v>0</v>
      </c>
      <c r="H578" t="str">
        <f>IF(Append1[[#This Row],[number_vmail_messages]]&lt;=10, "Low",
IF(Append1[[#This Row],[number_vmail_messages]]&lt;=25, "Medium", "High"))</f>
        <v>Low</v>
      </c>
      <c r="I578">
        <v>167.5</v>
      </c>
      <c r="J578">
        <v>77</v>
      </c>
      <c r="K578">
        <v>28.48</v>
      </c>
      <c r="L578">
        <v>175.2</v>
      </c>
      <c r="M578">
        <v>113</v>
      </c>
      <c r="N578">
        <v>14.89</v>
      </c>
      <c r="O578">
        <v>233.5</v>
      </c>
      <c r="P578">
        <v>85</v>
      </c>
      <c r="Q578">
        <v>10.51</v>
      </c>
      <c r="R578">
        <v>16.100000000000001</v>
      </c>
      <c r="S578">
        <v>5</v>
      </c>
      <c r="T578">
        <v>4.3499999999999996</v>
      </c>
      <c r="U578" t="str">
        <f>IF(Append1[[#This Row],[total_intl_charge]] &lt;= MEDIAN(Append1[total_intl_charge]), "Low", "High")</f>
        <v>High</v>
      </c>
      <c r="V578">
        <v>2</v>
      </c>
      <c r="X578" s="1"/>
      <c r="Y578">
        <f>IF(Append1[[#This Row],[churn]]="yes", 1,0)</f>
        <v>0</v>
      </c>
      <c r="Z578" t="str">
        <f>IF(Append1[[#This Row],[total_eve_charge]]&lt;=15,"Low",
IF(Append1[[#This Row],[total_eve_charge]]&lt;=19,"Medium","High"))</f>
        <v>Low</v>
      </c>
      <c r="AA578" s="1" t="str">
        <f>IF(Append1[[#This Row],[total_day_charge]]&gt;30,"Heavy User",
IF(Append1[[#This Row],[total_eve_charge]]&gt;20,"Evening User",
IF(Append1[[#This Row],[total_night_charge]]&gt;10,"Night User","Low User")))</f>
        <v>Night User</v>
      </c>
    </row>
    <row r="579" spans="1:27" hidden="1" x14ac:dyDescent="0.3">
      <c r="A579">
        <v>578</v>
      </c>
      <c r="B579" s="1" t="s">
        <v>34</v>
      </c>
      <c r="C579">
        <v>88</v>
      </c>
      <c r="D579" s="1" t="s">
        <v>26</v>
      </c>
      <c r="E579" s="1">
        <v>0</v>
      </c>
      <c r="F579" s="1" t="s">
        <v>23</v>
      </c>
      <c r="G579">
        <v>0</v>
      </c>
      <c r="H579" t="str">
        <f>IF(Append1[[#This Row],[number_vmail_messages]]&lt;=10, "Low",
IF(Append1[[#This Row],[number_vmail_messages]]&lt;=25, "Medium", "High"))</f>
        <v>Low</v>
      </c>
      <c r="I579">
        <v>143.30000000000001</v>
      </c>
      <c r="J579">
        <v>97</v>
      </c>
      <c r="K579">
        <v>24.36</v>
      </c>
      <c r="L579">
        <v>170.7</v>
      </c>
      <c r="M579">
        <v>81</v>
      </c>
      <c r="N579">
        <v>14.51</v>
      </c>
      <c r="O579">
        <v>195.3</v>
      </c>
      <c r="P579">
        <v>89</v>
      </c>
      <c r="Q579">
        <v>8.7899999999999991</v>
      </c>
      <c r="R579">
        <v>11.4</v>
      </c>
      <c r="S579">
        <v>5</v>
      </c>
      <c r="T579">
        <v>3.08</v>
      </c>
      <c r="U579" t="str">
        <f>IF(Append1[[#This Row],[total_intl_charge]] &lt;= MEDIAN(Append1[total_intl_charge]), "Low", "High")</f>
        <v>High</v>
      </c>
      <c r="V579">
        <v>2</v>
      </c>
      <c r="X579" s="1"/>
      <c r="Y579">
        <f>IF(Append1[[#This Row],[churn]]="yes", 1,0)</f>
        <v>0</v>
      </c>
      <c r="Z579" t="str">
        <f>IF(Append1[[#This Row],[total_eve_charge]]&lt;=15,"Low",
IF(Append1[[#This Row],[total_eve_charge]]&lt;=19,"Medium","High"))</f>
        <v>Low</v>
      </c>
      <c r="AA579" s="1" t="str">
        <f>IF(Append1[[#This Row],[total_day_charge]]&gt;30,"Heavy User",
IF(Append1[[#This Row],[total_eve_charge]]&gt;20,"Evening User",
IF(Append1[[#This Row],[total_night_charge]]&gt;10,"Night User","Low User")))</f>
        <v>Low User</v>
      </c>
    </row>
    <row r="580" spans="1:27" hidden="1" x14ac:dyDescent="0.3">
      <c r="A580">
        <v>579</v>
      </c>
      <c r="B580" s="1" t="s">
        <v>52</v>
      </c>
      <c r="C580">
        <v>15</v>
      </c>
      <c r="D580" s="1" t="s">
        <v>22</v>
      </c>
      <c r="E580" s="1">
        <v>1</v>
      </c>
      <c r="F580" s="1" t="s">
        <v>23</v>
      </c>
      <c r="G580">
        <v>0</v>
      </c>
      <c r="H580" t="str">
        <f>IF(Append1[[#This Row],[number_vmail_messages]]&lt;=10, "Low",
IF(Append1[[#This Row],[number_vmail_messages]]&lt;=25, "Medium", "High"))</f>
        <v>Low</v>
      </c>
      <c r="I580">
        <v>224.3</v>
      </c>
      <c r="J580">
        <v>85</v>
      </c>
      <c r="K580">
        <v>38.130000000000003</v>
      </c>
      <c r="L580">
        <v>166.3</v>
      </c>
      <c r="M580">
        <v>79</v>
      </c>
      <c r="N580">
        <v>14.14</v>
      </c>
      <c r="O580">
        <v>187</v>
      </c>
      <c r="P580">
        <v>117</v>
      </c>
      <c r="Q580">
        <v>8.41</v>
      </c>
      <c r="R580">
        <v>11.7</v>
      </c>
      <c r="S580">
        <v>3</v>
      </c>
      <c r="T580">
        <v>3.16</v>
      </c>
      <c r="U580" t="str">
        <f>IF(Append1[[#This Row],[total_intl_charge]] &lt;= MEDIAN(Append1[total_intl_charge]), "Low", "High")</f>
        <v>High</v>
      </c>
      <c r="V580">
        <v>1</v>
      </c>
      <c r="X580" s="1"/>
      <c r="Y580">
        <f>IF(Append1[[#This Row],[churn]]="yes", 1,0)</f>
        <v>0</v>
      </c>
      <c r="Z580" t="str">
        <f>IF(Append1[[#This Row],[total_eve_charge]]&lt;=15,"Low",
IF(Append1[[#This Row],[total_eve_charge]]&lt;=19,"Medium","High"))</f>
        <v>Low</v>
      </c>
      <c r="AA580" s="1" t="str">
        <f>IF(Append1[[#This Row],[total_day_charge]]&gt;30,"Heavy User",
IF(Append1[[#This Row],[total_eve_charge]]&gt;20,"Evening User",
IF(Append1[[#This Row],[total_night_charge]]&gt;10,"Night User","Low User")))</f>
        <v>Heavy User</v>
      </c>
    </row>
    <row r="581" spans="1:27" hidden="1" x14ac:dyDescent="0.3">
      <c r="A581">
        <v>580</v>
      </c>
      <c r="B581" s="1" t="s">
        <v>39</v>
      </c>
      <c r="C581">
        <v>43</v>
      </c>
      <c r="D581" s="1" t="s">
        <v>22</v>
      </c>
      <c r="E581" s="1">
        <v>0</v>
      </c>
      <c r="F581" s="1" t="s">
        <v>23</v>
      </c>
      <c r="G581">
        <v>0</v>
      </c>
      <c r="H581" t="str">
        <f>IF(Append1[[#This Row],[number_vmail_messages]]&lt;=10, "Low",
IF(Append1[[#This Row],[number_vmail_messages]]&lt;=25, "Medium", "High"))</f>
        <v>Low</v>
      </c>
      <c r="I581">
        <v>184.8</v>
      </c>
      <c r="J581">
        <v>114</v>
      </c>
      <c r="K581">
        <v>31.42</v>
      </c>
      <c r="L581">
        <v>130.6</v>
      </c>
      <c r="M581">
        <v>131</v>
      </c>
      <c r="N581">
        <v>11.1</v>
      </c>
      <c r="O581">
        <v>175</v>
      </c>
      <c r="P581">
        <v>69</v>
      </c>
      <c r="Q581">
        <v>7.88</v>
      </c>
      <c r="R581">
        <v>8</v>
      </c>
      <c r="S581">
        <v>9</v>
      </c>
      <c r="T581">
        <v>2.16</v>
      </c>
      <c r="U581" t="str">
        <f>IF(Append1[[#This Row],[total_intl_charge]] &lt;= MEDIAN(Append1[total_intl_charge]), "Low", "High")</f>
        <v>Low</v>
      </c>
      <c r="V581">
        <v>0</v>
      </c>
      <c r="X581" s="1"/>
      <c r="Y581">
        <f>IF(Append1[[#This Row],[churn]]="yes", 1,0)</f>
        <v>0</v>
      </c>
      <c r="Z581" t="str">
        <f>IF(Append1[[#This Row],[total_eve_charge]]&lt;=15,"Low",
IF(Append1[[#This Row],[total_eve_charge]]&lt;=19,"Medium","High"))</f>
        <v>Low</v>
      </c>
      <c r="AA581" s="1" t="str">
        <f>IF(Append1[[#This Row],[total_day_charge]]&gt;30,"Heavy User",
IF(Append1[[#This Row],[total_eve_charge]]&gt;20,"Evening User",
IF(Append1[[#This Row],[total_night_charge]]&gt;10,"Night User","Low User")))</f>
        <v>Heavy User</v>
      </c>
    </row>
    <row r="582" spans="1:27" hidden="1" x14ac:dyDescent="0.3">
      <c r="A582">
        <v>581</v>
      </c>
      <c r="B582" s="1" t="s">
        <v>75</v>
      </c>
      <c r="C582">
        <v>53</v>
      </c>
      <c r="D582" s="1" t="s">
        <v>26</v>
      </c>
      <c r="E582" s="1">
        <v>0</v>
      </c>
      <c r="F582" s="1" t="s">
        <v>23</v>
      </c>
      <c r="G582">
        <v>0</v>
      </c>
      <c r="H582" t="str">
        <f>IF(Append1[[#This Row],[number_vmail_messages]]&lt;=10, "Low",
IF(Append1[[#This Row],[number_vmail_messages]]&lt;=25, "Medium", "High"))</f>
        <v>Low</v>
      </c>
      <c r="I582">
        <v>100.2</v>
      </c>
      <c r="J582">
        <v>85</v>
      </c>
      <c r="K582">
        <v>17.03</v>
      </c>
      <c r="L582">
        <v>213.8</v>
      </c>
      <c r="M582">
        <v>90</v>
      </c>
      <c r="N582">
        <v>18.170000000000002</v>
      </c>
      <c r="O582">
        <v>299.8</v>
      </c>
      <c r="P582">
        <v>67</v>
      </c>
      <c r="Q582">
        <v>13.49</v>
      </c>
      <c r="R582">
        <v>7.7</v>
      </c>
      <c r="S582">
        <v>4</v>
      </c>
      <c r="T582">
        <v>2.08</v>
      </c>
      <c r="U582" t="str">
        <f>IF(Append1[[#This Row],[total_intl_charge]] &lt;= MEDIAN(Append1[total_intl_charge]), "Low", "High")</f>
        <v>Low</v>
      </c>
      <c r="V582">
        <v>3</v>
      </c>
      <c r="X582" s="1"/>
      <c r="Y582">
        <f>IF(Append1[[#This Row],[churn]]="yes", 1,0)</f>
        <v>0</v>
      </c>
      <c r="Z582" t="str">
        <f>IF(Append1[[#This Row],[total_eve_charge]]&lt;=15,"Low",
IF(Append1[[#This Row],[total_eve_charge]]&lt;=19,"Medium","High"))</f>
        <v>Medium</v>
      </c>
      <c r="AA582" s="1" t="str">
        <f>IF(Append1[[#This Row],[total_day_charge]]&gt;30,"Heavy User",
IF(Append1[[#This Row],[total_eve_charge]]&gt;20,"Evening User",
IF(Append1[[#This Row],[total_night_charge]]&gt;10,"Night User","Low User")))</f>
        <v>Night User</v>
      </c>
    </row>
    <row r="583" spans="1:27" hidden="1" x14ac:dyDescent="0.3">
      <c r="A583">
        <v>582</v>
      </c>
      <c r="B583" s="1" t="s">
        <v>52</v>
      </c>
      <c r="C583">
        <v>116</v>
      </c>
      <c r="D583" s="1" t="s">
        <v>22</v>
      </c>
      <c r="E583" s="1">
        <v>0</v>
      </c>
      <c r="F583" s="1" t="s">
        <v>23</v>
      </c>
      <c r="G583">
        <v>0</v>
      </c>
      <c r="H583" t="str">
        <f>IF(Append1[[#This Row],[number_vmail_messages]]&lt;=10, "Low",
IF(Append1[[#This Row],[number_vmail_messages]]&lt;=25, "Medium", "High"))</f>
        <v>Low</v>
      </c>
      <c r="I583">
        <v>215.6</v>
      </c>
      <c r="J583">
        <v>127</v>
      </c>
      <c r="K583">
        <v>36.65</v>
      </c>
      <c r="L583">
        <v>105.5</v>
      </c>
      <c r="M583">
        <v>110</v>
      </c>
      <c r="N583">
        <v>8.9700000000000006</v>
      </c>
      <c r="O583">
        <v>291.7</v>
      </c>
      <c r="P583">
        <v>80</v>
      </c>
      <c r="Q583">
        <v>13.13</v>
      </c>
      <c r="R583">
        <v>11.2</v>
      </c>
      <c r="S583">
        <v>7</v>
      </c>
      <c r="T583">
        <v>3.02</v>
      </c>
      <c r="U583" t="str">
        <f>IF(Append1[[#This Row],[total_intl_charge]] &lt;= MEDIAN(Append1[total_intl_charge]), "Low", "High")</f>
        <v>High</v>
      </c>
      <c r="V583">
        <v>3</v>
      </c>
      <c r="X583" s="1"/>
      <c r="Y583">
        <f>IF(Append1[[#This Row],[churn]]="yes", 1,0)</f>
        <v>0</v>
      </c>
      <c r="Z583" t="str">
        <f>IF(Append1[[#This Row],[total_eve_charge]]&lt;=15,"Low",
IF(Append1[[#This Row],[total_eve_charge]]&lt;=19,"Medium","High"))</f>
        <v>Low</v>
      </c>
      <c r="AA583" s="1" t="str">
        <f>IF(Append1[[#This Row],[total_day_charge]]&gt;30,"Heavy User",
IF(Append1[[#This Row],[total_eve_charge]]&gt;20,"Evening User",
IF(Append1[[#This Row],[total_night_charge]]&gt;10,"Night User","Low User")))</f>
        <v>Heavy User</v>
      </c>
    </row>
    <row r="584" spans="1:27" hidden="1" x14ac:dyDescent="0.3">
      <c r="A584">
        <v>583</v>
      </c>
      <c r="B584" s="1" t="s">
        <v>43</v>
      </c>
      <c r="C584">
        <v>162</v>
      </c>
      <c r="D584" s="1" t="s">
        <v>22</v>
      </c>
      <c r="E584" s="1">
        <v>1</v>
      </c>
      <c r="F584" s="1" t="s">
        <v>23</v>
      </c>
      <c r="G584">
        <v>0</v>
      </c>
      <c r="H584" t="str">
        <f>IF(Append1[[#This Row],[number_vmail_messages]]&lt;=10, "Low",
IF(Append1[[#This Row],[number_vmail_messages]]&lt;=25, "Medium", "High"))</f>
        <v>Low</v>
      </c>
      <c r="I584">
        <v>147.6</v>
      </c>
      <c r="J584">
        <v>126</v>
      </c>
      <c r="K584">
        <v>25.09</v>
      </c>
      <c r="L584">
        <v>284.10000000000002</v>
      </c>
      <c r="M584">
        <v>84</v>
      </c>
      <c r="N584">
        <v>24.15</v>
      </c>
      <c r="O584">
        <v>170.2</v>
      </c>
      <c r="P584">
        <v>87</v>
      </c>
      <c r="Q584">
        <v>7.66</v>
      </c>
      <c r="R584">
        <v>8.1</v>
      </c>
      <c r="S584">
        <v>7</v>
      </c>
      <c r="T584">
        <v>2.19</v>
      </c>
      <c r="U584" t="str">
        <f>IF(Append1[[#This Row],[total_intl_charge]] &lt;= MEDIAN(Append1[total_intl_charge]), "Low", "High")</f>
        <v>Low</v>
      </c>
      <c r="V584">
        <v>0</v>
      </c>
      <c r="X584" s="1"/>
      <c r="Y584">
        <f>IF(Append1[[#This Row],[churn]]="yes", 1,0)</f>
        <v>0</v>
      </c>
      <c r="Z584" t="str">
        <f>IF(Append1[[#This Row],[total_eve_charge]]&lt;=15,"Low",
IF(Append1[[#This Row],[total_eve_charge]]&lt;=19,"Medium","High"))</f>
        <v>High</v>
      </c>
      <c r="AA584" s="1" t="str">
        <f>IF(Append1[[#This Row],[total_day_charge]]&gt;30,"Heavy User",
IF(Append1[[#This Row],[total_eve_charge]]&gt;20,"Evening User",
IF(Append1[[#This Row],[total_night_charge]]&gt;10,"Night User","Low User")))</f>
        <v>Evening User</v>
      </c>
    </row>
    <row r="585" spans="1:27" hidden="1" x14ac:dyDescent="0.3">
      <c r="A585">
        <v>584</v>
      </c>
      <c r="B585" s="1" t="s">
        <v>46</v>
      </c>
      <c r="C585">
        <v>142</v>
      </c>
      <c r="D585" s="1" t="s">
        <v>32</v>
      </c>
      <c r="E585" s="1">
        <v>0</v>
      </c>
      <c r="F585" s="1" t="s">
        <v>23</v>
      </c>
      <c r="G585">
        <v>0</v>
      </c>
      <c r="H585" t="str">
        <f>IF(Append1[[#This Row],[number_vmail_messages]]&lt;=10, "Low",
IF(Append1[[#This Row],[number_vmail_messages]]&lt;=25, "Medium", "High"))</f>
        <v>Low</v>
      </c>
      <c r="I585">
        <v>245.1</v>
      </c>
      <c r="J585">
        <v>66</v>
      </c>
      <c r="K585">
        <v>41.67</v>
      </c>
      <c r="L585">
        <v>144.6</v>
      </c>
      <c r="M585">
        <v>109</v>
      </c>
      <c r="N585">
        <v>12.29</v>
      </c>
      <c r="O585">
        <v>227.3</v>
      </c>
      <c r="P585">
        <v>112</v>
      </c>
      <c r="Q585">
        <v>10.23</v>
      </c>
      <c r="R585">
        <v>3.1</v>
      </c>
      <c r="S585">
        <v>4</v>
      </c>
      <c r="T585">
        <v>0.84</v>
      </c>
      <c r="U585" t="str">
        <f>IF(Append1[[#This Row],[total_intl_charge]] &lt;= MEDIAN(Append1[total_intl_charge]), "Low", "High")</f>
        <v>Low</v>
      </c>
      <c r="V585">
        <v>1</v>
      </c>
      <c r="X585" s="1"/>
      <c r="Y585">
        <f>IF(Append1[[#This Row],[churn]]="yes", 1,0)</f>
        <v>0</v>
      </c>
      <c r="Z585" t="str">
        <f>IF(Append1[[#This Row],[total_eve_charge]]&lt;=15,"Low",
IF(Append1[[#This Row],[total_eve_charge]]&lt;=19,"Medium","High"))</f>
        <v>Low</v>
      </c>
      <c r="AA585" s="1" t="str">
        <f>IF(Append1[[#This Row],[total_day_charge]]&gt;30,"Heavy User",
IF(Append1[[#This Row],[total_eve_charge]]&gt;20,"Evening User",
IF(Append1[[#This Row],[total_night_charge]]&gt;10,"Night User","Low User")))</f>
        <v>Heavy User</v>
      </c>
    </row>
    <row r="586" spans="1:27" hidden="1" x14ac:dyDescent="0.3">
      <c r="A586">
        <v>585</v>
      </c>
      <c r="B586" s="1" t="s">
        <v>29</v>
      </c>
      <c r="C586">
        <v>169</v>
      </c>
      <c r="D586" s="1" t="s">
        <v>32</v>
      </c>
      <c r="E586" s="1">
        <v>0</v>
      </c>
      <c r="F586" s="1" t="s">
        <v>23</v>
      </c>
      <c r="G586">
        <v>0</v>
      </c>
      <c r="H586" t="str">
        <f>IF(Append1[[#This Row],[number_vmail_messages]]&lt;=10, "Low",
IF(Append1[[#This Row],[number_vmail_messages]]&lt;=25, "Medium", "High"))</f>
        <v>Low</v>
      </c>
      <c r="I586">
        <v>135.69999999999999</v>
      </c>
      <c r="J586">
        <v>111</v>
      </c>
      <c r="K586">
        <v>23.07</v>
      </c>
      <c r="L586">
        <v>223</v>
      </c>
      <c r="M586">
        <v>124</v>
      </c>
      <c r="N586">
        <v>18.96</v>
      </c>
      <c r="O586">
        <v>167.5</v>
      </c>
      <c r="P586">
        <v>101</v>
      </c>
      <c r="Q586">
        <v>7.54</v>
      </c>
      <c r="R586">
        <v>9.5</v>
      </c>
      <c r="S586">
        <v>4</v>
      </c>
      <c r="T586">
        <v>2.57</v>
      </c>
      <c r="U586" t="str">
        <f>IF(Append1[[#This Row],[total_intl_charge]] &lt;= MEDIAN(Append1[total_intl_charge]), "Low", "High")</f>
        <v>Low</v>
      </c>
      <c r="V586">
        <v>1</v>
      </c>
      <c r="X586" s="1"/>
      <c r="Y586">
        <f>IF(Append1[[#This Row],[churn]]="yes", 1,0)</f>
        <v>0</v>
      </c>
      <c r="Z586" t="str">
        <f>IF(Append1[[#This Row],[total_eve_charge]]&lt;=15,"Low",
IF(Append1[[#This Row],[total_eve_charge]]&lt;=19,"Medium","High"))</f>
        <v>Medium</v>
      </c>
      <c r="AA586" s="1" t="str">
        <f>IF(Append1[[#This Row],[total_day_charge]]&gt;30,"Heavy User",
IF(Append1[[#This Row],[total_eve_charge]]&gt;20,"Evening User",
IF(Append1[[#This Row],[total_night_charge]]&gt;10,"Night User","Low User")))</f>
        <v>Low User</v>
      </c>
    </row>
    <row r="587" spans="1:27" hidden="1" x14ac:dyDescent="0.3">
      <c r="A587">
        <v>586</v>
      </c>
      <c r="B587" s="1" t="s">
        <v>76</v>
      </c>
      <c r="C587">
        <v>158</v>
      </c>
      <c r="D587" s="1" t="s">
        <v>26</v>
      </c>
      <c r="E587" s="1">
        <v>0</v>
      </c>
      <c r="F587" s="1" t="s">
        <v>24</v>
      </c>
      <c r="G587">
        <v>22</v>
      </c>
      <c r="H587" t="str">
        <f>IF(Append1[[#This Row],[number_vmail_messages]]&lt;=10, "Low",
IF(Append1[[#This Row],[number_vmail_messages]]&lt;=25, "Medium", "High"))</f>
        <v>Medium</v>
      </c>
      <c r="I587">
        <v>192.9</v>
      </c>
      <c r="J587">
        <v>86</v>
      </c>
      <c r="K587">
        <v>32.79</v>
      </c>
      <c r="L587">
        <v>219.7</v>
      </c>
      <c r="M587">
        <v>104</v>
      </c>
      <c r="N587">
        <v>18.670000000000002</v>
      </c>
      <c r="O587">
        <v>169.3</v>
      </c>
      <c r="P587">
        <v>92</v>
      </c>
      <c r="Q587">
        <v>7.62</v>
      </c>
      <c r="R587">
        <v>10.9</v>
      </c>
      <c r="S587">
        <v>3</v>
      </c>
      <c r="T587">
        <v>2.94</v>
      </c>
      <c r="U587" t="str">
        <f>IF(Append1[[#This Row],[total_intl_charge]] &lt;= MEDIAN(Append1[total_intl_charge]), "Low", "High")</f>
        <v>High</v>
      </c>
      <c r="V587">
        <v>2</v>
      </c>
      <c r="X587" s="1"/>
      <c r="Y587">
        <f>IF(Append1[[#This Row],[churn]]="yes", 1,0)</f>
        <v>0</v>
      </c>
      <c r="Z587" t="str">
        <f>IF(Append1[[#This Row],[total_eve_charge]]&lt;=15,"Low",
IF(Append1[[#This Row],[total_eve_charge]]&lt;=19,"Medium","High"))</f>
        <v>Medium</v>
      </c>
      <c r="AA587" s="1" t="str">
        <f>IF(Append1[[#This Row],[total_day_charge]]&gt;30,"Heavy User",
IF(Append1[[#This Row],[total_eve_charge]]&gt;20,"Evening User",
IF(Append1[[#This Row],[total_night_charge]]&gt;10,"Night User","Low User")))</f>
        <v>Heavy User</v>
      </c>
    </row>
    <row r="588" spans="1:27" hidden="1" x14ac:dyDescent="0.3">
      <c r="A588">
        <v>587</v>
      </c>
      <c r="B588" s="1" t="s">
        <v>46</v>
      </c>
      <c r="C588">
        <v>103</v>
      </c>
      <c r="D588" s="1" t="s">
        <v>26</v>
      </c>
      <c r="E588" s="1">
        <v>0</v>
      </c>
      <c r="F588" s="1" t="s">
        <v>24</v>
      </c>
      <c r="G588">
        <v>29</v>
      </c>
      <c r="H588" t="str">
        <f>IF(Append1[[#This Row],[number_vmail_messages]]&lt;=10, "Low",
IF(Append1[[#This Row],[number_vmail_messages]]&lt;=25, "Medium", "High"))</f>
        <v>High</v>
      </c>
      <c r="I588">
        <v>211.6</v>
      </c>
      <c r="J588">
        <v>111</v>
      </c>
      <c r="K588">
        <v>35.97</v>
      </c>
      <c r="L588">
        <v>237.9</v>
      </c>
      <c r="M588">
        <v>84</v>
      </c>
      <c r="N588">
        <v>20.22</v>
      </c>
      <c r="O588">
        <v>209.4</v>
      </c>
      <c r="P588">
        <v>93</v>
      </c>
      <c r="Q588">
        <v>9.42</v>
      </c>
      <c r="R588">
        <v>14</v>
      </c>
      <c r="S588">
        <v>7</v>
      </c>
      <c r="T588">
        <v>3.78</v>
      </c>
      <c r="U588" t="str">
        <f>IF(Append1[[#This Row],[total_intl_charge]] &lt;= MEDIAN(Append1[total_intl_charge]), "Low", "High")</f>
        <v>High</v>
      </c>
      <c r="V588">
        <v>2</v>
      </c>
      <c r="X588" s="1"/>
      <c r="Y588">
        <f>IF(Append1[[#This Row],[churn]]="yes", 1,0)</f>
        <v>0</v>
      </c>
      <c r="Z588" t="str">
        <f>IF(Append1[[#This Row],[total_eve_charge]]&lt;=15,"Low",
IF(Append1[[#This Row],[total_eve_charge]]&lt;=19,"Medium","High"))</f>
        <v>High</v>
      </c>
      <c r="AA588" s="1" t="str">
        <f>IF(Append1[[#This Row],[total_day_charge]]&gt;30,"Heavy User",
IF(Append1[[#This Row],[total_eve_charge]]&gt;20,"Evening User",
IF(Append1[[#This Row],[total_night_charge]]&gt;10,"Night User","Low User")))</f>
        <v>Heavy User</v>
      </c>
    </row>
    <row r="589" spans="1:27" hidden="1" x14ac:dyDescent="0.3">
      <c r="A589">
        <v>588</v>
      </c>
      <c r="B589" s="1" t="s">
        <v>29</v>
      </c>
      <c r="C589">
        <v>63</v>
      </c>
      <c r="D589" s="1" t="s">
        <v>26</v>
      </c>
      <c r="E589" s="1">
        <v>0</v>
      </c>
      <c r="F589" s="1" t="s">
        <v>23</v>
      </c>
      <c r="G589">
        <v>0</v>
      </c>
      <c r="H589" t="str">
        <f>IF(Append1[[#This Row],[number_vmail_messages]]&lt;=10, "Low",
IF(Append1[[#This Row],[number_vmail_messages]]&lt;=25, "Medium", "High"))</f>
        <v>Low</v>
      </c>
      <c r="I589">
        <v>81.7</v>
      </c>
      <c r="J589">
        <v>105</v>
      </c>
      <c r="K589">
        <v>13.89</v>
      </c>
      <c r="L589">
        <v>203</v>
      </c>
      <c r="M589">
        <v>66</v>
      </c>
      <c r="N589">
        <v>17.260000000000002</v>
      </c>
      <c r="O589">
        <v>181.2</v>
      </c>
      <c r="P589">
        <v>109</v>
      </c>
      <c r="Q589">
        <v>8.15</v>
      </c>
      <c r="R589">
        <v>12.9</v>
      </c>
      <c r="S589">
        <v>3</v>
      </c>
      <c r="T589">
        <v>3.48</v>
      </c>
      <c r="U589" t="str">
        <f>IF(Append1[[#This Row],[total_intl_charge]] &lt;= MEDIAN(Append1[total_intl_charge]), "Low", "High")</f>
        <v>High</v>
      </c>
      <c r="V589">
        <v>2</v>
      </c>
      <c r="X589" s="1"/>
      <c r="Y589">
        <f>IF(Append1[[#This Row],[churn]]="yes", 1,0)</f>
        <v>0</v>
      </c>
      <c r="Z589" t="str">
        <f>IF(Append1[[#This Row],[total_eve_charge]]&lt;=15,"Low",
IF(Append1[[#This Row],[total_eve_charge]]&lt;=19,"Medium","High"))</f>
        <v>Medium</v>
      </c>
      <c r="AA589" s="1" t="str">
        <f>IF(Append1[[#This Row],[total_day_charge]]&gt;30,"Heavy User",
IF(Append1[[#This Row],[total_eve_charge]]&gt;20,"Evening User",
IF(Append1[[#This Row],[total_night_charge]]&gt;10,"Night User","Low User")))</f>
        <v>Low User</v>
      </c>
    </row>
    <row r="590" spans="1:27" hidden="1" x14ac:dyDescent="0.3">
      <c r="A590">
        <v>589</v>
      </c>
      <c r="B590" s="1" t="s">
        <v>35</v>
      </c>
      <c r="C590">
        <v>40</v>
      </c>
      <c r="D590" s="1" t="s">
        <v>26</v>
      </c>
      <c r="E590" s="1">
        <v>0</v>
      </c>
      <c r="F590" s="1" t="s">
        <v>23</v>
      </c>
      <c r="G590">
        <v>0</v>
      </c>
      <c r="H590" t="str">
        <f>IF(Append1[[#This Row],[number_vmail_messages]]&lt;=10, "Low",
IF(Append1[[#This Row],[number_vmail_messages]]&lt;=25, "Medium", "High"))</f>
        <v>Low</v>
      </c>
      <c r="I590">
        <v>146.4</v>
      </c>
      <c r="J590">
        <v>105</v>
      </c>
      <c r="K590">
        <v>24.89</v>
      </c>
      <c r="L590">
        <v>196.4</v>
      </c>
      <c r="M590">
        <v>143</v>
      </c>
      <c r="N590">
        <v>16.690000000000001</v>
      </c>
      <c r="O590">
        <v>235.6</v>
      </c>
      <c r="P590">
        <v>123</v>
      </c>
      <c r="Q590">
        <v>10.6</v>
      </c>
      <c r="R590">
        <v>9.4</v>
      </c>
      <c r="S590">
        <v>3</v>
      </c>
      <c r="T590">
        <v>2.54</v>
      </c>
      <c r="U590" t="str">
        <f>IF(Append1[[#This Row],[total_intl_charge]] &lt;= MEDIAN(Append1[total_intl_charge]), "Low", "High")</f>
        <v>Low</v>
      </c>
      <c r="V590">
        <v>3</v>
      </c>
      <c r="X590" s="1"/>
      <c r="Y590">
        <f>IF(Append1[[#This Row],[churn]]="yes", 1,0)</f>
        <v>0</v>
      </c>
      <c r="Z590" t="str">
        <f>IF(Append1[[#This Row],[total_eve_charge]]&lt;=15,"Low",
IF(Append1[[#This Row],[total_eve_charge]]&lt;=19,"Medium","High"))</f>
        <v>Medium</v>
      </c>
      <c r="AA590" s="1" t="str">
        <f>IF(Append1[[#This Row],[total_day_charge]]&gt;30,"Heavy User",
IF(Append1[[#This Row],[total_eve_charge]]&gt;20,"Evening User",
IF(Append1[[#This Row],[total_night_charge]]&gt;10,"Night User","Low User")))</f>
        <v>Night User</v>
      </c>
    </row>
    <row r="591" spans="1:27" hidden="1" x14ac:dyDescent="0.3">
      <c r="A591">
        <v>590</v>
      </c>
      <c r="B591" s="1" t="s">
        <v>36</v>
      </c>
      <c r="C591">
        <v>117</v>
      </c>
      <c r="D591" s="1" t="s">
        <v>22</v>
      </c>
      <c r="E591" s="1">
        <v>0</v>
      </c>
      <c r="F591" s="1" t="s">
        <v>23</v>
      </c>
      <c r="G591">
        <v>0</v>
      </c>
      <c r="H591" t="str">
        <f>IF(Append1[[#This Row],[number_vmail_messages]]&lt;=10, "Low",
IF(Append1[[#This Row],[number_vmail_messages]]&lt;=25, "Medium", "High"))</f>
        <v>Low</v>
      </c>
      <c r="I591">
        <v>234.8</v>
      </c>
      <c r="J591">
        <v>118</v>
      </c>
      <c r="K591">
        <v>39.92</v>
      </c>
      <c r="L591">
        <v>211.7</v>
      </c>
      <c r="M591">
        <v>112</v>
      </c>
      <c r="N591">
        <v>17.989999999999998</v>
      </c>
      <c r="O591">
        <v>147</v>
      </c>
      <c r="P591">
        <v>97</v>
      </c>
      <c r="Q591">
        <v>6.61</v>
      </c>
      <c r="R591">
        <v>7.5</v>
      </c>
      <c r="S591">
        <v>3</v>
      </c>
      <c r="T591">
        <v>2.0299999999999998</v>
      </c>
      <c r="U591" t="str">
        <f>IF(Append1[[#This Row],[total_intl_charge]] &lt;= MEDIAN(Append1[total_intl_charge]), "Low", "High")</f>
        <v>Low</v>
      </c>
      <c r="V591">
        <v>2</v>
      </c>
      <c r="X591" s="1"/>
      <c r="Y591">
        <f>IF(Append1[[#This Row],[churn]]="yes", 1,0)</f>
        <v>0</v>
      </c>
      <c r="Z591" t="str">
        <f>IF(Append1[[#This Row],[total_eve_charge]]&lt;=15,"Low",
IF(Append1[[#This Row],[total_eve_charge]]&lt;=19,"Medium","High"))</f>
        <v>Medium</v>
      </c>
      <c r="AA591" s="1" t="str">
        <f>IF(Append1[[#This Row],[total_day_charge]]&gt;30,"Heavy User",
IF(Append1[[#This Row],[total_eve_charge]]&gt;20,"Evening User",
IF(Append1[[#This Row],[total_night_charge]]&gt;10,"Night User","Low User")))</f>
        <v>Heavy User</v>
      </c>
    </row>
    <row r="592" spans="1:27" hidden="1" x14ac:dyDescent="0.3">
      <c r="A592">
        <v>591</v>
      </c>
      <c r="B592" s="1" t="s">
        <v>71</v>
      </c>
      <c r="C592">
        <v>128</v>
      </c>
      <c r="D592" s="1" t="s">
        <v>22</v>
      </c>
      <c r="E592" s="1">
        <v>0</v>
      </c>
      <c r="F592" s="1" t="s">
        <v>23</v>
      </c>
      <c r="G592">
        <v>0</v>
      </c>
      <c r="H592" t="str">
        <f>IF(Append1[[#This Row],[number_vmail_messages]]&lt;=10, "Low",
IF(Append1[[#This Row],[number_vmail_messages]]&lt;=25, "Medium", "High"))</f>
        <v>Low</v>
      </c>
      <c r="I592">
        <v>140.30000000000001</v>
      </c>
      <c r="J592">
        <v>108</v>
      </c>
      <c r="K592">
        <v>23.85</v>
      </c>
      <c r="L592">
        <v>235.3</v>
      </c>
      <c r="M592">
        <v>111</v>
      </c>
      <c r="N592">
        <v>20</v>
      </c>
      <c r="O592">
        <v>200.8</v>
      </c>
      <c r="P592">
        <v>57</v>
      </c>
      <c r="Q592">
        <v>9.0399999999999991</v>
      </c>
      <c r="R592">
        <v>11.8</v>
      </c>
      <c r="S592">
        <v>6</v>
      </c>
      <c r="T592">
        <v>3.19</v>
      </c>
      <c r="U592" t="str">
        <f>IF(Append1[[#This Row],[total_intl_charge]] &lt;= MEDIAN(Append1[total_intl_charge]), "Low", "High")</f>
        <v>High</v>
      </c>
      <c r="V592">
        <v>1</v>
      </c>
      <c r="X592" s="1"/>
      <c r="Y592">
        <f>IF(Append1[[#This Row],[churn]]="yes", 1,0)</f>
        <v>0</v>
      </c>
      <c r="Z592" t="str">
        <f>IF(Append1[[#This Row],[total_eve_charge]]&lt;=15,"Low",
IF(Append1[[#This Row],[total_eve_charge]]&lt;=19,"Medium","High"))</f>
        <v>High</v>
      </c>
      <c r="AA592" s="1" t="str">
        <f>IF(Append1[[#This Row],[total_day_charge]]&gt;30,"Heavy User",
IF(Append1[[#This Row],[total_eve_charge]]&gt;20,"Evening User",
IF(Append1[[#This Row],[total_night_charge]]&gt;10,"Night User","Low User")))</f>
        <v>Low User</v>
      </c>
    </row>
    <row r="593" spans="1:27" hidden="1" x14ac:dyDescent="0.3">
      <c r="A593">
        <v>592</v>
      </c>
      <c r="B593" s="1" t="s">
        <v>27</v>
      </c>
      <c r="C593">
        <v>111</v>
      </c>
      <c r="D593" s="1" t="s">
        <v>26</v>
      </c>
      <c r="E593" s="1">
        <v>0</v>
      </c>
      <c r="F593" s="1" t="s">
        <v>24</v>
      </c>
      <c r="G593">
        <v>33</v>
      </c>
      <c r="H593" t="str">
        <f>IF(Append1[[#This Row],[number_vmail_messages]]&lt;=10, "Low",
IF(Append1[[#This Row],[number_vmail_messages]]&lt;=25, "Medium", "High"))</f>
        <v>High</v>
      </c>
      <c r="I593">
        <v>168.1</v>
      </c>
      <c r="J593">
        <v>97</v>
      </c>
      <c r="K593">
        <v>28.58</v>
      </c>
      <c r="L593">
        <v>204</v>
      </c>
      <c r="M593">
        <v>88</v>
      </c>
      <c r="N593">
        <v>17.34</v>
      </c>
      <c r="O593">
        <v>260.89999999999998</v>
      </c>
      <c r="P593">
        <v>97</v>
      </c>
      <c r="Q593">
        <v>11.74</v>
      </c>
      <c r="R593">
        <v>15.1</v>
      </c>
      <c r="S593">
        <v>3</v>
      </c>
      <c r="T593">
        <v>4.08</v>
      </c>
      <c r="U593" t="str">
        <f>IF(Append1[[#This Row],[total_intl_charge]] &lt;= MEDIAN(Append1[total_intl_charge]), "Low", "High")</f>
        <v>High</v>
      </c>
      <c r="V593">
        <v>1</v>
      </c>
      <c r="X593" s="1"/>
      <c r="Y593">
        <f>IF(Append1[[#This Row],[churn]]="yes", 1,0)</f>
        <v>0</v>
      </c>
      <c r="Z593" t="str">
        <f>IF(Append1[[#This Row],[total_eve_charge]]&lt;=15,"Low",
IF(Append1[[#This Row],[total_eve_charge]]&lt;=19,"Medium","High"))</f>
        <v>Medium</v>
      </c>
      <c r="AA593" s="1" t="str">
        <f>IF(Append1[[#This Row],[total_day_charge]]&gt;30,"Heavy User",
IF(Append1[[#This Row],[total_eve_charge]]&gt;20,"Evening User",
IF(Append1[[#This Row],[total_night_charge]]&gt;10,"Night User","Low User")))</f>
        <v>Night User</v>
      </c>
    </row>
    <row r="594" spans="1:27" hidden="1" x14ac:dyDescent="0.3">
      <c r="A594">
        <v>593</v>
      </c>
      <c r="B594" s="1" t="s">
        <v>65</v>
      </c>
      <c r="C594">
        <v>167</v>
      </c>
      <c r="D594" s="1" t="s">
        <v>26</v>
      </c>
      <c r="E594" s="1">
        <v>0</v>
      </c>
      <c r="F594" s="1" t="s">
        <v>24</v>
      </c>
      <c r="G594">
        <v>30</v>
      </c>
      <c r="H594" t="str">
        <f>IF(Append1[[#This Row],[number_vmail_messages]]&lt;=10, "Low",
IF(Append1[[#This Row],[number_vmail_messages]]&lt;=25, "Medium", "High"))</f>
        <v>High</v>
      </c>
      <c r="I594">
        <v>195.8</v>
      </c>
      <c r="J594">
        <v>118</v>
      </c>
      <c r="K594">
        <v>33.29</v>
      </c>
      <c r="L594">
        <v>166.4</v>
      </c>
      <c r="M594">
        <v>109</v>
      </c>
      <c r="N594">
        <v>14.14</v>
      </c>
      <c r="O594">
        <v>297.39999999999998</v>
      </c>
      <c r="P594">
        <v>84</v>
      </c>
      <c r="Q594">
        <v>13.38</v>
      </c>
      <c r="R594">
        <v>11.7</v>
      </c>
      <c r="S594">
        <v>2</v>
      </c>
      <c r="T594">
        <v>3.16</v>
      </c>
      <c r="U594" t="str">
        <f>IF(Append1[[#This Row],[total_intl_charge]] &lt;= MEDIAN(Append1[total_intl_charge]), "Low", "High")</f>
        <v>High</v>
      </c>
      <c r="V594">
        <v>0</v>
      </c>
      <c r="X594" s="1"/>
      <c r="Y594">
        <f>IF(Append1[[#This Row],[churn]]="yes", 1,0)</f>
        <v>0</v>
      </c>
      <c r="Z594" t="str">
        <f>IF(Append1[[#This Row],[total_eve_charge]]&lt;=15,"Low",
IF(Append1[[#This Row],[total_eve_charge]]&lt;=19,"Medium","High"))</f>
        <v>Low</v>
      </c>
      <c r="AA594" s="1" t="str">
        <f>IF(Append1[[#This Row],[total_day_charge]]&gt;30,"Heavy User",
IF(Append1[[#This Row],[total_eve_charge]]&gt;20,"Evening User",
IF(Append1[[#This Row],[total_night_charge]]&gt;10,"Night User","Low User")))</f>
        <v>Heavy User</v>
      </c>
    </row>
    <row r="595" spans="1:27" hidden="1" x14ac:dyDescent="0.3">
      <c r="A595">
        <v>594</v>
      </c>
      <c r="B595" s="1" t="s">
        <v>53</v>
      </c>
      <c r="C595">
        <v>54</v>
      </c>
      <c r="D595" s="1" t="s">
        <v>22</v>
      </c>
      <c r="E595" s="1">
        <v>0</v>
      </c>
      <c r="F595" s="1" t="s">
        <v>23</v>
      </c>
      <c r="G595">
        <v>0</v>
      </c>
      <c r="H595" t="str">
        <f>IF(Append1[[#This Row],[number_vmail_messages]]&lt;=10, "Low",
IF(Append1[[#This Row],[number_vmail_messages]]&lt;=25, "Medium", "High"))</f>
        <v>Low</v>
      </c>
      <c r="I595">
        <v>230.2</v>
      </c>
      <c r="J595">
        <v>89</v>
      </c>
      <c r="K595">
        <v>39.130000000000003</v>
      </c>
      <c r="L595">
        <v>148.69999999999999</v>
      </c>
      <c r="M595">
        <v>110</v>
      </c>
      <c r="N595">
        <v>12.64</v>
      </c>
      <c r="O595">
        <v>255.6</v>
      </c>
      <c r="P595">
        <v>139</v>
      </c>
      <c r="Q595">
        <v>11.5</v>
      </c>
      <c r="R595">
        <v>8.1</v>
      </c>
      <c r="S595">
        <v>3</v>
      </c>
      <c r="T595">
        <v>2.19</v>
      </c>
      <c r="U595" t="str">
        <f>IF(Append1[[#This Row],[total_intl_charge]] &lt;= MEDIAN(Append1[total_intl_charge]), "Low", "High")</f>
        <v>Low</v>
      </c>
      <c r="V595">
        <v>4</v>
      </c>
      <c r="X595" s="1"/>
      <c r="Y595">
        <f>IF(Append1[[#This Row],[churn]]="yes", 1,0)</f>
        <v>0</v>
      </c>
      <c r="Z595" t="str">
        <f>IF(Append1[[#This Row],[total_eve_charge]]&lt;=15,"Low",
IF(Append1[[#This Row],[total_eve_charge]]&lt;=19,"Medium","High"))</f>
        <v>Low</v>
      </c>
      <c r="AA595" s="1" t="str">
        <f>IF(Append1[[#This Row],[total_day_charge]]&gt;30,"Heavy User",
IF(Append1[[#This Row],[total_eve_charge]]&gt;20,"Evening User",
IF(Append1[[#This Row],[total_night_charge]]&gt;10,"Night User","Low User")))</f>
        <v>Heavy User</v>
      </c>
    </row>
    <row r="596" spans="1:27" hidden="1" x14ac:dyDescent="0.3">
      <c r="A596">
        <v>595</v>
      </c>
      <c r="B596" s="1" t="s">
        <v>44</v>
      </c>
      <c r="C596">
        <v>115</v>
      </c>
      <c r="D596" s="1" t="s">
        <v>32</v>
      </c>
      <c r="E596" s="1">
        <v>0</v>
      </c>
      <c r="F596" s="1" t="s">
        <v>24</v>
      </c>
      <c r="G596">
        <v>30</v>
      </c>
      <c r="H596" t="str">
        <f>IF(Append1[[#This Row],[number_vmail_messages]]&lt;=10, "Low",
IF(Append1[[#This Row],[number_vmail_messages]]&lt;=25, "Medium", "High"))</f>
        <v>High</v>
      </c>
      <c r="I596">
        <v>181.2</v>
      </c>
      <c r="J596">
        <v>65</v>
      </c>
      <c r="K596">
        <v>30.8</v>
      </c>
      <c r="L596">
        <v>193.2</v>
      </c>
      <c r="M596">
        <v>62</v>
      </c>
      <c r="N596">
        <v>16.420000000000002</v>
      </c>
      <c r="O596">
        <v>153.19999999999999</v>
      </c>
      <c r="P596">
        <v>92</v>
      </c>
      <c r="Q596">
        <v>6.89</v>
      </c>
      <c r="R596">
        <v>9.9</v>
      </c>
      <c r="S596">
        <v>6</v>
      </c>
      <c r="T596">
        <v>2.67</v>
      </c>
      <c r="U596" t="str">
        <f>IF(Append1[[#This Row],[total_intl_charge]] &lt;= MEDIAN(Append1[total_intl_charge]), "Low", "High")</f>
        <v>Low</v>
      </c>
      <c r="V596">
        <v>2</v>
      </c>
      <c r="X596" s="1"/>
      <c r="Y596">
        <f>IF(Append1[[#This Row],[churn]]="yes", 1,0)</f>
        <v>0</v>
      </c>
      <c r="Z596" t="str">
        <f>IF(Append1[[#This Row],[total_eve_charge]]&lt;=15,"Low",
IF(Append1[[#This Row],[total_eve_charge]]&lt;=19,"Medium","High"))</f>
        <v>Medium</v>
      </c>
      <c r="AA596" s="1" t="str">
        <f>IF(Append1[[#This Row],[total_day_charge]]&gt;30,"Heavy User",
IF(Append1[[#This Row],[total_eve_charge]]&gt;20,"Evening User",
IF(Append1[[#This Row],[total_night_charge]]&gt;10,"Night User","Low User")))</f>
        <v>Heavy User</v>
      </c>
    </row>
    <row r="597" spans="1:27" hidden="1" x14ac:dyDescent="0.3">
      <c r="A597">
        <v>596</v>
      </c>
      <c r="B597" s="1" t="s">
        <v>66</v>
      </c>
      <c r="C597">
        <v>112</v>
      </c>
      <c r="D597" s="1" t="s">
        <v>22</v>
      </c>
      <c r="E597" s="1">
        <v>0</v>
      </c>
      <c r="F597" s="1" t="s">
        <v>23</v>
      </c>
      <c r="G597">
        <v>0</v>
      </c>
      <c r="H597" t="str">
        <f>IF(Append1[[#This Row],[number_vmail_messages]]&lt;=10, "Low",
IF(Append1[[#This Row],[number_vmail_messages]]&lt;=25, "Medium", "High"))</f>
        <v>Low</v>
      </c>
      <c r="I597">
        <v>105.3</v>
      </c>
      <c r="J597">
        <v>101</v>
      </c>
      <c r="K597">
        <v>17.899999999999999</v>
      </c>
      <c r="L597">
        <v>187.2</v>
      </c>
      <c r="M597">
        <v>92</v>
      </c>
      <c r="N597">
        <v>15.91</v>
      </c>
      <c r="O597">
        <v>206.4</v>
      </c>
      <c r="P597">
        <v>101</v>
      </c>
      <c r="Q597">
        <v>9.2899999999999991</v>
      </c>
      <c r="R597">
        <v>11.1</v>
      </c>
      <c r="S597">
        <v>2</v>
      </c>
      <c r="T597">
        <v>3</v>
      </c>
      <c r="U597" t="str">
        <f>IF(Append1[[#This Row],[total_intl_charge]] &lt;= MEDIAN(Append1[total_intl_charge]), "Low", "High")</f>
        <v>High</v>
      </c>
      <c r="V597">
        <v>4</v>
      </c>
      <c r="X597" s="1"/>
      <c r="Y597">
        <f>IF(Append1[[#This Row],[churn]]="yes", 1,0)</f>
        <v>0</v>
      </c>
      <c r="Z597" t="str">
        <f>IF(Append1[[#This Row],[total_eve_charge]]&lt;=15,"Low",
IF(Append1[[#This Row],[total_eve_charge]]&lt;=19,"Medium","High"))</f>
        <v>Medium</v>
      </c>
      <c r="AA597" s="1" t="str">
        <f>IF(Append1[[#This Row],[total_day_charge]]&gt;30,"Heavy User",
IF(Append1[[#This Row],[total_eve_charge]]&gt;20,"Evening User",
IF(Append1[[#This Row],[total_night_charge]]&gt;10,"Night User","Low User")))</f>
        <v>Low User</v>
      </c>
    </row>
    <row r="598" spans="1:27" hidden="1" x14ac:dyDescent="0.3">
      <c r="A598">
        <v>597</v>
      </c>
      <c r="B598" s="1" t="s">
        <v>56</v>
      </c>
      <c r="C598">
        <v>94</v>
      </c>
      <c r="D598" s="1" t="s">
        <v>22</v>
      </c>
      <c r="E598" s="1">
        <v>0</v>
      </c>
      <c r="F598" s="1" t="s">
        <v>23</v>
      </c>
      <c r="G598">
        <v>0</v>
      </c>
      <c r="H598" t="str">
        <f>IF(Append1[[#This Row],[number_vmail_messages]]&lt;=10, "Low",
IF(Append1[[#This Row],[number_vmail_messages]]&lt;=25, "Medium", "High"))</f>
        <v>Low</v>
      </c>
      <c r="I598">
        <v>208.1</v>
      </c>
      <c r="J598">
        <v>72</v>
      </c>
      <c r="K598">
        <v>35.380000000000003</v>
      </c>
      <c r="L598">
        <v>188</v>
      </c>
      <c r="M598">
        <v>79</v>
      </c>
      <c r="N598">
        <v>15.98</v>
      </c>
      <c r="O598">
        <v>162</v>
      </c>
      <c r="P598">
        <v>96</v>
      </c>
      <c r="Q598">
        <v>7.29</v>
      </c>
      <c r="R598">
        <v>4.5999999999999996</v>
      </c>
      <c r="S598">
        <v>5</v>
      </c>
      <c r="T598">
        <v>1.24</v>
      </c>
      <c r="U598" t="str">
        <f>IF(Append1[[#This Row],[total_intl_charge]] &lt;= MEDIAN(Append1[total_intl_charge]), "Low", "High")</f>
        <v>Low</v>
      </c>
      <c r="V598">
        <v>2</v>
      </c>
      <c r="X598" s="1"/>
      <c r="Y598">
        <f>IF(Append1[[#This Row],[churn]]="yes", 1,0)</f>
        <v>0</v>
      </c>
      <c r="Z598" t="str">
        <f>IF(Append1[[#This Row],[total_eve_charge]]&lt;=15,"Low",
IF(Append1[[#This Row],[total_eve_charge]]&lt;=19,"Medium","High"))</f>
        <v>Medium</v>
      </c>
      <c r="AA598" s="1" t="str">
        <f>IF(Append1[[#This Row],[total_day_charge]]&gt;30,"Heavy User",
IF(Append1[[#This Row],[total_eve_charge]]&gt;20,"Evening User",
IF(Append1[[#This Row],[total_night_charge]]&gt;10,"Night User","Low User")))</f>
        <v>Heavy User</v>
      </c>
    </row>
    <row r="599" spans="1:27" hidden="1" x14ac:dyDescent="0.3">
      <c r="A599">
        <v>598</v>
      </c>
      <c r="B599" s="1" t="s">
        <v>43</v>
      </c>
      <c r="C599">
        <v>87</v>
      </c>
      <c r="D599" s="1" t="s">
        <v>32</v>
      </c>
      <c r="E599" s="1">
        <v>0</v>
      </c>
      <c r="F599" s="1" t="s">
        <v>23</v>
      </c>
      <c r="G599">
        <v>0</v>
      </c>
      <c r="H599" t="str">
        <f>IF(Append1[[#This Row],[number_vmail_messages]]&lt;=10, "Low",
IF(Append1[[#This Row],[number_vmail_messages]]&lt;=25, "Medium", "High"))</f>
        <v>Low</v>
      </c>
      <c r="I599">
        <v>156</v>
      </c>
      <c r="J599">
        <v>70</v>
      </c>
      <c r="K599">
        <v>26.52</v>
      </c>
      <c r="L599">
        <v>160.5</v>
      </c>
      <c r="M599">
        <v>89</v>
      </c>
      <c r="N599">
        <v>13.64</v>
      </c>
      <c r="O599">
        <v>206.6</v>
      </c>
      <c r="P599">
        <v>112</v>
      </c>
      <c r="Q599">
        <v>9.3000000000000007</v>
      </c>
      <c r="R599">
        <v>7.1</v>
      </c>
      <c r="S599">
        <v>3</v>
      </c>
      <c r="T599">
        <v>1.92</v>
      </c>
      <c r="U599" t="str">
        <f>IF(Append1[[#This Row],[total_intl_charge]] &lt;= MEDIAN(Append1[total_intl_charge]), "Low", "High")</f>
        <v>Low</v>
      </c>
      <c r="V599">
        <v>4</v>
      </c>
      <c r="X599" s="1"/>
      <c r="Y599">
        <f>IF(Append1[[#This Row],[churn]]="yes", 1,0)</f>
        <v>0</v>
      </c>
      <c r="Z599" t="str">
        <f>IF(Append1[[#This Row],[total_eve_charge]]&lt;=15,"Low",
IF(Append1[[#This Row],[total_eve_charge]]&lt;=19,"Medium","High"))</f>
        <v>Low</v>
      </c>
      <c r="AA599" s="1" t="str">
        <f>IF(Append1[[#This Row],[total_day_charge]]&gt;30,"Heavy User",
IF(Append1[[#This Row],[total_eve_charge]]&gt;20,"Evening User",
IF(Append1[[#This Row],[total_night_charge]]&gt;10,"Night User","Low User")))</f>
        <v>Low User</v>
      </c>
    </row>
    <row r="600" spans="1:27" hidden="1" x14ac:dyDescent="0.3">
      <c r="A600">
        <v>599</v>
      </c>
      <c r="B600" s="1" t="s">
        <v>29</v>
      </c>
      <c r="C600">
        <v>11</v>
      </c>
      <c r="D600" s="1" t="s">
        <v>22</v>
      </c>
      <c r="E600" s="1">
        <v>0</v>
      </c>
      <c r="F600" s="1" t="s">
        <v>23</v>
      </c>
      <c r="G600">
        <v>0</v>
      </c>
      <c r="H600" t="str">
        <f>IF(Append1[[#This Row],[number_vmail_messages]]&lt;=10, "Low",
IF(Append1[[#This Row],[number_vmail_messages]]&lt;=25, "Medium", "High"))</f>
        <v>Low</v>
      </c>
      <c r="I600">
        <v>136.6</v>
      </c>
      <c r="J600">
        <v>111</v>
      </c>
      <c r="K600">
        <v>23.22</v>
      </c>
      <c r="L600">
        <v>80.599999999999994</v>
      </c>
      <c r="M600">
        <v>78</v>
      </c>
      <c r="N600">
        <v>6.85</v>
      </c>
      <c r="O600">
        <v>201.7</v>
      </c>
      <c r="P600">
        <v>77</v>
      </c>
      <c r="Q600">
        <v>9.08</v>
      </c>
      <c r="R600">
        <v>9.9</v>
      </c>
      <c r="S600">
        <v>4</v>
      </c>
      <c r="T600">
        <v>2.67</v>
      </c>
      <c r="U600" t="str">
        <f>IF(Append1[[#This Row],[total_intl_charge]] &lt;= MEDIAN(Append1[total_intl_charge]), "Low", "High")</f>
        <v>Low</v>
      </c>
      <c r="V600">
        <v>0</v>
      </c>
      <c r="X600" s="1"/>
      <c r="Y600">
        <f>IF(Append1[[#This Row],[churn]]="yes", 1,0)</f>
        <v>0</v>
      </c>
      <c r="Z600" t="str">
        <f>IF(Append1[[#This Row],[total_eve_charge]]&lt;=15,"Low",
IF(Append1[[#This Row],[total_eve_charge]]&lt;=19,"Medium","High"))</f>
        <v>Low</v>
      </c>
      <c r="AA600" s="1" t="str">
        <f>IF(Append1[[#This Row],[total_day_charge]]&gt;30,"Heavy User",
IF(Append1[[#This Row],[total_eve_charge]]&gt;20,"Evening User",
IF(Append1[[#This Row],[total_night_charge]]&gt;10,"Night User","Low User")))</f>
        <v>Low User</v>
      </c>
    </row>
    <row r="601" spans="1:27" hidden="1" x14ac:dyDescent="0.3">
      <c r="A601">
        <v>600</v>
      </c>
      <c r="B601" s="1" t="s">
        <v>42</v>
      </c>
      <c r="C601">
        <v>192</v>
      </c>
      <c r="D601" s="1" t="s">
        <v>26</v>
      </c>
      <c r="E601" s="1">
        <v>0</v>
      </c>
      <c r="F601" s="1" t="s">
        <v>23</v>
      </c>
      <c r="G601">
        <v>0</v>
      </c>
      <c r="H601" t="str">
        <f>IF(Append1[[#This Row],[number_vmail_messages]]&lt;=10, "Low",
IF(Append1[[#This Row],[number_vmail_messages]]&lt;=25, "Medium", "High"))</f>
        <v>Low</v>
      </c>
      <c r="I601">
        <v>174.5</v>
      </c>
      <c r="J601">
        <v>83</v>
      </c>
      <c r="K601">
        <v>29.67</v>
      </c>
      <c r="L601">
        <v>232.7</v>
      </c>
      <c r="M601">
        <v>102</v>
      </c>
      <c r="N601">
        <v>19.78</v>
      </c>
      <c r="O601">
        <v>101.5</v>
      </c>
      <c r="P601">
        <v>68</v>
      </c>
      <c r="Q601">
        <v>4.57</v>
      </c>
      <c r="R601">
        <v>12.4</v>
      </c>
      <c r="S601">
        <v>4</v>
      </c>
      <c r="T601">
        <v>3.35</v>
      </c>
      <c r="U601" t="str">
        <f>IF(Append1[[#This Row],[total_intl_charge]] &lt;= MEDIAN(Append1[total_intl_charge]), "Low", "High")</f>
        <v>High</v>
      </c>
      <c r="V601">
        <v>1</v>
      </c>
      <c r="X601" s="1"/>
      <c r="Y601">
        <f>IF(Append1[[#This Row],[churn]]="yes", 1,0)</f>
        <v>0</v>
      </c>
      <c r="Z601" t="str">
        <f>IF(Append1[[#This Row],[total_eve_charge]]&lt;=15,"Low",
IF(Append1[[#This Row],[total_eve_charge]]&lt;=19,"Medium","High"))</f>
        <v>High</v>
      </c>
      <c r="AA601" s="1" t="str">
        <f>IF(Append1[[#This Row],[total_day_charge]]&gt;30,"Heavy User",
IF(Append1[[#This Row],[total_eve_charge]]&gt;20,"Evening User",
IF(Append1[[#This Row],[total_night_charge]]&gt;10,"Night User","Low User")))</f>
        <v>Low User</v>
      </c>
    </row>
    <row r="602" spans="1:27" hidden="1" x14ac:dyDescent="0.3">
      <c r="A602">
        <v>601</v>
      </c>
      <c r="B602" s="1" t="s">
        <v>68</v>
      </c>
      <c r="C602">
        <v>124</v>
      </c>
      <c r="D602" s="1" t="s">
        <v>32</v>
      </c>
      <c r="E602" s="1">
        <v>0</v>
      </c>
      <c r="F602" s="1" t="s">
        <v>23</v>
      </c>
      <c r="G602">
        <v>0</v>
      </c>
      <c r="H602" t="str">
        <f>IF(Append1[[#This Row],[number_vmail_messages]]&lt;=10, "Low",
IF(Append1[[#This Row],[number_vmail_messages]]&lt;=25, "Medium", "High"))</f>
        <v>Low</v>
      </c>
      <c r="I602">
        <v>192.6</v>
      </c>
      <c r="J602">
        <v>108</v>
      </c>
      <c r="K602">
        <v>32.74</v>
      </c>
      <c r="L602">
        <v>223.3</v>
      </c>
      <c r="M602">
        <v>106</v>
      </c>
      <c r="N602">
        <v>18.98</v>
      </c>
      <c r="O602">
        <v>187</v>
      </c>
      <c r="P602">
        <v>84</v>
      </c>
      <c r="Q602">
        <v>8.41</v>
      </c>
      <c r="R602">
        <v>4.2</v>
      </c>
      <c r="S602">
        <v>2</v>
      </c>
      <c r="T602">
        <v>1.1299999999999999</v>
      </c>
      <c r="U602" t="str">
        <f>IF(Append1[[#This Row],[total_intl_charge]] &lt;= MEDIAN(Append1[total_intl_charge]), "Low", "High")</f>
        <v>Low</v>
      </c>
      <c r="V602">
        <v>1</v>
      </c>
      <c r="X602" s="1"/>
      <c r="Y602">
        <f>IF(Append1[[#This Row],[churn]]="yes", 1,0)</f>
        <v>0</v>
      </c>
      <c r="Z602" t="str">
        <f>IF(Append1[[#This Row],[total_eve_charge]]&lt;=15,"Low",
IF(Append1[[#This Row],[total_eve_charge]]&lt;=19,"Medium","High"))</f>
        <v>Medium</v>
      </c>
      <c r="AA602" s="1" t="str">
        <f>IF(Append1[[#This Row],[total_day_charge]]&gt;30,"Heavy User",
IF(Append1[[#This Row],[total_eve_charge]]&gt;20,"Evening User",
IF(Append1[[#This Row],[total_night_charge]]&gt;10,"Night User","Low User")))</f>
        <v>Heavy User</v>
      </c>
    </row>
    <row r="603" spans="1:27" hidden="1" x14ac:dyDescent="0.3">
      <c r="A603">
        <v>602</v>
      </c>
      <c r="B603" s="1" t="s">
        <v>49</v>
      </c>
      <c r="C603">
        <v>97</v>
      </c>
      <c r="D603" s="1" t="s">
        <v>26</v>
      </c>
      <c r="E603" s="1">
        <v>0</v>
      </c>
      <c r="F603" s="1" t="s">
        <v>23</v>
      </c>
      <c r="G603">
        <v>0</v>
      </c>
      <c r="H603" t="str">
        <f>IF(Append1[[#This Row],[number_vmail_messages]]&lt;=10, "Low",
IF(Append1[[#This Row],[number_vmail_messages]]&lt;=25, "Medium", "High"))</f>
        <v>Low</v>
      </c>
      <c r="I603">
        <v>164.2</v>
      </c>
      <c r="J603">
        <v>97</v>
      </c>
      <c r="K603">
        <v>27.91</v>
      </c>
      <c r="L603">
        <v>232.2</v>
      </c>
      <c r="M603">
        <v>85</v>
      </c>
      <c r="N603">
        <v>19.739999999999998</v>
      </c>
      <c r="O603">
        <v>198.8</v>
      </c>
      <c r="P603">
        <v>118</v>
      </c>
      <c r="Q603">
        <v>8.9499999999999993</v>
      </c>
      <c r="R603">
        <v>6.5</v>
      </c>
      <c r="S603">
        <v>3</v>
      </c>
      <c r="T603">
        <v>1.76</v>
      </c>
      <c r="U603" t="str">
        <f>IF(Append1[[#This Row],[total_intl_charge]] &lt;= MEDIAN(Append1[total_intl_charge]), "Low", "High")</f>
        <v>Low</v>
      </c>
      <c r="V603">
        <v>1</v>
      </c>
      <c r="X603" s="1"/>
      <c r="Y603">
        <f>IF(Append1[[#This Row],[churn]]="yes", 1,0)</f>
        <v>0</v>
      </c>
      <c r="Z603" t="str">
        <f>IF(Append1[[#This Row],[total_eve_charge]]&lt;=15,"Low",
IF(Append1[[#This Row],[total_eve_charge]]&lt;=19,"Medium","High"))</f>
        <v>High</v>
      </c>
      <c r="AA603" s="1" t="str">
        <f>IF(Append1[[#This Row],[total_day_charge]]&gt;30,"Heavy User",
IF(Append1[[#This Row],[total_eve_charge]]&gt;20,"Evening User",
IF(Append1[[#This Row],[total_night_charge]]&gt;10,"Night User","Low User")))</f>
        <v>Low User</v>
      </c>
    </row>
    <row r="604" spans="1:27" hidden="1" x14ac:dyDescent="0.3">
      <c r="A604">
        <v>603</v>
      </c>
      <c r="B604" s="1" t="s">
        <v>56</v>
      </c>
      <c r="C604">
        <v>93</v>
      </c>
      <c r="D604" s="1" t="s">
        <v>26</v>
      </c>
      <c r="E604" s="1">
        <v>1</v>
      </c>
      <c r="F604" s="1" t="s">
        <v>23</v>
      </c>
      <c r="G604">
        <v>0</v>
      </c>
      <c r="H604" t="str">
        <f>IF(Append1[[#This Row],[number_vmail_messages]]&lt;=10, "Low",
IF(Append1[[#This Row],[number_vmail_messages]]&lt;=25, "Medium", "High"))</f>
        <v>Low</v>
      </c>
      <c r="I604">
        <v>172.4</v>
      </c>
      <c r="J604">
        <v>133</v>
      </c>
      <c r="K604">
        <v>29.31</v>
      </c>
      <c r="L604">
        <v>205.6</v>
      </c>
      <c r="M604">
        <v>77</v>
      </c>
      <c r="N604">
        <v>17.48</v>
      </c>
      <c r="O604">
        <v>245.8</v>
      </c>
      <c r="P604">
        <v>126</v>
      </c>
      <c r="Q604">
        <v>11.06</v>
      </c>
      <c r="R604">
        <v>9.1</v>
      </c>
      <c r="S604">
        <v>9</v>
      </c>
      <c r="T604">
        <v>2.46</v>
      </c>
      <c r="U604" t="str">
        <f>IF(Append1[[#This Row],[total_intl_charge]] &lt;= MEDIAN(Append1[total_intl_charge]), "Low", "High")</f>
        <v>Low</v>
      </c>
      <c r="V604">
        <v>1</v>
      </c>
      <c r="X604" s="1"/>
      <c r="Y604">
        <f>IF(Append1[[#This Row],[churn]]="yes", 1,0)</f>
        <v>0</v>
      </c>
      <c r="Z604" t="str">
        <f>IF(Append1[[#This Row],[total_eve_charge]]&lt;=15,"Low",
IF(Append1[[#This Row],[total_eve_charge]]&lt;=19,"Medium","High"))</f>
        <v>Medium</v>
      </c>
      <c r="AA604" s="1" t="str">
        <f>IF(Append1[[#This Row],[total_day_charge]]&gt;30,"Heavy User",
IF(Append1[[#This Row],[total_eve_charge]]&gt;20,"Evening User",
IF(Append1[[#This Row],[total_night_charge]]&gt;10,"Night User","Low User")))</f>
        <v>Night User</v>
      </c>
    </row>
    <row r="605" spans="1:27" hidden="1" x14ac:dyDescent="0.3">
      <c r="A605">
        <v>604</v>
      </c>
      <c r="B605" s="1" t="s">
        <v>30</v>
      </c>
      <c r="C605">
        <v>103</v>
      </c>
      <c r="D605" s="1" t="s">
        <v>32</v>
      </c>
      <c r="E605" s="1">
        <v>0</v>
      </c>
      <c r="F605" s="1" t="s">
        <v>23</v>
      </c>
      <c r="G605">
        <v>0</v>
      </c>
      <c r="H605" t="str">
        <f>IF(Append1[[#This Row],[number_vmail_messages]]&lt;=10, "Low",
IF(Append1[[#This Row],[number_vmail_messages]]&lt;=25, "Medium", "High"))</f>
        <v>Low</v>
      </c>
      <c r="I605">
        <v>205.2</v>
      </c>
      <c r="J605">
        <v>74</v>
      </c>
      <c r="K605">
        <v>34.880000000000003</v>
      </c>
      <c r="L605">
        <v>200.8</v>
      </c>
      <c r="M605">
        <v>97</v>
      </c>
      <c r="N605">
        <v>17.07</v>
      </c>
      <c r="O605">
        <v>251.1</v>
      </c>
      <c r="P605">
        <v>94</v>
      </c>
      <c r="Q605">
        <v>11.3</v>
      </c>
      <c r="R605">
        <v>11.2</v>
      </c>
      <c r="S605">
        <v>1</v>
      </c>
      <c r="T605">
        <v>3.02</v>
      </c>
      <c r="U605" t="str">
        <f>IF(Append1[[#This Row],[total_intl_charge]] &lt;= MEDIAN(Append1[total_intl_charge]), "Low", "High")</f>
        <v>High</v>
      </c>
      <c r="V605">
        <v>1</v>
      </c>
      <c r="X605" s="1"/>
      <c r="Y605">
        <f>IF(Append1[[#This Row],[churn]]="yes", 1,0)</f>
        <v>0</v>
      </c>
      <c r="Z605" t="str">
        <f>IF(Append1[[#This Row],[total_eve_charge]]&lt;=15,"Low",
IF(Append1[[#This Row],[total_eve_charge]]&lt;=19,"Medium","High"))</f>
        <v>Medium</v>
      </c>
      <c r="AA605" s="1" t="str">
        <f>IF(Append1[[#This Row],[total_day_charge]]&gt;30,"Heavy User",
IF(Append1[[#This Row],[total_eve_charge]]&gt;20,"Evening User",
IF(Append1[[#This Row],[total_night_charge]]&gt;10,"Night User","Low User")))</f>
        <v>Heavy User</v>
      </c>
    </row>
    <row r="606" spans="1:27" hidden="1" x14ac:dyDescent="0.3">
      <c r="A606">
        <v>605</v>
      </c>
      <c r="B606" s="1" t="s">
        <v>52</v>
      </c>
      <c r="C606">
        <v>75</v>
      </c>
      <c r="D606" s="1" t="s">
        <v>26</v>
      </c>
      <c r="E606" s="1">
        <v>0</v>
      </c>
      <c r="F606" s="1" t="s">
        <v>23</v>
      </c>
      <c r="G606">
        <v>0</v>
      </c>
      <c r="H606" t="str">
        <f>IF(Append1[[#This Row],[number_vmail_messages]]&lt;=10, "Low",
IF(Append1[[#This Row],[number_vmail_messages]]&lt;=25, "Medium", "High"))</f>
        <v>Low</v>
      </c>
      <c r="I606">
        <v>192</v>
      </c>
      <c r="J606">
        <v>106</v>
      </c>
      <c r="K606">
        <v>32.64</v>
      </c>
      <c r="L606">
        <v>140.4</v>
      </c>
      <c r="M606">
        <v>97</v>
      </c>
      <c r="N606">
        <v>11.93</v>
      </c>
      <c r="O606">
        <v>190.1</v>
      </c>
      <c r="P606">
        <v>94</v>
      </c>
      <c r="Q606">
        <v>8.5500000000000007</v>
      </c>
      <c r="R606">
        <v>7.6</v>
      </c>
      <c r="S606">
        <v>5</v>
      </c>
      <c r="T606">
        <v>2.0499999999999998</v>
      </c>
      <c r="U606" t="str">
        <f>IF(Append1[[#This Row],[total_intl_charge]] &lt;= MEDIAN(Append1[total_intl_charge]), "Low", "High")</f>
        <v>Low</v>
      </c>
      <c r="V606">
        <v>2</v>
      </c>
      <c r="X606" s="1"/>
      <c r="Y606">
        <f>IF(Append1[[#This Row],[churn]]="yes", 1,0)</f>
        <v>0</v>
      </c>
      <c r="Z606" t="str">
        <f>IF(Append1[[#This Row],[total_eve_charge]]&lt;=15,"Low",
IF(Append1[[#This Row],[total_eve_charge]]&lt;=19,"Medium","High"))</f>
        <v>Low</v>
      </c>
      <c r="AA606" s="1" t="str">
        <f>IF(Append1[[#This Row],[total_day_charge]]&gt;30,"Heavy User",
IF(Append1[[#This Row],[total_eve_charge]]&gt;20,"Evening User",
IF(Append1[[#This Row],[total_night_charge]]&gt;10,"Night User","Low User")))</f>
        <v>Heavy User</v>
      </c>
    </row>
    <row r="607" spans="1:27" hidden="1" x14ac:dyDescent="0.3">
      <c r="A607">
        <v>606</v>
      </c>
      <c r="B607" s="1" t="s">
        <v>76</v>
      </c>
      <c r="C607">
        <v>70</v>
      </c>
      <c r="D607" s="1" t="s">
        <v>32</v>
      </c>
      <c r="E607" s="1">
        <v>0</v>
      </c>
      <c r="F607" s="1" t="s">
        <v>23</v>
      </c>
      <c r="G607">
        <v>0</v>
      </c>
      <c r="H607" t="str">
        <f>IF(Append1[[#This Row],[number_vmail_messages]]&lt;=10, "Low",
IF(Append1[[#This Row],[number_vmail_messages]]&lt;=25, "Medium", "High"))</f>
        <v>Low</v>
      </c>
      <c r="I607">
        <v>156.6</v>
      </c>
      <c r="J607">
        <v>82</v>
      </c>
      <c r="K607">
        <v>26.62</v>
      </c>
      <c r="L607">
        <v>193.1</v>
      </c>
      <c r="M607">
        <v>112</v>
      </c>
      <c r="N607">
        <v>16.41</v>
      </c>
      <c r="O607">
        <v>179.8</v>
      </c>
      <c r="P607">
        <v>108</v>
      </c>
      <c r="Q607">
        <v>8.09</v>
      </c>
      <c r="R607">
        <v>12.6</v>
      </c>
      <c r="S607">
        <v>1</v>
      </c>
      <c r="T607">
        <v>3.4</v>
      </c>
      <c r="U607" t="str">
        <f>IF(Append1[[#This Row],[total_intl_charge]] &lt;= MEDIAN(Append1[total_intl_charge]), "Low", "High")</f>
        <v>High</v>
      </c>
      <c r="V607">
        <v>1</v>
      </c>
      <c r="X607" s="1"/>
      <c r="Y607">
        <f>IF(Append1[[#This Row],[churn]]="yes", 1,0)</f>
        <v>0</v>
      </c>
      <c r="Z607" t="str">
        <f>IF(Append1[[#This Row],[total_eve_charge]]&lt;=15,"Low",
IF(Append1[[#This Row],[total_eve_charge]]&lt;=19,"Medium","High"))</f>
        <v>Medium</v>
      </c>
      <c r="AA607" s="1" t="str">
        <f>IF(Append1[[#This Row],[total_day_charge]]&gt;30,"Heavy User",
IF(Append1[[#This Row],[total_eve_charge]]&gt;20,"Evening User",
IF(Append1[[#This Row],[total_night_charge]]&gt;10,"Night User","Low User")))</f>
        <v>Low User</v>
      </c>
    </row>
    <row r="608" spans="1:27" hidden="1" x14ac:dyDescent="0.3">
      <c r="A608">
        <v>607</v>
      </c>
      <c r="B608" s="1" t="s">
        <v>33</v>
      </c>
      <c r="C608">
        <v>84</v>
      </c>
      <c r="D608" s="1" t="s">
        <v>32</v>
      </c>
      <c r="E608" s="1">
        <v>1</v>
      </c>
      <c r="F608" s="1" t="s">
        <v>24</v>
      </c>
      <c r="G608">
        <v>18</v>
      </c>
      <c r="H608" t="str">
        <f>IF(Append1[[#This Row],[number_vmail_messages]]&lt;=10, "Low",
IF(Append1[[#This Row],[number_vmail_messages]]&lt;=25, "Medium", "High"))</f>
        <v>Medium</v>
      </c>
      <c r="I608">
        <v>136.80000000000001</v>
      </c>
      <c r="J608">
        <v>114</v>
      </c>
      <c r="K608">
        <v>23.26</v>
      </c>
      <c r="L608">
        <v>200.3</v>
      </c>
      <c r="M608">
        <v>110</v>
      </c>
      <c r="N608">
        <v>17.03</v>
      </c>
      <c r="O608">
        <v>199</v>
      </c>
      <c r="P608">
        <v>86</v>
      </c>
      <c r="Q608">
        <v>8.9600000000000009</v>
      </c>
      <c r="R608">
        <v>8</v>
      </c>
      <c r="S608">
        <v>4</v>
      </c>
      <c r="T608">
        <v>2.16</v>
      </c>
      <c r="U608" t="str">
        <f>IF(Append1[[#This Row],[total_intl_charge]] &lt;= MEDIAN(Append1[total_intl_charge]), "Low", "High")</f>
        <v>Low</v>
      </c>
      <c r="V608">
        <v>3</v>
      </c>
      <c r="X608" s="1"/>
      <c r="Y608">
        <f>IF(Append1[[#This Row],[churn]]="yes", 1,0)</f>
        <v>0</v>
      </c>
      <c r="Z608" t="str">
        <f>IF(Append1[[#This Row],[total_eve_charge]]&lt;=15,"Low",
IF(Append1[[#This Row],[total_eve_charge]]&lt;=19,"Medium","High"))</f>
        <v>Medium</v>
      </c>
      <c r="AA608" s="1" t="str">
        <f>IF(Append1[[#This Row],[total_day_charge]]&gt;30,"Heavy User",
IF(Append1[[#This Row],[total_eve_charge]]&gt;20,"Evening User",
IF(Append1[[#This Row],[total_night_charge]]&gt;10,"Night User","Low User")))</f>
        <v>Low User</v>
      </c>
    </row>
    <row r="609" spans="1:27" hidden="1" x14ac:dyDescent="0.3">
      <c r="A609">
        <v>608</v>
      </c>
      <c r="B609" s="1" t="s">
        <v>62</v>
      </c>
      <c r="C609">
        <v>129</v>
      </c>
      <c r="D609" s="1" t="s">
        <v>32</v>
      </c>
      <c r="E609" s="1">
        <v>0</v>
      </c>
      <c r="F609" s="1" t="s">
        <v>23</v>
      </c>
      <c r="G609">
        <v>0</v>
      </c>
      <c r="H609" t="str">
        <f>IF(Append1[[#This Row],[number_vmail_messages]]&lt;=10, "Low",
IF(Append1[[#This Row],[number_vmail_messages]]&lt;=25, "Medium", "High"))</f>
        <v>Low</v>
      </c>
      <c r="I609">
        <v>52.2</v>
      </c>
      <c r="J609">
        <v>93</v>
      </c>
      <c r="K609">
        <v>8.8699999999999992</v>
      </c>
      <c r="L609">
        <v>128.80000000000001</v>
      </c>
      <c r="M609">
        <v>117</v>
      </c>
      <c r="N609">
        <v>10.95</v>
      </c>
      <c r="O609">
        <v>141.69999999999999</v>
      </c>
      <c r="P609">
        <v>63</v>
      </c>
      <c r="Q609">
        <v>6.38</v>
      </c>
      <c r="R609">
        <v>9.4</v>
      </c>
      <c r="S609">
        <v>12</v>
      </c>
      <c r="T609">
        <v>2.54</v>
      </c>
      <c r="U609" t="str">
        <f>IF(Append1[[#This Row],[total_intl_charge]] &lt;= MEDIAN(Append1[total_intl_charge]), "Low", "High")</f>
        <v>Low</v>
      </c>
      <c r="V609">
        <v>1</v>
      </c>
      <c r="X609" s="1"/>
      <c r="Y609">
        <f>IF(Append1[[#This Row],[churn]]="yes", 1,0)</f>
        <v>0</v>
      </c>
      <c r="Z609" t="str">
        <f>IF(Append1[[#This Row],[total_eve_charge]]&lt;=15,"Low",
IF(Append1[[#This Row],[total_eve_charge]]&lt;=19,"Medium","High"))</f>
        <v>Low</v>
      </c>
      <c r="AA609" s="1" t="str">
        <f>IF(Append1[[#This Row],[total_day_charge]]&gt;30,"Heavy User",
IF(Append1[[#This Row],[total_eve_charge]]&gt;20,"Evening User",
IF(Append1[[#This Row],[total_night_charge]]&gt;10,"Night User","Low User")))</f>
        <v>Low User</v>
      </c>
    </row>
    <row r="610" spans="1:27" hidden="1" x14ac:dyDescent="0.3">
      <c r="A610">
        <v>609</v>
      </c>
      <c r="B610" s="1" t="s">
        <v>34</v>
      </c>
      <c r="C610">
        <v>38</v>
      </c>
      <c r="D610" s="1" t="s">
        <v>22</v>
      </c>
      <c r="E610" s="1">
        <v>0</v>
      </c>
      <c r="F610" s="1" t="s">
        <v>23</v>
      </c>
      <c r="G610">
        <v>0</v>
      </c>
      <c r="H610" t="str">
        <f>IF(Append1[[#This Row],[number_vmail_messages]]&lt;=10, "Low",
IF(Append1[[#This Row],[number_vmail_messages]]&lt;=25, "Medium", "High"))</f>
        <v>Low</v>
      </c>
      <c r="I610">
        <v>228.3</v>
      </c>
      <c r="J610">
        <v>129</v>
      </c>
      <c r="K610">
        <v>38.81</v>
      </c>
      <c r="L610">
        <v>141.9</v>
      </c>
      <c r="M610">
        <v>83</v>
      </c>
      <c r="N610">
        <v>12.06</v>
      </c>
      <c r="O610">
        <v>268.60000000000002</v>
      </c>
      <c r="P610">
        <v>116</v>
      </c>
      <c r="Q610">
        <v>12.09</v>
      </c>
      <c r="R610">
        <v>9.6999999999999993</v>
      </c>
      <c r="S610">
        <v>3</v>
      </c>
      <c r="T610">
        <v>2.62</v>
      </c>
      <c r="U610" t="str">
        <f>IF(Append1[[#This Row],[total_intl_charge]] &lt;= MEDIAN(Append1[total_intl_charge]), "Low", "High")</f>
        <v>Low</v>
      </c>
      <c r="V610">
        <v>2</v>
      </c>
      <c r="X610" s="1"/>
      <c r="Y610">
        <f>IF(Append1[[#This Row],[churn]]="yes", 1,0)</f>
        <v>0</v>
      </c>
      <c r="Z610" t="str">
        <f>IF(Append1[[#This Row],[total_eve_charge]]&lt;=15,"Low",
IF(Append1[[#This Row],[total_eve_charge]]&lt;=19,"Medium","High"))</f>
        <v>Low</v>
      </c>
      <c r="AA610" s="1" t="str">
        <f>IF(Append1[[#This Row],[total_day_charge]]&gt;30,"Heavy User",
IF(Append1[[#This Row],[total_eve_charge]]&gt;20,"Evening User",
IF(Append1[[#This Row],[total_night_charge]]&gt;10,"Night User","Low User")))</f>
        <v>Heavy User</v>
      </c>
    </row>
    <row r="611" spans="1:27" hidden="1" x14ac:dyDescent="0.3">
      <c r="A611">
        <v>610</v>
      </c>
      <c r="B611" s="1" t="s">
        <v>58</v>
      </c>
      <c r="C611">
        <v>170</v>
      </c>
      <c r="D611" s="1" t="s">
        <v>32</v>
      </c>
      <c r="E611" s="1">
        <v>0</v>
      </c>
      <c r="F611" s="1" t="s">
        <v>23</v>
      </c>
      <c r="G611">
        <v>0</v>
      </c>
      <c r="H611" t="str">
        <f>IF(Append1[[#This Row],[number_vmail_messages]]&lt;=10, "Low",
IF(Append1[[#This Row],[number_vmail_messages]]&lt;=25, "Medium", "High"))</f>
        <v>Low</v>
      </c>
      <c r="I611">
        <v>215.4</v>
      </c>
      <c r="J611">
        <v>94</v>
      </c>
      <c r="K611">
        <v>36.619999999999997</v>
      </c>
      <c r="L611">
        <v>138.19999999999999</v>
      </c>
      <c r="M611">
        <v>97</v>
      </c>
      <c r="N611">
        <v>11.75</v>
      </c>
      <c r="O611">
        <v>237.1</v>
      </c>
      <c r="P611">
        <v>117</v>
      </c>
      <c r="Q611">
        <v>10.67</v>
      </c>
      <c r="R611">
        <v>12.5</v>
      </c>
      <c r="S611">
        <v>5</v>
      </c>
      <c r="T611">
        <v>3.38</v>
      </c>
      <c r="U611" t="str">
        <f>IF(Append1[[#This Row],[total_intl_charge]] &lt;= MEDIAN(Append1[total_intl_charge]), "Low", "High")</f>
        <v>High</v>
      </c>
      <c r="V611">
        <v>1</v>
      </c>
      <c r="X611" s="1"/>
      <c r="Y611">
        <f>IF(Append1[[#This Row],[churn]]="yes", 1,0)</f>
        <v>0</v>
      </c>
      <c r="Z611" t="str">
        <f>IF(Append1[[#This Row],[total_eve_charge]]&lt;=15,"Low",
IF(Append1[[#This Row],[total_eve_charge]]&lt;=19,"Medium","High"))</f>
        <v>Low</v>
      </c>
      <c r="AA611" s="1" t="str">
        <f>IF(Append1[[#This Row],[total_day_charge]]&gt;30,"Heavy User",
IF(Append1[[#This Row],[total_eve_charge]]&gt;20,"Evening User",
IF(Append1[[#This Row],[total_night_charge]]&gt;10,"Night User","Low User")))</f>
        <v>Heavy User</v>
      </c>
    </row>
    <row r="612" spans="1:27" hidden="1" x14ac:dyDescent="0.3">
      <c r="A612">
        <v>611</v>
      </c>
      <c r="B612" s="1" t="s">
        <v>73</v>
      </c>
      <c r="C612">
        <v>72</v>
      </c>
      <c r="D612" s="1" t="s">
        <v>32</v>
      </c>
      <c r="E612" s="1">
        <v>0</v>
      </c>
      <c r="F612" s="1" t="s">
        <v>23</v>
      </c>
      <c r="G612">
        <v>0</v>
      </c>
      <c r="H612" t="str">
        <f>IF(Append1[[#This Row],[number_vmail_messages]]&lt;=10, "Low",
IF(Append1[[#This Row],[number_vmail_messages]]&lt;=25, "Medium", "High"))</f>
        <v>Low</v>
      </c>
      <c r="I612">
        <v>153.80000000000001</v>
      </c>
      <c r="J612">
        <v>64</v>
      </c>
      <c r="K612">
        <v>26.15</v>
      </c>
      <c r="L612">
        <v>304.39999999999998</v>
      </c>
      <c r="M612">
        <v>106</v>
      </c>
      <c r="N612">
        <v>25.87</v>
      </c>
      <c r="O612">
        <v>185</v>
      </c>
      <c r="P612">
        <v>125</v>
      </c>
      <c r="Q612">
        <v>8.32</v>
      </c>
      <c r="R612">
        <v>8.4</v>
      </c>
      <c r="S612">
        <v>5</v>
      </c>
      <c r="T612">
        <v>2.27</v>
      </c>
      <c r="U612" t="str">
        <f>IF(Append1[[#This Row],[total_intl_charge]] &lt;= MEDIAN(Append1[total_intl_charge]), "Low", "High")</f>
        <v>Low</v>
      </c>
      <c r="V612">
        <v>1</v>
      </c>
      <c r="X612" s="1"/>
      <c r="Y612">
        <f>IF(Append1[[#This Row],[churn]]="yes", 1,0)</f>
        <v>0</v>
      </c>
      <c r="Z612" t="str">
        <f>IF(Append1[[#This Row],[total_eve_charge]]&lt;=15,"Low",
IF(Append1[[#This Row],[total_eve_charge]]&lt;=19,"Medium","High"))</f>
        <v>High</v>
      </c>
      <c r="AA612" s="1" t="str">
        <f>IF(Append1[[#This Row],[total_day_charge]]&gt;30,"Heavy User",
IF(Append1[[#This Row],[total_eve_charge]]&gt;20,"Evening User",
IF(Append1[[#This Row],[total_night_charge]]&gt;10,"Night User","Low User")))</f>
        <v>Evening User</v>
      </c>
    </row>
    <row r="613" spans="1:27" hidden="1" x14ac:dyDescent="0.3">
      <c r="A613">
        <v>612</v>
      </c>
      <c r="B613" s="1" t="s">
        <v>33</v>
      </c>
      <c r="C613">
        <v>111</v>
      </c>
      <c r="D613" s="1" t="s">
        <v>32</v>
      </c>
      <c r="E613" s="1">
        <v>1</v>
      </c>
      <c r="F613" s="1" t="s">
        <v>23</v>
      </c>
      <c r="G613">
        <v>0</v>
      </c>
      <c r="H613" t="str">
        <f>IF(Append1[[#This Row],[number_vmail_messages]]&lt;=10, "Low",
IF(Append1[[#This Row],[number_vmail_messages]]&lt;=25, "Medium", "High"))</f>
        <v>Low</v>
      </c>
      <c r="I613">
        <v>159.4</v>
      </c>
      <c r="J613">
        <v>47</v>
      </c>
      <c r="K613">
        <v>27.1</v>
      </c>
      <c r="L613">
        <v>269.3</v>
      </c>
      <c r="M613">
        <v>53</v>
      </c>
      <c r="N613">
        <v>22.89</v>
      </c>
      <c r="O613">
        <v>179.8</v>
      </c>
      <c r="P613">
        <v>103</v>
      </c>
      <c r="Q613">
        <v>8.09</v>
      </c>
      <c r="R613">
        <v>13.7</v>
      </c>
      <c r="S613">
        <v>2</v>
      </c>
      <c r="T613">
        <v>3.7</v>
      </c>
      <c r="U613" t="str">
        <f>IF(Append1[[#This Row],[total_intl_charge]] &lt;= MEDIAN(Append1[total_intl_charge]), "Low", "High")</f>
        <v>High</v>
      </c>
      <c r="V613">
        <v>2</v>
      </c>
      <c r="X613" s="1"/>
      <c r="Y613">
        <f>IF(Append1[[#This Row],[churn]]="yes", 1,0)</f>
        <v>0</v>
      </c>
      <c r="Z613" t="str">
        <f>IF(Append1[[#This Row],[total_eve_charge]]&lt;=15,"Low",
IF(Append1[[#This Row],[total_eve_charge]]&lt;=19,"Medium","High"))</f>
        <v>High</v>
      </c>
      <c r="AA613" s="1" t="str">
        <f>IF(Append1[[#This Row],[total_day_charge]]&gt;30,"Heavy User",
IF(Append1[[#This Row],[total_eve_charge]]&gt;20,"Evening User",
IF(Append1[[#This Row],[total_night_charge]]&gt;10,"Night User","Low User")))</f>
        <v>Evening User</v>
      </c>
    </row>
    <row r="614" spans="1:27" hidden="1" x14ac:dyDescent="0.3">
      <c r="A614">
        <v>613</v>
      </c>
      <c r="B614" s="1" t="s">
        <v>40</v>
      </c>
      <c r="C614">
        <v>98</v>
      </c>
      <c r="D614" s="1" t="s">
        <v>22</v>
      </c>
      <c r="E614" s="1">
        <v>1</v>
      </c>
      <c r="F614" s="1" t="s">
        <v>23</v>
      </c>
      <c r="G614">
        <v>0</v>
      </c>
      <c r="H614" t="str">
        <f>IF(Append1[[#This Row],[number_vmail_messages]]&lt;=10, "Low",
IF(Append1[[#This Row],[number_vmail_messages]]&lt;=25, "Medium", "High"))</f>
        <v>Low</v>
      </c>
      <c r="I614">
        <v>172.5</v>
      </c>
      <c r="J614">
        <v>118</v>
      </c>
      <c r="K614">
        <v>29.33</v>
      </c>
      <c r="L614">
        <v>198.5</v>
      </c>
      <c r="M614">
        <v>107</v>
      </c>
      <c r="N614">
        <v>16.87</v>
      </c>
      <c r="O614">
        <v>230.2</v>
      </c>
      <c r="P614">
        <v>105</v>
      </c>
      <c r="Q614">
        <v>10.36</v>
      </c>
      <c r="R614">
        <v>12.6</v>
      </c>
      <c r="S614">
        <v>3</v>
      </c>
      <c r="T614">
        <v>3.4</v>
      </c>
      <c r="U614" t="str">
        <f>IF(Append1[[#This Row],[total_intl_charge]] &lt;= MEDIAN(Append1[total_intl_charge]), "Low", "High")</f>
        <v>High</v>
      </c>
      <c r="V614">
        <v>1</v>
      </c>
      <c r="X614" s="1"/>
      <c r="Y614">
        <f>IF(Append1[[#This Row],[churn]]="yes", 1,0)</f>
        <v>0</v>
      </c>
      <c r="Z614" t="str">
        <f>IF(Append1[[#This Row],[total_eve_charge]]&lt;=15,"Low",
IF(Append1[[#This Row],[total_eve_charge]]&lt;=19,"Medium","High"))</f>
        <v>Medium</v>
      </c>
      <c r="AA614" s="1" t="str">
        <f>IF(Append1[[#This Row],[total_day_charge]]&gt;30,"Heavy User",
IF(Append1[[#This Row],[total_eve_charge]]&gt;20,"Evening User",
IF(Append1[[#This Row],[total_night_charge]]&gt;10,"Night User","Low User")))</f>
        <v>Night User</v>
      </c>
    </row>
    <row r="615" spans="1:27" hidden="1" x14ac:dyDescent="0.3">
      <c r="A615">
        <v>614</v>
      </c>
      <c r="B615" s="1" t="s">
        <v>49</v>
      </c>
      <c r="C615">
        <v>94</v>
      </c>
      <c r="D615" s="1" t="s">
        <v>32</v>
      </c>
      <c r="E615" s="1">
        <v>0</v>
      </c>
      <c r="F615" s="1" t="s">
        <v>23</v>
      </c>
      <c r="G615">
        <v>0</v>
      </c>
      <c r="H615" t="str">
        <f>IF(Append1[[#This Row],[number_vmail_messages]]&lt;=10, "Low",
IF(Append1[[#This Row],[number_vmail_messages]]&lt;=25, "Medium", "High"))</f>
        <v>Low</v>
      </c>
      <c r="I615">
        <v>229.2</v>
      </c>
      <c r="J615">
        <v>103</v>
      </c>
      <c r="K615">
        <v>38.96</v>
      </c>
      <c r="L615">
        <v>163.9</v>
      </c>
      <c r="M615">
        <v>133</v>
      </c>
      <c r="N615">
        <v>13.93</v>
      </c>
      <c r="O615">
        <v>190.1</v>
      </c>
      <c r="P615">
        <v>67</v>
      </c>
      <c r="Q615">
        <v>8.5500000000000007</v>
      </c>
      <c r="R615">
        <v>7.4</v>
      </c>
      <c r="S615">
        <v>6</v>
      </c>
      <c r="T615">
        <v>2</v>
      </c>
      <c r="U615" t="str">
        <f>IF(Append1[[#This Row],[total_intl_charge]] &lt;= MEDIAN(Append1[total_intl_charge]), "Low", "High")</f>
        <v>Low</v>
      </c>
      <c r="V615">
        <v>3</v>
      </c>
      <c r="X615" s="1"/>
      <c r="Y615">
        <f>IF(Append1[[#This Row],[churn]]="yes", 1,0)</f>
        <v>0</v>
      </c>
      <c r="Z615" t="str">
        <f>IF(Append1[[#This Row],[total_eve_charge]]&lt;=15,"Low",
IF(Append1[[#This Row],[total_eve_charge]]&lt;=19,"Medium","High"))</f>
        <v>Low</v>
      </c>
      <c r="AA615" s="1" t="str">
        <f>IF(Append1[[#This Row],[total_day_charge]]&gt;30,"Heavy User",
IF(Append1[[#This Row],[total_eve_charge]]&gt;20,"Evening User",
IF(Append1[[#This Row],[total_night_charge]]&gt;10,"Night User","Low User")))</f>
        <v>Heavy User</v>
      </c>
    </row>
    <row r="616" spans="1:27" hidden="1" x14ac:dyDescent="0.3">
      <c r="A616">
        <v>615</v>
      </c>
      <c r="B616" s="1" t="s">
        <v>34</v>
      </c>
      <c r="C616">
        <v>82</v>
      </c>
      <c r="D616" s="1" t="s">
        <v>22</v>
      </c>
      <c r="E616" s="1">
        <v>0</v>
      </c>
      <c r="F616" s="1" t="s">
        <v>24</v>
      </c>
      <c r="G616">
        <v>33</v>
      </c>
      <c r="H616" t="str">
        <f>IF(Append1[[#This Row],[number_vmail_messages]]&lt;=10, "Low",
IF(Append1[[#This Row],[number_vmail_messages]]&lt;=25, "Medium", "High"))</f>
        <v>High</v>
      </c>
      <c r="I616">
        <v>247.4</v>
      </c>
      <c r="J616">
        <v>106</v>
      </c>
      <c r="K616">
        <v>42.06</v>
      </c>
      <c r="L616">
        <v>167.1</v>
      </c>
      <c r="M616">
        <v>110</v>
      </c>
      <c r="N616">
        <v>14.2</v>
      </c>
      <c r="O616">
        <v>207.6</v>
      </c>
      <c r="P616">
        <v>113</v>
      </c>
      <c r="Q616">
        <v>9.34</v>
      </c>
      <c r="R616">
        <v>6.8</v>
      </c>
      <c r="S616">
        <v>1</v>
      </c>
      <c r="T616">
        <v>1.84</v>
      </c>
      <c r="U616" t="str">
        <f>IF(Append1[[#This Row],[total_intl_charge]] &lt;= MEDIAN(Append1[total_intl_charge]), "Low", "High")</f>
        <v>Low</v>
      </c>
      <c r="V616">
        <v>5</v>
      </c>
      <c r="X616" s="1"/>
      <c r="Y616">
        <f>IF(Append1[[#This Row],[churn]]="yes", 1,0)</f>
        <v>0</v>
      </c>
      <c r="Z616" t="str">
        <f>IF(Append1[[#This Row],[total_eve_charge]]&lt;=15,"Low",
IF(Append1[[#This Row],[total_eve_charge]]&lt;=19,"Medium","High"))</f>
        <v>Low</v>
      </c>
      <c r="AA616" s="1" t="str">
        <f>IF(Append1[[#This Row],[total_day_charge]]&gt;30,"Heavy User",
IF(Append1[[#This Row],[total_eve_charge]]&gt;20,"Evening User",
IF(Append1[[#This Row],[total_night_charge]]&gt;10,"Night User","Low User")))</f>
        <v>Heavy User</v>
      </c>
    </row>
    <row r="617" spans="1:27" hidden="1" x14ac:dyDescent="0.3">
      <c r="A617">
        <v>616</v>
      </c>
      <c r="B617" s="1" t="s">
        <v>54</v>
      </c>
      <c r="C617">
        <v>102</v>
      </c>
      <c r="D617" s="1" t="s">
        <v>26</v>
      </c>
      <c r="E617" s="1">
        <v>0</v>
      </c>
      <c r="F617" s="1" t="s">
        <v>24</v>
      </c>
      <c r="G617">
        <v>29</v>
      </c>
      <c r="H617" t="str">
        <f>IF(Append1[[#This Row],[number_vmail_messages]]&lt;=10, "Low",
IF(Append1[[#This Row],[number_vmail_messages]]&lt;=25, "Medium", "High"))</f>
        <v>High</v>
      </c>
      <c r="I617">
        <v>158.19999999999999</v>
      </c>
      <c r="J617">
        <v>132</v>
      </c>
      <c r="K617">
        <v>26.89</v>
      </c>
      <c r="L617">
        <v>250.6</v>
      </c>
      <c r="M617">
        <v>47</v>
      </c>
      <c r="N617">
        <v>21.3</v>
      </c>
      <c r="O617">
        <v>219.3</v>
      </c>
      <c r="P617">
        <v>86</v>
      </c>
      <c r="Q617">
        <v>9.8699999999999992</v>
      </c>
      <c r="R617">
        <v>15.1</v>
      </c>
      <c r="S617">
        <v>4</v>
      </c>
      <c r="T617">
        <v>4.08</v>
      </c>
      <c r="U617" t="str">
        <f>IF(Append1[[#This Row],[total_intl_charge]] &lt;= MEDIAN(Append1[total_intl_charge]), "Low", "High")</f>
        <v>High</v>
      </c>
      <c r="V617">
        <v>1</v>
      </c>
      <c r="X617" s="1"/>
      <c r="Y617">
        <f>IF(Append1[[#This Row],[churn]]="yes", 1,0)</f>
        <v>0</v>
      </c>
      <c r="Z617" t="str">
        <f>IF(Append1[[#This Row],[total_eve_charge]]&lt;=15,"Low",
IF(Append1[[#This Row],[total_eve_charge]]&lt;=19,"Medium","High"))</f>
        <v>High</v>
      </c>
      <c r="AA617" s="1" t="str">
        <f>IF(Append1[[#This Row],[total_day_charge]]&gt;30,"Heavy User",
IF(Append1[[#This Row],[total_eve_charge]]&gt;20,"Evening User",
IF(Append1[[#This Row],[total_night_charge]]&gt;10,"Night User","Low User")))</f>
        <v>Evening User</v>
      </c>
    </row>
    <row r="618" spans="1:27" hidden="1" x14ac:dyDescent="0.3">
      <c r="A618">
        <v>617</v>
      </c>
      <c r="B618" s="1" t="s">
        <v>68</v>
      </c>
      <c r="C618">
        <v>103</v>
      </c>
      <c r="D618" s="1" t="s">
        <v>22</v>
      </c>
      <c r="E618" s="1">
        <v>0</v>
      </c>
      <c r="F618" s="1" t="s">
        <v>24</v>
      </c>
      <c r="G618">
        <v>22</v>
      </c>
      <c r="H618" t="str">
        <f>IF(Append1[[#This Row],[number_vmail_messages]]&lt;=10, "Low",
IF(Append1[[#This Row],[number_vmail_messages]]&lt;=25, "Medium", "High"))</f>
        <v>Medium</v>
      </c>
      <c r="I618">
        <v>219</v>
      </c>
      <c r="J618">
        <v>126</v>
      </c>
      <c r="K618">
        <v>37.229999999999997</v>
      </c>
      <c r="L618">
        <v>311.89999999999998</v>
      </c>
      <c r="M618">
        <v>126</v>
      </c>
      <c r="N618">
        <v>26.51</v>
      </c>
      <c r="O618">
        <v>197</v>
      </c>
      <c r="P618">
        <v>112</v>
      </c>
      <c r="Q618">
        <v>8.8699999999999992</v>
      </c>
      <c r="R618">
        <v>9</v>
      </c>
      <c r="S618">
        <v>8</v>
      </c>
      <c r="T618">
        <v>2.4300000000000002</v>
      </c>
      <c r="U618" t="str">
        <f>IF(Append1[[#This Row],[total_intl_charge]] &lt;= MEDIAN(Append1[total_intl_charge]), "Low", "High")</f>
        <v>Low</v>
      </c>
      <c r="V618">
        <v>3</v>
      </c>
      <c r="X618" s="1"/>
      <c r="Y618">
        <f>IF(Append1[[#This Row],[churn]]="yes", 1,0)</f>
        <v>0</v>
      </c>
      <c r="Z618" t="str">
        <f>IF(Append1[[#This Row],[total_eve_charge]]&lt;=15,"Low",
IF(Append1[[#This Row],[total_eve_charge]]&lt;=19,"Medium","High"))</f>
        <v>High</v>
      </c>
      <c r="AA618" s="1" t="str">
        <f>IF(Append1[[#This Row],[total_day_charge]]&gt;30,"Heavy User",
IF(Append1[[#This Row],[total_eve_charge]]&gt;20,"Evening User",
IF(Append1[[#This Row],[total_night_charge]]&gt;10,"Night User","Low User")))</f>
        <v>Heavy User</v>
      </c>
    </row>
    <row r="619" spans="1:27" hidden="1" x14ac:dyDescent="0.3">
      <c r="A619">
        <v>618</v>
      </c>
      <c r="B619" s="1" t="s">
        <v>55</v>
      </c>
      <c r="C619">
        <v>156</v>
      </c>
      <c r="D619" s="1" t="s">
        <v>26</v>
      </c>
      <c r="E619" s="1">
        <v>0</v>
      </c>
      <c r="F619" s="1" t="s">
        <v>23</v>
      </c>
      <c r="G619">
        <v>0</v>
      </c>
      <c r="H619" t="str">
        <f>IF(Append1[[#This Row],[number_vmail_messages]]&lt;=10, "Low",
IF(Append1[[#This Row],[number_vmail_messages]]&lt;=25, "Medium", "High"))</f>
        <v>Low</v>
      </c>
      <c r="I619">
        <v>81.7</v>
      </c>
      <c r="J619">
        <v>133</v>
      </c>
      <c r="K619">
        <v>13.89</v>
      </c>
      <c r="L619">
        <v>242.5</v>
      </c>
      <c r="M619">
        <v>117</v>
      </c>
      <c r="N619">
        <v>20.61</v>
      </c>
      <c r="O619">
        <v>203.8</v>
      </c>
      <c r="P619">
        <v>112</v>
      </c>
      <c r="Q619">
        <v>9.17</v>
      </c>
      <c r="R619">
        <v>12.3</v>
      </c>
      <c r="S619">
        <v>6</v>
      </c>
      <c r="T619">
        <v>3.32</v>
      </c>
      <c r="U619" t="str">
        <f>IF(Append1[[#This Row],[total_intl_charge]] &lt;= MEDIAN(Append1[total_intl_charge]), "Low", "High")</f>
        <v>High</v>
      </c>
      <c r="V619">
        <v>3</v>
      </c>
      <c r="X619" s="1"/>
      <c r="Y619">
        <f>IF(Append1[[#This Row],[churn]]="yes", 1,0)</f>
        <v>0</v>
      </c>
      <c r="Z619" t="str">
        <f>IF(Append1[[#This Row],[total_eve_charge]]&lt;=15,"Low",
IF(Append1[[#This Row],[total_eve_charge]]&lt;=19,"Medium","High"))</f>
        <v>High</v>
      </c>
      <c r="AA619" s="1" t="str">
        <f>IF(Append1[[#This Row],[total_day_charge]]&gt;30,"Heavy User",
IF(Append1[[#This Row],[total_eve_charge]]&gt;20,"Evening User",
IF(Append1[[#This Row],[total_night_charge]]&gt;10,"Night User","Low User")))</f>
        <v>Evening User</v>
      </c>
    </row>
    <row r="620" spans="1:27" hidden="1" x14ac:dyDescent="0.3">
      <c r="A620">
        <v>619</v>
      </c>
      <c r="B620" s="1" t="s">
        <v>59</v>
      </c>
      <c r="C620">
        <v>109</v>
      </c>
      <c r="D620" s="1" t="s">
        <v>26</v>
      </c>
      <c r="E620" s="1">
        <v>1</v>
      </c>
      <c r="F620" s="1" t="s">
        <v>23</v>
      </c>
      <c r="G620">
        <v>0</v>
      </c>
      <c r="H620" t="str">
        <f>IF(Append1[[#This Row],[number_vmail_messages]]&lt;=10, "Low",
IF(Append1[[#This Row],[number_vmail_messages]]&lt;=25, "Medium", "High"))</f>
        <v>Low</v>
      </c>
      <c r="I620">
        <v>186.5</v>
      </c>
      <c r="J620">
        <v>106</v>
      </c>
      <c r="K620">
        <v>31.71</v>
      </c>
      <c r="L620">
        <v>190.3</v>
      </c>
      <c r="M620">
        <v>103</v>
      </c>
      <c r="N620">
        <v>16.18</v>
      </c>
      <c r="O620">
        <v>168.5</v>
      </c>
      <c r="P620">
        <v>128</v>
      </c>
      <c r="Q620">
        <v>7.58</v>
      </c>
      <c r="R620">
        <v>10.5</v>
      </c>
      <c r="S620">
        <v>6</v>
      </c>
      <c r="T620">
        <v>2.84</v>
      </c>
      <c r="U620" t="str">
        <f>IF(Append1[[#This Row],[total_intl_charge]] &lt;= MEDIAN(Append1[total_intl_charge]), "Low", "High")</f>
        <v>High</v>
      </c>
      <c r="V620">
        <v>2</v>
      </c>
      <c r="X620" s="1"/>
      <c r="Y620">
        <f>IF(Append1[[#This Row],[churn]]="yes", 1,0)</f>
        <v>0</v>
      </c>
      <c r="Z620" t="str">
        <f>IF(Append1[[#This Row],[total_eve_charge]]&lt;=15,"Low",
IF(Append1[[#This Row],[total_eve_charge]]&lt;=19,"Medium","High"))</f>
        <v>Medium</v>
      </c>
      <c r="AA620" s="1" t="str">
        <f>IF(Append1[[#This Row],[total_day_charge]]&gt;30,"Heavy User",
IF(Append1[[#This Row],[total_eve_charge]]&gt;20,"Evening User",
IF(Append1[[#This Row],[total_night_charge]]&gt;10,"Night User","Low User")))</f>
        <v>Heavy User</v>
      </c>
    </row>
    <row r="621" spans="1:27" hidden="1" x14ac:dyDescent="0.3">
      <c r="A621">
        <v>620</v>
      </c>
      <c r="B621" s="1" t="s">
        <v>34</v>
      </c>
      <c r="C621">
        <v>117</v>
      </c>
      <c r="D621" s="1" t="s">
        <v>32</v>
      </c>
      <c r="E621" s="1">
        <v>0</v>
      </c>
      <c r="F621" s="1" t="s">
        <v>23</v>
      </c>
      <c r="G621">
        <v>0</v>
      </c>
      <c r="H621" t="str">
        <f>IF(Append1[[#This Row],[number_vmail_messages]]&lt;=10, "Low",
IF(Append1[[#This Row],[number_vmail_messages]]&lt;=25, "Medium", "High"))</f>
        <v>Low</v>
      </c>
      <c r="I621">
        <v>185.6</v>
      </c>
      <c r="J621">
        <v>115</v>
      </c>
      <c r="K621">
        <v>31.55</v>
      </c>
      <c r="L621">
        <v>174.8</v>
      </c>
      <c r="M621">
        <v>83</v>
      </c>
      <c r="N621">
        <v>14.86</v>
      </c>
      <c r="O621">
        <v>188.2</v>
      </c>
      <c r="P621">
        <v>122</v>
      </c>
      <c r="Q621">
        <v>8.4700000000000006</v>
      </c>
      <c r="R621">
        <v>6.7</v>
      </c>
      <c r="S621">
        <v>4</v>
      </c>
      <c r="T621">
        <v>1.81</v>
      </c>
      <c r="U621" t="str">
        <f>IF(Append1[[#This Row],[total_intl_charge]] &lt;= MEDIAN(Append1[total_intl_charge]), "Low", "High")</f>
        <v>Low</v>
      </c>
      <c r="V621">
        <v>4</v>
      </c>
      <c r="X621" s="1"/>
      <c r="Y621">
        <f>IF(Append1[[#This Row],[churn]]="yes", 1,0)</f>
        <v>0</v>
      </c>
      <c r="Z621" t="str">
        <f>IF(Append1[[#This Row],[total_eve_charge]]&lt;=15,"Low",
IF(Append1[[#This Row],[total_eve_charge]]&lt;=19,"Medium","High"))</f>
        <v>Low</v>
      </c>
      <c r="AA621" s="1" t="str">
        <f>IF(Append1[[#This Row],[total_day_charge]]&gt;30,"Heavy User",
IF(Append1[[#This Row],[total_eve_charge]]&gt;20,"Evening User",
IF(Append1[[#This Row],[total_night_charge]]&gt;10,"Night User","Low User")))</f>
        <v>Heavy User</v>
      </c>
    </row>
    <row r="622" spans="1:27" hidden="1" x14ac:dyDescent="0.3">
      <c r="A622">
        <v>621</v>
      </c>
      <c r="B622" s="1" t="s">
        <v>33</v>
      </c>
      <c r="C622">
        <v>26</v>
      </c>
      <c r="D622" s="1" t="s">
        <v>26</v>
      </c>
      <c r="E622" s="1">
        <v>0</v>
      </c>
      <c r="F622" s="1" t="s">
        <v>23</v>
      </c>
      <c r="G622">
        <v>0</v>
      </c>
      <c r="H622" t="str">
        <f>IF(Append1[[#This Row],[number_vmail_messages]]&lt;=10, "Low",
IF(Append1[[#This Row],[number_vmail_messages]]&lt;=25, "Medium", "High"))</f>
        <v>Low</v>
      </c>
      <c r="I622">
        <v>83.2</v>
      </c>
      <c r="J622">
        <v>93</v>
      </c>
      <c r="K622">
        <v>14.14</v>
      </c>
      <c r="L622">
        <v>199.5</v>
      </c>
      <c r="M622">
        <v>64</v>
      </c>
      <c r="N622">
        <v>16.96</v>
      </c>
      <c r="O622">
        <v>242.6</v>
      </c>
      <c r="P622">
        <v>112</v>
      </c>
      <c r="Q622">
        <v>10.92</v>
      </c>
      <c r="R622">
        <v>10.7</v>
      </c>
      <c r="S622">
        <v>4</v>
      </c>
      <c r="T622">
        <v>2.89</v>
      </c>
      <c r="U622" t="str">
        <f>IF(Append1[[#This Row],[total_intl_charge]] &lt;= MEDIAN(Append1[total_intl_charge]), "Low", "High")</f>
        <v>High</v>
      </c>
      <c r="V622">
        <v>1</v>
      </c>
      <c r="X622" s="1"/>
      <c r="Y622">
        <f>IF(Append1[[#This Row],[churn]]="yes", 1,0)</f>
        <v>0</v>
      </c>
      <c r="Z622" t="str">
        <f>IF(Append1[[#This Row],[total_eve_charge]]&lt;=15,"Low",
IF(Append1[[#This Row],[total_eve_charge]]&lt;=19,"Medium","High"))</f>
        <v>Medium</v>
      </c>
      <c r="AA622" s="1" t="str">
        <f>IF(Append1[[#This Row],[total_day_charge]]&gt;30,"Heavy User",
IF(Append1[[#This Row],[total_eve_charge]]&gt;20,"Evening User",
IF(Append1[[#This Row],[total_night_charge]]&gt;10,"Night User","Low User")))</f>
        <v>Night User</v>
      </c>
    </row>
    <row r="623" spans="1:27" hidden="1" x14ac:dyDescent="0.3">
      <c r="A623">
        <v>622</v>
      </c>
      <c r="B623" s="1" t="s">
        <v>68</v>
      </c>
      <c r="C623">
        <v>121</v>
      </c>
      <c r="D623" s="1" t="s">
        <v>22</v>
      </c>
      <c r="E623" s="1">
        <v>0</v>
      </c>
      <c r="F623" s="1" t="s">
        <v>23</v>
      </c>
      <c r="G623">
        <v>0</v>
      </c>
      <c r="H623" t="str">
        <f>IF(Append1[[#This Row],[number_vmail_messages]]&lt;=10, "Low",
IF(Append1[[#This Row],[number_vmail_messages]]&lt;=25, "Medium", "High"))</f>
        <v>Low</v>
      </c>
      <c r="I623">
        <v>123.6</v>
      </c>
      <c r="J623">
        <v>113</v>
      </c>
      <c r="K623">
        <v>21.01</v>
      </c>
      <c r="L623">
        <v>229.4</v>
      </c>
      <c r="M623">
        <v>85</v>
      </c>
      <c r="N623">
        <v>19.5</v>
      </c>
      <c r="O623">
        <v>242.9</v>
      </c>
      <c r="P623">
        <v>97</v>
      </c>
      <c r="Q623">
        <v>10.93</v>
      </c>
      <c r="R623">
        <v>10.3</v>
      </c>
      <c r="S623">
        <v>4</v>
      </c>
      <c r="T623">
        <v>2.78</v>
      </c>
      <c r="U623" t="str">
        <f>IF(Append1[[#This Row],[total_intl_charge]] &lt;= MEDIAN(Append1[total_intl_charge]), "Low", "High")</f>
        <v>Low</v>
      </c>
      <c r="V623">
        <v>0</v>
      </c>
      <c r="X623" s="1"/>
      <c r="Y623">
        <f>IF(Append1[[#This Row],[churn]]="yes", 1,0)</f>
        <v>0</v>
      </c>
      <c r="Z623" t="str">
        <f>IF(Append1[[#This Row],[total_eve_charge]]&lt;=15,"Low",
IF(Append1[[#This Row],[total_eve_charge]]&lt;=19,"Medium","High"))</f>
        <v>High</v>
      </c>
      <c r="AA623" s="1" t="str">
        <f>IF(Append1[[#This Row],[total_day_charge]]&gt;30,"Heavy User",
IF(Append1[[#This Row],[total_eve_charge]]&gt;20,"Evening User",
IF(Append1[[#This Row],[total_night_charge]]&gt;10,"Night User","Low User")))</f>
        <v>Night User</v>
      </c>
    </row>
    <row r="624" spans="1:27" hidden="1" x14ac:dyDescent="0.3">
      <c r="A624">
        <v>623</v>
      </c>
      <c r="B624" s="1" t="s">
        <v>25</v>
      </c>
      <c r="C624">
        <v>185</v>
      </c>
      <c r="D624" s="1" t="s">
        <v>22</v>
      </c>
      <c r="E624" s="1">
        <v>0</v>
      </c>
      <c r="F624" s="1" t="s">
        <v>23</v>
      </c>
      <c r="G624">
        <v>0</v>
      </c>
      <c r="H624" t="str">
        <f>IF(Append1[[#This Row],[number_vmail_messages]]&lt;=10, "Low",
IF(Append1[[#This Row],[number_vmail_messages]]&lt;=25, "Medium", "High"))</f>
        <v>Low</v>
      </c>
      <c r="I624">
        <v>158.5</v>
      </c>
      <c r="J624">
        <v>93</v>
      </c>
      <c r="K624">
        <v>26.95</v>
      </c>
      <c r="L624">
        <v>294.7</v>
      </c>
      <c r="M624">
        <v>69</v>
      </c>
      <c r="N624">
        <v>25.05</v>
      </c>
      <c r="O624">
        <v>146.19999999999999</v>
      </c>
      <c r="P624">
        <v>116</v>
      </c>
      <c r="Q624">
        <v>6.58</v>
      </c>
      <c r="R624">
        <v>16.600000000000001</v>
      </c>
      <c r="S624">
        <v>3</v>
      </c>
      <c r="T624">
        <v>4.4800000000000004</v>
      </c>
      <c r="U624" t="str">
        <f>IF(Append1[[#This Row],[total_intl_charge]] &lt;= MEDIAN(Append1[total_intl_charge]), "Low", "High")</f>
        <v>High</v>
      </c>
      <c r="V624">
        <v>0</v>
      </c>
      <c r="X624" s="1"/>
      <c r="Y624">
        <f>IF(Append1[[#This Row],[churn]]="yes", 1,0)</f>
        <v>0</v>
      </c>
      <c r="Z624" t="str">
        <f>IF(Append1[[#This Row],[total_eve_charge]]&lt;=15,"Low",
IF(Append1[[#This Row],[total_eve_charge]]&lt;=19,"Medium","High"))</f>
        <v>High</v>
      </c>
      <c r="AA624" s="1" t="str">
        <f>IF(Append1[[#This Row],[total_day_charge]]&gt;30,"Heavy User",
IF(Append1[[#This Row],[total_eve_charge]]&gt;20,"Evening User",
IF(Append1[[#This Row],[total_night_charge]]&gt;10,"Night User","Low User")))</f>
        <v>Evening User</v>
      </c>
    </row>
    <row r="625" spans="1:27" hidden="1" x14ac:dyDescent="0.3">
      <c r="A625">
        <v>624</v>
      </c>
      <c r="B625" s="1" t="s">
        <v>39</v>
      </c>
      <c r="C625">
        <v>103</v>
      </c>
      <c r="D625" s="1" t="s">
        <v>26</v>
      </c>
      <c r="E625" s="1">
        <v>0</v>
      </c>
      <c r="F625" s="1" t="s">
        <v>24</v>
      </c>
      <c r="G625">
        <v>40</v>
      </c>
      <c r="H625" t="str">
        <f>IF(Append1[[#This Row],[number_vmail_messages]]&lt;=10, "Low",
IF(Append1[[#This Row],[number_vmail_messages]]&lt;=25, "Medium", "High"))</f>
        <v>High</v>
      </c>
      <c r="I625">
        <v>140.30000000000001</v>
      </c>
      <c r="J625">
        <v>52</v>
      </c>
      <c r="K625">
        <v>23.85</v>
      </c>
      <c r="L625">
        <v>245.6</v>
      </c>
      <c r="M625">
        <v>114</v>
      </c>
      <c r="N625">
        <v>20.88</v>
      </c>
      <c r="O625">
        <v>111.7</v>
      </c>
      <c r="P625">
        <v>86</v>
      </c>
      <c r="Q625">
        <v>5.03</v>
      </c>
      <c r="R625">
        <v>11.1</v>
      </c>
      <c r="S625">
        <v>6</v>
      </c>
      <c r="T625">
        <v>3</v>
      </c>
      <c r="U625" t="str">
        <f>IF(Append1[[#This Row],[total_intl_charge]] &lt;= MEDIAN(Append1[total_intl_charge]), "Low", "High")</f>
        <v>High</v>
      </c>
      <c r="V625">
        <v>1</v>
      </c>
      <c r="X625" s="1"/>
      <c r="Y625">
        <f>IF(Append1[[#This Row],[churn]]="yes", 1,0)</f>
        <v>0</v>
      </c>
      <c r="Z625" t="str">
        <f>IF(Append1[[#This Row],[total_eve_charge]]&lt;=15,"Low",
IF(Append1[[#This Row],[total_eve_charge]]&lt;=19,"Medium","High"))</f>
        <v>High</v>
      </c>
      <c r="AA625" s="1" t="str">
        <f>IF(Append1[[#This Row],[total_day_charge]]&gt;30,"Heavy User",
IF(Append1[[#This Row],[total_eve_charge]]&gt;20,"Evening User",
IF(Append1[[#This Row],[total_night_charge]]&gt;10,"Night User","Low User")))</f>
        <v>Evening User</v>
      </c>
    </row>
    <row r="626" spans="1:27" hidden="1" x14ac:dyDescent="0.3">
      <c r="A626">
        <v>625</v>
      </c>
      <c r="B626" s="1" t="s">
        <v>31</v>
      </c>
      <c r="C626">
        <v>76</v>
      </c>
      <c r="D626" s="1" t="s">
        <v>26</v>
      </c>
      <c r="E626" s="1">
        <v>0</v>
      </c>
      <c r="F626" s="1" t="s">
        <v>23</v>
      </c>
      <c r="G626">
        <v>0</v>
      </c>
      <c r="H626" t="str">
        <f>IF(Append1[[#This Row],[number_vmail_messages]]&lt;=10, "Low",
IF(Append1[[#This Row],[number_vmail_messages]]&lt;=25, "Medium", "High"))</f>
        <v>Low</v>
      </c>
      <c r="I626">
        <v>156.30000000000001</v>
      </c>
      <c r="J626">
        <v>117</v>
      </c>
      <c r="K626">
        <v>26.57</v>
      </c>
      <c r="L626">
        <v>115.7</v>
      </c>
      <c r="M626">
        <v>53</v>
      </c>
      <c r="N626">
        <v>9.83</v>
      </c>
      <c r="O626">
        <v>316.39999999999998</v>
      </c>
      <c r="P626">
        <v>121</v>
      </c>
      <c r="Q626">
        <v>14.24</v>
      </c>
      <c r="R626">
        <v>6.8</v>
      </c>
      <c r="S626">
        <v>4</v>
      </c>
      <c r="T626">
        <v>1.84</v>
      </c>
      <c r="U626" t="str">
        <f>IF(Append1[[#This Row],[total_intl_charge]] &lt;= MEDIAN(Append1[total_intl_charge]), "Low", "High")</f>
        <v>Low</v>
      </c>
      <c r="V626">
        <v>1</v>
      </c>
      <c r="X626" s="1"/>
      <c r="Y626">
        <f>IF(Append1[[#This Row],[churn]]="yes", 1,0)</f>
        <v>0</v>
      </c>
      <c r="Z626" t="str">
        <f>IF(Append1[[#This Row],[total_eve_charge]]&lt;=15,"Low",
IF(Append1[[#This Row],[total_eve_charge]]&lt;=19,"Medium","High"))</f>
        <v>Low</v>
      </c>
      <c r="AA626" s="1" t="str">
        <f>IF(Append1[[#This Row],[total_day_charge]]&gt;30,"Heavy User",
IF(Append1[[#This Row],[total_eve_charge]]&gt;20,"Evening User",
IF(Append1[[#This Row],[total_night_charge]]&gt;10,"Night User","Low User")))</f>
        <v>Night User</v>
      </c>
    </row>
    <row r="627" spans="1:27" hidden="1" x14ac:dyDescent="0.3">
      <c r="A627">
        <v>626</v>
      </c>
      <c r="B627" s="1" t="s">
        <v>61</v>
      </c>
      <c r="C627">
        <v>69</v>
      </c>
      <c r="D627" s="1" t="s">
        <v>32</v>
      </c>
      <c r="E627" s="1">
        <v>0</v>
      </c>
      <c r="F627" s="1" t="s">
        <v>23</v>
      </c>
      <c r="G627">
        <v>0</v>
      </c>
      <c r="H627" t="str">
        <f>IF(Append1[[#This Row],[number_vmail_messages]]&lt;=10, "Low",
IF(Append1[[#This Row],[number_vmail_messages]]&lt;=25, "Medium", "High"))</f>
        <v>Low</v>
      </c>
      <c r="I627">
        <v>198.8</v>
      </c>
      <c r="J627">
        <v>141</v>
      </c>
      <c r="K627">
        <v>33.799999999999997</v>
      </c>
      <c r="L627">
        <v>203.7</v>
      </c>
      <c r="M627">
        <v>110</v>
      </c>
      <c r="N627">
        <v>17.309999999999999</v>
      </c>
      <c r="O627">
        <v>177.1</v>
      </c>
      <c r="P627">
        <v>109</v>
      </c>
      <c r="Q627">
        <v>7.97</v>
      </c>
      <c r="R627">
        <v>15.2</v>
      </c>
      <c r="S627">
        <v>2</v>
      </c>
      <c r="T627">
        <v>4.0999999999999996</v>
      </c>
      <c r="U627" t="str">
        <f>IF(Append1[[#This Row],[total_intl_charge]] &lt;= MEDIAN(Append1[total_intl_charge]), "Low", "High")</f>
        <v>High</v>
      </c>
      <c r="V627">
        <v>4</v>
      </c>
      <c r="X627" s="1"/>
      <c r="Y627">
        <f>IF(Append1[[#This Row],[churn]]="yes", 1,0)</f>
        <v>0</v>
      </c>
      <c r="Z627" t="str">
        <f>IF(Append1[[#This Row],[total_eve_charge]]&lt;=15,"Low",
IF(Append1[[#This Row],[total_eve_charge]]&lt;=19,"Medium","High"))</f>
        <v>Medium</v>
      </c>
      <c r="AA627" s="1" t="str">
        <f>IF(Append1[[#This Row],[total_day_charge]]&gt;30,"Heavy User",
IF(Append1[[#This Row],[total_eve_charge]]&gt;20,"Evening User",
IF(Append1[[#This Row],[total_night_charge]]&gt;10,"Night User","Low User")))</f>
        <v>Heavy User</v>
      </c>
    </row>
    <row r="628" spans="1:27" hidden="1" x14ac:dyDescent="0.3">
      <c r="A628">
        <v>627</v>
      </c>
      <c r="B628" s="1" t="s">
        <v>59</v>
      </c>
      <c r="C628">
        <v>53</v>
      </c>
      <c r="D628" s="1" t="s">
        <v>26</v>
      </c>
      <c r="E628" s="1">
        <v>0</v>
      </c>
      <c r="F628" s="1" t="s">
        <v>23</v>
      </c>
      <c r="G628">
        <v>0</v>
      </c>
      <c r="H628" t="str">
        <f>IF(Append1[[#This Row],[number_vmail_messages]]&lt;=10, "Low",
IF(Append1[[#This Row],[number_vmail_messages]]&lt;=25, "Medium", "High"))</f>
        <v>Low</v>
      </c>
      <c r="I628">
        <v>198.3</v>
      </c>
      <c r="J628">
        <v>100</v>
      </c>
      <c r="K628">
        <v>33.71</v>
      </c>
      <c r="L628">
        <v>304.2</v>
      </c>
      <c r="M628">
        <v>93</v>
      </c>
      <c r="N628">
        <v>25.86</v>
      </c>
      <c r="O628">
        <v>131.5</v>
      </c>
      <c r="P628">
        <v>85</v>
      </c>
      <c r="Q628">
        <v>5.92</v>
      </c>
      <c r="R628">
        <v>9.1999999999999993</v>
      </c>
      <c r="S628">
        <v>5</v>
      </c>
      <c r="T628">
        <v>2.48</v>
      </c>
      <c r="U628" t="str">
        <f>IF(Append1[[#This Row],[total_intl_charge]] &lt;= MEDIAN(Append1[total_intl_charge]), "Low", "High")</f>
        <v>Low</v>
      </c>
      <c r="V628">
        <v>2</v>
      </c>
      <c r="X628" s="1"/>
      <c r="Y628">
        <f>IF(Append1[[#This Row],[churn]]="yes", 1,0)</f>
        <v>0</v>
      </c>
      <c r="Z628" t="str">
        <f>IF(Append1[[#This Row],[total_eve_charge]]&lt;=15,"Low",
IF(Append1[[#This Row],[total_eve_charge]]&lt;=19,"Medium","High"))</f>
        <v>High</v>
      </c>
      <c r="AA628" s="1" t="str">
        <f>IF(Append1[[#This Row],[total_day_charge]]&gt;30,"Heavy User",
IF(Append1[[#This Row],[total_eve_charge]]&gt;20,"Evening User",
IF(Append1[[#This Row],[total_night_charge]]&gt;10,"Night User","Low User")))</f>
        <v>Heavy User</v>
      </c>
    </row>
    <row r="629" spans="1:27" hidden="1" x14ac:dyDescent="0.3">
      <c r="A629">
        <v>628</v>
      </c>
      <c r="B629" s="1" t="s">
        <v>58</v>
      </c>
      <c r="C629">
        <v>138</v>
      </c>
      <c r="D629" s="1" t="s">
        <v>32</v>
      </c>
      <c r="E629" s="1">
        <v>0</v>
      </c>
      <c r="F629" s="1" t="s">
        <v>24</v>
      </c>
      <c r="G629">
        <v>12</v>
      </c>
      <c r="H629" t="str">
        <f>IF(Append1[[#This Row],[number_vmail_messages]]&lt;=10, "Low",
IF(Append1[[#This Row],[number_vmail_messages]]&lt;=25, "Medium", "High"))</f>
        <v>Medium</v>
      </c>
      <c r="I629">
        <v>114.5</v>
      </c>
      <c r="J629">
        <v>100</v>
      </c>
      <c r="K629">
        <v>19.47</v>
      </c>
      <c r="L629">
        <v>175.1</v>
      </c>
      <c r="M629">
        <v>130</v>
      </c>
      <c r="N629">
        <v>14.88</v>
      </c>
      <c r="O629">
        <v>112.7</v>
      </c>
      <c r="P629">
        <v>85</v>
      </c>
      <c r="Q629">
        <v>5.07</v>
      </c>
      <c r="R629">
        <v>7.8</v>
      </c>
      <c r="S629">
        <v>5</v>
      </c>
      <c r="T629">
        <v>2.11</v>
      </c>
      <c r="U629" t="str">
        <f>IF(Append1[[#This Row],[total_intl_charge]] &lt;= MEDIAN(Append1[total_intl_charge]), "Low", "High")</f>
        <v>Low</v>
      </c>
      <c r="V629">
        <v>0</v>
      </c>
      <c r="X629" s="1"/>
      <c r="Y629">
        <f>IF(Append1[[#This Row],[churn]]="yes", 1,0)</f>
        <v>0</v>
      </c>
      <c r="Z629" t="str">
        <f>IF(Append1[[#This Row],[total_eve_charge]]&lt;=15,"Low",
IF(Append1[[#This Row],[total_eve_charge]]&lt;=19,"Medium","High"))</f>
        <v>Low</v>
      </c>
      <c r="AA629" s="1" t="str">
        <f>IF(Append1[[#This Row],[total_day_charge]]&gt;30,"Heavy User",
IF(Append1[[#This Row],[total_eve_charge]]&gt;20,"Evening User",
IF(Append1[[#This Row],[total_night_charge]]&gt;10,"Night User","Low User")))</f>
        <v>Low User</v>
      </c>
    </row>
    <row r="630" spans="1:27" hidden="1" x14ac:dyDescent="0.3">
      <c r="A630">
        <v>629</v>
      </c>
      <c r="B630" s="1" t="s">
        <v>34</v>
      </c>
      <c r="C630">
        <v>116</v>
      </c>
      <c r="D630" s="1" t="s">
        <v>22</v>
      </c>
      <c r="E630" s="1">
        <v>0</v>
      </c>
      <c r="F630" s="1" t="s">
        <v>23</v>
      </c>
      <c r="G630">
        <v>0</v>
      </c>
      <c r="H630" t="str">
        <f>IF(Append1[[#This Row],[number_vmail_messages]]&lt;=10, "Low",
IF(Append1[[#This Row],[number_vmail_messages]]&lt;=25, "Medium", "High"))</f>
        <v>Low</v>
      </c>
      <c r="I630">
        <v>154</v>
      </c>
      <c r="J630">
        <v>127</v>
      </c>
      <c r="K630">
        <v>26.18</v>
      </c>
      <c r="L630">
        <v>280.39999999999998</v>
      </c>
      <c r="M630">
        <v>68</v>
      </c>
      <c r="N630">
        <v>23.83</v>
      </c>
      <c r="O630">
        <v>213</v>
      </c>
      <c r="P630">
        <v>56</v>
      </c>
      <c r="Q630">
        <v>9.58</v>
      </c>
      <c r="R630">
        <v>8.6</v>
      </c>
      <c r="S630">
        <v>2</v>
      </c>
      <c r="T630">
        <v>2.3199999999999998</v>
      </c>
      <c r="U630" t="str">
        <f>IF(Append1[[#This Row],[total_intl_charge]] &lt;= MEDIAN(Append1[total_intl_charge]), "Low", "High")</f>
        <v>Low</v>
      </c>
      <c r="V630">
        <v>6</v>
      </c>
      <c r="X630" s="1"/>
      <c r="Y630">
        <f>IF(Append1[[#This Row],[churn]]="yes", 1,0)</f>
        <v>0</v>
      </c>
      <c r="Z630" t="str">
        <f>IF(Append1[[#This Row],[total_eve_charge]]&lt;=15,"Low",
IF(Append1[[#This Row],[total_eve_charge]]&lt;=19,"Medium","High"))</f>
        <v>High</v>
      </c>
      <c r="AA630" s="1" t="str">
        <f>IF(Append1[[#This Row],[total_day_charge]]&gt;30,"Heavy User",
IF(Append1[[#This Row],[total_eve_charge]]&gt;20,"Evening User",
IF(Append1[[#This Row],[total_night_charge]]&gt;10,"Night User","Low User")))</f>
        <v>Evening User</v>
      </c>
    </row>
    <row r="631" spans="1:27" hidden="1" x14ac:dyDescent="0.3">
      <c r="A631">
        <v>630</v>
      </c>
      <c r="B631" s="1" t="s">
        <v>35</v>
      </c>
      <c r="C631">
        <v>49</v>
      </c>
      <c r="D631" s="1" t="s">
        <v>22</v>
      </c>
      <c r="E631" s="1">
        <v>0</v>
      </c>
      <c r="F631" s="1" t="s">
        <v>23</v>
      </c>
      <c r="G631">
        <v>0</v>
      </c>
      <c r="H631" t="str">
        <f>IF(Append1[[#This Row],[number_vmail_messages]]&lt;=10, "Low",
IF(Append1[[#This Row],[number_vmail_messages]]&lt;=25, "Medium", "High"))</f>
        <v>Low</v>
      </c>
      <c r="I631">
        <v>101.7</v>
      </c>
      <c r="J631">
        <v>71</v>
      </c>
      <c r="K631">
        <v>17.29</v>
      </c>
      <c r="L631">
        <v>223.2</v>
      </c>
      <c r="M631">
        <v>102</v>
      </c>
      <c r="N631">
        <v>18.97</v>
      </c>
      <c r="O631">
        <v>182.1</v>
      </c>
      <c r="P631">
        <v>112</v>
      </c>
      <c r="Q631">
        <v>8.19</v>
      </c>
      <c r="R631">
        <v>7.3</v>
      </c>
      <c r="S631">
        <v>3</v>
      </c>
      <c r="T631">
        <v>1.97</v>
      </c>
      <c r="U631" t="str">
        <f>IF(Append1[[#This Row],[total_intl_charge]] &lt;= MEDIAN(Append1[total_intl_charge]), "Low", "High")</f>
        <v>Low</v>
      </c>
      <c r="V631">
        <v>3</v>
      </c>
      <c r="X631" s="1"/>
      <c r="Y631">
        <f>IF(Append1[[#This Row],[churn]]="yes", 1,0)</f>
        <v>0</v>
      </c>
      <c r="Z631" t="str">
        <f>IF(Append1[[#This Row],[total_eve_charge]]&lt;=15,"Low",
IF(Append1[[#This Row],[total_eve_charge]]&lt;=19,"Medium","High"))</f>
        <v>Medium</v>
      </c>
      <c r="AA631" s="1" t="str">
        <f>IF(Append1[[#This Row],[total_day_charge]]&gt;30,"Heavy User",
IF(Append1[[#This Row],[total_eve_charge]]&gt;20,"Evening User",
IF(Append1[[#This Row],[total_night_charge]]&gt;10,"Night User","Low User")))</f>
        <v>Low User</v>
      </c>
    </row>
    <row r="632" spans="1:27" hidden="1" x14ac:dyDescent="0.3">
      <c r="A632">
        <v>631</v>
      </c>
      <c r="B632" s="1" t="s">
        <v>37</v>
      </c>
      <c r="C632">
        <v>118</v>
      </c>
      <c r="D632" s="1" t="s">
        <v>22</v>
      </c>
      <c r="E632" s="1">
        <v>0</v>
      </c>
      <c r="F632" s="1" t="s">
        <v>23</v>
      </c>
      <c r="G632">
        <v>0</v>
      </c>
      <c r="H632" t="str">
        <f>IF(Append1[[#This Row],[number_vmail_messages]]&lt;=10, "Low",
IF(Append1[[#This Row],[number_vmail_messages]]&lt;=25, "Medium", "High"))</f>
        <v>Low</v>
      </c>
      <c r="I632">
        <v>142.19999999999999</v>
      </c>
      <c r="J632">
        <v>96</v>
      </c>
      <c r="K632">
        <v>24.17</v>
      </c>
      <c r="L632">
        <v>164.9</v>
      </c>
      <c r="M632">
        <v>107</v>
      </c>
      <c r="N632">
        <v>14.02</v>
      </c>
      <c r="O632">
        <v>183.7</v>
      </c>
      <c r="P632">
        <v>92</v>
      </c>
      <c r="Q632">
        <v>8.27</v>
      </c>
      <c r="R632">
        <v>7.1</v>
      </c>
      <c r="S632">
        <v>4</v>
      </c>
      <c r="T632">
        <v>1.92</v>
      </c>
      <c r="U632" t="str">
        <f>IF(Append1[[#This Row],[total_intl_charge]] &lt;= MEDIAN(Append1[total_intl_charge]), "Low", "High")</f>
        <v>Low</v>
      </c>
      <c r="V632">
        <v>1</v>
      </c>
      <c r="X632" s="1"/>
      <c r="Y632">
        <f>IF(Append1[[#This Row],[churn]]="yes", 1,0)</f>
        <v>0</v>
      </c>
      <c r="Z632" t="str">
        <f>IF(Append1[[#This Row],[total_eve_charge]]&lt;=15,"Low",
IF(Append1[[#This Row],[total_eve_charge]]&lt;=19,"Medium","High"))</f>
        <v>Low</v>
      </c>
      <c r="AA632" s="1" t="str">
        <f>IF(Append1[[#This Row],[total_day_charge]]&gt;30,"Heavy User",
IF(Append1[[#This Row],[total_eve_charge]]&gt;20,"Evening User",
IF(Append1[[#This Row],[total_night_charge]]&gt;10,"Night User","Low User")))</f>
        <v>Low User</v>
      </c>
    </row>
    <row r="633" spans="1:27" hidden="1" x14ac:dyDescent="0.3">
      <c r="A633">
        <v>632</v>
      </c>
      <c r="B633" s="1" t="s">
        <v>51</v>
      </c>
      <c r="C633">
        <v>67</v>
      </c>
      <c r="D633" s="1" t="s">
        <v>22</v>
      </c>
      <c r="E633" s="1">
        <v>0</v>
      </c>
      <c r="F633" s="1" t="s">
        <v>23</v>
      </c>
      <c r="G633">
        <v>0</v>
      </c>
      <c r="H633" t="str">
        <f>IF(Append1[[#This Row],[number_vmail_messages]]&lt;=10, "Low",
IF(Append1[[#This Row],[number_vmail_messages]]&lt;=25, "Medium", "High"))</f>
        <v>Low</v>
      </c>
      <c r="I633">
        <v>164.5</v>
      </c>
      <c r="J633">
        <v>79</v>
      </c>
      <c r="K633">
        <v>27.97</v>
      </c>
      <c r="L633">
        <v>110.3</v>
      </c>
      <c r="M633">
        <v>108</v>
      </c>
      <c r="N633">
        <v>9.3800000000000008</v>
      </c>
      <c r="O633">
        <v>203.9</v>
      </c>
      <c r="P633">
        <v>102</v>
      </c>
      <c r="Q633">
        <v>9.18</v>
      </c>
      <c r="R633">
        <v>9.8000000000000007</v>
      </c>
      <c r="S633">
        <v>2</v>
      </c>
      <c r="T633">
        <v>2.65</v>
      </c>
      <c r="U633" t="str">
        <f>IF(Append1[[#This Row],[total_intl_charge]] &lt;= MEDIAN(Append1[total_intl_charge]), "Low", "High")</f>
        <v>Low</v>
      </c>
      <c r="V633">
        <v>1</v>
      </c>
      <c r="X633" s="1"/>
      <c r="Y633">
        <f>IF(Append1[[#This Row],[churn]]="yes", 1,0)</f>
        <v>0</v>
      </c>
      <c r="Z633" t="str">
        <f>IF(Append1[[#This Row],[total_eve_charge]]&lt;=15,"Low",
IF(Append1[[#This Row],[total_eve_charge]]&lt;=19,"Medium","High"))</f>
        <v>Low</v>
      </c>
      <c r="AA633" s="1" t="str">
        <f>IF(Append1[[#This Row],[total_day_charge]]&gt;30,"Heavy User",
IF(Append1[[#This Row],[total_eve_charge]]&gt;20,"Evening User",
IF(Append1[[#This Row],[total_night_charge]]&gt;10,"Night User","Low User")))</f>
        <v>Low User</v>
      </c>
    </row>
    <row r="634" spans="1:27" hidden="1" x14ac:dyDescent="0.3">
      <c r="A634">
        <v>633</v>
      </c>
      <c r="B634" s="1" t="s">
        <v>61</v>
      </c>
      <c r="C634">
        <v>131</v>
      </c>
      <c r="D634" s="1" t="s">
        <v>22</v>
      </c>
      <c r="E634" s="1">
        <v>0</v>
      </c>
      <c r="F634" s="1" t="s">
        <v>23</v>
      </c>
      <c r="G634">
        <v>0</v>
      </c>
      <c r="H634" t="str">
        <f>IF(Append1[[#This Row],[number_vmail_messages]]&lt;=10, "Low",
IF(Append1[[#This Row],[number_vmail_messages]]&lt;=25, "Medium", "High"))</f>
        <v>Low</v>
      </c>
      <c r="I634">
        <v>131.30000000000001</v>
      </c>
      <c r="J634">
        <v>39</v>
      </c>
      <c r="K634">
        <v>22.32</v>
      </c>
      <c r="L634">
        <v>242.9</v>
      </c>
      <c r="M634">
        <v>101</v>
      </c>
      <c r="N634">
        <v>20.65</v>
      </c>
      <c r="O634">
        <v>278.8</v>
      </c>
      <c r="P634">
        <v>100</v>
      </c>
      <c r="Q634">
        <v>12.55</v>
      </c>
      <c r="R634">
        <v>8.5</v>
      </c>
      <c r="S634">
        <v>2</v>
      </c>
      <c r="T634">
        <v>2.2999999999999998</v>
      </c>
      <c r="U634" t="str">
        <f>IF(Append1[[#This Row],[total_intl_charge]] &lt;= MEDIAN(Append1[total_intl_charge]), "Low", "High")</f>
        <v>Low</v>
      </c>
      <c r="V634">
        <v>2</v>
      </c>
      <c r="X634" s="1"/>
      <c r="Y634">
        <f>IF(Append1[[#This Row],[churn]]="yes", 1,0)</f>
        <v>0</v>
      </c>
      <c r="Z634" t="str">
        <f>IF(Append1[[#This Row],[total_eve_charge]]&lt;=15,"Low",
IF(Append1[[#This Row],[total_eve_charge]]&lt;=19,"Medium","High"))</f>
        <v>High</v>
      </c>
      <c r="AA634" s="1" t="str">
        <f>IF(Append1[[#This Row],[total_day_charge]]&gt;30,"Heavy User",
IF(Append1[[#This Row],[total_eve_charge]]&gt;20,"Evening User",
IF(Append1[[#This Row],[total_night_charge]]&gt;10,"Night User","Low User")))</f>
        <v>Evening User</v>
      </c>
    </row>
    <row r="635" spans="1:27" hidden="1" x14ac:dyDescent="0.3">
      <c r="A635">
        <v>634</v>
      </c>
      <c r="B635" s="1" t="s">
        <v>42</v>
      </c>
      <c r="C635">
        <v>100</v>
      </c>
      <c r="D635" s="1" t="s">
        <v>22</v>
      </c>
      <c r="E635" s="1">
        <v>0</v>
      </c>
      <c r="F635" s="1" t="s">
        <v>23</v>
      </c>
      <c r="G635">
        <v>0</v>
      </c>
      <c r="H635" t="str">
        <f>IF(Append1[[#This Row],[number_vmail_messages]]&lt;=10, "Low",
IF(Append1[[#This Row],[number_vmail_messages]]&lt;=25, "Medium", "High"))</f>
        <v>Low</v>
      </c>
      <c r="I635">
        <v>167.2</v>
      </c>
      <c r="J635">
        <v>100</v>
      </c>
      <c r="K635">
        <v>28.42</v>
      </c>
      <c r="L635">
        <v>141.19999999999999</v>
      </c>
      <c r="M635">
        <v>87</v>
      </c>
      <c r="N635">
        <v>12</v>
      </c>
      <c r="O635">
        <v>251.3</v>
      </c>
      <c r="P635">
        <v>76</v>
      </c>
      <c r="Q635">
        <v>11.31</v>
      </c>
      <c r="R635">
        <v>6.1</v>
      </c>
      <c r="S635">
        <v>6</v>
      </c>
      <c r="T635">
        <v>1.65</v>
      </c>
      <c r="U635" t="str">
        <f>IF(Append1[[#This Row],[total_intl_charge]] &lt;= MEDIAN(Append1[total_intl_charge]), "Low", "High")</f>
        <v>Low</v>
      </c>
      <c r="V635">
        <v>3</v>
      </c>
      <c r="X635" s="1"/>
      <c r="Y635">
        <f>IF(Append1[[#This Row],[churn]]="yes", 1,0)</f>
        <v>0</v>
      </c>
      <c r="Z635" t="str">
        <f>IF(Append1[[#This Row],[total_eve_charge]]&lt;=15,"Low",
IF(Append1[[#This Row],[total_eve_charge]]&lt;=19,"Medium","High"))</f>
        <v>Low</v>
      </c>
      <c r="AA635" s="1" t="str">
        <f>IF(Append1[[#This Row],[total_day_charge]]&gt;30,"Heavy User",
IF(Append1[[#This Row],[total_eve_charge]]&gt;20,"Evening User",
IF(Append1[[#This Row],[total_night_charge]]&gt;10,"Night User","Low User")))</f>
        <v>Night User</v>
      </c>
    </row>
    <row r="636" spans="1:27" hidden="1" x14ac:dyDescent="0.3">
      <c r="A636">
        <v>635</v>
      </c>
      <c r="B636" s="1" t="s">
        <v>51</v>
      </c>
      <c r="C636">
        <v>122</v>
      </c>
      <c r="D636" s="1" t="s">
        <v>22</v>
      </c>
      <c r="E636" s="1">
        <v>0</v>
      </c>
      <c r="F636" s="1" t="s">
        <v>23</v>
      </c>
      <c r="G636">
        <v>0</v>
      </c>
      <c r="H636" t="str">
        <f>IF(Append1[[#This Row],[number_vmail_messages]]&lt;=10, "Low",
IF(Append1[[#This Row],[number_vmail_messages]]&lt;=25, "Medium", "High"))</f>
        <v>Low</v>
      </c>
      <c r="I636">
        <v>184.6</v>
      </c>
      <c r="J636">
        <v>88</v>
      </c>
      <c r="K636">
        <v>31.38</v>
      </c>
      <c r="L636">
        <v>148.80000000000001</v>
      </c>
      <c r="M636">
        <v>98</v>
      </c>
      <c r="N636">
        <v>12.65</v>
      </c>
      <c r="O636">
        <v>309.7</v>
      </c>
      <c r="P636">
        <v>58</v>
      </c>
      <c r="Q636">
        <v>13.94</v>
      </c>
      <c r="R636">
        <v>14.3</v>
      </c>
      <c r="S636">
        <v>2</v>
      </c>
      <c r="T636">
        <v>3.86</v>
      </c>
      <c r="U636" t="str">
        <f>IF(Append1[[#This Row],[total_intl_charge]] &lt;= MEDIAN(Append1[total_intl_charge]), "Low", "High")</f>
        <v>High</v>
      </c>
      <c r="V636">
        <v>3</v>
      </c>
      <c r="X636" s="1"/>
      <c r="Y636">
        <f>IF(Append1[[#This Row],[churn]]="yes", 1,0)</f>
        <v>0</v>
      </c>
      <c r="Z636" t="str">
        <f>IF(Append1[[#This Row],[total_eve_charge]]&lt;=15,"Low",
IF(Append1[[#This Row],[total_eve_charge]]&lt;=19,"Medium","High"))</f>
        <v>Low</v>
      </c>
      <c r="AA636" s="1" t="str">
        <f>IF(Append1[[#This Row],[total_day_charge]]&gt;30,"Heavy User",
IF(Append1[[#This Row],[total_eve_charge]]&gt;20,"Evening User",
IF(Append1[[#This Row],[total_night_charge]]&gt;10,"Night User","Low User")))</f>
        <v>Heavy User</v>
      </c>
    </row>
    <row r="637" spans="1:27" hidden="1" x14ac:dyDescent="0.3">
      <c r="A637">
        <v>636</v>
      </c>
      <c r="B637" s="1" t="s">
        <v>67</v>
      </c>
      <c r="C637">
        <v>4</v>
      </c>
      <c r="D637" s="1" t="s">
        <v>22</v>
      </c>
      <c r="E637" s="1">
        <v>1</v>
      </c>
      <c r="F637" s="1" t="s">
        <v>23</v>
      </c>
      <c r="G637">
        <v>0</v>
      </c>
      <c r="H637" t="str">
        <f>IF(Append1[[#This Row],[number_vmail_messages]]&lt;=10, "Low",
IF(Append1[[#This Row],[number_vmail_messages]]&lt;=25, "Medium", "High"))</f>
        <v>Low</v>
      </c>
      <c r="I637">
        <v>169.7</v>
      </c>
      <c r="J637">
        <v>96</v>
      </c>
      <c r="K637">
        <v>28.85</v>
      </c>
      <c r="L637">
        <v>131.80000000000001</v>
      </c>
      <c r="M637">
        <v>94</v>
      </c>
      <c r="N637">
        <v>11.2</v>
      </c>
      <c r="O637">
        <v>245.1</v>
      </c>
      <c r="P637">
        <v>86</v>
      </c>
      <c r="Q637">
        <v>11.03</v>
      </c>
      <c r="R637">
        <v>14.2</v>
      </c>
      <c r="S637">
        <v>4</v>
      </c>
      <c r="T637">
        <v>3.83</v>
      </c>
      <c r="U637" t="str">
        <f>IF(Append1[[#This Row],[total_intl_charge]] &lt;= MEDIAN(Append1[total_intl_charge]), "Low", "High")</f>
        <v>High</v>
      </c>
      <c r="V637">
        <v>0</v>
      </c>
      <c r="X637" s="1"/>
      <c r="Y637">
        <f>IF(Append1[[#This Row],[churn]]="yes", 1,0)</f>
        <v>0</v>
      </c>
      <c r="Z637" t="str">
        <f>IF(Append1[[#This Row],[total_eve_charge]]&lt;=15,"Low",
IF(Append1[[#This Row],[total_eve_charge]]&lt;=19,"Medium","High"))</f>
        <v>Low</v>
      </c>
      <c r="AA637" s="1" t="str">
        <f>IF(Append1[[#This Row],[total_day_charge]]&gt;30,"Heavy User",
IF(Append1[[#This Row],[total_eve_charge]]&gt;20,"Evening User",
IF(Append1[[#This Row],[total_night_charge]]&gt;10,"Night User","Low User")))</f>
        <v>Night User</v>
      </c>
    </row>
    <row r="638" spans="1:27" hidden="1" x14ac:dyDescent="0.3">
      <c r="A638">
        <v>637</v>
      </c>
      <c r="B638" s="1" t="s">
        <v>38</v>
      </c>
      <c r="C638">
        <v>31</v>
      </c>
      <c r="D638" s="1" t="s">
        <v>22</v>
      </c>
      <c r="E638" s="1">
        <v>0</v>
      </c>
      <c r="F638" s="1" t="s">
        <v>23</v>
      </c>
      <c r="G638">
        <v>0</v>
      </c>
      <c r="H638" t="str">
        <f>IF(Append1[[#This Row],[number_vmail_messages]]&lt;=10, "Low",
IF(Append1[[#This Row],[number_vmail_messages]]&lt;=25, "Medium", "High"))</f>
        <v>Low</v>
      </c>
      <c r="I638">
        <v>224.5</v>
      </c>
      <c r="J638">
        <v>96</v>
      </c>
      <c r="K638">
        <v>38.17</v>
      </c>
      <c r="L638">
        <v>191.2</v>
      </c>
      <c r="M638">
        <v>72</v>
      </c>
      <c r="N638">
        <v>16.25</v>
      </c>
      <c r="O638">
        <v>214.5</v>
      </c>
      <c r="P638">
        <v>100</v>
      </c>
      <c r="Q638">
        <v>9.65</v>
      </c>
      <c r="R638">
        <v>9.1</v>
      </c>
      <c r="S638">
        <v>1</v>
      </c>
      <c r="T638">
        <v>2.46</v>
      </c>
      <c r="U638" t="str">
        <f>IF(Append1[[#This Row],[total_intl_charge]] &lt;= MEDIAN(Append1[total_intl_charge]), "Low", "High")</f>
        <v>Low</v>
      </c>
      <c r="V638">
        <v>2</v>
      </c>
      <c r="X638" s="1"/>
      <c r="Y638">
        <f>IF(Append1[[#This Row],[churn]]="yes", 1,0)</f>
        <v>0</v>
      </c>
      <c r="Z638" t="str">
        <f>IF(Append1[[#This Row],[total_eve_charge]]&lt;=15,"Low",
IF(Append1[[#This Row],[total_eve_charge]]&lt;=19,"Medium","High"))</f>
        <v>Medium</v>
      </c>
      <c r="AA638" s="1" t="str">
        <f>IF(Append1[[#This Row],[total_day_charge]]&gt;30,"Heavy User",
IF(Append1[[#This Row],[total_eve_charge]]&gt;20,"Evening User",
IF(Append1[[#This Row],[total_night_charge]]&gt;10,"Night User","Low User")))</f>
        <v>Heavy User</v>
      </c>
    </row>
    <row r="639" spans="1:27" hidden="1" x14ac:dyDescent="0.3">
      <c r="A639">
        <v>638</v>
      </c>
      <c r="B639" s="1" t="s">
        <v>71</v>
      </c>
      <c r="C639">
        <v>114</v>
      </c>
      <c r="D639" s="1" t="s">
        <v>22</v>
      </c>
      <c r="E639" s="1">
        <v>0</v>
      </c>
      <c r="F639" s="1" t="s">
        <v>23</v>
      </c>
      <c r="G639">
        <v>0</v>
      </c>
      <c r="H639" t="str">
        <f>IF(Append1[[#This Row],[number_vmail_messages]]&lt;=10, "Low",
IF(Append1[[#This Row],[number_vmail_messages]]&lt;=25, "Medium", "High"))</f>
        <v>Low</v>
      </c>
      <c r="I639">
        <v>247.8</v>
      </c>
      <c r="J639">
        <v>95</v>
      </c>
      <c r="K639">
        <v>42.13</v>
      </c>
      <c r="L639">
        <v>255.1</v>
      </c>
      <c r="M639">
        <v>98</v>
      </c>
      <c r="N639">
        <v>21.68</v>
      </c>
      <c r="O639">
        <v>224.1</v>
      </c>
      <c r="P639">
        <v>105</v>
      </c>
      <c r="Q639">
        <v>10.08</v>
      </c>
      <c r="R639">
        <v>9.5</v>
      </c>
      <c r="S639">
        <v>6</v>
      </c>
      <c r="T639">
        <v>2.57</v>
      </c>
      <c r="U639" t="str">
        <f>IF(Append1[[#This Row],[total_intl_charge]] &lt;= MEDIAN(Append1[total_intl_charge]), "Low", "High")</f>
        <v>Low</v>
      </c>
      <c r="V639">
        <v>1</v>
      </c>
      <c r="X639" s="1"/>
      <c r="Y639">
        <f>IF(Append1[[#This Row],[churn]]="yes", 1,0)</f>
        <v>0</v>
      </c>
      <c r="Z639" t="str">
        <f>IF(Append1[[#This Row],[total_eve_charge]]&lt;=15,"Low",
IF(Append1[[#This Row],[total_eve_charge]]&lt;=19,"Medium","High"))</f>
        <v>High</v>
      </c>
      <c r="AA639" s="1" t="str">
        <f>IF(Append1[[#This Row],[total_day_charge]]&gt;30,"Heavy User",
IF(Append1[[#This Row],[total_eve_charge]]&gt;20,"Evening User",
IF(Append1[[#This Row],[total_night_charge]]&gt;10,"Night User","Low User")))</f>
        <v>Heavy User</v>
      </c>
    </row>
    <row r="640" spans="1:27" hidden="1" x14ac:dyDescent="0.3">
      <c r="A640">
        <v>639</v>
      </c>
      <c r="B640" s="1" t="s">
        <v>63</v>
      </c>
      <c r="C640">
        <v>149</v>
      </c>
      <c r="D640" s="1" t="s">
        <v>22</v>
      </c>
      <c r="E640" s="1">
        <v>0</v>
      </c>
      <c r="F640" s="1" t="s">
        <v>23</v>
      </c>
      <c r="G640">
        <v>0</v>
      </c>
      <c r="H640" t="str">
        <f>IF(Append1[[#This Row],[number_vmail_messages]]&lt;=10, "Low",
IF(Append1[[#This Row],[number_vmail_messages]]&lt;=25, "Medium", "High"))</f>
        <v>Low</v>
      </c>
      <c r="I640">
        <v>244.2</v>
      </c>
      <c r="J640">
        <v>83</v>
      </c>
      <c r="K640">
        <v>41.51</v>
      </c>
      <c r="L640">
        <v>262</v>
      </c>
      <c r="M640">
        <v>72</v>
      </c>
      <c r="N640">
        <v>22.27</v>
      </c>
      <c r="O640">
        <v>144.5</v>
      </c>
      <c r="P640">
        <v>113</v>
      </c>
      <c r="Q640">
        <v>6.5</v>
      </c>
      <c r="R640">
        <v>7</v>
      </c>
      <c r="S640">
        <v>4</v>
      </c>
      <c r="T640">
        <v>1.89</v>
      </c>
      <c r="U640" t="str">
        <f>IF(Append1[[#This Row],[total_intl_charge]] &lt;= MEDIAN(Append1[total_intl_charge]), "Low", "High")</f>
        <v>Low</v>
      </c>
      <c r="V640">
        <v>1</v>
      </c>
      <c r="X640" s="1"/>
      <c r="Y640">
        <f>IF(Append1[[#This Row],[churn]]="yes", 1,0)</f>
        <v>0</v>
      </c>
      <c r="Z640" t="str">
        <f>IF(Append1[[#This Row],[total_eve_charge]]&lt;=15,"Low",
IF(Append1[[#This Row],[total_eve_charge]]&lt;=19,"Medium","High"))</f>
        <v>High</v>
      </c>
      <c r="AA640" s="1" t="str">
        <f>IF(Append1[[#This Row],[total_day_charge]]&gt;30,"Heavy User",
IF(Append1[[#This Row],[total_eve_charge]]&gt;20,"Evening User",
IF(Append1[[#This Row],[total_night_charge]]&gt;10,"Night User","Low User")))</f>
        <v>Heavy User</v>
      </c>
    </row>
    <row r="641" spans="1:27" hidden="1" x14ac:dyDescent="0.3">
      <c r="A641">
        <v>640</v>
      </c>
      <c r="B641" s="1" t="s">
        <v>69</v>
      </c>
      <c r="C641">
        <v>86</v>
      </c>
      <c r="D641" s="1" t="s">
        <v>32</v>
      </c>
      <c r="E641" s="1">
        <v>0</v>
      </c>
      <c r="F641" s="1" t="s">
        <v>23</v>
      </c>
      <c r="G641">
        <v>0</v>
      </c>
      <c r="H641" t="str">
        <f>IF(Append1[[#This Row],[number_vmail_messages]]&lt;=10, "Low",
IF(Append1[[#This Row],[number_vmail_messages]]&lt;=25, "Medium", "High"))</f>
        <v>Low</v>
      </c>
      <c r="I641">
        <v>178.3</v>
      </c>
      <c r="J641">
        <v>94</v>
      </c>
      <c r="K641">
        <v>30.31</v>
      </c>
      <c r="L641">
        <v>264.39999999999998</v>
      </c>
      <c r="M641">
        <v>74</v>
      </c>
      <c r="N641">
        <v>22.47</v>
      </c>
      <c r="O641">
        <v>284.60000000000002</v>
      </c>
      <c r="P641">
        <v>109</v>
      </c>
      <c r="Q641">
        <v>12.81</v>
      </c>
      <c r="R641">
        <v>15</v>
      </c>
      <c r="S641">
        <v>2</v>
      </c>
      <c r="T641">
        <v>4.05</v>
      </c>
      <c r="U641" t="str">
        <f>IF(Append1[[#This Row],[total_intl_charge]] &lt;= MEDIAN(Append1[total_intl_charge]), "Low", "High")</f>
        <v>High</v>
      </c>
      <c r="V641">
        <v>0</v>
      </c>
      <c r="X641" s="1"/>
      <c r="Y641">
        <f>IF(Append1[[#This Row],[churn]]="yes", 1,0)</f>
        <v>0</v>
      </c>
      <c r="Z641" t="str">
        <f>IF(Append1[[#This Row],[total_eve_charge]]&lt;=15,"Low",
IF(Append1[[#This Row],[total_eve_charge]]&lt;=19,"Medium","High"))</f>
        <v>High</v>
      </c>
      <c r="AA641" s="1" t="str">
        <f>IF(Append1[[#This Row],[total_day_charge]]&gt;30,"Heavy User",
IF(Append1[[#This Row],[total_eve_charge]]&gt;20,"Evening User",
IF(Append1[[#This Row],[total_night_charge]]&gt;10,"Night User","Low User")))</f>
        <v>Heavy User</v>
      </c>
    </row>
    <row r="642" spans="1:27" hidden="1" x14ac:dyDescent="0.3">
      <c r="A642">
        <v>641</v>
      </c>
      <c r="B642" s="1" t="s">
        <v>67</v>
      </c>
      <c r="C642">
        <v>141</v>
      </c>
      <c r="D642" s="1" t="s">
        <v>22</v>
      </c>
      <c r="E642" s="1">
        <v>0</v>
      </c>
      <c r="F642" s="1" t="s">
        <v>23</v>
      </c>
      <c r="G642">
        <v>0</v>
      </c>
      <c r="H642" t="str">
        <f>IF(Append1[[#This Row],[number_vmail_messages]]&lt;=10, "Low",
IF(Append1[[#This Row],[number_vmail_messages]]&lt;=25, "Medium", "High"))</f>
        <v>Low</v>
      </c>
      <c r="I642">
        <v>215.8</v>
      </c>
      <c r="J642">
        <v>79</v>
      </c>
      <c r="K642">
        <v>36.69</v>
      </c>
      <c r="L642">
        <v>112.7</v>
      </c>
      <c r="M642">
        <v>85</v>
      </c>
      <c r="N642">
        <v>9.58</v>
      </c>
      <c r="O642">
        <v>221.8</v>
      </c>
      <c r="P642">
        <v>109</v>
      </c>
      <c r="Q642">
        <v>9.98</v>
      </c>
      <c r="R642">
        <v>5.6</v>
      </c>
      <c r="S642">
        <v>4</v>
      </c>
      <c r="T642">
        <v>1.51</v>
      </c>
      <c r="U642" t="str">
        <f>IF(Append1[[#This Row],[total_intl_charge]] &lt;= MEDIAN(Append1[total_intl_charge]), "Low", "High")</f>
        <v>Low</v>
      </c>
      <c r="V642">
        <v>2</v>
      </c>
      <c r="X642" s="1"/>
      <c r="Y642">
        <f>IF(Append1[[#This Row],[churn]]="yes", 1,0)</f>
        <v>0</v>
      </c>
      <c r="Z642" t="str">
        <f>IF(Append1[[#This Row],[total_eve_charge]]&lt;=15,"Low",
IF(Append1[[#This Row],[total_eve_charge]]&lt;=19,"Medium","High"))</f>
        <v>Low</v>
      </c>
      <c r="AA642" s="1" t="str">
        <f>IF(Append1[[#This Row],[total_day_charge]]&gt;30,"Heavy User",
IF(Append1[[#This Row],[total_eve_charge]]&gt;20,"Evening User",
IF(Append1[[#This Row],[total_night_charge]]&gt;10,"Night User","Low User")))</f>
        <v>Heavy User</v>
      </c>
    </row>
    <row r="643" spans="1:27" hidden="1" x14ac:dyDescent="0.3">
      <c r="A643">
        <v>642</v>
      </c>
      <c r="B643" s="1" t="s">
        <v>76</v>
      </c>
      <c r="C643">
        <v>127</v>
      </c>
      <c r="D643" s="1" t="s">
        <v>22</v>
      </c>
      <c r="E643" s="1">
        <v>0</v>
      </c>
      <c r="F643" s="1" t="s">
        <v>23</v>
      </c>
      <c r="G643">
        <v>0</v>
      </c>
      <c r="H643" t="str">
        <f>IF(Append1[[#This Row],[number_vmail_messages]]&lt;=10, "Low",
IF(Append1[[#This Row],[number_vmail_messages]]&lt;=25, "Medium", "High"))</f>
        <v>Low</v>
      </c>
      <c r="I643">
        <v>264.5</v>
      </c>
      <c r="J643">
        <v>75</v>
      </c>
      <c r="K643">
        <v>44.97</v>
      </c>
      <c r="L643">
        <v>179.2</v>
      </c>
      <c r="M643">
        <v>91</v>
      </c>
      <c r="N643">
        <v>15.23</v>
      </c>
      <c r="O643">
        <v>141.9</v>
      </c>
      <c r="P643">
        <v>93</v>
      </c>
      <c r="Q643">
        <v>6.39</v>
      </c>
      <c r="R643">
        <v>8</v>
      </c>
      <c r="S643">
        <v>1</v>
      </c>
      <c r="T643">
        <v>2.16</v>
      </c>
      <c r="U643" t="str">
        <f>IF(Append1[[#This Row],[total_intl_charge]] &lt;= MEDIAN(Append1[total_intl_charge]), "Low", "High")</f>
        <v>Low</v>
      </c>
      <c r="V643">
        <v>1</v>
      </c>
      <c r="X643" s="1"/>
      <c r="Y643">
        <f>IF(Append1[[#This Row],[churn]]="yes", 1,0)</f>
        <v>0</v>
      </c>
      <c r="Z643" t="str">
        <f>IF(Append1[[#This Row],[total_eve_charge]]&lt;=15,"Low",
IF(Append1[[#This Row],[total_eve_charge]]&lt;=19,"Medium","High"))</f>
        <v>Medium</v>
      </c>
      <c r="AA643" s="1" t="str">
        <f>IF(Append1[[#This Row],[total_day_charge]]&gt;30,"Heavy User",
IF(Append1[[#This Row],[total_eve_charge]]&gt;20,"Evening User",
IF(Append1[[#This Row],[total_night_charge]]&gt;10,"Night User","Low User")))</f>
        <v>Heavy User</v>
      </c>
    </row>
    <row r="644" spans="1:27" hidden="1" x14ac:dyDescent="0.3">
      <c r="A644">
        <v>643</v>
      </c>
      <c r="B644" s="1" t="s">
        <v>55</v>
      </c>
      <c r="C644">
        <v>131</v>
      </c>
      <c r="D644" s="1" t="s">
        <v>22</v>
      </c>
      <c r="E644" s="1">
        <v>0</v>
      </c>
      <c r="F644" s="1" t="s">
        <v>23</v>
      </c>
      <c r="G644">
        <v>0</v>
      </c>
      <c r="H644" t="str">
        <f>IF(Append1[[#This Row],[number_vmail_messages]]&lt;=10, "Low",
IF(Append1[[#This Row],[number_vmail_messages]]&lt;=25, "Medium", "High"))</f>
        <v>Low</v>
      </c>
      <c r="I644">
        <v>212.8</v>
      </c>
      <c r="J644">
        <v>108</v>
      </c>
      <c r="K644">
        <v>36.18</v>
      </c>
      <c r="L644">
        <v>212</v>
      </c>
      <c r="M644">
        <v>115</v>
      </c>
      <c r="N644">
        <v>18.02</v>
      </c>
      <c r="O644">
        <v>235.9</v>
      </c>
      <c r="P644">
        <v>96</v>
      </c>
      <c r="Q644">
        <v>10.62</v>
      </c>
      <c r="R644">
        <v>9.8000000000000007</v>
      </c>
      <c r="S644">
        <v>11</v>
      </c>
      <c r="T644">
        <v>2.65</v>
      </c>
      <c r="U644" t="str">
        <f>IF(Append1[[#This Row],[total_intl_charge]] &lt;= MEDIAN(Append1[total_intl_charge]), "Low", "High")</f>
        <v>Low</v>
      </c>
      <c r="V644">
        <v>0</v>
      </c>
      <c r="X644" s="1"/>
      <c r="Y644">
        <f>IF(Append1[[#This Row],[churn]]="yes", 1,0)</f>
        <v>0</v>
      </c>
      <c r="Z644" t="str">
        <f>IF(Append1[[#This Row],[total_eve_charge]]&lt;=15,"Low",
IF(Append1[[#This Row],[total_eve_charge]]&lt;=19,"Medium","High"))</f>
        <v>Medium</v>
      </c>
      <c r="AA644" s="1" t="str">
        <f>IF(Append1[[#This Row],[total_day_charge]]&gt;30,"Heavy User",
IF(Append1[[#This Row],[total_eve_charge]]&gt;20,"Evening User",
IF(Append1[[#This Row],[total_night_charge]]&gt;10,"Night User","Low User")))</f>
        <v>Heavy User</v>
      </c>
    </row>
    <row r="645" spans="1:27" hidden="1" x14ac:dyDescent="0.3">
      <c r="A645">
        <v>644</v>
      </c>
      <c r="B645" s="1" t="s">
        <v>62</v>
      </c>
      <c r="C645">
        <v>124</v>
      </c>
      <c r="D645" s="1" t="s">
        <v>32</v>
      </c>
      <c r="E645" s="1">
        <v>1</v>
      </c>
      <c r="F645" s="1" t="s">
        <v>24</v>
      </c>
      <c r="G645">
        <v>29</v>
      </c>
      <c r="H645" t="str">
        <f>IF(Append1[[#This Row],[number_vmail_messages]]&lt;=10, "Low",
IF(Append1[[#This Row],[number_vmail_messages]]&lt;=25, "Medium", "High"))</f>
        <v>High</v>
      </c>
      <c r="I645">
        <v>187.1</v>
      </c>
      <c r="J645">
        <v>75</v>
      </c>
      <c r="K645">
        <v>31.81</v>
      </c>
      <c r="L645">
        <v>148.5</v>
      </c>
      <c r="M645">
        <v>142</v>
      </c>
      <c r="N645">
        <v>12.62</v>
      </c>
      <c r="O645">
        <v>214.4</v>
      </c>
      <c r="P645">
        <v>124</v>
      </c>
      <c r="Q645">
        <v>9.65</v>
      </c>
      <c r="R645">
        <v>5.5</v>
      </c>
      <c r="S645">
        <v>7</v>
      </c>
      <c r="T645">
        <v>1.49</v>
      </c>
      <c r="U645" t="str">
        <f>IF(Append1[[#This Row],[total_intl_charge]] &lt;= MEDIAN(Append1[total_intl_charge]), "Low", "High")</f>
        <v>Low</v>
      </c>
      <c r="V645">
        <v>2</v>
      </c>
      <c r="X645" s="1"/>
      <c r="Y645">
        <f>IF(Append1[[#This Row],[churn]]="yes", 1,0)</f>
        <v>0</v>
      </c>
      <c r="Z645" t="str">
        <f>IF(Append1[[#This Row],[total_eve_charge]]&lt;=15,"Low",
IF(Append1[[#This Row],[total_eve_charge]]&lt;=19,"Medium","High"))</f>
        <v>Low</v>
      </c>
      <c r="AA645" s="1" t="str">
        <f>IF(Append1[[#This Row],[total_day_charge]]&gt;30,"Heavy User",
IF(Append1[[#This Row],[total_eve_charge]]&gt;20,"Evening User",
IF(Append1[[#This Row],[total_night_charge]]&gt;10,"Night User","Low User")))</f>
        <v>Heavy User</v>
      </c>
    </row>
    <row r="646" spans="1:27" hidden="1" x14ac:dyDescent="0.3">
      <c r="A646">
        <v>645</v>
      </c>
      <c r="B646" s="1" t="s">
        <v>44</v>
      </c>
      <c r="C646">
        <v>148</v>
      </c>
      <c r="D646" s="1" t="s">
        <v>32</v>
      </c>
      <c r="E646" s="1">
        <v>0</v>
      </c>
      <c r="F646" s="1" t="s">
        <v>23</v>
      </c>
      <c r="G646">
        <v>0</v>
      </c>
      <c r="H646" t="str">
        <f>IF(Append1[[#This Row],[number_vmail_messages]]&lt;=10, "Low",
IF(Append1[[#This Row],[number_vmail_messages]]&lt;=25, "Medium", "High"))</f>
        <v>Low</v>
      </c>
      <c r="I646">
        <v>236.5</v>
      </c>
      <c r="J646">
        <v>84</v>
      </c>
      <c r="K646">
        <v>40.21</v>
      </c>
      <c r="L646">
        <v>236</v>
      </c>
      <c r="M646">
        <v>95</v>
      </c>
      <c r="N646">
        <v>20.059999999999999</v>
      </c>
      <c r="O646">
        <v>228.6</v>
      </c>
      <c r="P646">
        <v>124</v>
      </c>
      <c r="Q646">
        <v>10.29</v>
      </c>
      <c r="R646">
        <v>8.3000000000000007</v>
      </c>
      <c r="S646">
        <v>6</v>
      </c>
      <c r="T646">
        <v>2.2400000000000002</v>
      </c>
      <c r="U646" t="str">
        <f>IF(Append1[[#This Row],[total_intl_charge]] &lt;= MEDIAN(Append1[total_intl_charge]), "Low", "High")</f>
        <v>Low</v>
      </c>
      <c r="V646">
        <v>2</v>
      </c>
      <c r="X646" s="1"/>
      <c r="Y646">
        <f>IF(Append1[[#This Row],[churn]]="yes", 1,0)</f>
        <v>0</v>
      </c>
      <c r="Z646" t="str">
        <f>IF(Append1[[#This Row],[total_eve_charge]]&lt;=15,"Low",
IF(Append1[[#This Row],[total_eve_charge]]&lt;=19,"Medium","High"))</f>
        <v>High</v>
      </c>
      <c r="AA646" s="1" t="str">
        <f>IF(Append1[[#This Row],[total_day_charge]]&gt;30,"Heavy User",
IF(Append1[[#This Row],[total_eve_charge]]&gt;20,"Evening User",
IF(Append1[[#This Row],[total_night_charge]]&gt;10,"Night User","Low User")))</f>
        <v>Heavy User</v>
      </c>
    </row>
    <row r="647" spans="1:27" hidden="1" x14ac:dyDescent="0.3">
      <c r="A647">
        <v>646</v>
      </c>
      <c r="B647" s="1" t="s">
        <v>40</v>
      </c>
      <c r="C647">
        <v>72</v>
      </c>
      <c r="D647" s="1" t="s">
        <v>22</v>
      </c>
      <c r="E647" s="1">
        <v>1</v>
      </c>
      <c r="F647" s="1" t="s">
        <v>23</v>
      </c>
      <c r="G647">
        <v>0</v>
      </c>
      <c r="H647" t="str">
        <f>IF(Append1[[#This Row],[number_vmail_messages]]&lt;=10, "Low",
IF(Append1[[#This Row],[number_vmail_messages]]&lt;=25, "Medium", "High"))</f>
        <v>Low</v>
      </c>
      <c r="I647">
        <v>286.10000000000002</v>
      </c>
      <c r="J647">
        <v>101</v>
      </c>
      <c r="K647">
        <v>48.64</v>
      </c>
      <c r="L647">
        <v>306.10000000000002</v>
      </c>
      <c r="M647">
        <v>94</v>
      </c>
      <c r="N647">
        <v>26.02</v>
      </c>
      <c r="O647">
        <v>232.8</v>
      </c>
      <c r="P647">
        <v>89</v>
      </c>
      <c r="Q647">
        <v>10.48</v>
      </c>
      <c r="R647">
        <v>10.3</v>
      </c>
      <c r="S647">
        <v>1</v>
      </c>
      <c r="T647">
        <v>2.78</v>
      </c>
      <c r="U647" t="str">
        <f>IF(Append1[[#This Row],[total_intl_charge]] &lt;= MEDIAN(Append1[total_intl_charge]), "Low", "High")</f>
        <v>Low</v>
      </c>
      <c r="V647">
        <v>4</v>
      </c>
      <c r="X647" s="1"/>
      <c r="Y647">
        <f>IF(Append1[[#This Row],[churn]]="yes", 1,0)</f>
        <v>0</v>
      </c>
      <c r="Z647" t="str">
        <f>IF(Append1[[#This Row],[total_eve_charge]]&lt;=15,"Low",
IF(Append1[[#This Row],[total_eve_charge]]&lt;=19,"Medium","High"))</f>
        <v>High</v>
      </c>
      <c r="AA647" s="1" t="str">
        <f>IF(Append1[[#This Row],[total_day_charge]]&gt;30,"Heavy User",
IF(Append1[[#This Row],[total_eve_charge]]&gt;20,"Evening User",
IF(Append1[[#This Row],[total_night_charge]]&gt;10,"Night User","Low User")))</f>
        <v>Heavy User</v>
      </c>
    </row>
    <row r="648" spans="1:27" hidden="1" x14ac:dyDescent="0.3">
      <c r="A648">
        <v>647</v>
      </c>
      <c r="B648" s="1" t="s">
        <v>43</v>
      </c>
      <c r="C648">
        <v>97</v>
      </c>
      <c r="D648" s="1" t="s">
        <v>26</v>
      </c>
      <c r="E648" s="1">
        <v>0</v>
      </c>
      <c r="F648" s="1" t="s">
        <v>23</v>
      </c>
      <c r="G648">
        <v>0</v>
      </c>
      <c r="H648" t="str">
        <f>IF(Append1[[#This Row],[number_vmail_messages]]&lt;=10, "Low",
IF(Append1[[#This Row],[number_vmail_messages]]&lt;=25, "Medium", "High"))</f>
        <v>Low</v>
      </c>
      <c r="I648">
        <v>80.7</v>
      </c>
      <c r="J648">
        <v>99</v>
      </c>
      <c r="K648">
        <v>13.72</v>
      </c>
      <c r="L648">
        <v>262.3</v>
      </c>
      <c r="M648">
        <v>93</v>
      </c>
      <c r="N648">
        <v>22.3</v>
      </c>
      <c r="O648">
        <v>214.6</v>
      </c>
      <c r="P648">
        <v>130</v>
      </c>
      <c r="Q648">
        <v>9.66</v>
      </c>
      <c r="R648">
        <v>8.8000000000000007</v>
      </c>
      <c r="S648">
        <v>3</v>
      </c>
      <c r="T648">
        <v>2.38</v>
      </c>
      <c r="U648" t="str">
        <f>IF(Append1[[#This Row],[total_intl_charge]] &lt;= MEDIAN(Append1[total_intl_charge]), "Low", "High")</f>
        <v>Low</v>
      </c>
      <c r="V648">
        <v>0</v>
      </c>
      <c r="X648" s="1"/>
      <c r="Y648">
        <f>IF(Append1[[#This Row],[churn]]="yes", 1,0)</f>
        <v>0</v>
      </c>
      <c r="Z648" t="str">
        <f>IF(Append1[[#This Row],[total_eve_charge]]&lt;=15,"Low",
IF(Append1[[#This Row],[total_eve_charge]]&lt;=19,"Medium","High"))</f>
        <v>High</v>
      </c>
      <c r="AA648" s="1" t="str">
        <f>IF(Append1[[#This Row],[total_day_charge]]&gt;30,"Heavy User",
IF(Append1[[#This Row],[total_eve_charge]]&gt;20,"Evening User",
IF(Append1[[#This Row],[total_night_charge]]&gt;10,"Night User","Low User")))</f>
        <v>Evening User</v>
      </c>
    </row>
    <row r="649" spans="1:27" hidden="1" x14ac:dyDescent="0.3">
      <c r="A649">
        <v>648</v>
      </c>
      <c r="B649" s="1" t="s">
        <v>76</v>
      </c>
      <c r="C649">
        <v>59</v>
      </c>
      <c r="D649" s="1" t="s">
        <v>26</v>
      </c>
      <c r="E649" s="1">
        <v>0</v>
      </c>
      <c r="F649" s="1" t="s">
        <v>23</v>
      </c>
      <c r="G649">
        <v>0</v>
      </c>
      <c r="H649" t="str">
        <f>IF(Append1[[#This Row],[number_vmail_messages]]&lt;=10, "Low",
IF(Append1[[#This Row],[number_vmail_messages]]&lt;=25, "Medium", "High"))</f>
        <v>Low</v>
      </c>
      <c r="I649">
        <v>155.5</v>
      </c>
      <c r="J649">
        <v>92</v>
      </c>
      <c r="K649">
        <v>26.44</v>
      </c>
      <c r="L649">
        <v>192.3</v>
      </c>
      <c r="M649">
        <v>104</v>
      </c>
      <c r="N649">
        <v>16.350000000000001</v>
      </c>
      <c r="O649">
        <v>123.3</v>
      </c>
      <c r="P649">
        <v>106</v>
      </c>
      <c r="Q649">
        <v>5.55</v>
      </c>
      <c r="R649">
        <v>10.5</v>
      </c>
      <c r="S649">
        <v>3</v>
      </c>
      <c r="T649">
        <v>2.84</v>
      </c>
      <c r="U649" t="str">
        <f>IF(Append1[[#This Row],[total_intl_charge]] &lt;= MEDIAN(Append1[total_intl_charge]), "Low", "High")</f>
        <v>High</v>
      </c>
      <c r="V649">
        <v>4</v>
      </c>
      <c r="X649" s="1"/>
      <c r="Y649">
        <f>IF(Append1[[#This Row],[churn]]="yes", 1,0)</f>
        <v>0</v>
      </c>
      <c r="Z649" t="str">
        <f>IF(Append1[[#This Row],[total_eve_charge]]&lt;=15,"Low",
IF(Append1[[#This Row],[total_eve_charge]]&lt;=19,"Medium","High"))</f>
        <v>Medium</v>
      </c>
      <c r="AA649" s="1" t="str">
        <f>IF(Append1[[#This Row],[total_day_charge]]&gt;30,"Heavy User",
IF(Append1[[#This Row],[total_eve_charge]]&gt;20,"Evening User",
IF(Append1[[#This Row],[total_night_charge]]&gt;10,"Night User","Low User")))</f>
        <v>Low User</v>
      </c>
    </row>
    <row r="650" spans="1:27" hidden="1" x14ac:dyDescent="0.3">
      <c r="A650">
        <v>649</v>
      </c>
      <c r="B650" s="1" t="s">
        <v>40</v>
      </c>
      <c r="C650">
        <v>112</v>
      </c>
      <c r="D650" s="1" t="s">
        <v>26</v>
      </c>
      <c r="E650" s="1">
        <v>0</v>
      </c>
      <c r="F650" s="1" t="s">
        <v>23</v>
      </c>
      <c r="G650">
        <v>0</v>
      </c>
      <c r="H650" t="str">
        <f>IF(Append1[[#This Row],[number_vmail_messages]]&lt;=10, "Low",
IF(Append1[[#This Row],[number_vmail_messages]]&lt;=25, "Medium", "High"))</f>
        <v>Low</v>
      </c>
      <c r="I650">
        <v>242.1</v>
      </c>
      <c r="J650">
        <v>69</v>
      </c>
      <c r="K650">
        <v>41.16</v>
      </c>
      <c r="L650">
        <v>235.2</v>
      </c>
      <c r="M650">
        <v>150</v>
      </c>
      <c r="N650">
        <v>19.989999999999998</v>
      </c>
      <c r="O650">
        <v>237.7</v>
      </c>
      <c r="P650">
        <v>106</v>
      </c>
      <c r="Q650">
        <v>10.7</v>
      </c>
      <c r="R650">
        <v>10</v>
      </c>
      <c r="S650">
        <v>5</v>
      </c>
      <c r="T650">
        <v>2.7</v>
      </c>
      <c r="U650" t="str">
        <f>IF(Append1[[#This Row],[total_intl_charge]] &lt;= MEDIAN(Append1[total_intl_charge]), "Low", "High")</f>
        <v>Low</v>
      </c>
      <c r="V650">
        <v>3</v>
      </c>
      <c r="X650" s="1"/>
      <c r="Y650">
        <f>IF(Append1[[#This Row],[churn]]="yes", 1,0)</f>
        <v>0</v>
      </c>
      <c r="Z650" t="str">
        <f>IF(Append1[[#This Row],[total_eve_charge]]&lt;=15,"Low",
IF(Append1[[#This Row],[total_eve_charge]]&lt;=19,"Medium","High"))</f>
        <v>High</v>
      </c>
      <c r="AA650" s="1" t="str">
        <f>IF(Append1[[#This Row],[total_day_charge]]&gt;30,"Heavy User",
IF(Append1[[#This Row],[total_eve_charge]]&gt;20,"Evening User",
IF(Append1[[#This Row],[total_night_charge]]&gt;10,"Night User","Low User")))</f>
        <v>Heavy User</v>
      </c>
    </row>
    <row r="651" spans="1:27" hidden="1" x14ac:dyDescent="0.3">
      <c r="A651">
        <v>650</v>
      </c>
      <c r="B651" s="1" t="s">
        <v>46</v>
      </c>
      <c r="C651">
        <v>126</v>
      </c>
      <c r="D651" s="1" t="s">
        <v>22</v>
      </c>
      <c r="E651" s="1">
        <v>0</v>
      </c>
      <c r="F651" s="1" t="s">
        <v>23</v>
      </c>
      <c r="G651">
        <v>0</v>
      </c>
      <c r="H651" t="str">
        <f>IF(Append1[[#This Row],[number_vmail_messages]]&lt;=10, "Low",
IF(Append1[[#This Row],[number_vmail_messages]]&lt;=25, "Medium", "High"))</f>
        <v>Low</v>
      </c>
      <c r="I651">
        <v>175.6</v>
      </c>
      <c r="J651">
        <v>91</v>
      </c>
      <c r="K651">
        <v>29.85</v>
      </c>
      <c r="L651">
        <v>151.1</v>
      </c>
      <c r="M651">
        <v>100</v>
      </c>
      <c r="N651">
        <v>12.84</v>
      </c>
      <c r="O651">
        <v>201.5</v>
      </c>
      <c r="P651">
        <v>100</v>
      </c>
      <c r="Q651">
        <v>9.07</v>
      </c>
      <c r="R651">
        <v>9.9</v>
      </c>
      <c r="S651">
        <v>2</v>
      </c>
      <c r="T651">
        <v>2.67</v>
      </c>
      <c r="U651" t="str">
        <f>IF(Append1[[#This Row],[total_intl_charge]] &lt;= MEDIAN(Append1[total_intl_charge]), "Low", "High")</f>
        <v>Low</v>
      </c>
      <c r="V651">
        <v>1</v>
      </c>
      <c r="X651" s="1"/>
      <c r="Y651">
        <f>IF(Append1[[#This Row],[churn]]="yes", 1,0)</f>
        <v>0</v>
      </c>
      <c r="Z651" t="str">
        <f>IF(Append1[[#This Row],[total_eve_charge]]&lt;=15,"Low",
IF(Append1[[#This Row],[total_eve_charge]]&lt;=19,"Medium","High"))</f>
        <v>Low</v>
      </c>
      <c r="AA651" s="1" t="str">
        <f>IF(Append1[[#This Row],[total_day_charge]]&gt;30,"Heavy User",
IF(Append1[[#This Row],[total_eve_charge]]&gt;20,"Evening User",
IF(Append1[[#This Row],[total_night_charge]]&gt;10,"Night User","Low User")))</f>
        <v>Low User</v>
      </c>
    </row>
    <row r="652" spans="1:27" hidden="1" x14ac:dyDescent="0.3">
      <c r="A652">
        <v>651</v>
      </c>
      <c r="B652" s="1" t="s">
        <v>57</v>
      </c>
      <c r="C652">
        <v>91</v>
      </c>
      <c r="D652" s="1" t="s">
        <v>26</v>
      </c>
      <c r="E652" s="1">
        <v>1</v>
      </c>
      <c r="F652" s="1" t="s">
        <v>23</v>
      </c>
      <c r="G652">
        <v>0</v>
      </c>
      <c r="H652" t="str">
        <f>IF(Append1[[#This Row],[number_vmail_messages]]&lt;=10, "Low",
IF(Append1[[#This Row],[number_vmail_messages]]&lt;=25, "Medium", "High"))</f>
        <v>Low</v>
      </c>
      <c r="I652">
        <v>103.2</v>
      </c>
      <c r="J652">
        <v>100</v>
      </c>
      <c r="K652">
        <v>17.54</v>
      </c>
      <c r="L652">
        <v>124.8</v>
      </c>
      <c r="M652">
        <v>154</v>
      </c>
      <c r="N652">
        <v>10.61</v>
      </c>
      <c r="O652">
        <v>336.1</v>
      </c>
      <c r="P652">
        <v>111</v>
      </c>
      <c r="Q652">
        <v>15.12</v>
      </c>
      <c r="R652">
        <v>14</v>
      </c>
      <c r="S652">
        <v>4</v>
      </c>
      <c r="T652">
        <v>3.78</v>
      </c>
      <c r="U652" t="str">
        <f>IF(Append1[[#This Row],[total_intl_charge]] &lt;= MEDIAN(Append1[total_intl_charge]), "Low", "High")</f>
        <v>High</v>
      </c>
      <c r="V652">
        <v>2</v>
      </c>
      <c r="X652" s="1"/>
      <c r="Y652">
        <f>IF(Append1[[#This Row],[churn]]="yes", 1,0)</f>
        <v>0</v>
      </c>
      <c r="Z652" t="str">
        <f>IF(Append1[[#This Row],[total_eve_charge]]&lt;=15,"Low",
IF(Append1[[#This Row],[total_eve_charge]]&lt;=19,"Medium","High"))</f>
        <v>Low</v>
      </c>
      <c r="AA652" s="1" t="str">
        <f>IF(Append1[[#This Row],[total_day_charge]]&gt;30,"Heavy User",
IF(Append1[[#This Row],[total_eve_charge]]&gt;20,"Evening User",
IF(Append1[[#This Row],[total_night_charge]]&gt;10,"Night User","Low User")))</f>
        <v>Night User</v>
      </c>
    </row>
    <row r="653" spans="1:27" hidden="1" x14ac:dyDescent="0.3">
      <c r="A653">
        <v>652</v>
      </c>
      <c r="B653" s="1" t="s">
        <v>58</v>
      </c>
      <c r="C653">
        <v>109</v>
      </c>
      <c r="D653" s="1" t="s">
        <v>32</v>
      </c>
      <c r="E653" s="1">
        <v>0</v>
      </c>
      <c r="F653" s="1" t="s">
        <v>24</v>
      </c>
      <c r="G653">
        <v>40</v>
      </c>
      <c r="H653" t="str">
        <f>IF(Append1[[#This Row],[number_vmail_messages]]&lt;=10, "Low",
IF(Append1[[#This Row],[number_vmail_messages]]&lt;=25, "Medium", "High"))</f>
        <v>High</v>
      </c>
      <c r="I653">
        <v>99.7</v>
      </c>
      <c r="J653">
        <v>116</v>
      </c>
      <c r="K653">
        <v>16.95</v>
      </c>
      <c r="L653">
        <v>140.30000000000001</v>
      </c>
      <c r="M653">
        <v>117</v>
      </c>
      <c r="N653">
        <v>11.93</v>
      </c>
      <c r="O653">
        <v>221.3</v>
      </c>
      <c r="P653">
        <v>76</v>
      </c>
      <c r="Q653">
        <v>9.9600000000000009</v>
      </c>
      <c r="R653">
        <v>13.9</v>
      </c>
      <c r="S653">
        <v>5</v>
      </c>
      <c r="T653">
        <v>3.75</v>
      </c>
      <c r="U653" t="str">
        <f>IF(Append1[[#This Row],[total_intl_charge]] &lt;= MEDIAN(Append1[total_intl_charge]), "Low", "High")</f>
        <v>High</v>
      </c>
      <c r="V653">
        <v>3</v>
      </c>
      <c r="X653" s="1"/>
      <c r="Y653">
        <f>IF(Append1[[#This Row],[churn]]="yes", 1,0)</f>
        <v>0</v>
      </c>
      <c r="Z653" t="str">
        <f>IF(Append1[[#This Row],[total_eve_charge]]&lt;=15,"Low",
IF(Append1[[#This Row],[total_eve_charge]]&lt;=19,"Medium","High"))</f>
        <v>Low</v>
      </c>
      <c r="AA653" s="1" t="str">
        <f>IF(Append1[[#This Row],[total_day_charge]]&gt;30,"Heavy User",
IF(Append1[[#This Row],[total_eve_charge]]&gt;20,"Evening User",
IF(Append1[[#This Row],[total_night_charge]]&gt;10,"Night User","Low User")))</f>
        <v>Low User</v>
      </c>
    </row>
    <row r="654" spans="1:27" hidden="1" x14ac:dyDescent="0.3">
      <c r="A654">
        <v>653</v>
      </c>
      <c r="B654" s="1" t="s">
        <v>40</v>
      </c>
      <c r="C654">
        <v>77</v>
      </c>
      <c r="D654" s="1" t="s">
        <v>26</v>
      </c>
      <c r="E654" s="1">
        <v>0</v>
      </c>
      <c r="F654" s="1" t="s">
        <v>23</v>
      </c>
      <c r="G654">
        <v>0</v>
      </c>
      <c r="H654" t="str">
        <f>IF(Append1[[#This Row],[number_vmail_messages]]&lt;=10, "Low",
IF(Append1[[#This Row],[number_vmail_messages]]&lt;=25, "Medium", "High"))</f>
        <v>Low</v>
      </c>
      <c r="I654">
        <v>136.5</v>
      </c>
      <c r="J654">
        <v>95</v>
      </c>
      <c r="K654">
        <v>23.21</v>
      </c>
      <c r="L654">
        <v>182.6</v>
      </c>
      <c r="M654">
        <v>102</v>
      </c>
      <c r="N654">
        <v>15.52</v>
      </c>
      <c r="O654">
        <v>233.6</v>
      </c>
      <c r="P654">
        <v>93</v>
      </c>
      <c r="Q654">
        <v>10.51</v>
      </c>
      <c r="R654">
        <v>9.9</v>
      </c>
      <c r="S654">
        <v>10</v>
      </c>
      <c r="T654">
        <v>2.67</v>
      </c>
      <c r="U654" t="str">
        <f>IF(Append1[[#This Row],[total_intl_charge]] &lt;= MEDIAN(Append1[total_intl_charge]), "Low", "High")</f>
        <v>Low</v>
      </c>
      <c r="V654">
        <v>1</v>
      </c>
      <c r="X654" s="1"/>
      <c r="Y654">
        <f>IF(Append1[[#This Row],[churn]]="yes", 1,0)</f>
        <v>0</v>
      </c>
      <c r="Z654" t="str">
        <f>IF(Append1[[#This Row],[total_eve_charge]]&lt;=15,"Low",
IF(Append1[[#This Row],[total_eve_charge]]&lt;=19,"Medium","High"))</f>
        <v>Medium</v>
      </c>
      <c r="AA654" s="1" t="str">
        <f>IF(Append1[[#This Row],[total_day_charge]]&gt;30,"Heavy User",
IF(Append1[[#This Row],[total_eve_charge]]&gt;20,"Evening User",
IF(Append1[[#This Row],[total_night_charge]]&gt;10,"Night User","Low User")))</f>
        <v>Night User</v>
      </c>
    </row>
    <row r="655" spans="1:27" hidden="1" x14ac:dyDescent="0.3">
      <c r="A655">
        <v>654</v>
      </c>
      <c r="B655" s="1" t="s">
        <v>71</v>
      </c>
      <c r="C655">
        <v>133</v>
      </c>
      <c r="D655" s="1" t="s">
        <v>26</v>
      </c>
      <c r="E655" s="1">
        <v>0</v>
      </c>
      <c r="F655" s="1" t="s">
        <v>24</v>
      </c>
      <c r="G655">
        <v>24</v>
      </c>
      <c r="H655" t="str">
        <f>IF(Append1[[#This Row],[number_vmail_messages]]&lt;=10, "Low",
IF(Append1[[#This Row],[number_vmail_messages]]&lt;=25, "Medium", "High"))</f>
        <v>Medium</v>
      </c>
      <c r="I655">
        <v>125.5</v>
      </c>
      <c r="J655">
        <v>106</v>
      </c>
      <c r="K655">
        <v>21.34</v>
      </c>
      <c r="L655">
        <v>161.19999999999999</v>
      </c>
      <c r="M655">
        <v>95</v>
      </c>
      <c r="N655">
        <v>13.7</v>
      </c>
      <c r="O655">
        <v>209.1</v>
      </c>
      <c r="P655">
        <v>112</v>
      </c>
      <c r="Q655">
        <v>9.41</v>
      </c>
      <c r="R655">
        <v>15</v>
      </c>
      <c r="S655">
        <v>4</v>
      </c>
      <c r="T655">
        <v>4.05</v>
      </c>
      <c r="U655" t="str">
        <f>IF(Append1[[#This Row],[total_intl_charge]] &lt;= MEDIAN(Append1[total_intl_charge]), "Low", "High")</f>
        <v>High</v>
      </c>
      <c r="V655">
        <v>2</v>
      </c>
      <c r="X655" s="1"/>
      <c r="Y655">
        <f>IF(Append1[[#This Row],[churn]]="yes", 1,0)</f>
        <v>0</v>
      </c>
      <c r="Z655" t="str">
        <f>IF(Append1[[#This Row],[total_eve_charge]]&lt;=15,"Low",
IF(Append1[[#This Row],[total_eve_charge]]&lt;=19,"Medium","High"))</f>
        <v>Low</v>
      </c>
      <c r="AA655" s="1" t="str">
        <f>IF(Append1[[#This Row],[total_day_charge]]&gt;30,"Heavy User",
IF(Append1[[#This Row],[total_eve_charge]]&gt;20,"Evening User",
IF(Append1[[#This Row],[total_night_charge]]&gt;10,"Night User","Low User")))</f>
        <v>Low User</v>
      </c>
    </row>
    <row r="656" spans="1:27" hidden="1" x14ac:dyDescent="0.3">
      <c r="A656">
        <v>655</v>
      </c>
      <c r="B656" s="1" t="s">
        <v>47</v>
      </c>
      <c r="C656">
        <v>238</v>
      </c>
      <c r="D656" s="1" t="s">
        <v>22</v>
      </c>
      <c r="E656" s="1">
        <v>0</v>
      </c>
      <c r="F656" s="1" t="s">
        <v>23</v>
      </c>
      <c r="G656">
        <v>0</v>
      </c>
      <c r="H656" t="str">
        <f>IF(Append1[[#This Row],[number_vmail_messages]]&lt;=10, "Low",
IF(Append1[[#This Row],[number_vmail_messages]]&lt;=25, "Medium", "High"))</f>
        <v>Low</v>
      </c>
      <c r="I656">
        <v>202</v>
      </c>
      <c r="J656">
        <v>60</v>
      </c>
      <c r="K656">
        <v>34.340000000000003</v>
      </c>
      <c r="L656">
        <v>213.9</v>
      </c>
      <c r="M656">
        <v>105</v>
      </c>
      <c r="N656">
        <v>18.18</v>
      </c>
      <c r="O656">
        <v>266.39999999999998</v>
      </c>
      <c r="P656">
        <v>90</v>
      </c>
      <c r="Q656">
        <v>11.99</v>
      </c>
      <c r="R656">
        <v>12</v>
      </c>
      <c r="S656">
        <v>1</v>
      </c>
      <c r="T656">
        <v>3.24</v>
      </c>
      <c r="U656" t="str">
        <f>IF(Append1[[#This Row],[total_intl_charge]] &lt;= MEDIAN(Append1[total_intl_charge]), "Low", "High")</f>
        <v>High</v>
      </c>
      <c r="V656">
        <v>2</v>
      </c>
      <c r="X656" s="1"/>
      <c r="Y656">
        <f>IF(Append1[[#This Row],[churn]]="yes", 1,0)</f>
        <v>0</v>
      </c>
      <c r="Z656" t="str">
        <f>IF(Append1[[#This Row],[total_eve_charge]]&lt;=15,"Low",
IF(Append1[[#This Row],[total_eve_charge]]&lt;=19,"Medium","High"))</f>
        <v>Medium</v>
      </c>
      <c r="AA656" s="1" t="str">
        <f>IF(Append1[[#This Row],[total_day_charge]]&gt;30,"Heavy User",
IF(Append1[[#This Row],[total_eve_charge]]&gt;20,"Evening User",
IF(Append1[[#This Row],[total_night_charge]]&gt;10,"Night User","Low User")))</f>
        <v>Heavy User</v>
      </c>
    </row>
    <row r="657" spans="1:27" hidden="1" x14ac:dyDescent="0.3">
      <c r="A657">
        <v>656</v>
      </c>
      <c r="B657" s="1" t="s">
        <v>70</v>
      </c>
      <c r="C657">
        <v>120</v>
      </c>
      <c r="D657" s="1" t="s">
        <v>22</v>
      </c>
      <c r="E657" s="1">
        <v>0</v>
      </c>
      <c r="F657" s="1" t="s">
        <v>23</v>
      </c>
      <c r="G657">
        <v>0</v>
      </c>
      <c r="H657" t="str">
        <f>IF(Append1[[#This Row],[number_vmail_messages]]&lt;=10, "Low",
IF(Append1[[#This Row],[number_vmail_messages]]&lt;=25, "Medium", "High"))</f>
        <v>Low</v>
      </c>
      <c r="I657">
        <v>174.1</v>
      </c>
      <c r="J657">
        <v>108</v>
      </c>
      <c r="K657">
        <v>29.6</v>
      </c>
      <c r="L657">
        <v>209.6</v>
      </c>
      <c r="M657">
        <v>96</v>
      </c>
      <c r="N657">
        <v>17.82</v>
      </c>
      <c r="O657">
        <v>267.5</v>
      </c>
      <c r="P657">
        <v>99</v>
      </c>
      <c r="Q657">
        <v>12.04</v>
      </c>
      <c r="R657">
        <v>11.6</v>
      </c>
      <c r="S657">
        <v>2</v>
      </c>
      <c r="T657">
        <v>3.13</v>
      </c>
      <c r="U657" t="str">
        <f>IF(Append1[[#This Row],[total_intl_charge]] &lt;= MEDIAN(Append1[total_intl_charge]), "Low", "High")</f>
        <v>High</v>
      </c>
      <c r="V657">
        <v>0</v>
      </c>
      <c r="X657" s="1"/>
      <c r="Y657">
        <f>IF(Append1[[#This Row],[churn]]="yes", 1,0)</f>
        <v>0</v>
      </c>
      <c r="Z657" t="str">
        <f>IF(Append1[[#This Row],[total_eve_charge]]&lt;=15,"Low",
IF(Append1[[#This Row],[total_eve_charge]]&lt;=19,"Medium","High"))</f>
        <v>Medium</v>
      </c>
      <c r="AA657" s="1" t="str">
        <f>IF(Append1[[#This Row],[total_day_charge]]&gt;30,"Heavy User",
IF(Append1[[#This Row],[total_eve_charge]]&gt;20,"Evening User",
IF(Append1[[#This Row],[total_night_charge]]&gt;10,"Night User","Low User")))</f>
        <v>Night User</v>
      </c>
    </row>
    <row r="658" spans="1:27" hidden="1" x14ac:dyDescent="0.3">
      <c r="A658">
        <v>657</v>
      </c>
      <c r="B658" s="1" t="s">
        <v>43</v>
      </c>
      <c r="C658">
        <v>132</v>
      </c>
      <c r="D658" s="1" t="s">
        <v>32</v>
      </c>
      <c r="E658" s="1">
        <v>0</v>
      </c>
      <c r="F658" s="1" t="s">
        <v>23</v>
      </c>
      <c r="G658">
        <v>0</v>
      </c>
      <c r="H658" t="str">
        <f>IF(Append1[[#This Row],[number_vmail_messages]]&lt;=10, "Low",
IF(Append1[[#This Row],[number_vmail_messages]]&lt;=25, "Medium", "High"))</f>
        <v>Low</v>
      </c>
      <c r="I658">
        <v>213.6</v>
      </c>
      <c r="J658">
        <v>125</v>
      </c>
      <c r="K658">
        <v>36.31</v>
      </c>
      <c r="L658">
        <v>133.9</v>
      </c>
      <c r="M658">
        <v>54</v>
      </c>
      <c r="N658">
        <v>11.38</v>
      </c>
      <c r="O658">
        <v>332.2</v>
      </c>
      <c r="P658">
        <v>104</v>
      </c>
      <c r="Q658">
        <v>14.95</v>
      </c>
      <c r="R658">
        <v>7.5</v>
      </c>
      <c r="S658">
        <v>2</v>
      </c>
      <c r="T658">
        <v>2.0299999999999998</v>
      </c>
      <c r="U658" t="str">
        <f>IF(Append1[[#This Row],[total_intl_charge]] &lt;= MEDIAN(Append1[total_intl_charge]), "Low", "High")</f>
        <v>Low</v>
      </c>
      <c r="V658">
        <v>4</v>
      </c>
      <c r="X658" s="1"/>
      <c r="Y658">
        <f>IF(Append1[[#This Row],[churn]]="yes", 1,0)</f>
        <v>0</v>
      </c>
      <c r="Z658" t="str">
        <f>IF(Append1[[#This Row],[total_eve_charge]]&lt;=15,"Low",
IF(Append1[[#This Row],[total_eve_charge]]&lt;=19,"Medium","High"))</f>
        <v>Low</v>
      </c>
      <c r="AA658" s="1" t="str">
        <f>IF(Append1[[#This Row],[total_day_charge]]&gt;30,"Heavy User",
IF(Append1[[#This Row],[total_eve_charge]]&gt;20,"Evening User",
IF(Append1[[#This Row],[total_night_charge]]&gt;10,"Night User","Low User")))</f>
        <v>Heavy User</v>
      </c>
    </row>
    <row r="659" spans="1:27" hidden="1" x14ac:dyDescent="0.3">
      <c r="A659">
        <v>658</v>
      </c>
      <c r="B659" s="1" t="s">
        <v>59</v>
      </c>
      <c r="C659">
        <v>78</v>
      </c>
      <c r="D659" s="1" t="s">
        <v>26</v>
      </c>
      <c r="E659" s="1">
        <v>1</v>
      </c>
      <c r="F659" s="1" t="s">
        <v>23</v>
      </c>
      <c r="G659">
        <v>0</v>
      </c>
      <c r="H659" t="str">
        <f>IF(Append1[[#This Row],[number_vmail_messages]]&lt;=10, "Low",
IF(Append1[[#This Row],[number_vmail_messages]]&lt;=25, "Medium", "High"))</f>
        <v>Low</v>
      </c>
      <c r="I659">
        <v>198.9</v>
      </c>
      <c r="J659">
        <v>93</v>
      </c>
      <c r="K659">
        <v>33.81</v>
      </c>
      <c r="L659">
        <v>210.6</v>
      </c>
      <c r="M659">
        <v>86</v>
      </c>
      <c r="N659">
        <v>17.899999999999999</v>
      </c>
      <c r="O659">
        <v>252.1</v>
      </c>
      <c r="P659">
        <v>99</v>
      </c>
      <c r="Q659">
        <v>11.34</v>
      </c>
      <c r="R659">
        <v>14.4</v>
      </c>
      <c r="S659">
        <v>12</v>
      </c>
      <c r="T659">
        <v>3.89</v>
      </c>
      <c r="U659" t="str">
        <f>IF(Append1[[#This Row],[total_intl_charge]] &lt;= MEDIAN(Append1[total_intl_charge]), "Low", "High")</f>
        <v>High</v>
      </c>
      <c r="V659">
        <v>0</v>
      </c>
      <c r="X659" s="1"/>
      <c r="Y659">
        <f>IF(Append1[[#This Row],[churn]]="yes", 1,0)</f>
        <v>0</v>
      </c>
      <c r="Z659" t="str">
        <f>IF(Append1[[#This Row],[total_eve_charge]]&lt;=15,"Low",
IF(Append1[[#This Row],[total_eve_charge]]&lt;=19,"Medium","High"))</f>
        <v>Medium</v>
      </c>
      <c r="AA659" s="1" t="str">
        <f>IF(Append1[[#This Row],[total_day_charge]]&gt;30,"Heavy User",
IF(Append1[[#This Row],[total_eve_charge]]&gt;20,"Evening User",
IF(Append1[[#This Row],[total_night_charge]]&gt;10,"Night User","Low User")))</f>
        <v>Heavy User</v>
      </c>
    </row>
    <row r="660" spans="1:27" hidden="1" x14ac:dyDescent="0.3">
      <c r="A660">
        <v>659</v>
      </c>
      <c r="B660" s="1" t="s">
        <v>64</v>
      </c>
      <c r="C660">
        <v>123</v>
      </c>
      <c r="D660" s="1" t="s">
        <v>22</v>
      </c>
      <c r="E660" s="1">
        <v>0</v>
      </c>
      <c r="F660" s="1" t="s">
        <v>24</v>
      </c>
      <c r="G660">
        <v>38</v>
      </c>
      <c r="H660" t="str">
        <f>IF(Append1[[#This Row],[number_vmail_messages]]&lt;=10, "Low",
IF(Append1[[#This Row],[number_vmail_messages]]&lt;=25, "Medium", "High"))</f>
        <v>High</v>
      </c>
      <c r="I660">
        <v>202.3</v>
      </c>
      <c r="J660">
        <v>104</v>
      </c>
      <c r="K660">
        <v>34.39</v>
      </c>
      <c r="L660">
        <v>292.39999999999998</v>
      </c>
      <c r="M660">
        <v>105</v>
      </c>
      <c r="N660">
        <v>24.85</v>
      </c>
      <c r="O660">
        <v>239.3</v>
      </c>
      <c r="P660">
        <v>63</v>
      </c>
      <c r="Q660">
        <v>10.77</v>
      </c>
      <c r="R660">
        <v>11.2</v>
      </c>
      <c r="S660">
        <v>1</v>
      </c>
      <c r="T660">
        <v>3.02</v>
      </c>
      <c r="U660" t="str">
        <f>IF(Append1[[#This Row],[total_intl_charge]] &lt;= MEDIAN(Append1[total_intl_charge]), "Low", "High")</f>
        <v>High</v>
      </c>
      <c r="V660">
        <v>3</v>
      </c>
      <c r="X660" s="1"/>
      <c r="Y660">
        <f>IF(Append1[[#This Row],[churn]]="yes", 1,0)</f>
        <v>0</v>
      </c>
      <c r="Z660" t="str">
        <f>IF(Append1[[#This Row],[total_eve_charge]]&lt;=15,"Low",
IF(Append1[[#This Row],[total_eve_charge]]&lt;=19,"Medium","High"))</f>
        <v>High</v>
      </c>
      <c r="AA660" s="1" t="str">
        <f>IF(Append1[[#This Row],[total_day_charge]]&gt;30,"Heavy User",
IF(Append1[[#This Row],[total_eve_charge]]&gt;20,"Evening User",
IF(Append1[[#This Row],[total_night_charge]]&gt;10,"Night User","Low User")))</f>
        <v>Heavy User</v>
      </c>
    </row>
    <row r="661" spans="1:27" hidden="1" x14ac:dyDescent="0.3">
      <c r="A661">
        <v>660</v>
      </c>
      <c r="B661" s="1" t="s">
        <v>52</v>
      </c>
      <c r="C661">
        <v>131</v>
      </c>
      <c r="D661" s="1" t="s">
        <v>22</v>
      </c>
      <c r="E661" s="1">
        <v>0</v>
      </c>
      <c r="F661" s="1" t="s">
        <v>23</v>
      </c>
      <c r="G661">
        <v>0</v>
      </c>
      <c r="H661" t="str">
        <f>IF(Append1[[#This Row],[number_vmail_messages]]&lt;=10, "Low",
IF(Append1[[#This Row],[number_vmail_messages]]&lt;=25, "Medium", "High"))</f>
        <v>Low</v>
      </c>
      <c r="I661">
        <v>227.7</v>
      </c>
      <c r="J661">
        <v>134</v>
      </c>
      <c r="K661">
        <v>38.71</v>
      </c>
      <c r="L661">
        <v>162.69999999999999</v>
      </c>
      <c r="M661">
        <v>88</v>
      </c>
      <c r="N661">
        <v>13.83</v>
      </c>
      <c r="O661">
        <v>279.39999999999998</v>
      </c>
      <c r="P661">
        <v>90</v>
      </c>
      <c r="Q661">
        <v>12.57</v>
      </c>
      <c r="R661">
        <v>8.9</v>
      </c>
      <c r="S661">
        <v>7</v>
      </c>
      <c r="T661">
        <v>2.4</v>
      </c>
      <c r="U661" t="str">
        <f>IF(Append1[[#This Row],[total_intl_charge]] &lt;= MEDIAN(Append1[total_intl_charge]), "Low", "High")</f>
        <v>Low</v>
      </c>
      <c r="V661">
        <v>4</v>
      </c>
      <c r="X661" s="1"/>
      <c r="Y661">
        <f>IF(Append1[[#This Row],[churn]]="yes", 1,0)</f>
        <v>0</v>
      </c>
      <c r="Z661" t="str">
        <f>IF(Append1[[#This Row],[total_eve_charge]]&lt;=15,"Low",
IF(Append1[[#This Row],[total_eve_charge]]&lt;=19,"Medium","High"))</f>
        <v>Low</v>
      </c>
      <c r="AA661" s="1" t="str">
        <f>IF(Append1[[#This Row],[total_day_charge]]&gt;30,"Heavy User",
IF(Append1[[#This Row],[total_eve_charge]]&gt;20,"Evening User",
IF(Append1[[#This Row],[total_night_charge]]&gt;10,"Night User","Low User")))</f>
        <v>Heavy User</v>
      </c>
    </row>
    <row r="662" spans="1:27" hidden="1" x14ac:dyDescent="0.3">
      <c r="A662">
        <v>661</v>
      </c>
      <c r="B662" s="1" t="s">
        <v>62</v>
      </c>
      <c r="C662">
        <v>39</v>
      </c>
      <c r="D662" s="1" t="s">
        <v>32</v>
      </c>
      <c r="E662" s="1">
        <v>0</v>
      </c>
      <c r="F662" s="1" t="s">
        <v>23</v>
      </c>
      <c r="G662">
        <v>0</v>
      </c>
      <c r="H662" t="str">
        <f>IF(Append1[[#This Row],[number_vmail_messages]]&lt;=10, "Low",
IF(Append1[[#This Row],[number_vmail_messages]]&lt;=25, "Medium", "High"))</f>
        <v>Low</v>
      </c>
      <c r="I662">
        <v>179</v>
      </c>
      <c r="J662">
        <v>88</v>
      </c>
      <c r="K662">
        <v>30.43</v>
      </c>
      <c r="L662">
        <v>148.19999999999999</v>
      </c>
      <c r="M662">
        <v>124</v>
      </c>
      <c r="N662">
        <v>12.6</v>
      </c>
      <c r="O662">
        <v>146.80000000000001</v>
      </c>
      <c r="P662">
        <v>116</v>
      </c>
      <c r="Q662">
        <v>6.61</v>
      </c>
      <c r="R662">
        <v>8.8000000000000007</v>
      </c>
      <c r="S662">
        <v>4</v>
      </c>
      <c r="T662">
        <v>2.38</v>
      </c>
      <c r="U662" t="str">
        <f>IF(Append1[[#This Row],[total_intl_charge]] &lt;= MEDIAN(Append1[total_intl_charge]), "Low", "High")</f>
        <v>Low</v>
      </c>
      <c r="V662">
        <v>2</v>
      </c>
      <c r="X662" s="1"/>
      <c r="Y662">
        <f>IF(Append1[[#This Row],[churn]]="yes", 1,0)</f>
        <v>0</v>
      </c>
      <c r="Z662" t="str">
        <f>IF(Append1[[#This Row],[total_eve_charge]]&lt;=15,"Low",
IF(Append1[[#This Row],[total_eve_charge]]&lt;=19,"Medium","High"))</f>
        <v>Low</v>
      </c>
      <c r="AA662" s="1" t="str">
        <f>IF(Append1[[#This Row],[total_day_charge]]&gt;30,"Heavy User",
IF(Append1[[#This Row],[total_eve_charge]]&gt;20,"Evening User",
IF(Append1[[#This Row],[total_night_charge]]&gt;10,"Night User","Low User")))</f>
        <v>Heavy User</v>
      </c>
    </row>
    <row r="663" spans="1:27" hidden="1" x14ac:dyDescent="0.3">
      <c r="A663">
        <v>662</v>
      </c>
      <c r="B663" s="1" t="s">
        <v>49</v>
      </c>
      <c r="C663">
        <v>95</v>
      </c>
      <c r="D663" s="1" t="s">
        <v>22</v>
      </c>
      <c r="E663" s="1">
        <v>0</v>
      </c>
      <c r="F663" s="1" t="s">
        <v>23</v>
      </c>
      <c r="G663">
        <v>0</v>
      </c>
      <c r="H663" t="str">
        <f>IF(Append1[[#This Row],[number_vmail_messages]]&lt;=10, "Low",
IF(Append1[[#This Row],[number_vmail_messages]]&lt;=25, "Medium", "High"))</f>
        <v>Low</v>
      </c>
      <c r="I663">
        <v>226.6</v>
      </c>
      <c r="J663">
        <v>98</v>
      </c>
      <c r="K663">
        <v>38.520000000000003</v>
      </c>
      <c r="L663">
        <v>88.5</v>
      </c>
      <c r="M663">
        <v>107</v>
      </c>
      <c r="N663">
        <v>7.52</v>
      </c>
      <c r="O663">
        <v>166.2</v>
      </c>
      <c r="P663">
        <v>105</v>
      </c>
      <c r="Q663">
        <v>7.48</v>
      </c>
      <c r="R663">
        <v>11.9</v>
      </c>
      <c r="S663">
        <v>3</v>
      </c>
      <c r="T663">
        <v>3.21</v>
      </c>
      <c r="U663" t="str">
        <f>IF(Append1[[#This Row],[total_intl_charge]] &lt;= MEDIAN(Append1[total_intl_charge]), "Low", "High")</f>
        <v>High</v>
      </c>
      <c r="V663">
        <v>2</v>
      </c>
      <c r="X663" s="1"/>
      <c r="Y663">
        <f>IF(Append1[[#This Row],[churn]]="yes", 1,0)</f>
        <v>0</v>
      </c>
      <c r="Z663" t="str">
        <f>IF(Append1[[#This Row],[total_eve_charge]]&lt;=15,"Low",
IF(Append1[[#This Row],[total_eve_charge]]&lt;=19,"Medium","High"))</f>
        <v>Low</v>
      </c>
      <c r="AA663" s="1" t="str">
        <f>IF(Append1[[#This Row],[total_day_charge]]&gt;30,"Heavy User",
IF(Append1[[#This Row],[total_eve_charge]]&gt;20,"Evening User",
IF(Append1[[#This Row],[total_night_charge]]&gt;10,"Night User","Low User")))</f>
        <v>Heavy User</v>
      </c>
    </row>
    <row r="664" spans="1:27" hidden="1" x14ac:dyDescent="0.3">
      <c r="A664">
        <v>663</v>
      </c>
      <c r="B664" s="1" t="s">
        <v>47</v>
      </c>
      <c r="C664">
        <v>82</v>
      </c>
      <c r="D664" s="1" t="s">
        <v>22</v>
      </c>
      <c r="E664" s="1">
        <v>0</v>
      </c>
      <c r="F664" s="1" t="s">
        <v>23</v>
      </c>
      <c r="G664">
        <v>0</v>
      </c>
      <c r="H664" t="str">
        <f>IF(Append1[[#This Row],[number_vmail_messages]]&lt;=10, "Low",
IF(Append1[[#This Row],[number_vmail_messages]]&lt;=25, "Medium", "High"))</f>
        <v>Low</v>
      </c>
      <c r="I664">
        <v>313.60000000000002</v>
      </c>
      <c r="J664">
        <v>110</v>
      </c>
      <c r="K664">
        <v>53.31</v>
      </c>
      <c r="L664">
        <v>263.2</v>
      </c>
      <c r="M664">
        <v>104</v>
      </c>
      <c r="N664">
        <v>22.37</v>
      </c>
      <c r="O664">
        <v>139</v>
      </c>
      <c r="P664">
        <v>93</v>
      </c>
      <c r="Q664">
        <v>6.26</v>
      </c>
      <c r="R664">
        <v>7.5</v>
      </c>
      <c r="S664">
        <v>5</v>
      </c>
      <c r="T664">
        <v>2.0299999999999998</v>
      </c>
      <c r="U664" t="str">
        <f>IF(Append1[[#This Row],[total_intl_charge]] &lt;= MEDIAN(Append1[total_intl_charge]), "Low", "High")</f>
        <v>Low</v>
      </c>
      <c r="V664">
        <v>1</v>
      </c>
      <c r="X664" s="1"/>
      <c r="Y664">
        <f>IF(Append1[[#This Row],[churn]]="yes", 1,0)</f>
        <v>0</v>
      </c>
      <c r="Z664" t="str">
        <f>IF(Append1[[#This Row],[total_eve_charge]]&lt;=15,"Low",
IF(Append1[[#This Row],[total_eve_charge]]&lt;=19,"Medium","High"))</f>
        <v>High</v>
      </c>
      <c r="AA664" s="1" t="str">
        <f>IF(Append1[[#This Row],[total_day_charge]]&gt;30,"Heavy User",
IF(Append1[[#This Row],[total_eve_charge]]&gt;20,"Evening User",
IF(Append1[[#This Row],[total_night_charge]]&gt;10,"Night User","Low User")))</f>
        <v>Heavy User</v>
      </c>
    </row>
    <row r="665" spans="1:27" hidden="1" x14ac:dyDescent="0.3">
      <c r="A665">
        <v>664</v>
      </c>
      <c r="B665" s="1" t="s">
        <v>55</v>
      </c>
      <c r="C665">
        <v>78</v>
      </c>
      <c r="D665" s="1" t="s">
        <v>26</v>
      </c>
      <c r="E665" s="1">
        <v>0</v>
      </c>
      <c r="F665" s="1" t="s">
        <v>23</v>
      </c>
      <c r="G665">
        <v>0</v>
      </c>
      <c r="H665" t="str">
        <f>IF(Append1[[#This Row],[number_vmail_messages]]&lt;=10, "Low",
IF(Append1[[#This Row],[number_vmail_messages]]&lt;=25, "Medium", "High"))</f>
        <v>Low</v>
      </c>
      <c r="I665">
        <v>238.9</v>
      </c>
      <c r="J665">
        <v>96</v>
      </c>
      <c r="K665">
        <v>40.61</v>
      </c>
      <c r="L665">
        <v>196.1</v>
      </c>
      <c r="M665">
        <v>92</v>
      </c>
      <c r="N665">
        <v>16.670000000000002</v>
      </c>
      <c r="O665">
        <v>102.4</v>
      </c>
      <c r="P665">
        <v>95</v>
      </c>
      <c r="Q665">
        <v>4.6100000000000003</v>
      </c>
      <c r="R665">
        <v>11</v>
      </c>
      <c r="S665">
        <v>1</v>
      </c>
      <c r="T665">
        <v>2.97</v>
      </c>
      <c r="U665" t="str">
        <f>IF(Append1[[#This Row],[total_intl_charge]] &lt;= MEDIAN(Append1[total_intl_charge]), "Low", "High")</f>
        <v>High</v>
      </c>
      <c r="V665">
        <v>6</v>
      </c>
      <c r="X665" s="1"/>
      <c r="Y665">
        <f>IF(Append1[[#This Row],[churn]]="yes", 1,0)</f>
        <v>0</v>
      </c>
      <c r="Z665" t="str">
        <f>IF(Append1[[#This Row],[total_eve_charge]]&lt;=15,"Low",
IF(Append1[[#This Row],[total_eve_charge]]&lt;=19,"Medium","High"))</f>
        <v>Medium</v>
      </c>
      <c r="AA665" s="1" t="str">
        <f>IF(Append1[[#This Row],[total_day_charge]]&gt;30,"Heavy User",
IF(Append1[[#This Row],[total_eve_charge]]&gt;20,"Evening User",
IF(Append1[[#This Row],[total_night_charge]]&gt;10,"Night User","Low User")))</f>
        <v>Heavy User</v>
      </c>
    </row>
    <row r="666" spans="1:27" hidden="1" x14ac:dyDescent="0.3">
      <c r="A666">
        <v>665</v>
      </c>
      <c r="B666" s="1" t="s">
        <v>70</v>
      </c>
      <c r="C666">
        <v>109</v>
      </c>
      <c r="D666" s="1" t="s">
        <v>22</v>
      </c>
      <c r="E666" s="1">
        <v>0</v>
      </c>
      <c r="F666" s="1" t="s">
        <v>23</v>
      </c>
      <c r="G666">
        <v>0</v>
      </c>
      <c r="H666" t="str">
        <f>IF(Append1[[#This Row],[number_vmail_messages]]&lt;=10, "Low",
IF(Append1[[#This Row],[number_vmail_messages]]&lt;=25, "Medium", "High"))</f>
        <v>Low</v>
      </c>
      <c r="I666">
        <v>101.8</v>
      </c>
      <c r="J666">
        <v>105</v>
      </c>
      <c r="K666">
        <v>17.309999999999999</v>
      </c>
      <c r="L666">
        <v>348.9</v>
      </c>
      <c r="M666">
        <v>107</v>
      </c>
      <c r="N666">
        <v>29.66</v>
      </c>
      <c r="O666">
        <v>233.2</v>
      </c>
      <c r="P666">
        <v>150</v>
      </c>
      <c r="Q666">
        <v>10.49</v>
      </c>
      <c r="R666">
        <v>7.5</v>
      </c>
      <c r="S666">
        <v>5</v>
      </c>
      <c r="T666">
        <v>2.0299999999999998</v>
      </c>
      <c r="U666" t="str">
        <f>IF(Append1[[#This Row],[total_intl_charge]] &lt;= MEDIAN(Append1[total_intl_charge]), "Low", "High")</f>
        <v>Low</v>
      </c>
      <c r="V666">
        <v>1</v>
      </c>
      <c r="X666" s="1"/>
      <c r="Y666">
        <f>IF(Append1[[#This Row],[churn]]="yes", 1,0)</f>
        <v>0</v>
      </c>
      <c r="Z666" t="str">
        <f>IF(Append1[[#This Row],[total_eve_charge]]&lt;=15,"Low",
IF(Append1[[#This Row],[total_eve_charge]]&lt;=19,"Medium","High"))</f>
        <v>High</v>
      </c>
      <c r="AA666" s="1" t="str">
        <f>IF(Append1[[#This Row],[total_day_charge]]&gt;30,"Heavy User",
IF(Append1[[#This Row],[total_eve_charge]]&gt;20,"Evening User",
IF(Append1[[#This Row],[total_night_charge]]&gt;10,"Night User","Low User")))</f>
        <v>Evening User</v>
      </c>
    </row>
    <row r="667" spans="1:27" hidden="1" x14ac:dyDescent="0.3">
      <c r="A667">
        <v>666</v>
      </c>
      <c r="B667" s="1" t="s">
        <v>52</v>
      </c>
      <c r="C667">
        <v>106</v>
      </c>
      <c r="D667" s="1" t="s">
        <v>26</v>
      </c>
      <c r="E667" s="1">
        <v>0</v>
      </c>
      <c r="F667" s="1" t="s">
        <v>23</v>
      </c>
      <c r="G667">
        <v>0</v>
      </c>
      <c r="H667" t="str">
        <f>IF(Append1[[#This Row],[number_vmail_messages]]&lt;=10, "Low",
IF(Append1[[#This Row],[number_vmail_messages]]&lt;=25, "Medium", "High"))</f>
        <v>Low</v>
      </c>
      <c r="I667">
        <v>170.6</v>
      </c>
      <c r="J667">
        <v>116</v>
      </c>
      <c r="K667">
        <v>29</v>
      </c>
      <c r="L667">
        <v>259.10000000000002</v>
      </c>
      <c r="M667">
        <v>115</v>
      </c>
      <c r="N667">
        <v>22.02</v>
      </c>
      <c r="O667">
        <v>214.2</v>
      </c>
      <c r="P667">
        <v>111</v>
      </c>
      <c r="Q667">
        <v>9.64</v>
      </c>
      <c r="R667">
        <v>9.6</v>
      </c>
      <c r="S667">
        <v>13</v>
      </c>
      <c r="T667">
        <v>2.59</v>
      </c>
      <c r="U667" t="str">
        <f>IF(Append1[[#This Row],[total_intl_charge]] &lt;= MEDIAN(Append1[total_intl_charge]), "Low", "High")</f>
        <v>Low</v>
      </c>
      <c r="V667">
        <v>1</v>
      </c>
      <c r="X667" s="1"/>
      <c r="Y667">
        <f>IF(Append1[[#This Row],[churn]]="yes", 1,0)</f>
        <v>0</v>
      </c>
      <c r="Z667" t="str">
        <f>IF(Append1[[#This Row],[total_eve_charge]]&lt;=15,"Low",
IF(Append1[[#This Row],[total_eve_charge]]&lt;=19,"Medium","High"))</f>
        <v>High</v>
      </c>
      <c r="AA667" s="1" t="str">
        <f>IF(Append1[[#This Row],[total_day_charge]]&gt;30,"Heavy User",
IF(Append1[[#This Row],[total_eve_charge]]&gt;20,"Evening User",
IF(Append1[[#This Row],[total_night_charge]]&gt;10,"Night User","Low User")))</f>
        <v>Evening User</v>
      </c>
    </row>
    <row r="668" spans="1:27" hidden="1" x14ac:dyDescent="0.3">
      <c r="A668">
        <v>667</v>
      </c>
      <c r="B668" s="1" t="s">
        <v>70</v>
      </c>
      <c r="C668">
        <v>148</v>
      </c>
      <c r="D668" s="1" t="s">
        <v>32</v>
      </c>
      <c r="E668" s="1">
        <v>1</v>
      </c>
      <c r="F668" s="1" t="s">
        <v>23</v>
      </c>
      <c r="G668">
        <v>0</v>
      </c>
      <c r="H668" t="str">
        <f>IF(Append1[[#This Row],[number_vmail_messages]]&lt;=10, "Low",
IF(Append1[[#This Row],[number_vmail_messages]]&lt;=25, "Medium", "High"))</f>
        <v>Low</v>
      </c>
      <c r="I668">
        <v>136.80000000000001</v>
      </c>
      <c r="J668">
        <v>112</v>
      </c>
      <c r="K668">
        <v>23.26</v>
      </c>
      <c r="L668">
        <v>197.5</v>
      </c>
      <c r="M668">
        <v>134</v>
      </c>
      <c r="N668">
        <v>16.79</v>
      </c>
      <c r="O668">
        <v>93.2</v>
      </c>
      <c r="P668">
        <v>90</v>
      </c>
      <c r="Q668">
        <v>4.1900000000000004</v>
      </c>
      <c r="R668">
        <v>10.3</v>
      </c>
      <c r="S668">
        <v>5</v>
      </c>
      <c r="T668">
        <v>2.78</v>
      </c>
      <c r="U668" t="str">
        <f>IF(Append1[[#This Row],[total_intl_charge]] &lt;= MEDIAN(Append1[total_intl_charge]), "Low", "High")</f>
        <v>Low</v>
      </c>
      <c r="V668">
        <v>2</v>
      </c>
      <c r="X668" s="1"/>
      <c r="Y668">
        <f>IF(Append1[[#This Row],[churn]]="yes", 1,0)</f>
        <v>0</v>
      </c>
      <c r="Z668" t="str">
        <f>IF(Append1[[#This Row],[total_eve_charge]]&lt;=15,"Low",
IF(Append1[[#This Row],[total_eve_charge]]&lt;=19,"Medium","High"))</f>
        <v>Medium</v>
      </c>
      <c r="AA668" s="1" t="str">
        <f>IF(Append1[[#This Row],[total_day_charge]]&gt;30,"Heavy User",
IF(Append1[[#This Row],[total_eve_charge]]&gt;20,"Evening User",
IF(Append1[[#This Row],[total_night_charge]]&gt;10,"Night User","Low User")))</f>
        <v>Low User</v>
      </c>
    </row>
    <row r="669" spans="1:27" hidden="1" x14ac:dyDescent="0.3">
      <c r="A669">
        <v>668</v>
      </c>
      <c r="B669" s="1" t="s">
        <v>41</v>
      </c>
      <c r="C669">
        <v>141</v>
      </c>
      <c r="D669" s="1" t="s">
        <v>32</v>
      </c>
      <c r="E669" s="1">
        <v>0</v>
      </c>
      <c r="F669" s="1" t="s">
        <v>24</v>
      </c>
      <c r="G669">
        <v>43</v>
      </c>
      <c r="H669" t="str">
        <f>IF(Append1[[#This Row],[number_vmail_messages]]&lt;=10, "Low",
IF(Append1[[#This Row],[number_vmail_messages]]&lt;=25, "Medium", "High"))</f>
        <v>High</v>
      </c>
      <c r="I669">
        <v>157.80000000000001</v>
      </c>
      <c r="J669">
        <v>122</v>
      </c>
      <c r="K669">
        <v>26.83</v>
      </c>
      <c r="L669">
        <v>132.30000000000001</v>
      </c>
      <c r="M669">
        <v>108</v>
      </c>
      <c r="N669">
        <v>11.25</v>
      </c>
      <c r="O669">
        <v>137.1</v>
      </c>
      <c r="P669">
        <v>81</v>
      </c>
      <c r="Q669">
        <v>6.17</v>
      </c>
      <c r="R669">
        <v>5.6</v>
      </c>
      <c r="S669">
        <v>2</v>
      </c>
      <c r="T669">
        <v>1.51</v>
      </c>
      <c r="U669" t="str">
        <f>IF(Append1[[#This Row],[total_intl_charge]] &lt;= MEDIAN(Append1[total_intl_charge]), "Low", "High")</f>
        <v>Low</v>
      </c>
      <c r="V669">
        <v>2</v>
      </c>
      <c r="X669" s="1"/>
      <c r="Y669">
        <f>IF(Append1[[#This Row],[churn]]="yes", 1,0)</f>
        <v>0</v>
      </c>
      <c r="Z669" t="str">
        <f>IF(Append1[[#This Row],[total_eve_charge]]&lt;=15,"Low",
IF(Append1[[#This Row],[total_eve_charge]]&lt;=19,"Medium","High"))</f>
        <v>Low</v>
      </c>
      <c r="AA669" s="1" t="str">
        <f>IF(Append1[[#This Row],[total_day_charge]]&gt;30,"Heavy User",
IF(Append1[[#This Row],[total_eve_charge]]&gt;20,"Evening User",
IF(Append1[[#This Row],[total_night_charge]]&gt;10,"Night User","Low User")))</f>
        <v>Low User</v>
      </c>
    </row>
    <row r="670" spans="1:27" hidden="1" x14ac:dyDescent="0.3">
      <c r="A670">
        <v>669</v>
      </c>
      <c r="B670" s="1" t="s">
        <v>47</v>
      </c>
      <c r="C670">
        <v>60</v>
      </c>
      <c r="D670" s="1" t="s">
        <v>22</v>
      </c>
      <c r="E670" s="1">
        <v>0</v>
      </c>
      <c r="F670" s="1" t="s">
        <v>24</v>
      </c>
      <c r="G670">
        <v>31</v>
      </c>
      <c r="H670" t="str">
        <f>IF(Append1[[#This Row],[number_vmail_messages]]&lt;=10, "Low",
IF(Append1[[#This Row],[number_vmail_messages]]&lt;=25, "Medium", "High"))</f>
        <v>High</v>
      </c>
      <c r="I670">
        <v>223.6</v>
      </c>
      <c r="J670">
        <v>83</v>
      </c>
      <c r="K670">
        <v>38.01</v>
      </c>
      <c r="L670">
        <v>235.6</v>
      </c>
      <c r="M670">
        <v>77</v>
      </c>
      <c r="N670">
        <v>20.03</v>
      </c>
      <c r="O670">
        <v>153</v>
      </c>
      <c r="P670">
        <v>119</v>
      </c>
      <c r="Q670">
        <v>6.89</v>
      </c>
      <c r="R670">
        <v>4.7</v>
      </c>
      <c r="S670">
        <v>8</v>
      </c>
      <c r="T670">
        <v>1.27</v>
      </c>
      <c r="U670" t="str">
        <f>IF(Append1[[#This Row],[total_intl_charge]] &lt;= MEDIAN(Append1[total_intl_charge]), "Low", "High")</f>
        <v>Low</v>
      </c>
      <c r="V670">
        <v>4</v>
      </c>
      <c r="X670" s="1"/>
      <c r="Y670">
        <f>IF(Append1[[#This Row],[churn]]="yes", 1,0)</f>
        <v>0</v>
      </c>
      <c r="Z670" t="str">
        <f>IF(Append1[[#This Row],[total_eve_charge]]&lt;=15,"Low",
IF(Append1[[#This Row],[total_eve_charge]]&lt;=19,"Medium","High"))</f>
        <v>High</v>
      </c>
      <c r="AA670" s="1" t="str">
        <f>IF(Append1[[#This Row],[total_day_charge]]&gt;30,"Heavy User",
IF(Append1[[#This Row],[total_eve_charge]]&gt;20,"Evening User",
IF(Append1[[#This Row],[total_night_charge]]&gt;10,"Night User","Low User")))</f>
        <v>Heavy User</v>
      </c>
    </row>
    <row r="671" spans="1:27" hidden="1" x14ac:dyDescent="0.3">
      <c r="A671">
        <v>670</v>
      </c>
      <c r="B671" s="1" t="s">
        <v>65</v>
      </c>
      <c r="C671">
        <v>90</v>
      </c>
      <c r="D671" s="1" t="s">
        <v>22</v>
      </c>
      <c r="E671" s="1">
        <v>0</v>
      </c>
      <c r="F671" s="1" t="s">
        <v>23</v>
      </c>
      <c r="G671">
        <v>0</v>
      </c>
      <c r="H671" t="str">
        <f>IF(Append1[[#This Row],[number_vmail_messages]]&lt;=10, "Low",
IF(Append1[[#This Row],[number_vmail_messages]]&lt;=25, "Medium", "High"))</f>
        <v>Low</v>
      </c>
      <c r="I671">
        <v>189.1</v>
      </c>
      <c r="J671">
        <v>104</v>
      </c>
      <c r="K671">
        <v>32.15</v>
      </c>
      <c r="L671">
        <v>313.89999999999998</v>
      </c>
      <c r="M671">
        <v>124</v>
      </c>
      <c r="N671">
        <v>26.68</v>
      </c>
      <c r="O671">
        <v>227.9</v>
      </c>
      <c r="P671">
        <v>128</v>
      </c>
      <c r="Q671">
        <v>10.26</v>
      </c>
      <c r="R671">
        <v>8.1999999999999993</v>
      </c>
      <c r="S671">
        <v>2</v>
      </c>
      <c r="T671">
        <v>2.21</v>
      </c>
      <c r="U671" t="str">
        <f>IF(Append1[[#This Row],[total_intl_charge]] &lt;= MEDIAN(Append1[total_intl_charge]), "Low", "High")</f>
        <v>Low</v>
      </c>
      <c r="V671">
        <v>1</v>
      </c>
      <c r="X671" s="1"/>
      <c r="Y671">
        <f>IF(Append1[[#This Row],[churn]]="yes", 1,0)</f>
        <v>0</v>
      </c>
      <c r="Z671" t="str">
        <f>IF(Append1[[#This Row],[total_eve_charge]]&lt;=15,"Low",
IF(Append1[[#This Row],[total_eve_charge]]&lt;=19,"Medium","High"))</f>
        <v>High</v>
      </c>
      <c r="AA671" s="1" t="str">
        <f>IF(Append1[[#This Row],[total_day_charge]]&gt;30,"Heavy User",
IF(Append1[[#This Row],[total_eve_charge]]&gt;20,"Evening User",
IF(Append1[[#This Row],[total_night_charge]]&gt;10,"Night User","Low User")))</f>
        <v>Heavy User</v>
      </c>
    </row>
    <row r="672" spans="1:27" hidden="1" x14ac:dyDescent="0.3">
      <c r="A672">
        <v>671</v>
      </c>
      <c r="B672" s="1" t="s">
        <v>30</v>
      </c>
      <c r="C672">
        <v>233</v>
      </c>
      <c r="D672" s="1" t="s">
        <v>32</v>
      </c>
      <c r="E672" s="1">
        <v>0</v>
      </c>
      <c r="F672" s="1" t="s">
        <v>23</v>
      </c>
      <c r="G672">
        <v>0</v>
      </c>
      <c r="H672" t="str">
        <f>IF(Append1[[#This Row],[number_vmail_messages]]&lt;=10, "Low",
IF(Append1[[#This Row],[number_vmail_messages]]&lt;=25, "Medium", "High"))</f>
        <v>Low</v>
      </c>
      <c r="I672">
        <v>137.30000000000001</v>
      </c>
      <c r="J672">
        <v>94</v>
      </c>
      <c r="K672">
        <v>23.34</v>
      </c>
      <c r="L672">
        <v>232.4</v>
      </c>
      <c r="M672">
        <v>87</v>
      </c>
      <c r="N672">
        <v>19.75</v>
      </c>
      <c r="O672">
        <v>206</v>
      </c>
      <c r="P672">
        <v>105</v>
      </c>
      <c r="Q672">
        <v>9.27</v>
      </c>
      <c r="R672">
        <v>9.8000000000000007</v>
      </c>
      <c r="S672">
        <v>4</v>
      </c>
      <c r="T672">
        <v>2.65</v>
      </c>
      <c r="U672" t="str">
        <f>IF(Append1[[#This Row],[total_intl_charge]] &lt;= MEDIAN(Append1[total_intl_charge]), "Low", "High")</f>
        <v>Low</v>
      </c>
      <c r="V672">
        <v>1</v>
      </c>
      <c r="X672" s="1"/>
      <c r="Y672">
        <f>IF(Append1[[#This Row],[churn]]="yes", 1,0)</f>
        <v>0</v>
      </c>
      <c r="Z672" t="str">
        <f>IF(Append1[[#This Row],[total_eve_charge]]&lt;=15,"Low",
IF(Append1[[#This Row],[total_eve_charge]]&lt;=19,"Medium","High"))</f>
        <v>High</v>
      </c>
      <c r="AA672" s="1" t="str">
        <f>IF(Append1[[#This Row],[total_day_charge]]&gt;30,"Heavy User",
IF(Append1[[#This Row],[total_eve_charge]]&gt;20,"Evening User",
IF(Append1[[#This Row],[total_night_charge]]&gt;10,"Night User","Low User")))</f>
        <v>Low User</v>
      </c>
    </row>
    <row r="673" spans="1:27" hidden="1" x14ac:dyDescent="0.3">
      <c r="A673">
        <v>672</v>
      </c>
      <c r="B673" s="1" t="s">
        <v>63</v>
      </c>
      <c r="C673">
        <v>111</v>
      </c>
      <c r="D673" s="1" t="s">
        <v>22</v>
      </c>
      <c r="E673" s="1">
        <v>0</v>
      </c>
      <c r="F673" s="1" t="s">
        <v>23</v>
      </c>
      <c r="G673">
        <v>0</v>
      </c>
      <c r="H673" t="str">
        <f>IF(Append1[[#This Row],[number_vmail_messages]]&lt;=10, "Low",
IF(Append1[[#This Row],[number_vmail_messages]]&lt;=25, "Medium", "High"))</f>
        <v>Low</v>
      </c>
      <c r="I673">
        <v>226.3</v>
      </c>
      <c r="J673">
        <v>82</v>
      </c>
      <c r="K673">
        <v>38.47</v>
      </c>
      <c r="L673">
        <v>178.9</v>
      </c>
      <c r="M673">
        <v>101</v>
      </c>
      <c r="N673">
        <v>15.21</v>
      </c>
      <c r="O673">
        <v>181.5</v>
      </c>
      <c r="P673">
        <v>90</v>
      </c>
      <c r="Q673">
        <v>8.17</v>
      </c>
      <c r="R673">
        <v>8.9</v>
      </c>
      <c r="S673">
        <v>4</v>
      </c>
      <c r="T673">
        <v>2.4</v>
      </c>
      <c r="U673" t="str">
        <f>IF(Append1[[#This Row],[total_intl_charge]] &lt;= MEDIAN(Append1[total_intl_charge]), "Low", "High")</f>
        <v>Low</v>
      </c>
      <c r="V673">
        <v>0</v>
      </c>
      <c r="X673" s="1"/>
      <c r="Y673">
        <f>IF(Append1[[#This Row],[churn]]="yes", 1,0)</f>
        <v>0</v>
      </c>
      <c r="Z673" t="str">
        <f>IF(Append1[[#This Row],[total_eve_charge]]&lt;=15,"Low",
IF(Append1[[#This Row],[total_eve_charge]]&lt;=19,"Medium","High"))</f>
        <v>Medium</v>
      </c>
      <c r="AA673" s="1" t="str">
        <f>IF(Append1[[#This Row],[total_day_charge]]&gt;30,"Heavy User",
IF(Append1[[#This Row],[total_eve_charge]]&gt;20,"Evening User",
IF(Append1[[#This Row],[total_night_charge]]&gt;10,"Night User","Low User")))</f>
        <v>Heavy User</v>
      </c>
    </row>
    <row r="674" spans="1:27" hidden="1" x14ac:dyDescent="0.3">
      <c r="A674">
        <v>673</v>
      </c>
      <c r="B674" s="1" t="s">
        <v>57</v>
      </c>
      <c r="C674">
        <v>55</v>
      </c>
      <c r="D674" s="1" t="s">
        <v>22</v>
      </c>
      <c r="E674" s="1">
        <v>0</v>
      </c>
      <c r="F674" s="1" t="s">
        <v>24</v>
      </c>
      <c r="G674">
        <v>33</v>
      </c>
      <c r="H674" t="str">
        <f>IF(Append1[[#This Row],[number_vmail_messages]]&lt;=10, "Low",
IF(Append1[[#This Row],[number_vmail_messages]]&lt;=25, "Medium", "High"))</f>
        <v>High</v>
      </c>
      <c r="I674">
        <v>141</v>
      </c>
      <c r="J674">
        <v>99</v>
      </c>
      <c r="K674">
        <v>23.97</v>
      </c>
      <c r="L674">
        <v>250.9</v>
      </c>
      <c r="M674">
        <v>109</v>
      </c>
      <c r="N674">
        <v>21.33</v>
      </c>
      <c r="O674">
        <v>284.60000000000002</v>
      </c>
      <c r="P674">
        <v>89</v>
      </c>
      <c r="Q674">
        <v>12.81</v>
      </c>
      <c r="R674">
        <v>11.7</v>
      </c>
      <c r="S674">
        <v>3</v>
      </c>
      <c r="T674">
        <v>3.16</v>
      </c>
      <c r="U674" t="str">
        <f>IF(Append1[[#This Row],[total_intl_charge]] &lt;= MEDIAN(Append1[total_intl_charge]), "Low", "High")</f>
        <v>High</v>
      </c>
      <c r="V674">
        <v>0</v>
      </c>
      <c r="X674" s="1"/>
      <c r="Y674">
        <f>IF(Append1[[#This Row],[churn]]="yes", 1,0)</f>
        <v>0</v>
      </c>
      <c r="Z674" t="str">
        <f>IF(Append1[[#This Row],[total_eve_charge]]&lt;=15,"Low",
IF(Append1[[#This Row],[total_eve_charge]]&lt;=19,"Medium","High"))</f>
        <v>High</v>
      </c>
      <c r="AA674" s="1" t="str">
        <f>IF(Append1[[#This Row],[total_day_charge]]&gt;30,"Heavy User",
IF(Append1[[#This Row],[total_eve_charge]]&gt;20,"Evening User",
IF(Append1[[#This Row],[total_night_charge]]&gt;10,"Night User","Low User")))</f>
        <v>Evening User</v>
      </c>
    </row>
    <row r="675" spans="1:27" hidden="1" x14ac:dyDescent="0.3">
      <c r="A675">
        <v>674</v>
      </c>
      <c r="B675" s="1" t="s">
        <v>42</v>
      </c>
      <c r="C675">
        <v>86</v>
      </c>
      <c r="D675" s="1" t="s">
        <v>32</v>
      </c>
      <c r="E675" s="1">
        <v>0</v>
      </c>
      <c r="F675" s="1" t="s">
        <v>23</v>
      </c>
      <c r="G675">
        <v>0</v>
      </c>
      <c r="H675" t="str">
        <f>IF(Append1[[#This Row],[number_vmail_messages]]&lt;=10, "Low",
IF(Append1[[#This Row],[number_vmail_messages]]&lt;=25, "Medium", "High"))</f>
        <v>Low</v>
      </c>
      <c r="I675">
        <v>118.6</v>
      </c>
      <c r="J675">
        <v>106</v>
      </c>
      <c r="K675">
        <v>20.16</v>
      </c>
      <c r="L675">
        <v>223.5</v>
      </c>
      <c r="M675">
        <v>115</v>
      </c>
      <c r="N675">
        <v>19</v>
      </c>
      <c r="O675">
        <v>94.7</v>
      </c>
      <c r="P675">
        <v>12</v>
      </c>
      <c r="Q675">
        <v>4.26</v>
      </c>
      <c r="R675">
        <v>13.3</v>
      </c>
      <c r="S675">
        <v>1</v>
      </c>
      <c r="T675">
        <v>3.59</v>
      </c>
      <c r="U675" t="str">
        <f>IF(Append1[[#This Row],[total_intl_charge]] &lt;= MEDIAN(Append1[total_intl_charge]), "Low", "High")</f>
        <v>High</v>
      </c>
      <c r="V675">
        <v>2</v>
      </c>
      <c r="X675" s="1"/>
      <c r="Y675">
        <f>IF(Append1[[#This Row],[churn]]="yes", 1,0)</f>
        <v>0</v>
      </c>
      <c r="Z675" t="str">
        <f>IF(Append1[[#This Row],[total_eve_charge]]&lt;=15,"Low",
IF(Append1[[#This Row],[total_eve_charge]]&lt;=19,"Medium","High"))</f>
        <v>Medium</v>
      </c>
      <c r="AA675" s="1" t="str">
        <f>IF(Append1[[#This Row],[total_day_charge]]&gt;30,"Heavy User",
IF(Append1[[#This Row],[total_eve_charge]]&gt;20,"Evening User",
IF(Append1[[#This Row],[total_night_charge]]&gt;10,"Night User","Low User")))</f>
        <v>Low User</v>
      </c>
    </row>
    <row r="676" spans="1:27" hidden="1" x14ac:dyDescent="0.3">
      <c r="A676">
        <v>675</v>
      </c>
      <c r="B676" s="1" t="s">
        <v>61</v>
      </c>
      <c r="C676">
        <v>76</v>
      </c>
      <c r="D676" s="1" t="s">
        <v>26</v>
      </c>
      <c r="E676" s="1">
        <v>0</v>
      </c>
      <c r="F676" s="1" t="s">
        <v>24</v>
      </c>
      <c r="G676">
        <v>40</v>
      </c>
      <c r="H676" t="str">
        <f>IF(Append1[[#This Row],[number_vmail_messages]]&lt;=10, "Low",
IF(Append1[[#This Row],[number_vmail_messages]]&lt;=25, "Medium", "High"))</f>
        <v>High</v>
      </c>
      <c r="I676">
        <v>177.9</v>
      </c>
      <c r="J676">
        <v>85</v>
      </c>
      <c r="K676">
        <v>30.24</v>
      </c>
      <c r="L676">
        <v>119.3</v>
      </c>
      <c r="M676">
        <v>95</v>
      </c>
      <c r="N676">
        <v>10.14</v>
      </c>
      <c r="O676">
        <v>140.5</v>
      </c>
      <c r="P676">
        <v>83</v>
      </c>
      <c r="Q676">
        <v>6.32</v>
      </c>
      <c r="R676">
        <v>10.3</v>
      </c>
      <c r="S676">
        <v>1</v>
      </c>
      <c r="T676">
        <v>2.78</v>
      </c>
      <c r="U676" t="str">
        <f>IF(Append1[[#This Row],[total_intl_charge]] &lt;= MEDIAN(Append1[total_intl_charge]), "Low", "High")</f>
        <v>Low</v>
      </c>
      <c r="V676">
        <v>2</v>
      </c>
      <c r="X676" s="1"/>
      <c r="Y676">
        <f>IF(Append1[[#This Row],[churn]]="yes", 1,0)</f>
        <v>0</v>
      </c>
      <c r="Z676" t="str">
        <f>IF(Append1[[#This Row],[total_eve_charge]]&lt;=15,"Low",
IF(Append1[[#This Row],[total_eve_charge]]&lt;=19,"Medium","High"))</f>
        <v>Low</v>
      </c>
      <c r="AA676" s="1" t="str">
        <f>IF(Append1[[#This Row],[total_day_charge]]&gt;30,"Heavy User",
IF(Append1[[#This Row],[total_eve_charge]]&gt;20,"Evening User",
IF(Append1[[#This Row],[total_night_charge]]&gt;10,"Night User","Low User")))</f>
        <v>Heavy User</v>
      </c>
    </row>
    <row r="677" spans="1:27" hidden="1" x14ac:dyDescent="0.3">
      <c r="A677">
        <v>676</v>
      </c>
      <c r="B677" s="1" t="s">
        <v>27</v>
      </c>
      <c r="C677">
        <v>67</v>
      </c>
      <c r="D677" s="1" t="s">
        <v>32</v>
      </c>
      <c r="E677" s="1">
        <v>0</v>
      </c>
      <c r="F677" s="1" t="s">
        <v>23</v>
      </c>
      <c r="G677">
        <v>0</v>
      </c>
      <c r="H677" t="str">
        <f>IF(Append1[[#This Row],[number_vmail_messages]]&lt;=10, "Low",
IF(Append1[[#This Row],[number_vmail_messages]]&lt;=25, "Medium", "High"))</f>
        <v>Low</v>
      </c>
      <c r="I677">
        <v>177.4</v>
      </c>
      <c r="J677">
        <v>102</v>
      </c>
      <c r="K677">
        <v>30.16</v>
      </c>
      <c r="L677">
        <v>215.2</v>
      </c>
      <c r="M677">
        <v>123</v>
      </c>
      <c r="N677">
        <v>18.29</v>
      </c>
      <c r="O677">
        <v>132.4</v>
      </c>
      <c r="P677">
        <v>120</v>
      </c>
      <c r="Q677">
        <v>5.96</v>
      </c>
      <c r="R677">
        <v>6.6</v>
      </c>
      <c r="S677">
        <v>4</v>
      </c>
      <c r="T677">
        <v>1.78</v>
      </c>
      <c r="U677" t="str">
        <f>IF(Append1[[#This Row],[total_intl_charge]] &lt;= MEDIAN(Append1[total_intl_charge]), "Low", "High")</f>
        <v>Low</v>
      </c>
      <c r="V677">
        <v>4</v>
      </c>
      <c r="X677" s="1"/>
      <c r="Y677">
        <f>IF(Append1[[#This Row],[churn]]="yes", 1,0)</f>
        <v>0</v>
      </c>
      <c r="Z677" t="str">
        <f>IF(Append1[[#This Row],[total_eve_charge]]&lt;=15,"Low",
IF(Append1[[#This Row],[total_eve_charge]]&lt;=19,"Medium","High"))</f>
        <v>Medium</v>
      </c>
      <c r="AA677" s="1" t="str">
        <f>IF(Append1[[#This Row],[total_day_charge]]&gt;30,"Heavy User",
IF(Append1[[#This Row],[total_eve_charge]]&gt;20,"Evening User",
IF(Append1[[#This Row],[total_night_charge]]&gt;10,"Night User","Low User")))</f>
        <v>Heavy User</v>
      </c>
    </row>
    <row r="678" spans="1:27" hidden="1" x14ac:dyDescent="0.3">
      <c r="A678">
        <v>677</v>
      </c>
      <c r="B678" s="1" t="s">
        <v>36</v>
      </c>
      <c r="C678">
        <v>116</v>
      </c>
      <c r="D678" s="1" t="s">
        <v>22</v>
      </c>
      <c r="E678" s="1">
        <v>0</v>
      </c>
      <c r="F678" s="1" t="s">
        <v>24</v>
      </c>
      <c r="G678">
        <v>42</v>
      </c>
      <c r="H678" t="str">
        <f>IF(Append1[[#This Row],[number_vmail_messages]]&lt;=10, "Low",
IF(Append1[[#This Row],[number_vmail_messages]]&lt;=25, "Medium", "High"))</f>
        <v>High</v>
      </c>
      <c r="I678">
        <v>280.39999999999998</v>
      </c>
      <c r="J678">
        <v>95</v>
      </c>
      <c r="K678">
        <v>47.67</v>
      </c>
      <c r="L678">
        <v>174.4</v>
      </c>
      <c r="M678">
        <v>101</v>
      </c>
      <c r="N678">
        <v>14.82</v>
      </c>
      <c r="O678">
        <v>190</v>
      </c>
      <c r="P678">
        <v>65</v>
      </c>
      <c r="Q678">
        <v>8.5500000000000007</v>
      </c>
      <c r="R678">
        <v>9.9</v>
      </c>
      <c r="S678">
        <v>1</v>
      </c>
      <c r="T678">
        <v>2.67</v>
      </c>
      <c r="U678" t="str">
        <f>IF(Append1[[#This Row],[total_intl_charge]] &lt;= MEDIAN(Append1[total_intl_charge]), "Low", "High")</f>
        <v>Low</v>
      </c>
      <c r="V678">
        <v>3</v>
      </c>
      <c r="X678" s="1"/>
      <c r="Y678">
        <f>IF(Append1[[#This Row],[churn]]="yes", 1,0)</f>
        <v>0</v>
      </c>
      <c r="Z678" t="str">
        <f>IF(Append1[[#This Row],[total_eve_charge]]&lt;=15,"Low",
IF(Append1[[#This Row],[total_eve_charge]]&lt;=19,"Medium","High"))</f>
        <v>Low</v>
      </c>
      <c r="AA678" s="1" t="str">
        <f>IF(Append1[[#This Row],[total_day_charge]]&gt;30,"Heavy User",
IF(Append1[[#This Row],[total_eve_charge]]&gt;20,"Evening User",
IF(Append1[[#This Row],[total_night_charge]]&gt;10,"Night User","Low User")))</f>
        <v>Heavy User</v>
      </c>
    </row>
    <row r="679" spans="1:27" hidden="1" x14ac:dyDescent="0.3">
      <c r="A679">
        <v>678</v>
      </c>
      <c r="B679" s="1" t="s">
        <v>69</v>
      </c>
      <c r="C679">
        <v>19</v>
      </c>
      <c r="D679" s="1" t="s">
        <v>22</v>
      </c>
      <c r="E679" s="1">
        <v>0</v>
      </c>
      <c r="F679" s="1" t="s">
        <v>23</v>
      </c>
      <c r="G679">
        <v>0</v>
      </c>
      <c r="H679" t="str">
        <f>IF(Append1[[#This Row],[number_vmail_messages]]&lt;=10, "Low",
IF(Append1[[#This Row],[number_vmail_messages]]&lt;=25, "Medium", "High"))</f>
        <v>Low</v>
      </c>
      <c r="I679">
        <v>184.5</v>
      </c>
      <c r="J679">
        <v>131</v>
      </c>
      <c r="K679">
        <v>31.37</v>
      </c>
      <c r="L679">
        <v>201.3</v>
      </c>
      <c r="M679">
        <v>87</v>
      </c>
      <c r="N679">
        <v>17.11</v>
      </c>
      <c r="O679">
        <v>188.9</v>
      </c>
      <c r="P679">
        <v>114</v>
      </c>
      <c r="Q679">
        <v>8.5</v>
      </c>
      <c r="R679">
        <v>13.1</v>
      </c>
      <c r="S679">
        <v>10</v>
      </c>
      <c r="T679">
        <v>3.54</v>
      </c>
      <c r="U679" t="str">
        <f>IF(Append1[[#This Row],[total_intl_charge]] &lt;= MEDIAN(Append1[total_intl_charge]), "Low", "High")</f>
        <v>High</v>
      </c>
      <c r="V679">
        <v>1</v>
      </c>
      <c r="X679" s="1"/>
      <c r="Y679">
        <f>IF(Append1[[#This Row],[churn]]="yes", 1,0)</f>
        <v>0</v>
      </c>
      <c r="Z679" t="str">
        <f>IF(Append1[[#This Row],[total_eve_charge]]&lt;=15,"Low",
IF(Append1[[#This Row],[total_eve_charge]]&lt;=19,"Medium","High"))</f>
        <v>Medium</v>
      </c>
      <c r="AA679" s="1" t="str">
        <f>IF(Append1[[#This Row],[total_day_charge]]&gt;30,"Heavy User",
IF(Append1[[#This Row],[total_eve_charge]]&gt;20,"Evening User",
IF(Append1[[#This Row],[total_night_charge]]&gt;10,"Night User","Low User")))</f>
        <v>Heavy User</v>
      </c>
    </row>
    <row r="680" spans="1:27" hidden="1" x14ac:dyDescent="0.3">
      <c r="A680">
        <v>679</v>
      </c>
      <c r="B680" s="1" t="s">
        <v>71</v>
      </c>
      <c r="C680">
        <v>104</v>
      </c>
      <c r="D680" s="1" t="s">
        <v>22</v>
      </c>
      <c r="E680" s="1">
        <v>0</v>
      </c>
      <c r="F680" s="1" t="s">
        <v>23</v>
      </c>
      <c r="G680">
        <v>0</v>
      </c>
      <c r="H680" t="str">
        <f>IF(Append1[[#This Row],[number_vmail_messages]]&lt;=10, "Low",
IF(Append1[[#This Row],[number_vmail_messages]]&lt;=25, "Medium", "High"))</f>
        <v>Low</v>
      </c>
      <c r="I680">
        <v>185.1</v>
      </c>
      <c r="J680">
        <v>91</v>
      </c>
      <c r="K680">
        <v>31.47</v>
      </c>
      <c r="L680">
        <v>227.3</v>
      </c>
      <c r="M680">
        <v>115</v>
      </c>
      <c r="N680">
        <v>19.32</v>
      </c>
      <c r="O680">
        <v>198.5</v>
      </c>
      <c r="P680">
        <v>79</v>
      </c>
      <c r="Q680">
        <v>8.93</v>
      </c>
      <c r="R680">
        <v>12.7</v>
      </c>
      <c r="S680">
        <v>10</v>
      </c>
      <c r="T680">
        <v>3.43</v>
      </c>
      <c r="U680" t="str">
        <f>IF(Append1[[#This Row],[total_intl_charge]] &lt;= MEDIAN(Append1[total_intl_charge]), "Low", "High")</f>
        <v>High</v>
      </c>
      <c r="V680">
        <v>2</v>
      </c>
      <c r="X680" s="1"/>
      <c r="Y680">
        <f>IF(Append1[[#This Row],[churn]]="yes", 1,0)</f>
        <v>0</v>
      </c>
      <c r="Z680" t="str">
        <f>IF(Append1[[#This Row],[total_eve_charge]]&lt;=15,"Low",
IF(Append1[[#This Row],[total_eve_charge]]&lt;=19,"Medium","High"))</f>
        <v>High</v>
      </c>
      <c r="AA680" s="1" t="str">
        <f>IF(Append1[[#This Row],[total_day_charge]]&gt;30,"Heavy User",
IF(Append1[[#This Row],[total_eve_charge]]&gt;20,"Evening User",
IF(Append1[[#This Row],[total_night_charge]]&gt;10,"Night User","Low User")))</f>
        <v>Heavy User</v>
      </c>
    </row>
    <row r="681" spans="1:27" hidden="1" x14ac:dyDescent="0.3">
      <c r="A681">
        <v>680</v>
      </c>
      <c r="B681" s="1" t="s">
        <v>36</v>
      </c>
      <c r="C681">
        <v>140</v>
      </c>
      <c r="D681" s="1" t="s">
        <v>32</v>
      </c>
      <c r="E681" s="1">
        <v>0</v>
      </c>
      <c r="F681" s="1" t="s">
        <v>23</v>
      </c>
      <c r="G681">
        <v>0</v>
      </c>
      <c r="H681" t="str">
        <f>IF(Append1[[#This Row],[number_vmail_messages]]&lt;=10, "Low",
IF(Append1[[#This Row],[number_vmail_messages]]&lt;=25, "Medium", "High"))</f>
        <v>Low</v>
      </c>
      <c r="I681">
        <v>151.5</v>
      </c>
      <c r="J681">
        <v>106</v>
      </c>
      <c r="K681">
        <v>25.76</v>
      </c>
      <c r="L681">
        <v>175.7</v>
      </c>
      <c r="M681">
        <v>125</v>
      </c>
      <c r="N681">
        <v>14.93</v>
      </c>
      <c r="O681">
        <v>214.1</v>
      </c>
      <c r="P681">
        <v>87</v>
      </c>
      <c r="Q681">
        <v>9.6300000000000008</v>
      </c>
      <c r="R681">
        <v>12.4</v>
      </c>
      <c r="S681">
        <v>9</v>
      </c>
      <c r="T681">
        <v>3.35</v>
      </c>
      <c r="U681" t="str">
        <f>IF(Append1[[#This Row],[total_intl_charge]] &lt;= MEDIAN(Append1[total_intl_charge]), "Low", "High")</f>
        <v>High</v>
      </c>
      <c r="V681">
        <v>3</v>
      </c>
      <c r="X681" s="1"/>
      <c r="Y681">
        <f>IF(Append1[[#This Row],[churn]]="yes", 1,0)</f>
        <v>0</v>
      </c>
      <c r="Z681" t="str">
        <f>IF(Append1[[#This Row],[total_eve_charge]]&lt;=15,"Low",
IF(Append1[[#This Row],[total_eve_charge]]&lt;=19,"Medium","High"))</f>
        <v>Low</v>
      </c>
      <c r="AA681" s="1" t="str">
        <f>IF(Append1[[#This Row],[total_day_charge]]&gt;30,"Heavy User",
IF(Append1[[#This Row],[total_eve_charge]]&gt;20,"Evening User",
IF(Append1[[#This Row],[total_night_charge]]&gt;10,"Night User","Low User")))</f>
        <v>Low User</v>
      </c>
    </row>
    <row r="682" spans="1:27" hidden="1" x14ac:dyDescent="0.3">
      <c r="A682">
        <v>681</v>
      </c>
      <c r="B682" s="1" t="s">
        <v>65</v>
      </c>
      <c r="C682">
        <v>62</v>
      </c>
      <c r="D682" s="1" t="s">
        <v>26</v>
      </c>
      <c r="E682" s="1">
        <v>0</v>
      </c>
      <c r="F682" s="1" t="s">
        <v>23</v>
      </c>
      <c r="G682">
        <v>0</v>
      </c>
      <c r="H682" t="str">
        <f>IF(Append1[[#This Row],[number_vmail_messages]]&lt;=10, "Low",
IF(Append1[[#This Row],[number_vmail_messages]]&lt;=25, "Medium", "High"))</f>
        <v>Low</v>
      </c>
      <c r="I682">
        <v>211.3</v>
      </c>
      <c r="J682">
        <v>100</v>
      </c>
      <c r="K682">
        <v>35.92</v>
      </c>
      <c r="L682">
        <v>228.4</v>
      </c>
      <c r="M682">
        <v>91</v>
      </c>
      <c r="N682">
        <v>19.41</v>
      </c>
      <c r="O682">
        <v>217.1</v>
      </c>
      <c r="P682">
        <v>77</v>
      </c>
      <c r="Q682">
        <v>9.77</v>
      </c>
      <c r="R682">
        <v>6.3</v>
      </c>
      <c r="S682">
        <v>5</v>
      </c>
      <c r="T682">
        <v>1.7</v>
      </c>
      <c r="U682" t="str">
        <f>IF(Append1[[#This Row],[total_intl_charge]] &lt;= MEDIAN(Append1[total_intl_charge]), "Low", "High")</f>
        <v>Low</v>
      </c>
      <c r="V682">
        <v>0</v>
      </c>
      <c r="X682" s="1"/>
      <c r="Y682">
        <f>IF(Append1[[#This Row],[churn]]="yes", 1,0)</f>
        <v>0</v>
      </c>
      <c r="Z682" t="str">
        <f>IF(Append1[[#This Row],[total_eve_charge]]&lt;=15,"Low",
IF(Append1[[#This Row],[total_eve_charge]]&lt;=19,"Medium","High"))</f>
        <v>High</v>
      </c>
      <c r="AA682" s="1" t="str">
        <f>IF(Append1[[#This Row],[total_day_charge]]&gt;30,"Heavy User",
IF(Append1[[#This Row],[total_eve_charge]]&gt;20,"Evening User",
IF(Append1[[#This Row],[total_night_charge]]&gt;10,"Night User","Low User")))</f>
        <v>Heavy User</v>
      </c>
    </row>
    <row r="683" spans="1:27" hidden="1" x14ac:dyDescent="0.3">
      <c r="A683">
        <v>682</v>
      </c>
      <c r="B683" s="1" t="s">
        <v>55</v>
      </c>
      <c r="C683">
        <v>119</v>
      </c>
      <c r="D683" s="1" t="s">
        <v>22</v>
      </c>
      <c r="E683" s="1">
        <v>0</v>
      </c>
      <c r="F683" s="1" t="s">
        <v>23</v>
      </c>
      <c r="G683">
        <v>0</v>
      </c>
      <c r="H683" t="str">
        <f>IF(Append1[[#This Row],[number_vmail_messages]]&lt;=10, "Low",
IF(Append1[[#This Row],[number_vmail_messages]]&lt;=25, "Medium", "High"))</f>
        <v>Low</v>
      </c>
      <c r="I683">
        <v>209.4</v>
      </c>
      <c r="J683">
        <v>125</v>
      </c>
      <c r="K683">
        <v>35.6</v>
      </c>
      <c r="L683">
        <v>286.3</v>
      </c>
      <c r="M683">
        <v>91</v>
      </c>
      <c r="N683">
        <v>24.34</v>
      </c>
      <c r="O683">
        <v>208.6</v>
      </c>
      <c r="P683">
        <v>73</v>
      </c>
      <c r="Q683">
        <v>9.39</v>
      </c>
      <c r="R683">
        <v>8.1</v>
      </c>
      <c r="S683">
        <v>4</v>
      </c>
      <c r="T683">
        <v>2.19</v>
      </c>
      <c r="U683" t="str">
        <f>IF(Append1[[#This Row],[total_intl_charge]] &lt;= MEDIAN(Append1[total_intl_charge]), "Low", "High")</f>
        <v>Low</v>
      </c>
      <c r="V683">
        <v>2</v>
      </c>
      <c r="X683" s="1"/>
      <c r="Y683">
        <f>IF(Append1[[#This Row],[churn]]="yes", 1,0)</f>
        <v>0</v>
      </c>
      <c r="Z683" t="str">
        <f>IF(Append1[[#This Row],[total_eve_charge]]&lt;=15,"Low",
IF(Append1[[#This Row],[total_eve_charge]]&lt;=19,"Medium","High"))</f>
        <v>High</v>
      </c>
      <c r="AA683" s="1" t="str">
        <f>IF(Append1[[#This Row],[total_day_charge]]&gt;30,"Heavy User",
IF(Append1[[#This Row],[total_eve_charge]]&gt;20,"Evening User",
IF(Append1[[#This Row],[total_night_charge]]&gt;10,"Night User","Low User")))</f>
        <v>Heavy User</v>
      </c>
    </row>
    <row r="684" spans="1:27" hidden="1" x14ac:dyDescent="0.3">
      <c r="A684">
        <v>683</v>
      </c>
      <c r="B684" s="1" t="s">
        <v>34</v>
      </c>
      <c r="C684">
        <v>126</v>
      </c>
      <c r="D684" s="1" t="s">
        <v>22</v>
      </c>
      <c r="E684" s="1">
        <v>0</v>
      </c>
      <c r="F684" s="1" t="s">
        <v>23</v>
      </c>
      <c r="G684">
        <v>0</v>
      </c>
      <c r="H684" t="str">
        <f>IF(Append1[[#This Row],[number_vmail_messages]]&lt;=10, "Low",
IF(Append1[[#This Row],[number_vmail_messages]]&lt;=25, "Medium", "High"))</f>
        <v>Low</v>
      </c>
      <c r="I684">
        <v>261.60000000000002</v>
      </c>
      <c r="J684">
        <v>83</v>
      </c>
      <c r="K684">
        <v>44.47</v>
      </c>
      <c r="L684">
        <v>192.9</v>
      </c>
      <c r="M684">
        <v>133</v>
      </c>
      <c r="N684">
        <v>16.399999999999999</v>
      </c>
      <c r="O684">
        <v>246.9</v>
      </c>
      <c r="P684">
        <v>50</v>
      </c>
      <c r="Q684">
        <v>11.11</v>
      </c>
      <c r="R684">
        <v>7.3</v>
      </c>
      <c r="S684">
        <v>3</v>
      </c>
      <c r="T684">
        <v>1.97</v>
      </c>
      <c r="U684" t="str">
        <f>IF(Append1[[#This Row],[total_intl_charge]] &lt;= MEDIAN(Append1[total_intl_charge]), "Low", "High")</f>
        <v>Low</v>
      </c>
      <c r="V684">
        <v>4</v>
      </c>
      <c r="X684" s="1"/>
      <c r="Y684">
        <f>IF(Append1[[#This Row],[churn]]="yes", 1,0)</f>
        <v>0</v>
      </c>
      <c r="Z684" t="str">
        <f>IF(Append1[[#This Row],[total_eve_charge]]&lt;=15,"Low",
IF(Append1[[#This Row],[total_eve_charge]]&lt;=19,"Medium","High"))</f>
        <v>Medium</v>
      </c>
      <c r="AA684" s="1" t="str">
        <f>IF(Append1[[#This Row],[total_day_charge]]&gt;30,"Heavy User",
IF(Append1[[#This Row],[total_eve_charge]]&gt;20,"Evening User",
IF(Append1[[#This Row],[total_night_charge]]&gt;10,"Night User","Low User")))</f>
        <v>Heavy User</v>
      </c>
    </row>
    <row r="685" spans="1:27" hidden="1" x14ac:dyDescent="0.3">
      <c r="A685">
        <v>684</v>
      </c>
      <c r="B685" s="1" t="s">
        <v>36</v>
      </c>
      <c r="C685">
        <v>81</v>
      </c>
      <c r="D685" s="1" t="s">
        <v>22</v>
      </c>
      <c r="E685" s="1">
        <v>0</v>
      </c>
      <c r="F685" s="1" t="s">
        <v>23</v>
      </c>
      <c r="G685">
        <v>0</v>
      </c>
      <c r="H685" t="str">
        <f>IF(Append1[[#This Row],[number_vmail_messages]]&lt;=10, "Low",
IF(Append1[[#This Row],[number_vmail_messages]]&lt;=25, "Medium", "High"))</f>
        <v>Low</v>
      </c>
      <c r="I685">
        <v>165.2</v>
      </c>
      <c r="J685">
        <v>109</v>
      </c>
      <c r="K685">
        <v>28.08</v>
      </c>
      <c r="L685">
        <v>170.6</v>
      </c>
      <c r="M685">
        <v>96</v>
      </c>
      <c r="N685">
        <v>14.5</v>
      </c>
      <c r="O685">
        <v>205</v>
      </c>
      <c r="P685">
        <v>74</v>
      </c>
      <c r="Q685">
        <v>9.23</v>
      </c>
      <c r="R685">
        <v>9.9</v>
      </c>
      <c r="S685">
        <v>4</v>
      </c>
      <c r="T685">
        <v>2.67</v>
      </c>
      <c r="U685" t="str">
        <f>IF(Append1[[#This Row],[total_intl_charge]] &lt;= MEDIAN(Append1[total_intl_charge]), "Low", "High")</f>
        <v>Low</v>
      </c>
      <c r="V685">
        <v>0</v>
      </c>
      <c r="X685" s="1"/>
      <c r="Y685">
        <f>IF(Append1[[#This Row],[churn]]="yes", 1,0)</f>
        <v>0</v>
      </c>
      <c r="Z685" t="str">
        <f>IF(Append1[[#This Row],[total_eve_charge]]&lt;=15,"Low",
IF(Append1[[#This Row],[total_eve_charge]]&lt;=19,"Medium","High"))</f>
        <v>Low</v>
      </c>
      <c r="AA685" s="1" t="str">
        <f>IF(Append1[[#This Row],[total_day_charge]]&gt;30,"Heavy User",
IF(Append1[[#This Row],[total_eve_charge]]&gt;20,"Evening User",
IF(Append1[[#This Row],[total_night_charge]]&gt;10,"Night User","Low User")))</f>
        <v>Low User</v>
      </c>
    </row>
    <row r="686" spans="1:27" hidden="1" x14ac:dyDescent="0.3">
      <c r="A686">
        <v>685</v>
      </c>
      <c r="B686" s="1" t="s">
        <v>73</v>
      </c>
      <c r="C686">
        <v>47</v>
      </c>
      <c r="D686" s="1" t="s">
        <v>26</v>
      </c>
      <c r="E686" s="1">
        <v>1</v>
      </c>
      <c r="F686" s="1" t="s">
        <v>23</v>
      </c>
      <c r="G686">
        <v>0</v>
      </c>
      <c r="H686" t="str">
        <f>IF(Append1[[#This Row],[number_vmail_messages]]&lt;=10, "Low",
IF(Append1[[#This Row],[number_vmail_messages]]&lt;=25, "Medium", "High"))</f>
        <v>Low</v>
      </c>
      <c r="I686">
        <v>135</v>
      </c>
      <c r="J686">
        <v>108</v>
      </c>
      <c r="K686">
        <v>22.95</v>
      </c>
      <c r="L686">
        <v>176.3</v>
      </c>
      <c r="M686">
        <v>111</v>
      </c>
      <c r="N686">
        <v>14.99</v>
      </c>
      <c r="O686">
        <v>144.6</v>
      </c>
      <c r="P686">
        <v>96</v>
      </c>
      <c r="Q686">
        <v>6.51</v>
      </c>
      <c r="R686">
        <v>10.5</v>
      </c>
      <c r="S686">
        <v>1</v>
      </c>
      <c r="T686">
        <v>2.84</v>
      </c>
      <c r="U686" t="str">
        <f>IF(Append1[[#This Row],[total_intl_charge]] &lt;= MEDIAN(Append1[total_intl_charge]), "Low", "High")</f>
        <v>High</v>
      </c>
      <c r="V686">
        <v>1</v>
      </c>
      <c r="X686" s="1"/>
      <c r="Y686">
        <f>IF(Append1[[#This Row],[churn]]="yes", 1,0)</f>
        <v>0</v>
      </c>
      <c r="Z686" t="str">
        <f>IF(Append1[[#This Row],[total_eve_charge]]&lt;=15,"Low",
IF(Append1[[#This Row],[total_eve_charge]]&lt;=19,"Medium","High"))</f>
        <v>Low</v>
      </c>
      <c r="AA686" s="1" t="str">
        <f>IF(Append1[[#This Row],[total_day_charge]]&gt;30,"Heavy User",
IF(Append1[[#This Row],[total_eve_charge]]&gt;20,"Evening User",
IF(Append1[[#This Row],[total_night_charge]]&gt;10,"Night User","Low User")))</f>
        <v>Low User</v>
      </c>
    </row>
    <row r="687" spans="1:27" hidden="1" x14ac:dyDescent="0.3">
      <c r="A687">
        <v>686</v>
      </c>
      <c r="B687" s="1" t="s">
        <v>43</v>
      </c>
      <c r="C687">
        <v>128</v>
      </c>
      <c r="D687" s="1" t="s">
        <v>26</v>
      </c>
      <c r="E687" s="1">
        <v>0</v>
      </c>
      <c r="F687" s="1" t="s">
        <v>23</v>
      </c>
      <c r="G687">
        <v>0</v>
      </c>
      <c r="H687" t="str">
        <f>IF(Append1[[#This Row],[number_vmail_messages]]&lt;=10, "Low",
IF(Append1[[#This Row],[number_vmail_messages]]&lt;=25, "Medium", "High"))</f>
        <v>Low</v>
      </c>
      <c r="I687">
        <v>221</v>
      </c>
      <c r="J687">
        <v>109</v>
      </c>
      <c r="K687">
        <v>37.57</v>
      </c>
      <c r="L687">
        <v>219</v>
      </c>
      <c r="M687">
        <v>107</v>
      </c>
      <c r="N687">
        <v>18.62</v>
      </c>
      <c r="O687">
        <v>229.4</v>
      </c>
      <c r="P687">
        <v>113</v>
      </c>
      <c r="Q687">
        <v>10.32</v>
      </c>
      <c r="R687">
        <v>8.6</v>
      </c>
      <c r="S687">
        <v>5</v>
      </c>
      <c r="T687">
        <v>2.3199999999999998</v>
      </c>
      <c r="U687" t="str">
        <f>IF(Append1[[#This Row],[total_intl_charge]] &lt;= MEDIAN(Append1[total_intl_charge]), "Low", "High")</f>
        <v>Low</v>
      </c>
      <c r="V687">
        <v>3</v>
      </c>
      <c r="X687" s="1"/>
      <c r="Y687">
        <f>IF(Append1[[#This Row],[churn]]="yes", 1,0)</f>
        <v>0</v>
      </c>
      <c r="Z687" t="str">
        <f>IF(Append1[[#This Row],[total_eve_charge]]&lt;=15,"Low",
IF(Append1[[#This Row],[total_eve_charge]]&lt;=19,"Medium","High"))</f>
        <v>Medium</v>
      </c>
      <c r="AA687" s="1" t="str">
        <f>IF(Append1[[#This Row],[total_day_charge]]&gt;30,"Heavy User",
IF(Append1[[#This Row],[total_eve_charge]]&gt;20,"Evening User",
IF(Append1[[#This Row],[total_night_charge]]&gt;10,"Night User","Low User")))</f>
        <v>Heavy User</v>
      </c>
    </row>
    <row r="688" spans="1:27" hidden="1" x14ac:dyDescent="0.3">
      <c r="A688">
        <v>687</v>
      </c>
      <c r="B688" s="1" t="s">
        <v>25</v>
      </c>
      <c r="C688">
        <v>123</v>
      </c>
      <c r="D688" s="1" t="s">
        <v>22</v>
      </c>
      <c r="E688" s="1">
        <v>0</v>
      </c>
      <c r="F688" s="1" t="s">
        <v>23</v>
      </c>
      <c r="G688">
        <v>0</v>
      </c>
      <c r="H688" t="str">
        <f>IF(Append1[[#This Row],[number_vmail_messages]]&lt;=10, "Low",
IF(Append1[[#This Row],[number_vmail_messages]]&lt;=25, "Medium", "High"))</f>
        <v>Low</v>
      </c>
      <c r="I688">
        <v>132.6</v>
      </c>
      <c r="J688">
        <v>100</v>
      </c>
      <c r="K688">
        <v>22.54</v>
      </c>
      <c r="L688">
        <v>198.8</v>
      </c>
      <c r="M688">
        <v>102</v>
      </c>
      <c r="N688">
        <v>16.899999999999999</v>
      </c>
      <c r="O688">
        <v>168.9</v>
      </c>
      <c r="P688">
        <v>105</v>
      </c>
      <c r="Q688">
        <v>7.6</v>
      </c>
      <c r="R688">
        <v>0</v>
      </c>
      <c r="S688">
        <v>0</v>
      </c>
      <c r="T688">
        <v>0</v>
      </c>
      <c r="U688" t="str">
        <f>IF(Append1[[#This Row],[total_intl_charge]] &lt;= MEDIAN(Append1[total_intl_charge]), "Low", "High")</f>
        <v>Low</v>
      </c>
      <c r="V688">
        <v>1</v>
      </c>
      <c r="X688" s="1"/>
      <c r="Y688">
        <f>IF(Append1[[#This Row],[churn]]="yes", 1,0)</f>
        <v>0</v>
      </c>
      <c r="Z688" t="str">
        <f>IF(Append1[[#This Row],[total_eve_charge]]&lt;=15,"Low",
IF(Append1[[#This Row],[total_eve_charge]]&lt;=19,"Medium","High"))</f>
        <v>Medium</v>
      </c>
      <c r="AA688" s="1" t="str">
        <f>IF(Append1[[#This Row],[total_day_charge]]&gt;30,"Heavy User",
IF(Append1[[#This Row],[total_eve_charge]]&gt;20,"Evening User",
IF(Append1[[#This Row],[total_night_charge]]&gt;10,"Night User","Low User")))</f>
        <v>Low User</v>
      </c>
    </row>
    <row r="689" spans="1:27" hidden="1" x14ac:dyDescent="0.3">
      <c r="A689">
        <v>688</v>
      </c>
      <c r="B689" s="1" t="s">
        <v>33</v>
      </c>
      <c r="C689">
        <v>84</v>
      </c>
      <c r="D689" s="1" t="s">
        <v>32</v>
      </c>
      <c r="E689" s="1">
        <v>0</v>
      </c>
      <c r="F689" s="1" t="s">
        <v>23</v>
      </c>
      <c r="G689">
        <v>0</v>
      </c>
      <c r="H689" t="str">
        <f>IF(Append1[[#This Row],[number_vmail_messages]]&lt;=10, "Low",
IF(Append1[[#This Row],[number_vmail_messages]]&lt;=25, "Medium", "High"))</f>
        <v>Low</v>
      </c>
      <c r="I689">
        <v>127.7</v>
      </c>
      <c r="J689">
        <v>81</v>
      </c>
      <c r="K689">
        <v>21.71</v>
      </c>
      <c r="L689">
        <v>188.4</v>
      </c>
      <c r="M689">
        <v>84</v>
      </c>
      <c r="N689">
        <v>16.010000000000002</v>
      </c>
      <c r="O689">
        <v>260</v>
      </c>
      <c r="P689">
        <v>125</v>
      </c>
      <c r="Q689">
        <v>11.7</v>
      </c>
      <c r="R689">
        <v>4.7</v>
      </c>
      <c r="S689">
        <v>6</v>
      </c>
      <c r="T689">
        <v>1.27</v>
      </c>
      <c r="U689" t="str">
        <f>IF(Append1[[#This Row],[total_intl_charge]] &lt;= MEDIAN(Append1[total_intl_charge]), "Low", "High")</f>
        <v>Low</v>
      </c>
      <c r="V689">
        <v>1</v>
      </c>
      <c r="X689" s="1"/>
      <c r="Y689">
        <f>IF(Append1[[#This Row],[churn]]="yes", 1,0)</f>
        <v>0</v>
      </c>
      <c r="Z689" t="str">
        <f>IF(Append1[[#This Row],[total_eve_charge]]&lt;=15,"Low",
IF(Append1[[#This Row],[total_eve_charge]]&lt;=19,"Medium","High"))</f>
        <v>Medium</v>
      </c>
      <c r="AA689" s="1" t="str">
        <f>IF(Append1[[#This Row],[total_day_charge]]&gt;30,"Heavy User",
IF(Append1[[#This Row],[total_eve_charge]]&gt;20,"Evening User",
IF(Append1[[#This Row],[total_night_charge]]&gt;10,"Night User","Low User")))</f>
        <v>Night User</v>
      </c>
    </row>
    <row r="690" spans="1:27" hidden="1" x14ac:dyDescent="0.3">
      <c r="A690">
        <v>689</v>
      </c>
      <c r="B690" s="1" t="s">
        <v>48</v>
      </c>
      <c r="C690">
        <v>124</v>
      </c>
      <c r="D690" s="1" t="s">
        <v>26</v>
      </c>
      <c r="E690" s="1">
        <v>0</v>
      </c>
      <c r="F690" s="1" t="s">
        <v>23</v>
      </c>
      <c r="G690">
        <v>0</v>
      </c>
      <c r="H690" t="str">
        <f>IF(Append1[[#This Row],[number_vmail_messages]]&lt;=10, "Low",
IF(Append1[[#This Row],[number_vmail_messages]]&lt;=25, "Medium", "High"))</f>
        <v>Low</v>
      </c>
      <c r="I690">
        <v>234.2</v>
      </c>
      <c r="J690">
        <v>110</v>
      </c>
      <c r="K690">
        <v>39.81</v>
      </c>
      <c r="L690">
        <v>199</v>
      </c>
      <c r="M690">
        <v>121</v>
      </c>
      <c r="N690">
        <v>16.920000000000002</v>
      </c>
      <c r="O690">
        <v>246.4</v>
      </c>
      <c r="P690">
        <v>135</v>
      </c>
      <c r="Q690">
        <v>11.09</v>
      </c>
      <c r="R690">
        <v>7.1</v>
      </c>
      <c r="S690">
        <v>4</v>
      </c>
      <c r="T690">
        <v>1.92</v>
      </c>
      <c r="U690" t="str">
        <f>IF(Append1[[#This Row],[total_intl_charge]] &lt;= MEDIAN(Append1[total_intl_charge]), "Low", "High")</f>
        <v>Low</v>
      </c>
      <c r="V690">
        <v>0</v>
      </c>
      <c r="X690" s="1"/>
      <c r="Y690">
        <f>IF(Append1[[#This Row],[churn]]="yes", 1,0)</f>
        <v>0</v>
      </c>
      <c r="Z690" t="str">
        <f>IF(Append1[[#This Row],[total_eve_charge]]&lt;=15,"Low",
IF(Append1[[#This Row],[total_eve_charge]]&lt;=19,"Medium","High"))</f>
        <v>Medium</v>
      </c>
      <c r="AA690" s="1" t="str">
        <f>IF(Append1[[#This Row],[total_day_charge]]&gt;30,"Heavy User",
IF(Append1[[#This Row],[total_eve_charge]]&gt;20,"Evening User",
IF(Append1[[#This Row],[total_night_charge]]&gt;10,"Night User","Low User")))</f>
        <v>Heavy User</v>
      </c>
    </row>
    <row r="691" spans="1:27" hidden="1" x14ac:dyDescent="0.3">
      <c r="A691">
        <v>690</v>
      </c>
      <c r="B691" s="1" t="s">
        <v>38</v>
      </c>
      <c r="C691">
        <v>162</v>
      </c>
      <c r="D691" s="1" t="s">
        <v>32</v>
      </c>
      <c r="E691" s="1">
        <v>0</v>
      </c>
      <c r="F691" s="1" t="s">
        <v>23</v>
      </c>
      <c r="G691">
        <v>0</v>
      </c>
      <c r="H691" t="str">
        <f>IF(Append1[[#This Row],[number_vmail_messages]]&lt;=10, "Low",
IF(Append1[[#This Row],[number_vmail_messages]]&lt;=25, "Medium", "High"))</f>
        <v>Low</v>
      </c>
      <c r="I691">
        <v>221.9</v>
      </c>
      <c r="J691">
        <v>66</v>
      </c>
      <c r="K691">
        <v>37.72</v>
      </c>
      <c r="L691">
        <v>112.7</v>
      </c>
      <c r="M691">
        <v>109</v>
      </c>
      <c r="N691">
        <v>9.58</v>
      </c>
      <c r="O691">
        <v>176.5</v>
      </c>
      <c r="P691">
        <v>141</v>
      </c>
      <c r="Q691">
        <v>7.94</v>
      </c>
      <c r="R691">
        <v>10.7</v>
      </c>
      <c r="S691">
        <v>6</v>
      </c>
      <c r="T691">
        <v>2.89</v>
      </c>
      <c r="U691" t="str">
        <f>IF(Append1[[#This Row],[total_intl_charge]] &lt;= MEDIAN(Append1[total_intl_charge]), "Low", "High")</f>
        <v>High</v>
      </c>
      <c r="V691">
        <v>1</v>
      </c>
      <c r="X691" s="1"/>
      <c r="Y691">
        <f>IF(Append1[[#This Row],[churn]]="yes", 1,0)</f>
        <v>0</v>
      </c>
      <c r="Z691" t="str">
        <f>IF(Append1[[#This Row],[total_eve_charge]]&lt;=15,"Low",
IF(Append1[[#This Row],[total_eve_charge]]&lt;=19,"Medium","High"))</f>
        <v>Low</v>
      </c>
      <c r="AA691" s="1" t="str">
        <f>IF(Append1[[#This Row],[total_day_charge]]&gt;30,"Heavy User",
IF(Append1[[#This Row],[total_eve_charge]]&gt;20,"Evening User",
IF(Append1[[#This Row],[total_night_charge]]&gt;10,"Night User","Low User")))</f>
        <v>Heavy User</v>
      </c>
    </row>
    <row r="692" spans="1:27" hidden="1" x14ac:dyDescent="0.3">
      <c r="A692">
        <v>691</v>
      </c>
      <c r="B692" s="1" t="s">
        <v>65</v>
      </c>
      <c r="C692">
        <v>82</v>
      </c>
      <c r="D692" s="1" t="s">
        <v>22</v>
      </c>
      <c r="E692" s="1">
        <v>0</v>
      </c>
      <c r="F692" s="1" t="s">
        <v>24</v>
      </c>
      <c r="G692">
        <v>23</v>
      </c>
      <c r="H692" t="str">
        <f>IF(Append1[[#This Row],[number_vmail_messages]]&lt;=10, "Low",
IF(Append1[[#This Row],[number_vmail_messages]]&lt;=25, "Medium", "High"))</f>
        <v>Medium</v>
      </c>
      <c r="I692">
        <v>249.4</v>
      </c>
      <c r="J692">
        <v>117</v>
      </c>
      <c r="K692">
        <v>42.4</v>
      </c>
      <c r="L692">
        <v>195.8</v>
      </c>
      <c r="M692">
        <v>100</v>
      </c>
      <c r="N692">
        <v>16.64</v>
      </c>
      <c r="O692">
        <v>162.19999999999999</v>
      </c>
      <c r="P692">
        <v>94</v>
      </c>
      <c r="Q692">
        <v>7.3</v>
      </c>
      <c r="R692">
        <v>12.3</v>
      </c>
      <c r="S692">
        <v>2</v>
      </c>
      <c r="T692">
        <v>3.32</v>
      </c>
      <c r="U692" t="str">
        <f>IF(Append1[[#This Row],[total_intl_charge]] &lt;= MEDIAN(Append1[total_intl_charge]), "Low", "High")</f>
        <v>High</v>
      </c>
      <c r="V692">
        <v>1</v>
      </c>
      <c r="X692" s="1"/>
      <c r="Y692">
        <f>IF(Append1[[#This Row],[churn]]="yes", 1,0)</f>
        <v>0</v>
      </c>
      <c r="Z692" t="str">
        <f>IF(Append1[[#This Row],[total_eve_charge]]&lt;=15,"Low",
IF(Append1[[#This Row],[total_eve_charge]]&lt;=19,"Medium","High"))</f>
        <v>Medium</v>
      </c>
      <c r="AA692" s="1" t="str">
        <f>IF(Append1[[#This Row],[total_day_charge]]&gt;30,"Heavy User",
IF(Append1[[#This Row],[total_eve_charge]]&gt;20,"Evening User",
IF(Append1[[#This Row],[total_night_charge]]&gt;10,"Night User","Low User")))</f>
        <v>Heavy User</v>
      </c>
    </row>
    <row r="693" spans="1:27" hidden="1" x14ac:dyDescent="0.3">
      <c r="A693">
        <v>692</v>
      </c>
      <c r="B693" s="1" t="s">
        <v>21</v>
      </c>
      <c r="C693">
        <v>158</v>
      </c>
      <c r="D693" s="1" t="s">
        <v>22</v>
      </c>
      <c r="E693" s="1">
        <v>1</v>
      </c>
      <c r="F693" s="1" t="s">
        <v>23</v>
      </c>
      <c r="G693">
        <v>0</v>
      </c>
      <c r="H693" t="str">
        <f>IF(Append1[[#This Row],[number_vmail_messages]]&lt;=10, "Low",
IF(Append1[[#This Row],[number_vmail_messages]]&lt;=25, "Medium", "High"))</f>
        <v>Low</v>
      </c>
      <c r="I693">
        <v>200</v>
      </c>
      <c r="J693">
        <v>98</v>
      </c>
      <c r="K693">
        <v>34</v>
      </c>
      <c r="L693">
        <v>205.4</v>
      </c>
      <c r="M693">
        <v>106</v>
      </c>
      <c r="N693">
        <v>17.46</v>
      </c>
      <c r="O693">
        <v>323.7</v>
      </c>
      <c r="P693">
        <v>96</v>
      </c>
      <c r="Q693">
        <v>14.57</v>
      </c>
      <c r="R693">
        <v>8.9</v>
      </c>
      <c r="S693">
        <v>2</v>
      </c>
      <c r="T693">
        <v>2.4</v>
      </c>
      <c r="U693" t="str">
        <f>IF(Append1[[#This Row],[total_intl_charge]] &lt;= MEDIAN(Append1[total_intl_charge]), "Low", "High")</f>
        <v>Low</v>
      </c>
      <c r="V693">
        <v>0</v>
      </c>
      <c r="X693" s="1"/>
      <c r="Y693">
        <f>IF(Append1[[#This Row],[churn]]="yes", 1,0)</f>
        <v>0</v>
      </c>
      <c r="Z693" t="str">
        <f>IF(Append1[[#This Row],[total_eve_charge]]&lt;=15,"Low",
IF(Append1[[#This Row],[total_eve_charge]]&lt;=19,"Medium","High"))</f>
        <v>Medium</v>
      </c>
      <c r="AA693" s="1" t="str">
        <f>IF(Append1[[#This Row],[total_day_charge]]&gt;30,"Heavy User",
IF(Append1[[#This Row],[total_eve_charge]]&gt;20,"Evening User",
IF(Append1[[#This Row],[total_night_charge]]&gt;10,"Night User","Low User")))</f>
        <v>Heavy User</v>
      </c>
    </row>
    <row r="694" spans="1:27" hidden="1" x14ac:dyDescent="0.3">
      <c r="A694">
        <v>693</v>
      </c>
      <c r="B694" s="1" t="s">
        <v>36</v>
      </c>
      <c r="C694">
        <v>46</v>
      </c>
      <c r="D694" s="1" t="s">
        <v>26</v>
      </c>
      <c r="E694" s="1">
        <v>1</v>
      </c>
      <c r="F694" s="1" t="s">
        <v>24</v>
      </c>
      <c r="G694">
        <v>27</v>
      </c>
      <c r="H694" t="str">
        <f>IF(Append1[[#This Row],[number_vmail_messages]]&lt;=10, "Low",
IF(Append1[[#This Row],[number_vmail_messages]]&lt;=25, "Medium", "High"))</f>
        <v>High</v>
      </c>
      <c r="I694">
        <v>170.9</v>
      </c>
      <c r="J694">
        <v>73</v>
      </c>
      <c r="K694">
        <v>29.05</v>
      </c>
      <c r="L694">
        <v>184.7</v>
      </c>
      <c r="M694">
        <v>77</v>
      </c>
      <c r="N694">
        <v>15.7</v>
      </c>
      <c r="O694">
        <v>130.80000000000001</v>
      </c>
      <c r="P694">
        <v>94</v>
      </c>
      <c r="Q694">
        <v>5.89</v>
      </c>
      <c r="R694">
        <v>6.1</v>
      </c>
      <c r="S694">
        <v>7</v>
      </c>
      <c r="T694">
        <v>1.65</v>
      </c>
      <c r="U694" t="str">
        <f>IF(Append1[[#This Row],[total_intl_charge]] &lt;= MEDIAN(Append1[total_intl_charge]), "Low", "High")</f>
        <v>Low</v>
      </c>
      <c r="V694">
        <v>2</v>
      </c>
      <c r="X694" s="1"/>
      <c r="Y694">
        <f>IF(Append1[[#This Row],[churn]]="yes", 1,0)</f>
        <v>0</v>
      </c>
      <c r="Z694" t="str">
        <f>IF(Append1[[#This Row],[total_eve_charge]]&lt;=15,"Low",
IF(Append1[[#This Row],[total_eve_charge]]&lt;=19,"Medium","High"))</f>
        <v>Medium</v>
      </c>
      <c r="AA694" s="1" t="str">
        <f>IF(Append1[[#This Row],[total_day_charge]]&gt;30,"Heavy User",
IF(Append1[[#This Row],[total_eve_charge]]&gt;20,"Evening User",
IF(Append1[[#This Row],[total_night_charge]]&gt;10,"Night User","Low User")))</f>
        <v>Low User</v>
      </c>
    </row>
    <row r="695" spans="1:27" hidden="1" x14ac:dyDescent="0.3">
      <c r="A695">
        <v>694</v>
      </c>
      <c r="B695" s="1" t="s">
        <v>73</v>
      </c>
      <c r="C695">
        <v>33</v>
      </c>
      <c r="D695" s="1" t="s">
        <v>22</v>
      </c>
      <c r="E695" s="1">
        <v>0</v>
      </c>
      <c r="F695" s="1" t="s">
        <v>23</v>
      </c>
      <c r="G695">
        <v>0</v>
      </c>
      <c r="H695" t="str">
        <f>IF(Append1[[#This Row],[number_vmail_messages]]&lt;=10, "Low",
IF(Append1[[#This Row],[number_vmail_messages]]&lt;=25, "Medium", "High"))</f>
        <v>Low</v>
      </c>
      <c r="I695">
        <v>200.5</v>
      </c>
      <c r="J695">
        <v>117</v>
      </c>
      <c r="K695">
        <v>34.090000000000003</v>
      </c>
      <c r="L695">
        <v>159.9</v>
      </c>
      <c r="M695">
        <v>111</v>
      </c>
      <c r="N695">
        <v>13.59</v>
      </c>
      <c r="O695">
        <v>196.2</v>
      </c>
      <c r="P695">
        <v>84</v>
      </c>
      <c r="Q695">
        <v>8.83</v>
      </c>
      <c r="R695">
        <v>16.3</v>
      </c>
      <c r="S695">
        <v>6</v>
      </c>
      <c r="T695">
        <v>4.4000000000000004</v>
      </c>
      <c r="U695" t="str">
        <f>IF(Append1[[#This Row],[total_intl_charge]] &lt;= MEDIAN(Append1[total_intl_charge]), "Low", "High")</f>
        <v>High</v>
      </c>
      <c r="V695">
        <v>3</v>
      </c>
      <c r="X695" s="1"/>
      <c r="Y695">
        <f>IF(Append1[[#This Row],[churn]]="yes", 1,0)</f>
        <v>0</v>
      </c>
      <c r="Z695" t="str">
        <f>IF(Append1[[#This Row],[total_eve_charge]]&lt;=15,"Low",
IF(Append1[[#This Row],[total_eve_charge]]&lt;=19,"Medium","High"))</f>
        <v>Low</v>
      </c>
      <c r="AA695" s="1" t="str">
        <f>IF(Append1[[#This Row],[total_day_charge]]&gt;30,"Heavy User",
IF(Append1[[#This Row],[total_eve_charge]]&gt;20,"Evening User",
IF(Append1[[#This Row],[total_night_charge]]&gt;10,"Night User","Low User")))</f>
        <v>Heavy User</v>
      </c>
    </row>
    <row r="696" spans="1:27" hidden="1" x14ac:dyDescent="0.3">
      <c r="A696">
        <v>695</v>
      </c>
      <c r="B696" s="1" t="s">
        <v>38</v>
      </c>
      <c r="C696">
        <v>76</v>
      </c>
      <c r="D696" s="1" t="s">
        <v>22</v>
      </c>
      <c r="E696" s="1">
        <v>0</v>
      </c>
      <c r="F696" s="1" t="s">
        <v>23</v>
      </c>
      <c r="G696">
        <v>0</v>
      </c>
      <c r="H696" t="str">
        <f>IF(Append1[[#This Row],[number_vmail_messages]]&lt;=10, "Low",
IF(Append1[[#This Row],[number_vmail_messages]]&lt;=25, "Medium", "High"))</f>
        <v>Low</v>
      </c>
      <c r="I696">
        <v>168.4</v>
      </c>
      <c r="J696">
        <v>74</v>
      </c>
      <c r="K696">
        <v>28.63</v>
      </c>
      <c r="L696">
        <v>161</v>
      </c>
      <c r="M696">
        <v>83</v>
      </c>
      <c r="N696">
        <v>13.69</v>
      </c>
      <c r="O696">
        <v>147.4</v>
      </c>
      <c r="P696">
        <v>117</v>
      </c>
      <c r="Q696">
        <v>6.63</v>
      </c>
      <c r="R696">
        <v>8</v>
      </c>
      <c r="S696">
        <v>4</v>
      </c>
      <c r="T696">
        <v>2.16</v>
      </c>
      <c r="U696" t="str">
        <f>IF(Append1[[#This Row],[total_intl_charge]] &lt;= MEDIAN(Append1[total_intl_charge]), "Low", "High")</f>
        <v>Low</v>
      </c>
      <c r="V696">
        <v>1</v>
      </c>
      <c r="X696" s="1"/>
      <c r="Y696">
        <f>IF(Append1[[#This Row],[churn]]="yes", 1,0)</f>
        <v>0</v>
      </c>
      <c r="Z696" t="str">
        <f>IF(Append1[[#This Row],[total_eve_charge]]&lt;=15,"Low",
IF(Append1[[#This Row],[total_eve_charge]]&lt;=19,"Medium","High"))</f>
        <v>Low</v>
      </c>
      <c r="AA696" s="1" t="str">
        <f>IF(Append1[[#This Row],[total_day_charge]]&gt;30,"Heavy User",
IF(Append1[[#This Row],[total_eve_charge]]&gt;20,"Evening User",
IF(Append1[[#This Row],[total_night_charge]]&gt;10,"Night User","Low User")))</f>
        <v>Low User</v>
      </c>
    </row>
    <row r="697" spans="1:27" hidden="1" x14ac:dyDescent="0.3">
      <c r="A697">
        <v>696</v>
      </c>
      <c r="B697" s="1" t="s">
        <v>28</v>
      </c>
      <c r="C697">
        <v>67</v>
      </c>
      <c r="D697" s="1" t="s">
        <v>32</v>
      </c>
      <c r="E697" s="1">
        <v>0</v>
      </c>
      <c r="F697" s="1" t="s">
        <v>24</v>
      </c>
      <c r="G697">
        <v>33</v>
      </c>
      <c r="H697" t="str">
        <f>IF(Append1[[#This Row],[number_vmail_messages]]&lt;=10, "Low",
IF(Append1[[#This Row],[number_vmail_messages]]&lt;=25, "Medium", "High"))</f>
        <v>High</v>
      </c>
      <c r="I697">
        <v>127.5</v>
      </c>
      <c r="J697">
        <v>126</v>
      </c>
      <c r="K697">
        <v>21.68</v>
      </c>
      <c r="L697">
        <v>296.10000000000002</v>
      </c>
      <c r="M697">
        <v>129</v>
      </c>
      <c r="N697">
        <v>25.17</v>
      </c>
      <c r="O697">
        <v>200.9</v>
      </c>
      <c r="P697">
        <v>91</v>
      </c>
      <c r="Q697">
        <v>9.0399999999999991</v>
      </c>
      <c r="R697">
        <v>13</v>
      </c>
      <c r="S697">
        <v>3</v>
      </c>
      <c r="T697">
        <v>3.51</v>
      </c>
      <c r="U697" t="str">
        <f>IF(Append1[[#This Row],[total_intl_charge]] &lt;= MEDIAN(Append1[total_intl_charge]), "Low", "High")</f>
        <v>High</v>
      </c>
      <c r="V697">
        <v>1</v>
      </c>
      <c r="X697" s="1"/>
      <c r="Y697">
        <f>IF(Append1[[#This Row],[churn]]="yes", 1,0)</f>
        <v>0</v>
      </c>
      <c r="Z697" t="str">
        <f>IF(Append1[[#This Row],[total_eve_charge]]&lt;=15,"Low",
IF(Append1[[#This Row],[total_eve_charge]]&lt;=19,"Medium","High"))</f>
        <v>High</v>
      </c>
      <c r="AA697" s="1" t="str">
        <f>IF(Append1[[#This Row],[total_day_charge]]&gt;30,"Heavy User",
IF(Append1[[#This Row],[total_eve_charge]]&gt;20,"Evening User",
IF(Append1[[#This Row],[total_night_charge]]&gt;10,"Night User","Low User")))</f>
        <v>Evening User</v>
      </c>
    </row>
    <row r="698" spans="1:27" hidden="1" x14ac:dyDescent="0.3">
      <c r="A698">
        <v>697</v>
      </c>
      <c r="B698" s="1" t="s">
        <v>67</v>
      </c>
      <c r="C698">
        <v>43</v>
      </c>
      <c r="D698" s="1" t="s">
        <v>26</v>
      </c>
      <c r="E698" s="1">
        <v>0</v>
      </c>
      <c r="F698" s="1" t="s">
        <v>23</v>
      </c>
      <c r="G698">
        <v>0</v>
      </c>
      <c r="H698" t="str">
        <f>IF(Append1[[#This Row],[number_vmail_messages]]&lt;=10, "Low",
IF(Append1[[#This Row],[number_vmail_messages]]&lt;=25, "Medium", "High"))</f>
        <v>Low</v>
      </c>
      <c r="I698">
        <v>203.5</v>
      </c>
      <c r="J698">
        <v>125</v>
      </c>
      <c r="K698">
        <v>34.6</v>
      </c>
      <c r="L698">
        <v>116.4</v>
      </c>
      <c r="M698">
        <v>92</v>
      </c>
      <c r="N698">
        <v>9.89</v>
      </c>
      <c r="O698">
        <v>184.4</v>
      </c>
      <c r="P698">
        <v>118</v>
      </c>
      <c r="Q698">
        <v>8.3000000000000007</v>
      </c>
      <c r="R698">
        <v>13.6</v>
      </c>
      <c r="S698">
        <v>5</v>
      </c>
      <c r="T698">
        <v>3.67</v>
      </c>
      <c r="U698" t="str">
        <f>IF(Append1[[#This Row],[total_intl_charge]] &lt;= MEDIAN(Append1[total_intl_charge]), "Low", "High")</f>
        <v>High</v>
      </c>
      <c r="V698">
        <v>1</v>
      </c>
      <c r="X698" s="1"/>
      <c r="Y698">
        <f>IF(Append1[[#This Row],[churn]]="yes", 1,0)</f>
        <v>0</v>
      </c>
      <c r="Z698" t="str">
        <f>IF(Append1[[#This Row],[total_eve_charge]]&lt;=15,"Low",
IF(Append1[[#This Row],[total_eve_charge]]&lt;=19,"Medium","High"))</f>
        <v>Low</v>
      </c>
      <c r="AA698" s="1" t="str">
        <f>IF(Append1[[#This Row],[total_day_charge]]&gt;30,"Heavy User",
IF(Append1[[#This Row],[total_eve_charge]]&gt;20,"Evening User",
IF(Append1[[#This Row],[total_night_charge]]&gt;10,"Night User","Low User")))</f>
        <v>Heavy User</v>
      </c>
    </row>
    <row r="699" spans="1:27" hidden="1" x14ac:dyDescent="0.3">
      <c r="A699">
        <v>698</v>
      </c>
      <c r="B699" s="1" t="s">
        <v>39</v>
      </c>
      <c r="C699">
        <v>102</v>
      </c>
      <c r="D699" s="1" t="s">
        <v>22</v>
      </c>
      <c r="E699" s="1">
        <v>1</v>
      </c>
      <c r="F699" s="1" t="s">
        <v>23</v>
      </c>
      <c r="G699">
        <v>0</v>
      </c>
      <c r="H699" t="str">
        <f>IF(Append1[[#This Row],[number_vmail_messages]]&lt;=10, "Low",
IF(Append1[[#This Row],[number_vmail_messages]]&lt;=25, "Medium", "High"))</f>
        <v>Low</v>
      </c>
      <c r="I699">
        <v>78.400000000000006</v>
      </c>
      <c r="J699">
        <v>117</v>
      </c>
      <c r="K699">
        <v>13.33</v>
      </c>
      <c r="L699">
        <v>214.7</v>
      </c>
      <c r="M699">
        <v>113</v>
      </c>
      <c r="N699">
        <v>18.25</v>
      </c>
      <c r="O699">
        <v>119.5</v>
      </c>
      <c r="P699">
        <v>75</v>
      </c>
      <c r="Q699">
        <v>5.38</v>
      </c>
      <c r="R699">
        <v>7.2</v>
      </c>
      <c r="S699">
        <v>5</v>
      </c>
      <c r="T699">
        <v>1.94</v>
      </c>
      <c r="U699" t="str">
        <f>IF(Append1[[#This Row],[total_intl_charge]] &lt;= MEDIAN(Append1[total_intl_charge]), "Low", "High")</f>
        <v>Low</v>
      </c>
      <c r="V699">
        <v>0</v>
      </c>
      <c r="X699" s="1"/>
      <c r="Y699">
        <f>IF(Append1[[#This Row],[churn]]="yes", 1,0)</f>
        <v>0</v>
      </c>
      <c r="Z699" t="str">
        <f>IF(Append1[[#This Row],[total_eve_charge]]&lt;=15,"Low",
IF(Append1[[#This Row],[total_eve_charge]]&lt;=19,"Medium","High"))</f>
        <v>Medium</v>
      </c>
      <c r="AA699" s="1" t="str">
        <f>IF(Append1[[#This Row],[total_day_charge]]&gt;30,"Heavy User",
IF(Append1[[#This Row],[total_eve_charge]]&gt;20,"Evening User",
IF(Append1[[#This Row],[total_night_charge]]&gt;10,"Night User","Low User")))</f>
        <v>Low User</v>
      </c>
    </row>
    <row r="700" spans="1:27" hidden="1" x14ac:dyDescent="0.3">
      <c r="A700">
        <v>699</v>
      </c>
      <c r="B700" s="1" t="s">
        <v>34</v>
      </c>
      <c r="C700">
        <v>136</v>
      </c>
      <c r="D700" s="1" t="s">
        <v>22</v>
      </c>
      <c r="E700" s="1">
        <v>1</v>
      </c>
      <c r="F700" s="1" t="s">
        <v>24</v>
      </c>
      <c r="G700">
        <v>22</v>
      </c>
      <c r="H700" t="str">
        <f>IF(Append1[[#This Row],[number_vmail_messages]]&lt;=10, "Low",
IF(Append1[[#This Row],[number_vmail_messages]]&lt;=25, "Medium", "High"))</f>
        <v>Medium</v>
      </c>
      <c r="I700">
        <v>160.30000000000001</v>
      </c>
      <c r="J700">
        <v>115</v>
      </c>
      <c r="K700">
        <v>27.25</v>
      </c>
      <c r="L700">
        <v>273.2</v>
      </c>
      <c r="M700">
        <v>88</v>
      </c>
      <c r="N700">
        <v>23.22</v>
      </c>
      <c r="O700">
        <v>203.2</v>
      </c>
      <c r="P700">
        <v>89</v>
      </c>
      <c r="Q700">
        <v>9.14</v>
      </c>
      <c r="R700">
        <v>11.7</v>
      </c>
      <c r="S700">
        <v>2</v>
      </c>
      <c r="T700">
        <v>3.16</v>
      </c>
      <c r="U700" t="str">
        <f>IF(Append1[[#This Row],[total_intl_charge]] &lt;= MEDIAN(Append1[total_intl_charge]), "Low", "High")</f>
        <v>High</v>
      </c>
      <c r="V700">
        <v>0</v>
      </c>
      <c r="X700" s="1"/>
      <c r="Y700">
        <f>IF(Append1[[#This Row],[churn]]="yes", 1,0)</f>
        <v>0</v>
      </c>
      <c r="Z700" t="str">
        <f>IF(Append1[[#This Row],[total_eve_charge]]&lt;=15,"Low",
IF(Append1[[#This Row],[total_eve_charge]]&lt;=19,"Medium","High"))</f>
        <v>High</v>
      </c>
      <c r="AA700" s="1" t="str">
        <f>IF(Append1[[#This Row],[total_day_charge]]&gt;30,"Heavy User",
IF(Append1[[#This Row],[total_eve_charge]]&gt;20,"Evening User",
IF(Append1[[#This Row],[total_night_charge]]&gt;10,"Night User","Low User")))</f>
        <v>Evening User</v>
      </c>
    </row>
    <row r="701" spans="1:27" hidden="1" x14ac:dyDescent="0.3">
      <c r="A701">
        <v>700</v>
      </c>
      <c r="B701" s="1" t="s">
        <v>66</v>
      </c>
      <c r="C701">
        <v>91</v>
      </c>
      <c r="D701" s="1" t="s">
        <v>26</v>
      </c>
      <c r="E701" s="1">
        <v>0</v>
      </c>
      <c r="F701" s="1" t="s">
        <v>23</v>
      </c>
      <c r="G701">
        <v>0</v>
      </c>
      <c r="H701" t="str">
        <f>IF(Append1[[#This Row],[number_vmail_messages]]&lt;=10, "Low",
IF(Append1[[#This Row],[number_vmail_messages]]&lt;=25, "Medium", "High"))</f>
        <v>Low</v>
      </c>
      <c r="I701">
        <v>172.5</v>
      </c>
      <c r="J701">
        <v>56</v>
      </c>
      <c r="K701">
        <v>29.33</v>
      </c>
      <c r="L701">
        <v>276.5</v>
      </c>
      <c r="M701">
        <v>70</v>
      </c>
      <c r="N701">
        <v>23.5</v>
      </c>
      <c r="O701">
        <v>180.9</v>
      </c>
      <c r="P701">
        <v>90</v>
      </c>
      <c r="Q701">
        <v>8.14</v>
      </c>
      <c r="R701">
        <v>6.9</v>
      </c>
      <c r="S701">
        <v>2</v>
      </c>
      <c r="T701">
        <v>1.86</v>
      </c>
      <c r="U701" t="str">
        <f>IF(Append1[[#This Row],[total_intl_charge]] &lt;= MEDIAN(Append1[total_intl_charge]), "Low", "High")</f>
        <v>Low</v>
      </c>
      <c r="V701">
        <v>3</v>
      </c>
      <c r="X701" s="1"/>
      <c r="Y701">
        <f>IF(Append1[[#This Row],[churn]]="yes", 1,0)</f>
        <v>0</v>
      </c>
      <c r="Z701" t="str">
        <f>IF(Append1[[#This Row],[total_eve_charge]]&lt;=15,"Low",
IF(Append1[[#This Row],[total_eve_charge]]&lt;=19,"Medium","High"))</f>
        <v>High</v>
      </c>
      <c r="AA701" s="1" t="str">
        <f>IF(Append1[[#This Row],[total_day_charge]]&gt;30,"Heavy User",
IF(Append1[[#This Row],[total_eve_charge]]&gt;20,"Evening User",
IF(Append1[[#This Row],[total_night_charge]]&gt;10,"Night User","Low User")))</f>
        <v>Evening User</v>
      </c>
    </row>
    <row r="702" spans="1:27" hidden="1" x14ac:dyDescent="0.3">
      <c r="A702">
        <v>701</v>
      </c>
      <c r="B702" s="1" t="s">
        <v>37</v>
      </c>
      <c r="C702">
        <v>67</v>
      </c>
      <c r="D702" s="1" t="s">
        <v>22</v>
      </c>
      <c r="E702" s="1">
        <v>0</v>
      </c>
      <c r="F702" s="1" t="s">
        <v>23</v>
      </c>
      <c r="G702">
        <v>0</v>
      </c>
      <c r="H702" t="str">
        <f>IF(Append1[[#This Row],[number_vmail_messages]]&lt;=10, "Low",
IF(Append1[[#This Row],[number_vmail_messages]]&lt;=25, "Medium", "High"))</f>
        <v>Low</v>
      </c>
      <c r="I702">
        <v>166.6</v>
      </c>
      <c r="J702">
        <v>102</v>
      </c>
      <c r="K702">
        <v>28.32</v>
      </c>
      <c r="L702">
        <v>226.3</v>
      </c>
      <c r="M702">
        <v>110</v>
      </c>
      <c r="N702">
        <v>19.239999999999998</v>
      </c>
      <c r="O702">
        <v>147.19999999999999</v>
      </c>
      <c r="P702">
        <v>121</v>
      </c>
      <c r="Q702">
        <v>6.62</v>
      </c>
      <c r="R702">
        <v>9.1</v>
      </c>
      <c r="S702">
        <v>6</v>
      </c>
      <c r="T702">
        <v>2.46</v>
      </c>
      <c r="U702" t="str">
        <f>IF(Append1[[#This Row],[total_intl_charge]] &lt;= MEDIAN(Append1[total_intl_charge]), "Low", "High")</f>
        <v>Low</v>
      </c>
      <c r="V702">
        <v>3</v>
      </c>
      <c r="X702" s="1"/>
      <c r="Y702">
        <f>IF(Append1[[#This Row],[churn]]="yes", 1,0)</f>
        <v>0</v>
      </c>
      <c r="Z702" t="str">
        <f>IF(Append1[[#This Row],[total_eve_charge]]&lt;=15,"Low",
IF(Append1[[#This Row],[total_eve_charge]]&lt;=19,"Medium","High"))</f>
        <v>High</v>
      </c>
      <c r="AA702" s="1" t="str">
        <f>IF(Append1[[#This Row],[total_day_charge]]&gt;30,"Heavy User",
IF(Append1[[#This Row],[total_eve_charge]]&gt;20,"Evening User",
IF(Append1[[#This Row],[total_night_charge]]&gt;10,"Night User","Low User")))</f>
        <v>Low User</v>
      </c>
    </row>
    <row r="703" spans="1:27" hidden="1" x14ac:dyDescent="0.3">
      <c r="A703">
        <v>702</v>
      </c>
      <c r="B703" s="1" t="s">
        <v>48</v>
      </c>
      <c r="C703">
        <v>43</v>
      </c>
      <c r="D703" s="1" t="s">
        <v>26</v>
      </c>
      <c r="E703" s="1">
        <v>0</v>
      </c>
      <c r="F703" s="1" t="s">
        <v>24</v>
      </c>
      <c r="G703">
        <v>24</v>
      </c>
      <c r="H703" t="str">
        <f>IF(Append1[[#This Row],[number_vmail_messages]]&lt;=10, "Low",
IF(Append1[[#This Row],[number_vmail_messages]]&lt;=25, "Medium", "High"))</f>
        <v>Medium</v>
      </c>
      <c r="I703">
        <v>207</v>
      </c>
      <c r="J703">
        <v>109</v>
      </c>
      <c r="K703">
        <v>35.19</v>
      </c>
      <c r="L703">
        <v>181.7</v>
      </c>
      <c r="M703">
        <v>100</v>
      </c>
      <c r="N703">
        <v>15.44</v>
      </c>
      <c r="O703">
        <v>148.69999999999999</v>
      </c>
      <c r="P703">
        <v>111</v>
      </c>
      <c r="Q703">
        <v>6.69</v>
      </c>
      <c r="R703">
        <v>5.7</v>
      </c>
      <c r="S703">
        <v>6</v>
      </c>
      <c r="T703">
        <v>1.54</v>
      </c>
      <c r="U703" t="str">
        <f>IF(Append1[[#This Row],[total_intl_charge]] &lt;= MEDIAN(Append1[total_intl_charge]), "Low", "High")</f>
        <v>Low</v>
      </c>
      <c r="V703">
        <v>1</v>
      </c>
      <c r="X703" s="1"/>
      <c r="Y703">
        <f>IF(Append1[[#This Row],[churn]]="yes", 1,0)</f>
        <v>0</v>
      </c>
      <c r="Z703" t="str">
        <f>IF(Append1[[#This Row],[total_eve_charge]]&lt;=15,"Low",
IF(Append1[[#This Row],[total_eve_charge]]&lt;=19,"Medium","High"))</f>
        <v>Medium</v>
      </c>
      <c r="AA703" s="1" t="str">
        <f>IF(Append1[[#This Row],[total_day_charge]]&gt;30,"Heavy User",
IF(Append1[[#This Row],[total_eve_charge]]&gt;20,"Evening User",
IF(Append1[[#This Row],[total_night_charge]]&gt;10,"Night User","Low User")))</f>
        <v>Heavy User</v>
      </c>
    </row>
    <row r="704" spans="1:27" hidden="1" x14ac:dyDescent="0.3">
      <c r="A704">
        <v>703</v>
      </c>
      <c r="B704" s="1" t="s">
        <v>68</v>
      </c>
      <c r="C704">
        <v>71</v>
      </c>
      <c r="D704" s="1" t="s">
        <v>22</v>
      </c>
      <c r="E704" s="1">
        <v>0</v>
      </c>
      <c r="F704" s="1" t="s">
        <v>24</v>
      </c>
      <c r="G704">
        <v>27</v>
      </c>
      <c r="H704" t="str">
        <f>IF(Append1[[#This Row],[number_vmail_messages]]&lt;=10, "Low",
IF(Append1[[#This Row],[number_vmail_messages]]&lt;=25, "Medium", "High"))</f>
        <v>High</v>
      </c>
      <c r="I704">
        <v>151.19999999999999</v>
      </c>
      <c r="J704">
        <v>118</v>
      </c>
      <c r="K704">
        <v>25.7</v>
      </c>
      <c r="L704">
        <v>228</v>
      </c>
      <c r="M704">
        <v>82</v>
      </c>
      <c r="N704">
        <v>19.38</v>
      </c>
      <c r="O704">
        <v>169.8</v>
      </c>
      <c r="P704">
        <v>113</v>
      </c>
      <c r="Q704">
        <v>7.64</v>
      </c>
      <c r="R704">
        <v>5.6</v>
      </c>
      <c r="S704">
        <v>17</v>
      </c>
      <c r="T704">
        <v>1.51</v>
      </c>
      <c r="U704" t="str">
        <f>IF(Append1[[#This Row],[total_intl_charge]] &lt;= MEDIAN(Append1[total_intl_charge]), "Low", "High")</f>
        <v>Low</v>
      </c>
      <c r="V704">
        <v>0</v>
      </c>
      <c r="X704" s="1"/>
      <c r="Y704">
        <f>IF(Append1[[#This Row],[churn]]="yes", 1,0)</f>
        <v>0</v>
      </c>
      <c r="Z704" t="str">
        <f>IF(Append1[[#This Row],[total_eve_charge]]&lt;=15,"Low",
IF(Append1[[#This Row],[total_eve_charge]]&lt;=19,"Medium","High"))</f>
        <v>High</v>
      </c>
      <c r="AA704" s="1" t="str">
        <f>IF(Append1[[#This Row],[total_day_charge]]&gt;30,"Heavy User",
IF(Append1[[#This Row],[total_eve_charge]]&gt;20,"Evening User",
IF(Append1[[#This Row],[total_night_charge]]&gt;10,"Night User","Low User")))</f>
        <v>Low User</v>
      </c>
    </row>
    <row r="705" spans="1:27" hidden="1" x14ac:dyDescent="0.3">
      <c r="A705">
        <v>704</v>
      </c>
      <c r="B705" s="1" t="s">
        <v>47</v>
      </c>
      <c r="C705">
        <v>124</v>
      </c>
      <c r="D705" s="1" t="s">
        <v>26</v>
      </c>
      <c r="E705" s="1">
        <v>0</v>
      </c>
      <c r="F705" s="1" t="s">
        <v>23</v>
      </c>
      <c r="G705">
        <v>0</v>
      </c>
      <c r="H705" t="str">
        <f>IF(Append1[[#This Row],[number_vmail_messages]]&lt;=10, "Low",
IF(Append1[[#This Row],[number_vmail_messages]]&lt;=25, "Medium", "High"))</f>
        <v>Low</v>
      </c>
      <c r="I705">
        <v>178.8</v>
      </c>
      <c r="J705">
        <v>64</v>
      </c>
      <c r="K705">
        <v>30.4</v>
      </c>
      <c r="L705">
        <v>226</v>
      </c>
      <c r="M705">
        <v>118</v>
      </c>
      <c r="N705">
        <v>19.21</v>
      </c>
      <c r="O705">
        <v>240.5</v>
      </c>
      <c r="P705">
        <v>89</v>
      </c>
      <c r="Q705">
        <v>10.82</v>
      </c>
      <c r="R705">
        <v>5.5</v>
      </c>
      <c r="S705">
        <v>4</v>
      </c>
      <c r="T705">
        <v>1.49</v>
      </c>
      <c r="U705" t="str">
        <f>IF(Append1[[#This Row],[total_intl_charge]] &lt;= MEDIAN(Append1[total_intl_charge]), "Low", "High")</f>
        <v>Low</v>
      </c>
      <c r="V705">
        <v>2</v>
      </c>
      <c r="X705" s="1"/>
      <c r="Y705">
        <f>IF(Append1[[#This Row],[churn]]="yes", 1,0)</f>
        <v>0</v>
      </c>
      <c r="Z705" t="str">
        <f>IF(Append1[[#This Row],[total_eve_charge]]&lt;=15,"Low",
IF(Append1[[#This Row],[total_eve_charge]]&lt;=19,"Medium","High"))</f>
        <v>High</v>
      </c>
      <c r="AA705" s="1" t="str">
        <f>IF(Append1[[#This Row],[total_day_charge]]&gt;30,"Heavy User",
IF(Append1[[#This Row],[total_eve_charge]]&gt;20,"Evening User",
IF(Append1[[#This Row],[total_night_charge]]&gt;10,"Night User","Low User")))</f>
        <v>Heavy User</v>
      </c>
    </row>
    <row r="706" spans="1:27" hidden="1" x14ac:dyDescent="0.3">
      <c r="A706">
        <v>705</v>
      </c>
      <c r="B706" s="1" t="s">
        <v>72</v>
      </c>
      <c r="C706">
        <v>172</v>
      </c>
      <c r="D706" s="1" t="s">
        <v>22</v>
      </c>
      <c r="E706" s="1">
        <v>0</v>
      </c>
      <c r="F706" s="1" t="s">
        <v>23</v>
      </c>
      <c r="G706">
        <v>0</v>
      </c>
      <c r="H706" t="str">
        <f>IF(Append1[[#This Row],[number_vmail_messages]]&lt;=10, "Low",
IF(Append1[[#This Row],[number_vmail_messages]]&lt;=25, "Medium", "High"))</f>
        <v>Low</v>
      </c>
      <c r="I706">
        <v>136</v>
      </c>
      <c r="J706">
        <v>90</v>
      </c>
      <c r="K706">
        <v>23.12</v>
      </c>
      <c r="L706">
        <v>184</v>
      </c>
      <c r="M706">
        <v>89</v>
      </c>
      <c r="N706">
        <v>15.64</v>
      </c>
      <c r="O706">
        <v>137.5</v>
      </c>
      <c r="P706">
        <v>48</v>
      </c>
      <c r="Q706">
        <v>6.19</v>
      </c>
      <c r="R706">
        <v>5.5</v>
      </c>
      <c r="S706">
        <v>3</v>
      </c>
      <c r="T706">
        <v>1.49</v>
      </c>
      <c r="U706" t="str">
        <f>IF(Append1[[#This Row],[total_intl_charge]] &lt;= MEDIAN(Append1[total_intl_charge]), "Low", "High")</f>
        <v>Low</v>
      </c>
      <c r="V706">
        <v>0</v>
      </c>
      <c r="X706" s="1"/>
      <c r="Y706">
        <f>IF(Append1[[#This Row],[churn]]="yes", 1,0)</f>
        <v>0</v>
      </c>
      <c r="Z706" t="str">
        <f>IF(Append1[[#This Row],[total_eve_charge]]&lt;=15,"Low",
IF(Append1[[#This Row],[total_eve_charge]]&lt;=19,"Medium","High"))</f>
        <v>Medium</v>
      </c>
      <c r="AA706" s="1" t="str">
        <f>IF(Append1[[#This Row],[total_day_charge]]&gt;30,"Heavy User",
IF(Append1[[#This Row],[total_eve_charge]]&gt;20,"Evening User",
IF(Append1[[#This Row],[total_night_charge]]&gt;10,"Night User","Low User")))</f>
        <v>Low User</v>
      </c>
    </row>
    <row r="707" spans="1:27" hidden="1" x14ac:dyDescent="0.3">
      <c r="A707">
        <v>706</v>
      </c>
      <c r="B707" s="1" t="s">
        <v>36</v>
      </c>
      <c r="C707">
        <v>120</v>
      </c>
      <c r="D707" s="1" t="s">
        <v>32</v>
      </c>
      <c r="E707" s="1">
        <v>0</v>
      </c>
      <c r="F707" s="1" t="s">
        <v>23</v>
      </c>
      <c r="G707">
        <v>0</v>
      </c>
      <c r="H707" t="str">
        <f>IF(Append1[[#This Row],[number_vmail_messages]]&lt;=10, "Low",
IF(Append1[[#This Row],[number_vmail_messages]]&lt;=25, "Medium", "High"))</f>
        <v>Low</v>
      </c>
      <c r="I707">
        <v>169</v>
      </c>
      <c r="J707">
        <v>87</v>
      </c>
      <c r="K707">
        <v>28.73</v>
      </c>
      <c r="L707">
        <v>111.1</v>
      </c>
      <c r="M707">
        <v>93</v>
      </c>
      <c r="N707">
        <v>9.44</v>
      </c>
      <c r="O707">
        <v>118.7</v>
      </c>
      <c r="P707">
        <v>102</v>
      </c>
      <c r="Q707">
        <v>5.34</v>
      </c>
      <c r="R707">
        <v>12.2</v>
      </c>
      <c r="S707">
        <v>3</v>
      </c>
      <c r="T707">
        <v>3.29</v>
      </c>
      <c r="U707" t="str">
        <f>IF(Append1[[#This Row],[total_intl_charge]] &lt;= MEDIAN(Append1[total_intl_charge]), "Low", "High")</f>
        <v>High</v>
      </c>
      <c r="V707">
        <v>3</v>
      </c>
      <c r="X707" s="1"/>
      <c r="Y707">
        <f>IF(Append1[[#This Row],[churn]]="yes", 1,0)</f>
        <v>0</v>
      </c>
      <c r="Z707" t="str">
        <f>IF(Append1[[#This Row],[total_eve_charge]]&lt;=15,"Low",
IF(Append1[[#This Row],[total_eve_charge]]&lt;=19,"Medium","High"))</f>
        <v>Low</v>
      </c>
      <c r="AA707" s="1" t="str">
        <f>IF(Append1[[#This Row],[total_day_charge]]&gt;30,"Heavy User",
IF(Append1[[#This Row],[total_eve_charge]]&gt;20,"Evening User",
IF(Append1[[#This Row],[total_night_charge]]&gt;10,"Night User","Low User")))</f>
        <v>Low User</v>
      </c>
    </row>
    <row r="708" spans="1:27" hidden="1" x14ac:dyDescent="0.3">
      <c r="A708">
        <v>707</v>
      </c>
      <c r="B708" s="1" t="s">
        <v>61</v>
      </c>
      <c r="C708">
        <v>105</v>
      </c>
      <c r="D708" s="1" t="s">
        <v>32</v>
      </c>
      <c r="E708" s="1">
        <v>0</v>
      </c>
      <c r="F708" s="1" t="s">
        <v>23</v>
      </c>
      <c r="G708">
        <v>0</v>
      </c>
      <c r="H708" t="str">
        <f>IF(Append1[[#This Row],[number_vmail_messages]]&lt;=10, "Low",
IF(Append1[[#This Row],[number_vmail_messages]]&lt;=25, "Medium", "High"))</f>
        <v>Low</v>
      </c>
      <c r="I708">
        <v>104.2</v>
      </c>
      <c r="J708">
        <v>75</v>
      </c>
      <c r="K708">
        <v>17.71</v>
      </c>
      <c r="L708">
        <v>272.89999999999998</v>
      </c>
      <c r="M708">
        <v>91</v>
      </c>
      <c r="N708">
        <v>23.2</v>
      </c>
      <c r="O708">
        <v>187.2</v>
      </c>
      <c r="P708">
        <v>107</v>
      </c>
      <c r="Q708">
        <v>8.42</v>
      </c>
      <c r="R708">
        <v>9.1999999999999993</v>
      </c>
      <c r="S708">
        <v>2</v>
      </c>
      <c r="T708">
        <v>2.48</v>
      </c>
      <c r="U708" t="str">
        <f>IF(Append1[[#This Row],[total_intl_charge]] &lt;= MEDIAN(Append1[total_intl_charge]), "Low", "High")</f>
        <v>Low</v>
      </c>
      <c r="V708">
        <v>1</v>
      </c>
      <c r="X708" s="1"/>
      <c r="Y708">
        <f>IF(Append1[[#This Row],[churn]]="yes", 1,0)</f>
        <v>0</v>
      </c>
      <c r="Z708" t="str">
        <f>IF(Append1[[#This Row],[total_eve_charge]]&lt;=15,"Low",
IF(Append1[[#This Row],[total_eve_charge]]&lt;=19,"Medium","High"))</f>
        <v>High</v>
      </c>
      <c r="AA708" s="1" t="str">
        <f>IF(Append1[[#This Row],[total_day_charge]]&gt;30,"Heavy User",
IF(Append1[[#This Row],[total_eve_charge]]&gt;20,"Evening User",
IF(Append1[[#This Row],[total_night_charge]]&gt;10,"Night User","Low User")))</f>
        <v>Evening User</v>
      </c>
    </row>
    <row r="709" spans="1:27" hidden="1" x14ac:dyDescent="0.3">
      <c r="A709">
        <v>708</v>
      </c>
      <c r="B709" s="1" t="s">
        <v>76</v>
      </c>
      <c r="C709">
        <v>122</v>
      </c>
      <c r="D709" s="1" t="s">
        <v>22</v>
      </c>
      <c r="E709" s="1">
        <v>0</v>
      </c>
      <c r="F709" s="1" t="s">
        <v>23</v>
      </c>
      <c r="G709">
        <v>0</v>
      </c>
      <c r="H709" t="str">
        <f>IF(Append1[[#This Row],[number_vmail_messages]]&lt;=10, "Low",
IF(Append1[[#This Row],[number_vmail_messages]]&lt;=25, "Medium", "High"))</f>
        <v>Low</v>
      </c>
      <c r="I709">
        <v>273.8</v>
      </c>
      <c r="J709">
        <v>94</v>
      </c>
      <c r="K709">
        <v>46.55</v>
      </c>
      <c r="L709">
        <v>237.1</v>
      </c>
      <c r="M709">
        <v>131</v>
      </c>
      <c r="N709">
        <v>20.149999999999999</v>
      </c>
      <c r="O709">
        <v>295.89999999999998</v>
      </c>
      <c r="P709">
        <v>89</v>
      </c>
      <c r="Q709">
        <v>13.32</v>
      </c>
      <c r="R709">
        <v>10.4</v>
      </c>
      <c r="S709">
        <v>2</v>
      </c>
      <c r="T709">
        <v>2.81</v>
      </c>
      <c r="U709" t="str">
        <f>IF(Append1[[#This Row],[total_intl_charge]] &lt;= MEDIAN(Append1[total_intl_charge]), "Low", "High")</f>
        <v>High</v>
      </c>
      <c r="V709">
        <v>3</v>
      </c>
      <c r="X709" s="1"/>
      <c r="Y709">
        <f>IF(Append1[[#This Row],[churn]]="yes", 1,0)</f>
        <v>0</v>
      </c>
      <c r="Z709" t="str">
        <f>IF(Append1[[#This Row],[total_eve_charge]]&lt;=15,"Low",
IF(Append1[[#This Row],[total_eve_charge]]&lt;=19,"Medium","High"))</f>
        <v>High</v>
      </c>
      <c r="AA709" s="1" t="str">
        <f>IF(Append1[[#This Row],[total_day_charge]]&gt;30,"Heavy User",
IF(Append1[[#This Row],[total_eve_charge]]&gt;20,"Evening User",
IF(Append1[[#This Row],[total_night_charge]]&gt;10,"Night User","Low User")))</f>
        <v>Heavy User</v>
      </c>
    </row>
    <row r="710" spans="1:27" hidden="1" x14ac:dyDescent="0.3">
      <c r="A710">
        <v>709</v>
      </c>
      <c r="B710" s="1" t="s">
        <v>25</v>
      </c>
      <c r="C710">
        <v>152</v>
      </c>
      <c r="D710" s="1" t="s">
        <v>32</v>
      </c>
      <c r="E710" s="1">
        <v>0</v>
      </c>
      <c r="F710" s="1" t="s">
        <v>23</v>
      </c>
      <c r="G710">
        <v>0</v>
      </c>
      <c r="H710" t="str">
        <f>IF(Append1[[#This Row],[number_vmail_messages]]&lt;=10, "Low",
IF(Append1[[#This Row],[number_vmail_messages]]&lt;=25, "Medium", "High"))</f>
        <v>Low</v>
      </c>
      <c r="I710">
        <v>142.80000000000001</v>
      </c>
      <c r="J710">
        <v>106</v>
      </c>
      <c r="K710">
        <v>24.28</v>
      </c>
      <c r="L710">
        <v>230.5</v>
      </c>
      <c r="M710">
        <v>87</v>
      </c>
      <c r="N710">
        <v>19.59</v>
      </c>
      <c r="O710">
        <v>212.8</v>
      </c>
      <c r="P710">
        <v>74</v>
      </c>
      <c r="Q710">
        <v>9.58</v>
      </c>
      <c r="R710">
        <v>7.2</v>
      </c>
      <c r="S710">
        <v>8</v>
      </c>
      <c r="T710">
        <v>1.94</v>
      </c>
      <c r="U710" t="str">
        <f>IF(Append1[[#This Row],[total_intl_charge]] &lt;= MEDIAN(Append1[total_intl_charge]), "Low", "High")</f>
        <v>Low</v>
      </c>
      <c r="V710">
        <v>0</v>
      </c>
      <c r="X710" s="1"/>
      <c r="Y710">
        <f>IF(Append1[[#This Row],[churn]]="yes", 1,0)</f>
        <v>0</v>
      </c>
      <c r="Z710" t="str">
        <f>IF(Append1[[#This Row],[total_eve_charge]]&lt;=15,"Low",
IF(Append1[[#This Row],[total_eve_charge]]&lt;=19,"Medium","High"))</f>
        <v>High</v>
      </c>
      <c r="AA710" s="1" t="str">
        <f>IF(Append1[[#This Row],[total_day_charge]]&gt;30,"Heavy User",
IF(Append1[[#This Row],[total_eve_charge]]&gt;20,"Evening User",
IF(Append1[[#This Row],[total_night_charge]]&gt;10,"Night User","Low User")))</f>
        <v>Low User</v>
      </c>
    </row>
    <row r="711" spans="1:27" hidden="1" x14ac:dyDescent="0.3">
      <c r="A711">
        <v>710</v>
      </c>
      <c r="B711" s="1" t="s">
        <v>62</v>
      </c>
      <c r="C711">
        <v>60</v>
      </c>
      <c r="D711" s="1" t="s">
        <v>32</v>
      </c>
      <c r="E711" s="1">
        <v>0</v>
      </c>
      <c r="F711" s="1" t="s">
        <v>24</v>
      </c>
      <c r="G711">
        <v>43</v>
      </c>
      <c r="H711" t="str">
        <f>IF(Append1[[#This Row],[number_vmail_messages]]&lt;=10, "Low",
IF(Append1[[#This Row],[number_vmail_messages]]&lt;=25, "Medium", "High"))</f>
        <v>High</v>
      </c>
      <c r="I711">
        <v>179.9</v>
      </c>
      <c r="J711">
        <v>100</v>
      </c>
      <c r="K711">
        <v>30.58</v>
      </c>
      <c r="L711">
        <v>245.1</v>
      </c>
      <c r="M711">
        <v>71</v>
      </c>
      <c r="N711">
        <v>20.83</v>
      </c>
      <c r="O711">
        <v>225.7</v>
      </c>
      <c r="P711">
        <v>114</v>
      </c>
      <c r="Q711">
        <v>10.16</v>
      </c>
      <c r="R711">
        <v>11.4</v>
      </c>
      <c r="S711">
        <v>4</v>
      </c>
      <c r="T711">
        <v>3.08</v>
      </c>
      <c r="U711" t="str">
        <f>IF(Append1[[#This Row],[total_intl_charge]] &lt;= MEDIAN(Append1[total_intl_charge]), "Low", "High")</f>
        <v>High</v>
      </c>
      <c r="V711">
        <v>2</v>
      </c>
      <c r="X711" s="1"/>
      <c r="Y711">
        <f>IF(Append1[[#This Row],[churn]]="yes", 1,0)</f>
        <v>0</v>
      </c>
      <c r="Z711" t="str">
        <f>IF(Append1[[#This Row],[total_eve_charge]]&lt;=15,"Low",
IF(Append1[[#This Row],[total_eve_charge]]&lt;=19,"Medium","High"))</f>
        <v>High</v>
      </c>
      <c r="AA711" s="1" t="str">
        <f>IF(Append1[[#This Row],[total_day_charge]]&gt;30,"Heavy User",
IF(Append1[[#This Row],[total_eve_charge]]&gt;20,"Evening User",
IF(Append1[[#This Row],[total_night_charge]]&gt;10,"Night User","Low User")))</f>
        <v>Heavy User</v>
      </c>
    </row>
    <row r="712" spans="1:27" hidden="1" x14ac:dyDescent="0.3">
      <c r="A712">
        <v>711</v>
      </c>
      <c r="B712" s="1" t="s">
        <v>50</v>
      </c>
      <c r="C712">
        <v>51</v>
      </c>
      <c r="D712" s="1" t="s">
        <v>22</v>
      </c>
      <c r="E712" s="1">
        <v>0</v>
      </c>
      <c r="F712" s="1" t="s">
        <v>23</v>
      </c>
      <c r="G712">
        <v>0</v>
      </c>
      <c r="H712" t="str">
        <f>IF(Append1[[#This Row],[number_vmail_messages]]&lt;=10, "Low",
IF(Append1[[#This Row],[number_vmail_messages]]&lt;=25, "Medium", "High"))</f>
        <v>Low</v>
      </c>
      <c r="I712">
        <v>86.4</v>
      </c>
      <c r="J712">
        <v>102</v>
      </c>
      <c r="K712">
        <v>14.69</v>
      </c>
      <c r="L712">
        <v>202.1</v>
      </c>
      <c r="M712">
        <v>113</v>
      </c>
      <c r="N712">
        <v>17.18</v>
      </c>
      <c r="O712">
        <v>113</v>
      </c>
      <c r="P712">
        <v>84</v>
      </c>
      <c r="Q712">
        <v>5.09</v>
      </c>
      <c r="R712">
        <v>11.9</v>
      </c>
      <c r="S712">
        <v>6</v>
      </c>
      <c r="T712">
        <v>3.21</v>
      </c>
      <c r="U712" t="str">
        <f>IF(Append1[[#This Row],[total_intl_charge]] &lt;= MEDIAN(Append1[total_intl_charge]), "Low", "High")</f>
        <v>High</v>
      </c>
      <c r="V712">
        <v>2</v>
      </c>
      <c r="X712" s="1"/>
      <c r="Y712">
        <f>IF(Append1[[#This Row],[churn]]="yes", 1,0)</f>
        <v>0</v>
      </c>
      <c r="Z712" t="str">
        <f>IF(Append1[[#This Row],[total_eve_charge]]&lt;=15,"Low",
IF(Append1[[#This Row],[total_eve_charge]]&lt;=19,"Medium","High"))</f>
        <v>Medium</v>
      </c>
      <c r="AA712" s="1" t="str">
        <f>IF(Append1[[#This Row],[total_day_charge]]&gt;30,"Heavy User",
IF(Append1[[#This Row],[total_eve_charge]]&gt;20,"Evening User",
IF(Append1[[#This Row],[total_night_charge]]&gt;10,"Night User","Low User")))</f>
        <v>Low User</v>
      </c>
    </row>
    <row r="713" spans="1:27" hidden="1" x14ac:dyDescent="0.3">
      <c r="A713">
        <v>712</v>
      </c>
      <c r="B713" s="1" t="s">
        <v>63</v>
      </c>
      <c r="C713">
        <v>39</v>
      </c>
      <c r="D713" s="1" t="s">
        <v>22</v>
      </c>
      <c r="E713" s="1">
        <v>0</v>
      </c>
      <c r="F713" s="1" t="s">
        <v>23</v>
      </c>
      <c r="G713">
        <v>0</v>
      </c>
      <c r="H713" t="str">
        <f>IF(Append1[[#This Row],[number_vmail_messages]]&lt;=10, "Low",
IF(Append1[[#This Row],[number_vmail_messages]]&lt;=25, "Medium", "High"))</f>
        <v>Low</v>
      </c>
      <c r="I713">
        <v>196.2</v>
      </c>
      <c r="J713">
        <v>105</v>
      </c>
      <c r="K713">
        <v>33.35</v>
      </c>
      <c r="L713">
        <v>306.8</v>
      </c>
      <c r="M713">
        <v>111</v>
      </c>
      <c r="N713">
        <v>26.08</v>
      </c>
      <c r="O713">
        <v>201.5</v>
      </c>
      <c r="P713">
        <v>110</v>
      </c>
      <c r="Q713">
        <v>9.07</v>
      </c>
      <c r="R713">
        <v>6.9</v>
      </c>
      <c r="S713">
        <v>11</v>
      </c>
      <c r="T713">
        <v>1.86</v>
      </c>
      <c r="U713" t="str">
        <f>IF(Append1[[#This Row],[total_intl_charge]] &lt;= MEDIAN(Append1[total_intl_charge]), "Low", "High")</f>
        <v>Low</v>
      </c>
      <c r="V713">
        <v>0</v>
      </c>
      <c r="X713" s="1"/>
      <c r="Y713">
        <f>IF(Append1[[#This Row],[churn]]="yes", 1,0)</f>
        <v>0</v>
      </c>
      <c r="Z713" t="str">
        <f>IF(Append1[[#This Row],[total_eve_charge]]&lt;=15,"Low",
IF(Append1[[#This Row],[total_eve_charge]]&lt;=19,"Medium","High"))</f>
        <v>High</v>
      </c>
      <c r="AA713" s="1" t="str">
        <f>IF(Append1[[#This Row],[total_day_charge]]&gt;30,"Heavy User",
IF(Append1[[#This Row],[total_eve_charge]]&gt;20,"Evening User",
IF(Append1[[#This Row],[total_night_charge]]&gt;10,"Night User","Low User")))</f>
        <v>Heavy User</v>
      </c>
    </row>
    <row r="714" spans="1:27" hidden="1" x14ac:dyDescent="0.3">
      <c r="A714">
        <v>713</v>
      </c>
      <c r="B714" s="1" t="s">
        <v>66</v>
      </c>
      <c r="C714">
        <v>126</v>
      </c>
      <c r="D714" s="1" t="s">
        <v>22</v>
      </c>
      <c r="E714" s="1">
        <v>0</v>
      </c>
      <c r="F714" s="1" t="s">
        <v>23</v>
      </c>
      <c r="G714">
        <v>0</v>
      </c>
      <c r="H714" t="str">
        <f>IF(Append1[[#This Row],[number_vmail_messages]]&lt;=10, "Low",
IF(Append1[[#This Row],[number_vmail_messages]]&lt;=25, "Medium", "High"))</f>
        <v>Low</v>
      </c>
      <c r="I714">
        <v>97</v>
      </c>
      <c r="J714">
        <v>96</v>
      </c>
      <c r="K714">
        <v>16.489999999999998</v>
      </c>
      <c r="L714">
        <v>213.1</v>
      </c>
      <c r="M714">
        <v>79</v>
      </c>
      <c r="N714">
        <v>18.11</v>
      </c>
      <c r="O714">
        <v>322.2</v>
      </c>
      <c r="P714">
        <v>79</v>
      </c>
      <c r="Q714">
        <v>14.5</v>
      </c>
      <c r="R714">
        <v>10.8</v>
      </c>
      <c r="S714">
        <v>3</v>
      </c>
      <c r="T714">
        <v>2.92</v>
      </c>
      <c r="U714" t="str">
        <f>IF(Append1[[#This Row],[total_intl_charge]] &lt;= MEDIAN(Append1[total_intl_charge]), "Low", "High")</f>
        <v>High</v>
      </c>
      <c r="V714">
        <v>5</v>
      </c>
      <c r="X714" s="1"/>
      <c r="Y714">
        <f>IF(Append1[[#This Row],[churn]]="yes", 1,0)</f>
        <v>0</v>
      </c>
      <c r="Z714" t="str">
        <f>IF(Append1[[#This Row],[total_eve_charge]]&lt;=15,"Low",
IF(Append1[[#This Row],[total_eve_charge]]&lt;=19,"Medium","High"))</f>
        <v>Medium</v>
      </c>
      <c r="AA714" s="1" t="str">
        <f>IF(Append1[[#This Row],[total_day_charge]]&gt;30,"Heavy User",
IF(Append1[[#This Row],[total_eve_charge]]&gt;20,"Evening User",
IF(Append1[[#This Row],[total_night_charge]]&gt;10,"Night User","Low User")))</f>
        <v>Night User</v>
      </c>
    </row>
    <row r="715" spans="1:27" hidden="1" x14ac:dyDescent="0.3">
      <c r="A715">
        <v>714</v>
      </c>
      <c r="B715" s="1" t="s">
        <v>54</v>
      </c>
      <c r="C715">
        <v>148</v>
      </c>
      <c r="D715" s="1" t="s">
        <v>22</v>
      </c>
      <c r="E715" s="1">
        <v>0</v>
      </c>
      <c r="F715" s="1" t="s">
        <v>23</v>
      </c>
      <c r="G715">
        <v>0</v>
      </c>
      <c r="H715" t="str">
        <f>IF(Append1[[#This Row],[number_vmail_messages]]&lt;=10, "Low",
IF(Append1[[#This Row],[number_vmail_messages]]&lt;=25, "Medium", "High"))</f>
        <v>Low</v>
      </c>
      <c r="I715">
        <v>168.7</v>
      </c>
      <c r="J715">
        <v>125</v>
      </c>
      <c r="K715">
        <v>28.68</v>
      </c>
      <c r="L715">
        <v>208.5</v>
      </c>
      <c r="M715">
        <v>79</v>
      </c>
      <c r="N715">
        <v>17.72</v>
      </c>
      <c r="O715">
        <v>184.1</v>
      </c>
      <c r="P715">
        <v>86</v>
      </c>
      <c r="Q715">
        <v>8.2799999999999994</v>
      </c>
      <c r="R715">
        <v>6.8</v>
      </c>
      <c r="S715">
        <v>6</v>
      </c>
      <c r="T715">
        <v>1.84</v>
      </c>
      <c r="U715" t="str">
        <f>IF(Append1[[#This Row],[total_intl_charge]] &lt;= MEDIAN(Append1[total_intl_charge]), "Low", "High")</f>
        <v>Low</v>
      </c>
      <c r="V715">
        <v>2</v>
      </c>
      <c r="X715" s="1"/>
      <c r="Y715">
        <f>IF(Append1[[#This Row],[churn]]="yes", 1,0)</f>
        <v>0</v>
      </c>
      <c r="Z715" t="str">
        <f>IF(Append1[[#This Row],[total_eve_charge]]&lt;=15,"Low",
IF(Append1[[#This Row],[total_eve_charge]]&lt;=19,"Medium","High"))</f>
        <v>Medium</v>
      </c>
      <c r="AA715" s="1" t="str">
        <f>IF(Append1[[#This Row],[total_day_charge]]&gt;30,"Heavy User",
IF(Append1[[#This Row],[total_eve_charge]]&gt;20,"Evening User",
IF(Append1[[#This Row],[total_night_charge]]&gt;10,"Night User","Low User")))</f>
        <v>Low User</v>
      </c>
    </row>
    <row r="716" spans="1:27" hidden="1" x14ac:dyDescent="0.3">
      <c r="A716">
        <v>715</v>
      </c>
      <c r="B716" s="1" t="s">
        <v>33</v>
      </c>
      <c r="C716">
        <v>84</v>
      </c>
      <c r="D716" s="1" t="s">
        <v>22</v>
      </c>
      <c r="E716" s="1">
        <v>0</v>
      </c>
      <c r="F716" s="1" t="s">
        <v>23</v>
      </c>
      <c r="G716">
        <v>0</v>
      </c>
      <c r="H716" t="str">
        <f>IF(Append1[[#This Row],[number_vmail_messages]]&lt;=10, "Low",
IF(Append1[[#This Row],[number_vmail_messages]]&lt;=25, "Medium", "High"))</f>
        <v>Low</v>
      </c>
      <c r="I716">
        <v>172.3</v>
      </c>
      <c r="J716">
        <v>92</v>
      </c>
      <c r="K716">
        <v>29.29</v>
      </c>
      <c r="L716">
        <v>224.2</v>
      </c>
      <c r="M716">
        <v>96</v>
      </c>
      <c r="N716">
        <v>19.059999999999999</v>
      </c>
      <c r="O716">
        <v>223.4</v>
      </c>
      <c r="P716">
        <v>100</v>
      </c>
      <c r="Q716">
        <v>10.050000000000001</v>
      </c>
      <c r="R716">
        <v>9.6999999999999993</v>
      </c>
      <c r="S716">
        <v>1</v>
      </c>
      <c r="T716">
        <v>2.62</v>
      </c>
      <c r="U716" t="str">
        <f>IF(Append1[[#This Row],[total_intl_charge]] &lt;= MEDIAN(Append1[total_intl_charge]), "Low", "High")</f>
        <v>Low</v>
      </c>
      <c r="V716">
        <v>2</v>
      </c>
      <c r="X716" s="1"/>
      <c r="Y716">
        <f>IF(Append1[[#This Row],[churn]]="yes", 1,0)</f>
        <v>0</v>
      </c>
      <c r="Z716" t="str">
        <f>IF(Append1[[#This Row],[total_eve_charge]]&lt;=15,"Low",
IF(Append1[[#This Row],[total_eve_charge]]&lt;=19,"Medium","High"))</f>
        <v>High</v>
      </c>
      <c r="AA716" s="1" t="str">
        <f>IF(Append1[[#This Row],[total_day_charge]]&gt;30,"Heavy User",
IF(Append1[[#This Row],[total_eve_charge]]&gt;20,"Evening User",
IF(Append1[[#This Row],[total_night_charge]]&gt;10,"Night User","Low User")))</f>
        <v>Night User</v>
      </c>
    </row>
    <row r="717" spans="1:27" hidden="1" x14ac:dyDescent="0.3">
      <c r="A717">
        <v>716</v>
      </c>
      <c r="B717" s="1" t="s">
        <v>29</v>
      </c>
      <c r="C717">
        <v>67</v>
      </c>
      <c r="D717" s="1" t="s">
        <v>32</v>
      </c>
      <c r="E717" s="1">
        <v>0</v>
      </c>
      <c r="F717" s="1" t="s">
        <v>23</v>
      </c>
      <c r="G717">
        <v>0</v>
      </c>
      <c r="H717" t="str">
        <f>IF(Append1[[#This Row],[number_vmail_messages]]&lt;=10, "Low",
IF(Append1[[#This Row],[number_vmail_messages]]&lt;=25, "Medium", "High"))</f>
        <v>Low</v>
      </c>
      <c r="I717">
        <v>144.69999999999999</v>
      </c>
      <c r="J717">
        <v>91</v>
      </c>
      <c r="K717">
        <v>24.6</v>
      </c>
      <c r="L717">
        <v>219.6</v>
      </c>
      <c r="M717">
        <v>106</v>
      </c>
      <c r="N717">
        <v>18.670000000000002</v>
      </c>
      <c r="O717">
        <v>233.5</v>
      </c>
      <c r="P717">
        <v>98</v>
      </c>
      <c r="Q717">
        <v>10.51</v>
      </c>
      <c r="R717">
        <v>12.6</v>
      </c>
      <c r="S717">
        <v>8</v>
      </c>
      <c r="T717">
        <v>3.4</v>
      </c>
      <c r="U717" t="str">
        <f>IF(Append1[[#This Row],[total_intl_charge]] &lt;= MEDIAN(Append1[total_intl_charge]), "Low", "High")</f>
        <v>High</v>
      </c>
      <c r="V717">
        <v>1</v>
      </c>
      <c r="X717" s="1"/>
      <c r="Y717">
        <f>IF(Append1[[#This Row],[churn]]="yes", 1,0)</f>
        <v>0</v>
      </c>
      <c r="Z717" t="str">
        <f>IF(Append1[[#This Row],[total_eve_charge]]&lt;=15,"Low",
IF(Append1[[#This Row],[total_eve_charge]]&lt;=19,"Medium","High"))</f>
        <v>Medium</v>
      </c>
      <c r="AA717" s="1" t="str">
        <f>IF(Append1[[#This Row],[total_day_charge]]&gt;30,"Heavy User",
IF(Append1[[#This Row],[total_eve_charge]]&gt;20,"Evening User",
IF(Append1[[#This Row],[total_night_charge]]&gt;10,"Night User","Low User")))</f>
        <v>Night User</v>
      </c>
    </row>
    <row r="718" spans="1:27" hidden="1" x14ac:dyDescent="0.3">
      <c r="A718">
        <v>717</v>
      </c>
      <c r="B718" s="1" t="s">
        <v>57</v>
      </c>
      <c r="C718">
        <v>104</v>
      </c>
      <c r="D718" s="1" t="s">
        <v>26</v>
      </c>
      <c r="E718" s="1">
        <v>0</v>
      </c>
      <c r="F718" s="1" t="s">
        <v>24</v>
      </c>
      <c r="G718">
        <v>44</v>
      </c>
      <c r="H718" t="str">
        <f>IF(Append1[[#This Row],[number_vmail_messages]]&lt;=10, "Low",
IF(Append1[[#This Row],[number_vmail_messages]]&lt;=25, "Medium", "High"))</f>
        <v>High</v>
      </c>
      <c r="I718">
        <v>163.19999999999999</v>
      </c>
      <c r="J718">
        <v>69</v>
      </c>
      <c r="K718">
        <v>27.74</v>
      </c>
      <c r="L718">
        <v>271.7</v>
      </c>
      <c r="M718">
        <v>107</v>
      </c>
      <c r="N718">
        <v>23.09</v>
      </c>
      <c r="O718">
        <v>175.6</v>
      </c>
      <c r="P718">
        <v>109</v>
      </c>
      <c r="Q718">
        <v>7.9</v>
      </c>
      <c r="R718">
        <v>9.9</v>
      </c>
      <c r="S718">
        <v>2</v>
      </c>
      <c r="T718">
        <v>2.67</v>
      </c>
      <c r="U718" t="str">
        <f>IF(Append1[[#This Row],[total_intl_charge]] &lt;= MEDIAN(Append1[total_intl_charge]), "Low", "High")</f>
        <v>Low</v>
      </c>
      <c r="V718">
        <v>3</v>
      </c>
      <c r="X718" s="1"/>
      <c r="Y718">
        <f>IF(Append1[[#This Row],[churn]]="yes", 1,0)</f>
        <v>0</v>
      </c>
      <c r="Z718" t="str">
        <f>IF(Append1[[#This Row],[total_eve_charge]]&lt;=15,"Low",
IF(Append1[[#This Row],[total_eve_charge]]&lt;=19,"Medium","High"))</f>
        <v>High</v>
      </c>
      <c r="AA718" s="1" t="str">
        <f>IF(Append1[[#This Row],[total_day_charge]]&gt;30,"Heavy User",
IF(Append1[[#This Row],[total_eve_charge]]&gt;20,"Evening User",
IF(Append1[[#This Row],[total_night_charge]]&gt;10,"Night User","Low User")))</f>
        <v>Evening User</v>
      </c>
    </row>
    <row r="719" spans="1:27" hidden="1" x14ac:dyDescent="0.3">
      <c r="A719">
        <v>718</v>
      </c>
      <c r="B719" s="1" t="s">
        <v>31</v>
      </c>
      <c r="C719">
        <v>76</v>
      </c>
      <c r="D719" s="1" t="s">
        <v>26</v>
      </c>
      <c r="E719" s="1">
        <v>0</v>
      </c>
      <c r="F719" s="1" t="s">
        <v>24</v>
      </c>
      <c r="G719">
        <v>17</v>
      </c>
      <c r="H719" t="str">
        <f>IF(Append1[[#This Row],[number_vmail_messages]]&lt;=10, "Low",
IF(Append1[[#This Row],[number_vmail_messages]]&lt;=25, "Medium", "High"))</f>
        <v>Medium</v>
      </c>
      <c r="I719">
        <v>234.9</v>
      </c>
      <c r="J719">
        <v>111</v>
      </c>
      <c r="K719">
        <v>39.93</v>
      </c>
      <c r="L719">
        <v>255.4</v>
      </c>
      <c r="M719">
        <v>143</v>
      </c>
      <c r="N719">
        <v>21.71</v>
      </c>
      <c r="O719">
        <v>194.6</v>
      </c>
      <c r="P719">
        <v>80</v>
      </c>
      <c r="Q719">
        <v>8.76</v>
      </c>
      <c r="R719">
        <v>15.4</v>
      </c>
      <c r="S719">
        <v>3</v>
      </c>
      <c r="T719">
        <v>4.16</v>
      </c>
      <c r="U719" t="str">
        <f>IF(Append1[[#This Row],[total_intl_charge]] &lt;= MEDIAN(Append1[total_intl_charge]), "Low", "High")</f>
        <v>High</v>
      </c>
      <c r="V719">
        <v>1</v>
      </c>
      <c r="X719" s="1"/>
      <c r="Y719">
        <f>IF(Append1[[#This Row],[churn]]="yes", 1,0)</f>
        <v>0</v>
      </c>
      <c r="Z719" t="str">
        <f>IF(Append1[[#This Row],[total_eve_charge]]&lt;=15,"Low",
IF(Append1[[#This Row],[total_eve_charge]]&lt;=19,"Medium","High"))</f>
        <v>High</v>
      </c>
      <c r="AA719" s="1" t="str">
        <f>IF(Append1[[#This Row],[total_day_charge]]&gt;30,"Heavy User",
IF(Append1[[#This Row],[total_eve_charge]]&gt;20,"Evening User",
IF(Append1[[#This Row],[total_night_charge]]&gt;10,"Night User","Low User")))</f>
        <v>Heavy User</v>
      </c>
    </row>
    <row r="720" spans="1:27" hidden="1" x14ac:dyDescent="0.3">
      <c r="A720">
        <v>719</v>
      </c>
      <c r="B720" s="1" t="s">
        <v>62</v>
      </c>
      <c r="C720">
        <v>69</v>
      </c>
      <c r="D720" s="1" t="s">
        <v>32</v>
      </c>
      <c r="E720" s="1">
        <v>0</v>
      </c>
      <c r="F720" s="1" t="s">
        <v>24</v>
      </c>
      <c r="G720">
        <v>33</v>
      </c>
      <c r="H720" t="str">
        <f>IF(Append1[[#This Row],[number_vmail_messages]]&lt;=10, "Low",
IF(Append1[[#This Row],[number_vmail_messages]]&lt;=25, "Medium", "High"))</f>
        <v>High</v>
      </c>
      <c r="I720">
        <v>170.2</v>
      </c>
      <c r="J720">
        <v>113</v>
      </c>
      <c r="K720">
        <v>28.93</v>
      </c>
      <c r="L720">
        <v>192.4</v>
      </c>
      <c r="M720">
        <v>69</v>
      </c>
      <c r="N720">
        <v>16.350000000000001</v>
      </c>
      <c r="O720">
        <v>112</v>
      </c>
      <c r="P720">
        <v>108</v>
      </c>
      <c r="Q720">
        <v>5.04</v>
      </c>
      <c r="R720">
        <v>13</v>
      </c>
      <c r="S720">
        <v>1</v>
      </c>
      <c r="T720">
        <v>3.51</v>
      </c>
      <c r="U720" t="str">
        <f>IF(Append1[[#This Row],[total_intl_charge]] &lt;= MEDIAN(Append1[total_intl_charge]), "Low", "High")</f>
        <v>High</v>
      </c>
      <c r="V720">
        <v>2</v>
      </c>
      <c r="X720" s="1"/>
      <c r="Y720">
        <f>IF(Append1[[#This Row],[churn]]="yes", 1,0)</f>
        <v>0</v>
      </c>
      <c r="Z720" t="str">
        <f>IF(Append1[[#This Row],[total_eve_charge]]&lt;=15,"Low",
IF(Append1[[#This Row],[total_eve_charge]]&lt;=19,"Medium","High"))</f>
        <v>Medium</v>
      </c>
      <c r="AA720" s="1" t="str">
        <f>IF(Append1[[#This Row],[total_day_charge]]&gt;30,"Heavy User",
IF(Append1[[#This Row],[total_eve_charge]]&gt;20,"Evening User",
IF(Append1[[#This Row],[total_night_charge]]&gt;10,"Night User","Low User")))</f>
        <v>Low User</v>
      </c>
    </row>
    <row r="721" spans="1:27" hidden="1" x14ac:dyDescent="0.3">
      <c r="A721">
        <v>720</v>
      </c>
      <c r="B721" s="1" t="s">
        <v>54</v>
      </c>
      <c r="C721">
        <v>126</v>
      </c>
      <c r="D721" s="1" t="s">
        <v>22</v>
      </c>
      <c r="E721" s="1">
        <v>0</v>
      </c>
      <c r="F721" s="1" t="s">
        <v>23</v>
      </c>
      <c r="G721">
        <v>0</v>
      </c>
      <c r="H721" t="str">
        <f>IF(Append1[[#This Row],[number_vmail_messages]]&lt;=10, "Low",
IF(Append1[[#This Row],[number_vmail_messages]]&lt;=25, "Medium", "High"))</f>
        <v>Low</v>
      </c>
      <c r="I721">
        <v>284</v>
      </c>
      <c r="J721">
        <v>92</v>
      </c>
      <c r="K721">
        <v>48.28</v>
      </c>
      <c r="L721">
        <v>199.7</v>
      </c>
      <c r="M721">
        <v>78</v>
      </c>
      <c r="N721">
        <v>16.97</v>
      </c>
      <c r="O721">
        <v>203.4</v>
      </c>
      <c r="P721">
        <v>141</v>
      </c>
      <c r="Q721">
        <v>9.15</v>
      </c>
      <c r="R721">
        <v>6.6</v>
      </c>
      <c r="S721">
        <v>2</v>
      </c>
      <c r="T721">
        <v>1.78</v>
      </c>
      <c r="U721" t="str">
        <f>IF(Append1[[#This Row],[total_intl_charge]] &lt;= MEDIAN(Append1[total_intl_charge]), "Low", "High")</f>
        <v>Low</v>
      </c>
      <c r="V721">
        <v>1</v>
      </c>
      <c r="X721" s="1"/>
      <c r="Y721">
        <f>IF(Append1[[#This Row],[churn]]="yes", 1,0)</f>
        <v>0</v>
      </c>
      <c r="Z721" t="str">
        <f>IF(Append1[[#This Row],[total_eve_charge]]&lt;=15,"Low",
IF(Append1[[#This Row],[total_eve_charge]]&lt;=19,"Medium","High"))</f>
        <v>Medium</v>
      </c>
      <c r="AA721" s="1" t="str">
        <f>IF(Append1[[#This Row],[total_day_charge]]&gt;30,"Heavy User",
IF(Append1[[#This Row],[total_eve_charge]]&gt;20,"Evening User",
IF(Append1[[#This Row],[total_night_charge]]&gt;10,"Night User","Low User")))</f>
        <v>Heavy User</v>
      </c>
    </row>
    <row r="722" spans="1:27" hidden="1" x14ac:dyDescent="0.3">
      <c r="A722">
        <v>721</v>
      </c>
      <c r="B722" s="1" t="s">
        <v>42</v>
      </c>
      <c r="C722">
        <v>103</v>
      </c>
      <c r="D722" s="1" t="s">
        <v>32</v>
      </c>
      <c r="E722" s="1">
        <v>0</v>
      </c>
      <c r="F722" s="1" t="s">
        <v>23</v>
      </c>
      <c r="G722">
        <v>0</v>
      </c>
      <c r="H722" t="str">
        <f>IF(Append1[[#This Row],[number_vmail_messages]]&lt;=10, "Low",
IF(Append1[[#This Row],[number_vmail_messages]]&lt;=25, "Medium", "High"))</f>
        <v>Low</v>
      </c>
      <c r="I722">
        <v>170.6</v>
      </c>
      <c r="J722">
        <v>79</v>
      </c>
      <c r="K722">
        <v>29</v>
      </c>
      <c r="L722">
        <v>144.80000000000001</v>
      </c>
      <c r="M722">
        <v>126</v>
      </c>
      <c r="N722">
        <v>12.31</v>
      </c>
      <c r="O722">
        <v>193.6</v>
      </c>
      <c r="P722">
        <v>102</v>
      </c>
      <c r="Q722">
        <v>8.7100000000000009</v>
      </c>
      <c r="R722">
        <v>6</v>
      </c>
      <c r="S722">
        <v>3</v>
      </c>
      <c r="T722">
        <v>1.62</v>
      </c>
      <c r="U722" t="str">
        <f>IF(Append1[[#This Row],[total_intl_charge]] &lt;= MEDIAN(Append1[total_intl_charge]), "Low", "High")</f>
        <v>Low</v>
      </c>
      <c r="V722">
        <v>0</v>
      </c>
      <c r="X722" s="1"/>
      <c r="Y722">
        <f>IF(Append1[[#This Row],[churn]]="yes", 1,0)</f>
        <v>0</v>
      </c>
      <c r="Z722" t="str">
        <f>IF(Append1[[#This Row],[total_eve_charge]]&lt;=15,"Low",
IF(Append1[[#This Row],[total_eve_charge]]&lt;=19,"Medium","High"))</f>
        <v>Low</v>
      </c>
      <c r="AA722" s="1" t="str">
        <f>IF(Append1[[#This Row],[total_day_charge]]&gt;30,"Heavy User",
IF(Append1[[#This Row],[total_eve_charge]]&gt;20,"Evening User",
IF(Append1[[#This Row],[total_night_charge]]&gt;10,"Night User","Low User")))</f>
        <v>Low User</v>
      </c>
    </row>
    <row r="723" spans="1:27" hidden="1" x14ac:dyDescent="0.3">
      <c r="A723">
        <v>722</v>
      </c>
      <c r="B723" s="1" t="s">
        <v>41</v>
      </c>
      <c r="C723">
        <v>121</v>
      </c>
      <c r="D723" s="1" t="s">
        <v>22</v>
      </c>
      <c r="E723" s="1">
        <v>0</v>
      </c>
      <c r="F723" s="1" t="s">
        <v>23</v>
      </c>
      <c r="G723">
        <v>0</v>
      </c>
      <c r="H723" t="str">
        <f>IF(Append1[[#This Row],[number_vmail_messages]]&lt;=10, "Low",
IF(Append1[[#This Row],[number_vmail_messages]]&lt;=25, "Medium", "High"))</f>
        <v>Low</v>
      </c>
      <c r="I723">
        <v>203.9</v>
      </c>
      <c r="J723">
        <v>126</v>
      </c>
      <c r="K723">
        <v>34.659999999999997</v>
      </c>
      <c r="L723">
        <v>267.3</v>
      </c>
      <c r="M723">
        <v>107</v>
      </c>
      <c r="N723">
        <v>22.72</v>
      </c>
      <c r="O723">
        <v>221.9</v>
      </c>
      <c r="P723">
        <v>72</v>
      </c>
      <c r="Q723">
        <v>9.99</v>
      </c>
      <c r="R723">
        <v>10.5</v>
      </c>
      <c r="S723">
        <v>2</v>
      </c>
      <c r="T723">
        <v>2.84</v>
      </c>
      <c r="U723" t="str">
        <f>IF(Append1[[#This Row],[total_intl_charge]] &lt;= MEDIAN(Append1[total_intl_charge]), "Low", "High")</f>
        <v>High</v>
      </c>
      <c r="V723">
        <v>3</v>
      </c>
      <c r="X723" s="1"/>
      <c r="Y723">
        <f>IF(Append1[[#This Row],[churn]]="yes", 1,0)</f>
        <v>0</v>
      </c>
      <c r="Z723" t="str">
        <f>IF(Append1[[#This Row],[total_eve_charge]]&lt;=15,"Low",
IF(Append1[[#This Row],[total_eve_charge]]&lt;=19,"Medium","High"))</f>
        <v>High</v>
      </c>
      <c r="AA723" s="1" t="str">
        <f>IF(Append1[[#This Row],[total_day_charge]]&gt;30,"Heavy User",
IF(Append1[[#This Row],[total_eve_charge]]&gt;20,"Evening User",
IF(Append1[[#This Row],[total_night_charge]]&gt;10,"Night User","Low User")))</f>
        <v>Heavy User</v>
      </c>
    </row>
    <row r="724" spans="1:27" hidden="1" x14ac:dyDescent="0.3">
      <c r="A724">
        <v>723</v>
      </c>
      <c r="B724" s="1" t="s">
        <v>33</v>
      </c>
      <c r="C724">
        <v>56</v>
      </c>
      <c r="D724" s="1" t="s">
        <v>22</v>
      </c>
      <c r="E724" s="1">
        <v>0</v>
      </c>
      <c r="F724" s="1" t="s">
        <v>23</v>
      </c>
      <c r="G724">
        <v>0</v>
      </c>
      <c r="H724" t="str">
        <f>IF(Append1[[#This Row],[number_vmail_messages]]&lt;=10, "Low",
IF(Append1[[#This Row],[number_vmail_messages]]&lt;=25, "Medium", "High"))</f>
        <v>Low</v>
      </c>
      <c r="I724">
        <v>245.5</v>
      </c>
      <c r="J724">
        <v>39</v>
      </c>
      <c r="K724">
        <v>41.74</v>
      </c>
      <c r="L724">
        <v>231.8</v>
      </c>
      <c r="M724">
        <v>116</v>
      </c>
      <c r="N724">
        <v>19.7</v>
      </c>
      <c r="O724">
        <v>156.9</v>
      </c>
      <c r="P724">
        <v>68</v>
      </c>
      <c r="Q724">
        <v>7.06</v>
      </c>
      <c r="R724">
        <v>10.1</v>
      </c>
      <c r="S724">
        <v>10</v>
      </c>
      <c r="T724">
        <v>2.73</v>
      </c>
      <c r="U724" t="str">
        <f>IF(Append1[[#This Row],[total_intl_charge]] &lt;= MEDIAN(Append1[total_intl_charge]), "Low", "High")</f>
        <v>Low</v>
      </c>
      <c r="V724">
        <v>5</v>
      </c>
      <c r="X724" s="1"/>
      <c r="Y724">
        <f>IF(Append1[[#This Row],[churn]]="yes", 1,0)</f>
        <v>0</v>
      </c>
      <c r="Z724" t="str">
        <f>IF(Append1[[#This Row],[total_eve_charge]]&lt;=15,"Low",
IF(Append1[[#This Row],[total_eve_charge]]&lt;=19,"Medium","High"))</f>
        <v>High</v>
      </c>
      <c r="AA724" s="1" t="str">
        <f>IF(Append1[[#This Row],[total_day_charge]]&gt;30,"Heavy User",
IF(Append1[[#This Row],[total_eve_charge]]&gt;20,"Evening User",
IF(Append1[[#This Row],[total_night_charge]]&gt;10,"Night User","Low User")))</f>
        <v>Heavy User</v>
      </c>
    </row>
    <row r="725" spans="1:27" hidden="1" x14ac:dyDescent="0.3">
      <c r="A725">
        <v>724</v>
      </c>
      <c r="B725" s="1" t="s">
        <v>53</v>
      </c>
      <c r="C725">
        <v>96</v>
      </c>
      <c r="D725" s="1" t="s">
        <v>22</v>
      </c>
      <c r="E725" s="1">
        <v>0</v>
      </c>
      <c r="F725" s="1" t="s">
        <v>24</v>
      </c>
      <c r="G725">
        <v>28</v>
      </c>
      <c r="H725" t="str">
        <f>IF(Append1[[#This Row],[number_vmail_messages]]&lt;=10, "Low",
IF(Append1[[#This Row],[number_vmail_messages]]&lt;=25, "Medium", "High"))</f>
        <v>High</v>
      </c>
      <c r="I725">
        <v>66.599999999999994</v>
      </c>
      <c r="J725">
        <v>147</v>
      </c>
      <c r="K725">
        <v>11.32</v>
      </c>
      <c r="L725">
        <v>297</v>
      </c>
      <c r="M725">
        <v>121</v>
      </c>
      <c r="N725">
        <v>25.25</v>
      </c>
      <c r="O725">
        <v>144.19999999999999</v>
      </c>
      <c r="P725">
        <v>106</v>
      </c>
      <c r="Q725">
        <v>6.49</v>
      </c>
      <c r="R725">
        <v>13</v>
      </c>
      <c r="S725">
        <v>3</v>
      </c>
      <c r="T725">
        <v>3.51</v>
      </c>
      <c r="U725" t="str">
        <f>IF(Append1[[#This Row],[total_intl_charge]] &lt;= MEDIAN(Append1[total_intl_charge]), "Low", "High")</f>
        <v>High</v>
      </c>
      <c r="V725">
        <v>2</v>
      </c>
      <c r="X725" s="1"/>
      <c r="Y725">
        <f>IF(Append1[[#This Row],[churn]]="yes", 1,0)</f>
        <v>0</v>
      </c>
      <c r="Z725" t="str">
        <f>IF(Append1[[#This Row],[total_eve_charge]]&lt;=15,"Low",
IF(Append1[[#This Row],[total_eve_charge]]&lt;=19,"Medium","High"))</f>
        <v>High</v>
      </c>
      <c r="AA725" s="1" t="str">
        <f>IF(Append1[[#This Row],[total_day_charge]]&gt;30,"Heavy User",
IF(Append1[[#This Row],[total_eve_charge]]&gt;20,"Evening User",
IF(Append1[[#This Row],[total_night_charge]]&gt;10,"Night User","Low User")))</f>
        <v>Evening User</v>
      </c>
    </row>
    <row r="726" spans="1:27" hidden="1" x14ac:dyDescent="0.3">
      <c r="A726">
        <v>725</v>
      </c>
      <c r="B726" s="1" t="s">
        <v>59</v>
      </c>
      <c r="C726">
        <v>90</v>
      </c>
      <c r="D726" s="1" t="s">
        <v>22</v>
      </c>
      <c r="E726" s="1">
        <v>0</v>
      </c>
      <c r="F726" s="1" t="s">
        <v>24</v>
      </c>
      <c r="G726">
        <v>32</v>
      </c>
      <c r="H726" t="str">
        <f>IF(Append1[[#This Row],[number_vmail_messages]]&lt;=10, "Low",
IF(Append1[[#This Row],[number_vmail_messages]]&lt;=25, "Medium", "High"))</f>
        <v>High</v>
      </c>
      <c r="I726">
        <v>194</v>
      </c>
      <c r="J726">
        <v>83</v>
      </c>
      <c r="K726">
        <v>32.979999999999997</v>
      </c>
      <c r="L726">
        <v>151.69999999999999</v>
      </c>
      <c r="M726">
        <v>111</v>
      </c>
      <c r="N726">
        <v>12.89</v>
      </c>
      <c r="O726">
        <v>205.8</v>
      </c>
      <c r="P726">
        <v>111</v>
      </c>
      <c r="Q726">
        <v>9.26</v>
      </c>
      <c r="R726">
        <v>9.3000000000000007</v>
      </c>
      <c r="S726">
        <v>4</v>
      </c>
      <c r="T726">
        <v>2.5099999999999998</v>
      </c>
      <c r="U726" t="str">
        <f>IF(Append1[[#This Row],[total_intl_charge]] &lt;= MEDIAN(Append1[total_intl_charge]), "Low", "High")</f>
        <v>Low</v>
      </c>
      <c r="V726">
        <v>1</v>
      </c>
      <c r="X726" s="1"/>
      <c r="Y726">
        <f>IF(Append1[[#This Row],[churn]]="yes", 1,0)</f>
        <v>0</v>
      </c>
      <c r="Z726" t="str">
        <f>IF(Append1[[#This Row],[total_eve_charge]]&lt;=15,"Low",
IF(Append1[[#This Row],[total_eve_charge]]&lt;=19,"Medium","High"))</f>
        <v>Low</v>
      </c>
      <c r="AA726" s="1" t="str">
        <f>IF(Append1[[#This Row],[total_day_charge]]&gt;30,"Heavy User",
IF(Append1[[#This Row],[total_eve_charge]]&gt;20,"Evening User",
IF(Append1[[#This Row],[total_night_charge]]&gt;10,"Night User","Low User")))</f>
        <v>Heavy User</v>
      </c>
    </row>
    <row r="727" spans="1:27" hidden="1" x14ac:dyDescent="0.3">
      <c r="A727">
        <v>726</v>
      </c>
      <c r="B727" s="1" t="s">
        <v>68</v>
      </c>
      <c r="C727">
        <v>112</v>
      </c>
      <c r="D727" s="1" t="s">
        <v>26</v>
      </c>
      <c r="E727" s="1">
        <v>0</v>
      </c>
      <c r="F727" s="1" t="s">
        <v>23</v>
      </c>
      <c r="G727">
        <v>0</v>
      </c>
      <c r="H727" t="str">
        <f>IF(Append1[[#This Row],[number_vmail_messages]]&lt;=10, "Low",
IF(Append1[[#This Row],[number_vmail_messages]]&lt;=25, "Medium", "High"))</f>
        <v>Low</v>
      </c>
      <c r="I727">
        <v>136.1</v>
      </c>
      <c r="J727">
        <v>95</v>
      </c>
      <c r="K727">
        <v>23.14</v>
      </c>
      <c r="L727">
        <v>163.80000000000001</v>
      </c>
      <c r="M727">
        <v>111</v>
      </c>
      <c r="N727">
        <v>13.92</v>
      </c>
      <c r="O727">
        <v>157.19999999999999</v>
      </c>
      <c r="P727">
        <v>118</v>
      </c>
      <c r="Q727">
        <v>7.07</v>
      </c>
      <c r="R727">
        <v>8.9</v>
      </c>
      <c r="S727">
        <v>5</v>
      </c>
      <c r="T727">
        <v>2.4</v>
      </c>
      <c r="U727" t="str">
        <f>IF(Append1[[#This Row],[total_intl_charge]] &lt;= MEDIAN(Append1[total_intl_charge]), "Low", "High")</f>
        <v>Low</v>
      </c>
      <c r="V727">
        <v>1</v>
      </c>
      <c r="X727" s="1"/>
      <c r="Y727">
        <f>IF(Append1[[#This Row],[churn]]="yes", 1,0)</f>
        <v>0</v>
      </c>
      <c r="Z727" t="str">
        <f>IF(Append1[[#This Row],[total_eve_charge]]&lt;=15,"Low",
IF(Append1[[#This Row],[total_eve_charge]]&lt;=19,"Medium","High"))</f>
        <v>Low</v>
      </c>
      <c r="AA727" s="1" t="str">
        <f>IF(Append1[[#This Row],[total_day_charge]]&gt;30,"Heavy User",
IF(Append1[[#This Row],[total_eve_charge]]&gt;20,"Evening User",
IF(Append1[[#This Row],[total_night_charge]]&gt;10,"Night User","Low User")))</f>
        <v>Low User</v>
      </c>
    </row>
    <row r="728" spans="1:27" hidden="1" x14ac:dyDescent="0.3">
      <c r="A728">
        <v>727</v>
      </c>
      <c r="B728" s="1" t="s">
        <v>40</v>
      </c>
      <c r="C728">
        <v>14</v>
      </c>
      <c r="D728" s="1" t="s">
        <v>22</v>
      </c>
      <c r="E728" s="1">
        <v>0</v>
      </c>
      <c r="F728" s="1" t="s">
        <v>23</v>
      </c>
      <c r="G728">
        <v>0</v>
      </c>
      <c r="H728" t="str">
        <f>IF(Append1[[#This Row],[number_vmail_messages]]&lt;=10, "Low",
IF(Append1[[#This Row],[number_vmail_messages]]&lt;=25, "Medium", "High"))</f>
        <v>Low</v>
      </c>
      <c r="I728">
        <v>271.89999999999998</v>
      </c>
      <c r="J728">
        <v>104</v>
      </c>
      <c r="K728">
        <v>46.22</v>
      </c>
      <c r="L728">
        <v>171.4</v>
      </c>
      <c r="M728">
        <v>104</v>
      </c>
      <c r="N728">
        <v>14.57</v>
      </c>
      <c r="O728">
        <v>239.2</v>
      </c>
      <c r="P728">
        <v>111</v>
      </c>
      <c r="Q728">
        <v>10.76</v>
      </c>
      <c r="R728">
        <v>13.8</v>
      </c>
      <c r="S728">
        <v>4</v>
      </c>
      <c r="T728">
        <v>3.73</v>
      </c>
      <c r="U728" t="str">
        <f>IF(Append1[[#This Row],[total_intl_charge]] &lt;= MEDIAN(Append1[total_intl_charge]), "Low", "High")</f>
        <v>High</v>
      </c>
      <c r="V728">
        <v>2</v>
      </c>
      <c r="X728" s="1"/>
      <c r="Y728">
        <f>IF(Append1[[#This Row],[churn]]="yes", 1,0)</f>
        <v>0</v>
      </c>
      <c r="Z728" t="str">
        <f>IF(Append1[[#This Row],[total_eve_charge]]&lt;=15,"Low",
IF(Append1[[#This Row],[total_eve_charge]]&lt;=19,"Medium","High"))</f>
        <v>Low</v>
      </c>
      <c r="AA728" s="1" t="str">
        <f>IF(Append1[[#This Row],[total_day_charge]]&gt;30,"Heavy User",
IF(Append1[[#This Row],[total_eve_charge]]&gt;20,"Evening User",
IF(Append1[[#This Row],[total_night_charge]]&gt;10,"Night User","Low User")))</f>
        <v>Heavy User</v>
      </c>
    </row>
    <row r="729" spans="1:27" hidden="1" x14ac:dyDescent="0.3">
      <c r="A729">
        <v>728</v>
      </c>
      <c r="B729" s="1" t="s">
        <v>59</v>
      </c>
      <c r="C729">
        <v>95</v>
      </c>
      <c r="D729" s="1" t="s">
        <v>26</v>
      </c>
      <c r="E729" s="1">
        <v>0</v>
      </c>
      <c r="F729" s="1" t="s">
        <v>24</v>
      </c>
      <c r="G729">
        <v>44</v>
      </c>
      <c r="H729" t="str">
        <f>IF(Append1[[#This Row],[number_vmail_messages]]&lt;=10, "Low",
IF(Append1[[#This Row],[number_vmail_messages]]&lt;=25, "Medium", "High"))</f>
        <v>High</v>
      </c>
      <c r="I729">
        <v>173.3</v>
      </c>
      <c r="J729">
        <v>114</v>
      </c>
      <c r="K729">
        <v>29.46</v>
      </c>
      <c r="L729">
        <v>152.30000000000001</v>
      </c>
      <c r="M729">
        <v>78</v>
      </c>
      <c r="N729">
        <v>12.95</v>
      </c>
      <c r="O729">
        <v>144.4</v>
      </c>
      <c r="P729">
        <v>118</v>
      </c>
      <c r="Q729">
        <v>6.5</v>
      </c>
      <c r="R729">
        <v>12.3</v>
      </c>
      <c r="S729">
        <v>3</v>
      </c>
      <c r="T729">
        <v>3.32</v>
      </c>
      <c r="U729" t="str">
        <f>IF(Append1[[#This Row],[total_intl_charge]] &lt;= MEDIAN(Append1[total_intl_charge]), "Low", "High")</f>
        <v>High</v>
      </c>
      <c r="V729">
        <v>2</v>
      </c>
      <c r="X729" s="1"/>
      <c r="Y729">
        <f>IF(Append1[[#This Row],[churn]]="yes", 1,0)</f>
        <v>0</v>
      </c>
      <c r="Z729" t="str">
        <f>IF(Append1[[#This Row],[total_eve_charge]]&lt;=15,"Low",
IF(Append1[[#This Row],[total_eve_charge]]&lt;=19,"Medium","High"))</f>
        <v>Low</v>
      </c>
      <c r="AA729" s="1" t="str">
        <f>IF(Append1[[#This Row],[total_day_charge]]&gt;30,"Heavy User",
IF(Append1[[#This Row],[total_eve_charge]]&gt;20,"Evening User",
IF(Append1[[#This Row],[total_night_charge]]&gt;10,"Night User","Low User")))</f>
        <v>Low User</v>
      </c>
    </row>
    <row r="730" spans="1:27" hidden="1" x14ac:dyDescent="0.3">
      <c r="A730">
        <v>729</v>
      </c>
      <c r="B730" s="1" t="s">
        <v>53</v>
      </c>
      <c r="C730">
        <v>78</v>
      </c>
      <c r="D730" s="1" t="s">
        <v>32</v>
      </c>
      <c r="E730" s="1">
        <v>0</v>
      </c>
      <c r="F730" s="1" t="s">
        <v>24</v>
      </c>
      <c r="G730">
        <v>28</v>
      </c>
      <c r="H730" t="str">
        <f>IF(Append1[[#This Row],[number_vmail_messages]]&lt;=10, "Low",
IF(Append1[[#This Row],[number_vmail_messages]]&lt;=25, "Medium", "High"))</f>
        <v>High</v>
      </c>
      <c r="I730">
        <v>246</v>
      </c>
      <c r="J730">
        <v>136</v>
      </c>
      <c r="K730">
        <v>41.82</v>
      </c>
      <c r="L730">
        <v>147.5</v>
      </c>
      <c r="M730">
        <v>99</v>
      </c>
      <c r="N730">
        <v>12.54</v>
      </c>
      <c r="O730">
        <v>118.8</v>
      </c>
      <c r="P730">
        <v>99</v>
      </c>
      <c r="Q730">
        <v>5.35</v>
      </c>
      <c r="R730">
        <v>4</v>
      </c>
      <c r="S730">
        <v>2</v>
      </c>
      <c r="T730">
        <v>1.08</v>
      </c>
      <c r="U730" t="str">
        <f>IF(Append1[[#This Row],[total_intl_charge]] &lt;= MEDIAN(Append1[total_intl_charge]), "Low", "High")</f>
        <v>Low</v>
      </c>
      <c r="V730">
        <v>2</v>
      </c>
      <c r="X730" s="1"/>
      <c r="Y730">
        <f>IF(Append1[[#This Row],[churn]]="yes", 1,0)</f>
        <v>0</v>
      </c>
      <c r="Z730" t="str">
        <f>IF(Append1[[#This Row],[total_eve_charge]]&lt;=15,"Low",
IF(Append1[[#This Row],[total_eve_charge]]&lt;=19,"Medium","High"))</f>
        <v>Low</v>
      </c>
      <c r="AA730" s="1" t="str">
        <f>IF(Append1[[#This Row],[total_day_charge]]&gt;30,"Heavy User",
IF(Append1[[#This Row],[total_eve_charge]]&gt;20,"Evening User",
IF(Append1[[#This Row],[total_night_charge]]&gt;10,"Night User","Low User")))</f>
        <v>Heavy User</v>
      </c>
    </row>
    <row r="731" spans="1:27" hidden="1" x14ac:dyDescent="0.3">
      <c r="A731">
        <v>730</v>
      </c>
      <c r="B731" s="1" t="s">
        <v>28</v>
      </c>
      <c r="C731">
        <v>122</v>
      </c>
      <c r="D731" s="1" t="s">
        <v>26</v>
      </c>
      <c r="E731" s="1">
        <v>0</v>
      </c>
      <c r="F731" s="1" t="s">
        <v>23</v>
      </c>
      <c r="G731">
        <v>0</v>
      </c>
      <c r="H731" t="str">
        <f>IF(Append1[[#This Row],[number_vmail_messages]]&lt;=10, "Low",
IF(Append1[[#This Row],[number_vmail_messages]]&lt;=25, "Medium", "High"))</f>
        <v>Low</v>
      </c>
      <c r="I731">
        <v>216.5</v>
      </c>
      <c r="J731">
        <v>60</v>
      </c>
      <c r="K731">
        <v>36.81</v>
      </c>
      <c r="L731">
        <v>250.3</v>
      </c>
      <c r="M731">
        <v>140</v>
      </c>
      <c r="N731">
        <v>21.28</v>
      </c>
      <c r="O731">
        <v>247</v>
      </c>
      <c r="P731">
        <v>99</v>
      </c>
      <c r="Q731">
        <v>11.12</v>
      </c>
      <c r="R731">
        <v>5.7</v>
      </c>
      <c r="S731">
        <v>6</v>
      </c>
      <c r="T731">
        <v>1.54</v>
      </c>
      <c r="U731" t="str">
        <f>IF(Append1[[#This Row],[total_intl_charge]] &lt;= MEDIAN(Append1[total_intl_charge]), "Low", "High")</f>
        <v>Low</v>
      </c>
      <c r="V731">
        <v>2</v>
      </c>
      <c r="X731" s="1"/>
      <c r="Y731">
        <f>IF(Append1[[#This Row],[churn]]="yes", 1,0)</f>
        <v>0</v>
      </c>
      <c r="Z731" t="str">
        <f>IF(Append1[[#This Row],[total_eve_charge]]&lt;=15,"Low",
IF(Append1[[#This Row],[total_eve_charge]]&lt;=19,"Medium","High"))</f>
        <v>High</v>
      </c>
      <c r="AA731" s="1" t="str">
        <f>IF(Append1[[#This Row],[total_day_charge]]&gt;30,"Heavy User",
IF(Append1[[#This Row],[total_eve_charge]]&gt;20,"Evening User",
IF(Append1[[#This Row],[total_night_charge]]&gt;10,"Night User","Low User")))</f>
        <v>Heavy User</v>
      </c>
    </row>
    <row r="732" spans="1:27" hidden="1" x14ac:dyDescent="0.3">
      <c r="A732">
        <v>731</v>
      </c>
      <c r="B732" s="1" t="s">
        <v>30</v>
      </c>
      <c r="C732">
        <v>85</v>
      </c>
      <c r="D732" s="1" t="s">
        <v>22</v>
      </c>
      <c r="E732" s="1">
        <v>0</v>
      </c>
      <c r="F732" s="1" t="s">
        <v>23</v>
      </c>
      <c r="G732">
        <v>0</v>
      </c>
      <c r="H732" t="str">
        <f>IF(Append1[[#This Row],[number_vmail_messages]]&lt;=10, "Low",
IF(Append1[[#This Row],[number_vmail_messages]]&lt;=25, "Medium", "High"))</f>
        <v>Low</v>
      </c>
      <c r="I732">
        <v>187</v>
      </c>
      <c r="J732">
        <v>95</v>
      </c>
      <c r="K732">
        <v>31.79</v>
      </c>
      <c r="L732">
        <v>163.6</v>
      </c>
      <c r="M732">
        <v>136</v>
      </c>
      <c r="N732">
        <v>13.91</v>
      </c>
      <c r="O732">
        <v>212.3</v>
      </c>
      <c r="P732">
        <v>105</v>
      </c>
      <c r="Q732">
        <v>9.5500000000000007</v>
      </c>
      <c r="R732">
        <v>7.9</v>
      </c>
      <c r="S732">
        <v>2</v>
      </c>
      <c r="T732">
        <v>2.13</v>
      </c>
      <c r="U732" t="str">
        <f>IF(Append1[[#This Row],[total_intl_charge]] &lt;= MEDIAN(Append1[total_intl_charge]), "Low", "High")</f>
        <v>Low</v>
      </c>
      <c r="V732">
        <v>2</v>
      </c>
      <c r="X732" s="1"/>
      <c r="Y732">
        <f>IF(Append1[[#This Row],[churn]]="yes", 1,0)</f>
        <v>0</v>
      </c>
      <c r="Z732" t="str">
        <f>IF(Append1[[#This Row],[total_eve_charge]]&lt;=15,"Low",
IF(Append1[[#This Row],[total_eve_charge]]&lt;=19,"Medium","High"))</f>
        <v>Low</v>
      </c>
      <c r="AA732" s="1" t="str">
        <f>IF(Append1[[#This Row],[total_day_charge]]&gt;30,"Heavy User",
IF(Append1[[#This Row],[total_eve_charge]]&gt;20,"Evening User",
IF(Append1[[#This Row],[total_night_charge]]&gt;10,"Night User","Low User")))</f>
        <v>Heavy User</v>
      </c>
    </row>
    <row r="733" spans="1:27" hidden="1" x14ac:dyDescent="0.3">
      <c r="A733">
        <v>732</v>
      </c>
      <c r="B733" s="1" t="s">
        <v>56</v>
      </c>
      <c r="C733">
        <v>52</v>
      </c>
      <c r="D733" s="1" t="s">
        <v>22</v>
      </c>
      <c r="E733" s="1">
        <v>1</v>
      </c>
      <c r="F733" s="1" t="s">
        <v>24</v>
      </c>
      <c r="G733">
        <v>27</v>
      </c>
      <c r="H733" t="str">
        <f>IF(Append1[[#This Row],[number_vmail_messages]]&lt;=10, "Low",
IF(Append1[[#This Row],[number_vmail_messages]]&lt;=25, "Medium", "High"))</f>
        <v>High</v>
      </c>
      <c r="I733">
        <v>207.5</v>
      </c>
      <c r="J733">
        <v>92</v>
      </c>
      <c r="K733">
        <v>35.28</v>
      </c>
      <c r="L733">
        <v>182.8</v>
      </c>
      <c r="M733">
        <v>92</v>
      </c>
      <c r="N733">
        <v>15.54</v>
      </c>
      <c r="O733">
        <v>189</v>
      </c>
      <c r="P733">
        <v>68</v>
      </c>
      <c r="Q733">
        <v>8.5</v>
      </c>
      <c r="R733">
        <v>9.8000000000000007</v>
      </c>
      <c r="S733">
        <v>3</v>
      </c>
      <c r="T733">
        <v>2.65</v>
      </c>
      <c r="U733" t="str">
        <f>IF(Append1[[#This Row],[total_intl_charge]] &lt;= MEDIAN(Append1[total_intl_charge]), "Low", "High")</f>
        <v>Low</v>
      </c>
      <c r="V733">
        <v>2</v>
      </c>
      <c r="X733" s="1"/>
      <c r="Y733">
        <f>IF(Append1[[#This Row],[churn]]="yes", 1,0)</f>
        <v>0</v>
      </c>
      <c r="Z733" t="str">
        <f>IF(Append1[[#This Row],[total_eve_charge]]&lt;=15,"Low",
IF(Append1[[#This Row],[total_eve_charge]]&lt;=19,"Medium","High"))</f>
        <v>Medium</v>
      </c>
      <c r="AA733" s="1" t="str">
        <f>IF(Append1[[#This Row],[total_day_charge]]&gt;30,"Heavy User",
IF(Append1[[#This Row],[total_eve_charge]]&gt;20,"Evening User",
IF(Append1[[#This Row],[total_night_charge]]&gt;10,"Night User","Low User")))</f>
        <v>Heavy User</v>
      </c>
    </row>
    <row r="734" spans="1:27" hidden="1" x14ac:dyDescent="0.3">
      <c r="A734">
        <v>733</v>
      </c>
      <c r="B734" s="1" t="s">
        <v>21</v>
      </c>
      <c r="C734">
        <v>136</v>
      </c>
      <c r="D734" s="1" t="s">
        <v>22</v>
      </c>
      <c r="E734" s="1">
        <v>0</v>
      </c>
      <c r="F734" s="1" t="s">
        <v>23</v>
      </c>
      <c r="G734">
        <v>0</v>
      </c>
      <c r="H734" t="str">
        <f>IF(Append1[[#This Row],[number_vmail_messages]]&lt;=10, "Low",
IF(Append1[[#This Row],[number_vmail_messages]]&lt;=25, "Medium", "High"))</f>
        <v>Low</v>
      </c>
      <c r="I734">
        <v>232.9</v>
      </c>
      <c r="J734">
        <v>119</v>
      </c>
      <c r="K734">
        <v>39.590000000000003</v>
      </c>
      <c r="L734">
        <v>191</v>
      </c>
      <c r="M734">
        <v>103</v>
      </c>
      <c r="N734">
        <v>16.239999999999998</v>
      </c>
      <c r="O734">
        <v>222.5</v>
      </c>
      <c r="P734">
        <v>59</v>
      </c>
      <c r="Q734">
        <v>10.01</v>
      </c>
      <c r="R734">
        <v>10.7</v>
      </c>
      <c r="S734">
        <v>3</v>
      </c>
      <c r="T734">
        <v>2.89</v>
      </c>
      <c r="U734" t="str">
        <f>IF(Append1[[#This Row],[total_intl_charge]] &lt;= MEDIAN(Append1[total_intl_charge]), "Low", "High")</f>
        <v>High</v>
      </c>
      <c r="V734">
        <v>0</v>
      </c>
      <c r="X734" s="1"/>
      <c r="Y734">
        <f>IF(Append1[[#This Row],[churn]]="yes", 1,0)</f>
        <v>0</v>
      </c>
      <c r="Z734" t="str">
        <f>IF(Append1[[#This Row],[total_eve_charge]]&lt;=15,"Low",
IF(Append1[[#This Row],[total_eve_charge]]&lt;=19,"Medium","High"))</f>
        <v>Medium</v>
      </c>
      <c r="AA734" s="1" t="str">
        <f>IF(Append1[[#This Row],[total_day_charge]]&gt;30,"Heavy User",
IF(Append1[[#This Row],[total_eve_charge]]&gt;20,"Evening User",
IF(Append1[[#This Row],[total_night_charge]]&gt;10,"Night User","Low User")))</f>
        <v>Heavy User</v>
      </c>
    </row>
    <row r="735" spans="1:27" hidden="1" x14ac:dyDescent="0.3">
      <c r="A735">
        <v>734</v>
      </c>
      <c r="B735" s="1" t="s">
        <v>49</v>
      </c>
      <c r="C735">
        <v>139</v>
      </c>
      <c r="D735" s="1" t="s">
        <v>26</v>
      </c>
      <c r="E735" s="1">
        <v>0</v>
      </c>
      <c r="F735" s="1" t="s">
        <v>23</v>
      </c>
      <c r="G735">
        <v>0</v>
      </c>
      <c r="H735" t="str">
        <f>IF(Append1[[#This Row],[number_vmail_messages]]&lt;=10, "Low",
IF(Append1[[#This Row],[number_vmail_messages]]&lt;=25, "Medium", "High"))</f>
        <v>Low</v>
      </c>
      <c r="I735">
        <v>201.8</v>
      </c>
      <c r="J735">
        <v>121</v>
      </c>
      <c r="K735">
        <v>34.31</v>
      </c>
      <c r="L735">
        <v>238.6</v>
      </c>
      <c r="M735">
        <v>89</v>
      </c>
      <c r="N735">
        <v>20.28</v>
      </c>
      <c r="O735">
        <v>174.1</v>
      </c>
      <c r="P735">
        <v>151</v>
      </c>
      <c r="Q735">
        <v>7.83</v>
      </c>
      <c r="R735">
        <v>13.5</v>
      </c>
      <c r="S735">
        <v>4</v>
      </c>
      <c r="T735">
        <v>3.65</v>
      </c>
      <c r="U735" t="str">
        <f>IF(Append1[[#This Row],[total_intl_charge]] &lt;= MEDIAN(Append1[total_intl_charge]), "Low", "High")</f>
        <v>High</v>
      </c>
      <c r="V735">
        <v>1</v>
      </c>
      <c r="X735" s="1"/>
      <c r="Y735">
        <f>IF(Append1[[#This Row],[churn]]="yes", 1,0)</f>
        <v>0</v>
      </c>
      <c r="Z735" t="str">
        <f>IF(Append1[[#This Row],[total_eve_charge]]&lt;=15,"Low",
IF(Append1[[#This Row],[total_eve_charge]]&lt;=19,"Medium","High"))</f>
        <v>High</v>
      </c>
      <c r="AA735" s="1" t="str">
        <f>IF(Append1[[#This Row],[total_day_charge]]&gt;30,"Heavy User",
IF(Append1[[#This Row],[total_eve_charge]]&gt;20,"Evening User",
IF(Append1[[#This Row],[total_night_charge]]&gt;10,"Night User","Low User")))</f>
        <v>Heavy User</v>
      </c>
    </row>
    <row r="736" spans="1:27" hidden="1" x14ac:dyDescent="0.3">
      <c r="A736">
        <v>735</v>
      </c>
      <c r="B736" s="1" t="s">
        <v>65</v>
      </c>
      <c r="C736">
        <v>122</v>
      </c>
      <c r="D736" s="1" t="s">
        <v>26</v>
      </c>
      <c r="E736" s="1">
        <v>0</v>
      </c>
      <c r="F736" s="1" t="s">
        <v>23</v>
      </c>
      <c r="G736">
        <v>0</v>
      </c>
      <c r="H736" t="str">
        <f>IF(Append1[[#This Row],[number_vmail_messages]]&lt;=10, "Low",
IF(Append1[[#This Row],[number_vmail_messages]]&lt;=25, "Medium", "High"))</f>
        <v>Low</v>
      </c>
      <c r="I736">
        <v>265.7</v>
      </c>
      <c r="J736">
        <v>130</v>
      </c>
      <c r="K736">
        <v>45.17</v>
      </c>
      <c r="L736">
        <v>47.3</v>
      </c>
      <c r="M736">
        <v>116</v>
      </c>
      <c r="N736">
        <v>4.0199999999999996</v>
      </c>
      <c r="O736">
        <v>140.30000000000001</v>
      </c>
      <c r="P736">
        <v>103</v>
      </c>
      <c r="Q736">
        <v>6.31</v>
      </c>
      <c r="R736">
        <v>8.6999999999999993</v>
      </c>
      <c r="S736">
        <v>1</v>
      </c>
      <c r="T736">
        <v>2.35</v>
      </c>
      <c r="U736" t="str">
        <f>IF(Append1[[#This Row],[total_intl_charge]] &lt;= MEDIAN(Append1[total_intl_charge]), "Low", "High")</f>
        <v>Low</v>
      </c>
      <c r="V736">
        <v>3</v>
      </c>
      <c r="X736" s="1"/>
      <c r="Y736">
        <f>IF(Append1[[#This Row],[churn]]="yes", 1,0)</f>
        <v>0</v>
      </c>
      <c r="Z736" t="str">
        <f>IF(Append1[[#This Row],[total_eve_charge]]&lt;=15,"Low",
IF(Append1[[#This Row],[total_eve_charge]]&lt;=19,"Medium","High"))</f>
        <v>Low</v>
      </c>
      <c r="AA736" s="1" t="str">
        <f>IF(Append1[[#This Row],[total_day_charge]]&gt;30,"Heavy User",
IF(Append1[[#This Row],[total_eve_charge]]&gt;20,"Evening User",
IF(Append1[[#This Row],[total_night_charge]]&gt;10,"Night User","Low User")))</f>
        <v>Heavy User</v>
      </c>
    </row>
    <row r="737" spans="1:27" hidden="1" x14ac:dyDescent="0.3">
      <c r="A737">
        <v>736</v>
      </c>
      <c r="B737" s="1" t="s">
        <v>58</v>
      </c>
      <c r="C737">
        <v>155</v>
      </c>
      <c r="D737" s="1" t="s">
        <v>22</v>
      </c>
      <c r="E737" s="1">
        <v>0</v>
      </c>
      <c r="F737" s="1" t="s">
        <v>23</v>
      </c>
      <c r="G737">
        <v>0</v>
      </c>
      <c r="H737" t="str">
        <f>IF(Append1[[#This Row],[number_vmail_messages]]&lt;=10, "Low",
IF(Append1[[#This Row],[number_vmail_messages]]&lt;=25, "Medium", "High"))</f>
        <v>Low</v>
      </c>
      <c r="I737">
        <v>281.60000000000002</v>
      </c>
      <c r="J737">
        <v>103</v>
      </c>
      <c r="K737">
        <v>47.87</v>
      </c>
      <c r="L737">
        <v>152.69999999999999</v>
      </c>
      <c r="M737">
        <v>82</v>
      </c>
      <c r="N737">
        <v>12.98</v>
      </c>
      <c r="O737">
        <v>196.8</v>
      </c>
      <c r="P737">
        <v>86</v>
      </c>
      <c r="Q737">
        <v>8.86</v>
      </c>
      <c r="R737">
        <v>7.4</v>
      </c>
      <c r="S737">
        <v>3</v>
      </c>
      <c r="T737">
        <v>2</v>
      </c>
      <c r="U737" t="str">
        <f>IF(Append1[[#This Row],[total_intl_charge]] &lt;= MEDIAN(Append1[total_intl_charge]), "Low", "High")</f>
        <v>Low</v>
      </c>
      <c r="V737">
        <v>2</v>
      </c>
      <c r="X737" s="1"/>
      <c r="Y737">
        <f>IF(Append1[[#This Row],[churn]]="yes", 1,0)</f>
        <v>0</v>
      </c>
      <c r="Z737" t="str">
        <f>IF(Append1[[#This Row],[total_eve_charge]]&lt;=15,"Low",
IF(Append1[[#This Row],[total_eve_charge]]&lt;=19,"Medium","High"))</f>
        <v>Low</v>
      </c>
      <c r="AA737" s="1" t="str">
        <f>IF(Append1[[#This Row],[total_day_charge]]&gt;30,"Heavy User",
IF(Append1[[#This Row],[total_eve_charge]]&gt;20,"Evening User",
IF(Append1[[#This Row],[total_night_charge]]&gt;10,"Night User","Low User")))</f>
        <v>Heavy User</v>
      </c>
    </row>
    <row r="738" spans="1:27" hidden="1" x14ac:dyDescent="0.3">
      <c r="A738">
        <v>737</v>
      </c>
      <c r="B738" s="1" t="s">
        <v>70</v>
      </c>
      <c r="C738">
        <v>152</v>
      </c>
      <c r="D738" s="1" t="s">
        <v>32</v>
      </c>
      <c r="E738" s="1">
        <v>0</v>
      </c>
      <c r="F738" s="1" t="s">
        <v>23</v>
      </c>
      <c r="G738">
        <v>0</v>
      </c>
      <c r="H738" t="str">
        <f>IF(Append1[[#This Row],[number_vmail_messages]]&lt;=10, "Low",
IF(Append1[[#This Row],[number_vmail_messages]]&lt;=25, "Medium", "High"))</f>
        <v>Low</v>
      </c>
      <c r="I738">
        <v>298.10000000000002</v>
      </c>
      <c r="J738">
        <v>113</v>
      </c>
      <c r="K738">
        <v>50.68</v>
      </c>
      <c r="L738">
        <v>228</v>
      </c>
      <c r="M738">
        <v>119</v>
      </c>
      <c r="N738">
        <v>19.38</v>
      </c>
      <c r="O738">
        <v>228.1</v>
      </c>
      <c r="P738">
        <v>98</v>
      </c>
      <c r="Q738">
        <v>10.26</v>
      </c>
      <c r="R738">
        <v>8.1999999999999993</v>
      </c>
      <c r="S738">
        <v>4</v>
      </c>
      <c r="T738">
        <v>2.21</v>
      </c>
      <c r="U738" t="str">
        <f>IF(Append1[[#This Row],[total_intl_charge]] &lt;= MEDIAN(Append1[total_intl_charge]), "Low", "High")</f>
        <v>Low</v>
      </c>
      <c r="V738">
        <v>4</v>
      </c>
      <c r="X738" s="1"/>
      <c r="Y738">
        <f>IF(Append1[[#This Row],[churn]]="yes", 1,0)</f>
        <v>0</v>
      </c>
      <c r="Z738" t="str">
        <f>IF(Append1[[#This Row],[total_eve_charge]]&lt;=15,"Low",
IF(Append1[[#This Row],[total_eve_charge]]&lt;=19,"Medium","High"))</f>
        <v>High</v>
      </c>
      <c r="AA738" s="1" t="str">
        <f>IF(Append1[[#This Row],[total_day_charge]]&gt;30,"Heavy User",
IF(Append1[[#This Row],[total_eve_charge]]&gt;20,"Evening User",
IF(Append1[[#This Row],[total_night_charge]]&gt;10,"Night User","Low User")))</f>
        <v>Heavy User</v>
      </c>
    </row>
    <row r="739" spans="1:27" hidden="1" x14ac:dyDescent="0.3">
      <c r="A739">
        <v>738</v>
      </c>
      <c r="B739" s="1" t="s">
        <v>53</v>
      </c>
      <c r="C739">
        <v>71</v>
      </c>
      <c r="D739" s="1" t="s">
        <v>22</v>
      </c>
      <c r="E739" s="1">
        <v>0</v>
      </c>
      <c r="F739" s="1" t="s">
        <v>23</v>
      </c>
      <c r="G739">
        <v>0</v>
      </c>
      <c r="H739" t="str">
        <f>IF(Append1[[#This Row],[number_vmail_messages]]&lt;=10, "Low",
IF(Append1[[#This Row],[number_vmail_messages]]&lt;=25, "Medium", "High"))</f>
        <v>Low</v>
      </c>
      <c r="I739">
        <v>232.7</v>
      </c>
      <c r="J739">
        <v>97</v>
      </c>
      <c r="K739">
        <v>39.56</v>
      </c>
      <c r="L739">
        <v>208.2</v>
      </c>
      <c r="M739">
        <v>85</v>
      </c>
      <c r="N739">
        <v>17.7</v>
      </c>
      <c r="O739">
        <v>194.3</v>
      </c>
      <c r="P739">
        <v>113</v>
      </c>
      <c r="Q739">
        <v>8.74</v>
      </c>
      <c r="R739">
        <v>10.199999999999999</v>
      </c>
      <c r="S739">
        <v>7</v>
      </c>
      <c r="T739">
        <v>2.75</v>
      </c>
      <c r="U739" t="str">
        <f>IF(Append1[[#This Row],[total_intl_charge]] &lt;= MEDIAN(Append1[total_intl_charge]), "Low", "High")</f>
        <v>Low</v>
      </c>
      <c r="V739">
        <v>1</v>
      </c>
      <c r="X739" s="1"/>
      <c r="Y739">
        <f>IF(Append1[[#This Row],[churn]]="yes", 1,0)</f>
        <v>0</v>
      </c>
      <c r="Z739" t="str">
        <f>IF(Append1[[#This Row],[total_eve_charge]]&lt;=15,"Low",
IF(Append1[[#This Row],[total_eve_charge]]&lt;=19,"Medium","High"))</f>
        <v>Medium</v>
      </c>
      <c r="AA739" s="1" t="str">
        <f>IF(Append1[[#This Row],[total_day_charge]]&gt;30,"Heavy User",
IF(Append1[[#This Row],[total_eve_charge]]&gt;20,"Evening User",
IF(Append1[[#This Row],[total_night_charge]]&gt;10,"Night User","Low User")))</f>
        <v>Heavy User</v>
      </c>
    </row>
    <row r="740" spans="1:27" hidden="1" x14ac:dyDescent="0.3">
      <c r="A740">
        <v>739</v>
      </c>
      <c r="B740" s="1" t="s">
        <v>42</v>
      </c>
      <c r="C740">
        <v>110</v>
      </c>
      <c r="D740" s="1" t="s">
        <v>32</v>
      </c>
      <c r="E740" s="1">
        <v>0</v>
      </c>
      <c r="F740" s="1" t="s">
        <v>23</v>
      </c>
      <c r="G740">
        <v>0</v>
      </c>
      <c r="H740" t="str">
        <f>IF(Append1[[#This Row],[number_vmail_messages]]&lt;=10, "Low",
IF(Append1[[#This Row],[number_vmail_messages]]&lt;=25, "Medium", "High"))</f>
        <v>Low</v>
      </c>
      <c r="I740">
        <v>272.5</v>
      </c>
      <c r="J740">
        <v>113</v>
      </c>
      <c r="K740">
        <v>46.33</v>
      </c>
      <c r="L740">
        <v>288.89999999999998</v>
      </c>
      <c r="M740">
        <v>113</v>
      </c>
      <c r="N740">
        <v>24.56</v>
      </c>
      <c r="O740">
        <v>172.4</v>
      </c>
      <c r="P740">
        <v>96</v>
      </c>
      <c r="Q740">
        <v>7.76</v>
      </c>
      <c r="R740">
        <v>10.1</v>
      </c>
      <c r="S740">
        <v>5</v>
      </c>
      <c r="T740">
        <v>2.73</v>
      </c>
      <c r="U740" t="str">
        <f>IF(Append1[[#This Row],[total_intl_charge]] &lt;= MEDIAN(Append1[total_intl_charge]), "Low", "High")</f>
        <v>Low</v>
      </c>
      <c r="V740">
        <v>2</v>
      </c>
      <c r="X740" s="1"/>
      <c r="Y740">
        <f>IF(Append1[[#This Row],[churn]]="yes", 1,0)</f>
        <v>0</v>
      </c>
      <c r="Z740" t="str">
        <f>IF(Append1[[#This Row],[total_eve_charge]]&lt;=15,"Low",
IF(Append1[[#This Row],[total_eve_charge]]&lt;=19,"Medium","High"))</f>
        <v>High</v>
      </c>
      <c r="AA740" s="1" t="str">
        <f>IF(Append1[[#This Row],[total_day_charge]]&gt;30,"Heavy User",
IF(Append1[[#This Row],[total_eve_charge]]&gt;20,"Evening User",
IF(Append1[[#This Row],[total_night_charge]]&gt;10,"Night User","Low User")))</f>
        <v>Heavy User</v>
      </c>
    </row>
    <row r="741" spans="1:27" hidden="1" x14ac:dyDescent="0.3">
      <c r="A741">
        <v>740</v>
      </c>
      <c r="B741" s="1" t="s">
        <v>63</v>
      </c>
      <c r="C741">
        <v>109</v>
      </c>
      <c r="D741" s="1" t="s">
        <v>22</v>
      </c>
      <c r="E741" s="1">
        <v>0</v>
      </c>
      <c r="F741" s="1" t="s">
        <v>23</v>
      </c>
      <c r="G741">
        <v>0</v>
      </c>
      <c r="H741" t="str">
        <f>IF(Append1[[#This Row],[number_vmail_messages]]&lt;=10, "Low",
IF(Append1[[#This Row],[number_vmail_messages]]&lt;=25, "Medium", "High"))</f>
        <v>Low</v>
      </c>
      <c r="I741">
        <v>136.19999999999999</v>
      </c>
      <c r="J741">
        <v>103</v>
      </c>
      <c r="K741">
        <v>23.15</v>
      </c>
      <c r="L741">
        <v>177.8</v>
      </c>
      <c r="M741">
        <v>132</v>
      </c>
      <c r="N741">
        <v>15.11</v>
      </c>
      <c r="O741">
        <v>263.39999999999998</v>
      </c>
      <c r="P741">
        <v>135</v>
      </c>
      <c r="Q741">
        <v>11.85</v>
      </c>
      <c r="R741">
        <v>8.3000000000000007</v>
      </c>
      <c r="S741">
        <v>3</v>
      </c>
      <c r="T741">
        <v>2.2400000000000002</v>
      </c>
      <c r="U741" t="str">
        <f>IF(Append1[[#This Row],[total_intl_charge]] &lt;= MEDIAN(Append1[total_intl_charge]), "Low", "High")</f>
        <v>Low</v>
      </c>
      <c r="V741">
        <v>1</v>
      </c>
      <c r="X741" s="1"/>
      <c r="Y741">
        <f>IF(Append1[[#This Row],[churn]]="yes", 1,0)</f>
        <v>0</v>
      </c>
      <c r="Z741" t="str">
        <f>IF(Append1[[#This Row],[total_eve_charge]]&lt;=15,"Low",
IF(Append1[[#This Row],[total_eve_charge]]&lt;=19,"Medium","High"))</f>
        <v>Medium</v>
      </c>
      <c r="AA741" s="1" t="str">
        <f>IF(Append1[[#This Row],[total_day_charge]]&gt;30,"Heavy User",
IF(Append1[[#This Row],[total_eve_charge]]&gt;20,"Evening User",
IF(Append1[[#This Row],[total_night_charge]]&gt;10,"Night User","Low User")))</f>
        <v>Night User</v>
      </c>
    </row>
    <row r="742" spans="1:27" hidden="1" x14ac:dyDescent="0.3">
      <c r="A742">
        <v>741</v>
      </c>
      <c r="B742" s="1" t="s">
        <v>50</v>
      </c>
      <c r="C742">
        <v>122</v>
      </c>
      <c r="D742" s="1" t="s">
        <v>32</v>
      </c>
      <c r="E742" s="1">
        <v>0</v>
      </c>
      <c r="F742" s="1" t="s">
        <v>23</v>
      </c>
      <c r="G742">
        <v>0</v>
      </c>
      <c r="H742" t="str">
        <f>IF(Append1[[#This Row],[number_vmail_messages]]&lt;=10, "Low",
IF(Append1[[#This Row],[number_vmail_messages]]&lt;=25, "Medium", "High"))</f>
        <v>Low</v>
      </c>
      <c r="I742">
        <v>189.9</v>
      </c>
      <c r="J742">
        <v>87</v>
      </c>
      <c r="K742">
        <v>32.28</v>
      </c>
      <c r="L742">
        <v>193.9</v>
      </c>
      <c r="M742">
        <v>118</v>
      </c>
      <c r="N742">
        <v>16.48</v>
      </c>
      <c r="O742">
        <v>177.4</v>
      </c>
      <c r="P742">
        <v>114</v>
      </c>
      <c r="Q742">
        <v>7.98</v>
      </c>
      <c r="R742">
        <v>15.6</v>
      </c>
      <c r="S742">
        <v>2</v>
      </c>
      <c r="T742">
        <v>4.21</v>
      </c>
      <c r="U742" t="str">
        <f>IF(Append1[[#This Row],[total_intl_charge]] &lt;= MEDIAN(Append1[total_intl_charge]), "Low", "High")</f>
        <v>High</v>
      </c>
      <c r="V742">
        <v>0</v>
      </c>
      <c r="X742" s="1"/>
      <c r="Y742">
        <f>IF(Append1[[#This Row],[churn]]="yes", 1,0)</f>
        <v>0</v>
      </c>
      <c r="Z742" t="str">
        <f>IF(Append1[[#This Row],[total_eve_charge]]&lt;=15,"Low",
IF(Append1[[#This Row],[total_eve_charge]]&lt;=19,"Medium","High"))</f>
        <v>Medium</v>
      </c>
      <c r="AA742" s="1" t="str">
        <f>IF(Append1[[#This Row],[total_day_charge]]&gt;30,"Heavy User",
IF(Append1[[#This Row],[total_eve_charge]]&gt;20,"Evening User",
IF(Append1[[#This Row],[total_night_charge]]&gt;10,"Night User","Low User")))</f>
        <v>Heavy User</v>
      </c>
    </row>
    <row r="743" spans="1:27" hidden="1" x14ac:dyDescent="0.3">
      <c r="A743">
        <v>742</v>
      </c>
      <c r="B743" s="1" t="s">
        <v>53</v>
      </c>
      <c r="C743">
        <v>121</v>
      </c>
      <c r="D743" s="1" t="s">
        <v>32</v>
      </c>
      <c r="E743" s="1">
        <v>0</v>
      </c>
      <c r="F743" s="1" t="s">
        <v>23</v>
      </c>
      <c r="G743">
        <v>0</v>
      </c>
      <c r="H743" t="str">
        <f>IF(Append1[[#This Row],[number_vmail_messages]]&lt;=10, "Low",
IF(Append1[[#This Row],[number_vmail_messages]]&lt;=25, "Medium", "High"))</f>
        <v>Low</v>
      </c>
      <c r="I743">
        <v>245.9</v>
      </c>
      <c r="J743">
        <v>113</v>
      </c>
      <c r="K743">
        <v>41.8</v>
      </c>
      <c r="L743">
        <v>210.8</v>
      </c>
      <c r="M743">
        <v>94</v>
      </c>
      <c r="N743">
        <v>17.920000000000002</v>
      </c>
      <c r="O743">
        <v>187.9</v>
      </c>
      <c r="P743">
        <v>108</v>
      </c>
      <c r="Q743">
        <v>8.4600000000000009</v>
      </c>
      <c r="R743">
        <v>10.4</v>
      </c>
      <c r="S743">
        <v>8</v>
      </c>
      <c r="T743">
        <v>2.81</v>
      </c>
      <c r="U743" t="str">
        <f>IF(Append1[[#This Row],[total_intl_charge]] &lt;= MEDIAN(Append1[total_intl_charge]), "Low", "High")</f>
        <v>High</v>
      </c>
      <c r="V743">
        <v>1</v>
      </c>
      <c r="X743" s="1"/>
      <c r="Y743">
        <f>IF(Append1[[#This Row],[churn]]="yes", 1,0)</f>
        <v>0</v>
      </c>
      <c r="Z743" t="str">
        <f>IF(Append1[[#This Row],[total_eve_charge]]&lt;=15,"Low",
IF(Append1[[#This Row],[total_eve_charge]]&lt;=19,"Medium","High"))</f>
        <v>Medium</v>
      </c>
      <c r="AA743" s="1" t="str">
        <f>IF(Append1[[#This Row],[total_day_charge]]&gt;30,"Heavy User",
IF(Append1[[#This Row],[total_eve_charge]]&gt;20,"Evening User",
IF(Append1[[#This Row],[total_night_charge]]&gt;10,"Night User","Low User")))</f>
        <v>Heavy User</v>
      </c>
    </row>
    <row r="744" spans="1:27" hidden="1" x14ac:dyDescent="0.3">
      <c r="A744">
        <v>743</v>
      </c>
      <c r="B744" s="1" t="s">
        <v>52</v>
      </c>
      <c r="C744">
        <v>41</v>
      </c>
      <c r="D744" s="1" t="s">
        <v>32</v>
      </c>
      <c r="E744" s="1">
        <v>0</v>
      </c>
      <c r="F744" s="1" t="s">
        <v>24</v>
      </c>
      <c r="G744">
        <v>43</v>
      </c>
      <c r="H744" t="str">
        <f>IF(Append1[[#This Row],[number_vmail_messages]]&lt;=10, "Low",
IF(Append1[[#This Row],[number_vmail_messages]]&lt;=25, "Medium", "High"))</f>
        <v>High</v>
      </c>
      <c r="I744">
        <v>158.9</v>
      </c>
      <c r="J744">
        <v>96</v>
      </c>
      <c r="K744">
        <v>27.01</v>
      </c>
      <c r="L744">
        <v>280.39999999999998</v>
      </c>
      <c r="M744">
        <v>117</v>
      </c>
      <c r="N744">
        <v>23.83</v>
      </c>
      <c r="O744">
        <v>216.5</v>
      </c>
      <c r="P744">
        <v>97</v>
      </c>
      <c r="Q744">
        <v>9.74</v>
      </c>
      <c r="R744">
        <v>10.8</v>
      </c>
      <c r="S744">
        <v>4</v>
      </c>
      <c r="T744">
        <v>2.92</v>
      </c>
      <c r="U744" t="str">
        <f>IF(Append1[[#This Row],[total_intl_charge]] &lt;= MEDIAN(Append1[total_intl_charge]), "Low", "High")</f>
        <v>High</v>
      </c>
      <c r="V744">
        <v>2</v>
      </c>
      <c r="X744" s="1"/>
      <c r="Y744">
        <f>IF(Append1[[#This Row],[churn]]="yes", 1,0)</f>
        <v>0</v>
      </c>
      <c r="Z744" t="str">
        <f>IF(Append1[[#This Row],[total_eve_charge]]&lt;=15,"Low",
IF(Append1[[#This Row],[total_eve_charge]]&lt;=19,"Medium","High"))</f>
        <v>High</v>
      </c>
      <c r="AA744" s="1" t="str">
        <f>IF(Append1[[#This Row],[total_day_charge]]&gt;30,"Heavy User",
IF(Append1[[#This Row],[total_eve_charge]]&gt;20,"Evening User",
IF(Append1[[#This Row],[total_night_charge]]&gt;10,"Night User","Low User")))</f>
        <v>Evening User</v>
      </c>
    </row>
    <row r="745" spans="1:27" hidden="1" x14ac:dyDescent="0.3">
      <c r="A745">
        <v>744</v>
      </c>
      <c r="B745" s="1" t="s">
        <v>71</v>
      </c>
      <c r="C745">
        <v>102</v>
      </c>
      <c r="D745" s="1" t="s">
        <v>26</v>
      </c>
      <c r="E745" s="1">
        <v>0</v>
      </c>
      <c r="F745" s="1" t="s">
        <v>23</v>
      </c>
      <c r="G745">
        <v>0</v>
      </c>
      <c r="H745" t="str">
        <f>IF(Append1[[#This Row],[number_vmail_messages]]&lt;=10, "Low",
IF(Append1[[#This Row],[number_vmail_messages]]&lt;=25, "Medium", "High"))</f>
        <v>Low</v>
      </c>
      <c r="I745">
        <v>145.80000000000001</v>
      </c>
      <c r="J745">
        <v>59</v>
      </c>
      <c r="K745">
        <v>24.79</v>
      </c>
      <c r="L745">
        <v>223.1</v>
      </c>
      <c r="M745">
        <v>109</v>
      </c>
      <c r="N745">
        <v>18.96</v>
      </c>
      <c r="O745">
        <v>219.2</v>
      </c>
      <c r="P745">
        <v>104</v>
      </c>
      <c r="Q745">
        <v>9.86</v>
      </c>
      <c r="R745">
        <v>9.8000000000000007</v>
      </c>
      <c r="S745">
        <v>3</v>
      </c>
      <c r="T745">
        <v>2.65</v>
      </c>
      <c r="U745" t="str">
        <f>IF(Append1[[#This Row],[total_intl_charge]] &lt;= MEDIAN(Append1[total_intl_charge]), "Low", "High")</f>
        <v>Low</v>
      </c>
      <c r="V745">
        <v>0</v>
      </c>
      <c r="X745" s="1"/>
      <c r="Y745">
        <f>IF(Append1[[#This Row],[churn]]="yes", 1,0)</f>
        <v>0</v>
      </c>
      <c r="Z745" t="str">
        <f>IF(Append1[[#This Row],[total_eve_charge]]&lt;=15,"Low",
IF(Append1[[#This Row],[total_eve_charge]]&lt;=19,"Medium","High"))</f>
        <v>Medium</v>
      </c>
      <c r="AA745" s="1" t="str">
        <f>IF(Append1[[#This Row],[total_day_charge]]&gt;30,"Heavy User",
IF(Append1[[#This Row],[total_eve_charge]]&gt;20,"Evening User",
IF(Append1[[#This Row],[total_night_charge]]&gt;10,"Night User","Low User")))</f>
        <v>Low User</v>
      </c>
    </row>
    <row r="746" spans="1:27" hidden="1" x14ac:dyDescent="0.3">
      <c r="A746">
        <v>745</v>
      </c>
      <c r="B746" s="1" t="s">
        <v>68</v>
      </c>
      <c r="C746">
        <v>73</v>
      </c>
      <c r="D746" s="1" t="s">
        <v>22</v>
      </c>
      <c r="E746" s="1">
        <v>0</v>
      </c>
      <c r="F746" s="1" t="s">
        <v>23</v>
      </c>
      <c r="G746">
        <v>0</v>
      </c>
      <c r="H746" t="str">
        <f>IF(Append1[[#This Row],[number_vmail_messages]]&lt;=10, "Low",
IF(Append1[[#This Row],[number_vmail_messages]]&lt;=25, "Medium", "High"))</f>
        <v>Low</v>
      </c>
      <c r="I746">
        <v>184.7</v>
      </c>
      <c r="J746">
        <v>109</v>
      </c>
      <c r="K746">
        <v>31.4</v>
      </c>
      <c r="L746">
        <v>161.30000000000001</v>
      </c>
      <c r="M746">
        <v>108</v>
      </c>
      <c r="N746">
        <v>13.71</v>
      </c>
      <c r="O746">
        <v>148.80000000000001</v>
      </c>
      <c r="P746">
        <v>103</v>
      </c>
      <c r="Q746">
        <v>6.7</v>
      </c>
      <c r="R746">
        <v>11.3</v>
      </c>
      <c r="S746">
        <v>4</v>
      </c>
      <c r="T746">
        <v>3.05</v>
      </c>
      <c r="U746" t="str">
        <f>IF(Append1[[#This Row],[total_intl_charge]] &lt;= MEDIAN(Append1[total_intl_charge]), "Low", "High")</f>
        <v>High</v>
      </c>
      <c r="V746">
        <v>2</v>
      </c>
      <c r="X746" s="1"/>
      <c r="Y746">
        <f>IF(Append1[[#This Row],[churn]]="yes", 1,0)</f>
        <v>0</v>
      </c>
      <c r="Z746" t="str">
        <f>IF(Append1[[#This Row],[total_eve_charge]]&lt;=15,"Low",
IF(Append1[[#This Row],[total_eve_charge]]&lt;=19,"Medium","High"))</f>
        <v>Low</v>
      </c>
      <c r="AA746" s="1" t="str">
        <f>IF(Append1[[#This Row],[total_day_charge]]&gt;30,"Heavy User",
IF(Append1[[#This Row],[total_eve_charge]]&gt;20,"Evening User",
IF(Append1[[#This Row],[total_night_charge]]&gt;10,"Night User","Low User")))</f>
        <v>Heavy User</v>
      </c>
    </row>
    <row r="747" spans="1:27" hidden="1" x14ac:dyDescent="0.3">
      <c r="A747">
        <v>746</v>
      </c>
      <c r="B747" s="1" t="s">
        <v>33</v>
      </c>
      <c r="C747">
        <v>130</v>
      </c>
      <c r="D747" s="1" t="s">
        <v>22</v>
      </c>
      <c r="E747" s="1">
        <v>0</v>
      </c>
      <c r="F747" s="1" t="s">
        <v>23</v>
      </c>
      <c r="G747">
        <v>0</v>
      </c>
      <c r="H747" t="str">
        <f>IF(Append1[[#This Row],[number_vmail_messages]]&lt;=10, "Low",
IF(Append1[[#This Row],[number_vmail_messages]]&lt;=25, "Medium", "High"))</f>
        <v>Low</v>
      </c>
      <c r="I747">
        <v>119.4</v>
      </c>
      <c r="J747">
        <v>99</v>
      </c>
      <c r="K747">
        <v>20.3</v>
      </c>
      <c r="L747">
        <v>226.3</v>
      </c>
      <c r="M747">
        <v>97</v>
      </c>
      <c r="N747">
        <v>19.239999999999998</v>
      </c>
      <c r="O747">
        <v>202.7</v>
      </c>
      <c r="P747">
        <v>111</v>
      </c>
      <c r="Q747">
        <v>9.1199999999999992</v>
      </c>
      <c r="R747">
        <v>11.3</v>
      </c>
      <c r="S747">
        <v>7</v>
      </c>
      <c r="T747">
        <v>3.05</v>
      </c>
      <c r="U747" t="str">
        <f>IF(Append1[[#This Row],[total_intl_charge]] &lt;= MEDIAN(Append1[total_intl_charge]), "Low", "High")</f>
        <v>High</v>
      </c>
      <c r="V747">
        <v>0</v>
      </c>
      <c r="X747" s="1"/>
      <c r="Y747">
        <f>IF(Append1[[#This Row],[churn]]="yes", 1,0)</f>
        <v>0</v>
      </c>
      <c r="Z747" t="str">
        <f>IF(Append1[[#This Row],[total_eve_charge]]&lt;=15,"Low",
IF(Append1[[#This Row],[total_eve_charge]]&lt;=19,"Medium","High"))</f>
        <v>High</v>
      </c>
      <c r="AA747" s="1" t="str">
        <f>IF(Append1[[#This Row],[total_day_charge]]&gt;30,"Heavy User",
IF(Append1[[#This Row],[total_eve_charge]]&gt;20,"Evening User",
IF(Append1[[#This Row],[total_night_charge]]&gt;10,"Night User","Low User")))</f>
        <v>Low User</v>
      </c>
    </row>
    <row r="748" spans="1:27" hidden="1" x14ac:dyDescent="0.3">
      <c r="A748">
        <v>747</v>
      </c>
      <c r="B748" s="1" t="s">
        <v>47</v>
      </c>
      <c r="C748">
        <v>73</v>
      </c>
      <c r="D748" s="1" t="s">
        <v>32</v>
      </c>
      <c r="E748" s="1">
        <v>0</v>
      </c>
      <c r="F748" s="1" t="s">
        <v>23</v>
      </c>
      <c r="G748">
        <v>0</v>
      </c>
      <c r="H748" t="str">
        <f>IF(Append1[[#This Row],[number_vmail_messages]]&lt;=10, "Low",
IF(Append1[[#This Row],[number_vmail_messages]]&lt;=25, "Medium", "High"))</f>
        <v>Low</v>
      </c>
      <c r="I748">
        <v>177.2</v>
      </c>
      <c r="J748">
        <v>118</v>
      </c>
      <c r="K748">
        <v>30.12</v>
      </c>
      <c r="L748">
        <v>270.5</v>
      </c>
      <c r="M748">
        <v>84</v>
      </c>
      <c r="N748">
        <v>22.99</v>
      </c>
      <c r="O748">
        <v>241.8</v>
      </c>
      <c r="P748">
        <v>112</v>
      </c>
      <c r="Q748">
        <v>10.88</v>
      </c>
      <c r="R748">
        <v>12.3</v>
      </c>
      <c r="S748">
        <v>2</v>
      </c>
      <c r="T748">
        <v>3.32</v>
      </c>
      <c r="U748" t="str">
        <f>IF(Append1[[#This Row],[total_intl_charge]] &lt;= MEDIAN(Append1[total_intl_charge]), "Low", "High")</f>
        <v>High</v>
      </c>
      <c r="V748">
        <v>3</v>
      </c>
      <c r="X748" s="1"/>
      <c r="Y748">
        <f>IF(Append1[[#This Row],[churn]]="yes", 1,0)</f>
        <v>0</v>
      </c>
      <c r="Z748" t="str">
        <f>IF(Append1[[#This Row],[total_eve_charge]]&lt;=15,"Low",
IF(Append1[[#This Row],[total_eve_charge]]&lt;=19,"Medium","High"))</f>
        <v>High</v>
      </c>
      <c r="AA748" s="1" t="str">
        <f>IF(Append1[[#This Row],[total_day_charge]]&gt;30,"Heavy User",
IF(Append1[[#This Row],[total_eve_charge]]&gt;20,"Evening User",
IF(Append1[[#This Row],[total_night_charge]]&gt;10,"Night User","Low User")))</f>
        <v>Heavy User</v>
      </c>
    </row>
    <row r="749" spans="1:27" hidden="1" x14ac:dyDescent="0.3">
      <c r="A749">
        <v>748</v>
      </c>
      <c r="B749" s="1" t="s">
        <v>71</v>
      </c>
      <c r="C749">
        <v>152</v>
      </c>
      <c r="D749" s="1" t="s">
        <v>22</v>
      </c>
      <c r="E749" s="1">
        <v>0</v>
      </c>
      <c r="F749" s="1" t="s">
        <v>23</v>
      </c>
      <c r="G749">
        <v>0</v>
      </c>
      <c r="H749" t="str">
        <f>IF(Append1[[#This Row],[number_vmail_messages]]&lt;=10, "Low",
IF(Append1[[#This Row],[number_vmail_messages]]&lt;=25, "Medium", "High"))</f>
        <v>Low</v>
      </c>
      <c r="I749">
        <v>184.2</v>
      </c>
      <c r="J749">
        <v>90</v>
      </c>
      <c r="K749">
        <v>31.31</v>
      </c>
      <c r="L749">
        <v>256.8</v>
      </c>
      <c r="M749">
        <v>73</v>
      </c>
      <c r="N749">
        <v>21.83</v>
      </c>
      <c r="O749">
        <v>213.6</v>
      </c>
      <c r="P749">
        <v>113</v>
      </c>
      <c r="Q749">
        <v>9.61</v>
      </c>
      <c r="R749">
        <v>14.7</v>
      </c>
      <c r="S749">
        <v>2</v>
      </c>
      <c r="T749">
        <v>3.97</v>
      </c>
      <c r="U749" t="str">
        <f>IF(Append1[[#This Row],[total_intl_charge]] &lt;= MEDIAN(Append1[total_intl_charge]), "Low", "High")</f>
        <v>High</v>
      </c>
      <c r="V749">
        <v>3</v>
      </c>
      <c r="X749" s="1"/>
      <c r="Y749">
        <f>IF(Append1[[#This Row],[churn]]="yes", 1,0)</f>
        <v>0</v>
      </c>
      <c r="Z749" t="str">
        <f>IF(Append1[[#This Row],[total_eve_charge]]&lt;=15,"Low",
IF(Append1[[#This Row],[total_eve_charge]]&lt;=19,"Medium","High"))</f>
        <v>High</v>
      </c>
      <c r="AA749" s="1" t="str">
        <f>IF(Append1[[#This Row],[total_day_charge]]&gt;30,"Heavy User",
IF(Append1[[#This Row],[total_eve_charge]]&gt;20,"Evening User",
IF(Append1[[#This Row],[total_night_charge]]&gt;10,"Night User","Low User")))</f>
        <v>Heavy User</v>
      </c>
    </row>
    <row r="750" spans="1:27" hidden="1" x14ac:dyDescent="0.3">
      <c r="A750">
        <v>749</v>
      </c>
      <c r="B750" s="1" t="s">
        <v>69</v>
      </c>
      <c r="C750">
        <v>61</v>
      </c>
      <c r="D750" s="1" t="s">
        <v>22</v>
      </c>
      <c r="E750" s="1">
        <v>0</v>
      </c>
      <c r="F750" s="1" t="s">
        <v>23</v>
      </c>
      <c r="G750">
        <v>0</v>
      </c>
      <c r="H750" t="str">
        <f>IF(Append1[[#This Row],[number_vmail_messages]]&lt;=10, "Low",
IF(Append1[[#This Row],[number_vmail_messages]]&lt;=25, "Medium", "High"))</f>
        <v>Low</v>
      </c>
      <c r="I750">
        <v>140.6</v>
      </c>
      <c r="J750">
        <v>89</v>
      </c>
      <c r="K750">
        <v>23.9</v>
      </c>
      <c r="L750">
        <v>172.8</v>
      </c>
      <c r="M750">
        <v>128</v>
      </c>
      <c r="N750">
        <v>14.69</v>
      </c>
      <c r="O750">
        <v>212.4</v>
      </c>
      <c r="P750">
        <v>97</v>
      </c>
      <c r="Q750">
        <v>9.56</v>
      </c>
      <c r="R750">
        <v>13.6</v>
      </c>
      <c r="S750">
        <v>4</v>
      </c>
      <c r="T750">
        <v>3.67</v>
      </c>
      <c r="U750" t="str">
        <f>IF(Append1[[#This Row],[total_intl_charge]] &lt;= MEDIAN(Append1[total_intl_charge]), "Low", "High")</f>
        <v>High</v>
      </c>
      <c r="V750">
        <v>1</v>
      </c>
      <c r="X750" s="1"/>
      <c r="Y750">
        <f>IF(Append1[[#This Row],[churn]]="yes", 1,0)</f>
        <v>0</v>
      </c>
      <c r="Z750" t="str">
        <f>IF(Append1[[#This Row],[total_eve_charge]]&lt;=15,"Low",
IF(Append1[[#This Row],[total_eve_charge]]&lt;=19,"Medium","High"))</f>
        <v>Low</v>
      </c>
      <c r="AA750" s="1" t="str">
        <f>IF(Append1[[#This Row],[total_day_charge]]&gt;30,"Heavy User",
IF(Append1[[#This Row],[total_eve_charge]]&gt;20,"Evening User",
IF(Append1[[#This Row],[total_night_charge]]&gt;10,"Night User","Low User")))</f>
        <v>Low User</v>
      </c>
    </row>
    <row r="751" spans="1:27" hidden="1" x14ac:dyDescent="0.3">
      <c r="A751">
        <v>750</v>
      </c>
      <c r="B751" s="1" t="s">
        <v>69</v>
      </c>
      <c r="C751">
        <v>109</v>
      </c>
      <c r="D751" s="1" t="s">
        <v>26</v>
      </c>
      <c r="E751" s="1">
        <v>0</v>
      </c>
      <c r="F751" s="1" t="s">
        <v>23</v>
      </c>
      <c r="G751">
        <v>0</v>
      </c>
      <c r="H751" t="str">
        <f>IF(Append1[[#This Row],[number_vmail_messages]]&lt;=10, "Low",
IF(Append1[[#This Row],[number_vmail_messages]]&lt;=25, "Medium", "High"))</f>
        <v>Low</v>
      </c>
      <c r="I751">
        <v>188.8</v>
      </c>
      <c r="J751">
        <v>67</v>
      </c>
      <c r="K751">
        <v>32.1</v>
      </c>
      <c r="L751">
        <v>171.7</v>
      </c>
      <c r="M751">
        <v>92</v>
      </c>
      <c r="N751">
        <v>14.59</v>
      </c>
      <c r="O751">
        <v>224.4</v>
      </c>
      <c r="P751">
        <v>89</v>
      </c>
      <c r="Q751">
        <v>10.1</v>
      </c>
      <c r="R751">
        <v>8.5</v>
      </c>
      <c r="S751">
        <v>6</v>
      </c>
      <c r="T751">
        <v>2.2999999999999998</v>
      </c>
      <c r="U751" t="str">
        <f>IF(Append1[[#This Row],[total_intl_charge]] &lt;= MEDIAN(Append1[total_intl_charge]), "Low", "High")</f>
        <v>Low</v>
      </c>
      <c r="V751">
        <v>0</v>
      </c>
      <c r="X751" s="1"/>
      <c r="Y751">
        <f>IF(Append1[[#This Row],[churn]]="yes", 1,0)</f>
        <v>0</v>
      </c>
      <c r="Z751" t="str">
        <f>IF(Append1[[#This Row],[total_eve_charge]]&lt;=15,"Low",
IF(Append1[[#This Row],[total_eve_charge]]&lt;=19,"Medium","High"))</f>
        <v>Low</v>
      </c>
      <c r="AA751" s="1" t="str">
        <f>IF(Append1[[#This Row],[total_day_charge]]&gt;30,"Heavy User",
IF(Append1[[#This Row],[total_eve_charge]]&gt;20,"Evening User",
IF(Append1[[#This Row],[total_night_charge]]&gt;10,"Night User","Low User")))</f>
        <v>Heavy User</v>
      </c>
    </row>
    <row r="752" spans="1:27" x14ac:dyDescent="0.3">
      <c r="A752">
        <v>1</v>
      </c>
      <c r="B752" s="1" t="s">
        <v>67</v>
      </c>
      <c r="C752">
        <v>107</v>
      </c>
      <c r="D752" s="1" t="s">
        <v>22</v>
      </c>
      <c r="E752" s="1">
        <v>0</v>
      </c>
      <c r="F752" s="1" t="s">
        <v>24</v>
      </c>
      <c r="G752">
        <v>26</v>
      </c>
      <c r="H752" t="str">
        <f>IF(Append1[[#This Row],[number_vmail_messages]]&lt;=10, "Low",
IF(Append1[[#This Row],[number_vmail_messages]]&lt;=25, "Medium", "High"))</f>
        <v>High</v>
      </c>
      <c r="I752">
        <v>161.6</v>
      </c>
      <c r="J752">
        <v>123</v>
      </c>
      <c r="K752">
        <v>27.47</v>
      </c>
      <c r="L752">
        <v>195.5</v>
      </c>
      <c r="M752">
        <v>103</v>
      </c>
      <c r="N752">
        <v>16.62</v>
      </c>
      <c r="O752">
        <v>254.4</v>
      </c>
      <c r="P752">
        <v>103</v>
      </c>
      <c r="Q752">
        <v>11.45</v>
      </c>
      <c r="R752">
        <v>13.7</v>
      </c>
      <c r="S752">
        <v>3</v>
      </c>
      <c r="T752">
        <v>3.7</v>
      </c>
      <c r="U752" t="str">
        <f>IF(Append1[[#This Row],[total_intl_charge]] &lt;= MEDIAN(Append1[total_intl_charge]), "Low", "High")</f>
        <v>High</v>
      </c>
      <c r="V752">
        <v>1</v>
      </c>
      <c r="W752" t="s">
        <v>23</v>
      </c>
      <c r="X752" s="1" t="s">
        <v>23</v>
      </c>
      <c r="Y752">
        <f>IF(Append1[[#This Row],[churn]]="yes", 1,0)</f>
        <v>0</v>
      </c>
      <c r="Z752" t="str">
        <f>IF(Append1[[#This Row],[total_eve_charge]]&lt;=15,"Low",
IF(Append1[[#This Row],[total_eve_charge]]&lt;=19,"Medium","High"))</f>
        <v>Medium</v>
      </c>
      <c r="AA752" s="1" t="str">
        <f>IF(Append1[[#This Row],[total_day_charge]]&gt;30,"Heavy User",
IF(Append1[[#This Row],[total_eve_charge]]&gt;20,"Evening User",
IF(Append1[[#This Row],[total_night_charge]]&gt;10,"Night User","Low User")))</f>
        <v>Night User</v>
      </c>
    </row>
    <row r="753" spans="1:27" hidden="1" x14ac:dyDescent="0.3">
      <c r="A753">
        <v>2</v>
      </c>
      <c r="B753" s="1" t="s">
        <v>34</v>
      </c>
      <c r="C753">
        <v>137</v>
      </c>
      <c r="D753" s="1" t="s">
        <v>22</v>
      </c>
      <c r="E753" s="1">
        <v>0</v>
      </c>
      <c r="F753" s="1" t="s">
        <v>23</v>
      </c>
      <c r="G753">
        <v>0</v>
      </c>
      <c r="H753" t="str">
        <f>IF(Append1[[#This Row],[number_vmail_messages]]&lt;=10, "Low",
IF(Append1[[#This Row],[number_vmail_messages]]&lt;=25, "Medium", "High"))</f>
        <v>Low</v>
      </c>
      <c r="I753">
        <v>243.4</v>
      </c>
      <c r="J753">
        <v>114</v>
      </c>
      <c r="K753">
        <v>41.38</v>
      </c>
      <c r="L753">
        <v>121.2</v>
      </c>
      <c r="M753">
        <v>110</v>
      </c>
      <c r="N753">
        <v>10.3</v>
      </c>
      <c r="O753">
        <v>162.6</v>
      </c>
      <c r="P753">
        <v>104</v>
      </c>
      <c r="Q753">
        <v>7.32</v>
      </c>
      <c r="R753">
        <v>12.2</v>
      </c>
      <c r="S753">
        <v>5</v>
      </c>
      <c r="T753">
        <v>3.29</v>
      </c>
      <c r="U753" t="str">
        <f>IF(Append1[[#This Row],[total_intl_charge]] &lt;= MEDIAN(Append1[total_intl_charge]), "Low", "High")</f>
        <v>High</v>
      </c>
      <c r="V753">
        <v>0</v>
      </c>
      <c r="W753" t="s">
        <v>23</v>
      </c>
      <c r="X753" s="1" t="s">
        <v>23</v>
      </c>
      <c r="Y753">
        <f>IF(Append1[[#This Row],[churn]]="yes", 1,0)</f>
        <v>0</v>
      </c>
      <c r="Z753" t="str">
        <f>IF(Append1[[#This Row],[total_eve_charge]]&lt;=15,"Low",
IF(Append1[[#This Row],[total_eve_charge]]&lt;=19,"Medium","High"))</f>
        <v>Low</v>
      </c>
      <c r="AA753" s="1" t="str">
        <f>IF(Append1[[#This Row],[total_day_charge]]&gt;30,"Heavy User",
IF(Append1[[#This Row],[total_eve_charge]]&gt;20,"Evening User",
IF(Append1[[#This Row],[total_night_charge]]&gt;10,"Night User","Low User")))</f>
        <v>Heavy User</v>
      </c>
    </row>
    <row r="754" spans="1:27" hidden="1" x14ac:dyDescent="0.3">
      <c r="A754">
        <v>3</v>
      </c>
      <c r="B754" s="1" t="s">
        <v>67</v>
      </c>
      <c r="C754">
        <v>84</v>
      </c>
      <c r="D754" s="1" t="s">
        <v>32</v>
      </c>
      <c r="E754" s="1">
        <v>1</v>
      </c>
      <c r="F754" s="1" t="s">
        <v>23</v>
      </c>
      <c r="G754">
        <v>0</v>
      </c>
      <c r="H754" t="str">
        <f>IF(Append1[[#This Row],[number_vmail_messages]]&lt;=10, "Low",
IF(Append1[[#This Row],[number_vmail_messages]]&lt;=25, "Medium", "High"))</f>
        <v>Low</v>
      </c>
      <c r="I754">
        <v>299.39999999999998</v>
      </c>
      <c r="J754">
        <v>71</v>
      </c>
      <c r="K754">
        <v>50.9</v>
      </c>
      <c r="L754">
        <v>61.9</v>
      </c>
      <c r="M754">
        <v>88</v>
      </c>
      <c r="N754">
        <v>5.26</v>
      </c>
      <c r="O754">
        <v>196.9</v>
      </c>
      <c r="P754">
        <v>89</v>
      </c>
      <c r="Q754">
        <v>8.86</v>
      </c>
      <c r="R754">
        <v>6.6</v>
      </c>
      <c r="S754">
        <v>7</v>
      </c>
      <c r="T754">
        <v>1.78</v>
      </c>
      <c r="U754" t="str">
        <f>IF(Append1[[#This Row],[total_intl_charge]] &lt;= MEDIAN(Append1[total_intl_charge]), "Low", "High")</f>
        <v>Low</v>
      </c>
      <c r="V754">
        <v>2</v>
      </c>
      <c r="W754" t="s">
        <v>23</v>
      </c>
      <c r="X754" s="1" t="s">
        <v>24</v>
      </c>
      <c r="Y754">
        <f>IF(Append1[[#This Row],[churn]]="yes", 1,0)</f>
        <v>0</v>
      </c>
      <c r="Z754" t="str">
        <f>IF(Append1[[#This Row],[total_eve_charge]]&lt;=15,"Low",
IF(Append1[[#This Row],[total_eve_charge]]&lt;=19,"Medium","High"))</f>
        <v>Low</v>
      </c>
      <c r="AA754" s="1" t="str">
        <f>IF(Append1[[#This Row],[total_day_charge]]&gt;30,"Heavy User",
IF(Append1[[#This Row],[total_eve_charge]]&gt;20,"Evening User",
IF(Append1[[#This Row],[total_night_charge]]&gt;10,"Night User","Low User")))</f>
        <v>Heavy User</v>
      </c>
    </row>
    <row r="755" spans="1:27" hidden="1" x14ac:dyDescent="0.3">
      <c r="A755">
        <v>4</v>
      </c>
      <c r="B755" s="1" t="s">
        <v>50</v>
      </c>
      <c r="C755">
        <v>75</v>
      </c>
      <c r="D755" s="1" t="s">
        <v>22</v>
      </c>
      <c r="E755" s="1">
        <v>1</v>
      </c>
      <c r="F755" s="1" t="s">
        <v>23</v>
      </c>
      <c r="G755">
        <v>0</v>
      </c>
      <c r="H755" t="str">
        <f>IF(Append1[[#This Row],[number_vmail_messages]]&lt;=10, "Low",
IF(Append1[[#This Row],[number_vmail_messages]]&lt;=25, "Medium", "High"))</f>
        <v>Low</v>
      </c>
      <c r="I755">
        <v>166.7</v>
      </c>
      <c r="J755">
        <v>113</v>
      </c>
      <c r="K755">
        <v>28.34</v>
      </c>
      <c r="L755">
        <v>148.30000000000001</v>
      </c>
      <c r="M755">
        <v>122</v>
      </c>
      <c r="N755">
        <v>12.61</v>
      </c>
      <c r="O755">
        <v>186.9</v>
      </c>
      <c r="P755">
        <v>121</v>
      </c>
      <c r="Q755">
        <v>8.41</v>
      </c>
      <c r="R755">
        <v>10.1</v>
      </c>
      <c r="S755">
        <v>3</v>
      </c>
      <c r="T755">
        <v>2.73</v>
      </c>
      <c r="U755" t="str">
        <f>IF(Append1[[#This Row],[total_intl_charge]] &lt;= MEDIAN(Append1[total_intl_charge]), "Low", "High")</f>
        <v>Low</v>
      </c>
      <c r="V755">
        <v>3</v>
      </c>
      <c r="W755" t="s">
        <v>23</v>
      </c>
      <c r="X755" s="1" t="s">
        <v>24</v>
      </c>
      <c r="Y755">
        <f>IF(Append1[[#This Row],[churn]]="yes", 1,0)</f>
        <v>0</v>
      </c>
      <c r="Z755" t="str">
        <f>IF(Append1[[#This Row],[total_eve_charge]]&lt;=15,"Low",
IF(Append1[[#This Row],[total_eve_charge]]&lt;=19,"Medium","High"))</f>
        <v>Low</v>
      </c>
      <c r="AA755" s="1" t="str">
        <f>IF(Append1[[#This Row],[total_day_charge]]&gt;30,"Heavy User",
IF(Append1[[#This Row],[total_eve_charge]]&gt;20,"Evening User",
IF(Append1[[#This Row],[total_night_charge]]&gt;10,"Night User","Low User")))</f>
        <v>Low User</v>
      </c>
    </row>
    <row r="756" spans="1:27" x14ac:dyDescent="0.3">
      <c r="A756">
        <v>5</v>
      </c>
      <c r="B756" s="1" t="s">
        <v>42</v>
      </c>
      <c r="C756">
        <v>121</v>
      </c>
      <c r="D756" s="1" t="s">
        <v>26</v>
      </c>
      <c r="E756" s="1">
        <v>0</v>
      </c>
      <c r="F756" s="1" t="s">
        <v>24</v>
      </c>
      <c r="G756">
        <v>24</v>
      </c>
      <c r="H756" t="str">
        <f>IF(Append1[[#This Row],[number_vmail_messages]]&lt;=10, "Low",
IF(Append1[[#This Row],[number_vmail_messages]]&lt;=25, "Medium", "High"))</f>
        <v>Medium</v>
      </c>
      <c r="I756">
        <v>218.2</v>
      </c>
      <c r="J756">
        <v>88</v>
      </c>
      <c r="K756">
        <v>37.090000000000003</v>
      </c>
      <c r="L756">
        <v>348.5</v>
      </c>
      <c r="M756">
        <v>108</v>
      </c>
      <c r="N756">
        <v>29.62</v>
      </c>
      <c r="O756">
        <v>212.6</v>
      </c>
      <c r="P756">
        <v>118</v>
      </c>
      <c r="Q756">
        <v>9.57</v>
      </c>
      <c r="R756">
        <v>7.5</v>
      </c>
      <c r="S756">
        <v>7</v>
      </c>
      <c r="T756">
        <v>2.0299999999999998</v>
      </c>
      <c r="U756" t="str">
        <f>IF(Append1[[#This Row],[total_intl_charge]] &lt;= MEDIAN(Append1[total_intl_charge]), "Low", "High")</f>
        <v>Low</v>
      </c>
      <c r="V756">
        <v>3</v>
      </c>
      <c r="W756" t="s">
        <v>23</v>
      </c>
      <c r="X756" s="1" t="s">
        <v>23</v>
      </c>
      <c r="Y756">
        <f>IF(Append1[[#This Row],[churn]]="yes", 1,0)</f>
        <v>0</v>
      </c>
      <c r="Z756" t="str">
        <f>IF(Append1[[#This Row],[total_eve_charge]]&lt;=15,"Low",
IF(Append1[[#This Row],[total_eve_charge]]&lt;=19,"Medium","High"))</f>
        <v>High</v>
      </c>
      <c r="AA756" s="1" t="str">
        <f>IF(Append1[[#This Row],[total_day_charge]]&gt;30,"Heavy User",
IF(Append1[[#This Row],[total_eve_charge]]&gt;20,"Evening User",
IF(Append1[[#This Row],[total_night_charge]]&gt;10,"Night User","Low User")))</f>
        <v>Heavy User</v>
      </c>
    </row>
    <row r="757" spans="1:27" hidden="1" x14ac:dyDescent="0.3">
      <c r="A757">
        <v>6</v>
      </c>
      <c r="B757" s="1" t="s">
        <v>43</v>
      </c>
      <c r="C757">
        <v>147</v>
      </c>
      <c r="D757" s="1" t="s">
        <v>22</v>
      </c>
      <c r="E757" s="1">
        <v>1</v>
      </c>
      <c r="F757" s="1" t="s">
        <v>23</v>
      </c>
      <c r="G757">
        <v>0</v>
      </c>
      <c r="H757" t="str">
        <f>IF(Append1[[#This Row],[number_vmail_messages]]&lt;=10, "Low",
IF(Append1[[#This Row],[number_vmail_messages]]&lt;=25, "Medium", "High"))</f>
        <v>Low</v>
      </c>
      <c r="I757">
        <v>157</v>
      </c>
      <c r="J757">
        <v>79</v>
      </c>
      <c r="K757">
        <v>26.69</v>
      </c>
      <c r="L757">
        <v>103.1</v>
      </c>
      <c r="M757">
        <v>94</v>
      </c>
      <c r="N757">
        <v>8.76</v>
      </c>
      <c r="O757">
        <v>211.8</v>
      </c>
      <c r="P757">
        <v>96</v>
      </c>
      <c r="Q757">
        <v>9.5299999999999994</v>
      </c>
      <c r="R757">
        <v>7.1</v>
      </c>
      <c r="S757">
        <v>6</v>
      </c>
      <c r="T757">
        <v>1.92</v>
      </c>
      <c r="U757" t="str">
        <f>IF(Append1[[#This Row],[total_intl_charge]] &lt;= MEDIAN(Append1[total_intl_charge]), "Low", "High")</f>
        <v>Low</v>
      </c>
      <c r="V757">
        <v>0</v>
      </c>
      <c r="W757" t="s">
        <v>23</v>
      </c>
      <c r="X757" s="1" t="s">
        <v>24</v>
      </c>
      <c r="Y757">
        <f>IF(Append1[[#This Row],[churn]]="yes", 1,0)</f>
        <v>0</v>
      </c>
      <c r="Z757" t="str">
        <f>IF(Append1[[#This Row],[total_eve_charge]]&lt;=15,"Low",
IF(Append1[[#This Row],[total_eve_charge]]&lt;=19,"Medium","High"))</f>
        <v>Low</v>
      </c>
      <c r="AA757" s="1" t="str">
        <f>IF(Append1[[#This Row],[total_day_charge]]&gt;30,"Heavy User",
IF(Append1[[#This Row],[total_eve_charge]]&gt;20,"Evening User",
IF(Append1[[#This Row],[total_night_charge]]&gt;10,"Night User","Low User")))</f>
        <v>Low User</v>
      </c>
    </row>
    <row r="758" spans="1:27" hidden="1" x14ac:dyDescent="0.3">
      <c r="A758">
        <v>7</v>
      </c>
      <c r="B758" s="1" t="s">
        <v>31</v>
      </c>
      <c r="C758">
        <v>117</v>
      </c>
      <c r="D758" s="1" t="s">
        <v>32</v>
      </c>
      <c r="E758" s="1">
        <v>0</v>
      </c>
      <c r="F758" s="1" t="s">
        <v>23</v>
      </c>
      <c r="G758">
        <v>0</v>
      </c>
      <c r="H758" t="str">
        <f>IF(Append1[[#This Row],[number_vmail_messages]]&lt;=10, "Low",
IF(Append1[[#This Row],[number_vmail_messages]]&lt;=25, "Medium", "High"))</f>
        <v>Low</v>
      </c>
      <c r="I758">
        <v>184.5</v>
      </c>
      <c r="J758">
        <v>97</v>
      </c>
      <c r="K758">
        <v>31.37</v>
      </c>
      <c r="L758">
        <v>351.6</v>
      </c>
      <c r="M758">
        <v>80</v>
      </c>
      <c r="N758">
        <v>29.89</v>
      </c>
      <c r="O758">
        <v>215.8</v>
      </c>
      <c r="P758">
        <v>90</v>
      </c>
      <c r="Q758">
        <v>9.7100000000000009</v>
      </c>
      <c r="R758">
        <v>8.6999999999999993</v>
      </c>
      <c r="S758">
        <v>4</v>
      </c>
      <c r="T758">
        <v>2.35</v>
      </c>
      <c r="U758" t="str">
        <f>IF(Append1[[#This Row],[total_intl_charge]] &lt;= MEDIAN(Append1[total_intl_charge]), "Low", "High")</f>
        <v>Low</v>
      </c>
      <c r="V758">
        <v>1</v>
      </c>
      <c r="W758" t="s">
        <v>23</v>
      </c>
      <c r="X758" s="1" t="s">
        <v>23</v>
      </c>
      <c r="Y758">
        <f>IF(Append1[[#This Row],[churn]]="yes", 1,0)</f>
        <v>0</v>
      </c>
      <c r="Z758" t="str">
        <f>IF(Append1[[#This Row],[total_eve_charge]]&lt;=15,"Low",
IF(Append1[[#This Row],[total_eve_charge]]&lt;=19,"Medium","High"))</f>
        <v>High</v>
      </c>
      <c r="AA758" s="1" t="str">
        <f>IF(Append1[[#This Row],[total_day_charge]]&gt;30,"Heavy User",
IF(Append1[[#This Row],[total_eve_charge]]&gt;20,"Evening User",
IF(Append1[[#This Row],[total_night_charge]]&gt;10,"Night User","Low User")))</f>
        <v>Heavy User</v>
      </c>
    </row>
    <row r="759" spans="1:27" x14ac:dyDescent="0.3">
      <c r="A759">
        <v>8</v>
      </c>
      <c r="B759" s="1" t="s">
        <v>71</v>
      </c>
      <c r="C759">
        <v>141</v>
      </c>
      <c r="D759" s="1" t="s">
        <v>22</v>
      </c>
      <c r="E759" s="1">
        <v>1</v>
      </c>
      <c r="F759" s="1" t="s">
        <v>24</v>
      </c>
      <c r="G759">
        <v>37</v>
      </c>
      <c r="H759" t="str">
        <f>IF(Append1[[#This Row],[number_vmail_messages]]&lt;=10, "Low",
IF(Append1[[#This Row],[number_vmail_messages]]&lt;=25, "Medium", "High"))</f>
        <v>High</v>
      </c>
      <c r="I759">
        <v>258.60000000000002</v>
      </c>
      <c r="J759">
        <v>84</v>
      </c>
      <c r="K759">
        <v>43.96</v>
      </c>
      <c r="L759">
        <v>222</v>
      </c>
      <c r="M759">
        <v>111</v>
      </c>
      <c r="N759">
        <v>18.87</v>
      </c>
      <c r="O759">
        <v>326.39999999999998</v>
      </c>
      <c r="P759">
        <v>97</v>
      </c>
      <c r="Q759">
        <v>14.69</v>
      </c>
      <c r="R759">
        <v>11.2</v>
      </c>
      <c r="S759">
        <v>5</v>
      </c>
      <c r="T759">
        <v>3.02</v>
      </c>
      <c r="U759" t="str">
        <f>IF(Append1[[#This Row],[total_intl_charge]] &lt;= MEDIAN(Append1[total_intl_charge]), "Low", "High")</f>
        <v>High</v>
      </c>
      <c r="V759">
        <v>0</v>
      </c>
      <c r="W759" t="s">
        <v>23</v>
      </c>
      <c r="X759" s="1" t="s">
        <v>24</v>
      </c>
      <c r="Y759">
        <f>IF(Append1[[#This Row],[churn]]="yes", 1,0)</f>
        <v>0</v>
      </c>
      <c r="Z759" t="str">
        <f>IF(Append1[[#This Row],[total_eve_charge]]&lt;=15,"Low",
IF(Append1[[#This Row],[total_eve_charge]]&lt;=19,"Medium","High"))</f>
        <v>Medium</v>
      </c>
      <c r="AA759" s="1" t="str">
        <f>IF(Append1[[#This Row],[total_day_charge]]&gt;30,"Heavy User",
IF(Append1[[#This Row],[total_eve_charge]]&gt;20,"Evening User",
IF(Append1[[#This Row],[total_night_charge]]&gt;10,"Night User","Low User")))</f>
        <v>Heavy User</v>
      </c>
    </row>
    <row r="760" spans="1:27" hidden="1" x14ac:dyDescent="0.3">
      <c r="A760">
        <v>9</v>
      </c>
      <c r="B760" s="1" t="s">
        <v>57</v>
      </c>
      <c r="C760">
        <v>65</v>
      </c>
      <c r="D760" s="1" t="s">
        <v>22</v>
      </c>
      <c r="E760" s="1">
        <v>0</v>
      </c>
      <c r="F760" s="1" t="s">
        <v>23</v>
      </c>
      <c r="G760">
        <v>0</v>
      </c>
      <c r="H760" t="str">
        <f>IF(Append1[[#This Row],[number_vmail_messages]]&lt;=10, "Low",
IF(Append1[[#This Row],[number_vmail_messages]]&lt;=25, "Medium", "High"))</f>
        <v>Low</v>
      </c>
      <c r="I760">
        <v>129.1</v>
      </c>
      <c r="J760">
        <v>137</v>
      </c>
      <c r="K760">
        <v>21.95</v>
      </c>
      <c r="L760">
        <v>228.5</v>
      </c>
      <c r="M760">
        <v>83</v>
      </c>
      <c r="N760">
        <v>19.420000000000002</v>
      </c>
      <c r="O760">
        <v>208.8</v>
      </c>
      <c r="P760">
        <v>111</v>
      </c>
      <c r="Q760">
        <v>9.4</v>
      </c>
      <c r="R760">
        <v>12.7</v>
      </c>
      <c r="S760">
        <v>6</v>
      </c>
      <c r="T760">
        <v>3.43</v>
      </c>
      <c r="U760" t="str">
        <f>IF(Append1[[#This Row],[total_intl_charge]] &lt;= MEDIAN(Append1[total_intl_charge]), "Low", "High")</f>
        <v>High</v>
      </c>
      <c r="V760">
        <v>4</v>
      </c>
      <c r="W760" t="s">
        <v>24</v>
      </c>
      <c r="X760" s="1" t="s">
        <v>23</v>
      </c>
      <c r="Y760">
        <f>IF(Append1[[#This Row],[churn]]="yes", 1,0)</f>
        <v>1</v>
      </c>
      <c r="Z760" t="str">
        <f>IF(Append1[[#This Row],[total_eve_charge]]&lt;=15,"Low",
IF(Append1[[#This Row],[total_eve_charge]]&lt;=19,"Medium","High"))</f>
        <v>High</v>
      </c>
      <c r="AA760" s="1" t="str">
        <f>IF(Append1[[#This Row],[total_day_charge]]&gt;30,"Heavy User",
IF(Append1[[#This Row],[total_eve_charge]]&gt;20,"Evening User",
IF(Append1[[#This Row],[total_night_charge]]&gt;10,"Night User","Low User")))</f>
        <v>Low User</v>
      </c>
    </row>
    <row r="761" spans="1:27" hidden="1" x14ac:dyDescent="0.3">
      <c r="A761">
        <v>10</v>
      </c>
      <c r="B761" s="1" t="s">
        <v>61</v>
      </c>
      <c r="C761">
        <v>74</v>
      </c>
      <c r="D761" s="1" t="s">
        <v>22</v>
      </c>
      <c r="E761" s="1">
        <v>0</v>
      </c>
      <c r="F761" s="1" t="s">
        <v>23</v>
      </c>
      <c r="G761">
        <v>0</v>
      </c>
      <c r="H761" t="str">
        <f>IF(Append1[[#This Row],[number_vmail_messages]]&lt;=10, "Low",
IF(Append1[[#This Row],[number_vmail_messages]]&lt;=25, "Medium", "High"))</f>
        <v>Low</v>
      </c>
      <c r="I761">
        <v>187.7</v>
      </c>
      <c r="J761">
        <v>127</v>
      </c>
      <c r="K761">
        <v>31.91</v>
      </c>
      <c r="L761">
        <v>163.4</v>
      </c>
      <c r="M761">
        <v>148</v>
      </c>
      <c r="N761">
        <v>13.89</v>
      </c>
      <c r="O761">
        <v>196</v>
      </c>
      <c r="P761">
        <v>94</v>
      </c>
      <c r="Q761">
        <v>8.82</v>
      </c>
      <c r="R761">
        <v>9.1</v>
      </c>
      <c r="S761">
        <v>5</v>
      </c>
      <c r="T761">
        <v>2.46</v>
      </c>
      <c r="U761" t="str">
        <f>IF(Append1[[#This Row],[total_intl_charge]] &lt;= MEDIAN(Append1[total_intl_charge]), "Low", "High")</f>
        <v>Low</v>
      </c>
      <c r="V761">
        <v>0</v>
      </c>
      <c r="W761" t="s">
        <v>23</v>
      </c>
      <c r="X761" s="1" t="s">
        <v>23</v>
      </c>
      <c r="Y761">
        <f>IF(Append1[[#This Row],[churn]]="yes", 1,0)</f>
        <v>0</v>
      </c>
      <c r="Z761" t="str">
        <f>IF(Append1[[#This Row],[total_eve_charge]]&lt;=15,"Low",
IF(Append1[[#This Row],[total_eve_charge]]&lt;=19,"Medium","High"))</f>
        <v>Low</v>
      </c>
      <c r="AA761" s="1" t="str">
        <f>IF(Append1[[#This Row],[total_day_charge]]&gt;30,"Heavy User",
IF(Append1[[#This Row],[total_eve_charge]]&gt;20,"Evening User",
IF(Append1[[#This Row],[total_night_charge]]&gt;10,"Night User","Low User")))</f>
        <v>Heavy User</v>
      </c>
    </row>
    <row r="762" spans="1:27" hidden="1" x14ac:dyDescent="0.3">
      <c r="A762">
        <v>11</v>
      </c>
      <c r="B762" s="1" t="s">
        <v>27</v>
      </c>
      <c r="C762">
        <v>168</v>
      </c>
      <c r="D762" s="1" t="s">
        <v>32</v>
      </c>
      <c r="E762" s="1">
        <v>0</v>
      </c>
      <c r="F762" s="1" t="s">
        <v>23</v>
      </c>
      <c r="G762">
        <v>0</v>
      </c>
      <c r="H762" t="str">
        <f>IF(Append1[[#This Row],[number_vmail_messages]]&lt;=10, "Low",
IF(Append1[[#This Row],[number_vmail_messages]]&lt;=25, "Medium", "High"))</f>
        <v>Low</v>
      </c>
      <c r="I762">
        <v>128.80000000000001</v>
      </c>
      <c r="J762">
        <v>96</v>
      </c>
      <c r="K762">
        <v>21.9</v>
      </c>
      <c r="L762">
        <v>104.9</v>
      </c>
      <c r="M762">
        <v>71</v>
      </c>
      <c r="N762">
        <v>8.92</v>
      </c>
      <c r="O762">
        <v>141.1</v>
      </c>
      <c r="P762">
        <v>128</v>
      </c>
      <c r="Q762">
        <v>6.35</v>
      </c>
      <c r="R762">
        <v>11.2</v>
      </c>
      <c r="S762">
        <v>2</v>
      </c>
      <c r="T762">
        <v>3.02</v>
      </c>
      <c r="U762" t="str">
        <f>IF(Append1[[#This Row],[total_intl_charge]] &lt;= MEDIAN(Append1[total_intl_charge]), "Low", "High")</f>
        <v>High</v>
      </c>
      <c r="V762">
        <v>1</v>
      </c>
      <c r="W762" t="s">
        <v>23</v>
      </c>
      <c r="X762" s="1" t="s">
        <v>23</v>
      </c>
      <c r="Y762">
        <f>IF(Append1[[#This Row],[churn]]="yes", 1,0)</f>
        <v>0</v>
      </c>
      <c r="Z762" t="str">
        <f>IF(Append1[[#This Row],[total_eve_charge]]&lt;=15,"Low",
IF(Append1[[#This Row],[total_eve_charge]]&lt;=19,"Medium","High"))</f>
        <v>Low</v>
      </c>
      <c r="AA762" s="1" t="str">
        <f>IF(Append1[[#This Row],[total_day_charge]]&gt;30,"Heavy User",
IF(Append1[[#This Row],[total_eve_charge]]&gt;20,"Evening User",
IF(Append1[[#This Row],[total_night_charge]]&gt;10,"Night User","Low User")))</f>
        <v>Low User</v>
      </c>
    </row>
    <row r="763" spans="1:27" hidden="1" x14ac:dyDescent="0.3">
      <c r="A763">
        <v>12</v>
      </c>
      <c r="B763" s="1" t="s">
        <v>63</v>
      </c>
      <c r="C763">
        <v>95</v>
      </c>
      <c r="D763" s="1" t="s">
        <v>26</v>
      </c>
      <c r="E763" s="1">
        <v>0</v>
      </c>
      <c r="F763" s="1" t="s">
        <v>23</v>
      </c>
      <c r="G763">
        <v>0</v>
      </c>
      <c r="H763" t="str">
        <f>IF(Append1[[#This Row],[number_vmail_messages]]&lt;=10, "Low",
IF(Append1[[#This Row],[number_vmail_messages]]&lt;=25, "Medium", "High"))</f>
        <v>Low</v>
      </c>
      <c r="I763">
        <v>156.6</v>
      </c>
      <c r="J763">
        <v>88</v>
      </c>
      <c r="K763">
        <v>26.62</v>
      </c>
      <c r="L763">
        <v>247.6</v>
      </c>
      <c r="M763">
        <v>75</v>
      </c>
      <c r="N763">
        <v>21.05</v>
      </c>
      <c r="O763">
        <v>192.3</v>
      </c>
      <c r="P763">
        <v>115</v>
      </c>
      <c r="Q763">
        <v>8.65</v>
      </c>
      <c r="R763">
        <v>12.3</v>
      </c>
      <c r="S763">
        <v>5</v>
      </c>
      <c r="T763">
        <v>3.32</v>
      </c>
      <c r="U763" t="str">
        <f>IF(Append1[[#This Row],[total_intl_charge]] &lt;= MEDIAN(Append1[total_intl_charge]), "Low", "High")</f>
        <v>High</v>
      </c>
      <c r="V763">
        <v>3</v>
      </c>
      <c r="W763" t="s">
        <v>23</v>
      </c>
      <c r="X763" s="1" t="s">
        <v>23</v>
      </c>
      <c r="Y763">
        <f>IF(Append1[[#This Row],[churn]]="yes", 1,0)</f>
        <v>0</v>
      </c>
      <c r="Z763" t="str">
        <f>IF(Append1[[#This Row],[total_eve_charge]]&lt;=15,"Low",
IF(Append1[[#This Row],[total_eve_charge]]&lt;=19,"Medium","High"))</f>
        <v>High</v>
      </c>
      <c r="AA763" s="1" t="str">
        <f>IF(Append1[[#This Row],[total_day_charge]]&gt;30,"Heavy User",
IF(Append1[[#This Row],[total_eve_charge]]&gt;20,"Evening User",
IF(Append1[[#This Row],[total_night_charge]]&gt;10,"Night User","Low User")))</f>
        <v>Evening User</v>
      </c>
    </row>
    <row r="764" spans="1:27" hidden="1" x14ac:dyDescent="0.3">
      <c r="A764">
        <v>13</v>
      </c>
      <c r="B764" s="1" t="s">
        <v>44</v>
      </c>
      <c r="C764">
        <v>161</v>
      </c>
      <c r="D764" s="1" t="s">
        <v>22</v>
      </c>
      <c r="E764" s="1">
        <v>0</v>
      </c>
      <c r="F764" s="1" t="s">
        <v>23</v>
      </c>
      <c r="G764">
        <v>0</v>
      </c>
      <c r="H764" t="str">
        <f>IF(Append1[[#This Row],[number_vmail_messages]]&lt;=10, "Low",
IF(Append1[[#This Row],[number_vmail_messages]]&lt;=25, "Medium", "High"))</f>
        <v>Low</v>
      </c>
      <c r="I764">
        <v>332.9</v>
      </c>
      <c r="J764">
        <v>67</v>
      </c>
      <c r="K764">
        <v>56.59</v>
      </c>
      <c r="L764">
        <v>317.8</v>
      </c>
      <c r="M764">
        <v>97</v>
      </c>
      <c r="N764">
        <v>27.01</v>
      </c>
      <c r="O764">
        <v>160.6</v>
      </c>
      <c r="P764">
        <v>128</v>
      </c>
      <c r="Q764">
        <v>7.23</v>
      </c>
      <c r="R764">
        <v>5.4</v>
      </c>
      <c r="S764">
        <v>9</v>
      </c>
      <c r="T764">
        <v>1.46</v>
      </c>
      <c r="U764" t="str">
        <f>IF(Append1[[#This Row],[total_intl_charge]] &lt;= MEDIAN(Append1[total_intl_charge]), "Low", "High")</f>
        <v>Low</v>
      </c>
      <c r="V764">
        <v>4</v>
      </c>
      <c r="W764" t="s">
        <v>24</v>
      </c>
      <c r="X764" s="1" t="s">
        <v>23</v>
      </c>
      <c r="Y764">
        <f>IF(Append1[[#This Row],[churn]]="yes", 1,0)</f>
        <v>1</v>
      </c>
      <c r="Z764" t="str">
        <f>IF(Append1[[#This Row],[total_eve_charge]]&lt;=15,"Low",
IF(Append1[[#This Row],[total_eve_charge]]&lt;=19,"Medium","High"))</f>
        <v>High</v>
      </c>
      <c r="AA764" s="1" t="str">
        <f>IF(Append1[[#This Row],[total_day_charge]]&gt;30,"Heavy User",
IF(Append1[[#This Row],[total_eve_charge]]&gt;20,"Evening User",
IF(Append1[[#This Row],[total_night_charge]]&gt;10,"Night User","Low User")))</f>
        <v>Heavy User</v>
      </c>
    </row>
    <row r="765" spans="1:27" x14ac:dyDescent="0.3">
      <c r="A765">
        <v>14</v>
      </c>
      <c r="B765" s="1" t="s">
        <v>35</v>
      </c>
      <c r="C765">
        <v>85</v>
      </c>
      <c r="D765" s="1" t="s">
        <v>32</v>
      </c>
      <c r="E765" s="1">
        <v>0</v>
      </c>
      <c r="F765" s="1" t="s">
        <v>24</v>
      </c>
      <c r="G765">
        <v>27</v>
      </c>
      <c r="H765" t="str">
        <f>IF(Append1[[#This Row],[number_vmail_messages]]&lt;=10, "Low",
IF(Append1[[#This Row],[number_vmail_messages]]&lt;=25, "Medium", "High"))</f>
        <v>High</v>
      </c>
      <c r="I765">
        <v>196.4</v>
      </c>
      <c r="J765">
        <v>139</v>
      </c>
      <c r="K765">
        <v>33.39</v>
      </c>
      <c r="L765">
        <v>280.89999999999998</v>
      </c>
      <c r="M765">
        <v>90</v>
      </c>
      <c r="N765">
        <v>23.88</v>
      </c>
      <c r="O765">
        <v>89.3</v>
      </c>
      <c r="P765">
        <v>75</v>
      </c>
      <c r="Q765">
        <v>4.0199999999999996</v>
      </c>
      <c r="R765">
        <v>13.8</v>
      </c>
      <c r="S765">
        <v>4</v>
      </c>
      <c r="T765">
        <v>3.73</v>
      </c>
      <c r="U765" t="str">
        <f>IF(Append1[[#This Row],[total_intl_charge]] &lt;= MEDIAN(Append1[total_intl_charge]), "Low", "High")</f>
        <v>High</v>
      </c>
      <c r="V765">
        <v>1</v>
      </c>
      <c r="W765" t="s">
        <v>23</v>
      </c>
      <c r="X765" s="1" t="s">
        <v>23</v>
      </c>
      <c r="Y765">
        <f>IF(Append1[[#This Row],[churn]]="yes", 1,0)</f>
        <v>0</v>
      </c>
      <c r="Z765" t="str">
        <f>IF(Append1[[#This Row],[total_eve_charge]]&lt;=15,"Low",
IF(Append1[[#This Row],[total_eve_charge]]&lt;=19,"Medium","High"))</f>
        <v>High</v>
      </c>
      <c r="AA765" s="1" t="str">
        <f>IF(Append1[[#This Row],[total_day_charge]]&gt;30,"Heavy User",
IF(Append1[[#This Row],[total_eve_charge]]&gt;20,"Evening User",
IF(Append1[[#This Row],[total_night_charge]]&gt;10,"Night User","Low User")))</f>
        <v>Heavy User</v>
      </c>
    </row>
    <row r="766" spans="1:27" x14ac:dyDescent="0.3">
      <c r="A766">
        <v>15</v>
      </c>
      <c r="B766" s="1" t="s">
        <v>56</v>
      </c>
      <c r="C766">
        <v>76</v>
      </c>
      <c r="D766" s="1" t="s">
        <v>26</v>
      </c>
      <c r="E766" s="1">
        <v>0</v>
      </c>
      <c r="F766" s="1" t="s">
        <v>24</v>
      </c>
      <c r="G766">
        <v>33</v>
      </c>
      <c r="H766" t="str">
        <f>IF(Append1[[#This Row],[number_vmail_messages]]&lt;=10, "Low",
IF(Append1[[#This Row],[number_vmail_messages]]&lt;=25, "Medium", "High"))</f>
        <v>High</v>
      </c>
      <c r="I766">
        <v>189.7</v>
      </c>
      <c r="J766">
        <v>66</v>
      </c>
      <c r="K766">
        <v>32.25</v>
      </c>
      <c r="L766">
        <v>212.8</v>
      </c>
      <c r="M766">
        <v>65</v>
      </c>
      <c r="N766">
        <v>18.09</v>
      </c>
      <c r="O766">
        <v>165.7</v>
      </c>
      <c r="P766">
        <v>108</v>
      </c>
      <c r="Q766">
        <v>7.46</v>
      </c>
      <c r="R766">
        <v>10</v>
      </c>
      <c r="S766">
        <v>5</v>
      </c>
      <c r="T766">
        <v>2.7</v>
      </c>
      <c r="U766" t="str">
        <f>IF(Append1[[#This Row],[total_intl_charge]] &lt;= MEDIAN(Append1[total_intl_charge]), "Low", "High")</f>
        <v>Low</v>
      </c>
      <c r="V766">
        <v>1</v>
      </c>
      <c r="W766" t="s">
        <v>23</v>
      </c>
      <c r="X766" s="1" t="s">
        <v>23</v>
      </c>
      <c r="Y766">
        <f>IF(Append1[[#This Row],[churn]]="yes", 1,0)</f>
        <v>0</v>
      </c>
      <c r="Z766" t="str">
        <f>IF(Append1[[#This Row],[total_eve_charge]]&lt;=15,"Low",
IF(Append1[[#This Row],[total_eve_charge]]&lt;=19,"Medium","High"))</f>
        <v>Medium</v>
      </c>
      <c r="AA766" s="1" t="str">
        <f>IF(Append1[[#This Row],[total_day_charge]]&gt;30,"Heavy User",
IF(Append1[[#This Row],[total_eve_charge]]&gt;20,"Evening User",
IF(Append1[[#This Row],[total_night_charge]]&gt;10,"Night User","Low User")))</f>
        <v>Heavy User</v>
      </c>
    </row>
    <row r="767" spans="1:27" hidden="1" x14ac:dyDescent="0.3">
      <c r="A767">
        <v>16</v>
      </c>
      <c r="B767" s="1" t="s">
        <v>40</v>
      </c>
      <c r="C767">
        <v>73</v>
      </c>
      <c r="D767" s="1" t="s">
        <v>22</v>
      </c>
      <c r="E767" s="1">
        <v>0</v>
      </c>
      <c r="F767" s="1" t="s">
        <v>23</v>
      </c>
      <c r="G767">
        <v>0</v>
      </c>
      <c r="H767" t="str">
        <f>IF(Append1[[#This Row],[number_vmail_messages]]&lt;=10, "Low",
IF(Append1[[#This Row],[number_vmail_messages]]&lt;=25, "Medium", "High"))</f>
        <v>Low</v>
      </c>
      <c r="I767">
        <v>224.4</v>
      </c>
      <c r="J767">
        <v>90</v>
      </c>
      <c r="K767">
        <v>38.15</v>
      </c>
      <c r="L767">
        <v>159.5</v>
      </c>
      <c r="M767">
        <v>88</v>
      </c>
      <c r="N767">
        <v>13.56</v>
      </c>
      <c r="O767">
        <v>192.8</v>
      </c>
      <c r="P767">
        <v>74</v>
      </c>
      <c r="Q767">
        <v>8.68</v>
      </c>
      <c r="R767">
        <v>13</v>
      </c>
      <c r="S767">
        <v>2</v>
      </c>
      <c r="T767">
        <v>3.51</v>
      </c>
      <c r="U767" t="str">
        <f>IF(Append1[[#This Row],[total_intl_charge]] &lt;= MEDIAN(Append1[total_intl_charge]), "Low", "High")</f>
        <v>High</v>
      </c>
      <c r="V767">
        <v>1</v>
      </c>
      <c r="W767" t="s">
        <v>23</v>
      </c>
      <c r="X767" s="1" t="s">
        <v>23</v>
      </c>
      <c r="Y767">
        <f>IF(Append1[[#This Row],[churn]]="yes", 1,0)</f>
        <v>0</v>
      </c>
      <c r="Z767" t="str">
        <f>IF(Append1[[#This Row],[total_eve_charge]]&lt;=15,"Low",
IF(Append1[[#This Row],[total_eve_charge]]&lt;=19,"Medium","High"))</f>
        <v>Low</v>
      </c>
      <c r="AA767" s="1" t="str">
        <f>IF(Append1[[#This Row],[total_day_charge]]&gt;30,"Heavy User",
IF(Append1[[#This Row],[total_eve_charge]]&gt;20,"Evening User",
IF(Append1[[#This Row],[total_night_charge]]&gt;10,"Night User","Low User")))</f>
        <v>Heavy User</v>
      </c>
    </row>
    <row r="768" spans="1:27" hidden="1" x14ac:dyDescent="0.3">
      <c r="A768">
        <v>17</v>
      </c>
      <c r="B768" s="1" t="s">
        <v>45</v>
      </c>
      <c r="C768">
        <v>147</v>
      </c>
      <c r="D768" s="1" t="s">
        <v>22</v>
      </c>
      <c r="E768" s="1">
        <v>0</v>
      </c>
      <c r="F768" s="1" t="s">
        <v>23</v>
      </c>
      <c r="G768">
        <v>0</v>
      </c>
      <c r="H768" t="str">
        <f>IF(Append1[[#This Row],[number_vmail_messages]]&lt;=10, "Low",
IF(Append1[[#This Row],[number_vmail_messages]]&lt;=25, "Medium", "High"))</f>
        <v>Low</v>
      </c>
      <c r="I768">
        <v>155.1</v>
      </c>
      <c r="J768">
        <v>117</v>
      </c>
      <c r="K768">
        <v>26.37</v>
      </c>
      <c r="L768">
        <v>239.7</v>
      </c>
      <c r="M768">
        <v>93</v>
      </c>
      <c r="N768">
        <v>20.37</v>
      </c>
      <c r="O768">
        <v>208.8</v>
      </c>
      <c r="P768">
        <v>133</v>
      </c>
      <c r="Q768">
        <v>9.4</v>
      </c>
      <c r="R768">
        <v>10.6</v>
      </c>
      <c r="S768">
        <v>4</v>
      </c>
      <c r="T768">
        <v>2.86</v>
      </c>
      <c r="U768" t="str">
        <f>IF(Append1[[#This Row],[total_intl_charge]] &lt;= MEDIAN(Append1[total_intl_charge]), "Low", "High")</f>
        <v>High</v>
      </c>
      <c r="V768">
        <v>0</v>
      </c>
      <c r="W768" t="s">
        <v>23</v>
      </c>
      <c r="X768" s="1" t="s">
        <v>23</v>
      </c>
      <c r="Y768">
        <f>IF(Append1[[#This Row],[churn]]="yes", 1,0)</f>
        <v>0</v>
      </c>
      <c r="Z768" t="str">
        <f>IF(Append1[[#This Row],[total_eve_charge]]&lt;=15,"Low",
IF(Append1[[#This Row],[total_eve_charge]]&lt;=19,"Medium","High"))</f>
        <v>High</v>
      </c>
      <c r="AA768" s="1" t="str">
        <f>IF(Append1[[#This Row],[total_day_charge]]&gt;30,"Heavy User",
IF(Append1[[#This Row],[total_eve_charge]]&gt;20,"Evening User",
IF(Append1[[#This Row],[total_night_charge]]&gt;10,"Night User","Low User")))</f>
        <v>Evening User</v>
      </c>
    </row>
    <row r="769" spans="1:27" hidden="1" x14ac:dyDescent="0.3">
      <c r="A769">
        <v>18</v>
      </c>
      <c r="B769" s="1" t="s">
        <v>39</v>
      </c>
      <c r="C769">
        <v>77</v>
      </c>
      <c r="D769" s="1" t="s">
        <v>32</v>
      </c>
      <c r="E769" s="1">
        <v>0</v>
      </c>
      <c r="F769" s="1" t="s">
        <v>23</v>
      </c>
      <c r="G769">
        <v>0</v>
      </c>
      <c r="H769" t="str">
        <f>IF(Append1[[#This Row],[number_vmail_messages]]&lt;=10, "Low",
IF(Append1[[#This Row],[number_vmail_messages]]&lt;=25, "Medium", "High"))</f>
        <v>Low</v>
      </c>
      <c r="I769">
        <v>62.4</v>
      </c>
      <c r="J769">
        <v>89</v>
      </c>
      <c r="K769">
        <v>10.61</v>
      </c>
      <c r="L769">
        <v>169.9</v>
      </c>
      <c r="M769">
        <v>121</v>
      </c>
      <c r="N769">
        <v>14.44</v>
      </c>
      <c r="O769">
        <v>209.6</v>
      </c>
      <c r="P769">
        <v>64</v>
      </c>
      <c r="Q769">
        <v>9.43</v>
      </c>
      <c r="R769">
        <v>5.7</v>
      </c>
      <c r="S769">
        <v>6</v>
      </c>
      <c r="T769">
        <v>1.54</v>
      </c>
      <c r="U769" t="str">
        <f>IF(Append1[[#This Row],[total_intl_charge]] &lt;= MEDIAN(Append1[total_intl_charge]), "Low", "High")</f>
        <v>Low</v>
      </c>
      <c r="V769">
        <v>5</v>
      </c>
      <c r="W769" t="s">
        <v>24</v>
      </c>
      <c r="X769" s="1" t="s">
        <v>23</v>
      </c>
      <c r="Y769">
        <f>IF(Append1[[#This Row],[churn]]="yes", 1,0)</f>
        <v>1</v>
      </c>
      <c r="Z769" t="str">
        <f>IF(Append1[[#This Row],[total_eve_charge]]&lt;=15,"Low",
IF(Append1[[#This Row],[total_eve_charge]]&lt;=19,"Medium","High"))</f>
        <v>Low</v>
      </c>
      <c r="AA769" s="1" t="str">
        <f>IF(Append1[[#This Row],[total_day_charge]]&gt;30,"Heavy User",
IF(Append1[[#This Row],[total_eve_charge]]&gt;20,"Evening User",
IF(Append1[[#This Row],[total_night_charge]]&gt;10,"Night User","Low User")))</f>
        <v>Low User</v>
      </c>
    </row>
    <row r="770" spans="1:27" hidden="1" x14ac:dyDescent="0.3">
      <c r="A770">
        <v>19</v>
      </c>
      <c r="B770" s="1" t="s">
        <v>54</v>
      </c>
      <c r="C770">
        <v>130</v>
      </c>
      <c r="D770" s="1" t="s">
        <v>22</v>
      </c>
      <c r="E770" s="1">
        <v>0</v>
      </c>
      <c r="F770" s="1" t="s">
        <v>23</v>
      </c>
      <c r="G770">
        <v>0</v>
      </c>
      <c r="H770" t="str">
        <f>IF(Append1[[#This Row],[number_vmail_messages]]&lt;=10, "Low",
IF(Append1[[#This Row],[number_vmail_messages]]&lt;=25, "Medium", "High"))</f>
        <v>Low</v>
      </c>
      <c r="I770">
        <v>183</v>
      </c>
      <c r="J770">
        <v>112</v>
      </c>
      <c r="K770">
        <v>31.11</v>
      </c>
      <c r="L770">
        <v>72.900000000000006</v>
      </c>
      <c r="M770">
        <v>99</v>
      </c>
      <c r="N770">
        <v>6.2</v>
      </c>
      <c r="O770">
        <v>181.8</v>
      </c>
      <c r="P770">
        <v>78</v>
      </c>
      <c r="Q770">
        <v>8.18</v>
      </c>
      <c r="R770">
        <v>9.5</v>
      </c>
      <c r="S770">
        <v>19</v>
      </c>
      <c r="T770">
        <v>2.57</v>
      </c>
      <c r="U770" t="str">
        <f>IF(Append1[[#This Row],[total_intl_charge]] &lt;= MEDIAN(Append1[total_intl_charge]), "Low", "High")</f>
        <v>Low</v>
      </c>
      <c r="V770">
        <v>0</v>
      </c>
      <c r="W770" t="s">
        <v>23</v>
      </c>
      <c r="X770" s="1" t="s">
        <v>23</v>
      </c>
      <c r="Y770">
        <f>IF(Append1[[#This Row],[churn]]="yes", 1,0)</f>
        <v>0</v>
      </c>
      <c r="Z770" t="str">
        <f>IF(Append1[[#This Row],[total_eve_charge]]&lt;=15,"Low",
IF(Append1[[#This Row],[total_eve_charge]]&lt;=19,"Medium","High"))</f>
        <v>Low</v>
      </c>
      <c r="AA770" s="1" t="str">
        <f>IF(Append1[[#This Row],[total_day_charge]]&gt;30,"Heavy User",
IF(Append1[[#This Row],[total_eve_charge]]&gt;20,"Evening User",
IF(Append1[[#This Row],[total_night_charge]]&gt;10,"Night User","Low User")))</f>
        <v>Heavy User</v>
      </c>
    </row>
    <row r="771" spans="1:27" hidden="1" x14ac:dyDescent="0.3">
      <c r="A771">
        <v>20</v>
      </c>
      <c r="B771" s="1" t="s">
        <v>49</v>
      </c>
      <c r="C771">
        <v>111</v>
      </c>
      <c r="D771" s="1" t="s">
        <v>22</v>
      </c>
      <c r="E771" s="1">
        <v>0</v>
      </c>
      <c r="F771" s="1" t="s">
        <v>23</v>
      </c>
      <c r="G771">
        <v>0</v>
      </c>
      <c r="H771" t="str">
        <f>IF(Append1[[#This Row],[number_vmail_messages]]&lt;=10, "Low",
IF(Append1[[#This Row],[number_vmail_messages]]&lt;=25, "Medium", "High"))</f>
        <v>Low</v>
      </c>
      <c r="I771">
        <v>110.4</v>
      </c>
      <c r="J771">
        <v>103</v>
      </c>
      <c r="K771">
        <v>18.77</v>
      </c>
      <c r="L771">
        <v>137.30000000000001</v>
      </c>
      <c r="M771">
        <v>102</v>
      </c>
      <c r="N771">
        <v>11.67</v>
      </c>
      <c r="O771">
        <v>189.6</v>
      </c>
      <c r="P771">
        <v>105</v>
      </c>
      <c r="Q771">
        <v>8.5299999999999994</v>
      </c>
      <c r="R771">
        <v>7.7</v>
      </c>
      <c r="S771">
        <v>6</v>
      </c>
      <c r="T771">
        <v>2.08</v>
      </c>
      <c r="U771" t="str">
        <f>IF(Append1[[#This Row],[total_intl_charge]] &lt;= MEDIAN(Append1[total_intl_charge]), "Low", "High")</f>
        <v>Low</v>
      </c>
      <c r="V771">
        <v>2</v>
      </c>
      <c r="W771" t="s">
        <v>23</v>
      </c>
      <c r="X771" s="1" t="s">
        <v>23</v>
      </c>
      <c r="Y771">
        <f>IF(Append1[[#This Row],[churn]]="yes", 1,0)</f>
        <v>0</v>
      </c>
      <c r="Z771" t="str">
        <f>IF(Append1[[#This Row],[total_eve_charge]]&lt;=15,"Low",
IF(Append1[[#This Row],[total_eve_charge]]&lt;=19,"Medium","High"))</f>
        <v>Low</v>
      </c>
      <c r="AA771" s="1" t="str">
        <f>IF(Append1[[#This Row],[total_day_charge]]&gt;30,"Heavy User",
IF(Append1[[#This Row],[total_eve_charge]]&gt;20,"Evening User",
IF(Append1[[#This Row],[total_night_charge]]&gt;10,"Night User","Low User")))</f>
        <v>Low User</v>
      </c>
    </row>
    <row r="772" spans="1:27" hidden="1" x14ac:dyDescent="0.3">
      <c r="A772">
        <v>21</v>
      </c>
      <c r="B772" s="1" t="s">
        <v>56</v>
      </c>
      <c r="C772">
        <v>132</v>
      </c>
      <c r="D772" s="1" t="s">
        <v>26</v>
      </c>
      <c r="E772" s="1">
        <v>0</v>
      </c>
      <c r="F772" s="1" t="s">
        <v>23</v>
      </c>
      <c r="G772">
        <v>0</v>
      </c>
      <c r="H772" t="str">
        <f>IF(Append1[[#This Row],[number_vmail_messages]]&lt;=10, "Low",
IF(Append1[[#This Row],[number_vmail_messages]]&lt;=25, "Medium", "High"))</f>
        <v>Low</v>
      </c>
      <c r="I772">
        <v>81.099999999999994</v>
      </c>
      <c r="J772">
        <v>86</v>
      </c>
      <c r="K772">
        <v>13.79</v>
      </c>
      <c r="L772">
        <v>245.2</v>
      </c>
      <c r="M772">
        <v>72</v>
      </c>
      <c r="N772">
        <v>20.84</v>
      </c>
      <c r="O772">
        <v>237</v>
      </c>
      <c r="P772">
        <v>115</v>
      </c>
      <c r="Q772">
        <v>10.67</v>
      </c>
      <c r="R772">
        <v>10.3</v>
      </c>
      <c r="S772">
        <v>2</v>
      </c>
      <c r="T772">
        <v>2.78</v>
      </c>
      <c r="U772" t="str">
        <f>IF(Append1[[#This Row],[total_intl_charge]] &lt;= MEDIAN(Append1[total_intl_charge]), "Low", "High")</f>
        <v>Low</v>
      </c>
      <c r="V772">
        <v>0</v>
      </c>
      <c r="W772" t="s">
        <v>23</v>
      </c>
      <c r="X772" s="1" t="s">
        <v>23</v>
      </c>
      <c r="Y772">
        <f>IF(Append1[[#This Row],[churn]]="yes", 1,0)</f>
        <v>0</v>
      </c>
      <c r="Z772" t="str">
        <f>IF(Append1[[#This Row],[total_eve_charge]]&lt;=15,"Low",
IF(Append1[[#This Row],[total_eve_charge]]&lt;=19,"Medium","High"))</f>
        <v>High</v>
      </c>
      <c r="AA772" s="1" t="str">
        <f>IF(Append1[[#This Row],[total_day_charge]]&gt;30,"Heavy User",
IF(Append1[[#This Row],[total_eve_charge]]&gt;20,"Evening User",
IF(Append1[[#This Row],[total_night_charge]]&gt;10,"Night User","Low User")))</f>
        <v>Evening User</v>
      </c>
    </row>
    <row r="773" spans="1:27" x14ac:dyDescent="0.3">
      <c r="A773">
        <v>22</v>
      </c>
      <c r="B773" s="1" t="s">
        <v>36</v>
      </c>
      <c r="C773">
        <v>57</v>
      </c>
      <c r="D773" s="1" t="s">
        <v>32</v>
      </c>
      <c r="E773" s="1">
        <v>0</v>
      </c>
      <c r="F773" s="1" t="s">
        <v>24</v>
      </c>
      <c r="G773">
        <v>39</v>
      </c>
      <c r="H773" t="str">
        <f>IF(Append1[[#This Row],[number_vmail_messages]]&lt;=10, "Low",
IF(Append1[[#This Row],[number_vmail_messages]]&lt;=25, "Medium", "High"))</f>
        <v>High</v>
      </c>
      <c r="I773">
        <v>213</v>
      </c>
      <c r="J773">
        <v>115</v>
      </c>
      <c r="K773">
        <v>36.21</v>
      </c>
      <c r="L773">
        <v>191.1</v>
      </c>
      <c r="M773">
        <v>112</v>
      </c>
      <c r="N773">
        <v>16.239999999999998</v>
      </c>
      <c r="O773">
        <v>182.7</v>
      </c>
      <c r="P773">
        <v>115</v>
      </c>
      <c r="Q773">
        <v>8.2200000000000006</v>
      </c>
      <c r="R773">
        <v>9.5</v>
      </c>
      <c r="S773">
        <v>3</v>
      </c>
      <c r="T773">
        <v>2.57</v>
      </c>
      <c r="U773" t="str">
        <f>IF(Append1[[#This Row],[total_intl_charge]] &lt;= MEDIAN(Append1[total_intl_charge]), "Low", "High")</f>
        <v>Low</v>
      </c>
      <c r="V773">
        <v>0</v>
      </c>
      <c r="W773" t="s">
        <v>23</v>
      </c>
      <c r="X773" s="1" t="s">
        <v>23</v>
      </c>
      <c r="Y773">
        <f>IF(Append1[[#This Row],[churn]]="yes", 1,0)</f>
        <v>0</v>
      </c>
      <c r="Z773" t="str">
        <f>IF(Append1[[#This Row],[total_eve_charge]]&lt;=15,"Low",
IF(Append1[[#This Row],[total_eve_charge]]&lt;=19,"Medium","High"))</f>
        <v>Medium</v>
      </c>
      <c r="AA773" s="1" t="str">
        <f>IF(Append1[[#This Row],[total_day_charge]]&gt;30,"Heavy User",
IF(Append1[[#This Row],[total_eve_charge]]&gt;20,"Evening User",
IF(Append1[[#This Row],[total_night_charge]]&gt;10,"Night User","Low User")))</f>
        <v>Heavy User</v>
      </c>
    </row>
    <row r="774" spans="1:27" hidden="1" x14ac:dyDescent="0.3">
      <c r="A774">
        <v>23</v>
      </c>
      <c r="B774" s="1" t="s">
        <v>63</v>
      </c>
      <c r="C774">
        <v>54</v>
      </c>
      <c r="D774" s="1" t="s">
        <v>32</v>
      </c>
      <c r="E774" s="1">
        <v>0</v>
      </c>
      <c r="F774" s="1" t="s">
        <v>23</v>
      </c>
      <c r="G774">
        <v>0</v>
      </c>
      <c r="H774" t="str">
        <f>IF(Append1[[#This Row],[number_vmail_messages]]&lt;=10, "Low",
IF(Append1[[#This Row],[number_vmail_messages]]&lt;=25, "Medium", "High"))</f>
        <v>Low</v>
      </c>
      <c r="I774">
        <v>134.30000000000001</v>
      </c>
      <c r="J774">
        <v>73</v>
      </c>
      <c r="K774">
        <v>22.83</v>
      </c>
      <c r="L774">
        <v>155.5</v>
      </c>
      <c r="M774">
        <v>100</v>
      </c>
      <c r="N774">
        <v>13.22</v>
      </c>
      <c r="O774">
        <v>102.1</v>
      </c>
      <c r="P774">
        <v>68</v>
      </c>
      <c r="Q774">
        <v>4.59</v>
      </c>
      <c r="R774">
        <v>14.7</v>
      </c>
      <c r="S774">
        <v>4</v>
      </c>
      <c r="T774">
        <v>3.97</v>
      </c>
      <c r="U774" t="str">
        <f>IF(Append1[[#This Row],[total_intl_charge]] &lt;= MEDIAN(Append1[total_intl_charge]), "Low", "High")</f>
        <v>High</v>
      </c>
      <c r="V774">
        <v>3</v>
      </c>
      <c r="W774" t="s">
        <v>23</v>
      </c>
      <c r="X774" s="1" t="s">
        <v>23</v>
      </c>
      <c r="Y774">
        <f>IF(Append1[[#This Row],[churn]]="yes", 1,0)</f>
        <v>0</v>
      </c>
      <c r="Z774" t="str">
        <f>IF(Append1[[#This Row],[total_eve_charge]]&lt;=15,"Low",
IF(Append1[[#This Row],[total_eve_charge]]&lt;=19,"Medium","High"))</f>
        <v>Low</v>
      </c>
      <c r="AA774" s="1" t="str">
        <f>IF(Append1[[#This Row],[total_day_charge]]&gt;30,"Heavy User",
IF(Append1[[#This Row],[total_eve_charge]]&gt;20,"Evening User",
IF(Append1[[#This Row],[total_night_charge]]&gt;10,"Night User","Low User")))</f>
        <v>Low User</v>
      </c>
    </row>
    <row r="775" spans="1:27" hidden="1" x14ac:dyDescent="0.3">
      <c r="A775">
        <v>24</v>
      </c>
      <c r="B775" s="1" t="s">
        <v>43</v>
      </c>
      <c r="C775">
        <v>20</v>
      </c>
      <c r="D775" s="1" t="s">
        <v>22</v>
      </c>
      <c r="E775" s="1">
        <v>0</v>
      </c>
      <c r="F775" s="1" t="s">
        <v>23</v>
      </c>
      <c r="G775">
        <v>0</v>
      </c>
      <c r="H775" t="str">
        <f>IF(Append1[[#This Row],[number_vmail_messages]]&lt;=10, "Low",
IF(Append1[[#This Row],[number_vmail_messages]]&lt;=25, "Medium", "High"))</f>
        <v>Low</v>
      </c>
      <c r="I775">
        <v>190</v>
      </c>
      <c r="J775">
        <v>109</v>
      </c>
      <c r="K775">
        <v>32.299999999999997</v>
      </c>
      <c r="L775">
        <v>258.2</v>
      </c>
      <c r="M775">
        <v>84</v>
      </c>
      <c r="N775">
        <v>21.95</v>
      </c>
      <c r="O775">
        <v>181.5</v>
      </c>
      <c r="P775">
        <v>102</v>
      </c>
      <c r="Q775">
        <v>8.17</v>
      </c>
      <c r="R775">
        <v>6.3</v>
      </c>
      <c r="S775">
        <v>6</v>
      </c>
      <c r="T775">
        <v>1.7</v>
      </c>
      <c r="U775" t="str">
        <f>IF(Append1[[#This Row],[total_intl_charge]] &lt;= MEDIAN(Append1[total_intl_charge]), "Low", "High")</f>
        <v>Low</v>
      </c>
      <c r="V775">
        <v>0</v>
      </c>
      <c r="W775" t="s">
        <v>23</v>
      </c>
      <c r="X775" s="1" t="s">
        <v>23</v>
      </c>
      <c r="Y775">
        <f>IF(Append1[[#This Row],[churn]]="yes", 1,0)</f>
        <v>0</v>
      </c>
      <c r="Z775" t="str">
        <f>IF(Append1[[#This Row],[total_eve_charge]]&lt;=15,"Low",
IF(Append1[[#This Row],[total_eve_charge]]&lt;=19,"Medium","High"))</f>
        <v>High</v>
      </c>
      <c r="AA775" s="1" t="str">
        <f>IF(Append1[[#This Row],[total_day_charge]]&gt;30,"Heavy User",
IF(Append1[[#This Row],[total_eve_charge]]&gt;20,"Evening User",
IF(Append1[[#This Row],[total_night_charge]]&gt;10,"Night User","Low User")))</f>
        <v>Heavy User</v>
      </c>
    </row>
    <row r="776" spans="1:27" hidden="1" x14ac:dyDescent="0.3">
      <c r="A776">
        <v>25</v>
      </c>
      <c r="B776" s="1" t="s">
        <v>73</v>
      </c>
      <c r="C776">
        <v>49</v>
      </c>
      <c r="D776" s="1" t="s">
        <v>26</v>
      </c>
      <c r="E776" s="1">
        <v>0</v>
      </c>
      <c r="F776" s="1" t="s">
        <v>23</v>
      </c>
      <c r="G776">
        <v>0</v>
      </c>
      <c r="H776" t="str">
        <f>IF(Append1[[#This Row],[number_vmail_messages]]&lt;=10, "Low",
IF(Append1[[#This Row],[number_vmail_messages]]&lt;=25, "Medium", "High"))</f>
        <v>Low</v>
      </c>
      <c r="I776">
        <v>119.3</v>
      </c>
      <c r="J776">
        <v>117</v>
      </c>
      <c r="K776">
        <v>20.28</v>
      </c>
      <c r="L776">
        <v>215.1</v>
      </c>
      <c r="M776">
        <v>109</v>
      </c>
      <c r="N776">
        <v>18.28</v>
      </c>
      <c r="O776">
        <v>178.7</v>
      </c>
      <c r="P776">
        <v>90</v>
      </c>
      <c r="Q776">
        <v>8.0399999999999991</v>
      </c>
      <c r="R776">
        <v>11.1</v>
      </c>
      <c r="S776">
        <v>1</v>
      </c>
      <c r="T776">
        <v>3</v>
      </c>
      <c r="U776" t="str">
        <f>IF(Append1[[#This Row],[total_intl_charge]] &lt;= MEDIAN(Append1[total_intl_charge]), "Low", "High")</f>
        <v>High</v>
      </c>
      <c r="V776">
        <v>1</v>
      </c>
      <c r="W776" t="s">
        <v>23</v>
      </c>
      <c r="X776" s="1" t="s">
        <v>23</v>
      </c>
      <c r="Y776">
        <f>IF(Append1[[#This Row],[churn]]="yes", 1,0)</f>
        <v>0</v>
      </c>
      <c r="Z776" t="str">
        <f>IF(Append1[[#This Row],[total_eve_charge]]&lt;=15,"Low",
IF(Append1[[#This Row],[total_eve_charge]]&lt;=19,"Medium","High"))</f>
        <v>Medium</v>
      </c>
      <c r="AA776" s="1" t="str">
        <f>IF(Append1[[#This Row],[total_day_charge]]&gt;30,"Heavy User",
IF(Append1[[#This Row],[total_eve_charge]]&gt;20,"Evening User",
IF(Append1[[#This Row],[total_night_charge]]&gt;10,"Night User","Low User")))</f>
        <v>Low User</v>
      </c>
    </row>
    <row r="777" spans="1:27" hidden="1" x14ac:dyDescent="0.3">
      <c r="A777">
        <v>26</v>
      </c>
      <c r="B777" s="1" t="s">
        <v>52</v>
      </c>
      <c r="C777">
        <v>75</v>
      </c>
      <c r="D777" s="1" t="s">
        <v>26</v>
      </c>
      <c r="E777" s="1">
        <v>0</v>
      </c>
      <c r="F777" s="1" t="s">
        <v>23</v>
      </c>
      <c r="G777">
        <v>0</v>
      </c>
      <c r="H777" t="str">
        <f>IF(Append1[[#This Row],[number_vmail_messages]]&lt;=10, "Low",
IF(Append1[[#This Row],[number_vmail_messages]]&lt;=25, "Medium", "High"))</f>
        <v>Low</v>
      </c>
      <c r="I777">
        <v>226.1</v>
      </c>
      <c r="J777">
        <v>105</v>
      </c>
      <c r="K777">
        <v>38.44</v>
      </c>
      <c r="L777">
        <v>201.5</v>
      </c>
      <c r="M777">
        <v>107</v>
      </c>
      <c r="N777">
        <v>17.13</v>
      </c>
      <c r="O777">
        <v>246.2</v>
      </c>
      <c r="P777">
        <v>98</v>
      </c>
      <c r="Q777">
        <v>11.08</v>
      </c>
      <c r="R777">
        <v>10.3</v>
      </c>
      <c r="S777">
        <v>5</v>
      </c>
      <c r="T777">
        <v>2.78</v>
      </c>
      <c r="U777" t="str">
        <f>IF(Append1[[#This Row],[total_intl_charge]] &lt;= MEDIAN(Append1[total_intl_charge]), "Low", "High")</f>
        <v>Low</v>
      </c>
      <c r="V777">
        <v>1</v>
      </c>
      <c r="W777" t="s">
        <v>23</v>
      </c>
      <c r="X777" s="1" t="s">
        <v>23</v>
      </c>
      <c r="Y777">
        <f>IF(Append1[[#This Row],[churn]]="yes", 1,0)</f>
        <v>0</v>
      </c>
      <c r="Z777" t="str">
        <f>IF(Append1[[#This Row],[total_eve_charge]]&lt;=15,"Low",
IF(Append1[[#This Row],[total_eve_charge]]&lt;=19,"Medium","High"))</f>
        <v>Medium</v>
      </c>
      <c r="AA777" s="1" t="str">
        <f>IF(Append1[[#This Row],[total_day_charge]]&gt;30,"Heavy User",
IF(Append1[[#This Row],[total_eve_charge]]&gt;20,"Evening User",
IF(Append1[[#This Row],[total_night_charge]]&gt;10,"Night User","Low User")))</f>
        <v>Heavy User</v>
      </c>
    </row>
    <row r="778" spans="1:27" hidden="1" x14ac:dyDescent="0.3">
      <c r="A778">
        <v>27</v>
      </c>
      <c r="B778" s="1" t="s">
        <v>54</v>
      </c>
      <c r="C778">
        <v>12</v>
      </c>
      <c r="D778" s="1" t="s">
        <v>32</v>
      </c>
      <c r="E778" s="1">
        <v>0</v>
      </c>
      <c r="F778" s="1" t="s">
        <v>23</v>
      </c>
      <c r="G778">
        <v>0</v>
      </c>
      <c r="H778" t="str">
        <f>IF(Append1[[#This Row],[number_vmail_messages]]&lt;=10, "Low",
IF(Append1[[#This Row],[number_vmail_messages]]&lt;=25, "Medium", "High"))</f>
        <v>Low</v>
      </c>
      <c r="I778">
        <v>249.6</v>
      </c>
      <c r="J778">
        <v>118</v>
      </c>
      <c r="K778">
        <v>42.43</v>
      </c>
      <c r="L778">
        <v>252.4</v>
      </c>
      <c r="M778">
        <v>119</v>
      </c>
      <c r="N778">
        <v>21.45</v>
      </c>
      <c r="O778">
        <v>280.2</v>
      </c>
      <c r="P778">
        <v>90</v>
      </c>
      <c r="Q778">
        <v>12.61</v>
      </c>
      <c r="R778">
        <v>11.8</v>
      </c>
      <c r="S778">
        <v>3</v>
      </c>
      <c r="T778">
        <v>3.19</v>
      </c>
      <c r="U778" t="str">
        <f>IF(Append1[[#This Row],[total_intl_charge]] &lt;= MEDIAN(Append1[total_intl_charge]), "Low", "High")</f>
        <v>High</v>
      </c>
      <c r="V778">
        <v>1</v>
      </c>
      <c r="W778" t="s">
        <v>24</v>
      </c>
      <c r="X778" s="1" t="s">
        <v>23</v>
      </c>
      <c r="Y778">
        <f>IF(Append1[[#This Row],[churn]]="yes", 1,0)</f>
        <v>1</v>
      </c>
      <c r="Z778" t="str">
        <f>IF(Append1[[#This Row],[total_eve_charge]]&lt;=15,"Low",
IF(Append1[[#This Row],[total_eve_charge]]&lt;=19,"Medium","High"))</f>
        <v>High</v>
      </c>
      <c r="AA778" s="1" t="str">
        <f>IF(Append1[[#This Row],[total_day_charge]]&gt;30,"Heavy User",
IF(Append1[[#This Row],[total_eve_charge]]&gt;20,"Evening User",
IF(Append1[[#This Row],[total_night_charge]]&gt;10,"Night User","Low User")))</f>
        <v>Heavy User</v>
      </c>
    </row>
    <row r="779" spans="1:27" x14ac:dyDescent="0.3">
      <c r="A779">
        <v>28</v>
      </c>
      <c r="B779" s="1" t="s">
        <v>50</v>
      </c>
      <c r="C779">
        <v>57</v>
      </c>
      <c r="D779" s="1" t="s">
        <v>32</v>
      </c>
      <c r="E779" s="1">
        <v>0</v>
      </c>
      <c r="F779" s="1" t="s">
        <v>24</v>
      </c>
      <c r="G779">
        <v>25</v>
      </c>
      <c r="H779" t="str">
        <f>IF(Append1[[#This Row],[number_vmail_messages]]&lt;=10, "Low",
IF(Append1[[#This Row],[number_vmail_messages]]&lt;=25, "Medium", "High"))</f>
        <v>Medium</v>
      </c>
      <c r="I779">
        <v>176.8</v>
      </c>
      <c r="J779">
        <v>94</v>
      </c>
      <c r="K779">
        <v>30.06</v>
      </c>
      <c r="L779">
        <v>195</v>
      </c>
      <c r="M779">
        <v>75</v>
      </c>
      <c r="N779">
        <v>16.579999999999998</v>
      </c>
      <c r="O779">
        <v>213.5</v>
      </c>
      <c r="P779">
        <v>116</v>
      </c>
      <c r="Q779">
        <v>9.61</v>
      </c>
      <c r="R779">
        <v>8.3000000000000007</v>
      </c>
      <c r="S779">
        <v>4</v>
      </c>
      <c r="T779">
        <v>2.2400000000000002</v>
      </c>
      <c r="U779" t="str">
        <f>IF(Append1[[#This Row],[total_intl_charge]] &lt;= MEDIAN(Append1[total_intl_charge]), "Low", "High")</f>
        <v>Low</v>
      </c>
      <c r="V779">
        <v>0</v>
      </c>
      <c r="W779" t="s">
        <v>23</v>
      </c>
      <c r="X779" s="1" t="s">
        <v>23</v>
      </c>
      <c r="Y779">
        <f>IF(Append1[[#This Row],[churn]]="yes", 1,0)</f>
        <v>0</v>
      </c>
      <c r="Z779" t="str">
        <f>IF(Append1[[#This Row],[total_eve_charge]]&lt;=15,"Low",
IF(Append1[[#This Row],[total_eve_charge]]&lt;=19,"Medium","High"))</f>
        <v>Medium</v>
      </c>
      <c r="AA779" s="1" t="str">
        <f>IF(Append1[[#This Row],[total_day_charge]]&gt;30,"Heavy User",
IF(Append1[[#This Row],[total_eve_charge]]&gt;20,"Evening User",
IF(Append1[[#This Row],[total_night_charge]]&gt;10,"Night User","Low User")))</f>
        <v>Heavy User</v>
      </c>
    </row>
    <row r="780" spans="1:27" x14ac:dyDescent="0.3">
      <c r="A780">
        <v>29</v>
      </c>
      <c r="B780" s="1" t="s">
        <v>41</v>
      </c>
      <c r="C780">
        <v>36</v>
      </c>
      <c r="D780" s="1" t="s">
        <v>32</v>
      </c>
      <c r="E780" s="1">
        <v>0</v>
      </c>
      <c r="F780" s="1" t="s">
        <v>24</v>
      </c>
      <c r="G780">
        <v>30</v>
      </c>
      <c r="H780" t="str">
        <f>IF(Append1[[#This Row],[number_vmail_messages]]&lt;=10, "Low",
IF(Append1[[#This Row],[number_vmail_messages]]&lt;=25, "Medium", "High"))</f>
        <v>High</v>
      </c>
      <c r="I780">
        <v>146.30000000000001</v>
      </c>
      <c r="J780">
        <v>128</v>
      </c>
      <c r="K780">
        <v>24.87</v>
      </c>
      <c r="L780">
        <v>162.5</v>
      </c>
      <c r="M780">
        <v>80</v>
      </c>
      <c r="N780">
        <v>13.81</v>
      </c>
      <c r="O780">
        <v>129.30000000000001</v>
      </c>
      <c r="P780">
        <v>109</v>
      </c>
      <c r="Q780">
        <v>5.82</v>
      </c>
      <c r="R780">
        <v>14.5</v>
      </c>
      <c r="S780">
        <v>6</v>
      </c>
      <c r="T780">
        <v>3.92</v>
      </c>
      <c r="U780" t="str">
        <f>IF(Append1[[#This Row],[total_intl_charge]] &lt;= MEDIAN(Append1[total_intl_charge]), "Low", "High")</f>
        <v>High</v>
      </c>
      <c r="V780">
        <v>0</v>
      </c>
      <c r="W780" t="s">
        <v>23</v>
      </c>
      <c r="X780" s="1" t="s">
        <v>23</v>
      </c>
      <c r="Y780">
        <f>IF(Append1[[#This Row],[churn]]="yes", 1,0)</f>
        <v>0</v>
      </c>
      <c r="Z780" t="str">
        <f>IF(Append1[[#This Row],[total_eve_charge]]&lt;=15,"Low",
IF(Append1[[#This Row],[total_eve_charge]]&lt;=19,"Medium","High"))</f>
        <v>Low</v>
      </c>
      <c r="AA780" s="1" t="str">
        <f>IF(Append1[[#This Row],[total_day_charge]]&gt;30,"Heavy User",
IF(Append1[[#This Row],[total_eve_charge]]&gt;20,"Evening User",
IF(Append1[[#This Row],[total_night_charge]]&gt;10,"Night User","Low User")))</f>
        <v>Low User</v>
      </c>
    </row>
    <row r="781" spans="1:27" hidden="1" x14ac:dyDescent="0.3">
      <c r="A781">
        <v>30</v>
      </c>
      <c r="B781" s="1" t="s">
        <v>42</v>
      </c>
      <c r="C781">
        <v>78</v>
      </c>
      <c r="D781" s="1" t="s">
        <v>22</v>
      </c>
      <c r="E781" s="1">
        <v>0</v>
      </c>
      <c r="F781" s="1" t="s">
        <v>23</v>
      </c>
      <c r="G781">
        <v>0</v>
      </c>
      <c r="H781" t="str">
        <f>IF(Append1[[#This Row],[number_vmail_messages]]&lt;=10, "Low",
IF(Append1[[#This Row],[number_vmail_messages]]&lt;=25, "Medium", "High"))</f>
        <v>Low</v>
      </c>
      <c r="I781">
        <v>130.80000000000001</v>
      </c>
      <c r="J781">
        <v>64</v>
      </c>
      <c r="K781">
        <v>22.24</v>
      </c>
      <c r="L781">
        <v>223.7</v>
      </c>
      <c r="M781">
        <v>116</v>
      </c>
      <c r="N781">
        <v>19.010000000000002</v>
      </c>
      <c r="O781">
        <v>227.8</v>
      </c>
      <c r="P781">
        <v>108</v>
      </c>
      <c r="Q781">
        <v>10.25</v>
      </c>
      <c r="R781">
        <v>10</v>
      </c>
      <c r="S781">
        <v>5</v>
      </c>
      <c r="T781">
        <v>2.7</v>
      </c>
      <c r="U781" t="str">
        <f>IF(Append1[[#This Row],[total_intl_charge]] &lt;= MEDIAN(Append1[total_intl_charge]), "Low", "High")</f>
        <v>Low</v>
      </c>
      <c r="V781">
        <v>1</v>
      </c>
      <c r="W781" t="s">
        <v>23</v>
      </c>
      <c r="X781" s="1" t="s">
        <v>23</v>
      </c>
      <c r="Y781">
        <f>IF(Append1[[#This Row],[churn]]="yes", 1,0)</f>
        <v>0</v>
      </c>
      <c r="Z781" t="str">
        <f>IF(Append1[[#This Row],[total_eve_charge]]&lt;=15,"Low",
IF(Append1[[#This Row],[total_eve_charge]]&lt;=19,"Medium","High"))</f>
        <v>High</v>
      </c>
      <c r="AA781" s="1" t="str">
        <f>IF(Append1[[#This Row],[total_day_charge]]&gt;30,"Heavy User",
IF(Append1[[#This Row],[total_eve_charge]]&gt;20,"Evening User",
IF(Append1[[#This Row],[total_night_charge]]&gt;10,"Night User","Low User")))</f>
        <v>Night User</v>
      </c>
    </row>
    <row r="782" spans="1:27" x14ac:dyDescent="0.3">
      <c r="A782">
        <v>31</v>
      </c>
      <c r="B782" s="1" t="s">
        <v>41</v>
      </c>
      <c r="C782">
        <v>136</v>
      </c>
      <c r="D782" s="1" t="s">
        <v>22</v>
      </c>
      <c r="E782" s="1">
        <v>1</v>
      </c>
      <c r="F782" s="1" t="s">
        <v>24</v>
      </c>
      <c r="G782">
        <v>33</v>
      </c>
      <c r="H782" t="str">
        <f>IF(Append1[[#This Row],[number_vmail_messages]]&lt;=10, "Low",
IF(Append1[[#This Row],[number_vmail_messages]]&lt;=25, "Medium", "High"))</f>
        <v>High</v>
      </c>
      <c r="I782">
        <v>203.9</v>
      </c>
      <c r="J782">
        <v>106</v>
      </c>
      <c r="K782">
        <v>34.659999999999997</v>
      </c>
      <c r="L782">
        <v>187.6</v>
      </c>
      <c r="M782">
        <v>99</v>
      </c>
      <c r="N782">
        <v>15.95</v>
      </c>
      <c r="O782">
        <v>101.7</v>
      </c>
      <c r="P782">
        <v>107</v>
      </c>
      <c r="Q782">
        <v>4.58</v>
      </c>
      <c r="R782">
        <v>10.5</v>
      </c>
      <c r="S782">
        <v>6</v>
      </c>
      <c r="T782">
        <v>2.84</v>
      </c>
      <c r="U782" t="str">
        <f>IF(Append1[[#This Row],[total_intl_charge]] &lt;= MEDIAN(Append1[total_intl_charge]), "Low", "High")</f>
        <v>High</v>
      </c>
      <c r="V782">
        <v>3</v>
      </c>
      <c r="W782" t="s">
        <v>23</v>
      </c>
      <c r="X782" s="1" t="s">
        <v>24</v>
      </c>
      <c r="Y782">
        <f>IF(Append1[[#This Row],[churn]]="yes", 1,0)</f>
        <v>0</v>
      </c>
      <c r="Z782" t="str">
        <f>IF(Append1[[#This Row],[total_eve_charge]]&lt;=15,"Low",
IF(Append1[[#This Row],[total_eve_charge]]&lt;=19,"Medium","High"))</f>
        <v>Medium</v>
      </c>
      <c r="AA782" s="1" t="str">
        <f>IF(Append1[[#This Row],[total_day_charge]]&gt;30,"Heavy User",
IF(Append1[[#This Row],[total_eve_charge]]&gt;20,"Evening User",
IF(Append1[[#This Row],[total_night_charge]]&gt;10,"Night User","Low User")))</f>
        <v>Heavy User</v>
      </c>
    </row>
    <row r="783" spans="1:27" hidden="1" x14ac:dyDescent="0.3">
      <c r="A783">
        <v>32</v>
      </c>
      <c r="B783" s="1" t="s">
        <v>33</v>
      </c>
      <c r="C783">
        <v>98</v>
      </c>
      <c r="D783" s="1" t="s">
        <v>32</v>
      </c>
      <c r="E783" s="1">
        <v>0</v>
      </c>
      <c r="F783" s="1" t="s">
        <v>23</v>
      </c>
      <c r="G783">
        <v>0</v>
      </c>
      <c r="H783" t="str">
        <f>IF(Append1[[#This Row],[number_vmail_messages]]&lt;=10, "Low",
IF(Append1[[#This Row],[number_vmail_messages]]&lt;=25, "Medium", "High"))</f>
        <v>Low</v>
      </c>
      <c r="I783">
        <v>126.3</v>
      </c>
      <c r="J783">
        <v>102</v>
      </c>
      <c r="K783">
        <v>21.47</v>
      </c>
      <c r="L783">
        <v>166.8</v>
      </c>
      <c r="M783">
        <v>85</v>
      </c>
      <c r="N783">
        <v>14.18</v>
      </c>
      <c r="O783">
        <v>187.8</v>
      </c>
      <c r="P783">
        <v>135</v>
      </c>
      <c r="Q783">
        <v>8.4499999999999993</v>
      </c>
      <c r="R783">
        <v>9.4</v>
      </c>
      <c r="S783">
        <v>2</v>
      </c>
      <c r="T783">
        <v>2.54</v>
      </c>
      <c r="U783" t="str">
        <f>IF(Append1[[#This Row],[total_intl_charge]] &lt;= MEDIAN(Append1[total_intl_charge]), "Low", "High")</f>
        <v>Low</v>
      </c>
      <c r="V783">
        <v>3</v>
      </c>
      <c r="W783" t="s">
        <v>23</v>
      </c>
      <c r="X783" s="1" t="s">
        <v>23</v>
      </c>
      <c r="Y783">
        <f>IF(Append1[[#This Row],[churn]]="yes", 1,0)</f>
        <v>0</v>
      </c>
      <c r="Z783" t="str">
        <f>IF(Append1[[#This Row],[total_eve_charge]]&lt;=15,"Low",
IF(Append1[[#This Row],[total_eve_charge]]&lt;=19,"Medium","High"))</f>
        <v>Low</v>
      </c>
      <c r="AA783" s="1" t="str">
        <f>IF(Append1[[#This Row],[total_day_charge]]&gt;30,"Heavy User",
IF(Append1[[#This Row],[total_eve_charge]]&gt;20,"Evening User",
IF(Append1[[#This Row],[total_night_charge]]&gt;10,"Night User","Low User")))</f>
        <v>Low User</v>
      </c>
    </row>
    <row r="784" spans="1:27" x14ac:dyDescent="0.3">
      <c r="A784">
        <v>33</v>
      </c>
      <c r="B784" s="1" t="s">
        <v>55</v>
      </c>
      <c r="C784">
        <v>135</v>
      </c>
      <c r="D784" s="1" t="s">
        <v>32</v>
      </c>
      <c r="E784" s="1">
        <v>1</v>
      </c>
      <c r="F784" s="1" t="s">
        <v>24</v>
      </c>
      <c r="G784">
        <v>41</v>
      </c>
      <c r="H784" t="str">
        <f>IF(Append1[[#This Row],[number_vmail_messages]]&lt;=10, "Low",
IF(Append1[[#This Row],[number_vmail_messages]]&lt;=25, "Medium", "High"))</f>
        <v>High</v>
      </c>
      <c r="I784">
        <v>173.1</v>
      </c>
      <c r="J784">
        <v>85</v>
      </c>
      <c r="K784">
        <v>29.43</v>
      </c>
      <c r="L784">
        <v>203.9</v>
      </c>
      <c r="M784">
        <v>107</v>
      </c>
      <c r="N784">
        <v>17.329999999999998</v>
      </c>
      <c r="O784">
        <v>122.2</v>
      </c>
      <c r="P784">
        <v>78</v>
      </c>
      <c r="Q784">
        <v>5.5</v>
      </c>
      <c r="R784">
        <v>14.6</v>
      </c>
      <c r="S784">
        <v>15</v>
      </c>
      <c r="T784">
        <v>3.94</v>
      </c>
      <c r="U784" t="str">
        <f>IF(Append1[[#This Row],[total_intl_charge]] &lt;= MEDIAN(Append1[total_intl_charge]), "Low", "High")</f>
        <v>High</v>
      </c>
      <c r="V784">
        <v>0</v>
      </c>
      <c r="W784" t="s">
        <v>24</v>
      </c>
      <c r="X784" s="1" t="s">
        <v>24</v>
      </c>
      <c r="Y784">
        <f>IF(Append1[[#This Row],[churn]]="yes", 1,0)</f>
        <v>1</v>
      </c>
      <c r="Z784" t="str">
        <f>IF(Append1[[#This Row],[total_eve_charge]]&lt;=15,"Low",
IF(Append1[[#This Row],[total_eve_charge]]&lt;=19,"Medium","High"))</f>
        <v>Medium</v>
      </c>
      <c r="AA784" s="1" t="str">
        <f>IF(Append1[[#This Row],[total_day_charge]]&gt;30,"Heavy User",
IF(Append1[[#This Row],[total_eve_charge]]&gt;20,"Evening User",
IF(Append1[[#This Row],[total_night_charge]]&gt;10,"Night User","Low User")))</f>
        <v>Low User</v>
      </c>
    </row>
    <row r="785" spans="1:27" hidden="1" x14ac:dyDescent="0.3">
      <c r="A785">
        <v>34</v>
      </c>
      <c r="B785" s="1" t="s">
        <v>68</v>
      </c>
      <c r="C785">
        <v>34</v>
      </c>
      <c r="D785" s="1" t="s">
        <v>26</v>
      </c>
      <c r="E785" s="1">
        <v>0</v>
      </c>
      <c r="F785" s="1" t="s">
        <v>23</v>
      </c>
      <c r="G785">
        <v>0</v>
      </c>
      <c r="H785" t="str">
        <f>IF(Append1[[#This Row],[number_vmail_messages]]&lt;=10, "Low",
IF(Append1[[#This Row],[number_vmail_messages]]&lt;=25, "Medium", "High"))</f>
        <v>Low</v>
      </c>
      <c r="I785">
        <v>124.8</v>
      </c>
      <c r="J785">
        <v>82</v>
      </c>
      <c r="K785">
        <v>21.22</v>
      </c>
      <c r="L785">
        <v>282.2</v>
      </c>
      <c r="M785">
        <v>98</v>
      </c>
      <c r="N785">
        <v>23.99</v>
      </c>
      <c r="O785">
        <v>311.5</v>
      </c>
      <c r="P785">
        <v>78</v>
      </c>
      <c r="Q785">
        <v>14.02</v>
      </c>
      <c r="R785">
        <v>10</v>
      </c>
      <c r="S785">
        <v>4</v>
      </c>
      <c r="T785">
        <v>2.7</v>
      </c>
      <c r="U785" t="str">
        <f>IF(Append1[[#This Row],[total_intl_charge]] &lt;= MEDIAN(Append1[total_intl_charge]), "Low", "High")</f>
        <v>Low</v>
      </c>
      <c r="V785">
        <v>2</v>
      </c>
      <c r="W785" t="s">
        <v>23</v>
      </c>
      <c r="X785" s="1" t="s">
        <v>23</v>
      </c>
      <c r="Y785">
        <f>IF(Append1[[#This Row],[churn]]="yes", 1,0)</f>
        <v>0</v>
      </c>
      <c r="Z785" t="str">
        <f>IF(Append1[[#This Row],[total_eve_charge]]&lt;=15,"Low",
IF(Append1[[#This Row],[total_eve_charge]]&lt;=19,"Medium","High"))</f>
        <v>High</v>
      </c>
      <c r="AA785" s="1" t="str">
        <f>IF(Append1[[#This Row],[total_day_charge]]&gt;30,"Heavy User",
IF(Append1[[#This Row],[total_eve_charge]]&gt;20,"Evening User",
IF(Append1[[#This Row],[total_night_charge]]&gt;10,"Night User","Low User")))</f>
        <v>Evening User</v>
      </c>
    </row>
    <row r="786" spans="1:27" hidden="1" x14ac:dyDescent="0.3">
      <c r="A786">
        <v>35</v>
      </c>
      <c r="B786" s="1" t="s">
        <v>35</v>
      </c>
      <c r="C786">
        <v>160</v>
      </c>
      <c r="D786" s="1" t="s">
        <v>22</v>
      </c>
      <c r="E786" s="1">
        <v>0</v>
      </c>
      <c r="F786" s="1" t="s">
        <v>23</v>
      </c>
      <c r="G786">
        <v>0</v>
      </c>
      <c r="H786" t="str">
        <f>IF(Append1[[#This Row],[number_vmail_messages]]&lt;=10, "Low",
IF(Append1[[#This Row],[number_vmail_messages]]&lt;=25, "Medium", "High"))</f>
        <v>Low</v>
      </c>
      <c r="I786">
        <v>85.8</v>
      </c>
      <c r="J786">
        <v>77</v>
      </c>
      <c r="K786">
        <v>14.59</v>
      </c>
      <c r="L786">
        <v>165.3</v>
      </c>
      <c r="M786">
        <v>110</v>
      </c>
      <c r="N786">
        <v>14.05</v>
      </c>
      <c r="O786">
        <v>178.5</v>
      </c>
      <c r="P786">
        <v>92</v>
      </c>
      <c r="Q786">
        <v>8.0299999999999994</v>
      </c>
      <c r="R786">
        <v>9.1999999999999993</v>
      </c>
      <c r="S786">
        <v>4</v>
      </c>
      <c r="T786">
        <v>2.48</v>
      </c>
      <c r="U786" t="str">
        <f>IF(Append1[[#This Row],[total_intl_charge]] &lt;= MEDIAN(Append1[total_intl_charge]), "Low", "High")</f>
        <v>Low</v>
      </c>
      <c r="V786">
        <v>3</v>
      </c>
      <c r="W786" t="s">
        <v>23</v>
      </c>
      <c r="X786" s="1" t="s">
        <v>23</v>
      </c>
      <c r="Y786">
        <f>IF(Append1[[#This Row],[churn]]="yes", 1,0)</f>
        <v>0</v>
      </c>
      <c r="Z786" t="str">
        <f>IF(Append1[[#This Row],[total_eve_charge]]&lt;=15,"Low",
IF(Append1[[#This Row],[total_eve_charge]]&lt;=19,"Medium","High"))</f>
        <v>Low</v>
      </c>
      <c r="AA786" s="1" t="str">
        <f>IF(Append1[[#This Row],[total_day_charge]]&gt;30,"Heavy User",
IF(Append1[[#This Row],[total_eve_charge]]&gt;20,"Evening User",
IF(Append1[[#This Row],[total_night_charge]]&gt;10,"Night User","Low User")))</f>
        <v>Low User</v>
      </c>
    </row>
    <row r="787" spans="1:27" hidden="1" x14ac:dyDescent="0.3">
      <c r="A787">
        <v>36</v>
      </c>
      <c r="B787" s="1" t="s">
        <v>37</v>
      </c>
      <c r="C787">
        <v>64</v>
      </c>
      <c r="D787" s="1" t="s">
        <v>26</v>
      </c>
      <c r="E787" s="1">
        <v>0</v>
      </c>
      <c r="F787" s="1" t="s">
        <v>23</v>
      </c>
      <c r="G787">
        <v>0</v>
      </c>
      <c r="H787" t="str">
        <f>IF(Append1[[#This Row],[number_vmail_messages]]&lt;=10, "Low",
IF(Append1[[#This Row],[number_vmail_messages]]&lt;=25, "Medium", "High"))</f>
        <v>Low</v>
      </c>
      <c r="I787">
        <v>154</v>
      </c>
      <c r="J787">
        <v>67</v>
      </c>
      <c r="K787">
        <v>26.18</v>
      </c>
      <c r="L787">
        <v>225.8</v>
      </c>
      <c r="M787">
        <v>118</v>
      </c>
      <c r="N787">
        <v>19.190000000000001</v>
      </c>
      <c r="O787">
        <v>265.3</v>
      </c>
      <c r="P787">
        <v>86</v>
      </c>
      <c r="Q787">
        <v>11.94</v>
      </c>
      <c r="R787">
        <v>3.5</v>
      </c>
      <c r="S787">
        <v>3</v>
      </c>
      <c r="T787">
        <v>0.95</v>
      </c>
      <c r="U787" t="str">
        <f>IF(Append1[[#This Row],[total_intl_charge]] &lt;= MEDIAN(Append1[total_intl_charge]), "Low", "High")</f>
        <v>Low</v>
      </c>
      <c r="V787">
        <v>1</v>
      </c>
      <c r="W787" t="s">
        <v>23</v>
      </c>
      <c r="X787" s="1" t="s">
        <v>23</v>
      </c>
      <c r="Y787">
        <f>IF(Append1[[#This Row],[churn]]="yes", 1,0)</f>
        <v>0</v>
      </c>
      <c r="Z787" t="str">
        <f>IF(Append1[[#This Row],[total_eve_charge]]&lt;=15,"Low",
IF(Append1[[#This Row],[total_eve_charge]]&lt;=19,"Medium","High"))</f>
        <v>High</v>
      </c>
      <c r="AA787" s="1" t="str">
        <f>IF(Append1[[#This Row],[total_day_charge]]&gt;30,"Heavy User",
IF(Append1[[#This Row],[total_eve_charge]]&gt;20,"Evening User",
IF(Append1[[#This Row],[total_night_charge]]&gt;10,"Night User","Low User")))</f>
        <v>Night User</v>
      </c>
    </row>
    <row r="788" spans="1:27" x14ac:dyDescent="0.3">
      <c r="A788">
        <v>37</v>
      </c>
      <c r="B788" s="1" t="s">
        <v>64</v>
      </c>
      <c r="C788">
        <v>59</v>
      </c>
      <c r="D788" s="1" t="s">
        <v>32</v>
      </c>
      <c r="E788" s="1">
        <v>0</v>
      </c>
      <c r="F788" s="1" t="s">
        <v>24</v>
      </c>
      <c r="G788">
        <v>28</v>
      </c>
      <c r="H788" t="str">
        <f>IF(Append1[[#This Row],[number_vmail_messages]]&lt;=10, "Low",
IF(Append1[[#This Row],[number_vmail_messages]]&lt;=25, "Medium", "High"))</f>
        <v>High</v>
      </c>
      <c r="I788">
        <v>120.9</v>
      </c>
      <c r="J788">
        <v>97</v>
      </c>
      <c r="K788">
        <v>20.55</v>
      </c>
      <c r="L788">
        <v>213</v>
      </c>
      <c r="M788">
        <v>92</v>
      </c>
      <c r="N788">
        <v>18.11</v>
      </c>
      <c r="O788">
        <v>163.1</v>
      </c>
      <c r="P788">
        <v>116</v>
      </c>
      <c r="Q788">
        <v>7.34</v>
      </c>
      <c r="R788">
        <v>8.5</v>
      </c>
      <c r="S788">
        <v>5</v>
      </c>
      <c r="T788">
        <v>2.2999999999999998</v>
      </c>
      <c r="U788" t="str">
        <f>IF(Append1[[#This Row],[total_intl_charge]] &lt;= MEDIAN(Append1[total_intl_charge]), "Low", "High")</f>
        <v>Low</v>
      </c>
      <c r="V788">
        <v>2</v>
      </c>
      <c r="W788" t="s">
        <v>23</v>
      </c>
      <c r="X788" s="1" t="s">
        <v>23</v>
      </c>
      <c r="Y788">
        <f>IF(Append1[[#This Row],[churn]]="yes", 1,0)</f>
        <v>0</v>
      </c>
      <c r="Z788" t="str">
        <f>IF(Append1[[#This Row],[total_eve_charge]]&lt;=15,"Low",
IF(Append1[[#This Row],[total_eve_charge]]&lt;=19,"Medium","High"))</f>
        <v>Medium</v>
      </c>
      <c r="AA788" s="1" t="str">
        <f>IF(Append1[[#This Row],[total_day_charge]]&gt;30,"Heavy User",
IF(Append1[[#This Row],[total_eve_charge]]&gt;20,"Evening User",
IF(Append1[[#This Row],[total_night_charge]]&gt;10,"Night User","Low User")))</f>
        <v>Low User</v>
      </c>
    </row>
    <row r="789" spans="1:27" hidden="1" x14ac:dyDescent="0.3">
      <c r="A789">
        <v>38</v>
      </c>
      <c r="B789" s="1" t="s">
        <v>46</v>
      </c>
      <c r="C789">
        <v>65</v>
      </c>
      <c r="D789" s="1" t="s">
        <v>22</v>
      </c>
      <c r="E789" s="1">
        <v>0</v>
      </c>
      <c r="F789" s="1" t="s">
        <v>23</v>
      </c>
      <c r="G789">
        <v>0</v>
      </c>
      <c r="H789" t="str">
        <f>IF(Append1[[#This Row],[number_vmail_messages]]&lt;=10, "Low",
IF(Append1[[#This Row],[number_vmail_messages]]&lt;=25, "Medium", "High"))</f>
        <v>Low</v>
      </c>
      <c r="I789">
        <v>211.3</v>
      </c>
      <c r="J789">
        <v>120</v>
      </c>
      <c r="K789">
        <v>35.92</v>
      </c>
      <c r="L789">
        <v>162.6</v>
      </c>
      <c r="M789">
        <v>122</v>
      </c>
      <c r="N789">
        <v>13.82</v>
      </c>
      <c r="O789">
        <v>134.69999999999999</v>
      </c>
      <c r="P789">
        <v>118</v>
      </c>
      <c r="Q789">
        <v>6.06</v>
      </c>
      <c r="R789">
        <v>13.2</v>
      </c>
      <c r="S789">
        <v>5</v>
      </c>
      <c r="T789">
        <v>3.56</v>
      </c>
      <c r="U789" t="str">
        <f>IF(Append1[[#This Row],[total_intl_charge]] &lt;= MEDIAN(Append1[total_intl_charge]), "Low", "High")</f>
        <v>High</v>
      </c>
      <c r="V789">
        <v>3</v>
      </c>
      <c r="W789" t="s">
        <v>23</v>
      </c>
      <c r="X789" s="1" t="s">
        <v>23</v>
      </c>
      <c r="Y789">
        <f>IF(Append1[[#This Row],[churn]]="yes", 1,0)</f>
        <v>0</v>
      </c>
      <c r="Z789" t="str">
        <f>IF(Append1[[#This Row],[total_eve_charge]]&lt;=15,"Low",
IF(Append1[[#This Row],[total_eve_charge]]&lt;=19,"Medium","High"))</f>
        <v>Low</v>
      </c>
      <c r="AA789" s="1" t="str">
        <f>IF(Append1[[#This Row],[total_day_charge]]&gt;30,"Heavy User",
IF(Append1[[#This Row],[total_eve_charge]]&gt;20,"Evening User",
IF(Append1[[#This Row],[total_night_charge]]&gt;10,"Night User","Low User")))</f>
        <v>Heavy User</v>
      </c>
    </row>
    <row r="790" spans="1:27" hidden="1" x14ac:dyDescent="0.3">
      <c r="A790">
        <v>39</v>
      </c>
      <c r="B790" s="1" t="s">
        <v>51</v>
      </c>
      <c r="C790">
        <v>142</v>
      </c>
      <c r="D790" s="1" t="s">
        <v>32</v>
      </c>
      <c r="E790" s="1">
        <v>0</v>
      </c>
      <c r="F790" s="1" t="s">
        <v>23</v>
      </c>
      <c r="G790">
        <v>0</v>
      </c>
      <c r="H790" t="str">
        <f>IF(Append1[[#This Row],[number_vmail_messages]]&lt;=10, "Low",
IF(Append1[[#This Row],[number_vmail_messages]]&lt;=25, "Medium", "High"))</f>
        <v>Low</v>
      </c>
      <c r="I790">
        <v>187</v>
      </c>
      <c r="J790">
        <v>133</v>
      </c>
      <c r="K790">
        <v>31.79</v>
      </c>
      <c r="L790">
        <v>134.6</v>
      </c>
      <c r="M790">
        <v>74</v>
      </c>
      <c r="N790">
        <v>11.44</v>
      </c>
      <c r="O790">
        <v>242.2</v>
      </c>
      <c r="P790">
        <v>127</v>
      </c>
      <c r="Q790">
        <v>10.9</v>
      </c>
      <c r="R790">
        <v>7.4</v>
      </c>
      <c r="S790">
        <v>5</v>
      </c>
      <c r="T790">
        <v>2</v>
      </c>
      <c r="U790" t="str">
        <f>IF(Append1[[#This Row],[total_intl_charge]] &lt;= MEDIAN(Append1[total_intl_charge]), "Low", "High")</f>
        <v>Low</v>
      </c>
      <c r="V790">
        <v>2</v>
      </c>
      <c r="W790" t="s">
        <v>23</v>
      </c>
      <c r="X790" s="1" t="s">
        <v>23</v>
      </c>
      <c r="Y790">
        <f>IF(Append1[[#This Row],[churn]]="yes", 1,0)</f>
        <v>0</v>
      </c>
      <c r="Z790" t="str">
        <f>IF(Append1[[#This Row],[total_eve_charge]]&lt;=15,"Low",
IF(Append1[[#This Row],[total_eve_charge]]&lt;=19,"Medium","High"))</f>
        <v>Low</v>
      </c>
      <c r="AA790" s="1" t="str">
        <f>IF(Append1[[#This Row],[total_day_charge]]&gt;30,"Heavy User",
IF(Append1[[#This Row],[total_eve_charge]]&gt;20,"Evening User",
IF(Append1[[#This Row],[total_night_charge]]&gt;10,"Night User","Low User")))</f>
        <v>Heavy User</v>
      </c>
    </row>
    <row r="791" spans="1:27" x14ac:dyDescent="0.3">
      <c r="A791">
        <v>40</v>
      </c>
      <c r="B791" s="1" t="s">
        <v>36</v>
      </c>
      <c r="C791">
        <v>97</v>
      </c>
      <c r="D791" s="1" t="s">
        <v>22</v>
      </c>
      <c r="E791" s="1">
        <v>0</v>
      </c>
      <c r="F791" s="1" t="s">
        <v>24</v>
      </c>
      <c r="G791">
        <v>24</v>
      </c>
      <c r="H791" t="str">
        <f>IF(Append1[[#This Row],[number_vmail_messages]]&lt;=10, "Low",
IF(Append1[[#This Row],[number_vmail_messages]]&lt;=25, "Medium", "High"))</f>
        <v>Medium</v>
      </c>
      <c r="I791">
        <v>133.19999999999999</v>
      </c>
      <c r="J791">
        <v>135</v>
      </c>
      <c r="K791">
        <v>22.64</v>
      </c>
      <c r="L791">
        <v>217.2</v>
      </c>
      <c r="M791">
        <v>58</v>
      </c>
      <c r="N791">
        <v>18.46</v>
      </c>
      <c r="O791">
        <v>70.599999999999994</v>
      </c>
      <c r="P791">
        <v>79</v>
      </c>
      <c r="Q791">
        <v>3.18</v>
      </c>
      <c r="R791">
        <v>11</v>
      </c>
      <c r="S791">
        <v>3</v>
      </c>
      <c r="T791">
        <v>2.97</v>
      </c>
      <c r="U791" t="str">
        <f>IF(Append1[[#This Row],[total_intl_charge]] &lt;= MEDIAN(Append1[total_intl_charge]), "Low", "High")</f>
        <v>High</v>
      </c>
      <c r="V791">
        <v>1</v>
      </c>
      <c r="W791" t="s">
        <v>23</v>
      </c>
      <c r="X791" s="1" t="s">
        <v>23</v>
      </c>
      <c r="Y791">
        <f>IF(Append1[[#This Row],[churn]]="yes", 1,0)</f>
        <v>0</v>
      </c>
      <c r="Z791" t="str">
        <f>IF(Append1[[#This Row],[total_eve_charge]]&lt;=15,"Low",
IF(Append1[[#This Row],[total_eve_charge]]&lt;=19,"Medium","High"))</f>
        <v>Medium</v>
      </c>
      <c r="AA791" s="1" t="str">
        <f>IF(Append1[[#This Row],[total_day_charge]]&gt;30,"Heavy User",
IF(Append1[[#This Row],[total_eve_charge]]&gt;20,"Evening User",
IF(Append1[[#This Row],[total_night_charge]]&gt;10,"Night User","Low User")))</f>
        <v>Low User</v>
      </c>
    </row>
    <row r="792" spans="1:27" hidden="1" x14ac:dyDescent="0.3">
      <c r="A792">
        <v>41</v>
      </c>
      <c r="B792" s="1" t="s">
        <v>27</v>
      </c>
      <c r="C792">
        <v>52</v>
      </c>
      <c r="D792" s="1" t="s">
        <v>32</v>
      </c>
      <c r="E792" s="1">
        <v>0</v>
      </c>
      <c r="F792" s="1" t="s">
        <v>23</v>
      </c>
      <c r="G792">
        <v>0</v>
      </c>
      <c r="H792" t="str">
        <f>IF(Append1[[#This Row],[number_vmail_messages]]&lt;=10, "Low",
IF(Append1[[#This Row],[number_vmail_messages]]&lt;=25, "Medium", "High"))</f>
        <v>Low</v>
      </c>
      <c r="I792">
        <v>191.9</v>
      </c>
      <c r="J792">
        <v>108</v>
      </c>
      <c r="K792">
        <v>32.619999999999997</v>
      </c>
      <c r="L792">
        <v>269.8</v>
      </c>
      <c r="M792">
        <v>96</v>
      </c>
      <c r="N792">
        <v>22.93</v>
      </c>
      <c r="O792">
        <v>236.8</v>
      </c>
      <c r="P792">
        <v>87</v>
      </c>
      <c r="Q792">
        <v>10.66</v>
      </c>
      <c r="R792">
        <v>7.8</v>
      </c>
      <c r="S792">
        <v>5</v>
      </c>
      <c r="T792">
        <v>2.11</v>
      </c>
      <c r="U792" t="str">
        <f>IF(Append1[[#This Row],[total_intl_charge]] &lt;= MEDIAN(Append1[total_intl_charge]), "Low", "High")</f>
        <v>Low</v>
      </c>
      <c r="V792">
        <v>3</v>
      </c>
      <c r="W792" t="s">
        <v>23</v>
      </c>
      <c r="X792" s="1" t="s">
        <v>23</v>
      </c>
      <c r="Y792">
        <f>IF(Append1[[#This Row],[churn]]="yes", 1,0)</f>
        <v>0</v>
      </c>
      <c r="Z792" t="str">
        <f>IF(Append1[[#This Row],[total_eve_charge]]&lt;=15,"Low",
IF(Append1[[#This Row],[total_eve_charge]]&lt;=19,"Medium","High"))</f>
        <v>High</v>
      </c>
      <c r="AA792" s="1" t="str">
        <f>IF(Append1[[#This Row],[total_day_charge]]&gt;30,"Heavy User",
IF(Append1[[#This Row],[total_eve_charge]]&gt;20,"Evening User",
IF(Append1[[#This Row],[total_night_charge]]&gt;10,"Night User","Low User")))</f>
        <v>Heavy User</v>
      </c>
    </row>
    <row r="793" spans="1:27" hidden="1" x14ac:dyDescent="0.3">
      <c r="A793">
        <v>42</v>
      </c>
      <c r="B793" s="1" t="s">
        <v>57</v>
      </c>
      <c r="C793">
        <v>60</v>
      </c>
      <c r="D793" s="1" t="s">
        <v>32</v>
      </c>
      <c r="E793" s="1">
        <v>0</v>
      </c>
      <c r="F793" s="1" t="s">
        <v>23</v>
      </c>
      <c r="G793">
        <v>0</v>
      </c>
      <c r="H793" t="str">
        <f>IF(Append1[[#This Row],[number_vmail_messages]]&lt;=10, "Low",
IF(Append1[[#This Row],[number_vmail_messages]]&lt;=25, "Medium", "High"))</f>
        <v>Low</v>
      </c>
      <c r="I793">
        <v>220.6</v>
      </c>
      <c r="J793">
        <v>57</v>
      </c>
      <c r="K793">
        <v>37.5</v>
      </c>
      <c r="L793">
        <v>211.1</v>
      </c>
      <c r="M793">
        <v>115</v>
      </c>
      <c r="N793">
        <v>17.940000000000001</v>
      </c>
      <c r="O793">
        <v>249</v>
      </c>
      <c r="P793">
        <v>129</v>
      </c>
      <c r="Q793">
        <v>11.21</v>
      </c>
      <c r="R793">
        <v>6.8</v>
      </c>
      <c r="S793">
        <v>3</v>
      </c>
      <c r="T793">
        <v>1.84</v>
      </c>
      <c r="U793" t="str">
        <f>IF(Append1[[#This Row],[total_intl_charge]] &lt;= MEDIAN(Append1[total_intl_charge]), "Low", "High")</f>
        <v>Low</v>
      </c>
      <c r="V793">
        <v>1</v>
      </c>
      <c r="W793" t="s">
        <v>23</v>
      </c>
      <c r="X793" s="1" t="s">
        <v>23</v>
      </c>
      <c r="Y793">
        <f>IF(Append1[[#This Row],[churn]]="yes", 1,0)</f>
        <v>0</v>
      </c>
      <c r="Z793" t="str">
        <f>IF(Append1[[#This Row],[total_eve_charge]]&lt;=15,"Low",
IF(Append1[[#This Row],[total_eve_charge]]&lt;=19,"Medium","High"))</f>
        <v>Medium</v>
      </c>
      <c r="AA793" s="1" t="str">
        <f>IF(Append1[[#This Row],[total_day_charge]]&gt;30,"Heavy User",
IF(Append1[[#This Row],[total_eve_charge]]&gt;20,"Evening User",
IF(Append1[[#This Row],[total_night_charge]]&gt;10,"Night User","Low User")))</f>
        <v>Heavy User</v>
      </c>
    </row>
    <row r="794" spans="1:27" hidden="1" x14ac:dyDescent="0.3">
      <c r="A794">
        <v>43</v>
      </c>
      <c r="B794" s="1" t="s">
        <v>56</v>
      </c>
      <c r="C794">
        <v>10</v>
      </c>
      <c r="D794" s="1" t="s">
        <v>32</v>
      </c>
      <c r="E794" s="1">
        <v>0</v>
      </c>
      <c r="F794" s="1" t="s">
        <v>23</v>
      </c>
      <c r="G794">
        <v>0</v>
      </c>
      <c r="H794" t="str">
        <f>IF(Append1[[#This Row],[number_vmail_messages]]&lt;=10, "Low",
IF(Append1[[#This Row],[number_vmail_messages]]&lt;=25, "Medium", "High"))</f>
        <v>Low</v>
      </c>
      <c r="I794">
        <v>186.1</v>
      </c>
      <c r="J794">
        <v>112</v>
      </c>
      <c r="K794">
        <v>31.64</v>
      </c>
      <c r="L794">
        <v>190.2</v>
      </c>
      <c r="M794">
        <v>66</v>
      </c>
      <c r="N794">
        <v>16.170000000000002</v>
      </c>
      <c r="O794">
        <v>282.8</v>
      </c>
      <c r="P794">
        <v>57</v>
      </c>
      <c r="Q794">
        <v>12.73</v>
      </c>
      <c r="R794">
        <v>11.4</v>
      </c>
      <c r="S794">
        <v>6</v>
      </c>
      <c r="T794">
        <v>3.08</v>
      </c>
      <c r="U794" t="str">
        <f>IF(Append1[[#This Row],[total_intl_charge]] &lt;= MEDIAN(Append1[total_intl_charge]), "Low", "High")</f>
        <v>High</v>
      </c>
      <c r="V794">
        <v>2</v>
      </c>
      <c r="W794" t="s">
        <v>23</v>
      </c>
      <c r="X794" s="1" t="s">
        <v>23</v>
      </c>
      <c r="Y794">
        <f>IF(Append1[[#This Row],[churn]]="yes", 1,0)</f>
        <v>0</v>
      </c>
      <c r="Z794" t="str">
        <f>IF(Append1[[#This Row],[total_eve_charge]]&lt;=15,"Low",
IF(Append1[[#This Row],[total_eve_charge]]&lt;=19,"Medium","High"))</f>
        <v>Medium</v>
      </c>
      <c r="AA794" s="1" t="str">
        <f>IF(Append1[[#This Row],[total_day_charge]]&gt;30,"Heavy User",
IF(Append1[[#This Row],[total_eve_charge]]&gt;20,"Evening User",
IF(Append1[[#This Row],[total_night_charge]]&gt;10,"Night User","Low User")))</f>
        <v>Heavy User</v>
      </c>
    </row>
    <row r="795" spans="1:27" hidden="1" x14ac:dyDescent="0.3">
      <c r="A795">
        <v>44</v>
      </c>
      <c r="B795" s="1" t="s">
        <v>48</v>
      </c>
      <c r="C795">
        <v>96</v>
      </c>
      <c r="D795" s="1" t="s">
        <v>22</v>
      </c>
      <c r="E795" s="1">
        <v>0</v>
      </c>
      <c r="F795" s="1" t="s">
        <v>23</v>
      </c>
      <c r="G795">
        <v>0</v>
      </c>
      <c r="H795" t="str">
        <f>IF(Append1[[#This Row],[number_vmail_messages]]&lt;=10, "Low",
IF(Append1[[#This Row],[number_vmail_messages]]&lt;=25, "Medium", "High"))</f>
        <v>Low</v>
      </c>
      <c r="I795">
        <v>160.19999999999999</v>
      </c>
      <c r="J795">
        <v>117</v>
      </c>
      <c r="K795">
        <v>27.23</v>
      </c>
      <c r="L795">
        <v>267.5</v>
      </c>
      <c r="M795">
        <v>67</v>
      </c>
      <c r="N795">
        <v>22.74</v>
      </c>
      <c r="O795">
        <v>228.5</v>
      </c>
      <c r="P795">
        <v>68</v>
      </c>
      <c r="Q795">
        <v>10.28</v>
      </c>
      <c r="R795">
        <v>9.3000000000000007</v>
      </c>
      <c r="S795">
        <v>5</v>
      </c>
      <c r="T795">
        <v>2.5099999999999998</v>
      </c>
      <c r="U795" t="str">
        <f>IF(Append1[[#This Row],[total_intl_charge]] &lt;= MEDIAN(Append1[total_intl_charge]), "Low", "High")</f>
        <v>Low</v>
      </c>
      <c r="V795">
        <v>2</v>
      </c>
      <c r="W795" t="s">
        <v>23</v>
      </c>
      <c r="X795" s="1" t="s">
        <v>23</v>
      </c>
      <c r="Y795">
        <f>IF(Append1[[#This Row],[churn]]="yes", 1,0)</f>
        <v>0</v>
      </c>
      <c r="Z795" t="str">
        <f>IF(Append1[[#This Row],[total_eve_charge]]&lt;=15,"Low",
IF(Append1[[#This Row],[total_eve_charge]]&lt;=19,"Medium","High"))</f>
        <v>High</v>
      </c>
      <c r="AA795" s="1" t="str">
        <f>IF(Append1[[#This Row],[total_day_charge]]&gt;30,"Heavy User",
IF(Append1[[#This Row],[total_eve_charge]]&gt;20,"Evening User",
IF(Append1[[#This Row],[total_night_charge]]&gt;10,"Night User","Low User")))</f>
        <v>Evening User</v>
      </c>
    </row>
    <row r="796" spans="1:27" hidden="1" x14ac:dyDescent="0.3">
      <c r="A796">
        <v>45</v>
      </c>
      <c r="B796" s="1" t="s">
        <v>57</v>
      </c>
      <c r="C796">
        <v>81</v>
      </c>
      <c r="D796" s="1" t="s">
        <v>32</v>
      </c>
      <c r="E796" s="1">
        <v>0</v>
      </c>
      <c r="F796" s="1" t="s">
        <v>23</v>
      </c>
      <c r="G796">
        <v>0</v>
      </c>
      <c r="H796" t="str">
        <f>IF(Append1[[#This Row],[number_vmail_messages]]&lt;=10, "Low",
IF(Append1[[#This Row],[number_vmail_messages]]&lt;=25, "Medium", "High"))</f>
        <v>Low</v>
      </c>
      <c r="I796">
        <v>175.5</v>
      </c>
      <c r="J796">
        <v>67</v>
      </c>
      <c r="K796">
        <v>29.84</v>
      </c>
      <c r="L796">
        <v>249.3</v>
      </c>
      <c r="M796">
        <v>85</v>
      </c>
      <c r="N796">
        <v>21.19</v>
      </c>
      <c r="O796">
        <v>270.2</v>
      </c>
      <c r="P796">
        <v>98</v>
      </c>
      <c r="Q796">
        <v>12.16</v>
      </c>
      <c r="R796">
        <v>10.199999999999999</v>
      </c>
      <c r="S796">
        <v>3</v>
      </c>
      <c r="T796">
        <v>2.75</v>
      </c>
      <c r="U796" t="str">
        <f>IF(Append1[[#This Row],[total_intl_charge]] &lt;= MEDIAN(Append1[total_intl_charge]), "Low", "High")</f>
        <v>Low</v>
      </c>
      <c r="V796">
        <v>1</v>
      </c>
      <c r="W796" t="s">
        <v>23</v>
      </c>
      <c r="X796" s="1" t="s">
        <v>23</v>
      </c>
      <c r="Y796">
        <f>IF(Append1[[#This Row],[churn]]="yes", 1,0)</f>
        <v>0</v>
      </c>
      <c r="Z796" t="str">
        <f>IF(Append1[[#This Row],[total_eve_charge]]&lt;=15,"Low",
IF(Append1[[#This Row],[total_eve_charge]]&lt;=19,"Medium","High"))</f>
        <v>High</v>
      </c>
      <c r="AA796" s="1" t="str">
        <f>IF(Append1[[#This Row],[total_day_charge]]&gt;30,"Heavy User",
IF(Append1[[#This Row],[total_eve_charge]]&gt;20,"Evening User",
IF(Append1[[#This Row],[total_night_charge]]&gt;10,"Night User","Low User")))</f>
        <v>Evening User</v>
      </c>
    </row>
    <row r="797" spans="1:27" hidden="1" x14ac:dyDescent="0.3">
      <c r="A797">
        <v>46</v>
      </c>
      <c r="B797" s="1" t="s">
        <v>39</v>
      </c>
      <c r="C797">
        <v>141</v>
      </c>
      <c r="D797" s="1" t="s">
        <v>22</v>
      </c>
      <c r="E797" s="1">
        <v>0</v>
      </c>
      <c r="F797" s="1" t="s">
        <v>23</v>
      </c>
      <c r="G797">
        <v>0</v>
      </c>
      <c r="H797" t="str">
        <f>IF(Append1[[#This Row],[number_vmail_messages]]&lt;=10, "Low",
IF(Append1[[#This Row],[number_vmail_messages]]&lt;=25, "Medium", "High"))</f>
        <v>Low</v>
      </c>
      <c r="I797">
        <v>126.9</v>
      </c>
      <c r="J797">
        <v>98</v>
      </c>
      <c r="K797">
        <v>21.57</v>
      </c>
      <c r="L797">
        <v>180</v>
      </c>
      <c r="M797">
        <v>62</v>
      </c>
      <c r="N797">
        <v>15.3</v>
      </c>
      <c r="O797">
        <v>140.80000000000001</v>
      </c>
      <c r="P797">
        <v>128</v>
      </c>
      <c r="Q797">
        <v>6.34</v>
      </c>
      <c r="R797">
        <v>8</v>
      </c>
      <c r="S797">
        <v>2</v>
      </c>
      <c r="T797">
        <v>2.16</v>
      </c>
      <c r="U797" t="str">
        <f>IF(Append1[[#This Row],[total_intl_charge]] &lt;= MEDIAN(Append1[total_intl_charge]), "Low", "High")</f>
        <v>Low</v>
      </c>
      <c r="V797">
        <v>1</v>
      </c>
      <c r="W797" t="s">
        <v>23</v>
      </c>
      <c r="X797" s="1" t="s">
        <v>23</v>
      </c>
      <c r="Y797">
        <f>IF(Append1[[#This Row],[churn]]="yes", 1,0)</f>
        <v>0</v>
      </c>
      <c r="Z797" t="str">
        <f>IF(Append1[[#This Row],[total_eve_charge]]&lt;=15,"Low",
IF(Append1[[#This Row],[total_eve_charge]]&lt;=19,"Medium","High"))</f>
        <v>Medium</v>
      </c>
      <c r="AA797" s="1" t="str">
        <f>IF(Append1[[#This Row],[total_day_charge]]&gt;30,"Heavy User",
IF(Append1[[#This Row],[total_eve_charge]]&gt;20,"Evening User",
IF(Append1[[#This Row],[total_night_charge]]&gt;10,"Night User","Low User")))</f>
        <v>Low User</v>
      </c>
    </row>
    <row r="798" spans="1:27" x14ac:dyDescent="0.3">
      <c r="A798">
        <v>47</v>
      </c>
      <c r="B798" s="1" t="s">
        <v>39</v>
      </c>
      <c r="C798">
        <v>121</v>
      </c>
      <c r="D798" s="1" t="s">
        <v>32</v>
      </c>
      <c r="E798" s="1">
        <v>0</v>
      </c>
      <c r="F798" s="1" t="s">
        <v>24</v>
      </c>
      <c r="G798">
        <v>30</v>
      </c>
      <c r="H798" t="str">
        <f>IF(Append1[[#This Row],[number_vmail_messages]]&lt;=10, "Low",
IF(Append1[[#This Row],[number_vmail_messages]]&lt;=25, "Medium", "High"))</f>
        <v>High</v>
      </c>
      <c r="I798">
        <v>198.4</v>
      </c>
      <c r="J798">
        <v>129</v>
      </c>
      <c r="K798">
        <v>33.729999999999997</v>
      </c>
      <c r="L798">
        <v>75.3</v>
      </c>
      <c r="M798">
        <v>77</v>
      </c>
      <c r="N798">
        <v>6.4</v>
      </c>
      <c r="O798">
        <v>181.2</v>
      </c>
      <c r="P798">
        <v>77</v>
      </c>
      <c r="Q798">
        <v>8.15</v>
      </c>
      <c r="R798">
        <v>5.8</v>
      </c>
      <c r="S798">
        <v>3</v>
      </c>
      <c r="T798">
        <v>1.57</v>
      </c>
      <c r="U798" t="str">
        <f>IF(Append1[[#This Row],[total_intl_charge]] &lt;= MEDIAN(Append1[total_intl_charge]), "Low", "High")</f>
        <v>Low</v>
      </c>
      <c r="V798">
        <v>3</v>
      </c>
      <c r="W798" t="s">
        <v>24</v>
      </c>
      <c r="X798" s="1" t="s">
        <v>23</v>
      </c>
      <c r="Y798">
        <f>IF(Append1[[#This Row],[churn]]="yes", 1,0)</f>
        <v>1</v>
      </c>
      <c r="Z798" t="str">
        <f>IF(Append1[[#This Row],[total_eve_charge]]&lt;=15,"Low",
IF(Append1[[#This Row],[total_eve_charge]]&lt;=19,"Medium","High"))</f>
        <v>Low</v>
      </c>
      <c r="AA798" s="1" t="str">
        <f>IF(Append1[[#This Row],[total_day_charge]]&gt;30,"Heavy User",
IF(Append1[[#This Row],[total_eve_charge]]&gt;20,"Evening User",
IF(Append1[[#This Row],[total_night_charge]]&gt;10,"Night User","Low User")))</f>
        <v>Heavy User</v>
      </c>
    </row>
    <row r="799" spans="1:27" hidden="1" x14ac:dyDescent="0.3">
      <c r="A799">
        <v>48</v>
      </c>
      <c r="B799" s="1" t="s">
        <v>50</v>
      </c>
      <c r="C799">
        <v>125</v>
      </c>
      <c r="D799" s="1" t="s">
        <v>32</v>
      </c>
      <c r="E799" s="1">
        <v>0</v>
      </c>
      <c r="F799" s="1" t="s">
        <v>23</v>
      </c>
      <c r="G799">
        <v>0</v>
      </c>
      <c r="H799" t="str">
        <f>IF(Append1[[#This Row],[number_vmail_messages]]&lt;=10, "Low",
IF(Append1[[#This Row],[number_vmail_messages]]&lt;=25, "Medium", "High"))</f>
        <v>Low</v>
      </c>
      <c r="I799">
        <v>229.3</v>
      </c>
      <c r="J799">
        <v>103</v>
      </c>
      <c r="K799">
        <v>38.979999999999997</v>
      </c>
      <c r="L799">
        <v>177.4</v>
      </c>
      <c r="M799">
        <v>126</v>
      </c>
      <c r="N799">
        <v>15.08</v>
      </c>
      <c r="O799">
        <v>189.3</v>
      </c>
      <c r="P799">
        <v>95</v>
      </c>
      <c r="Q799">
        <v>8.52</v>
      </c>
      <c r="R799">
        <v>12</v>
      </c>
      <c r="S799">
        <v>8</v>
      </c>
      <c r="T799">
        <v>3.24</v>
      </c>
      <c r="U799" t="str">
        <f>IF(Append1[[#This Row],[total_intl_charge]] &lt;= MEDIAN(Append1[total_intl_charge]), "Low", "High")</f>
        <v>High</v>
      </c>
      <c r="V799">
        <v>1</v>
      </c>
      <c r="W799" t="s">
        <v>23</v>
      </c>
      <c r="X799" s="1" t="s">
        <v>23</v>
      </c>
      <c r="Y799">
        <f>IF(Append1[[#This Row],[churn]]="yes", 1,0)</f>
        <v>0</v>
      </c>
      <c r="Z799" t="str">
        <f>IF(Append1[[#This Row],[total_eve_charge]]&lt;=15,"Low",
IF(Append1[[#This Row],[total_eve_charge]]&lt;=19,"Medium","High"))</f>
        <v>Medium</v>
      </c>
      <c r="AA799" s="1" t="str">
        <f>IF(Append1[[#This Row],[total_day_charge]]&gt;30,"Heavy User",
IF(Append1[[#This Row],[total_eve_charge]]&gt;20,"Evening User",
IF(Append1[[#This Row],[total_night_charge]]&gt;10,"Night User","Low User")))</f>
        <v>Heavy User</v>
      </c>
    </row>
    <row r="800" spans="1:27" hidden="1" x14ac:dyDescent="0.3">
      <c r="A800">
        <v>49</v>
      </c>
      <c r="B800" s="1" t="s">
        <v>35</v>
      </c>
      <c r="C800">
        <v>174</v>
      </c>
      <c r="D800" s="1" t="s">
        <v>32</v>
      </c>
      <c r="E800" s="1">
        <v>0</v>
      </c>
      <c r="F800" s="1" t="s">
        <v>23</v>
      </c>
      <c r="G800">
        <v>0</v>
      </c>
      <c r="H800" t="str">
        <f>IF(Append1[[#This Row],[number_vmail_messages]]&lt;=10, "Low",
IF(Append1[[#This Row],[number_vmail_messages]]&lt;=25, "Medium", "High"))</f>
        <v>Low</v>
      </c>
      <c r="I800">
        <v>192.1</v>
      </c>
      <c r="J800">
        <v>97</v>
      </c>
      <c r="K800">
        <v>32.659999999999997</v>
      </c>
      <c r="L800">
        <v>169.9</v>
      </c>
      <c r="M800">
        <v>94</v>
      </c>
      <c r="N800">
        <v>14.44</v>
      </c>
      <c r="O800">
        <v>166.6</v>
      </c>
      <c r="P800">
        <v>54</v>
      </c>
      <c r="Q800">
        <v>7.5</v>
      </c>
      <c r="R800">
        <v>11.4</v>
      </c>
      <c r="S800">
        <v>4</v>
      </c>
      <c r="T800">
        <v>3.08</v>
      </c>
      <c r="U800" t="str">
        <f>IF(Append1[[#This Row],[total_intl_charge]] &lt;= MEDIAN(Append1[total_intl_charge]), "Low", "High")</f>
        <v>High</v>
      </c>
      <c r="V800">
        <v>1</v>
      </c>
      <c r="W800" t="s">
        <v>23</v>
      </c>
      <c r="X800" s="1" t="s">
        <v>23</v>
      </c>
      <c r="Y800">
        <f>IF(Append1[[#This Row],[churn]]="yes", 1,0)</f>
        <v>0</v>
      </c>
      <c r="Z800" t="str">
        <f>IF(Append1[[#This Row],[total_eve_charge]]&lt;=15,"Low",
IF(Append1[[#This Row],[total_eve_charge]]&lt;=19,"Medium","High"))</f>
        <v>Low</v>
      </c>
      <c r="AA800" s="1" t="str">
        <f>IF(Append1[[#This Row],[total_day_charge]]&gt;30,"Heavy User",
IF(Append1[[#This Row],[total_eve_charge]]&gt;20,"Evening User",
IF(Append1[[#This Row],[total_night_charge]]&gt;10,"Night User","Low User")))</f>
        <v>Heavy User</v>
      </c>
    </row>
    <row r="801" spans="1:27" x14ac:dyDescent="0.3">
      <c r="A801">
        <v>50</v>
      </c>
      <c r="B801" s="1" t="s">
        <v>66</v>
      </c>
      <c r="C801">
        <v>116</v>
      </c>
      <c r="D801" s="1" t="s">
        <v>22</v>
      </c>
      <c r="E801" s="1">
        <v>0</v>
      </c>
      <c r="F801" s="1" t="s">
        <v>24</v>
      </c>
      <c r="G801">
        <v>34</v>
      </c>
      <c r="H801" t="str">
        <f>IF(Append1[[#This Row],[number_vmail_messages]]&lt;=10, "Low",
IF(Append1[[#This Row],[number_vmail_messages]]&lt;=25, "Medium", "High"))</f>
        <v>High</v>
      </c>
      <c r="I801">
        <v>268.60000000000002</v>
      </c>
      <c r="J801">
        <v>83</v>
      </c>
      <c r="K801">
        <v>45.66</v>
      </c>
      <c r="L801">
        <v>178.2</v>
      </c>
      <c r="M801">
        <v>142</v>
      </c>
      <c r="N801">
        <v>15.15</v>
      </c>
      <c r="O801">
        <v>166.3</v>
      </c>
      <c r="P801">
        <v>106</v>
      </c>
      <c r="Q801">
        <v>7.48</v>
      </c>
      <c r="R801">
        <v>11.6</v>
      </c>
      <c r="S801">
        <v>3</v>
      </c>
      <c r="T801">
        <v>3.13</v>
      </c>
      <c r="U801" t="str">
        <f>IF(Append1[[#This Row],[total_intl_charge]] &lt;= MEDIAN(Append1[total_intl_charge]), "Low", "High")</f>
        <v>High</v>
      </c>
      <c r="V801">
        <v>2</v>
      </c>
      <c r="W801" t="s">
        <v>23</v>
      </c>
      <c r="X801" s="1" t="s">
        <v>23</v>
      </c>
      <c r="Y801">
        <f>IF(Append1[[#This Row],[churn]]="yes", 1,0)</f>
        <v>0</v>
      </c>
      <c r="Z801" t="str">
        <f>IF(Append1[[#This Row],[total_eve_charge]]&lt;=15,"Low",
IF(Append1[[#This Row],[total_eve_charge]]&lt;=19,"Medium","High"))</f>
        <v>Medium</v>
      </c>
      <c r="AA801" s="1" t="str">
        <f>IF(Append1[[#This Row],[total_day_charge]]&gt;30,"Heavy User",
IF(Append1[[#This Row],[total_eve_charge]]&gt;20,"Evening User",
IF(Append1[[#This Row],[total_night_charge]]&gt;10,"Night User","Low User")))</f>
        <v>Heavy User</v>
      </c>
    </row>
    <row r="802" spans="1:27" x14ac:dyDescent="0.3">
      <c r="A802">
        <v>51</v>
      </c>
      <c r="B802" s="1" t="s">
        <v>62</v>
      </c>
      <c r="C802">
        <v>149</v>
      </c>
      <c r="D802" s="1" t="s">
        <v>32</v>
      </c>
      <c r="E802" s="1">
        <v>0</v>
      </c>
      <c r="F802" s="1" t="s">
        <v>24</v>
      </c>
      <c r="G802">
        <v>28</v>
      </c>
      <c r="H802" t="str">
        <f>IF(Append1[[#This Row],[number_vmail_messages]]&lt;=10, "Low",
IF(Append1[[#This Row],[number_vmail_messages]]&lt;=25, "Medium", "High"))</f>
        <v>High</v>
      </c>
      <c r="I802">
        <v>180.7</v>
      </c>
      <c r="J802">
        <v>92</v>
      </c>
      <c r="K802">
        <v>30.72</v>
      </c>
      <c r="L802">
        <v>187.8</v>
      </c>
      <c r="M802">
        <v>64</v>
      </c>
      <c r="N802">
        <v>15.96</v>
      </c>
      <c r="O802">
        <v>265.5</v>
      </c>
      <c r="P802">
        <v>53</v>
      </c>
      <c r="Q802">
        <v>11.95</v>
      </c>
      <c r="R802">
        <v>12.6</v>
      </c>
      <c r="S802">
        <v>3</v>
      </c>
      <c r="T802">
        <v>3.4</v>
      </c>
      <c r="U802" t="str">
        <f>IF(Append1[[#This Row],[total_intl_charge]] &lt;= MEDIAN(Append1[total_intl_charge]), "Low", "High")</f>
        <v>High</v>
      </c>
      <c r="V802">
        <v>3</v>
      </c>
      <c r="W802" t="s">
        <v>23</v>
      </c>
      <c r="X802" s="1" t="s">
        <v>23</v>
      </c>
      <c r="Y802">
        <f>IF(Append1[[#This Row],[churn]]="yes", 1,0)</f>
        <v>0</v>
      </c>
      <c r="Z802" t="str">
        <f>IF(Append1[[#This Row],[total_eve_charge]]&lt;=15,"Low",
IF(Append1[[#This Row],[total_eve_charge]]&lt;=19,"Medium","High"))</f>
        <v>Medium</v>
      </c>
      <c r="AA802" s="1" t="str">
        <f>IF(Append1[[#This Row],[total_day_charge]]&gt;30,"Heavy User",
IF(Append1[[#This Row],[total_eve_charge]]&gt;20,"Evening User",
IF(Append1[[#This Row],[total_night_charge]]&gt;10,"Night User","Low User")))</f>
        <v>Heavy User</v>
      </c>
    </row>
    <row r="803" spans="1:27" hidden="1" x14ac:dyDescent="0.3">
      <c r="A803">
        <v>52</v>
      </c>
      <c r="B803" s="1" t="s">
        <v>72</v>
      </c>
      <c r="C803">
        <v>38</v>
      </c>
      <c r="D803" s="1" t="s">
        <v>32</v>
      </c>
      <c r="E803" s="1">
        <v>0</v>
      </c>
      <c r="F803" s="1" t="s">
        <v>23</v>
      </c>
      <c r="G803">
        <v>0</v>
      </c>
      <c r="H803" t="str">
        <f>IF(Append1[[#This Row],[number_vmail_messages]]&lt;=10, "Low",
IF(Append1[[#This Row],[number_vmail_messages]]&lt;=25, "Medium", "High"))</f>
        <v>Low</v>
      </c>
      <c r="I803">
        <v>131.19999999999999</v>
      </c>
      <c r="J803">
        <v>98</v>
      </c>
      <c r="K803">
        <v>22.3</v>
      </c>
      <c r="L803">
        <v>162.9</v>
      </c>
      <c r="M803">
        <v>97</v>
      </c>
      <c r="N803">
        <v>13.85</v>
      </c>
      <c r="O803">
        <v>159</v>
      </c>
      <c r="P803">
        <v>106</v>
      </c>
      <c r="Q803">
        <v>7.15</v>
      </c>
      <c r="R803">
        <v>8.1999999999999993</v>
      </c>
      <c r="S803">
        <v>6</v>
      </c>
      <c r="T803">
        <v>2.21</v>
      </c>
      <c r="U803" t="str">
        <f>IF(Append1[[#This Row],[total_intl_charge]] &lt;= MEDIAN(Append1[total_intl_charge]), "Low", "High")</f>
        <v>Low</v>
      </c>
      <c r="V803">
        <v>2</v>
      </c>
      <c r="W803" t="s">
        <v>23</v>
      </c>
      <c r="X803" s="1" t="s">
        <v>23</v>
      </c>
      <c r="Y803">
        <f>IF(Append1[[#This Row],[churn]]="yes", 1,0)</f>
        <v>0</v>
      </c>
      <c r="Z803" t="str">
        <f>IF(Append1[[#This Row],[total_eve_charge]]&lt;=15,"Low",
IF(Append1[[#This Row],[total_eve_charge]]&lt;=19,"Medium","High"))</f>
        <v>Low</v>
      </c>
      <c r="AA803" s="1" t="str">
        <f>IF(Append1[[#This Row],[total_day_charge]]&gt;30,"Heavy User",
IF(Append1[[#This Row],[total_eve_charge]]&gt;20,"Evening User",
IF(Append1[[#This Row],[total_night_charge]]&gt;10,"Night User","Low User")))</f>
        <v>Low User</v>
      </c>
    </row>
    <row r="804" spans="1:27" x14ac:dyDescent="0.3">
      <c r="A804">
        <v>53</v>
      </c>
      <c r="B804" s="1" t="s">
        <v>47</v>
      </c>
      <c r="C804">
        <v>40</v>
      </c>
      <c r="D804" s="1" t="s">
        <v>22</v>
      </c>
      <c r="E804" s="1">
        <v>0</v>
      </c>
      <c r="F804" s="1" t="s">
        <v>24</v>
      </c>
      <c r="G804">
        <v>41</v>
      </c>
      <c r="H804" t="str">
        <f>IF(Append1[[#This Row],[number_vmail_messages]]&lt;=10, "Low",
IF(Append1[[#This Row],[number_vmail_messages]]&lt;=25, "Medium", "High"))</f>
        <v>High</v>
      </c>
      <c r="I804">
        <v>148.1</v>
      </c>
      <c r="J804">
        <v>74</v>
      </c>
      <c r="K804">
        <v>25.18</v>
      </c>
      <c r="L804">
        <v>169.5</v>
      </c>
      <c r="M804">
        <v>88</v>
      </c>
      <c r="N804">
        <v>14.41</v>
      </c>
      <c r="O804">
        <v>214.1</v>
      </c>
      <c r="P804">
        <v>102</v>
      </c>
      <c r="Q804">
        <v>9.6300000000000008</v>
      </c>
      <c r="R804">
        <v>6.2</v>
      </c>
      <c r="S804">
        <v>5</v>
      </c>
      <c r="T804">
        <v>1.67</v>
      </c>
      <c r="U804" t="str">
        <f>IF(Append1[[#This Row],[total_intl_charge]] &lt;= MEDIAN(Append1[total_intl_charge]), "Low", "High")</f>
        <v>Low</v>
      </c>
      <c r="V804">
        <v>2</v>
      </c>
      <c r="W804" t="s">
        <v>23</v>
      </c>
      <c r="X804" s="1" t="s">
        <v>23</v>
      </c>
      <c r="Y804">
        <f>IF(Append1[[#This Row],[churn]]="yes", 1,0)</f>
        <v>0</v>
      </c>
      <c r="Z804" t="str">
        <f>IF(Append1[[#This Row],[total_eve_charge]]&lt;=15,"Low",
IF(Append1[[#This Row],[total_eve_charge]]&lt;=19,"Medium","High"))</f>
        <v>Low</v>
      </c>
      <c r="AA804" s="1" t="str">
        <f>IF(Append1[[#This Row],[total_day_charge]]&gt;30,"Heavy User",
IF(Append1[[#This Row],[total_eve_charge]]&gt;20,"Evening User",
IF(Append1[[#This Row],[total_night_charge]]&gt;10,"Night User","Low User")))</f>
        <v>Low User</v>
      </c>
    </row>
    <row r="805" spans="1:27" hidden="1" x14ac:dyDescent="0.3">
      <c r="A805">
        <v>54</v>
      </c>
      <c r="B805" s="1" t="s">
        <v>36</v>
      </c>
      <c r="C805">
        <v>43</v>
      </c>
      <c r="D805" s="1" t="s">
        <v>22</v>
      </c>
      <c r="E805" s="1">
        <v>1</v>
      </c>
      <c r="F805" s="1" t="s">
        <v>23</v>
      </c>
      <c r="G805">
        <v>0</v>
      </c>
      <c r="H805" t="str">
        <f>IF(Append1[[#This Row],[number_vmail_messages]]&lt;=10, "Low",
IF(Append1[[#This Row],[number_vmail_messages]]&lt;=25, "Medium", "High"))</f>
        <v>Low</v>
      </c>
      <c r="I805">
        <v>251.5</v>
      </c>
      <c r="J805">
        <v>105</v>
      </c>
      <c r="K805">
        <v>42.76</v>
      </c>
      <c r="L805">
        <v>212.8</v>
      </c>
      <c r="M805">
        <v>104</v>
      </c>
      <c r="N805">
        <v>18.09</v>
      </c>
      <c r="O805">
        <v>157.80000000000001</v>
      </c>
      <c r="P805">
        <v>67</v>
      </c>
      <c r="Q805">
        <v>7.1</v>
      </c>
      <c r="R805">
        <v>9.3000000000000007</v>
      </c>
      <c r="S805">
        <v>4</v>
      </c>
      <c r="T805">
        <v>2.5099999999999998</v>
      </c>
      <c r="U805" t="str">
        <f>IF(Append1[[#This Row],[total_intl_charge]] &lt;= MEDIAN(Append1[total_intl_charge]), "Low", "High")</f>
        <v>Low</v>
      </c>
      <c r="V805">
        <v>0</v>
      </c>
      <c r="W805" t="s">
        <v>23</v>
      </c>
      <c r="X805" s="1" t="s">
        <v>24</v>
      </c>
      <c r="Y805">
        <f>IF(Append1[[#This Row],[churn]]="yes", 1,0)</f>
        <v>0</v>
      </c>
      <c r="Z805" t="str">
        <f>IF(Append1[[#This Row],[total_eve_charge]]&lt;=15,"Low",
IF(Append1[[#This Row],[total_eve_charge]]&lt;=19,"Medium","High"))</f>
        <v>Medium</v>
      </c>
      <c r="AA805" s="1" t="str">
        <f>IF(Append1[[#This Row],[total_day_charge]]&gt;30,"Heavy User",
IF(Append1[[#This Row],[total_eve_charge]]&gt;20,"Evening User",
IF(Append1[[#This Row],[total_night_charge]]&gt;10,"Night User","Low User")))</f>
        <v>Heavy User</v>
      </c>
    </row>
    <row r="806" spans="1:27" hidden="1" x14ac:dyDescent="0.3">
      <c r="A806">
        <v>55</v>
      </c>
      <c r="B806" s="1" t="s">
        <v>38</v>
      </c>
      <c r="C806">
        <v>113</v>
      </c>
      <c r="D806" s="1" t="s">
        <v>32</v>
      </c>
      <c r="E806" s="1">
        <v>1</v>
      </c>
      <c r="F806" s="1" t="s">
        <v>23</v>
      </c>
      <c r="G806">
        <v>0</v>
      </c>
      <c r="H806" t="str">
        <f>IF(Append1[[#This Row],[number_vmail_messages]]&lt;=10, "Low",
IF(Append1[[#This Row],[number_vmail_messages]]&lt;=25, "Medium", "High"))</f>
        <v>Low</v>
      </c>
      <c r="I806">
        <v>125.2</v>
      </c>
      <c r="J806">
        <v>93</v>
      </c>
      <c r="K806">
        <v>21.28</v>
      </c>
      <c r="L806">
        <v>206.4</v>
      </c>
      <c r="M806">
        <v>119</v>
      </c>
      <c r="N806">
        <v>17.54</v>
      </c>
      <c r="O806">
        <v>129.30000000000001</v>
      </c>
      <c r="P806">
        <v>139</v>
      </c>
      <c r="Q806">
        <v>5.82</v>
      </c>
      <c r="R806">
        <v>8.3000000000000007</v>
      </c>
      <c r="S806">
        <v>8</v>
      </c>
      <c r="T806">
        <v>2.2400000000000002</v>
      </c>
      <c r="U806" t="str">
        <f>IF(Append1[[#This Row],[total_intl_charge]] &lt;= MEDIAN(Append1[total_intl_charge]), "Low", "High")</f>
        <v>Low</v>
      </c>
      <c r="V806">
        <v>0</v>
      </c>
      <c r="W806" t="s">
        <v>23</v>
      </c>
      <c r="X806" s="1" t="s">
        <v>24</v>
      </c>
      <c r="Y806">
        <f>IF(Append1[[#This Row],[churn]]="yes", 1,0)</f>
        <v>0</v>
      </c>
      <c r="Z806" t="str">
        <f>IF(Append1[[#This Row],[total_eve_charge]]&lt;=15,"Low",
IF(Append1[[#This Row],[total_eve_charge]]&lt;=19,"Medium","High"))</f>
        <v>Medium</v>
      </c>
      <c r="AA806" s="1" t="str">
        <f>IF(Append1[[#This Row],[total_day_charge]]&gt;30,"Heavy User",
IF(Append1[[#This Row],[total_eve_charge]]&gt;20,"Evening User",
IF(Append1[[#This Row],[total_night_charge]]&gt;10,"Night User","Low User")))</f>
        <v>Low User</v>
      </c>
    </row>
    <row r="807" spans="1:27" hidden="1" x14ac:dyDescent="0.3">
      <c r="A807">
        <v>56</v>
      </c>
      <c r="B807" s="1" t="s">
        <v>48</v>
      </c>
      <c r="C807">
        <v>126</v>
      </c>
      <c r="D807" s="1" t="s">
        <v>32</v>
      </c>
      <c r="E807" s="1">
        <v>0</v>
      </c>
      <c r="F807" s="1" t="s">
        <v>23</v>
      </c>
      <c r="G807">
        <v>0</v>
      </c>
      <c r="H807" t="str">
        <f>IF(Append1[[#This Row],[number_vmail_messages]]&lt;=10, "Low",
IF(Append1[[#This Row],[number_vmail_messages]]&lt;=25, "Medium", "High"))</f>
        <v>Low</v>
      </c>
      <c r="I807">
        <v>211.6</v>
      </c>
      <c r="J807">
        <v>70</v>
      </c>
      <c r="K807">
        <v>35.97</v>
      </c>
      <c r="L807">
        <v>216.9</v>
      </c>
      <c r="M807">
        <v>80</v>
      </c>
      <c r="N807">
        <v>18.440000000000001</v>
      </c>
      <c r="O807">
        <v>153.5</v>
      </c>
      <c r="P807">
        <v>60</v>
      </c>
      <c r="Q807">
        <v>6.91</v>
      </c>
      <c r="R807">
        <v>7.8</v>
      </c>
      <c r="S807">
        <v>1</v>
      </c>
      <c r="T807">
        <v>2.11</v>
      </c>
      <c r="U807" t="str">
        <f>IF(Append1[[#This Row],[total_intl_charge]] &lt;= MEDIAN(Append1[total_intl_charge]), "Low", "High")</f>
        <v>Low</v>
      </c>
      <c r="V807">
        <v>1</v>
      </c>
      <c r="W807" t="s">
        <v>23</v>
      </c>
      <c r="X807" s="1" t="s">
        <v>23</v>
      </c>
      <c r="Y807">
        <f>IF(Append1[[#This Row],[churn]]="yes", 1,0)</f>
        <v>0</v>
      </c>
      <c r="Z807" t="str">
        <f>IF(Append1[[#This Row],[total_eve_charge]]&lt;=15,"Low",
IF(Append1[[#This Row],[total_eve_charge]]&lt;=19,"Medium","High"))</f>
        <v>Medium</v>
      </c>
      <c r="AA807" s="1" t="str">
        <f>IF(Append1[[#This Row],[total_day_charge]]&gt;30,"Heavy User",
IF(Append1[[#This Row],[total_eve_charge]]&gt;20,"Evening User",
IF(Append1[[#This Row],[total_night_charge]]&gt;10,"Night User","Low User")))</f>
        <v>Heavy User</v>
      </c>
    </row>
    <row r="808" spans="1:27" hidden="1" x14ac:dyDescent="0.3">
      <c r="A808">
        <v>57</v>
      </c>
      <c r="B808" s="1" t="s">
        <v>40</v>
      </c>
      <c r="C808">
        <v>150</v>
      </c>
      <c r="D808" s="1" t="s">
        <v>26</v>
      </c>
      <c r="E808" s="1">
        <v>0</v>
      </c>
      <c r="F808" s="1" t="s">
        <v>23</v>
      </c>
      <c r="G808">
        <v>0</v>
      </c>
      <c r="H808" t="str">
        <f>IF(Append1[[#This Row],[number_vmail_messages]]&lt;=10, "Low",
IF(Append1[[#This Row],[number_vmail_messages]]&lt;=25, "Medium", "High"))</f>
        <v>Low</v>
      </c>
      <c r="I808">
        <v>178.9</v>
      </c>
      <c r="J808">
        <v>101</v>
      </c>
      <c r="K808">
        <v>30.41</v>
      </c>
      <c r="L808">
        <v>169.1</v>
      </c>
      <c r="M808">
        <v>110</v>
      </c>
      <c r="N808">
        <v>14.37</v>
      </c>
      <c r="O808">
        <v>148.6</v>
      </c>
      <c r="P808">
        <v>100</v>
      </c>
      <c r="Q808">
        <v>6.69</v>
      </c>
      <c r="R808">
        <v>13.8</v>
      </c>
      <c r="S808">
        <v>3</v>
      </c>
      <c r="T808">
        <v>3.73</v>
      </c>
      <c r="U808" t="str">
        <f>IF(Append1[[#This Row],[total_intl_charge]] &lt;= MEDIAN(Append1[total_intl_charge]), "Low", "High")</f>
        <v>High</v>
      </c>
      <c r="V808">
        <v>4</v>
      </c>
      <c r="W808" t="s">
        <v>24</v>
      </c>
      <c r="X808" s="1" t="s">
        <v>23</v>
      </c>
      <c r="Y808">
        <f>IF(Append1[[#This Row],[churn]]="yes", 1,0)</f>
        <v>1</v>
      </c>
      <c r="Z808" t="str">
        <f>IF(Append1[[#This Row],[total_eve_charge]]&lt;=15,"Low",
IF(Append1[[#This Row],[total_eve_charge]]&lt;=19,"Medium","High"))</f>
        <v>Low</v>
      </c>
      <c r="AA808" s="1" t="str">
        <f>IF(Append1[[#This Row],[total_day_charge]]&gt;30,"Heavy User",
IF(Append1[[#This Row],[total_eve_charge]]&gt;20,"Evening User",
IF(Append1[[#This Row],[total_night_charge]]&gt;10,"Night User","Low User")))</f>
        <v>Heavy User</v>
      </c>
    </row>
    <row r="809" spans="1:27" hidden="1" x14ac:dyDescent="0.3">
      <c r="A809">
        <v>58</v>
      </c>
      <c r="B809" s="1" t="s">
        <v>34</v>
      </c>
      <c r="C809">
        <v>138</v>
      </c>
      <c r="D809" s="1" t="s">
        <v>32</v>
      </c>
      <c r="E809" s="1">
        <v>0</v>
      </c>
      <c r="F809" s="1" t="s">
        <v>23</v>
      </c>
      <c r="G809">
        <v>0</v>
      </c>
      <c r="H809" t="str">
        <f>IF(Append1[[#This Row],[number_vmail_messages]]&lt;=10, "Low",
IF(Append1[[#This Row],[number_vmail_messages]]&lt;=25, "Medium", "High"))</f>
        <v>Low</v>
      </c>
      <c r="I809">
        <v>241.8</v>
      </c>
      <c r="J809">
        <v>93</v>
      </c>
      <c r="K809">
        <v>41.11</v>
      </c>
      <c r="L809">
        <v>170.5</v>
      </c>
      <c r="M809">
        <v>83</v>
      </c>
      <c r="N809">
        <v>14.49</v>
      </c>
      <c r="O809">
        <v>295.3</v>
      </c>
      <c r="P809">
        <v>104</v>
      </c>
      <c r="Q809">
        <v>13.29</v>
      </c>
      <c r="R809">
        <v>11.8</v>
      </c>
      <c r="S809">
        <v>7</v>
      </c>
      <c r="T809">
        <v>3.19</v>
      </c>
      <c r="U809" t="str">
        <f>IF(Append1[[#This Row],[total_intl_charge]] &lt;= MEDIAN(Append1[total_intl_charge]), "Low", "High")</f>
        <v>High</v>
      </c>
      <c r="V809">
        <v>3</v>
      </c>
      <c r="W809" t="s">
        <v>23</v>
      </c>
      <c r="X809" s="1" t="s">
        <v>23</v>
      </c>
      <c r="Y809">
        <f>IF(Append1[[#This Row],[churn]]="yes", 1,0)</f>
        <v>0</v>
      </c>
      <c r="Z809" t="str">
        <f>IF(Append1[[#This Row],[total_eve_charge]]&lt;=15,"Low",
IF(Append1[[#This Row],[total_eve_charge]]&lt;=19,"Medium","High"))</f>
        <v>Low</v>
      </c>
      <c r="AA809" s="1" t="str">
        <f>IF(Append1[[#This Row],[total_day_charge]]&gt;30,"Heavy User",
IF(Append1[[#This Row],[total_eve_charge]]&gt;20,"Evening User",
IF(Append1[[#This Row],[total_night_charge]]&gt;10,"Night User","Low User")))</f>
        <v>Heavy User</v>
      </c>
    </row>
    <row r="810" spans="1:27" x14ac:dyDescent="0.3">
      <c r="A810">
        <v>59</v>
      </c>
      <c r="B810" s="1" t="s">
        <v>38</v>
      </c>
      <c r="C810">
        <v>162</v>
      </c>
      <c r="D810" s="1" t="s">
        <v>26</v>
      </c>
      <c r="E810" s="1">
        <v>0</v>
      </c>
      <c r="F810" s="1" t="s">
        <v>24</v>
      </c>
      <c r="G810">
        <v>46</v>
      </c>
      <c r="H810" t="str">
        <f>IF(Append1[[#This Row],[number_vmail_messages]]&lt;=10, "Low",
IF(Append1[[#This Row],[number_vmail_messages]]&lt;=25, "Medium", "High"))</f>
        <v>High</v>
      </c>
      <c r="I810">
        <v>224.9</v>
      </c>
      <c r="J810">
        <v>97</v>
      </c>
      <c r="K810">
        <v>38.229999999999997</v>
      </c>
      <c r="L810">
        <v>188.2</v>
      </c>
      <c r="M810">
        <v>84</v>
      </c>
      <c r="N810">
        <v>16</v>
      </c>
      <c r="O810">
        <v>254.6</v>
      </c>
      <c r="P810">
        <v>61</v>
      </c>
      <c r="Q810">
        <v>11.46</v>
      </c>
      <c r="R810">
        <v>12.1</v>
      </c>
      <c r="S810">
        <v>2</v>
      </c>
      <c r="T810">
        <v>3.27</v>
      </c>
      <c r="U810" t="str">
        <f>IF(Append1[[#This Row],[total_intl_charge]] &lt;= MEDIAN(Append1[total_intl_charge]), "Low", "High")</f>
        <v>High</v>
      </c>
      <c r="V810">
        <v>0</v>
      </c>
      <c r="W810" t="s">
        <v>23</v>
      </c>
      <c r="X810" s="1" t="s">
        <v>23</v>
      </c>
      <c r="Y810">
        <f>IF(Append1[[#This Row],[churn]]="yes", 1,0)</f>
        <v>0</v>
      </c>
      <c r="Z810" t="str">
        <f>IF(Append1[[#This Row],[total_eve_charge]]&lt;=15,"Low",
IF(Append1[[#This Row],[total_eve_charge]]&lt;=19,"Medium","High"))</f>
        <v>Medium</v>
      </c>
      <c r="AA810" s="1" t="str">
        <f>IF(Append1[[#This Row],[total_day_charge]]&gt;30,"Heavy User",
IF(Append1[[#This Row],[total_eve_charge]]&gt;20,"Evening User",
IF(Append1[[#This Row],[total_night_charge]]&gt;10,"Night User","Low User")))</f>
        <v>Heavy User</v>
      </c>
    </row>
    <row r="811" spans="1:27" hidden="1" x14ac:dyDescent="0.3">
      <c r="A811">
        <v>60</v>
      </c>
      <c r="B811" s="1" t="s">
        <v>58</v>
      </c>
      <c r="C811">
        <v>147</v>
      </c>
      <c r="D811" s="1" t="s">
        <v>26</v>
      </c>
      <c r="E811" s="1">
        <v>0</v>
      </c>
      <c r="F811" s="1" t="s">
        <v>23</v>
      </c>
      <c r="G811">
        <v>0</v>
      </c>
      <c r="H811" t="str">
        <f>IF(Append1[[#This Row],[number_vmail_messages]]&lt;=10, "Low",
IF(Append1[[#This Row],[number_vmail_messages]]&lt;=25, "Medium", "High"))</f>
        <v>Low</v>
      </c>
      <c r="I811">
        <v>248.6</v>
      </c>
      <c r="J811">
        <v>83</v>
      </c>
      <c r="K811">
        <v>42.26</v>
      </c>
      <c r="L811">
        <v>148.9</v>
      </c>
      <c r="M811">
        <v>85</v>
      </c>
      <c r="N811">
        <v>12.66</v>
      </c>
      <c r="O811">
        <v>172.5</v>
      </c>
      <c r="P811">
        <v>109</v>
      </c>
      <c r="Q811">
        <v>7.76</v>
      </c>
      <c r="R811">
        <v>8</v>
      </c>
      <c r="S811">
        <v>4</v>
      </c>
      <c r="T811">
        <v>2.16</v>
      </c>
      <c r="U811" t="str">
        <f>IF(Append1[[#This Row],[total_intl_charge]] &lt;= MEDIAN(Append1[total_intl_charge]), "Low", "High")</f>
        <v>Low</v>
      </c>
      <c r="V811">
        <v>3</v>
      </c>
      <c r="W811" t="s">
        <v>23</v>
      </c>
      <c r="X811" s="1" t="s">
        <v>23</v>
      </c>
      <c r="Y811">
        <f>IF(Append1[[#This Row],[churn]]="yes", 1,0)</f>
        <v>0</v>
      </c>
      <c r="Z811" t="str">
        <f>IF(Append1[[#This Row],[total_eve_charge]]&lt;=15,"Low",
IF(Append1[[#This Row],[total_eve_charge]]&lt;=19,"Medium","High"))</f>
        <v>Low</v>
      </c>
      <c r="AA811" s="1" t="str">
        <f>IF(Append1[[#This Row],[total_day_charge]]&gt;30,"Heavy User",
IF(Append1[[#This Row],[total_eve_charge]]&gt;20,"Evening User",
IF(Append1[[#This Row],[total_night_charge]]&gt;10,"Night User","Low User")))</f>
        <v>Heavy User</v>
      </c>
    </row>
    <row r="812" spans="1:27" hidden="1" x14ac:dyDescent="0.3">
      <c r="A812">
        <v>61</v>
      </c>
      <c r="B812" s="1" t="s">
        <v>74</v>
      </c>
      <c r="C812">
        <v>90</v>
      </c>
      <c r="D812" s="1" t="s">
        <v>22</v>
      </c>
      <c r="E812" s="1">
        <v>0</v>
      </c>
      <c r="F812" s="1" t="s">
        <v>23</v>
      </c>
      <c r="G812">
        <v>0</v>
      </c>
      <c r="H812" t="str">
        <f>IF(Append1[[#This Row],[number_vmail_messages]]&lt;=10, "Low",
IF(Append1[[#This Row],[number_vmail_messages]]&lt;=25, "Medium", "High"))</f>
        <v>Low</v>
      </c>
      <c r="I812">
        <v>203.4</v>
      </c>
      <c r="J812">
        <v>146</v>
      </c>
      <c r="K812">
        <v>34.58</v>
      </c>
      <c r="L812">
        <v>226.7</v>
      </c>
      <c r="M812">
        <v>117</v>
      </c>
      <c r="N812">
        <v>19.27</v>
      </c>
      <c r="O812">
        <v>152.4</v>
      </c>
      <c r="P812">
        <v>105</v>
      </c>
      <c r="Q812">
        <v>6.86</v>
      </c>
      <c r="R812">
        <v>7.3</v>
      </c>
      <c r="S812">
        <v>4</v>
      </c>
      <c r="T812">
        <v>1.97</v>
      </c>
      <c r="U812" t="str">
        <f>IF(Append1[[#This Row],[total_intl_charge]] &lt;= MEDIAN(Append1[total_intl_charge]), "Low", "High")</f>
        <v>Low</v>
      </c>
      <c r="V812">
        <v>1</v>
      </c>
      <c r="W812" t="s">
        <v>23</v>
      </c>
      <c r="X812" s="1" t="s">
        <v>23</v>
      </c>
      <c r="Y812">
        <f>IF(Append1[[#This Row],[churn]]="yes", 1,0)</f>
        <v>0</v>
      </c>
      <c r="Z812" t="str">
        <f>IF(Append1[[#This Row],[total_eve_charge]]&lt;=15,"Low",
IF(Append1[[#This Row],[total_eve_charge]]&lt;=19,"Medium","High"))</f>
        <v>High</v>
      </c>
      <c r="AA812" s="1" t="str">
        <f>IF(Append1[[#This Row],[total_day_charge]]&gt;30,"Heavy User",
IF(Append1[[#This Row],[total_eve_charge]]&gt;20,"Evening User",
IF(Append1[[#This Row],[total_night_charge]]&gt;10,"Night User","Low User")))</f>
        <v>Heavy User</v>
      </c>
    </row>
    <row r="813" spans="1:27" hidden="1" x14ac:dyDescent="0.3">
      <c r="A813">
        <v>62</v>
      </c>
      <c r="B813" s="1" t="s">
        <v>73</v>
      </c>
      <c r="C813">
        <v>85</v>
      </c>
      <c r="D813" s="1" t="s">
        <v>22</v>
      </c>
      <c r="E813" s="1">
        <v>0</v>
      </c>
      <c r="F813" s="1" t="s">
        <v>23</v>
      </c>
      <c r="G813">
        <v>0</v>
      </c>
      <c r="H813" t="str">
        <f>IF(Append1[[#This Row],[number_vmail_messages]]&lt;=10, "Low",
IF(Append1[[#This Row],[number_vmail_messages]]&lt;=25, "Medium", "High"))</f>
        <v>Low</v>
      </c>
      <c r="I813">
        <v>235.8</v>
      </c>
      <c r="J813">
        <v>109</v>
      </c>
      <c r="K813">
        <v>40.090000000000003</v>
      </c>
      <c r="L813">
        <v>157.19999999999999</v>
      </c>
      <c r="M813">
        <v>94</v>
      </c>
      <c r="N813">
        <v>13.36</v>
      </c>
      <c r="O813">
        <v>188.2</v>
      </c>
      <c r="P813">
        <v>99</v>
      </c>
      <c r="Q813">
        <v>8.4700000000000006</v>
      </c>
      <c r="R813">
        <v>12</v>
      </c>
      <c r="S813">
        <v>3</v>
      </c>
      <c r="T813">
        <v>3.24</v>
      </c>
      <c r="U813" t="str">
        <f>IF(Append1[[#This Row],[total_intl_charge]] &lt;= MEDIAN(Append1[total_intl_charge]), "Low", "High")</f>
        <v>High</v>
      </c>
      <c r="V813">
        <v>0</v>
      </c>
      <c r="W813" t="s">
        <v>23</v>
      </c>
      <c r="X813" s="1" t="s">
        <v>23</v>
      </c>
      <c r="Y813">
        <f>IF(Append1[[#This Row],[churn]]="yes", 1,0)</f>
        <v>0</v>
      </c>
      <c r="Z813" t="str">
        <f>IF(Append1[[#This Row],[total_eve_charge]]&lt;=15,"Low",
IF(Append1[[#This Row],[total_eve_charge]]&lt;=19,"Medium","High"))</f>
        <v>Low</v>
      </c>
      <c r="AA813" s="1" t="str">
        <f>IF(Append1[[#This Row],[total_day_charge]]&gt;30,"Heavy User",
IF(Append1[[#This Row],[total_eve_charge]]&gt;20,"Evening User",
IF(Append1[[#This Row],[total_night_charge]]&gt;10,"Night User","Low User")))</f>
        <v>Heavy User</v>
      </c>
    </row>
    <row r="814" spans="1:27" hidden="1" x14ac:dyDescent="0.3">
      <c r="A814">
        <v>63</v>
      </c>
      <c r="B814" s="1" t="s">
        <v>38</v>
      </c>
      <c r="C814">
        <v>50</v>
      </c>
      <c r="D814" s="1" t="s">
        <v>22</v>
      </c>
      <c r="E814" s="1">
        <v>0</v>
      </c>
      <c r="F814" s="1" t="s">
        <v>23</v>
      </c>
      <c r="G814">
        <v>0</v>
      </c>
      <c r="H814" t="str">
        <f>IF(Append1[[#This Row],[number_vmail_messages]]&lt;=10, "Low",
IF(Append1[[#This Row],[number_vmail_messages]]&lt;=25, "Medium", "High"))</f>
        <v>Low</v>
      </c>
      <c r="I814">
        <v>157.1</v>
      </c>
      <c r="J814">
        <v>90</v>
      </c>
      <c r="K814">
        <v>26.71</v>
      </c>
      <c r="L814">
        <v>223.3</v>
      </c>
      <c r="M814">
        <v>72</v>
      </c>
      <c r="N814">
        <v>18.98</v>
      </c>
      <c r="O814">
        <v>181.4</v>
      </c>
      <c r="P814">
        <v>111</v>
      </c>
      <c r="Q814">
        <v>8.16</v>
      </c>
      <c r="R814">
        <v>6.1</v>
      </c>
      <c r="S814">
        <v>2</v>
      </c>
      <c r="T814">
        <v>1.65</v>
      </c>
      <c r="U814" t="str">
        <f>IF(Append1[[#This Row],[total_intl_charge]] &lt;= MEDIAN(Append1[total_intl_charge]), "Low", "High")</f>
        <v>Low</v>
      </c>
      <c r="V814">
        <v>1</v>
      </c>
      <c r="W814" t="s">
        <v>23</v>
      </c>
      <c r="X814" s="1" t="s">
        <v>23</v>
      </c>
      <c r="Y814">
        <f>IF(Append1[[#This Row],[churn]]="yes", 1,0)</f>
        <v>0</v>
      </c>
      <c r="Z814" t="str">
        <f>IF(Append1[[#This Row],[total_eve_charge]]&lt;=15,"Low",
IF(Append1[[#This Row],[total_eve_charge]]&lt;=19,"Medium","High"))</f>
        <v>Medium</v>
      </c>
      <c r="AA814" s="1" t="str">
        <f>IF(Append1[[#This Row],[total_day_charge]]&gt;30,"Heavy User",
IF(Append1[[#This Row],[total_eve_charge]]&gt;20,"Evening User",
IF(Append1[[#This Row],[total_night_charge]]&gt;10,"Night User","Low User")))</f>
        <v>Low User</v>
      </c>
    </row>
    <row r="815" spans="1:27" hidden="1" x14ac:dyDescent="0.3">
      <c r="A815">
        <v>64</v>
      </c>
      <c r="B815" s="1" t="s">
        <v>69</v>
      </c>
      <c r="C815">
        <v>82</v>
      </c>
      <c r="D815" s="1" t="s">
        <v>22</v>
      </c>
      <c r="E815" s="1">
        <v>0</v>
      </c>
      <c r="F815" s="1" t="s">
        <v>23</v>
      </c>
      <c r="G815">
        <v>0</v>
      </c>
      <c r="H815" t="str">
        <f>IF(Append1[[#This Row],[number_vmail_messages]]&lt;=10, "Low",
IF(Append1[[#This Row],[number_vmail_messages]]&lt;=25, "Medium", "High"))</f>
        <v>Low</v>
      </c>
      <c r="I815">
        <v>300.3</v>
      </c>
      <c r="J815">
        <v>109</v>
      </c>
      <c r="K815">
        <v>51.05</v>
      </c>
      <c r="L815">
        <v>181</v>
      </c>
      <c r="M815">
        <v>100</v>
      </c>
      <c r="N815">
        <v>15.39</v>
      </c>
      <c r="O815">
        <v>270.10000000000002</v>
      </c>
      <c r="P815">
        <v>73</v>
      </c>
      <c r="Q815">
        <v>12.15</v>
      </c>
      <c r="R815">
        <v>11.7</v>
      </c>
      <c r="S815">
        <v>4</v>
      </c>
      <c r="T815">
        <v>3.16</v>
      </c>
      <c r="U815" t="str">
        <f>IF(Append1[[#This Row],[total_intl_charge]] &lt;= MEDIAN(Append1[total_intl_charge]), "Low", "High")</f>
        <v>High</v>
      </c>
      <c r="V815">
        <v>0</v>
      </c>
      <c r="W815" t="s">
        <v>24</v>
      </c>
      <c r="X815" s="1" t="s">
        <v>23</v>
      </c>
      <c r="Y815">
        <f>IF(Append1[[#This Row],[churn]]="yes", 1,0)</f>
        <v>1</v>
      </c>
      <c r="Z815" t="str">
        <f>IF(Append1[[#This Row],[total_eve_charge]]&lt;=15,"Low",
IF(Append1[[#This Row],[total_eve_charge]]&lt;=19,"Medium","High"))</f>
        <v>Medium</v>
      </c>
      <c r="AA815" s="1" t="str">
        <f>IF(Append1[[#This Row],[total_day_charge]]&gt;30,"Heavy User",
IF(Append1[[#This Row],[total_eve_charge]]&gt;20,"Evening User",
IF(Append1[[#This Row],[total_night_charge]]&gt;10,"Night User","Low User")))</f>
        <v>Heavy User</v>
      </c>
    </row>
    <row r="816" spans="1:27" hidden="1" x14ac:dyDescent="0.3">
      <c r="A816">
        <v>65</v>
      </c>
      <c r="B816" s="1" t="s">
        <v>44</v>
      </c>
      <c r="C816">
        <v>144</v>
      </c>
      <c r="D816" s="1" t="s">
        <v>32</v>
      </c>
      <c r="E816" s="1">
        <v>0</v>
      </c>
      <c r="F816" s="1" t="s">
        <v>23</v>
      </c>
      <c r="G816">
        <v>0</v>
      </c>
      <c r="H816" t="str">
        <f>IF(Append1[[#This Row],[number_vmail_messages]]&lt;=10, "Low",
IF(Append1[[#This Row],[number_vmail_messages]]&lt;=25, "Medium", "High"))</f>
        <v>Low</v>
      </c>
      <c r="I816">
        <v>61.6</v>
      </c>
      <c r="J816">
        <v>117</v>
      </c>
      <c r="K816">
        <v>10.47</v>
      </c>
      <c r="L816">
        <v>77.099999999999994</v>
      </c>
      <c r="M816">
        <v>85</v>
      </c>
      <c r="N816">
        <v>6.55</v>
      </c>
      <c r="O816">
        <v>173</v>
      </c>
      <c r="P816">
        <v>99</v>
      </c>
      <c r="Q816">
        <v>7.79</v>
      </c>
      <c r="R816">
        <v>8.1999999999999993</v>
      </c>
      <c r="S816">
        <v>7</v>
      </c>
      <c r="T816">
        <v>2.21</v>
      </c>
      <c r="U816" t="str">
        <f>IF(Append1[[#This Row],[total_intl_charge]] &lt;= MEDIAN(Append1[total_intl_charge]), "Low", "High")</f>
        <v>Low</v>
      </c>
      <c r="V816">
        <v>4</v>
      </c>
      <c r="W816" t="s">
        <v>24</v>
      </c>
      <c r="X816" s="1" t="s">
        <v>23</v>
      </c>
      <c r="Y816">
        <f>IF(Append1[[#This Row],[churn]]="yes", 1,0)</f>
        <v>1</v>
      </c>
      <c r="Z816" t="str">
        <f>IF(Append1[[#This Row],[total_eve_charge]]&lt;=15,"Low",
IF(Append1[[#This Row],[total_eve_charge]]&lt;=19,"Medium","High"))</f>
        <v>Low</v>
      </c>
      <c r="AA816" s="1" t="str">
        <f>IF(Append1[[#This Row],[total_day_charge]]&gt;30,"Heavy User",
IF(Append1[[#This Row],[total_eve_charge]]&gt;20,"Evening User",
IF(Append1[[#This Row],[total_night_charge]]&gt;10,"Night User","Low User")))</f>
        <v>Low User</v>
      </c>
    </row>
    <row r="817" spans="1:27" hidden="1" x14ac:dyDescent="0.3">
      <c r="A817">
        <v>66</v>
      </c>
      <c r="B817" s="1" t="s">
        <v>38</v>
      </c>
      <c r="C817">
        <v>46</v>
      </c>
      <c r="D817" s="1" t="s">
        <v>22</v>
      </c>
      <c r="E817" s="1">
        <v>0</v>
      </c>
      <c r="F817" s="1" t="s">
        <v>23</v>
      </c>
      <c r="G817">
        <v>0</v>
      </c>
      <c r="H817" t="str">
        <f>IF(Append1[[#This Row],[number_vmail_messages]]&lt;=10, "Low",
IF(Append1[[#This Row],[number_vmail_messages]]&lt;=25, "Medium", "High"))</f>
        <v>Low</v>
      </c>
      <c r="I817">
        <v>214.1</v>
      </c>
      <c r="J817">
        <v>72</v>
      </c>
      <c r="K817">
        <v>36.4</v>
      </c>
      <c r="L817">
        <v>164.4</v>
      </c>
      <c r="M817">
        <v>104</v>
      </c>
      <c r="N817">
        <v>13.97</v>
      </c>
      <c r="O817">
        <v>177.5</v>
      </c>
      <c r="P817">
        <v>113</v>
      </c>
      <c r="Q817">
        <v>7.99</v>
      </c>
      <c r="R817">
        <v>8.1999999999999993</v>
      </c>
      <c r="S817">
        <v>3</v>
      </c>
      <c r="T817">
        <v>2.21</v>
      </c>
      <c r="U817" t="str">
        <f>IF(Append1[[#This Row],[total_intl_charge]] &lt;= MEDIAN(Append1[total_intl_charge]), "Low", "High")</f>
        <v>Low</v>
      </c>
      <c r="V817">
        <v>2</v>
      </c>
      <c r="W817" t="s">
        <v>23</v>
      </c>
      <c r="X817" s="1" t="s">
        <v>23</v>
      </c>
      <c r="Y817">
        <f>IF(Append1[[#This Row],[churn]]="yes", 1,0)</f>
        <v>0</v>
      </c>
      <c r="Z817" t="str">
        <f>IF(Append1[[#This Row],[total_eve_charge]]&lt;=15,"Low",
IF(Append1[[#This Row],[total_eve_charge]]&lt;=19,"Medium","High"))</f>
        <v>Low</v>
      </c>
      <c r="AA817" s="1" t="str">
        <f>IF(Append1[[#This Row],[total_day_charge]]&gt;30,"Heavy User",
IF(Append1[[#This Row],[total_eve_charge]]&gt;20,"Evening User",
IF(Append1[[#This Row],[total_night_charge]]&gt;10,"Night User","Low User")))</f>
        <v>Heavy User</v>
      </c>
    </row>
    <row r="818" spans="1:27" hidden="1" x14ac:dyDescent="0.3">
      <c r="A818">
        <v>67</v>
      </c>
      <c r="B818" s="1" t="s">
        <v>55</v>
      </c>
      <c r="C818">
        <v>70</v>
      </c>
      <c r="D818" s="1" t="s">
        <v>32</v>
      </c>
      <c r="E818" s="1">
        <v>0</v>
      </c>
      <c r="F818" s="1" t="s">
        <v>23</v>
      </c>
      <c r="G818">
        <v>0</v>
      </c>
      <c r="H818" t="str">
        <f>IF(Append1[[#This Row],[number_vmail_messages]]&lt;=10, "Low",
IF(Append1[[#This Row],[number_vmail_messages]]&lt;=25, "Medium", "High"))</f>
        <v>Low</v>
      </c>
      <c r="I818">
        <v>170.2</v>
      </c>
      <c r="J818">
        <v>98</v>
      </c>
      <c r="K818">
        <v>28.93</v>
      </c>
      <c r="L818">
        <v>155.19999999999999</v>
      </c>
      <c r="M818">
        <v>102</v>
      </c>
      <c r="N818">
        <v>13.19</v>
      </c>
      <c r="O818">
        <v>228.6</v>
      </c>
      <c r="P818">
        <v>76</v>
      </c>
      <c r="Q818">
        <v>10.29</v>
      </c>
      <c r="R818">
        <v>15</v>
      </c>
      <c r="S818">
        <v>2</v>
      </c>
      <c r="T818">
        <v>4.05</v>
      </c>
      <c r="U818" t="str">
        <f>IF(Append1[[#This Row],[total_intl_charge]] &lt;= MEDIAN(Append1[total_intl_charge]), "Low", "High")</f>
        <v>High</v>
      </c>
      <c r="V818">
        <v>1</v>
      </c>
      <c r="W818" t="s">
        <v>23</v>
      </c>
      <c r="X818" s="1" t="s">
        <v>23</v>
      </c>
      <c r="Y818">
        <f>IF(Append1[[#This Row],[churn]]="yes", 1,0)</f>
        <v>0</v>
      </c>
      <c r="Z818" t="str">
        <f>IF(Append1[[#This Row],[total_eve_charge]]&lt;=15,"Low",
IF(Append1[[#This Row],[total_eve_charge]]&lt;=19,"Medium","High"))</f>
        <v>Low</v>
      </c>
      <c r="AA818" s="1" t="str">
        <f>IF(Append1[[#This Row],[total_day_charge]]&gt;30,"Heavy User",
IF(Append1[[#This Row],[total_eve_charge]]&gt;20,"Evening User",
IF(Append1[[#This Row],[total_night_charge]]&gt;10,"Night User","Low User")))</f>
        <v>Night User</v>
      </c>
    </row>
    <row r="819" spans="1:27" hidden="1" x14ac:dyDescent="0.3">
      <c r="A819">
        <v>68</v>
      </c>
      <c r="B819" s="1" t="s">
        <v>71</v>
      </c>
      <c r="C819">
        <v>144</v>
      </c>
      <c r="D819" s="1" t="s">
        <v>22</v>
      </c>
      <c r="E819" s="1">
        <v>0</v>
      </c>
      <c r="F819" s="1" t="s">
        <v>23</v>
      </c>
      <c r="G819">
        <v>0</v>
      </c>
      <c r="H819" t="str">
        <f>IF(Append1[[#This Row],[number_vmail_messages]]&lt;=10, "Low",
IF(Append1[[#This Row],[number_vmail_messages]]&lt;=25, "Medium", "High"))</f>
        <v>Low</v>
      </c>
      <c r="I819">
        <v>201.1</v>
      </c>
      <c r="J819">
        <v>99</v>
      </c>
      <c r="K819">
        <v>34.19</v>
      </c>
      <c r="L819">
        <v>303.5</v>
      </c>
      <c r="M819">
        <v>74</v>
      </c>
      <c r="N819">
        <v>25.8</v>
      </c>
      <c r="O819">
        <v>224</v>
      </c>
      <c r="P819">
        <v>119</v>
      </c>
      <c r="Q819">
        <v>10.08</v>
      </c>
      <c r="R819">
        <v>13.2</v>
      </c>
      <c r="S819">
        <v>2</v>
      </c>
      <c r="T819">
        <v>3.56</v>
      </c>
      <c r="U819" t="str">
        <f>IF(Append1[[#This Row],[total_intl_charge]] &lt;= MEDIAN(Append1[total_intl_charge]), "Low", "High")</f>
        <v>High</v>
      </c>
      <c r="V819">
        <v>1</v>
      </c>
      <c r="W819" t="s">
        <v>23</v>
      </c>
      <c r="X819" s="1" t="s">
        <v>23</v>
      </c>
      <c r="Y819">
        <f>IF(Append1[[#This Row],[churn]]="yes", 1,0)</f>
        <v>0</v>
      </c>
      <c r="Z819" t="str">
        <f>IF(Append1[[#This Row],[total_eve_charge]]&lt;=15,"Low",
IF(Append1[[#This Row],[total_eve_charge]]&lt;=19,"Medium","High"))</f>
        <v>High</v>
      </c>
      <c r="AA819" s="1" t="str">
        <f>IF(Append1[[#This Row],[total_day_charge]]&gt;30,"Heavy User",
IF(Append1[[#This Row],[total_eve_charge]]&gt;20,"Evening User",
IF(Append1[[#This Row],[total_night_charge]]&gt;10,"Night User","Low User")))</f>
        <v>Heavy User</v>
      </c>
    </row>
    <row r="820" spans="1:27" hidden="1" x14ac:dyDescent="0.3">
      <c r="A820">
        <v>69</v>
      </c>
      <c r="B820" s="1" t="s">
        <v>64</v>
      </c>
      <c r="C820">
        <v>116</v>
      </c>
      <c r="D820" s="1" t="s">
        <v>22</v>
      </c>
      <c r="E820" s="1">
        <v>1</v>
      </c>
      <c r="F820" s="1" t="s">
        <v>23</v>
      </c>
      <c r="G820">
        <v>0</v>
      </c>
      <c r="H820" t="str">
        <f>IF(Append1[[#This Row],[number_vmail_messages]]&lt;=10, "Low",
IF(Append1[[#This Row],[number_vmail_messages]]&lt;=25, "Medium", "High"))</f>
        <v>Low</v>
      </c>
      <c r="I820">
        <v>215.4</v>
      </c>
      <c r="J820">
        <v>104</v>
      </c>
      <c r="K820">
        <v>36.619999999999997</v>
      </c>
      <c r="L820">
        <v>204.8</v>
      </c>
      <c r="M820">
        <v>79</v>
      </c>
      <c r="N820">
        <v>17.41</v>
      </c>
      <c r="O820">
        <v>278.5</v>
      </c>
      <c r="P820">
        <v>109</v>
      </c>
      <c r="Q820">
        <v>12.53</v>
      </c>
      <c r="R820">
        <v>12.6</v>
      </c>
      <c r="S820">
        <v>5</v>
      </c>
      <c r="T820">
        <v>3.4</v>
      </c>
      <c r="U820" t="str">
        <f>IF(Append1[[#This Row],[total_intl_charge]] &lt;= MEDIAN(Append1[total_intl_charge]), "Low", "High")</f>
        <v>High</v>
      </c>
      <c r="V820">
        <v>3</v>
      </c>
      <c r="W820" t="s">
        <v>23</v>
      </c>
      <c r="X820" s="1" t="s">
        <v>24</v>
      </c>
      <c r="Y820">
        <f>IF(Append1[[#This Row],[churn]]="yes", 1,0)</f>
        <v>0</v>
      </c>
      <c r="Z820" t="str">
        <f>IF(Append1[[#This Row],[total_eve_charge]]&lt;=15,"Low",
IF(Append1[[#This Row],[total_eve_charge]]&lt;=19,"Medium","High"))</f>
        <v>Medium</v>
      </c>
      <c r="AA820" s="1" t="str">
        <f>IF(Append1[[#This Row],[total_day_charge]]&gt;30,"Heavy User",
IF(Append1[[#This Row],[total_eve_charge]]&gt;20,"Evening User",
IF(Append1[[#This Row],[total_night_charge]]&gt;10,"Night User","Low User")))</f>
        <v>Heavy User</v>
      </c>
    </row>
    <row r="821" spans="1:27" x14ac:dyDescent="0.3">
      <c r="A821">
        <v>70</v>
      </c>
      <c r="B821" s="1" t="s">
        <v>33</v>
      </c>
      <c r="C821">
        <v>70</v>
      </c>
      <c r="D821" s="1" t="s">
        <v>22</v>
      </c>
      <c r="E821" s="1">
        <v>0</v>
      </c>
      <c r="F821" s="1" t="s">
        <v>24</v>
      </c>
      <c r="G821">
        <v>24</v>
      </c>
      <c r="H821" t="str">
        <f>IF(Append1[[#This Row],[number_vmail_messages]]&lt;=10, "Low",
IF(Append1[[#This Row],[number_vmail_messages]]&lt;=25, "Medium", "High"))</f>
        <v>Medium</v>
      </c>
      <c r="I821">
        <v>249.5</v>
      </c>
      <c r="J821">
        <v>101</v>
      </c>
      <c r="K821">
        <v>42.42</v>
      </c>
      <c r="L821">
        <v>259.7</v>
      </c>
      <c r="M821">
        <v>98</v>
      </c>
      <c r="N821">
        <v>22.07</v>
      </c>
      <c r="O821">
        <v>222.7</v>
      </c>
      <c r="P821">
        <v>68</v>
      </c>
      <c r="Q821">
        <v>10.02</v>
      </c>
      <c r="R821">
        <v>9.8000000000000007</v>
      </c>
      <c r="S821">
        <v>4</v>
      </c>
      <c r="T821">
        <v>2.65</v>
      </c>
      <c r="U821" t="str">
        <f>IF(Append1[[#This Row],[total_intl_charge]] &lt;= MEDIAN(Append1[total_intl_charge]), "Low", "High")</f>
        <v>Low</v>
      </c>
      <c r="V821">
        <v>1</v>
      </c>
      <c r="W821" t="s">
        <v>23</v>
      </c>
      <c r="X821" s="1" t="s">
        <v>23</v>
      </c>
      <c r="Y821">
        <f>IF(Append1[[#This Row],[churn]]="yes", 1,0)</f>
        <v>0</v>
      </c>
      <c r="Z821" t="str">
        <f>IF(Append1[[#This Row],[total_eve_charge]]&lt;=15,"Low",
IF(Append1[[#This Row],[total_eve_charge]]&lt;=19,"Medium","High"))</f>
        <v>High</v>
      </c>
      <c r="AA821" s="1" t="str">
        <f>IF(Append1[[#This Row],[total_day_charge]]&gt;30,"Heavy User",
IF(Append1[[#This Row],[total_eve_charge]]&gt;20,"Evening User",
IF(Append1[[#This Row],[total_night_charge]]&gt;10,"Night User","Low User")))</f>
        <v>Heavy User</v>
      </c>
    </row>
    <row r="822" spans="1:27" x14ac:dyDescent="0.3">
      <c r="A822">
        <v>71</v>
      </c>
      <c r="B822" s="1" t="s">
        <v>28</v>
      </c>
      <c r="C822">
        <v>128</v>
      </c>
      <c r="D822" s="1" t="s">
        <v>26</v>
      </c>
      <c r="E822" s="1">
        <v>0</v>
      </c>
      <c r="F822" s="1" t="s">
        <v>24</v>
      </c>
      <c r="G822">
        <v>29</v>
      </c>
      <c r="H822" t="str">
        <f>IF(Append1[[#This Row],[number_vmail_messages]]&lt;=10, "Low",
IF(Append1[[#This Row],[number_vmail_messages]]&lt;=25, "Medium", "High"))</f>
        <v>High</v>
      </c>
      <c r="I822">
        <v>179.3</v>
      </c>
      <c r="J822">
        <v>104</v>
      </c>
      <c r="K822">
        <v>30.48</v>
      </c>
      <c r="L822">
        <v>225.9</v>
      </c>
      <c r="M822">
        <v>86</v>
      </c>
      <c r="N822">
        <v>19.2</v>
      </c>
      <c r="O822">
        <v>323</v>
      </c>
      <c r="P822">
        <v>78</v>
      </c>
      <c r="Q822">
        <v>14.54</v>
      </c>
      <c r="R822">
        <v>8.6</v>
      </c>
      <c r="S822">
        <v>7</v>
      </c>
      <c r="T822">
        <v>2.3199999999999998</v>
      </c>
      <c r="U822" t="str">
        <f>IF(Append1[[#This Row],[total_intl_charge]] &lt;= MEDIAN(Append1[total_intl_charge]), "Low", "High")</f>
        <v>Low</v>
      </c>
      <c r="V822">
        <v>0</v>
      </c>
      <c r="W822" t="s">
        <v>23</v>
      </c>
      <c r="X822" s="1" t="s">
        <v>23</v>
      </c>
      <c r="Y822">
        <f>IF(Append1[[#This Row],[churn]]="yes", 1,0)</f>
        <v>0</v>
      </c>
      <c r="Z822" t="str">
        <f>IF(Append1[[#This Row],[total_eve_charge]]&lt;=15,"Low",
IF(Append1[[#This Row],[total_eve_charge]]&lt;=19,"Medium","High"))</f>
        <v>High</v>
      </c>
      <c r="AA822" s="1" t="str">
        <f>IF(Append1[[#This Row],[total_day_charge]]&gt;30,"Heavy User",
IF(Append1[[#This Row],[total_eve_charge]]&gt;20,"Evening User",
IF(Append1[[#This Row],[total_night_charge]]&gt;10,"Night User","Low User")))</f>
        <v>Heavy User</v>
      </c>
    </row>
    <row r="823" spans="1:27" hidden="1" x14ac:dyDescent="0.3">
      <c r="A823">
        <v>72</v>
      </c>
      <c r="B823" s="1" t="s">
        <v>57</v>
      </c>
      <c r="C823">
        <v>94</v>
      </c>
      <c r="D823" s="1" t="s">
        <v>32</v>
      </c>
      <c r="E823" s="1">
        <v>0</v>
      </c>
      <c r="F823" s="1" t="s">
        <v>23</v>
      </c>
      <c r="G823">
        <v>0</v>
      </c>
      <c r="H823" t="str">
        <f>IF(Append1[[#This Row],[number_vmail_messages]]&lt;=10, "Low",
IF(Append1[[#This Row],[number_vmail_messages]]&lt;=25, "Medium", "High"))</f>
        <v>Low</v>
      </c>
      <c r="I823">
        <v>157.9</v>
      </c>
      <c r="J823">
        <v>105</v>
      </c>
      <c r="K823">
        <v>26.84</v>
      </c>
      <c r="L823">
        <v>155</v>
      </c>
      <c r="M823">
        <v>101</v>
      </c>
      <c r="N823">
        <v>13.18</v>
      </c>
      <c r="O823">
        <v>189.6</v>
      </c>
      <c r="P823">
        <v>84</v>
      </c>
      <c r="Q823">
        <v>8.5299999999999994</v>
      </c>
      <c r="R823">
        <v>8</v>
      </c>
      <c r="S823">
        <v>5</v>
      </c>
      <c r="T823">
        <v>2.16</v>
      </c>
      <c r="U823" t="str">
        <f>IF(Append1[[#This Row],[total_intl_charge]] &lt;= MEDIAN(Append1[total_intl_charge]), "Low", "High")</f>
        <v>Low</v>
      </c>
      <c r="V823">
        <v>4</v>
      </c>
      <c r="W823" t="s">
        <v>24</v>
      </c>
      <c r="X823" s="1" t="s">
        <v>23</v>
      </c>
      <c r="Y823">
        <f>IF(Append1[[#This Row],[churn]]="yes", 1,0)</f>
        <v>1</v>
      </c>
      <c r="Z823" t="str">
        <f>IF(Append1[[#This Row],[total_eve_charge]]&lt;=15,"Low",
IF(Append1[[#This Row],[total_eve_charge]]&lt;=19,"Medium","High"))</f>
        <v>Low</v>
      </c>
      <c r="AA823" s="1" t="str">
        <f>IF(Append1[[#This Row],[total_day_charge]]&gt;30,"Heavy User",
IF(Append1[[#This Row],[total_eve_charge]]&gt;20,"Evening User",
IF(Append1[[#This Row],[total_night_charge]]&gt;10,"Night User","Low User")))</f>
        <v>Low User</v>
      </c>
    </row>
    <row r="824" spans="1:27" hidden="1" x14ac:dyDescent="0.3">
      <c r="A824">
        <v>73</v>
      </c>
      <c r="B824" s="1" t="s">
        <v>71</v>
      </c>
      <c r="C824">
        <v>111</v>
      </c>
      <c r="D824" s="1" t="s">
        <v>26</v>
      </c>
      <c r="E824" s="1">
        <v>0</v>
      </c>
      <c r="F824" s="1" t="s">
        <v>23</v>
      </c>
      <c r="G824">
        <v>0</v>
      </c>
      <c r="H824" t="str">
        <f>IF(Append1[[#This Row],[number_vmail_messages]]&lt;=10, "Low",
IF(Append1[[#This Row],[number_vmail_messages]]&lt;=25, "Medium", "High"))</f>
        <v>Low</v>
      </c>
      <c r="I824">
        <v>214.3</v>
      </c>
      <c r="J824">
        <v>118</v>
      </c>
      <c r="K824">
        <v>36.43</v>
      </c>
      <c r="L824">
        <v>208.5</v>
      </c>
      <c r="M824">
        <v>76</v>
      </c>
      <c r="N824">
        <v>17.72</v>
      </c>
      <c r="O824">
        <v>182.4</v>
      </c>
      <c r="P824">
        <v>98</v>
      </c>
      <c r="Q824">
        <v>8.2100000000000009</v>
      </c>
      <c r="R824">
        <v>12</v>
      </c>
      <c r="S824">
        <v>2</v>
      </c>
      <c r="T824">
        <v>3.24</v>
      </c>
      <c r="U824" t="str">
        <f>IF(Append1[[#This Row],[total_intl_charge]] &lt;= MEDIAN(Append1[total_intl_charge]), "Low", "High")</f>
        <v>High</v>
      </c>
      <c r="V824">
        <v>1</v>
      </c>
      <c r="W824" t="s">
        <v>23</v>
      </c>
      <c r="X824" s="1" t="s">
        <v>23</v>
      </c>
      <c r="Y824">
        <f>IF(Append1[[#This Row],[churn]]="yes", 1,0)</f>
        <v>0</v>
      </c>
      <c r="Z824" t="str">
        <f>IF(Append1[[#This Row],[total_eve_charge]]&lt;=15,"Low",
IF(Append1[[#This Row],[total_eve_charge]]&lt;=19,"Medium","High"))</f>
        <v>Medium</v>
      </c>
      <c r="AA824" s="1" t="str">
        <f>IF(Append1[[#This Row],[total_day_charge]]&gt;30,"Heavy User",
IF(Append1[[#This Row],[total_eve_charge]]&gt;20,"Evening User",
IF(Append1[[#This Row],[total_night_charge]]&gt;10,"Night User","Low User")))</f>
        <v>Heavy User</v>
      </c>
    </row>
    <row r="825" spans="1:27" x14ac:dyDescent="0.3">
      <c r="A825">
        <v>74</v>
      </c>
      <c r="B825" s="1" t="s">
        <v>76</v>
      </c>
      <c r="C825">
        <v>74</v>
      </c>
      <c r="D825" s="1" t="s">
        <v>22</v>
      </c>
      <c r="E825" s="1">
        <v>0</v>
      </c>
      <c r="F825" s="1" t="s">
        <v>24</v>
      </c>
      <c r="G825">
        <v>35</v>
      </c>
      <c r="H825" t="str">
        <f>IF(Append1[[#This Row],[number_vmail_messages]]&lt;=10, "Low",
IF(Append1[[#This Row],[number_vmail_messages]]&lt;=25, "Medium", "High"))</f>
        <v>High</v>
      </c>
      <c r="I825">
        <v>154.1</v>
      </c>
      <c r="J825">
        <v>104</v>
      </c>
      <c r="K825">
        <v>26.2</v>
      </c>
      <c r="L825">
        <v>123.4</v>
      </c>
      <c r="M825">
        <v>84</v>
      </c>
      <c r="N825">
        <v>10.49</v>
      </c>
      <c r="O825">
        <v>202.1</v>
      </c>
      <c r="P825">
        <v>57</v>
      </c>
      <c r="Q825">
        <v>9.09</v>
      </c>
      <c r="R825">
        <v>10.9</v>
      </c>
      <c r="S825">
        <v>9</v>
      </c>
      <c r="T825">
        <v>2.94</v>
      </c>
      <c r="U825" t="str">
        <f>IF(Append1[[#This Row],[total_intl_charge]] &lt;= MEDIAN(Append1[total_intl_charge]), "Low", "High")</f>
        <v>High</v>
      </c>
      <c r="V825">
        <v>2</v>
      </c>
      <c r="W825" t="s">
        <v>23</v>
      </c>
      <c r="X825" s="1" t="s">
        <v>23</v>
      </c>
      <c r="Y825">
        <f>IF(Append1[[#This Row],[churn]]="yes", 1,0)</f>
        <v>0</v>
      </c>
      <c r="Z825" t="str">
        <f>IF(Append1[[#This Row],[total_eve_charge]]&lt;=15,"Low",
IF(Append1[[#This Row],[total_eve_charge]]&lt;=19,"Medium","High"))</f>
        <v>Low</v>
      </c>
      <c r="AA825" s="1" t="str">
        <f>IF(Append1[[#This Row],[total_day_charge]]&gt;30,"Heavy User",
IF(Append1[[#This Row],[total_eve_charge]]&gt;20,"Evening User",
IF(Append1[[#This Row],[total_night_charge]]&gt;10,"Night User","Low User")))</f>
        <v>Low User</v>
      </c>
    </row>
    <row r="826" spans="1:27" hidden="1" x14ac:dyDescent="0.3">
      <c r="A826">
        <v>75</v>
      </c>
      <c r="B826" s="1" t="s">
        <v>34</v>
      </c>
      <c r="C826">
        <v>128</v>
      </c>
      <c r="D826" s="1" t="s">
        <v>22</v>
      </c>
      <c r="E826" s="1">
        <v>0</v>
      </c>
      <c r="F826" s="1" t="s">
        <v>23</v>
      </c>
      <c r="G826">
        <v>0</v>
      </c>
      <c r="H826" t="str">
        <f>IF(Append1[[#This Row],[number_vmail_messages]]&lt;=10, "Low",
IF(Append1[[#This Row],[number_vmail_messages]]&lt;=25, "Medium", "High"))</f>
        <v>Low</v>
      </c>
      <c r="I826">
        <v>237.9</v>
      </c>
      <c r="J826">
        <v>125</v>
      </c>
      <c r="K826">
        <v>40.44</v>
      </c>
      <c r="L826">
        <v>247.6</v>
      </c>
      <c r="M826">
        <v>93</v>
      </c>
      <c r="N826">
        <v>21.05</v>
      </c>
      <c r="O826">
        <v>208.9</v>
      </c>
      <c r="P826">
        <v>68</v>
      </c>
      <c r="Q826">
        <v>9.4</v>
      </c>
      <c r="R826">
        <v>13.9</v>
      </c>
      <c r="S826">
        <v>4</v>
      </c>
      <c r="T826">
        <v>3.75</v>
      </c>
      <c r="U826" t="str">
        <f>IF(Append1[[#This Row],[total_intl_charge]] &lt;= MEDIAN(Append1[total_intl_charge]), "Low", "High")</f>
        <v>High</v>
      </c>
      <c r="V826">
        <v>1</v>
      </c>
      <c r="W826" t="s">
        <v>24</v>
      </c>
      <c r="X826" s="1" t="s">
        <v>23</v>
      </c>
      <c r="Y826">
        <f>IF(Append1[[#This Row],[churn]]="yes", 1,0)</f>
        <v>1</v>
      </c>
      <c r="Z826" t="str">
        <f>IF(Append1[[#This Row],[total_eve_charge]]&lt;=15,"Low",
IF(Append1[[#This Row],[total_eve_charge]]&lt;=19,"Medium","High"))</f>
        <v>High</v>
      </c>
      <c r="AA826" s="1" t="str">
        <f>IF(Append1[[#This Row],[total_day_charge]]&gt;30,"Heavy User",
IF(Append1[[#This Row],[total_eve_charge]]&gt;20,"Evening User",
IF(Append1[[#This Row],[total_night_charge]]&gt;10,"Night User","Low User")))</f>
        <v>Heavy User</v>
      </c>
    </row>
    <row r="827" spans="1:27" hidden="1" x14ac:dyDescent="0.3">
      <c r="A827">
        <v>76</v>
      </c>
      <c r="B827" s="1" t="s">
        <v>69</v>
      </c>
      <c r="C827">
        <v>82</v>
      </c>
      <c r="D827" s="1" t="s">
        <v>26</v>
      </c>
      <c r="E827" s="1">
        <v>0</v>
      </c>
      <c r="F827" s="1" t="s">
        <v>23</v>
      </c>
      <c r="G827">
        <v>0</v>
      </c>
      <c r="H827" t="str">
        <f>IF(Append1[[#This Row],[number_vmail_messages]]&lt;=10, "Low",
IF(Append1[[#This Row],[number_vmail_messages]]&lt;=25, "Medium", "High"))</f>
        <v>Low</v>
      </c>
      <c r="I827">
        <v>143.9</v>
      </c>
      <c r="J827">
        <v>61</v>
      </c>
      <c r="K827">
        <v>24.46</v>
      </c>
      <c r="L827">
        <v>194.9</v>
      </c>
      <c r="M827">
        <v>105</v>
      </c>
      <c r="N827">
        <v>16.57</v>
      </c>
      <c r="O827">
        <v>109.6</v>
      </c>
      <c r="P827">
        <v>94</v>
      </c>
      <c r="Q827">
        <v>4.93</v>
      </c>
      <c r="R827">
        <v>11.1</v>
      </c>
      <c r="S827">
        <v>2</v>
      </c>
      <c r="T827">
        <v>3</v>
      </c>
      <c r="U827" t="str">
        <f>IF(Append1[[#This Row],[total_intl_charge]] &lt;= MEDIAN(Append1[total_intl_charge]), "Low", "High")</f>
        <v>High</v>
      </c>
      <c r="V827">
        <v>1</v>
      </c>
      <c r="W827" t="s">
        <v>23</v>
      </c>
      <c r="X827" s="1" t="s">
        <v>23</v>
      </c>
      <c r="Y827">
        <f>IF(Append1[[#This Row],[churn]]="yes", 1,0)</f>
        <v>0</v>
      </c>
      <c r="Z827" t="str">
        <f>IF(Append1[[#This Row],[total_eve_charge]]&lt;=15,"Low",
IF(Append1[[#This Row],[total_eve_charge]]&lt;=19,"Medium","High"))</f>
        <v>Medium</v>
      </c>
      <c r="AA827" s="1" t="str">
        <f>IF(Append1[[#This Row],[total_day_charge]]&gt;30,"Heavy User",
IF(Append1[[#This Row],[total_eve_charge]]&gt;20,"Evening User",
IF(Append1[[#This Row],[total_night_charge]]&gt;10,"Night User","Low User")))</f>
        <v>Low User</v>
      </c>
    </row>
    <row r="828" spans="1:27" hidden="1" x14ac:dyDescent="0.3">
      <c r="A828">
        <v>77</v>
      </c>
      <c r="B828" s="1" t="s">
        <v>31</v>
      </c>
      <c r="C828">
        <v>155</v>
      </c>
      <c r="D828" s="1" t="s">
        <v>22</v>
      </c>
      <c r="E828" s="1">
        <v>0</v>
      </c>
      <c r="F828" s="1" t="s">
        <v>23</v>
      </c>
      <c r="G828">
        <v>0</v>
      </c>
      <c r="H828" t="str">
        <f>IF(Append1[[#This Row],[number_vmail_messages]]&lt;=10, "Low",
IF(Append1[[#This Row],[number_vmail_messages]]&lt;=25, "Medium", "High"))</f>
        <v>Low</v>
      </c>
      <c r="I828">
        <v>203.4</v>
      </c>
      <c r="J828">
        <v>100</v>
      </c>
      <c r="K828">
        <v>34.58</v>
      </c>
      <c r="L828">
        <v>190.9</v>
      </c>
      <c r="M828">
        <v>104</v>
      </c>
      <c r="N828">
        <v>16.23</v>
      </c>
      <c r="O828">
        <v>196</v>
      </c>
      <c r="P828">
        <v>119</v>
      </c>
      <c r="Q828">
        <v>8.82</v>
      </c>
      <c r="R828">
        <v>8.9</v>
      </c>
      <c r="S828">
        <v>4</v>
      </c>
      <c r="T828">
        <v>2.4</v>
      </c>
      <c r="U828" t="str">
        <f>IF(Append1[[#This Row],[total_intl_charge]] &lt;= MEDIAN(Append1[total_intl_charge]), "Low", "High")</f>
        <v>Low</v>
      </c>
      <c r="V828">
        <v>0</v>
      </c>
      <c r="W828" t="s">
        <v>24</v>
      </c>
      <c r="X828" s="1" t="s">
        <v>23</v>
      </c>
      <c r="Y828">
        <f>IF(Append1[[#This Row],[churn]]="yes", 1,0)</f>
        <v>1</v>
      </c>
      <c r="Z828" t="str">
        <f>IF(Append1[[#This Row],[total_eve_charge]]&lt;=15,"Low",
IF(Append1[[#This Row],[total_eve_charge]]&lt;=19,"Medium","High"))</f>
        <v>Medium</v>
      </c>
      <c r="AA828" s="1" t="str">
        <f>IF(Append1[[#This Row],[total_day_charge]]&gt;30,"Heavy User",
IF(Append1[[#This Row],[total_eve_charge]]&gt;20,"Evening User",
IF(Append1[[#This Row],[total_night_charge]]&gt;10,"Night User","Low User")))</f>
        <v>Heavy User</v>
      </c>
    </row>
    <row r="829" spans="1:27" hidden="1" x14ac:dyDescent="0.3">
      <c r="A829">
        <v>78</v>
      </c>
      <c r="B829" s="1" t="s">
        <v>68</v>
      </c>
      <c r="C829">
        <v>80</v>
      </c>
      <c r="D829" s="1" t="s">
        <v>22</v>
      </c>
      <c r="E829" s="1">
        <v>0</v>
      </c>
      <c r="F829" s="1" t="s">
        <v>23</v>
      </c>
      <c r="G829">
        <v>0</v>
      </c>
      <c r="H829" t="str">
        <f>IF(Append1[[#This Row],[number_vmail_messages]]&lt;=10, "Low",
IF(Append1[[#This Row],[number_vmail_messages]]&lt;=25, "Medium", "High"))</f>
        <v>Low</v>
      </c>
      <c r="I829">
        <v>124.3</v>
      </c>
      <c r="J829">
        <v>100</v>
      </c>
      <c r="K829">
        <v>21.13</v>
      </c>
      <c r="L829">
        <v>173</v>
      </c>
      <c r="M829">
        <v>107</v>
      </c>
      <c r="N829">
        <v>14.71</v>
      </c>
      <c r="O829">
        <v>253.2</v>
      </c>
      <c r="P829">
        <v>62</v>
      </c>
      <c r="Q829">
        <v>11.39</v>
      </c>
      <c r="R829">
        <v>7.9</v>
      </c>
      <c r="S829">
        <v>9</v>
      </c>
      <c r="T829">
        <v>2.13</v>
      </c>
      <c r="U829" t="str">
        <f>IF(Append1[[#This Row],[total_intl_charge]] &lt;= MEDIAN(Append1[total_intl_charge]), "Low", "High")</f>
        <v>Low</v>
      </c>
      <c r="V829">
        <v>1</v>
      </c>
      <c r="W829" t="s">
        <v>23</v>
      </c>
      <c r="X829" s="1" t="s">
        <v>23</v>
      </c>
      <c r="Y829">
        <f>IF(Append1[[#This Row],[churn]]="yes", 1,0)</f>
        <v>0</v>
      </c>
      <c r="Z829" t="str">
        <f>IF(Append1[[#This Row],[total_eve_charge]]&lt;=15,"Low",
IF(Append1[[#This Row],[total_eve_charge]]&lt;=19,"Medium","High"))</f>
        <v>Low</v>
      </c>
      <c r="AA829" s="1" t="str">
        <f>IF(Append1[[#This Row],[total_day_charge]]&gt;30,"Heavy User",
IF(Append1[[#This Row],[total_eve_charge]]&gt;20,"Evening User",
IF(Append1[[#This Row],[total_night_charge]]&gt;10,"Night User","Low User")))</f>
        <v>Night User</v>
      </c>
    </row>
    <row r="830" spans="1:27" hidden="1" x14ac:dyDescent="0.3">
      <c r="A830">
        <v>79</v>
      </c>
      <c r="B830" s="1" t="s">
        <v>65</v>
      </c>
      <c r="C830">
        <v>78</v>
      </c>
      <c r="D830" s="1" t="s">
        <v>22</v>
      </c>
      <c r="E830" s="1">
        <v>0</v>
      </c>
      <c r="F830" s="1" t="s">
        <v>23</v>
      </c>
      <c r="G830">
        <v>0</v>
      </c>
      <c r="H830" t="str">
        <f>IF(Append1[[#This Row],[number_vmail_messages]]&lt;=10, "Low",
IF(Append1[[#This Row],[number_vmail_messages]]&lt;=25, "Medium", "High"))</f>
        <v>Low</v>
      </c>
      <c r="I830">
        <v>252.9</v>
      </c>
      <c r="J830">
        <v>93</v>
      </c>
      <c r="K830">
        <v>42.99</v>
      </c>
      <c r="L830">
        <v>178.4</v>
      </c>
      <c r="M830">
        <v>112</v>
      </c>
      <c r="N830">
        <v>15.16</v>
      </c>
      <c r="O830">
        <v>263.89999999999998</v>
      </c>
      <c r="P830">
        <v>105</v>
      </c>
      <c r="Q830">
        <v>11.88</v>
      </c>
      <c r="R830">
        <v>9.5</v>
      </c>
      <c r="S830">
        <v>7</v>
      </c>
      <c r="T830">
        <v>2.57</v>
      </c>
      <c r="U830" t="str">
        <f>IF(Append1[[#This Row],[total_intl_charge]] &lt;= MEDIAN(Append1[total_intl_charge]), "Low", "High")</f>
        <v>Low</v>
      </c>
      <c r="V830">
        <v>3</v>
      </c>
      <c r="W830" t="s">
        <v>23</v>
      </c>
      <c r="X830" s="1" t="s">
        <v>23</v>
      </c>
      <c r="Y830">
        <f>IF(Append1[[#This Row],[churn]]="yes", 1,0)</f>
        <v>0</v>
      </c>
      <c r="Z830" t="str">
        <f>IF(Append1[[#This Row],[total_eve_charge]]&lt;=15,"Low",
IF(Append1[[#This Row],[total_eve_charge]]&lt;=19,"Medium","High"))</f>
        <v>Medium</v>
      </c>
      <c r="AA830" s="1" t="str">
        <f>IF(Append1[[#This Row],[total_day_charge]]&gt;30,"Heavy User",
IF(Append1[[#This Row],[total_eve_charge]]&gt;20,"Evening User",
IF(Append1[[#This Row],[total_night_charge]]&gt;10,"Night User","Low User")))</f>
        <v>Heavy User</v>
      </c>
    </row>
    <row r="831" spans="1:27" hidden="1" x14ac:dyDescent="0.3">
      <c r="A831">
        <v>80</v>
      </c>
      <c r="B831" s="1" t="s">
        <v>54</v>
      </c>
      <c r="C831">
        <v>90</v>
      </c>
      <c r="D831" s="1" t="s">
        <v>22</v>
      </c>
      <c r="E831" s="1">
        <v>0</v>
      </c>
      <c r="F831" s="1" t="s">
        <v>23</v>
      </c>
      <c r="G831">
        <v>0</v>
      </c>
      <c r="H831" t="str">
        <f>IF(Append1[[#This Row],[number_vmail_messages]]&lt;=10, "Low",
IF(Append1[[#This Row],[number_vmail_messages]]&lt;=25, "Medium", "High"))</f>
        <v>Low</v>
      </c>
      <c r="I831">
        <v>179.1</v>
      </c>
      <c r="J831">
        <v>71</v>
      </c>
      <c r="K831">
        <v>30.45</v>
      </c>
      <c r="L831">
        <v>190.6</v>
      </c>
      <c r="M831">
        <v>81</v>
      </c>
      <c r="N831">
        <v>16.2</v>
      </c>
      <c r="O831">
        <v>127.7</v>
      </c>
      <c r="P831">
        <v>91</v>
      </c>
      <c r="Q831">
        <v>5.75</v>
      </c>
      <c r="R831">
        <v>10.6</v>
      </c>
      <c r="S831">
        <v>7</v>
      </c>
      <c r="T831">
        <v>2.86</v>
      </c>
      <c r="U831" t="str">
        <f>IF(Append1[[#This Row],[total_intl_charge]] &lt;= MEDIAN(Append1[total_intl_charge]), "Low", "High")</f>
        <v>High</v>
      </c>
      <c r="V831">
        <v>3</v>
      </c>
      <c r="W831" t="s">
        <v>23</v>
      </c>
      <c r="X831" s="1" t="s">
        <v>23</v>
      </c>
      <c r="Y831">
        <f>IF(Append1[[#This Row],[churn]]="yes", 1,0)</f>
        <v>0</v>
      </c>
      <c r="Z831" t="str">
        <f>IF(Append1[[#This Row],[total_eve_charge]]&lt;=15,"Low",
IF(Append1[[#This Row],[total_eve_charge]]&lt;=19,"Medium","High"))</f>
        <v>Medium</v>
      </c>
      <c r="AA831" s="1" t="str">
        <f>IF(Append1[[#This Row],[total_day_charge]]&gt;30,"Heavy User",
IF(Append1[[#This Row],[total_eve_charge]]&gt;20,"Evening User",
IF(Append1[[#This Row],[total_night_charge]]&gt;10,"Night User","Low User")))</f>
        <v>Heavy User</v>
      </c>
    </row>
    <row r="832" spans="1:27" hidden="1" x14ac:dyDescent="0.3">
      <c r="A832">
        <v>81</v>
      </c>
      <c r="B832" s="1" t="s">
        <v>63</v>
      </c>
      <c r="C832">
        <v>73</v>
      </c>
      <c r="D832" s="1" t="s">
        <v>22</v>
      </c>
      <c r="E832" s="1">
        <v>0</v>
      </c>
      <c r="F832" s="1" t="s">
        <v>23</v>
      </c>
      <c r="G832">
        <v>0</v>
      </c>
      <c r="H832" t="str">
        <f>IF(Append1[[#This Row],[number_vmail_messages]]&lt;=10, "Low",
IF(Append1[[#This Row],[number_vmail_messages]]&lt;=25, "Medium", "High"))</f>
        <v>Low</v>
      </c>
      <c r="I832">
        <v>160.1</v>
      </c>
      <c r="J832">
        <v>110</v>
      </c>
      <c r="K832">
        <v>27.22</v>
      </c>
      <c r="L832">
        <v>213.3</v>
      </c>
      <c r="M832">
        <v>72</v>
      </c>
      <c r="N832">
        <v>18.13</v>
      </c>
      <c r="O832">
        <v>174.1</v>
      </c>
      <c r="P832">
        <v>72</v>
      </c>
      <c r="Q832">
        <v>7.83</v>
      </c>
      <c r="R832">
        <v>13</v>
      </c>
      <c r="S832">
        <v>4</v>
      </c>
      <c r="T832">
        <v>3.51</v>
      </c>
      <c r="U832" t="str">
        <f>IF(Append1[[#This Row],[total_intl_charge]] &lt;= MEDIAN(Append1[total_intl_charge]), "Low", "High")</f>
        <v>High</v>
      </c>
      <c r="V832">
        <v>0</v>
      </c>
      <c r="W832" t="s">
        <v>23</v>
      </c>
      <c r="X832" s="1" t="s">
        <v>23</v>
      </c>
      <c r="Y832">
        <f>IF(Append1[[#This Row],[churn]]="yes", 1,0)</f>
        <v>0</v>
      </c>
      <c r="Z832" t="str">
        <f>IF(Append1[[#This Row],[total_eve_charge]]&lt;=15,"Low",
IF(Append1[[#This Row],[total_eve_charge]]&lt;=19,"Medium","High"))</f>
        <v>Medium</v>
      </c>
      <c r="AA832" s="1" t="str">
        <f>IF(Append1[[#This Row],[total_day_charge]]&gt;30,"Heavy User",
IF(Append1[[#This Row],[total_eve_charge]]&gt;20,"Evening User",
IF(Append1[[#This Row],[total_night_charge]]&gt;10,"Night User","Low User")))</f>
        <v>Low User</v>
      </c>
    </row>
    <row r="833" spans="1:27" hidden="1" x14ac:dyDescent="0.3">
      <c r="A833">
        <v>82</v>
      </c>
      <c r="B833" s="1" t="s">
        <v>54</v>
      </c>
      <c r="C833">
        <v>99</v>
      </c>
      <c r="D833" s="1" t="s">
        <v>22</v>
      </c>
      <c r="E833" s="1">
        <v>0</v>
      </c>
      <c r="F833" s="1" t="s">
        <v>23</v>
      </c>
      <c r="G833">
        <v>0</v>
      </c>
      <c r="H833" t="str">
        <f>IF(Append1[[#This Row],[number_vmail_messages]]&lt;=10, "Low",
IF(Append1[[#This Row],[number_vmail_messages]]&lt;=25, "Medium", "High"))</f>
        <v>Low</v>
      </c>
      <c r="I833">
        <v>198.2</v>
      </c>
      <c r="J833">
        <v>87</v>
      </c>
      <c r="K833">
        <v>33.69</v>
      </c>
      <c r="L833">
        <v>207.3</v>
      </c>
      <c r="M833">
        <v>76</v>
      </c>
      <c r="N833">
        <v>17.62</v>
      </c>
      <c r="O833">
        <v>190.9</v>
      </c>
      <c r="P833">
        <v>113</v>
      </c>
      <c r="Q833">
        <v>8.59</v>
      </c>
      <c r="R833">
        <v>8.6999999999999993</v>
      </c>
      <c r="S833">
        <v>3</v>
      </c>
      <c r="T833">
        <v>2.35</v>
      </c>
      <c r="U833" t="str">
        <f>IF(Append1[[#This Row],[total_intl_charge]] &lt;= MEDIAN(Append1[total_intl_charge]), "Low", "High")</f>
        <v>Low</v>
      </c>
      <c r="V833">
        <v>4</v>
      </c>
      <c r="W833" t="s">
        <v>23</v>
      </c>
      <c r="X833" s="1" t="s">
        <v>23</v>
      </c>
      <c r="Y833">
        <f>IF(Append1[[#This Row],[churn]]="yes", 1,0)</f>
        <v>0</v>
      </c>
      <c r="Z833" t="str">
        <f>IF(Append1[[#This Row],[total_eve_charge]]&lt;=15,"Low",
IF(Append1[[#This Row],[total_eve_charge]]&lt;=19,"Medium","High"))</f>
        <v>Medium</v>
      </c>
      <c r="AA833" s="1" t="str">
        <f>IF(Append1[[#This Row],[total_day_charge]]&gt;30,"Heavy User",
IF(Append1[[#This Row],[total_eve_charge]]&gt;20,"Evening User",
IF(Append1[[#This Row],[total_night_charge]]&gt;10,"Night User","Low User")))</f>
        <v>Heavy User</v>
      </c>
    </row>
    <row r="834" spans="1:27" hidden="1" x14ac:dyDescent="0.3">
      <c r="A834">
        <v>83</v>
      </c>
      <c r="B834" s="1" t="s">
        <v>59</v>
      </c>
      <c r="C834">
        <v>120</v>
      </c>
      <c r="D834" s="1" t="s">
        <v>32</v>
      </c>
      <c r="E834" s="1">
        <v>0</v>
      </c>
      <c r="F834" s="1" t="s">
        <v>23</v>
      </c>
      <c r="G834">
        <v>0</v>
      </c>
      <c r="H834" t="str">
        <f>IF(Append1[[#This Row],[number_vmail_messages]]&lt;=10, "Low",
IF(Append1[[#This Row],[number_vmail_messages]]&lt;=25, "Medium", "High"))</f>
        <v>Low</v>
      </c>
      <c r="I834">
        <v>212.1</v>
      </c>
      <c r="J834">
        <v>131</v>
      </c>
      <c r="K834">
        <v>36.06</v>
      </c>
      <c r="L834">
        <v>209.4</v>
      </c>
      <c r="M834">
        <v>104</v>
      </c>
      <c r="N834">
        <v>17.8</v>
      </c>
      <c r="O834">
        <v>167.2</v>
      </c>
      <c r="P834">
        <v>96</v>
      </c>
      <c r="Q834">
        <v>7.52</v>
      </c>
      <c r="R834">
        <v>5.3</v>
      </c>
      <c r="S834">
        <v>5</v>
      </c>
      <c r="T834">
        <v>1.43</v>
      </c>
      <c r="U834" t="str">
        <f>IF(Append1[[#This Row],[total_intl_charge]] &lt;= MEDIAN(Append1[total_intl_charge]), "Low", "High")</f>
        <v>Low</v>
      </c>
      <c r="V834">
        <v>1</v>
      </c>
      <c r="W834" t="s">
        <v>24</v>
      </c>
      <c r="X834" s="1" t="s">
        <v>23</v>
      </c>
      <c r="Y834">
        <f>IF(Append1[[#This Row],[churn]]="yes", 1,0)</f>
        <v>1</v>
      </c>
      <c r="Z834" t="str">
        <f>IF(Append1[[#This Row],[total_eve_charge]]&lt;=15,"Low",
IF(Append1[[#This Row],[total_eve_charge]]&lt;=19,"Medium","High"))</f>
        <v>Medium</v>
      </c>
      <c r="AA834" s="1" t="str">
        <f>IF(Append1[[#This Row],[total_day_charge]]&gt;30,"Heavy User",
IF(Append1[[#This Row],[total_eve_charge]]&gt;20,"Evening User",
IF(Append1[[#This Row],[total_night_charge]]&gt;10,"Night User","Low User")))</f>
        <v>Heavy User</v>
      </c>
    </row>
    <row r="835" spans="1:27" hidden="1" x14ac:dyDescent="0.3">
      <c r="A835">
        <v>84</v>
      </c>
      <c r="B835" s="1" t="s">
        <v>35</v>
      </c>
      <c r="C835">
        <v>77</v>
      </c>
      <c r="D835" s="1" t="s">
        <v>22</v>
      </c>
      <c r="E835" s="1">
        <v>0</v>
      </c>
      <c r="F835" s="1" t="s">
        <v>23</v>
      </c>
      <c r="G835">
        <v>0</v>
      </c>
      <c r="H835" t="str">
        <f>IF(Append1[[#This Row],[number_vmail_messages]]&lt;=10, "Low",
IF(Append1[[#This Row],[number_vmail_messages]]&lt;=25, "Medium", "High"))</f>
        <v>Low</v>
      </c>
      <c r="I835">
        <v>251.8</v>
      </c>
      <c r="J835">
        <v>72</v>
      </c>
      <c r="K835">
        <v>42.81</v>
      </c>
      <c r="L835">
        <v>205.7</v>
      </c>
      <c r="M835">
        <v>126</v>
      </c>
      <c r="N835">
        <v>17.48</v>
      </c>
      <c r="O835">
        <v>275.2</v>
      </c>
      <c r="P835">
        <v>109</v>
      </c>
      <c r="Q835">
        <v>12.38</v>
      </c>
      <c r="R835">
        <v>9.8000000000000007</v>
      </c>
      <c r="S835">
        <v>7</v>
      </c>
      <c r="T835">
        <v>2.65</v>
      </c>
      <c r="U835" t="str">
        <f>IF(Append1[[#This Row],[total_intl_charge]] &lt;= MEDIAN(Append1[total_intl_charge]), "Low", "High")</f>
        <v>Low</v>
      </c>
      <c r="V835">
        <v>2</v>
      </c>
      <c r="W835" t="s">
        <v>24</v>
      </c>
      <c r="X835" s="1" t="s">
        <v>23</v>
      </c>
      <c r="Y835">
        <f>IF(Append1[[#This Row],[churn]]="yes", 1,0)</f>
        <v>1</v>
      </c>
      <c r="Z835" t="str">
        <f>IF(Append1[[#This Row],[total_eve_charge]]&lt;=15,"Low",
IF(Append1[[#This Row],[total_eve_charge]]&lt;=19,"Medium","High"))</f>
        <v>Medium</v>
      </c>
      <c r="AA835" s="1" t="str">
        <f>IF(Append1[[#This Row],[total_day_charge]]&gt;30,"Heavy User",
IF(Append1[[#This Row],[total_eve_charge]]&gt;20,"Evening User",
IF(Append1[[#This Row],[total_night_charge]]&gt;10,"Night User","Low User")))</f>
        <v>Heavy User</v>
      </c>
    </row>
    <row r="836" spans="1:27" x14ac:dyDescent="0.3">
      <c r="A836">
        <v>85</v>
      </c>
      <c r="B836" s="1" t="s">
        <v>27</v>
      </c>
      <c r="C836">
        <v>98</v>
      </c>
      <c r="D836" s="1" t="s">
        <v>26</v>
      </c>
      <c r="E836" s="1">
        <v>0</v>
      </c>
      <c r="F836" s="1" t="s">
        <v>24</v>
      </c>
      <c r="G836">
        <v>21</v>
      </c>
      <c r="H836" t="str">
        <f>IF(Append1[[#This Row],[number_vmail_messages]]&lt;=10, "Low",
IF(Append1[[#This Row],[number_vmail_messages]]&lt;=25, "Medium", "High"))</f>
        <v>Medium</v>
      </c>
      <c r="I836">
        <v>161.19999999999999</v>
      </c>
      <c r="J836">
        <v>114</v>
      </c>
      <c r="K836">
        <v>27.4</v>
      </c>
      <c r="L836">
        <v>252.2</v>
      </c>
      <c r="M836">
        <v>83</v>
      </c>
      <c r="N836">
        <v>21.44</v>
      </c>
      <c r="O836">
        <v>160.19999999999999</v>
      </c>
      <c r="P836">
        <v>92</v>
      </c>
      <c r="Q836">
        <v>7.21</v>
      </c>
      <c r="R836">
        <v>4.4000000000000004</v>
      </c>
      <c r="S836">
        <v>8</v>
      </c>
      <c r="T836">
        <v>1.19</v>
      </c>
      <c r="U836" t="str">
        <f>IF(Append1[[#This Row],[total_intl_charge]] &lt;= MEDIAN(Append1[total_intl_charge]), "Low", "High")</f>
        <v>Low</v>
      </c>
      <c r="V836">
        <v>4</v>
      </c>
      <c r="W836" t="s">
        <v>23</v>
      </c>
      <c r="X836" s="1" t="s">
        <v>23</v>
      </c>
      <c r="Y836">
        <f>IF(Append1[[#This Row],[churn]]="yes", 1,0)</f>
        <v>0</v>
      </c>
      <c r="Z836" t="str">
        <f>IF(Append1[[#This Row],[total_eve_charge]]&lt;=15,"Low",
IF(Append1[[#This Row],[total_eve_charge]]&lt;=19,"Medium","High"))</f>
        <v>High</v>
      </c>
      <c r="AA836" s="1" t="str">
        <f>IF(Append1[[#This Row],[total_day_charge]]&gt;30,"Heavy User",
IF(Append1[[#This Row],[total_eve_charge]]&gt;20,"Evening User",
IF(Append1[[#This Row],[total_night_charge]]&gt;10,"Night User","Low User")))</f>
        <v>Evening User</v>
      </c>
    </row>
    <row r="837" spans="1:27" hidden="1" x14ac:dyDescent="0.3">
      <c r="A837">
        <v>86</v>
      </c>
      <c r="B837" s="1" t="s">
        <v>42</v>
      </c>
      <c r="C837">
        <v>108</v>
      </c>
      <c r="D837" s="1" t="s">
        <v>22</v>
      </c>
      <c r="E837" s="1">
        <v>0</v>
      </c>
      <c r="F837" s="1" t="s">
        <v>23</v>
      </c>
      <c r="G837">
        <v>0</v>
      </c>
      <c r="H837" t="str">
        <f>IF(Append1[[#This Row],[number_vmail_messages]]&lt;=10, "Low",
IF(Append1[[#This Row],[number_vmail_messages]]&lt;=25, "Medium", "High"))</f>
        <v>Low</v>
      </c>
      <c r="I837">
        <v>178.3</v>
      </c>
      <c r="J837">
        <v>137</v>
      </c>
      <c r="K837">
        <v>30.31</v>
      </c>
      <c r="L837">
        <v>189</v>
      </c>
      <c r="M837">
        <v>76</v>
      </c>
      <c r="N837">
        <v>16.07</v>
      </c>
      <c r="O837">
        <v>129.1</v>
      </c>
      <c r="P837">
        <v>102</v>
      </c>
      <c r="Q837">
        <v>5.81</v>
      </c>
      <c r="R837">
        <v>14.6</v>
      </c>
      <c r="S837">
        <v>5</v>
      </c>
      <c r="T837">
        <v>3.94</v>
      </c>
      <c r="U837" t="str">
        <f>IF(Append1[[#This Row],[total_intl_charge]] &lt;= MEDIAN(Append1[total_intl_charge]), "Low", "High")</f>
        <v>High</v>
      </c>
      <c r="V837">
        <v>0</v>
      </c>
      <c r="W837" t="s">
        <v>23</v>
      </c>
      <c r="X837" s="1" t="s">
        <v>23</v>
      </c>
      <c r="Y837">
        <f>IF(Append1[[#This Row],[churn]]="yes", 1,0)</f>
        <v>0</v>
      </c>
      <c r="Z837" t="str">
        <f>IF(Append1[[#This Row],[total_eve_charge]]&lt;=15,"Low",
IF(Append1[[#This Row],[total_eve_charge]]&lt;=19,"Medium","High"))</f>
        <v>Medium</v>
      </c>
      <c r="AA837" s="1" t="str">
        <f>IF(Append1[[#This Row],[total_day_charge]]&gt;30,"Heavy User",
IF(Append1[[#This Row],[total_eve_charge]]&gt;20,"Evening User",
IF(Append1[[#This Row],[total_night_charge]]&gt;10,"Night User","Low User")))</f>
        <v>Heavy User</v>
      </c>
    </row>
    <row r="838" spans="1:27" hidden="1" x14ac:dyDescent="0.3">
      <c r="A838">
        <v>87</v>
      </c>
      <c r="B838" s="1" t="s">
        <v>76</v>
      </c>
      <c r="C838">
        <v>95</v>
      </c>
      <c r="D838" s="1" t="s">
        <v>32</v>
      </c>
      <c r="E838" s="1">
        <v>0</v>
      </c>
      <c r="F838" s="1" t="s">
        <v>23</v>
      </c>
      <c r="G838">
        <v>0</v>
      </c>
      <c r="H838" t="str">
        <f>IF(Append1[[#This Row],[number_vmail_messages]]&lt;=10, "Low",
IF(Append1[[#This Row],[number_vmail_messages]]&lt;=25, "Medium", "High"))</f>
        <v>Low</v>
      </c>
      <c r="I838">
        <v>135</v>
      </c>
      <c r="J838">
        <v>99</v>
      </c>
      <c r="K838">
        <v>22.95</v>
      </c>
      <c r="L838">
        <v>183.6</v>
      </c>
      <c r="M838">
        <v>106</v>
      </c>
      <c r="N838">
        <v>15.61</v>
      </c>
      <c r="O838">
        <v>245.3</v>
      </c>
      <c r="P838">
        <v>102</v>
      </c>
      <c r="Q838">
        <v>11.04</v>
      </c>
      <c r="R838">
        <v>12.5</v>
      </c>
      <c r="S838">
        <v>9</v>
      </c>
      <c r="T838">
        <v>3.38</v>
      </c>
      <c r="U838" t="str">
        <f>IF(Append1[[#This Row],[total_intl_charge]] &lt;= MEDIAN(Append1[total_intl_charge]), "Low", "High")</f>
        <v>High</v>
      </c>
      <c r="V838">
        <v>1</v>
      </c>
      <c r="W838" t="s">
        <v>23</v>
      </c>
      <c r="X838" s="1" t="s">
        <v>23</v>
      </c>
      <c r="Y838">
        <f>IF(Append1[[#This Row],[churn]]="yes", 1,0)</f>
        <v>0</v>
      </c>
      <c r="Z838" t="str">
        <f>IF(Append1[[#This Row],[total_eve_charge]]&lt;=15,"Low",
IF(Append1[[#This Row],[total_eve_charge]]&lt;=19,"Medium","High"))</f>
        <v>Medium</v>
      </c>
      <c r="AA838" s="1" t="str">
        <f>IF(Append1[[#This Row],[total_day_charge]]&gt;30,"Heavy User",
IF(Append1[[#This Row],[total_eve_charge]]&gt;20,"Evening User",
IF(Append1[[#This Row],[total_night_charge]]&gt;10,"Night User","Low User")))</f>
        <v>Night User</v>
      </c>
    </row>
    <row r="839" spans="1:27" hidden="1" x14ac:dyDescent="0.3">
      <c r="A839">
        <v>88</v>
      </c>
      <c r="B839" s="1" t="s">
        <v>57</v>
      </c>
      <c r="C839">
        <v>122</v>
      </c>
      <c r="D839" s="1" t="s">
        <v>32</v>
      </c>
      <c r="E839" s="1">
        <v>0</v>
      </c>
      <c r="F839" s="1" t="s">
        <v>23</v>
      </c>
      <c r="G839">
        <v>0</v>
      </c>
      <c r="H839" t="str">
        <f>IF(Append1[[#This Row],[number_vmail_messages]]&lt;=10, "Low",
IF(Append1[[#This Row],[number_vmail_messages]]&lt;=25, "Medium", "High"))</f>
        <v>Low</v>
      </c>
      <c r="I839">
        <v>170.5</v>
      </c>
      <c r="J839">
        <v>94</v>
      </c>
      <c r="K839">
        <v>28.99</v>
      </c>
      <c r="L839">
        <v>173.7</v>
      </c>
      <c r="M839">
        <v>109</v>
      </c>
      <c r="N839">
        <v>14.76</v>
      </c>
      <c r="O839">
        <v>248.6</v>
      </c>
      <c r="P839">
        <v>75</v>
      </c>
      <c r="Q839">
        <v>11.19</v>
      </c>
      <c r="R839">
        <v>11.3</v>
      </c>
      <c r="S839">
        <v>2</v>
      </c>
      <c r="T839">
        <v>3.05</v>
      </c>
      <c r="U839" t="str">
        <f>IF(Append1[[#This Row],[total_intl_charge]] &lt;= MEDIAN(Append1[total_intl_charge]), "Low", "High")</f>
        <v>High</v>
      </c>
      <c r="V839">
        <v>1</v>
      </c>
      <c r="W839" t="s">
        <v>23</v>
      </c>
      <c r="X839" s="1" t="s">
        <v>23</v>
      </c>
      <c r="Y839">
        <f>IF(Append1[[#This Row],[churn]]="yes", 1,0)</f>
        <v>0</v>
      </c>
      <c r="Z839" t="str">
        <f>IF(Append1[[#This Row],[total_eve_charge]]&lt;=15,"Low",
IF(Append1[[#This Row],[total_eve_charge]]&lt;=19,"Medium","High"))</f>
        <v>Low</v>
      </c>
      <c r="AA839" s="1" t="str">
        <f>IF(Append1[[#This Row],[total_day_charge]]&gt;30,"Heavy User",
IF(Append1[[#This Row],[total_eve_charge]]&gt;20,"Evening User",
IF(Append1[[#This Row],[total_night_charge]]&gt;10,"Night User","Low User")))</f>
        <v>Night User</v>
      </c>
    </row>
    <row r="840" spans="1:27" hidden="1" x14ac:dyDescent="0.3">
      <c r="A840">
        <v>89</v>
      </c>
      <c r="B840" s="1" t="s">
        <v>54</v>
      </c>
      <c r="C840">
        <v>95</v>
      </c>
      <c r="D840" s="1" t="s">
        <v>32</v>
      </c>
      <c r="E840" s="1">
        <v>0</v>
      </c>
      <c r="F840" s="1" t="s">
        <v>23</v>
      </c>
      <c r="G840">
        <v>0</v>
      </c>
      <c r="H840" t="str">
        <f>IF(Append1[[#This Row],[number_vmail_messages]]&lt;=10, "Low",
IF(Append1[[#This Row],[number_vmail_messages]]&lt;=25, "Medium", "High"))</f>
        <v>Low</v>
      </c>
      <c r="I840">
        <v>238.1</v>
      </c>
      <c r="J840">
        <v>65</v>
      </c>
      <c r="K840">
        <v>40.479999999999997</v>
      </c>
      <c r="L840">
        <v>187.2</v>
      </c>
      <c r="M840">
        <v>98</v>
      </c>
      <c r="N840">
        <v>15.91</v>
      </c>
      <c r="O840">
        <v>190</v>
      </c>
      <c r="P840">
        <v>115</v>
      </c>
      <c r="Q840">
        <v>8.5500000000000007</v>
      </c>
      <c r="R840">
        <v>11.8</v>
      </c>
      <c r="S840">
        <v>4</v>
      </c>
      <c r="T840">
        <v>3.19</v>
      </c>
      <c r="U840" t="str">
        <f>IF(Append1[[#This Row],[total_intl_charge]] &lt;= MEDIAN(Append1[total_intl_charge]), "Low", "High")</f>
        <v>High</v>
      </c>
      <c r="V840">
        <v>4</v>
      </c>
      <c r="W840" t="s">
        <v>23</v>
      </c>
      <c r="X840" s="1" t="s">
        <v>23</v>
      </c>
      <c r="Y840">
        <f>IF(Append1[[#This Row],[churn]]="yes", 1,0)</f>
        <v>0</v>
      </c>
      <c r="Z840" t="str">
        <f>IF(Append1[[#This Row],[total_eve_charge]]&lt;=15,"Low",
IF(Append1[[#This Row],[total_eve_charge]]&lt;=19,"Medium","High"))</f>
        <v>Medium</v>
      </c>
      <c r="AA840" s="1" t="str">
        <f>IF(Append1[[#This Row],[total_day_charge]]&gt;30,"Heavy User",
IF(Append1[[#This Row],[total_eve_charge]]&gt;20,"Evening User",
IF(Append1[[#This Row],[total_night_charge]]&gt;10,"Night User","Low User")))</f>
        <v>Heavy User</v>
      </c>
    </row>
    <row r="841" spans="1:27" x14ac:dyDescent="0.3">
      <c r="A841">
        <v>90</v>
      </c>
      <c r="B841" s="1" t="s">
        <v>46</v>
      </c>
      <c r="C841">
        <v>36</v>
      </c>
      <c r="D841" s="1" t="s">
        <v>26</v>
      </c>
      <c r="E841" s="1">
        <v>0</v>
      </c>
      <c r="F841" s="1" t="s">
        <v>24</v>
      </c>
      <c r="G841">
        <v>29</v>
      </c>
      <c r="H841" t="str">
        <f>IF(Append1[[#This Row],[number_vmail_messages]]&lt;=10, "Low",
IF(Append1[[#This Row],[number_vmail_messages]]&lt;=25, "Medium", "High"))</f>
        <v>High</v>
      </c>
      <c r="I841">
        <v>281.39999999999998</v>
      </c>
      <c r="J841">
        <v>102</v>
      </c>
      <c r="K841">
        <v>47.84</v>
      </c>
      <c r="L841">
        <v>202.2</v>
      </c>
      <c r="M841">
        <v>76</v>
      </c>
      <c r="N841">
        <v>17.190000000000001</v>
      </c>
      <c r="O841">
        <v>187.2</v>
      </c>
      <c r="P841">
        <v>113</v>
      </c>
      <c r="Q841">
        <v>8.42</v>
      </c>
      <c r="R841">
        <v>9</v>
      </c>
      <c r="S841">
        <v>6</v>
      </c>
      <c r="T841">
        <v>2.4300000000000002</v>
      </c>
      <c r="U841" t="str">
        <f>IF(Append1[[#This Row],[total_intl_charge]] &lt;= MEDIAN(Append1[total_intl_charge]), "Low", "High")</f>
        <v>Low</v>
      </c>
      <c r="V841">
        <v>2</v>
      </c>
      <c r="W841" t="s">
        <v>23</v>
      </c>
      <c r="X841" s="1" t="s">
        <v>23</v>
      </c>
      <c r="Y841">
        <f>IF(Append1[[#This Row],[churn]]="yes", 1,0)</f>
        <v>0</v>
      </c>
      <c r="Z841" t="str">
        <f>IF(Append1[[#This Row],[total_eve_charge]]&lt;=15,"Low",
IF(Append1[[#This Row],[total_eve_charge]]&lt;=19,"Medium","High"))</f>
        <v>Medium</v>
      </c>
      <c r="AA841" s="1" t="str">
        <f>IF(Append1[[#This Row],[total_day_charge]]&gt;30,"Heavy User",
IF(Append1[[#This Row],[total_eve_charge]]&gt;20,"Evening User",
IF(Append1[[#This Row],[total_night_charge]]&gt;10,"Night User","Low User")))</f>
        <v>Heavy User</v>
      </c>
    </row>
    <row r="842" spans="1:27" x14ac:dyDescent="0.3">
      <c r="A842">
        <v>91</v>
      </c>
      <c r="B842" s="1" t="s">
        <v>58</v>
      </c>
      <c r="C842">
        <v>93</v>
      </c>
      <c r="D842" s="1" t="s">
        <v>26</v>
      </c>
      <c r="E842" s="1">
        <v>0</v>
      </c>
      <c r="F842" s="1" t="s">
        <v>24</v>
      </c>
      <c r="G842">
        <v>21</v>
      </c>
      <c r="H842" t="str">
        <f>IF(Append1[[#This Row],[number_vmail_messages]]&lt;=10, "Low",
IF(Append1[[#This Row],[number_vmail_messages]]&lt;=25, "Medium", "High"))</f>
        <v>Medium</v>
      </c>
      <c r="I842">
        <v>117.9</v>
      </c>
      <c r="J842">
        <v>131</v>
      </c>
      <c r="K842">
        <v>20.04</v>
      </c>
      <c r="L842">
        <v>164.5</v>
      </c>
      <c r="M842">
        <v>115</v>
      </c>
      <c r="N842">
        <v>13.98</v>
      </c>
      <c r="O842">
        <v>217</v>
      </c>
      <c r="P842">
        <v>86</v>
      </c>
      <c r="Q842">
        <v>9.76</v>
      </c>
      <c r="R842">
        <v>9.8000000000000007</v>
      </c>
      <c r="S842">
        <v>3</v>
      </c>
      <c r="T842">
        <v>2.65</v>
      </c>
      <c r="U842" t="str">
        <f>IF(Append1[[#This Row],[total_intl_charge]] &lt;= MEDIAN(Append1[total_intl_charge]), "Low", "High")</f>
        <v>Low</v>
      </c>
      <c r="V842">
        <v>1</v>
      </c>
      <c r="W842" t="s">
        <v>23</v>
      </c>
      <c r="X842" s="1" t="s">
        <v>23</v>
      </c>
      <c r="Y842">
        <f>IF(Append1[[#This Row],[churn]]="yes", 1,0)</f>
        <v>0</v>
      </c>
      <c r="Z842" t="str">
        <f>IF(Append1[[#This Row],[total_eve_charge]]&lt;=15,"Low",
IF(Append1[[#This Row],[total_eve_charge]]&lt;=19,"Medium","High"))</f>
        <v>Low</v>
      </c>
      <c r="AA842" s="1" t="str">
        <f>IF(Append1[[#This Row],[total_day_charge]]&gt;30,"Heavy User",
IF(Append1[[#This Row],[total_eve_charge]]&gt;20,"Evening User",
IF(Append1[[#This Row],[total_night_charge]]&gt;10,"Night User","Low User")))</f>
        <v>Low User</v>
      </c>
    </row>
    <row r="843" spans="1:27" hidden="1" x14ac:dyDescent="0.3">
      <c r="A843">
        <v>92</v>
      </c>
      <c r="B843" s="1" t="s">
        <v>48</v>
      </c>
      <c r="C843">
        <v>157</v>
      </c>
      <c r="D843" s="1" t="s">
        <v>32</v>
      </c>
      <c r="E843" s="1">
        <v>0</v>
      </c>
      <c r="F843" s="1" t="s">
        <v>23</v>
      </c>
      <c r="G843">
        <v>0</v>
      </c>
      <c r="H843" t="str">
        <f>IF(Append1[[#This Row],[number_vmail_messages]]&lt;=10, "Low",
IF(Append1[[#This Row],[number_vmail_messages]]&lt;=25, "Medium", "High"))</f>
        <v>Low</v>
      </c>
      <c r="I843">
        <v>229.8</v>
      </c>
      <c r="J843">
        <v>90</v>
      </c>
      <c r="K843">
        <v>39.07</v>
      </c>
      <c r="L843">
        <v>147.9</v>
      </c>
      <c r="M843">
        <v>121</v>
      </c>
      <c r="N843">
        <v>12.57</v>
      </c>
      <c r="O843">
        <v>241.4</v>
      </c>
      <c r="P843">
        <v>108</v>
      </c>
      <c r="Q843">
        <v>10.86</v>
      </c>
      <c r="R843">
        <v>9.6</v>
      </c>
      <c r="S843">
        <v>7</v>
      </c>
      <c r="T843">
        <v>2.59</v>
      </c>
      <c r="U843" t="str">
        <f>IF(Append1[[#This Row],[total_intl_charge]] &lt;= MEDIAN(Append1[total_intl_charge]), "Low", "High")</f>
        <v>Low</v>
      </c>
      <c r="V843">
        <v>3</v>
      </c>
      <c r="W843" t="s">
        <v>23</v>
      </c>
      <c r="X843" s="1" t="s">
        <v>23</v>
      </c>
      <c r="Y843">
        <f>IF(Append1[[#This Row],[churn]]="yes", 1,0)</f>
        <v>0</v>
      </c>
      <c r="Z843" t="str">
        <f>IF(Append1[[#This Row],[total_eve_charge]]&lt;=15,"Low",
IF(Append1[[#This Row],[total_eve_charge]]&lt;=19,"Medium","High"))</f>
        <v>Low</v>
      </c>
      <c r="AA843" s="1" t="str">
        <f>IF(Append1[[#This Row],[total_day_charge]]&gt;30,"Heavy User",
IF(Append1[[#This Row],[total_eve_charge]]&gt;20,"Evening User",
IF(Append1[[#This Row],[total_night_charge]]&gt;10,"Night User","Low User")))</f>
        <v>Heavy User</v>
      </c>
    </row>
    <row r="844" spans="1:27" hidden="1" x14ac:dyDescent="0.3">
      <c r="A844">
        <v>93</v>
      </c>
      <c r="B844" s="1" t="s">
        <v>46</v>
      </c>
      <c r="C844">
        <v>120</v>
      </c>
      <c r="D844" s="1" t="s">
        <v>32</v>
      </c>
      <c r="E844" s="1">
        <v>0</v>
      </c>
      <c r="F844" s="1" t="s">
        <v>23</v>
      </c>
      <c r="G844">
        <v>0</v>
      </c>
      <c r="H844" t="str">
        <f>IF(Append1[[#This Row],[number_vmail_messages]]&lt;=10, "Low",
IF(Append1[[#This Row],[number_vmail_messages]]&lt;=25, "Medium", "High"))</f>
        <v>Low</v>
      </c>
      <c r="I844">
        <v>165</v>
      </c>
      <c r="J844">
        <v>100</v>
      </c>
      <c r="K844">
        <v>28.05</v>
      </c>
      <c r="L844">
        <v>317.2</v>
      </c>
      <c r="M844">
        <v>83</v>
      </c>
      <c r="N844">
        <v>26.96</v>
      </c>
      <c r="O844">
        <v>119.2</v>
      </c>
      <c r="P844">
        <v>86</v>
      </c>
      <c r="Q844">
        <v>5.36</v>
      </c>
      <c r="R844">
        <v>8.3000000000000007</v>
      </c>
      <c r="S844">
        <v>8</v>
      </c>
      <c r="T844">
        <v>2.2400000000000002</v>
      </c>
      <c r="U844" t="str">
        <f>IF(Append1[[#This Row],[total_intl_charge]] &lt;= MEDIAN(Append1[total_intl_charge]), "Low", "High")</f>
        <v>Low</v>
      </c>
      <c r="V844">
        <v>1</v>
      </c>
      <c r="W844" t="s">
        <v>23</v>
      </c>
      <c r="X844" s="1" t="s">
        <v>23</v>
      </c>
      <c r="Y844">
        <f>IF(Append1[[#This Row],[churn]]="yes", 1,0)</f>
        <v>0</v>
      </c>
      <c r="Z844" t="str">
        <f>IF(Append1[[#This Row],[total_eve_charge]]&lt;=15,"Low",
IF(Append1[[#This Row],[total_eve_charge]]&lt;=19,"Medium","High"))</f>
        <v>High</v>
      </c>
      <c r="AA844" s="1" t="str">
        <f>IF(Append1[[#This Row],[total_day_charge]]&gt;30,"Heavy User",
IF(Append1[[#This Row],[total_eve_charge]]&gt;20,"Evening User",
IF(Append1[[#This Row],[total_night_charge]]&gt;10,"Night User","Low User")))</f>
        <v>Evening User</v>
      </c>
    </row>
    <row r="845" spans="1:27" hidden="1" x14ac:dyDescent="0.3">
      <c r="A845">
        <v>94</v>
      </c>
      <c r="B845" s="1" t="s">
        <v>25</v>
      </c>
      <c r="C845">
        <v>98</v>
      </c>
      <c r="D845" s="1" t="s">
        <v>32</v>
      </c>
      <c r="E845" s="1">
        <v>0</v>
      </c>
      <c r="F845" s="1" t="s">
        <v>23</v>
      </c>
      <c r="G845">
        <v>0</v>
      </c>
      <c r="H845" t="str">
        <f>IF(Append1[[#This Row],[number_vmail_messages]]&lt;=10, "Low",
IF(Append1[[#This Row],[number_vmail_messages]]&lt;=25, "Medium", "High"))</f>
        <v>Low</v>
      </c>
      <c r="I845">
        <v>161</v>
      </c>
      <c r="J845">
        <v>117</v>
      </c>
      <c r="K845">
        <v>27.37</v>
      </c>
      <c r="L845">
        <v>190.9</v>
      </c>
      <c r="M845">
        <v>113</v>
      </c>
      <c r="N845">
        <v>16.23</v>
      </c>
      <c r="O845">
        <v>227.7</v>
      </c>
      <c r="P845">
        <v>113</v>
      </c>
      <c r="Q845">
        <v>10.25</v>
      </c>
      <c r="R845">
        <v>12.1</v>
      </c>
      <c r="S845">
        <v>4</v>
      </c>
      <c r="T845">
        <v>3.27</v>
      </c>
      <c r="U845" t="str">
        <f>IF(Append1[[#This Row],[total_intl_charge]] &lt;= MEDIAN(Append1[total_intl_charge]), "Low", "High")</f>
        <v>High</v>
      </c>
      <c r="V845">
        <v>4</v>
      </c>
      <c r="W845" t="s">
        <v>23</v>
      </c>
      <c r="X845" s="1" t="s">
        <v>23</v>
      </c>
      <c r="Y845">
        <f>IF(Append1[[#This Row],[churn]]="yes", 1,0)</f>
        <v>0</v>
      </c>
      <c r="Z845" t="str">
        <f>IF(Append1[[#This Row],[total_eve_charge]]&lt;=15,"Low",
IF(Append1[[#This Row],[total_eve_charge]]&lt;=19,"Medium","High"))</f>
        <v>Medium</v>
      </c>
      <c r="AA845" s="1" t="str">
        <f>IF(Append1[[#This Row],[total_day_charge]]&gt;30,"Heavy User",
IF(Append1[[#This Row],[total_eve_charge]]&gt;20,"Evening User",
IF(Append1[[#This Row],[total_night_charge]]&gt;10,"Night User","Low User")))</f>
        <v>Night User</v>
      </c>
    </row>
    <row r="846" spans="1:27" hidden="1" x14ac:dyDescent="0.3">
      <c r="A846">
        <v>95</v>
      </c>
      <c r="B846" s="1" t="s">
        <v>51</v>
      </c>
      <c r="C846">
        <v>125</v>
      </c>
      <c r="D846" s="1" t="s">
        <v>32</v>
      </c>
      <c r="E846" s="1">
        <v>0</v>
      </c>
      <c r="F846" s="1" t="s">
        <v>23</v>
      </c>
      <c r="G846">
        <v>0</v>
      </c>
      <c r="H846" t="str">
        <f>IF(Append1[[#This Row],[number_vmail_messages]]&lt;=10, "Low",
IF(Append1[[#This Row],[number_vmail_messages]]&lt;=25, "Medium", "High"))</f>
        <v>Low</v>
      </c>
      <c r="I846">
        <v>126.7</v>
      </c>
      <c r="J846">
        <v>108</v>
      </c>
      <c r="K846">
        <v>21.54</v>
      </c>
      <c r="L846">
        <v>206</v>
      </c>
      <c r="M846">
        <v>90</v>
      </c>
      <c r="N846">
        <v>17.510000000000002</v>
      </c>
      <c r="O846">
        <v>247.8</v>
      </c>
      <c r="P846">
        <v>114</v>
      </c>
      <c r="Q846">
        <v>11.15</v>
      </c>
      <c r="R846">
        <v>13.3</v>
      </c>
      <c r="S846">
        <v>7</v>
      </c>
      <c r="T846">
        <v>3.59</v>
      </c>
      <c r="U846" t="str">
        <f>IF(Append1[[#This Row],[total_intl_charge]] &lt;= MEDIAN(Append1[total_intl_charge]), "Low", "High")</f>
        <v>High</v>
      </c>
      <c r="V846">
        <v>1</v>
      </c>
      <c r="W846" t="s">
        <v>23</v>
      </c>
      <c r="X846" s="1" t="s">
        <v>23</v>
      </c>
      <c r="Y846">
        <f>IF(Append1[[#This Row],[churn]]="yes", 1,0)</f>
        <v>0</v>
      </c>
      <c r="Z846" t="str">
        <f>IF(Append1[[#This Row],[total_eve_charge]]&lt;=15,"Low",
IF(Append1[[#This Row],[total_eve_charge]]&lt;=19,"Medium","High"))</f>
        <v>Medium</v>
      </c>
      <c r="AA846" s="1" t="str">
        <f>IF(Append1[[#This Row],[total_day_charge]]&gt;30,"Heavy User",
IF(Append1[[#This Row],[total_eve_charge]]&gt;20,"Evening User",
IF(Append1[[#This Row],[total_night_charge]]&gt;10,"Night User","Low User")))</f>
        <v>Night User</v>
      </c>
    </row>
    <row r="847" spans="1:27" hidden="1" x14ac:dyDescent="0.3">
      <c r="A847">
        <v>96</v>
      </c>
      <c r="B847" s="1" t="s">
        <v>54</v>
      </c>
      <c r="C847">
        <v>63</v>
      </c>
      <c r="D847" s="1" t="s">
        <v>22</v>
      </c>
      <c r="E847" s="1">
        <v>0</v>
      </c>
      <c r="F847" s="1" t="s">
        <v>23</v>
      </c>
      <c r="G847">
        <v>0</v>
      </c>
      <c r="H847" t="str">
        <f>IF(Append1[[#This Row],[number_vmail_messages]]&lt;=10, "Low",
IF(Append1[[#This Row],[number_vmail_messages]]&lt;=25, "Medium", "High"))</f>
        <v>Low</v>
      </c>
      <c r="I847">
        <v>58.9</v>
      </c>
      <c r="J847">
        <v>125</v>
      </c>
      <c r="K847">
        <v>10.01</v>
      </c>
      <c r="L847">
        <v>169.6</v>
      </c>
      <c r="M847">
        <v>59</v>
      </c>
      <c r="N847">
        <v>14.42</v>
      </c>
      <c r="O847">
        <v>211.4</v>
      </c>
      <c r="P847">
        <v>88</v>
      </c>
      <c r="Q847">
        <v>9.51</v>
      </c>
      <c r="R847">
        <v>9.4</v>
      </c>
      <c r="S847">
        <v>3</v>
      </c>
      <c r="T847">
        <v>2.54</v>
      </c>
      <c r="U847" t="str">
        <f>IF(Append1[[#This Row],[total_intl_charge]] &lt;= MEDIAN(Append1[total_intl_charge]), "Low", "High")</f>
        <v>Low</v>
      </c>
      <c r="V847">
        <v>1</v>
      </c>
      <c r="W847" t="s">
        <v>23</v>
      </c>
      <c r="X847" s="1" t="s">
        <v>23</v>
      </c>
      <c r="Y847">
        <f>IF(Append1[[#This Row],[churn]]="yes", 1,0)</f>
        <v>0</v>
      </c>
      <c r="Z847" t="str">
        <f>IF(Append1[[#This Row],[total_eve_charge]]&lt;=15,"Low",
IF(Append1[[#This Row],[total_eve_charge]]&lt;=19,"Medium","High"))</f>
        <v>Low</v>
      </c>
      <c r="AA847" s="1" t="str">
        <f>IF(Append1[[#This Row],[total_day_charge]]&gt;30,"Heavy User",
IF(Append1[[#This Row],[total_eve_charge]]&gt;20,"Evening User",
IF(Append1[[#This Row],[total_night_charge]]&gt;10,"Night User","Low User")))</f>
        <v>Low User</v>
      </c>
    </row>
    <row r="848" spans="1:27" x14ac:dyDescent="0.3">
      <c r="A848">
        <v>97</v>
      </c>
      <c r="B848" s="1" t="s">
        <v>65</v>
      </c>
      <c r="C848">
        <v>36</v>
      </c>
      <c r="D848" s="1" t="s">
        <v>26</v>
      </c>
      <c r="E848" s="1">
        <v>1</v>
      </c>
      <c r="F848" s="1" t="s">
        <v>24</v>
      </c>
      <c r="G848">
        <v>42</v>
      </c>
      <c r="H848" t="str">
        <f>IF(Append1[[#This Row],[number_vmail_messages]]&lt;=10, "Low",
IF(Append1[[#This Row],[number_vmail_messages]]&lt;=25, "Medium", "High"))</f>
        <v>High</v>
      </c>
      <c r="I848">
        <v>196.8</v>
      </c>
      <c r="J848">
        <v>89</v>
      </c>
      <c r="K848">
        <v>33.46</v>
      </c>
      <c r="L848">
        <v>254.9</v>
      </c>
      <c r="M848">
        <v>122</v>
      </c>
      <c r="N848">
        <v>21.67</v>
      </c>
      <c r="O848">
        <v>138.30000000000001</v>
      </c>
      <c r="P848">
        <v>126</v>
      </c>
      <c r="Q848">
        <v>6.22</v>
      </c>
      <c r="R848">
        <v>20</v>
      </c>
      <c r="S848">
        <v>6</v>
      </c>
      <c r="T848">
        <v>5.4</v>
      </c>
      <c r="U848" t="str">
        <f>IF(Append1[[#This Row],[total_intl_charge]] &lt;= MEDIAN(Append1[total_intl_charge]), "Low", "High")</f>
        <v>High</v>
      </c>
      <c r="V848">
        <v>0</v>
      </c>
      <c r="W848" t="s">
        <v>24</v>
      </c>
      <c r="X848" s="1" t="s">
        <v>24</v>
      </c>
      <c r="Y848">
        <f>IF(Append1[[#This Row],[churn]]="yes", 1,0)</f>
        <v>1</v>
      </c>
      <c r="Z848" t="str">
        <f>IF(Append1[[#This Row],[total_eve_charge]]&lt;=15,"Low",
IF(Append1[[#This Row],[total_eve_charge]]&lt;=19,"Medium","High"))</f>
        <v>High</v>
      </c>
      <c r="AA848" s="1" t="str">
        <f>IF(Append1[[#This Row],[total_day_charge]]&gt;30,"Heavy User",
IF(Append1[[#This Row],[total_eve_charge]]&gt;20,"Evening User",
IF(Append1[[#This Row],[total_night_charge]]&gt;10,"Night User","Low User")))</f>
        <v>Heavy User</v>
      </c>
    </row>
    <row r="849" spans="1:27" hidden="1" x14ac:dyDescent="0.3">
      <c r="A849">
        <v>98</v>
      </c>
      <c r="B849" s="1" t="s">
        <v>34</v>
      </c>
      <c r="C849">
        <v>64</v>
      </c>
      <c r="D849" s="1" t="s">
        <v>26</v>
      </c>
      <c r="E849" s="1">
        <v>0</v>
      </c>
      <c r="F849" s="1" t="s">
        <v>23</v>
      </c>
      <c r="G849">
        <v>0</v>
      </c>
      <c r="H849" t="str">
        <f>IF(Append1[[#This Row],[number_vmail_messages]]&lt;=10, "Low",
IF(Append1[[#This Row],[number_vmail_messages]]&lt;=25, "Medium", "High"))</f>
        <v>Low</v>
      </c>
      <c r="I849">
        <v>162.6</v>
      </c>
      <c r="J849">
        <v>83</v>
      </c>
      <c r="K849">
        <v>27.64</v>
      </c>
      <c r="L849">
        <v>152.30000000000001</v>
      </c>
      <c r="M849">
        <v>109</v>
      </c>
      <c r="N849">
        <v>12.95</v>
      </c>
      <c r="O849">
        <v>57.5</v>
      </c>
      <c r="P849">
        <v>122</v>
      </c>
      <c r="Q849">
        <v>2.59</v>
      </c>
      <c r="R849">
        <v>14.2</v>
      </c>
      <c r="S849">
        <v>3</v>
      </c>
      <c r="T849">
        <v>3.83</v>
      </c>
      <c r="U849" t="str">
        <f>IF(Append1[[#This Row],[total_intl_charge]] &lt;= MEDIAN(Append1[total_intl_charge]), "Low", "High")</f>
        <v>High</v>
      </c>
      <c r="V849">
        <v>1</v>
      </c>
      <c r="W849" t="s">
        <v>23</v>
      </c>
      <c r="X849" s="1" t="s">
        <v>23</v>
      </c>
      <c r="Y849">
        <f>IF(Append1[[#This Row],[churn]]="yes", 1,0)</f>
        <v>0</v>
      </c>
      <c r="Z849" t="str">
        <f>IF(Append1[[#This Row],[total_eve_charge]]&lt;=15,"Low",
IF(Append1[[#This Row],[total_eve_charge]]&lt;=19,"Medium","High"))</f>
        <v>Low</v>
      </c>
      <c r="AA849" s="1" t="str">
        <f>IF(Append1[[#This Row],[total_day_charge]]&gt;30,"Heavy User",
IF(Append1[[#This Row],[total_eve_charge]]&gt;20,"Evening User",
IF(Append1[[#This Row],[total_night_charge]]&gt;10,"Night User","Low User")))</f>
        <v>Low User</v>
      </c>
    </row>
    <row r="850" spans="1:27" hidden="1" x14ac:dyDescent="0.3">
      <c r="A850">
        <v>99</v>
      </c>
      <c r="B850" s="1" t="s">
        <v>74</v>
      </c>
      <c r="C850">
        <v>74</v>
      </c>
      <c r="D850" s="1" t="s">
        <v>22</v>
      </c>
      <c r="E850" s="1">
        <v>0</v>
      </c>
      <c r="F850" s="1" t="s">
        <v>23</v>
      </c>
      <c r="G850">
        <v>0</v>
      </c>
      <c r="H850" t="str">
        <f>IF(Append1[[#This Row],[number_vmail_messages]]&lt;=10, "Low",
IF(Append1[[#This Row],[number_vmail_messages]]&lt;=25, "Medium", "High"))</f>
        <v>Low</v>
      </c>
      <c r="I850">
        <v>282.5</v>
      </c>
      <c r="J850">
        <v>114</v>
      </c>
      <c r="K850">
        <v>48.03</v>
      </c>
      <c r="L850">
        <v>219.9</v>
      </c>
      <c r="M850">
        <v>48</v>
      </c>
      <c r="N850">
        <v>18.690000000000001</v>
      </c>
      <c r="O850">
        <v>170</v>
      </c>
      <c r="P850">
        <v>115</v>
      </c>
      <c r="Q850">
        <v>7.65</v>
      </c>
      <c r="R850">
        <v>9.4</v>
      </c>
      <c r="S850">
        <v>4</v>
      </c>
      <c r="T850">
        <v>2.54</v>
      </c>
      <c r="U850" t="str">
        <f>IF(Append1[[#This Row],[total_intl_charge]] &lt;= MEDIAN(Append1[total_intl_charge]), "Low", "High")</f>
        <v>Low</v>
      </c>
      <c r="V850">
        <v>1</v>
      </c>
      <c r="W850" t="s">
        <v>24</v>
      </c>
      <c r="X850" s="1" t="s">
        <v>23</v>
      </c>
      <c r="Y850">
        <f>IF(Append1[[#This Row],[churn]]="yes", 1,0)</f>
        <v>1</v>
      </c>
      <c r="Z850" t="str">
        <f>IF(Append1[[#This Row],[total_eve_charge]]&lt;=15,"Low",
IF(Append1[[#This Row],[total_eve_charge]]&lt;=19,"Medium","High"))</f>
        <v>Medium</v>
      </c>
      <c r="AA850" s="1" t="str">
        <f>IF(Append1[[#This Row],[total_day_charge]]&gt;30,"Heavy User",
IF(Append1[[#This Row],[total_eve_charge]]&gt;20,"Evening User",
IF(Append1[[#This Row],[total_night_charge]]&gt;10,"Night User","Low User")))</f>
        <v>Heavy User</v>
      </c>
    </row>
    <row r="851" spans="1:27" hidden="1" x14ac:dyDescent="0.3">
      <c r="A851">
        <v>100</v>
      </c>
      <c r="B851" s="1" t="s">
        <v>29</v>
      </c>
      <c r="C851">
        <v>46</v>
      </c>
      <c r="D851" s="1" t="s">
        <v>32</v>
      </c>
      <c r="E851" s="1">
        <v>0</v>
      </c>
      <c r="F851" s="1" t="s">
        <v>23</v>
      </c>
      <c r="G851">
        <v>0</v>
      </c>
      <c r="H851" t="str">
        <f>IF(Append1[[#This Row],[number_vmail_messages]]&lt;=10, "Low",
IF(Append1[[#This Row],[number_vmail_messages]]&lt;=25, "Medium", "High"))</f>
        <v>Low</v>
      </c>
      <c r="I851">
        <v>210.2</v>
      </c>
      <c r="J851">
        <v>92</v>
      </c>
      <c r="K851">
        <v>35.729999999999997</v>
      </c>
      <c r="L851">
        <v>227.3</v>
      </c>
      <c r="M851">
        <v>77</v>
      </c>
      <c r="N851">
        <v>19.32</v>
      </c>
      <c r="O851">
        <v>200.1</v>
      </c>
      <c r="P851">
        <v>116</v>
      </c>
      <c r="Q851">
        <v>9</v>
      </c>
      <c r="R851">
        <v>13.1</v>
      </c>
      <c r="S851">
        <v>7</v>
      </c>
      <c r="T851">
        <v>3.54</v>
      </c>
      <c r="U851" t="str">
        <f>IF(Append1[[#This Row],[total_intl_charge]] &lt;= MEDIAN(Append1[total_intl_charge]), "Low", "High")</f>
        <v>High</v>
      </c>
      <c r="V851">
        <v>1</v>
      </c>
      <c r="W851" t="s">
        <v>23</v>
      </c>
      <c r="X851" s="1" t="s">
        <v>23</v>
      </c>
      <c r="Y851">
        <f>IF(Append1[[#This Row],[churn]]="yes", 1,0)</f>
        <v>0</v>
      </c>
      <c r="Z851" t="str">
        <f>IF(Append1[[#This Row],[total_eve_charge]]&lt;=15,"Low",
IF(Append1[[#This Row],[total_eve_charge]]&lt;=19,"Medium","High"))</f>
        <v>High</v>
      </c>
      <c r="AA851" s="1" t="str">
        <f>IF(Append1[[#This Row],[total_day_charge]]&gt;30,"Heavy User",
IF(Append1[[#This Row],[total_eve_charge]]&gt;20,"Evening User",
IF(Append1[[#This Row],[total_night_charge]]&gt;10,"Night User","Low User")))</f>
        <v>Heavy User</v>
      </c>
    </row>
    <row r="852" spans="1:27" x14ac:dyDescent="0.3">
      <c r="A852">
        <v>101</v>
      </c>
      <c r="B852" s="1" t="s">
        <v>40</v>
      </c>
      <c r="C852">
        <v>41</v>
      </c>
      <c r="D852" s="1" t="s">
        <v>32</v>
      </c>
      <c r="E852" s="1">
        <v>0</v>
      </c>
      <c r="F852" s="1" t="s">
        <v>24</v>
      </c>
      <c r="G852">
        <v>22</v>
      </c>
      <c r="H852" t="str">
        <f>IF(Append1[[#This Row],[number_vmail_messages]]&lt;=10, "Low",
IF(Append1[[#This Row],[number_vmail_messages]]&lt;=25, "Medium", "High"))</f>
        <v>Medium</v>
      </c>
      <c r="I852">
        <v>213.8</v>
      </c>
      <c r="J852">
        <v>102</v>
      </c>
      <c r="K852">
        <v>36.35</v>
      </c>
      <c r="L852">
        <v>141.80000000000001</v>
      </c>
      <c r="M852">
        <v>86</v>
      </c>
      <c r="N852">
        <v>12.05</v>
      </c>
      <c r="O852">
        <v>142.19999999999999</v>
      </c>
      <c r="P852">
        <v>123</v>
      </c>
      <c r="Q852">
        <v>6.4</v>
      </c>
      <c r="R852">
        <v>7.2</v>
      </c>
      <c r="S852">
        <v>3</v>
      </c>
      <c r="T852">
        <v>1.94</v>
      </c>
      <c r="U852" t="str">
        <f>IF(Append1[[#This Row],[total_intl_charge]] &lt;= MEDIAN(Append1[total_intl_charge]), "Low", "High")</f>
        <v>Low</v>
      </c>
      <c r="V852">
        <v>0</v>
      </c>
      <c r="W852" t="s">
        <v>23</v>
      </c>
      <c r="X852" s="1" t="s">
        <v>23</v>
      </c>
      <c r="Y852">
        <f>IF(Append1[[#This Row],[churn]]="yes", 1,0)</f>
        <v>0</v>
      </c>
      <c r="Z852" t="str">
        <f>IF(Append1[[#This Row],[total_eve_charge]]&lt;=15,"Low",
IF(Append1[[#This Row],[total_eve_charge]]&lt;=19,"Medium","High"))</f>
        <v>Low</v>
      </c>
      <c r="AA852" s="1" t="str">
        <f>IF(Append1[[#This Row],[total_day_charge]]&gt;30,"Heavy User",
IF(Append1[[#This Row],[total_eve_charge]]&gt;20,"Evening User",
IF(Append1[[#This Row],[total_night_charge]]&gt;10,"Night User","Low User")))</f>
        <v>Heavy User</v>
      </c>
    </row>
    <row r="853" spans="1:27" hidden="1" x14ac:dyDescent="0.3">
      <c r="A853">
        <v>102</v>
      </c>
      <c r="B853" s="1" t="s">
        <v>55</v>
      </c>
      <c r="C853">
        <v>121</v>
      </c>
      <c r="D853" s="1" t="s">
        <v>26</v>
      </c>
      <c r="E853" s="1">
        <v>0</v>
      </c>
      <c r="F853" s="1" t="s">
        <v>23</v>
      </c>
      <c r="G853">
        <v>0</v>
      </c>
      <c r="H853" t="str">
        <f>IF(Append1[[#This Row],[number_vmail_messages]]&lt;=10, "Low",
IF(Append1[[#This Row],[number_vmail_messages]]&lt;=25, "Medium", "High"))</f>
        <v>Low</v>
      </c>
      <c r="I853">
        <v>190.7</v>
      </c>
      <c r="J853">
        <v>103</v>
      </c>
      <c r="K853">
        <v>32.42</v>
      </c>
      <c r="L853">
        <v>183.5</v>
      </c>
      <c r="M853">
        <v>117</v>
      </c>
      <c r="N853">
        <v>15.6</v>
      </c>
      <c r="O853">
        <v>220.8</v>
      </c>
      <c r="P853">
        <v>103</v>
      </c>
      <c r="Q853">
        <v>9.94</v>
      </c>
      <c r="R853">
        <v>9.8000000000000007</v>
      </c>
      <c r="S853">
        <v>4</v>
      </c>
      <c r="T853">
        <v>2.65</v>
      </c>
      <c r="U853" t="str">
        <f>IF(Append1[[#This Row],[total_intl_charge]] &lt;= MEDIAN(Append1[total_intl_charge]), "Low", "High")</f>
        <v>Low</v>
      </c>
      <c r="V853">
        <v>3</v>
      </c>
      <c r="W853" t="s">
        <v>23</v>
      </c>
      <c r="X853" s="1" t="s">
        <v>23</v>
      </c>
      <c r="Y853">
        <f>IF(Append1[[#This Row],[churn]]="yes", 1,0)</f>
        <v>0</v>
      </c>
      <c r="Z853" t="str">
        <f>IF(Append1[[#This Row],[total_eve_charge]]&lt;=15,"Low",
IF(Append1[[#This Row],[total_eve_charge]]&lt;=19,"Medium","High"))</f>
        <v>Medium</v>
      </c>
      <c r="AA853" s="1" t="str">
        <f>IF(Append1[[#This Row],[total_day_charge]]&gt;30,"Heavy User",
IF(Append1[[#This Row],[total_eve_charge]]&gt;20,"Evening User",
IF(Append1[[#This Row],[total_night_charge]]&gt;10,"Night User","Low User")))</f>
        <v>Heavy User</v>
      </c>
    </row>
    <row r="854" spans="1:27" hidden="1" x14ac:dyDescent="0.3">
      <c r="A854">
        <v>103</v>
      </c>
      <c r="B854" s="1" t="s">
        <v>59</v>
      </c>
      <c r="C854">
        <v>193</v>
      </c>
      <c r="D854" s="1" t="s">
        <v>22</v>
      </c>
      <c r="E854" s="1">
        <v>0</v>
      </c>
      <c r="F854" s="1" t="s">
        <v>23</v>
      </c>
      <c r="G854">
        <v>0</v>
      </c>
      <c r="H854" t="str">
        <f>IF(Append1[[#This Row],[number_vmail_messages]]&lt;=10, "Low",
IF(Append1[[#This Row],[number_vmail_messages]]&lt;=25, "Medium", "High"))</f>
        <v>Low</v>
      </c>
      <c r="I854">
        <v>170.9</v>
      </c>
      <c r="J854">
        <v>124</v>
      </c>
      <c r="K854">
        <v>29.05</v>
      </c>
      <c r="L854">
        <v>132.30000000000001</v>
      </c>
      <c r="M854">
        <v>95</v>
      </c>
      <c r="N854">
        <v>11.25</v>
      </c>
      <c r="O854">
        <v>112.9</v>
      </c>
      <c r="P854">
        <v>89</v>
      </c>
      <c r="Q854">
        <v>5.08</v>
      </c>
      <c r="R854">
        <v>11.6</v>
      </c>
      <c r="S854">
        <v>3</v>
      </c>
      <c r="T854">
        <v>3.13</v>
      </c>
      <c r="U854" t="str">
        <f>IF(Append1[[#This Row],[total_intl_charge]] &lt;= MEDIAN(Append1[total_intl_charge]), "Low", "High")</f>
        <v>High</v>
      </c>
      <c r="V854">
        <v>1</v>
      </c>
      <c r="W854" t="s">
        <v>23</v>
      </c>
      <c r="X854" s="1" t="s">
        <v>23</v>
      </c>
      <c r="Y854">
        <f>IF(Append1[[#This Row],[churn]]="yes", 1,0)</f>
        <v>0</v>
      </c>
      <c r="Z854" t="str">
        <f>IF(Append1[[#This Row],[total_eve_charge]]&lt;=15,"Low",
IF(Append1[[#This Row],[total_eve_charge]]&lt;=19,"Medium","High"))</f>
        <v>Low</v>
      </c>
      <c r="AA854" s="1" t="str">
        <f>IF(Append1[[#This Row],[total_day_charge]]&gt;30,"Heavy User",
IF(Append1[[#This Row],[total_eve_charge]]&gt;20,"Evening User",
IF(Append1[[#This Row],[total_night_charge]]&gt;10,"Night User","Low User")))</f>
        <v>Low User</v>
      </c>
    </row>
    <row r="855" spans="1:27" hidden="1" x14ac:dyDescent="0.3">
      <c r="A855">
        <v>104</v>
      </c>
      <c r="B855" s="1" t="s">
        <v>74</v>
      </c>
      <c r="C855">
        <v>130</v>
      </c>
      <c r="D855" s="1" t="s">
        <v>26</v>
      </c>
      <c r="E855" s="1">
        <v>0</v>
      </c>
      <c r="F855" s="1" t="s">
        <v>23</v>
      </c>
      <c r="G855">
        <v>0</v>
      </c>
      <c r="H855" t="str">
        <f>IF(Append1[[#This Row],[number_vmail_messages]]&lt;=10, "Low",
IF(Append1[[#This Row],[number_vmail_messages]]&lt;=25, "Medium", "High"))</f>
        <v>Low</v>
      </c>
      <c r="I855">
        <v>154.19999999999999</v>
      </c>
      <c r="J855">
        <v>119</v>
      </c>
      <c r="K855">
        <v>26.21</v>
      </c>
      <c r="L855">
        <v>110.2</v>
      </c>
      <c r="M855">
        <v>98</v>
      </c>
      <c r="N855">
        <v>9.3699999999999992</v>
      </c>
      <c r="O855">
        <v>227.4</v>
      </c>
      <c r="P855">
        <v>117</v>
      </c>
      <c r="Q855">
        <v>10.23</v>
      </c>
      <c r="R855">
        <v>9.1999999999999993</v>
      </c>
      <c r="S855">
        <v>5</v>
      </c>
      <c r="T855">
        <v>2.48</v>
      </c>
      <c r="U855" t="str">
        <f>IF(Append1[[#This Row],[total_intl_charge]] &lt;= MEDIAN(Append1[total_intl_charge]), "Low", "High")</f>
        <v>Low</v>
      </c>
      <c r="V855">
        <v>2</v>
      </c>
      <c r="W855" t="s">
        <v>23</v>
      </c>
      <c r="X855" s="1" t="s">
        <v>23</v>
      </c>
      <c r="Y855">
        <f>IF(Append1[[#This Row],[churn]]="yes", 1,0)</f>
        <v>0</v>
      </c>
      <c r="Z855" t="str">
        <f>IF(Append1[[#This Row],[total_eve_charge]]&lt;=15,"Low",
IF(Append1[[#This Row],[total_eve_charge]]&lt;=19,"Medium","High"))</f>
        <v>Low</v>
      </c>
      <c r="AA855" s="1" t="str">
        <f>IF(Append1[[#This Row],[total_day_charge]]&gt;30,"Heavy User",
IF(Append1[[#This Row],[total_eve_charge]]&gt;20,"Evening User",
IF(Append1[[#This Row],[total_night_charge]]&gt;10,"Night User","Low User")))</f>
        <v>Night User</v>
      </c>
    </row>
    <row r="856" spans="1:27" hidden="1" x14ac:dyDescent="0.3">
      <c r="A856">
        <v>105</v>
      </c>
      <c r="B856" s="1" t="s">
        <v>54</v>
      </c>
      <c r="C856">
        <v>85</v>
      </c>
      <c r="D856" s="1" t="s">
        <v>32</v>
      </c>
      <c r="E856" s="1">
        <v>0</v>
      </c>
      <c r="F856" s="1" t="s">
        <v>23</v>
      </c>
      <c r="G856">
        <v>0</v>
      </c>
      <c r="H856" t="str">
        <f>IF(Append1[[#This Row],[number_vmail_messages]]&lt;=10, "Low",
IF(Append1[[#This Row],[number_vmail_messages]]&lt;=25, "Medium", "High"))</f>
        <v>Low</v>
      </c>
      <c r="I856">
        <v>201.4</v>
      </c>
      <c r="J856">
        <v>52</v>
      </c>
      <c r="K856">
        <v>34.24</v>
      </c>
      <c r="L856">
        <v>229.4</v>
      </c>
      <c r="M856">
        <v>104</v>
      </c>
      <c r="N856">
        <v>19.5</v>
      </c>
      <c r="O856">
        <v>252.5</v>
      </c>
      <c r="P856">
        <v>106</v>
      </c>
      <c r="Q856">
        <v>11.36</v>
      </c>
      <c r="R856">
        <v>12</v>
      </c>
      <c r="S856">
        <v>3</v>
      </c>
      <c r="T856">
        <v>3.24</v>
      </c>
      <c r="U856" t="str">
        <f>IF(Append1[[#This Row],[total_intl_charge]] &lt;= MEDIAN(Append1[total_intl_charge]), "Low", "High")</f>
        <v>High</v>
      </c>
      <c r="V856">
        <v>1</v>
      </c>
      <c r="W856" t="s">
        <v>23</v>
      </c>
      <c r="X856" s="1" t="s">
        <v>23</v>
      </c>
      <c r="Y856">
        <f>IF(Append1[[#This Row],[churn]]="yes", 1,0)</f>
        <v>0</v>
      </c>
      <c r="Z856" t="str">
        <f>IF(Append1[[#This Row],[total_eve_charge]]&lt;=15,"Low",
IF(Append1[[#This Row],[total_eve_charge]]&lt;=19,"Medium","High"))</f>
        <v>High</v>
      </c>
      <c r="AA856" s="1" t="str">
        <f>IF(Append1[[#This Row],[total_day_charge]]&gt;30,"Heavy User",
IF(Append1[[#This Row],[total_eve_charge]]&gt;20,"Evening User",
IF(Append1[[#This Row],[total_night_charge]]&gt;10,"Night User","Low User")))</f>
        <v>Heavy User</v>
      </c>
    </row>
    <row r="857" spans="1:27" hidden="1" x14ac:dyDescent="0.3">
      <c r="A857">
        <v>106</v>
      </c>
      <c r="B857" s="1" t="s">
        <v>59</v>
      </c>
      <c r="C857">
        <v>162</v>
      </c>
      <c r="D857" s="1" t="s">
        <v>22</v>
      </c>
      <c r="E857" s="1">
        <v>0</v>
      </c>
      <c r="F857" s="1" t="s">
        <v>23</v>
      </c>
      <c r="G857">
        <v>0</v>
      </c>
      <c r="H857" t="str">
        <f>IF(Append1[[#This Row],[number_vmail_messages]]&lt;=10, "Low",
IF(Append1[[#This Row],[number_vmail_messages]]&lt;=25, "Medium", "High"))</f>
        <v>Low</v>
      </c>
      <c r="I857">
        <v>70.7</v>
      </c>
      <c r="J857">
        <v>108</v>
      </c>
      <c r="K857">
        <v>12.02</v>
      </c>
      <c r="L857">
        <v>157.5</v>
      </c>
      <c r="M857">
        <v>87</v>
      </c>
      <c r="N857">
        <v>13.39</v>
      </c>
      <c r="O857">
        <v>154.80000000000001</v>
      </c>
      <c r="P857">
        <v>82</v>
      </c>
      <c r="Q857">
        <v>6.97</v>
      </c>
      <c r="R857">
        <v>9.1</v>
      </c>
      <c r="S857">
        <v>3</v>
      </c>
      <c r="T857">
        <v>2.46</v>
      </c>
      <c r="U857" t="str">
        <f>IF(Append1[[#This Row],[total_intl_charge]] &lt;= MEDIAN(Append1[total_intl_charge]), "Low", "High")</f>
        <v>Low</v>
      </c>
      <c r="V857">
        <v>4</v>
      </c>
      <c r="W857" t="s">
        <v>24</v>
      </c>
      <c r="X857" s="1" t="s">
        <v>23</v>
      </c>
      <c r="Y857">
        <f>IF(Append1[[#This Row],[churn]]="yes", 1,0)</f>
        <v>1</v>
      </c>
      <c r="Z857" t="str">
        <f>IF(Append1[[#This Row],[total_eve_charge]]&lt;=15,"Low",
IF(Append1[[#This Row],[total_eve_charge]]&lt;=19,"Medium","High"))</f>
        <v>Low</v>
      </c>
      <c r="AA857" s="1" t="str">
        <f>IF(Append1[[#This Row],[total_day_charge]]&gt;30,"Heavy User",
IF(Append1[[#This Row],[total_eve_charge]]&gt;20,"Evening User",
IF(Append1[[#This Row],[total_night_charge]]&gt;10,"Night User","Low User")))</f>
        <v>Low User</v>
      </c>
    </row>
    <row r="858" spans="1:27" x14ac:dyDescent="0.3">
      <c r="A858">
        <v>107</v>
      </c>
      <c r="B858" s="1" t="s">
        <v>59</v>
      </c>
      <c r="C858">
        <v>61</v>
      </c>
      <c r="D858" s="1" t="s">
        <v>26</v>
      </c>
      <c r="E858" s="1">
        <v>0</v>
      </c>
      <c r="F858" s="1" t="s">
        <v>24</v>
      </c>
      <c r="G858">
        <v>27</v>
      </c>
      <c r="H858" t="str">
        <f>IF(Append1[[#This Row],[number_vmail_messages]]&lt;=10, "Low",
IF(Append1[[#This Row],[number_vmail_messages]]&lt;=25, "Medium", "High"))</f>
        <v>High</v>
      </c>
      <c r="I858">
        <v>187.5</v>
      </c>
      <c r="J858">
        <v>124</v>
      </c>
      <c r="K858">
        <v>31.88</v>
      </c>
      <c r="L858">
        <v>146.6</v>
      </c>
      <c r="M858">
        <v>103</v>
      </c>
      <c r="N858">
        <v>12.46</v>
      </c>
      <c r="O858">
        <v>225.7</v>
      </c>
      <c r="P858">
        <v>129</v>
      </c>
      <c r="Q858">
        <v>10.16</v>
      </c>
      <c r="R858">
        <v>6.4</v>
      </c>
      <c r="S858">
        <v>6</v>
      </c>
      <c r="T858">
        <v>1.73</v>
      </c>
      <c r="U858" t="str">
        <f>IF(Append1[[#This Row],[total_intl_charge]] &lt;= MEDIAN(Append1[total_intl_charge]), "Low", "High")</f>
        <v>Low</v>
      </c>
      <c r="V858">
        <v>4</v>
      </c>
      <c r="W858" t="s">
        <v>24</v>
      </c>
      <c r="X858" s="1" t="s">
        <v>23</v>
      </c>
      <c r="Y858">
        <f>IF(Append1[[#This Row],[churn]]="yes", 1,0)</f>
        <v>1</v>
      </c>
      <c r="Z858" t="str">
        <f>IF(Append1[[#This Row],[total_eve_charge]]&lt;=15,"Low",
IF(Append1[[#This Row],[total_eve_charge]]&lt;=19,"Medium","High"))</f>
        <v>Low</v>
      </c>
      <c r="AA858" s="1" t="str">
        <f>IF(Append1[[#This Row],[total_day_charge]]&gt;30,"Heavy User",
IF(Append1[[#This Row],[total_eve_charge]]&gt;20,"Evening User",
IF(Append1[[#This Row],[total_night_charge]]&gt;10,"Night User","Low User")))</f>
        <v>Heavy User</v>
      </c>
    </row>
    <row r="859" spans="1:27" hidden="1" x14ac:dyDescent="0.3">
      <c r="A859">
        <v>108</v>
      </c>
      <c r="B859" s="1" t="s">
        <v>40</v>
      </c>
      <c r="C859">
        <v>92</v>
      </c>
      <c r="D859" s="1" t="s">
        <v>32</v>
      </c>
      <c r="E859" s="1">
        <v>0</v>
      </c>
      <c r="F859" s="1" t="s">
        <v>23</v>
      </c>
      <c r="G859">
        <v>0</v>
      </c>
      <c r="H859" t="str">
        <f>IF(Append1[[#This Row],[number_vmail_messages]]&lt;=10, "Low",
IF(Append1[[#This Row],[number_vmail_messages]]&lt;=25, "Medium", "High"))</f>
        <v>Low</v>
      </c>
      <c r="I859">
        <v>91.7</v>
      </c>
      <c r="J859">
        <v>90</v>
      </c>
      <c r="K859">
        <v>15.59</v>
      </c>
      <c r="L859">
        <v>193.7</v>
      </c>
      <c r="M859">
        <v>123</v>
      </c>
      <c r="N859">
        <v>16.46</v>
      </c>
      <c r="O859">
        <v>175</v>
      </c>
      <c r="P859">
        <v>86</v>
      </c>
      <c r="Q859">
        <v>7.88</v>
      </c>
      <c r="R859">
        <v>9.1999999999999993</v>
      </c>
      <c r="S859">
        <v>4</v>
      </c>
      <c r="T859">
        <v>2.48</v>
      </c>
      <c r="U859" t="str">
        <f>IF(Append1[[#This Row],[total_intl_charge]] &lt;= MEDIAN(Append1[total_intl_charge]), "Low", "High")</f>
        <v>Low</v>
      </c>
      <c r="V859">
        <v>2</v>
      </c>
      <c r="W859" t="s">
        <v>23</v>
      </c>
      <c r="X859" s="1" t="s">
        <v>23</v>
      </c>
      <c r="Y859">
        <f>IF(Append1[[#This Row],[churn]]="yes", 1,0)</f>
        <v>0</v>
      </c>
      <c r="Z859" t="str">
        <f>IF(Append1[[#This Row],[total_eve_charge]]&lt;=15,"Low",
IF(Append1[[#This Row],[total_eve_charge]]&lt;=19,"Medium","High"))</f>
        <v>Medium</v>
      </c>
      <c r="AA859" s="1" t="str">
        <f>IF(Append1[[#This Row],[total_day_charge]]&gt;30,"Heavy User",
IF(Append1[[#This Row],[total_eve_charge]]&gt;20,"Evening User",
IF(Append1[[#This Row],[total_night_charge]]&gt;10,"Night User","Low User")))</f>
        <v>Low User</v>
      </c>
    </row>
    <row r="860" spans="1:27" hidden="1" x14ac:dyDescent="0.3">
      <c r="A860">
        <v>109</v>
      </c>
      <c r="B860" s="1" t="s">
        <v>29</v>
      </c>
      <c r="C860">
        <v>90</v>
      </c>
      <c r="D860" s="1" t="s">
        <v>22</v>
      </c>
      <c r="E860" s="1">
        <v>0</v>
      </c>
      <c r="F860" s="1" t="s">
        <v>23</v>
      </c>
      <c r="G860">
        <v>0</v>
      </c>
      <c r="H860" t="str">
        <f>IF(Append1[[#This Row],[number_vmail_messages]]&lt;=10, "Low",
IF(Append1[[#This Row],[number_vmail_messages]]&lt;=25, "Medium", "High"))</f>
        <v>Low</v>
      </c>
      <c r="I860">
        <v>145.5</v>
      </c>
      <c r="J860">
        <v>92</v>
      </c>
      <c r="K860">
        <v>24.74</v>
      </c>
      <c r="L860">
        <v>217.7</v>
      </c>
      <c r="M860">
        <v>114</v>
      </c>
      <c r="N860">
        <v>18.5</v>
      </c>
      <c r="O860">
        <v>146.9</v>
      </c>
      <c r="P860">
        <v>123</v>
      </c>
      <c r="Q860">
        <v>6.61</v>
      </c>
      <c r="R860">
        <v>10.9</v>
      </c>
      <c r="S860">
        <v>2</v>
      </c>
      <c r="T860">
        <v>2.94</v>
      </c>
      <c r="U860" t="str">
        <f>IF(Append1[[#This Row],[total_intl_charge]] &lt;= MEDIAN(Append1[total_intl_charge]), "Low", "High")</f>
        <v>High</v>
      </c>
      <c r="V860">
        <v>3</v>
      </c>
      <c r="W860" t="s">
        <v>23</v>
      </c>
      <c r="X860" s="1" t="s">
        <v>23</v>
      </c>
      <c r="Y860">
        <f>IF(Append1[[#This Row],[churn]]="yes", 1,0)</f>
        <v>0</v>
      </c>
      <c r="Z860" t="str">
        <f>IF(Append1[[#This Row],[total_eve_charge]]&lt;=15,"Low",
IF(Append1[[#This Row],[total_eve_charge]]&lt;=19,"Medium","High"))</f>
        <v>Medium</v>
      </c>
      <c r="AA860" s="1" t="str">
        <f>IF(Append1[[#This Row],[total_day_charge]]&gt;30,"Heavy User",
IF(Append1[[#This Row],[total_eve_charge]]&gt;20,"Evening User",
IF(Append1[[#This Row],[total_night_charge]]&gt;10,"Night User","Low User")))</f>
        <v>Low User</v>
      </c>
    </row>
    <row r="861" spans="1:27" hidden="1" x14ac:dyDescent="0.3">
      <c r="A861">
        <v>110</v>
      </c>
      <c r="B861" s="1" t="s">
        <v>66</v>
      </c>
      <c r="C861">
        <v>75</v>
      </c>
      <c r="D861" s="1" t="s">
        <v>32</v>
      </c>
      <c r="E861" s="1">
        <v>0</v>
      </c>
      <c r="F861" s="1" t="s">
        <v>23</v>
      </c>
      <c r="G861">
        <v>0</v>
      </c>
      <c r="H861" t="str">
        <f>IF(Append1[[#This Row],[number_vmail_messages]]&lt;=10, "Low",
IF(Append1[[#This Row],[number_vmail_messages]]&lt;=25, "Medium", "High"))</f>
        <v>Low</v>
      </c>
      <c r="I861">
        <v>166.3</v>
      </c>
      <c r="J861">
        <v>125</v>
      </c>
      <c r="K861">
        <v>28.27</v>
      </c>
      <c r="L861">
        <v>158.19999999999999</v>
      </c>
      <c r="M861">
        <v>86</v>
      </c>
      <c r="N861">
        <v>13.45</v>
      </c>
      <c r="O861">
        <v>256.7</v>
      </c>
      <c r="P861">
        <v>80</v>
      </c>
      <c r="Q861">
        <v>11.55</v>
      </c>
      <c r="R861">
        <v>6.1</v>
      </c>
      <c r="S861">
        <v>5</v>
      </c>
      <c r="T861">
        <v>1.65</v>
      </c>
      <c r="U861" t="str">
        <f>IF(Append1[[#This Row],[total_intl_charge]] &lt;= MEDIAN(Append1[total_intl_charge]), "Low", "High")</f>
        <v>Low</v>
      </c>
      <c r="V861">
        <v>1</v>
      </c>
      <c r="W861" t="s">
        <v>23</v>
      </c>
      <c r="X861" s="1" t="s">
        <v>23</v>
      </c>
      <c r="Y861">
        <f>IF(Append1[[#This Row],[churn]]="yes", 1,0)</f>
        <v>0</v>
      </c>
      <c r="Z861" t="str">
        <f>IF(Append1[[#This Row],[total_eve_charge]]&lt;=15,"Low",
IF(Append1[[#This Row],[total_eve_charge]]&lt;=19,"Medium","High"))</f>
        <v>Low</v>
      </c>
      <c r="AA861" s="1" t="str">
        <f>IF(Append1[[#This Row],[total_day_charge]]&gt;30,"Heavy User",
IF(Append1[[#This Row],[total_eve_charge]]&gt;20,"Evening User",
IF(Append1[[#This Row],[total_night_charge]]&gt;10,"Night User","Low User")))</f>
        <v>Night User</v>
      </c>
    </row>
    <row r="862" spans="1:27" hidden="1" x14ac:dyDescent="0.3">
      <c r="A862">
        <v>111</v>
      </c>
      <c r="B862" s="1" t="s">
        <v>34</v>
      </c>
      <c r="C862">
        <v>78</v>
      </c>
      <c r="D862" s="1" t="s">
        <v>22</v>
      </c>
      <c r="E862" s="1">
        <v>0</v>
      </c>
      <c r="F862" s="1" t="s">
        <v>23</v>
      </c>
      <c r="G862">
        <v>0</v>
      </c>
      <c r="H862" t="str">
        <f>IF(Append1[[#This Row],[number_vmail_messages]]&lt;=10, "Low",
IF(Append1[[#This Row],[number_vmail_messages]]&lt;=25, "Medium", "High"))</f>
        <v>Low</v>
      </c>
      <c r="I862">
        <v>231</v>
      </c>
      <c r="J862">
        <v>115</v>
      </c>
      <c r="K862">
        <v>39.270000000000003</v>
      </c>
      <c r="L862">
        <v>230.4</v>
      </c>
      <c r="M862">
        <v>140</v>
      </c>
      <c r="N862">
        <v>19.579999999999998</v>
      </c>
      <c r="O862">
        <v>261.39999999999998</v>
      </c>
      <c r="P862">
        <v>120</v>
      </c>
      <c r="Q862">
        <v>11.76</v>
      </c>
      <c r="R862">
        <v>9.5</v>
      </c>
      <c r="S862">
        <v>3</v>
      </c>
      <c r="T862">
        <v>2.57</v>
      </c>
      <c r="U862" t="str">
        <f>IF(Append1[[#This Row],[total_intl_charge]] &lt;= MEDIAN(Append1[total_intl_charge]), "Low", "High")</f>
        <v>Low</v>
      </c>
      <c r="V862">
        <v>1</v>
      </c>
      <c r="W862" t="s">
        <v>23</v>
      </c>
      <c r="X862" s="1" t="s">
        <v>23</v>
      </c>
      <c r="Y862">
        <f>IF(Append1[[#This Row],[churn]]="yes", 1,0)</f>
        <v>0</v>
      </c>
      <c r="Z862" t="str">
        <f>IF(Append1[[#This Row],[total_eve_charge]]&lt;=15,"Low",
IF(Append1[[#This Row],[total_eve_charge]]&lt;=19,"Medium","High"))</f>
        <v>High</v>
      </c>
      <c r="AA862" s="1" t="str">
        <f>IF(Append1[[#This Row],[total_day_charge]]&gt;30,"Heavy User",
IF(Append1[[#This Row],[total_eve_charge]]&gt;20,"Evening User",
IF(Append1[[#This Row],[total_night_charge]]&gt;10,"Night User","Low User")))</f>
        <v>Heavy User</v>
      </c>
    </row>
    <row r="863" spans="1:27" hidden="1" x14ac:dyDescent="0.3">
      <c r="A863">
        <v>112</v>
      </c>
      <c r="B863" s="1" t="s">
        <v>40</v>
      </c>
      <c r="C863">
        <v>82</v>
      </c>
      <c r="D863" s="1" t="s">
        <v>32</v>
      </c>
      <c r="E863" s="1">
        <v>0</v>
      </c>
      <c r="F863" s="1" t="s">
        <v>23</v>
      </c>
      <c r="G863">
        <v>0</v>
      </c>
      <c r="H863" t="str">
        <f>IF(Append1[[#This Row],[number_vmail_messages]]&lt;=10, "Low",
IF(Append1[[#This Row],[number_vmail_messages]]&lt;=25, "Medium", "High"))</f>
        <v>Low</v>
      </c>
      <c r="I863">
        <v>200.3</v>
      </c>
      <c r="J863">
        <v>96</v>
      </c>
      <c r="K863">
        <v>34.049999999999997</v>
      </c>
      <c r="L863">
        <v>201.2</v>
      </c>
      <c r="M863">
        <v>102</v>
      </c>
      <c r="N863">
        <v>17.100000000000001</v>
      </c>
      <c r="O863">
        <v>206.1</v>
      </c>
      <c r="P863">
        <v>60</v>
      </c>
      <c r="Q863">
        <v>9.27</v>
      </c>
      <c r="R863">
        <v>7.1</v>
      </c>
      <c r="S863">
        <v>1</v>
      </c>
      <c r="T863">
        <v>1.92</v>
      </c>
      <c r="U863" t="str">
        <f>IF(Append1[[#This Row],[total_intl_charge]] &lt;= MEDIAN(Append1[total_intl_charge]), "Low", "High")</f>
        <v>Low</v>
      </c>
      <c r="V863">
        <v>4</v>
      </c>
      <c r="W863" t="s">
        <v>23</v>
      </c>
      <c r="X863" s="1" t="s">
        <v>23</v>
      </c>
      <c r="Y863">
        <f>IF(Append1[[#This Row],[churn]]="yes", 1,0)</f>
        <v>0</v>
      </c>
      <c r="Z863" t="str">
        <f>IF(Append1[[#This Row],[total_eve_charge]]&lt;=15,"Low",
IF(Append1[[#This Row],[total_eve_charge]]&lt;=19,"Medium","High"))</f>
        <v>Medium</v>
      </c>
      <c r="AA863" s="1" t="str">
        <f>IF(Append1[[#This Row],[total_day_charge]]&gt;30,"Heavy User",
IF(Append1[[#This Row],[total_eve_charge]]&gt;20,"Evening User",
IF(Append1[[#This Row],[total_night_charge]]&gt;10,"Night User","Low User")))</f>
        <v>Heavy User</v>
      </c>
    </row>
    <row r="864" spans="1:27" hidden="1" x14ac:dyDescent="0.3">
      <c r="A864">
        <v>113</v>
      </c>
      <c r="B864" s="1" t="s">
        <v>68</v>
      </c>
      <c r="C864">
        <v>163</v>
      </c>
      <c r="D864" s="1" t="s">
        <v>32</v>
      </c>
      <c r="E864" s="1">
        <v>0</v>
      </c>
      <c r="F864" s="1" t="s">
        <v>23</v>
      </c>
      <c r="G864">
        <v>0</v>
      </c>
      <c r="H864" t="str">
        <f>IF(Append1[[#This Row],[number_vmail_messages]]&lt;=10, "Low",
IF(Append1[[#This Row],[number_vmail_messages]]&lt;=25, "Medium", "High"))</f>
        <v>Low</v>
      </c>
      <c r="I864">
        <v>197</v>
      </c>
      <c r="J864">
        <v>109</v>
      </c>
      <c r="K864">
        <v>33.49</v>
      </c>
      <c r="L864">
        <v>202.6</v>
      </c>
      <c r="M864">
        <v>128</v>
      </c>
      <c r="N864">
        <v>17.22</v>
      </c>
      <c r="O864">
        <v>206.4</v>
      </c>
      <c r="P864">
        <v>80</v>
      </c>
      <c r="Q864">
        <v>9.2899999999999991</v>
      </c>
      <c r="R864">
        <v>9.1</v>
      </c>
      <c r="S864">
        <v>10</v>
      </c>
      <c r="T864">
        <v>2.46</v>
      </c>
      <c r="U864" t="str">
        <f>IF(Append1[[#This Row],[total_intl_charge]] &lt;= MEDIAN(Append1[total_intl_charge]), "Low", "High")</f>
        <v>Low</v>
      </c>
      <c r="V864">
        <v>1</v>
      </c>
      <c r="W864" t="s">
        <v>23</v>
      </c>
      <c r="X864" s="1" t="s">
        <v>23</v>
      </c>
      <c r="Y864">
        <f>IF(Append1[[#This Row],[churn]]="yes", 1,0)</f>
        <v>0</v>
      </c>
      <c r="Z864" t="str">
        <f>IF(Append1[[#This Row],[total_eve_charge]]&lt;=15,"Low",
IF(Append1[[#This Row],[total_eve_charge]]&lt;=19,"Medium","High"))</f>
        <v>Medium</v>
      </c>
      <c r="AA864" s="1" t="str">
        <f>IF(Append1[[#This Row],[total_day_charge]]&gt;30,"Heavy User",
IF(Append1[[#This Row],[total_eve_charge]]&gt;20,"Evening User",
IF(Append1[[#This Row],[total_night_charge]]&gt;10,"Night User","Low User")))</f>
        <v>Heavy User</v>
      </c>
    </row>
    <row r="865" spans="1:27" hidden="1" x14ac:dyDescent="0.3">
      <c r="A865">
        <v>114</v>
      </c>
      <c r="B865" s="1" t="s">
        <v>25</v>
      </c>
      <c r="C865">
        <v>91</v>
      </c>
      <c r="D865" s="1" t="s">
        <v>26</v>
      </c>
      <c r="E865" s="1">
        <v>1</v>
      </c>
      <c r="F865" s="1" t="s">
        <v>23</v>
      </c>
      <c r="G865">
        <v>0</v>
      </c>
      <c r="H865" t="str">
        <f>IF(Append1[[#This Row],[number_vmail_messages]]&lt;=10, "Low",
IF(Append1[[#This Row],[number_vmail_messages]]&lt;=25, "Medium", "High"))</f>
        <v>Low</v>
      </c>
      <c r="I865">
        <v>129.9</v>
      </c>
      <c r="J865">
        <v>112</v>
      </c>
      <c r="K865">
        <v>22.08</v>
      </c>
      <c r="L865">
        <v>173.3</v>
      </c>
      <c r="M865">
        <v>83</v>
      </c>
      <c r="N865">
        <v>14.73</v>
      </c>
      <c r="O865">
        <v>247.2</v>
      </c>
      <c r="P865">
        <v>130</v>
      </c>
      <c r="Q865">
        <v>11.12</v>
      </c>
      <c r="R865">
        <v>11.2</v>
      </c>
      <c r="S865">
        <v>3</v>
      </c>
      <c r="T865">
        <v>3.02</v>
      </c>
      <c r="U865" t="str">
        <f>IF(Append1[[#This Row],[total_intl_charge]] &lt;= MEDIAN(Append1[total_intl_charge]), "Low", "High")</f>
        <v>High</v>
      </c>
      <c r="V865">
        <v>3</v>
      </c>
      <c r="W865" t="s">
        <v>23</v>
      </c>
      <c r="X865" s="1" t="s">
        <v>24</v>
      </c>
      <c r="Y865">
        <f>IF(Append1[[#This Row],[churn]]="yes", 1,0)</f>
        <v>0</v>
      </c>
      <c r="Z865" t="str">
        <f>IF(Append1[[#This Row],[total_eve_charge]]&lt;=15,"Low",
IF(Append1[[#This Row],[total_eve_charge]]&lt;=19,"Medium","High"))</f>
        <v>Low</v>
      </c>
      <c r="AA865" s="1" t="str">
        <f>IF(Append1[[#This Row],[total_day_charge]]&gt;30,"Heavy User",
IF(Append1[[#This Row],[total_eve_charge]]&gt;20,"Evening User",
IF(Append1[[#This Row],[total_night_charge]]&gt;10,"Night User","Low User")))</f>
        <v>Night User</v>
      </c>
    </row>
    <row r="866" spans="1:27" x14ac:dyDescent="0.3">
      <c r="A866">
        <v>115</v>
      </c>
      <c r="B866" s="1" t="s">
        <v>41</v>
      </c>
      <c r="C866">
        <v>127</v>
      </c>
      <c r="D866" s="1" t="s">
        <v>26</v>
      </c>
      <c r="E866" s="1">
        <v>0</v>
      </c>
      <c r="F866" s="1" t="s">
        <v>24</v>
      </c>
      <c r="G866">
        <v>36</v>
      </c>
      <c r="H866" t="str">
        <f>IF(Append1[[#This Row],[number_vmail_messages]]&lt;=10, "Low",
IF(Append1[[#This Row],[number_vmail_messages]]&lt;=25, "Medium", "High"))</f>
        <v>High</v>
      </c>
      <c r="I866">
        <v>183.2</v>
      </c>
      <c r="J866">
        <v>117</v>
      </c>
      <c r="K866">
        <v>31.14</v>
      </c>
      <c r="L866">
        <v>126.8</v>
      </c>
      <c r="M866">
        <v>76</v>
      </c>
      <c r="N866">
        <v>10.78</v>
      </c>
      <c r="O866">
        <v>263.3</v>
      </c>
      <c r="P866">
        <v>71</v>
      </c>
      <c r="Q866">
        <v>11.85</v>
      </c>
      <c r="R866">
        <v>11.2</v>
      </c>
      <c r="S866">
        <v>8</v>
      </c>
      <c r="T866">
        <v>3.02</v>
      </c>
      <c r="U866" t="str">
        <f>IF(Append1[[#This Row],[total_intl_charge]] &lt;= MEDIAN(Append1[total_intl_charge]), "Low", "High")</f>
        <v>High</v>
      </c>
      <c r="V866">
        <v>1</v>
      </c>
      <c r="W866" t="s">
        <v>23</v>
      </c>
      <c r="X866" s="1" t="s">
        <v>23</v>
      </c>
      <c r="Y866">
        <f>IF(Append1[[#This Row],[churn]]="yes", 1,0)</f>
        <v>0</v>
      </c>
      <c r="Z866" t="str">
        <f>IF(Append1[[#This Row],[total_eve_charge]]&lt;=15,"Low",
IF(Append1[[#This Row],[total_eve_charge]]&lt;=19,"Medium","High"))</f>
        <v>Low</v>
      </c>
      <c r="AA866" s="1" t="str">
        <f>IF(Append1[[#This Row],[total_day_charge]]&gt;30,"Heavy User",
IF(Append1[[#This Row],[total_eve_charge]]&gt;20,"Evening User",
IF(Append1[[#This Row],[total_night_charge]]&gt;10,"Night User","Low User")))</f>
        <v>Heavy User</v>
      </c>
    </row>
    <row r="867" spans="1:27" x14ac:dyDescent="0.3">
      <c r="A867">
        <v>116</v>
      </c>
      <c r="B867" s="1" t="s">
        <v>74</v>
      </c>
      <c r="C867">
        <v>113</v>
      </c>
      <c r="D867" s="1" t="s">
        <v>22</v>
      </c>
      <c r="E867" s="1">
        <v>0</v>
      </c>
      <c r="F867" s="1" t="s">
        <v>24</v>
      </c>
      <c r="G867">
        <v>23</v>
      </c>
      <c r="H867" t="str">
        <f>IF(Append1[[#This Row],[number_vmail_messages]]&lt;=10, "Low",
IF(Append1[[#This Row],[number_vmail_messages]]&lt;=25, "Medium", "High"))</f>
        <v>Medium</v>
      </c>
      <c r="I867">
        <v>205</v>
      </c>
      <c r="J867">
        <v>101</v>
      </c>
      <c r="K867">
        <v>34.85</v>
      </c>
      <c r="L867">
        <v>152</v>
      </c>
      <c r="M867">
        <v>60</v>
      </c>
      <c r="N867">
        <v>12.92</v>
      </c>
      <c r="O867">
        <v>158.6</v>
      </c>
      <c r="P867">
        <v>59</v>
      </c>
      <c r="Q867">
        <v>7.14</v>
      </c>
      <c r="R867">
        <v>10.199999999999999</v>
      </c>
      <c r="S867">
        <v>5</v>
      </c>
      <c r="T867">
        <v>2.75</v>
      </c>
      <c r="U867" t="str">
        <f>IF(Append1[[#This Row],[total_intl_charge]] &lt;= MEDIAN(Append1[total_intl_charge]), "Low", "High")</f>
        <v>Low</v>
      </c>
      <c r="V867">
        <v>2</v>
      </c>
      <c r="W867" t="s">
        <v>23</v>
      </c>
      <c r="X867" s="1" t="s">
        <v>23</v>
      </c>
      <c r="Y867">
        <f>IF(Append1[[#This Row],[churn]]="yes", 1,0)</f>
        <v>0</v>
      </c>
      <c r="Z867" t="str">
        <f>IF(Append1[[#This Row],[total_eve_charge]]&lt;=15,"Low",
IF(Append1[[#This Row],[total_eve_charge]]&lt;=19,"Medium","High"))</f>
        <v>Low</v>
      </c>
      <c r="AA867" s="1" t="str">
        <f>IF(Append1[[#This Row],[total_day_charge]]&gt;30,"Heavy User",
IF(Append1[[#This Row],[total_eve_charge]]&gt;20,"Evening User",
IF(Append1[[#This Row],[total_night_charge]]&gt;10,"Night User","Low User")))</f>
        <v>Heavy User</v>
      </c>
    </row>
    <row r="868" spans="1:27" hidden="1" x14ac:dyDescent="0.3">
      <c r="A868">
        <v>117</v>
      </c>
      <c r="B868" s="1" t="s">
        <v>51</v>
      </c>
      <c r="C868">
        <v>110</v>
      </c>
      <c r="D868" s="1" t="s">
        <v>26</v>
      </c>
      <c r="E868" s="1">
        <v>0</v>
      </c>
      <c r="F868" s="1" t="s">
        <v>23</v>
      </c>
      <c r="G868">
        <v>0</v>
      </c>
      <c r="H868" t="str">
        <f>IF(Append1[[#This Row],[number_vmail_messages]]&lt;=10, "Low",
IF(Append1[[#This Row],[number_vmail_messages]]&lt;=25, "Medium", "High"))</f>
        <v>Low</v>
      </c>
      <c r="I868">
        <v>148.5</v>
      </c>
      <c r="J868">
        <v>115</v>
      </c>
      <c r="K868">
        <v>25.25</v>
      </c>
      <c r="L868">
        <v>276.39999999999998</v>
      </c>
      <c r="M868">
        <v>84</v>
      </c>
      <c r="N868">
        <v>23.49</v>
      </c>
      <c r="O868">
        <v>193.6</v>
      </c>
      <c r="P868">
        <v>112</v>
      </c>
      <c r="Q868">
        <v>8.7100000000000009</v>
      </c>
      <c r="R868">
        <v>12.4</v>
      </c>
      <c r="S868">
        <v>3</v>
      </c>
      <c r="T868">
        <v>3.35</v>
      </c>
      <c r="U868" t="str">
        <f>IF(Append1[[#This Row],[total_intl_charge]] &lt;= MEDIAN(Append1[total_intl_charge]), "Low", "High")</f>
        <v>High</v>
      </c>
      <c r="V868">
        <v>1</v>
      </c>
      <c r="W868" t="s">
        <v>23</v>
      </c>
      <c r="X868" s="1" t="s">
        <v>23</v>
      </c>
      <c r="Y868">
        <f>IF(Append1[[#This Row],[churn]]="yes", 1,0)</f>
        <v>0</v>
      </c>
      <c r="Z868" t="str">
        <f>IF(Append1[[#This Row],[total_eve_charge]]&lt;=15,"Low",
IF(Append1[[#This Row],[total_eve_charge]]&lt;=19,"Medium","High"))</f>
        <v>High</v>
      </c>
      <c r="AA868" s="1" t="str">
        <f>IF(Append1[[#This Row],[total_day_charge]]&gt;30,"Heavy User",
IF(Append1[[#This Row],[total_eve_charge]]&gt;20,"Evening User",
IF(Append1[[#This Row],[total_night_charge]]&gt;10,"Night User","Low User")))</f>
        <v>Evening User</v>
      </c>
    </row>
    <row r="869" spans="1:27" x14ac:dyDescent="0.3">
      <c r="A869">
        <v>118</v>
      </c>
      <c r="B869" s="1" t="s">
        <v>55</v>
      </c>
      <c r="C869">
        <v>120</v>
      </c>
      <c r="D869" s="1" t="s">
        <v>22</v>
      </c>
      <c r="E869" s="1">
        <v>0</v>
      </c>
      <c r="F869" s="1" t="s">
        <v>24</v>
      </c>
      <c r="G869">
        <v>39</v>
      </c>
      <c r="H869" t="str">
        <f>IF(Append1[[#This Row],[number_vmail_messages]]&lt;=10, "Low",
IF(Append1[[#This Row],[number_vmail_messages]]&lt;=25, "Medium", "High"))</f>
        <v>High</v>
      </c>
      <c r="I869">
        <v>200.3</v>
      </c>
      <c r="J869">
        <v>68</v>
      </c>
      <c r="K869">
        <v>34.049999999999997</v>
      </c>
      <c r="L869">
        <v>220.4</v>
      </c>
      <c r="M869">
        <v>97</v>
      </c>
      <c r="N869">
        <v>18.73</v>
      </c>
      <c r="O869">
        <v>253.8</v>
      </c>
      <c r="P869">
        <v>116</v>
      </c>
      <c r="Q869">
        <v>11.42</v>
      </c>
      <c r="R869">
        <v>10.5</v>
      </c>
      <c r="S869">
        <v>4</v>
      </c>
      <c r="T869">
        <v>2.84</v>
      </c>
      <c r="U869" t="str">
        <f>IF(Append1[[#This Row],[total_intl_charge]] &lt;= MEDIAN(Append1[total_intl_charge]), "Low", "High")</f>
        <v>High</v>
      </c>
      <c r="V869">
        <v>0</v>
      </c>
      <c r="W869" t="s">
        <v>23</v>
      </c>
      <c r="X869" s="1" t="s">
        <v>23</v>
      </c>
      <c r="Y869">
        <f>IF(Append1[[#This Row],[churn]]="yes", 1,0)</f>
        <v>0</v>
      </c>
      <c r="Z869" t="str">
        <f>IF(Append1[[#This Row],[total_eve_charge]]&lt;=15,"Low",
IF(Append1[[#This Row],[total_eve_charge]]&lt;=19,"Medium","High"))</f>
        <v>Medium</v>
      </c>
      <c r="AA869" s="1" t="str">
        <f>IF(Append1[[#This Row],[total_day_charge]]&gt;30,"Heavy User",
IF(Append1[[#This Row],[total_eve_charge]]&gt;20,"Evening User",
IF(Append1[[#This Row],[total_night_charge]]&gt;10,"Night User","Low User")))</f>
        <v>Heavy User</v>
      </c>
    </row>
    <row r="870" spans="1:27" x14ac:dyDescent="0.3">
      <c r="A870">
        <v>119</v>
      </c>
      <c r="B870" s="1" t="s">
        <v>46</v>
      </c>
      <c r="C870">
        <v>157</v>
      </c>
      <c r="D870" s="1" t="s">
        <v>22</v>
      </c>
      <c r="E870" s="1">
        <v>0</v>
      </c>
      <c r="F870" s="1" t="s">
        <v>24</v>
      </c>
      <c r="G870">
        <v>28</v>
      </c>
      <c r="H870" t="str">
        <f>IF(Append1[[#This Row],[number_vmail_messages]]&lt;=10, "Low",
IF(Append1[[#This Row],[number_vmail_messages]]&lt;=25, "Medium", "High"))</f>
        <v>High</v>
      </c>
      <c r="I870">
        <v>192.6</v>
      </c>
      <c r="J870">
        <v>107</v>
      </c>
      <c r="K870">
        <v>32.74</v>
      </c>
      <c r="L870">
        <v>195.5</v>
      </c>
      <c r="M870">
        <v>74</v>
      </c>
      <c r="N870">
        <v>16.62</v>
      </c>
      <c r="O870">
        <v>109.7</v>
      </c>
      <c r="P870">
        <v>139</v>
      </c>
      <c r="Q870">
        <v>4.9400000000000004</v>
      </c>
      <c r="R870">
        <v>6.8</v>
      </c>
      <c r="S870">
        <v>5</v>
      </c>
      <c r="T870">
        <v>1.84</v>
      </c>
      <c r="U870" t="str">
        <f>IF(Append1[[#This Row],[total_intl_charge]] &lt;= MEDIAN(Append1[total_intl_charge]), "Low", "High")</f>
        <v>Low</v>
      </c>
      <c r="V870">
        <v>3</v>
      </c>
      <c r="W870" t="s">
        <v>23</v>
      </c>
      <c r="X870" s="1" t="s">
        <v>23</v>
      </c>
      <c r="Y870">
        <f>IF(Append1[[#This Row],[churn]]="yes", 1,0)</f>
        <v>0</v>
      </c>
      <c r="Z870" t="str">
        <f>IF(Append1[[#This Row],[total_eve_charge]]&lt;=15,"Low",
IF(Append1[[#This Row],[total_eve_charge]]&lt;=19,"Medium","High"))</f>
        <v>Medium</v>
      </c>
      <c r="AA870" s="1" t="str">
        <f>IF(Append1[[#This Row],[total_day_charge]]&gt;30,"Heavy User",
IF(Append1[[#This Row],[total_eve_charge]]&gt;20,"Evening User",
IF(Append1[[#This Row],[total_night_charge]]&gt;10,"Night User","Low User")))</f>
        <v>Heavy User</v>
      </c>
    </row>
    <row r="871" spans="1:27" hidden="1" x14ac:dyDescent="0.3">
      <c r="A871">
        <v>120</v>
      </c>
      <c r="B871" s="1" t="s">
        <v>28</v>
      </c>
      <c r="C871">
        <v>103</v>
      </c>
      <c r="D871" s="1" t="s">
        <v>26</v>
      </c>
      <c r="E871" s="1">
        <v>0</v>
      </c>
      <c r="F871" s="1" t="s">
        <v>23</v>
      </c>
      <c r="G871">
        <v>0</v>
      </c>
      <c r="H871" t="str">
        <f>IF(Append1[[#This Row],[number_vmail_messages]]&lt;=10, "Low",
IF(Append1[[#This Row],[number_vmail_messages]]&lt;=25, "Medium", "High"))</f>
        <v>Low</v>
      </c>
      <c r="I871">
        <v>246.5</v>
      </c>
      <c r="J871">
        <v>47</v>
      </c>
      <c r="K871">
        <v>41.91</v>
      </c>
      <c r="L871">
        <v>195.5</v>
      </c>
      <c r="M871">
        <v>84</v>
      </c>
      <c r="N871">
        <v>16.62</v>
      </c>
      <c r="O871">
        <v>200.5</v>
      </c>
      <c r="P871">
        <v>96</v>
      </c>
      <c r="Q871">
        <v>9.02</v>
      </c>
      <c r="R871">
        <v>11.7</v>
      </c>
      <c r="S871">
        <v>4</v>
      </c>
      <c r="T871">
        <v>3.16</v>
      </c>
      <c r="U871" t="str">
        <f>IF(Append1[[#This Row],[total_intl_charge]] &lt;= MEDIAN(Append1[total_intl_charge]), "Low", "High")</f>
        <v>High</v>
      </c>
      <c r="V871">
        <v>1</v>
      </c>
      <c r="W871" t="s">
        <v>23</v>
      </c>
      <c r="X871" s="1" t="s">
        <v>23</v>
      </c>
      <c r="Y871">
        <f>IF(Append1[[#This Row],[churn]]="yes", 1,0)</f>
        <v>0</v>
      </c>
      <c r="Z871" t="str">
        <f>IF(Append1[[#This Row],[total_eve_charge]]&lt;=15,"Low",
IF(Append1[[#This Row],[total_eve_charge]]&lt;=19,"Medium","High"))</f>
        <v>Medium</v>
      </c>
      <c r="AA871" s="1" t="str">
        <f>IF(Append1[[#This Row],[total_day_charge]]&gt;30,"Heavy User",
IF(Append1[[#This Row],[total_eve_charge]]&gt;20,"Evening User",
IF(Append1[[#This Row],[total_night_charge]]&gt;10,"Night User","Low User")))</f>
        <v>Heavy User</v>
      </c>
    </row>
    <row r="872" spans="1:27" hidden="1" x14ac:dyDescent="0.3">
      <c r="A872">
        <v>121</v>
      </c>
      <c r="B872" s="1" t="s">
        <v>28</v>
      </c>
      <c r="C872">
        <v>117</v>
      </c>
      <c r="D872" s="1" t="s">
        <v>32</v>
      </c>
      <c r="E872" s="1">
        <v>1</v>
      </c>
      <c r="F872" s="1" t="s">
        <v>23</v>
      </c>
      <c r="G872">
        <v>0</v>
      </c>
      <c r="H872" t="str">
        <f>IF(Append1[[#This Row],[number_vmail_messages]]&lt;=10, "Low",
IF(Append1[[#This Row],[number_vmail_messages]]&lt;=25, "Medium", "High"))</f>
        <v>Low</v>
      </c>
      <c r="I872">
        <v>167.1</v>
      </c>
      <c r="J872">
        <v>86</v>
      </c>
      <c r="K872">
        <v>28.41</v>
      </c>
      <c r="L872">
        <v>177.5</v>
      </c>
      <c r="M872">
        <v>87</v>
      </c>
      <c r="N872">
        <v>15.09</v>
      </c>
      <c r="O872">
        <v>249.4</v>
      </c>
      <c r="P872">
        <v>132</v>
      </c>
      <c r="Q872">
        <v>11.22</v>
      </c>
      <c r="R872">
        <v>14.1</v>
      </c>
      <c r="S872">
        <v>7</v>
      </c>
      <c r="T872">
        <v>3.81</v>
      </c>
      <c r="U872" t="str">
        <f>IF(Append1[[#This Row],[total_intl_charge]] &lt;= MEDIAN(Append1[total_intl_charge]), "Low", "High")</f>
        <v>High</v>
      </c>
      <c r="V872">
        <v>2</v>
      </c>
      <c r="W872" t="s">
        <v>24</v>
      </c>
      <c r="X872" s="1" t="s">
        <v>24</v>
      </c>
      <c r="Y872">
        <f>IF(Append1[[#This Row],[churn]]="yes", 1,0)</f>
        <v>1</v>
      </c>
      <c r="Z872" t="str">
        <f>IF(Append1[[#This Row],[total_eve_charge]]&lt;=15,"Low",
IF(Append1[[#This Row],[total_eve_charge]]&lt;=19,"Medium","High"))</f>
        <v>Medium</v>
      </c>
      <c r="AA872" s="1" t="str">
        <f>IF(Append1[[#This Row],[total_day_charge]]&gt;30,"Heavy User",
IF(Append1[[#This Row],[total_eve_charge]]&gt;20,"Evening User",
IF(Append1[[#This Row],[total_night_charge]]&gt;10,"Night User","Low User")))</f>
        <v>Night User</v>
      </c>
    </row>
    <row r="873" spans="1:27" hidden="1" x14ac:dyDescent="0.3">
      <c r="A873">
        <v>122</v>
      </c>
      <c r="B873" s="1" t="s">
        <v>31</v>
      </c>
      <c r="C873">
        <v>121</v>
      </c>
      <c r="D873" s="1" t="s">
        <v>32</v>
      </c>
      <c r="E873" s="1">
        <v>0</v>
      </c>
      <c r="F873" s="1" t="s">
        <v>23</v>
      </c>
      <c r="G873">
        <v>0</v>
      </c>
      <c r="H873" t="str">
        <f>IF(Append1[[#This Row],[number_vmail_messages]]&lt;=10, "Low",
IF(Append1[[#This Row],[number_vmail_messages]]&lt;=25, "Medium", "High"))</f>
        <v>Low</v>
      </c>
      <c r="I873">
        <v>181.5</v>
      </c>
      <c r="J873">
        <v>121</v>
      </c>
      <c r="K873">
        <v>30.86</v>
      </c>
      <c r="L873">
        <v>218.4</v>
      </c>
      <c r="M873">
        <v>98</v>
      </c>
      <c r="N873">
        <v>18.559999999999999</v>
      </c>
      <c r="O873">
        <v>161.6</v>
      </c>
      <c r="P873">
        <v>103</v>
      </c>
      <c r="Q873">
        <v>7.27</v>
      </c>
      <c r="R873">
        <v>8.5</v>
      </c>
      <c r="S873">
        <v>5</v>
      </c>
      <c r="T873">
        <v>2.2999999999999998</v>
      </c>
      <c r="U873" t="str">
        <f>IF(Append1[[#This Row],[total_intl_charge]] &lt;= MEDIAN(Append1[total_intl_charge]), "Low", "High")</f>
        <v>Low</v>
      </c>
      <c r="V873">
        <v>1</v>
      </c>
      <c r="W873" t="s">
        <v>23</v>
      </c>
      <c r="X873" s="1" t="s">
        <v>23</v>
      </c>
      <c r="Y873">
        <f>IF(Append1[[#This Row],[churn]]="yes", 1,0)</f>
        <v>0</v>
      </c>
      <c r="Z873" t="str">
        <f>IF(Append1[[#This Row],[total_eve_charge]]&lt;=15,"Low",
IF(Append1[[#This Row],[total_eve_charge]]&lt;=19,"Medium","High"))</f>
        <v>Medium</v>
      </c>
      <c r="AA873" s="1" t="str">
        <f>IF(Append1[[#This Row],[total_day_charge]]&gt;30,"Heavy User",
IF(Append1[[#This Row],[total_eve_charge]]&gt;20,"Evening User",
IF(Append1[[#This Row],[total_night_charge]]&gt;10,"Night User","Low User")))</f>
        <v>Heavy User</v>
      </c>
    </row>
    <row r="874" spans="1:27" x14ac:dyDescent="0.3">
      <c r="A874">
        <v>123</v>
      </c>
      <c r="B874" s="1" t="s">
        <v>61</v>
      </c>
      <c r="C874">
        <v>145</v>
      </c>
      <c r="D874" s="1" t="s">
        <v>32</v>
      </c>
      <c r="E874" s="1">
        <v>0</v>
      </c>
      <c r="F874" s="1" t="s">
        <v>24</v>
      </c>
      <c r="G874">
        <v>43</v>
      </c>
      <c r="H874" t="str">
        <f>IF(Append1[[#This Row],[number_vmail_messages]]&lt;=10, "Low",
IF(Append1[[#This Row],[number_vmail_messages]]&lt;=25, "Medium", "High"))</f>
        <v>High</v>
      </c>
      <c r="I874">
        <v>257.7</v>
      </c>
      <c r="J874">
        <v>97</v>
      </c>
      <c r="K874">
        <v>43.81</v>
      </c>
      <c r="L874">
        <v>162.1</v>
      </c>
      <c r="M874">
        <v>95</v>
      </c>
      <c r="N874">
        <v>13.78</v>
      </c>
      <c r="O874">
        <v>286.89999999999998</v>
      </c>
      <c r="P874">
        <v>86</v>
      </c>
      <c r="Q874">
        <v>12.91</v>
      </c>
      <c r="R874">
        <v>11.1</v>
      </c>
      <c r="S874">
        <v>4</v>
      </c>
      <c r="T874">
        <v>3</v>
      </c>
      <c r="U874" t="str">
        <f>IF(Append1[[#This Row],[total_intl_charge]] &lt;= MEDIAN(Append1[total_intl_charge]), "Low", "High")</f>
        <v>High</v>
      </c>
      <c r="V874">
        <v>2</v>
      </c>
      <c r="W874" t="s">
        <v>23</v>
      </c>
      <c r="X874" s="1" t="s">
        <v>23</v>
      </c>
      <c r="Y874">
        <f>IF(Append1[[#This Row],[churn]]="yes", 1,0)</f>
        <v>0</v>
      </c>
      <c r="Z874" t="str">
        <f>IF(Append1[[#This Row],[total_eve_charge]]&lt;=15,"Low",
IF(Append1[[#This Row],[total_eve_charge]]&lt;=19,"Medium","High"))</f>
        <v>Low</v>
      </c>
      <c r="AA874" s="1" t="str">
        <f>IF(Append1[[#This Row],[total_day_charge]]&gt;30,"Heavy User",
IF(Append1[[#This Row],[total_eve_charge]]&gt;20,"Evening User",
IF(Append1[[#This Row],[total_night_charge]]&gt;10,"Night User","Low User")))</f>
        <v>Heavy User</v>
      </c>
    </row>
    <row r="875" spans="1:27" hidden="1" x14ac:dyDescent="0.3">
      <c r="A875">
        <v>124</v>
      </c>
      <c r="B875" s="1" t="s">
        <v>27</v>
      </c>
      <c r="C875">
        <v>113</v>
      </c>
      <c r="D875" s="1" t="s">
        <v>32</v>
      </c>
      <c r="E875" s="1">
        <v>0</v>
      </c>
      <c r="F875" s="1" t="s">
        <v>23</v>
      </c>
      <c r="G875">
        <v>0</v>
      </c>
      <c r="H875" t="str">
        <f>IF(Append1[[#This Row],[number_vmail_messages]]&lt;=10, "Low",
IF(Append1[[#This Row],[number_vmail_messages]]&lt;=25, "Medium", "High"))</f>
        <v>Low</v>
      </c>
      <c r="I875">
        <v>193.8</v>
      </c>
      <c r="J875">
        <v>99</v>
      </c>
      <c r="K875">
        <v>32.950000000000003</v>
      </c>
      <c r="L875">
        <v>221.4</v>
      </c>
      <c r="M875">
        <v>125</v>
      </c>
      <c r="N875">
        <v>18.82</v>
      </c>
      <c r="O875">
        <v>172.3</v>
      </c>
      <c r="P875">
        <v>67</v>
      </c>
      <c r="Q875">
        <v>7.75</v>
      </c>
      <c r="R875">
        <v>10.6</v>
      </c>
      <c r="S875">
        <v>6</v>
      </c>
      <c r="T875">
        <v>2.86</v>
      </c>
      <c r="U875" t="str">
        <f>IF(Append1[[#This Row],[total_intl_charge]] &lt;= MEDIAN(Append1[total_intl_charge]), "Low", "High")</f>
        <v>High</v>
      </c>
      <c r="V875">
        <v>1</v>
      </c>
      <c r="W875" t="s">
        <v>23</v>
      </c>
      <c r="X875" s="1" t="s">
        <v>23</v>
      </c>
      <c r="Y875">
        <f>IF(Append1[[#This Row],[churn]]="yes", 1,0)</f>
        <v>0</v>
      </c>
      <c r="Z875" t="str">
        <f>IF(Append1[[#This Row],[total_eve_charge]]&lt;=15,"Low",
IF(Append1[[#This Row],[total_eve_charge]]&lt;=19,"Medium","High"))</f>
        <v>Medium</v>
      </c>
      <c r="AA875" s="1" t="str">
        <f>IF(Append1[[#This Row],[total_day_charge]]&gt;30,"Heavy User",
IF(Append1[[#This Row],[total_eve_charge]]&gt;20,"Evening User",
IF(Append1[[#This Row],[total_night_charge]]&gt;10,"Night User","Low User")))</f>
        <v>Heavy User</v>
      </c>
    </row>
    <row r="876" spans="1:27" hidden="1" x14ac:dyDescent="0.3">
      <c r="A876">
        <v>125</v>
      </c>
      <c r="B876" s="1" t="s">
        <v>29</v>
      </c>
      <c r="C876">
        <v>117</v>
      </c>
      <c r="D876" s="1" t="s">
        <v>22</v>
      </c>
      <c r="E876" s="1">
        <v>0</v>
      </c>
      <c r="F876" s="1" t="s">
        <v>23</v>
      </c>
      <c r="G876">
        <v>0</v>
      </c>
      <c r="H876" t="str">
        <f>IF(Append1[[#This Row],[number_vmail_messages]]&lt;=10, "Low",
IF(Append1[[#This Row],[number_vmail_messages]]&lt;=25, "Medium", "High"))</f>
        <v>Low</v>
      </c>
      <c r="I876">
        <v>102.8</v>
      </c>
      <c r="J876">
        <v>119</v>
      </c>
      <c r="K876">
        <v>17.48</v>
      </c>
      <c r="L876">
        <v>206.7</v>
      </c>
      <c r="M876">
        <v>91</v>
      </c>
      <c r="N876">
        <v>17.57</v>
      </c>
      <c r="O876">
        <v>299</v>
      </c>
      <c r="P876">
        <v>105</v>
      </c>
      <c r="Q876">
        <v>13.46</v>
      </c>
      <c r="R876">
        <v>10.1</v>
      </c>
      <c r="S876">
        <v>7</v>
      </c>
      <c r="T876">
        <v>2.73</v>
      </c>
      <c r="U876" t="str">
        <f>IF(Append1[[#This Row],[total_intl_charge]] &lt;= MEDIAN(Append1[total_intl_charge]), "Low", "High")</f>
        <v>Low</v>
      </c>
      <c r="V876">
        <v>1</v>
      </c>
      <c r="W876" t="s">
        <v>23</v>
      </c>
      <c r="X876" s="1" t="s">
        <v>23</v>
      </c>
      <c r="Y876">
        <f>IF(Append1[[#This Row],[churn]]="yes", 1,0)</f>
        <v>0</v>
      </c>
      <c r="Z876" t="str">
        <f>IF(Append1[[#This Row],[total_eve_charge]]&lt;=15,"Low",
IF(Append1[[#This Row],[total_eve_charge]]&lt;=19,"Medium","High"))</f>
        <v>Medium</v>
      </c>
      <c r="AA876" s="1" t="str">
        <f>IF(Append1[[#This Row],[total_day_charge]]&gt;30,"Heavy User",
IF(Append1[[#This Row],[total_eve_charge]]&gt;20,"Evening User",
IF(Append1[[#This Row],[total_night_charge]]&gt;10,"Night User","Low User")))</f>
        <v>Night User</v>
      </c>
    </row>
    <row r="877" spans="1:27" hidden="1" x14ac:dyDescent="0.3">
      <c r="A877">
        <v>126</v>
      </c>
      <c r="B877" s="1" t="s">
        <v>67</v>
      </c>
      <c r="C877">
        <v>65</v>
      </c>
      <c r="D877" s="1" t="s">
        <v>32</v>
      </c>
      <c r="E877" s="1">
        <v>0</v>
      </c>
      <c r="F877" s="1" t="s">
        <v>23</v>
      </c>
      <c r="G877">
        <v>0</v>
      </c>
      <c r="H877" t="str">
        <f>IF(Append1[[#This Row],[number_vmail_messages]]&lt;=10, "Low",
IF(Append1[[#This Row],[number_vmail_messages]]&lt;=25, "Medium", "High"))</f>
        <v>Low</v>
      </c>
      <c r="I877">
        <v>187.9</v>
      </c>
      <c r="J877">
        <v>116</v>
      </c>
      <c r="K877">
        <v>31.94</v>
      </c>
      <c r="L877">
        <v>157.6</v>
      </c>
      <c r="M877">
        <v>117</v>
      </c>
      <c r="N877">
        <v>13.4</v>
      </c>
      <c r="O877">
        <v>227.3</v>
      </c>
      <c r="P877">
        <v>86</v>
      </c>
      <c r="Q877">
        <v>10.23</v>
      </c>
      <c r="R877">
        <v>7.5</v>
      </c>
      <c r="S877">
        <v>6</v>
      </c>
      <c r="T877">
        <v>2.0299999999999998</v>
      </c>
      <c r="U877" t="str">
        <f>IF(Append1[[#This Row],[total_intl_charge]] &lt;= MEDIAN(Append1[total_intl_charge]), "Low", "High")</f>
        <v>Low</v>
      </c>
      <c r="V877">
        <v>1</v>
      </c>
      <c r="W877" t="s">
        <v>23</v>
      </c>
      <c r="X877" s="1" t="s">
        <v>23</v>
      </c>
      <c r="Y877">
        <f>IF(Append1[[#This Row],[churn]]="yes", 1,0)</f>
        <v>0</v>
      </c>
      <c r="Z877" t="str">
        <f>IF(Append1[[#This Row],[total_eve_charge]]&lt;=15,"Low",
IF(Append1[[#This Row],[total_eve_charge]]&lt;=19,"Medium","High"))</f>
        <v>Low</v>
      </c>
      <c r="AA877" s="1" t="str">
        <f>IF(Append1[[#This Row],[total_day_charge]]&gt;30,"Heavy User",
IF(Append1[[#This Row],[total_eve_charge]]&gt;20,"Evening User",
IF(Append1[[#This Row],[total_night_charge]]&gt;10,"Night User","Low User")))</f>
        <v>Heavy User</v>
      </c>
    </row>
    <row r="878" spans="1:27" hidden="1" x14ac:dyDescent="0.3">
      <c r="A878">
        <v>127</v>
      </c>
      <c r="B878" s="1" t="s">
        <v>61</v>
      </c>
      <c r="C878">
        <v>56</v>
      </c>
      <c r="D878" s="1" t="s">
        <v>22</v>
      </c>
      <c r="E878" s="1">
        <v>0</v>
      </c>
      <c r="F878" s="1" t="s">
        <v>23</v>
      </c>
      <c r="G878">
        <v>0</v>
      </c>
      <c r="H878" t="str">
        <f>IF(Append1[[#This Row],[number_vmail_messages]]&lt;=10, "Low",
IF(Append1[[#This Row],[number_vmail_messages]]&lt;=25, "Medium", "High"))</f>
        <v>Low</v>
      </c>
      <c r="I878">
        <v>226</v>
      </c>
      <c r="J878">
        <v>112</v>
      </c>
      <c r="K878">
        <v>38.42</v>
      </c>
      <c r="L878">
        <v>248.5</v>
      </c>
      <c r="M878">
        <v>118</v>
      </c>
      <c r="N878">
        <v>21.12</v>
      </c>
      <c r="O878">
        <v>140.5</v>
      </c>
      <c r="P878">
        <v>142</v>
      </c>
      <c r="Q878">
        <v>6.32</v>
      </c>
      <c r="R878">
        <v>6.9</v>
      </c>
      <c r="S878">
        <v>11</v>
      </c>
      <c r="T878">
        <v>1.86</v>
      </c>
      <c r="U878" t="str">
        <f>IF(Append1[[#This Row],[total_intl_charge]] &lt;= MEDIAN(Append1[total_intl_charge]), "Low", "High")</f>
        <v>Low</v>
      </c>
      <c r="V878">
        <v>1</v>
      </c>
      <c r="W878" t="s">
        <v>23</v>
      </c>
      <c r="X878" s="1" t="s">
        <v>23</v>
      </c>
      <c r="Y878">
        <f>IF(Append1[[#This Row],[churn]]="yes", 1,0)</f>
        <v>0</v>
      </c>
      <c r="Z878" t="str">
        <f>IF(Append1[[#This Row],[total_eve_charge]]&lt;=15,"Low",
IF(Append1[[#This Row],[total_eve_charge]]&lt;=19,"Medium","High"))</f>
        <v>High</v>
      </c>
      <c r="AA878" s="1" t="str">
        <f>IF(Append1[[#This Row],[total_day_charge]]&gt;30,"Heavy User",
IF(Append1[[#This Row],[total_eve_charge]]&gt;20,"Evening User",
IF(Append1[[#This Row],[total_night_charge]]&gt;10,"Night User","Low User")))</f>
        <v>Heavy User</v>
      </c>
    </row>
    <row r="879" spans="1:27" hidden="1" x14ac:dyDescent="0.3">
      <c r="A879">
        <v>128</v>
      </c>
      <c r="B879" s="1" t="s">
        <v>50</v>
      </c>
      <c r="C879">
        <v>96</v>
      </c>
      <c r="D879" s="1" t="s">
        <v>22</v>
      </c>
      <c r="E879" s="1">
        <v>0</v>
      </c>
      <c r="F879" s="1" t="s">
        <v>23</v>
      </c>
      <c r="G879">
        <v>0</v>
      </c>
      <c r="H879" t="str">
        <f>IF(Append1[[#This Row],[number_vmail_messages]]&lt;=10, "Low",
IF(Append1[[#This Row],[number_vmail_messages]]&lt;=25, "Medium", "High"))</f>
        <v>Low</v>
      </c>
      <c r="I879">
        <v>260.39999999999998</v>
      </c>
      <c r="J879">
        <v>115</v>
      </c>
      <c r="K879">
        <v>44.27</v>
      </c>
      <c r="L879">
        <v>146</v>
      </c>
      <c r="M879">
        <v>46</v>
      </c>
      <c r="N879">
        <v>12.41</v>
      </c>
      <c r="O879">
        <v>269.5</v>
      </c>
      <c r="P879">
        <v>87</v>
      </c>
      <c r="Q879">
        <v>12.13</v>
      </c>
      <c r="R879">
        <v>11.5</v>
      </c>
      <c r="S879">
        <v>4</v>
      </c>
      <c r="T879">
        <v>3.11</v>
      </c>
      <c r="U879" t="str">
        <f>IF(Append1[[#This Row],[total_intl_charge]] &lt;= MEDIAN(Append1[total_intl_charge]), "Low", "High")</f>
        <v>High</v>
      </c>
      <c r="V879">
        <v>5</v>
      </c>
      <c r="W879" t="s">
        <v>23</v>
      </c>
      <c r="X879" s="1" t="s">
        <v>23</v>
      </c>
      <c r="Y879">
        <f>IF(Append1[[#This Row],[churn]]="yes", 1,0)</f>
        <v>0</v>
      </c>
      <c r="Z879" t="str">
        <f>IF(Append1[[#This Row],[total_eve_charge]]&lt;=15,"Low",
IF(Append1[[#This Row],[total_eve_charge]]&lt;=19,"Medium","High"))</f>
        <v>Low</v>
      </c>
      <c r="AA879" s="1" t="str">
        <f>IF(Append1[[#This Row],[total_day_charge]]&gt;30,"Heavy User",
IF(Append1[[#This Row],[total_eve_charge]]&gt;20,"Evening User",
IF(Append1[[#This Row],[total_night_charge]]&gt;10,"Night User","Low User")))</f>
        <v>Heavy User</v>
      </c>
    </row>
    <row r="880" spans="1:27" hidden="1" x14ac:dyDescent="0.3">
      <c r="A880">
        <v>129</v>
      </c>
      <c r="B880" s="1" t="s">
        <v>31</v>
      </c>
      <c r="C880">
        <v>151</v>
      </c>
      <c r="D880" s="1" t="s">
        <v>32</v>
      </c>
      <c r="E880" s="1">
        <v>0</v>
      </c>
      <c r="F880" s="1" t="s">
        <v>23</v>
      </c>
      <c r="G880">
        <v>0</v>
      </c>
      <c r="H880" t="str">
        <f>IF(Append1[[#This Row],[number_vmail_messages]]&lt;=10, "Low",
IF(Append1[[#This Row],[number_vmail_messages]]&lt;=25, "Medium", "High"))</f>
        <v>Low</v>
      </c>
      <c r="I880">
        <v>178.7</v>
      </c>
      <c r="J880">
        <v>116</v>
      </c>
      <c r="K880">
        <v>30.38</v>
      </c>
      <c r="L880">
        <v>292.10000000000002</v>
      </c>
      <c r="M880">
        <v>138</v>
      </c>
      <c r="N880">
        <v>24.83</v>
      </c>
      <c r="O880">
        <v>265.89999999999998</v>
      </c>
      <c r="P880">
        <v>101</v>
      </c>
      <c r="Q880">
        <v>11.97</v>
      </c>
      <c r="R880">
        <v>9.8000000000000007</v>
      </c>
      <c r="S880">
        <v>4</v>
      </c>
      <c r="T880">
        <v>2.65</v>
      </c>
      <c r="U880" t="str">
        <f>IF(Append1[[#This Row],[total_intl_charge]] &lt;= MEDIAN(Append1[total_intl_charge]), "Low", "High")</f>
        <v>Low</v>
      </c>
      <c r="V880">
        <v>0</v>
      </c>
      <c r="W880" t="s">
        <v>23</v>
      </c>
      <c r="X880" s="1" t="s">
        <v>23</v>
      </c>
      <c r="Y880">
        <f>IF(Append1[[#This Row],[churn]]="yes", 1,0)</f>
        <v>0</v>
      </c>
      <c r="Z880" t="str">
        <f>IF(Append1[[#This Row],[total_eve_charge]]&lt;=15,"Low",
IF(Append1[[#This Row],[total_eve_charge]]&lt;=19,"Medium","High"))</f>
        <v>High</v>
      </c>
      <c r="AA880" s="1" t="str">
        <f>IF(Append1[[#This Row],[total_day_charge]]&gt;30,"Heavy User",
IF(Append1[[#This Row],[total_eve_charge]]&gt;20,"Evening User",
IF(Append1[[#This Row],[total_night_charge]]&gt;10,"Night User","Low User")))</f>
        <v>Heavy User</v>
      </c>
    </row>
    <row r="881" spans="1:27" hidden="1" x14ac:dyDescent="0.3">
      <c r="A881">
        <v>130</v>
      </c>
      <c r="B881" s="1" t="s">
        <v>67</v>
      </c>
      <c r="C881">
        <v>83</v>
      </c>
      <c r="D881" s="1" t="s">
        <v>22</v>
      </c>
      <c r="E881" s="1">
        <v>0</v>
      </c>
      <c r="F881" s="1" t="s">
        <v>23</v>
      </c>
      <c r="G881">
        <v>0</v>
      </c>
      <c r="H881" t="str">
        <f>IF(Append1[[#This Row],[number_vmail_messages]]&lt;=10, "Low",
IF(Append1[[#This Row],[number_vmail_messages]]&lt;=25, "Medium", "High"))</f>
        <v>Low</v>
      </c>
      <c r="I881">
        <v>337.4</v>
      </c>
      <c r="J881">
        <v>120</v>
      </c>
      <c r="K881">
        <v>57.36</v>
      </c>
      <c r="L881">
        <v>227.4</v>
      </c>
      <c r="M881">
        <v>116</v>
      </c>
      <c r="N881">
        <v>19.329999999999998</v>
      </c>
      <c r="O881">
        <v>153.9</v>
      </c>
      <c r="P881">
        <v>114</v>
      </c>
      <c r="Q881">
        <v>6.93</v>
      </c>
      <c r="R881">
        <v>15.8</v>
      </c>
      <c r="S881">
        <v>7</v>
      </c>
      <c r="T881">
        <v>4.2699999999999996</v>
      </c>
      <c r="U881" t="str">
        <f>IF(Append1[[#This Row],[total_intl_charge]] &lt;= MEDIAN(Append1[total_intl_charge]), "Low", "High")</f>
        <v>High</v>
      </c>
      <c r="V881">
        <v>0</v>
      </c>
      <c r="W881" t="s">
        <v>24</v>
      </c>
      <c r="X881" s="1" t="s">
        <v>23</v>
      </c>
      <c r="Y881">
        <f>IF(Append1[[#This Row],[churn]]="yes", 1,0)</f>
        <v>1</v>
      </c>
      <c r="Z881" t="str">
        <f>IF(Append1[[#This Row],[total_eve_charge]]&lt;=15,"Low",
IF(Append1[[#This Row],[total_eve_charge]]&lt;=19,"Medium","High"))</f>
        <v>High</v>
      </c>
      <c r="AA881" s="1" t="str">
        <f>IF(Append1[[#This Row],[total_day_charge]]&gt;30,"Heavy User",
IF(Append1[[#This Row],[total_eve_charge]]&gt;20,"Evening User",
IF(Append1[[#This Row],[total_night_charge]]&gt;10,"Night User","Low User")))</f>
        <v>Heavy User</v>
      </c>
    </row>
    <row r="882" spans="1:27" x14ac:dyDescent="0.3">
      <c r="A882">
        <v>131</v>
      </c>
      <c r="B882" s="1" t="s">
        <v>56</v>
      </c>
      <c r="C882">
        <v>139</v>
      </c>
      <c r="D882" s="1" t="s">
        <v>26</v>
      </c>
      <c r="E882" s="1">
        <v>0</v>
      </c>
      <c r="F882" s="1" t="s">
        <v>24</v>
      </c>
      <c r="G882">
        <v>23</v>
      </c>
      <c r="H882" t="str">
        <f>IF(Append1[[#This Row],[number_vmail_messages]]&lt;=10, "Low",
IF(Append1[[#This Row],[number_vmail_messages]]&lt;=25, "Medium", "High"))</f>
        <v>Medium</v>
      </c>
      <c r="I882">
        <v>157.6</v>
      </c>
      <c r="J882">
        <v>129</v>
      </c>
      <c r="K882">
        <v>26.79</v>
      </c>
      <c r="L882">
        <v>247</v>
      </c>
      <c r="M882">
        <v>96</v>
      </c>
      <c r="N882">
        <v>21</v>
      </c>
      <c r="O882">
        <v>259.2</v>
      </c>
      <c r="P882">
        <v>112</v>
      </c>
      <c r="Q882">
        <v>11.66</v>
      </c>
      <c r="R882">
        <v>13.7</v>
      </c>
      <c r="S882">
        <v>2</v>
      </c>
      <c r="T882">
        <v>3.7</v>
      </c>
      <c r="U882" t="str">
        <f>IF(Append1[[#This Row],[total_intl_charge]] &lt;= MEDIAN(Append1[total_intl_charge]), "Low", "High")</f>
        <v>High</v>
      </c>
      <c r="V882">
        <v>0</v>
      </c>
      <c r="W882" t="s">
        <v>23</v>
      </c>
      <c r="X882" s="1" t="s">
        <v>23</v>
      </c>
      <c r="Y882">
        <f>IF(Append1[[#This Row],[churn]]="yes", 1,0)</f>
        <v>0</v>
      </c>
      <c r="Z882" t="str">
        <f>IF(Append1[[#This Row],[total_eve_charge]]&lt;=15,"Low",
IF(Append1[[#This Row],[total_eve_charge]]&lt;=19,"Medium","High"))</f>
        <v>High</v>
      </c>
      <c r="AA882" s="1" t="str">
        <f>IF(Append1[[#This Row],[total_day_charge]]&gt;30,"Heavy User",
IF(Append1[[#This Row],[total_eve_charge]]&gt;20,"Evening User",
IF(Append1[[#This Row],[total_night_charge]]&gt;10,"Night User","Low User")))</f>
        <v>Evening User</v>
      </c>
    </row>
    <row r="883" spans="1:27" hidden="1" x14ac:dyDescent="0.3">
      <c r="A883">
        <v>132</v>
      </c>
      <c r="B883" s="1" t="s">
        <v>43</v>
      </c>
      <c r="C883">
        <v>6</v>
      </c>
      <c r="D883" s="1" t="s">
        <v>26</v>
      </c>
      <c r="E883" s="1">
        <v>0</v>
      </c>
      <c r="F883" s="1" t="s">
        <v>23</v>
      </c>
      <c r="G883">
        <v>0</v>
      </c>
      <c r="H883" t="str">
        <f>IF(Append1[[#This Row],[number_vmail_messages]]&lt;=10, "Low",
IF(Append1[[#This Row],[number_vmail_messages]]&lt;=25, "Medium", "High"))</f>
        <v>Low</v>
      </c>
      <c r="I883">
        <v>183.6</v>
      </c>
      <c r="J883">
        <v>117</v>
      </c>
      <c r="K883">
        <v>31.21</v>
      </c>
      <c r="L883">
        <v>256.7</v>
      </c>
      <c r="M883">
        <v>72</v>
      </c>
      <c r="N883">
        <v>21.82</v>
      </c>
      <c r="O883">
        <v>178.6</v>
      </c>
      <c r="P883">
        <v>79</v>
      </c>
      <c r="Q883">
        <v>8.0399999999999991</v>
      </c>
      <c r="R883">
        <v>10.199999999999999</v>
      </c>
      <c r="S883">
        <v>2</v>
      </c>
      <c r="T883">
        <v>2.75</v>
      </c>
      <c r="U883" t="str">
        <f>IF(Append1[[#This Row],[total_intl_charge]] &lt;= MEDIAN(Append1[total_intl_charge]), "Low", "High")</f>
        <v>Low</v>
      </c>
      <c r="V883">
        <v>1</v>
      </c>
      <c r="W883" t="s">
        <v>23</v>
      </c>
      <c r="X883" s="1" t="s">
        <v>23</v>
      </c>
      <c r="Y883">
        <f>IF(Append1[[#This Row],[churn]]="yes", 1,0)</f>
        <v>0</v>
      </c>
      <c r="Z883" t="str">
        <f>IF(Append1[[#This Row],[total_eve_charge]]&lt;=15,"Low",
IF(Append1[[#This Row],[total_eve_charge]]&lt;=19,"Medium","High"))</f>
        <v>High</v>
      </c>
      <c r="AA883" s="1" t="str">
        <f>IF(Append1[[#This Row],[total_day_charge]]&gt;30,"Heavy User",
IF(Append1[[#This Row],[total_eve_charge]]&gt;20,"Evening User",
IF(Append1[[#This Row],[total_night_charge]]&gt;10,"Night User","Low User")))</f>
        <v>Heavy User</v>
      </c>
    </row>
    <row r="884" spans="1:27" x14ac:dyDescent="0.3">
      <c r="A884">
        <v>133</v>
      </c>
      <c r="B884" s="1" t="s">
        <v>45</v>
      </c>
      <c r="C884">
        <v>115</v>
      </c>
      <c r="D884" s="1" t="s">
        <v>26</v>
      </c>
      <c r="E884" s="1">
        <v>0</v>
      </c>
      <c r="F884" s="1" t="s">
        <v>24</v>
      </c>
      <c r="G884">
        <v>24</v>
      </c>
      <c r="H884" t="str">
        <f>IF(Append1[[#This Row],[number_vmail_messages]]&lt;=10, "Low",
IF(Append1[[#This Row],[number_vmail_messages]]&lt;=25, "Medium", "High"))</f>
        <v>Medium</v>
      </c>
      <c r="I884">
        <v>142.1</v>
      </c>
      <c r="J884">
        <v>124</v>
      </c>
      <c r="K884">
        <v>24.16</v>
      </c>
      <c r="L884">
        <v>183.4</v>
      </c>
      <c r="M884">
        <v>129</v>
      </c>
      <c r="N884">
        <v>15.59</v>
      </c>
      <c r="O884">
        <v>164.8</v>
      </c>
      <c r="P884">
        <v>114</v>
      </c>
      <c r="Q884">
        <v>7.42</v>
      </c>
      <c r="R884">
        <v>9.6</v>
      </c>
      <c r="S884">
        <v>4</v>
      </c>
      <c r="T884">
        <v>2.59</v>
      </c>
      <c r="U884" t="str">
        <f>IF(Append1[[#This Row],[total_intl_charge]] &lt;= MEDIAN(Append1[total_intl_charge]), "Low", "High")</f>
        <v>Low</v>
      </c>
      <c r="V884">
        <v>1</v>
      </c>
      <c r="W884" t="s">
        <v>23</v>
      </c>
      <c r="X884" s="1" t="s">
        <v>23</v>
      </c>
      <c r="Y884">
        <f>IF(Append1[[#This Row],[churn]]="yes", 1,0)</f>
        <v>0</v>
      </c>
      <c r="Z884" t="str">
        <f>IF(Append1[[#This Row],[total_eve_charge]]&lt;=15,"Low",
IF(Append1[[#This Row],[total_eve_charge]]&lt;=19,"Medium","High"))</f>
        <v>Medium</v>
      </c>
      <c r="AA884" s="1" t="str">
        <f>IF(Append1[[#This Row],[total_day_charge]]&gt;30,"Heavy User",
IF(Append1[[#This Row],[total_eve_charge]]&gt;20,"Evening User",
IF(Append1[[#This Row],[total_night_charge]]&gt;10,"Night User","Low User")))</f>
        <v>Low User</v>
      </c>
    </row>
    <row r="885" spans="1:27" hidden="1" x14ac:dyDescent="0.3">
      <c r="A885">
        <v>134</v>
      </c>
      <c r="B885" s="1" t="s">
        <v>56</v>
      </c>
      <c r="C885">
        <v>141</v>
      </c>
      <c r="D885" s="1" t="s">
        <v>22</v>
      </c>
      <c r="E885" s="1">
        <v>0</v>
      </c>
      <c r="F885" s="1" t="s">
        <v>23</v>
      </c>
      <c r="G885">
        <v>0</v>
      </c>
      <c r="H885" t="str">
        <f>IF(Append1[[#This Row],[number_vmail_messages]]&lt;=10, "Low",
IF(Append1[[#This Row],[number_vmail_messages]]&lt;=25, "Medium", "High"))</f>
        <v>Low</v>
      </c>
      <c r="I885">
        <v>217.1</v>
      </c>
      <c r="J885">
        <v>110</v>
      </c>
      <c r="K885">
        <v>36.909999999999997</v>
      </c>
      <c r="L885">
        <v>241.5</v>
      </c>
      <c r="M885">
        <v>111</v>
      </c>
      <c r="N885">
        <v>20.53</v>
      </c>
      <c r="O885">
        <v>253.5</v>
      </c>
      <c r="P885">
        <v>103</v>
      </c>
      <c r="Q885">
        <v>11.41</v>
      </c>
      <c r="R885">
        <v>12</v>
      </c>
      <c r="S885">
        <v>6</v>
      </c>
      <c r="T885">
        <v>3.24</v>
      </c>
      <c r="U885" t="str">
        <f>IF(Append1[[#This Row],[total_intl_charge]] &lt;= MEDIAN(Append1[total_intl_charge]), "Low", "High")</f>
        <v>High</v>
      </c>
      <c r="V885">
        <v>0</v>
      </c>
      <c r="W885" t="s">
        <v>23</v>
      </c>
      <c r="X885" s="1" t="s">
        <v>23</v>
      </c>
      <c r="Y885">
        <f>IF(Append1[[#This Row],[churn]]="yes", 1,0)</f>
        <v>0</v>
      </c>
      <c r="Z885" t="str">
        <f>IF(Append1[[#This Row],[total_eve_charge]]&lt;=15,"Low",
IF(Append1[[#This Row],[total_eve_charge]]&lt;=19,"Medium","High"))</f>
        <v>High</v>
      </c>
      <c r="AA885" s="1" t="str">
        <f>IF(Append1[[#This Row],[total_day_charge]]&gt;30,"Heavy User",
IF(Append1[[#This Row],[total_eve_charge]]&gt;20,"Evening User",
IF(Append1[[#This Row],[total_night_charge]]&gt;10,"Night User","Low User")))</f>
        <v>Heavy User</v>
      </c>
    </row>
    <row r="886" spans="1:27" hidden="1" x14ac:dyDescent="0.3">
      <c r="A886">
        <v>135</v>
      </c>
      <c r="B886" s="1" t="s">
        <v>46</v>
      </c>
      <c r="C886">
        <v>62</v>
      </c>
      <c r="D886" s="1" t="s">
        <v>22</v>
      </c>
      <c r="E886" s="1">
        <v>0</v>
      </c>
      <c r="F886" s="1" t="s">
        <v>23</v>
      </c>
      <c r="G886">
        <v>0</v>
      </c>
      <c r="H886" t="str">
        <f>IF(Append1[[#This Row],[number_vmail_messages]]&lt;=10, "Low",
IF(Append1[[#This Row],[number_vmail_messages]]&lt;=25, "Medium", "High"))</f>
        <v>Low</v>
      </c>
      <c r="I886">
        <v>98.9</v>
      </c>
      <c r="J886">
        <v>103</v>
      </c>
      <c r="K886">
        <v>16.809999999999999</v>
      </c>
      <c r="L886">
        <v>135.4</v>
      </c>
      <c r="M886">
        <v>122</v>
      </c>
      <c r="N886">
        <v>11.51</v>
      </c>
      <c r="O886">
        <v>236.6</v>
      </c>
      <c r="P886">
        <v>82</v>
      </c>
      <c r="Q886">
        <v>10.65</v>
      </c>
      <c r="R886">
        <v>12.2</v>
      </c>
      <c r="S886">
        <v>1</v>
      </c>
      <c r="T886">
        <v>3.29</v>
      </c>
      <c r="U886" t="str">
        <f>IF(Append1[[#This Row],[total_intl_charge]] &lt;= MEDIAN(Append1[total_intl_charge]), "Low", "High")</f>
        <v>High</v>
      </c>
      <c r="V886">
        <v>1</v>
      </c>
      <c r="W886" t="s">
        <v>23</v>
      </c>
      <c r="X886" s="1" t="s">
        <v>23</v>
      </c>
      <c r="Y886">
        <f>IF(Append1[[#This Row],[churn]]="yes", 1,0)</f>
        <v>0</v>
      </c>
      <c r="Z886" t="str">
        <f>IF(Append1[[#This Row],[total_eve_charge]]&lt;=15,"Low",
IF(Append1[[#This Row],[total_eve_charge]]&lt;=19,"Medium","High"))</f>
        <v>Low</v>
      </c>
      <c r="AA886" s="1" t="str">
        <f>IF(Append1[[#This Row],[total_day_charge]]&gt;30,"Heavy User",
IF(Append1[[#This Row],[total_eve_charge]]&gt;20,"Evening User",
IF(Append1[[#This Row],[total_night_charge]]&gt;10,"Night User","Low User")))</f>
        <v>Night User</v>
      </c>
    </row>
    <row r="887" spans="1:27" x14ac:dyDescent="0.3">
      <c r="A887">
        <v>136</v>
      </c>
      <c r="B887" s="1" t="s">
        <v>33</v>
      </c>
      <c r="C887">
        <v>185</v>
      </c>
      <c r="D887" s="1" t="s">
        <v>26</v>
      </c>
      <c r="E887" s="1">
        <v>0</v>
      </c>
      <c r="F887" s="1" t="s">
        <v>24</v>
      </c>
      <c r="G887">
        <v>31</v>
      </c>
      <c r="H887" t="str">
        <f>IF(Append1[[#This Row],[number_vmail_messages]]&lt;=10, "Low",
IF(Append1[[#This Row],[number_vmail_messages]]&lt;=25, "Medium", "High"))</f>
        <v>High</v>
      </c>
      <c r="I887">
        <v>189.8</v>
      </c>
      <c r="J887">
        <v>126</v>
      </c>
      <c r="K887">
        <v>32.270000000000003</v>
      </c>
      <c r="L887">
        <v>163.30000000000001</v>
      </c>
      <c r="M887">
        <v>133</v>
      </c>
      <c r="N887">
        <v>13.88</v>
      </c>
      <c r="O887">
        <v>264.8</v>
      </c>
      <c r="P887">
        <v>126</v>
      </c>
      <c r="Q887">
        <v>11.92</v>
      </c>
      <c r="R887">
        <v>7.5</v>
      </c>
      <c r="S887">
        <v>3</v>
      </c>
      <c r="T887">
        <v>2.0299999999999998</v>
      </c>
      <c r="U887" t="str">
        <f>IF(Append1[[#This Row],[total_intl_charge]] &lt;= MEDIAN(Append1[total_intl_charge]), "Low", "High")</f>
        <v>Low</v>
      </c>
      <c r="V887">
        <v>1</v>
      </c>
      <c r="W887" t="s">
        <v>23</v>
      </c>
      <c r="X887" s="1" t="s">
        <v>23</v>
      </c>
      <c r="Y887">
        <f>IF(Append1[[#This Row],[churn]]="yes", 1,0)</f>
        <v>0</v>
      </c>
      <c r="Z887" t="str">
        <f>IF(Append1[[#This Row],[total_eve_charge]]&lt;=15,"Low",
IF(Append1[[#This Row],[total_eve_charge]]&lt;=19,"Medium","High"))</f>
        <v>Low</v>
      </c>
      <c r="AA887" s="1" t="str">
        <f>IF(Append1[[#This Row],[total_day_charge]]&gt;30,"Heavy User",
IF(Append1[[#This Row],[total_eve_charge]]&gt;20,"Evening User",
IF(Append1[[#This Row],[total_night_charge]]&gt;10,"Night User","Low User")))</f>
        <v>Heavy User</v>
      </c>
    </row>
    <row r="888" spans="1:27" hidden="1" x14ac:dyDescent="0.3">
      <c r="A888">
        <v>137</v>
      </c>
      <c r="B888" s="1" t="s">
        <v>69</v>
      </c>
      <c r="C888">
        <v>148</v>
      </c>
      <c r="D888" s="1" t="s">
        <v>22</v>
      </c>
      <c r="E888" s="1">
        <v>0</v>
      </c>
      <c r="F888" s="1" t="s">
        <v>23</v>
      </c>
      <c r="G888">
        <v>0</v>
      </c>
      <c r="H888" t="str">
        <f>IF(Append1[[#This Row],[number_vmail_messages]]&lt;=10, "Low",
IF(Append1[[#This Row],[number_vmail_messages]]&lt;=25, "Medium", "High"))</f>
        <v>Low</v>
      </c>
      <c r="I888">
        <v>202</v>
      </c>
      <c r="J888">
        <v>102</v>
      </c>
      <c r="K888">
        <v>34.340000000000003</v>
      </c>
      <c r="L888">
        <v>243.2</v>
      </c>
      <c r="M888">
        <v>128</v>
      </c>
      <c r="N888">
        <v>20.67</v>
      </c>
      <c r="O888">
        <v>261.3</v>
      </c>
      <c r="P888">
        <v>90</v>
      </c>
      <c r="Q888">
        <v>11.76</v>
      </c>
      <c r="R888">
        <v>10.9</v>
      </c>
      <c r="S888">
        <v>3</v>
      </c>
      <c r="T888">
        <v>2.94</v>
      </c>
      <c r="U888" t="str">
        <f>IF(Append1[[#This Row],[total_intl_charge]] &lt;= MEDIAN(Append1[total_intl_charge]), "Low", "High")</f>
        <v>High</v>
      </c>
      <c r="V888">
        <v>1</v>
      </c>
      <c r="W888" t="s">
        <v>23</v>
      </c>
      <c r="X888" s="1" t="s">
        <v>23</v>
      </c>
      <c r="Y888">
        <f>IF(Append1[[#This Row],[churn]]="yes", 1,0)</f>
        <v>0</v>
      </c>
      <c r="Z888" t="str">
        <f>IF(Append1[[#This Row],[total_eve_charge]]&lt;=15,"Low",
IF(Append1[[#This Row],[total_eve_charge]]&lt;=19,"Medium","High"))</f>
        <v>High</v>
      </c>
      <c r="AA888" s="1" t="str">
        <f>IF(Append1[[#This Row],[total_day_charge]]&gt;30,"Heavy User",
IF(Append1[[#This Row],[total_eve_charge]]&gt;20,"Evening User",
IF(Append1[[#This Row],[total_night_charge]]&gt;10,"Night User","Low User")))</f>
        <v>Heavy User</v>
      </c>
    </row>
    <row r="889" spans="1:27" x14ac:dyDescent="0.3">
      <c r="A889">
        <v>138</v>
      </c>
      <c r="B889" s="1" t="s">
        <v>54</v>
      </c>
      <c r="C889">
        <v>94</v>
      </c>
      <c r="D889" s="1" t="s">
        <v>32</v>
      </c>
      <c r="E889" s="1">
        <v>0</v>
      </c>
      <c r="F889" s="1" t="s">
        <v>24</v>
      </c>
      <c r="G889">
        <v>38</v>
      </c>
      <c r="H889" t="str">
        <f>IF(Append1[[#This Row],[number_vmail_messages]]&lt;=10, "Low",
IF(Append1[[#This Row],[number_vmail_messages]]&lt;=25, "Medium", "High"))</f>
        <v>High</v>
      </c>
      <c r="I889">
        <v>170.1</v>
      </c>
      <c r="J889">
        <v>124</v>
      </c>
      <c r="K889">
        <v>28.92</v>
      </c>
      <c r="L889">
        <v>193.3</v>
      </c>
      <c r="M889">
        <v>116</v>
      </c>
      <c r="N889">
        <v>16.43</v>
      </c>
      <c r="O889">
        <v>105.9</v>
      </c>
      <c r="P889">
        <v>73</v>
      </c>
      <c r="Q889">
        <v>4.7699999999999996</v>
      </c>
      <c r="R889">
        <v>12.8</v>
      </c>
      <c r="S889">
        <v>4</v>
      </c>
      <c r="T889">
        <v>3.46</v>
      </c>
      <c r="U889" t="str">
        <f>IF(Append1[[#This Row],[total_intl_charge]] &lt;= MEDIAN(Append1[total_intl_charge]), "Low", "High")</f>
        <v>High</v>
      </c>
      <c r="V889">
        <v>1</v>
      </c>
      <c r="W889" t="s">
        <v>23</v>
      </c>
      <c r="X889" s="1" t="s">
        <v>23</v>
      </c>
      <c r="Y889">
        <f>IF(Append1[[#This Row],[churn]]="yes", 1,0)</f>
        <v>0</v>
      </c>
      <c r="Z889" t="str">
        <f>IF(Append1[[#This Row],[total_eve_charge]]&lt;=15,"Low",
IF(Append1[[#This Row],[total_eve_charge]]&lt;=19,"Medium","High"))</f>
        <v>Medium</v>
      </c>
      <c r="AA889" s="1" t="str">
        <f>IF(Append1[[#This Row],[total_day_charge]]&gt;30,"Heavy User",
IF(Append1[[#This Row],[total_eve_charge]]&gt;20,"Evening User",
IF(Append1[[#This Row],[total_night_charge]]&gt;10,"Night User","Low User")))</f>
        <v>Low User</v>
      </c>
    </row>
    <row r="890" spans="1:27" hidden="1" x14ac:dyDescent="0.3">
      <c r="A890">
        <v>139</v>
      </c>
      <c r="B890" s="1" t="s">
        <v>25</v>
      </c>
      <c r="C890">
        <v>32</v>
      </c>
      <c r="D890" s="1" t="s">
        <v>26</v>
      </c>
      <c r="E890" s="1">
        <v>0</v>
      </c>
      <c r="F890" s="1" t="s">
        <v>23</v>
      </c>
      <c r="G890">
        <v>0</v>
      </c>
      <c r="H890" t="str">
        <f>IF(Append1[[#This Row],[number_vmail_messages]]&lt;=10, "Low",
IF(Append1[[#This Row],[number_vmail_messages]]&lt;=25, "Medium", "High"))</f>
        <v>Low</v>
      </c>
      <c r="I890">
        <v>230.9</v>
      </c>
      <c r="J890">
        <v>87</v>
      </c>
      <c r="K890">
        <v>39.25</v>
      </c>
      <c r="L890">
        <v>187.4</v>
      </c>
      <c r="M890">
        <v>90</v>
      </c>
      <c r="N890">
        <v>15.93</v>
      </c>
      <c r="O890">
        <v>154</v>
      </c>
      <c r="P890">
        <v>53</v>
      </c>
      <c r="Q890">
        <v>6.93</v>
      </c>
      <c r="R890">
        <v>6.3</v>
      </c>
      <c r="S890">
        <v>2</v>
      </c>
      <c r="T890">
        <v>1.7</v>
      </c>
      <c r="U890" t="str">
        <f>IF(Append1[[#This Row],[total_intl_charge]] &lt;= MEDIAN(Append1[total_intl_charge]), "Low", "High")</f>
        <v>Low</v>
      </c>
      <c r="V890">
        <v>0</v>
      </c>
      <c r="W890" t="s">
        <v>23</v>
      </c>
      <c r="X890" s="1" t="s">
        <v>23</v>
      </c>
      <c r="Y890">
        <f>IF(Append1[[#This Row],[churn]]="yes", 1,0)</f>
        <v>0</v>
      </c>
      <c r="Z890" t="str">
        <f>IF(Append1[[#This Row],[total_eve_charge]]&lt;=15,"Low",
IF(Append1[[#This Row],[total_eve_charge]]&lt;=19,"Medium","High"))</f>
        <v>Medium</v>
      </c>
      <c r="AA890" s="1" t="str">
        <f>IF(Append1[[#This Row],[total_day_charge]]&gt;30,"Heavy User",
IF(Append1[[#This Row],[total_eve_charge]]&gt;20,"Evening User",
IF(Append1[[#This Row],[total_night_charge]]&gt;10,"Night User","Low User")))</f>
        <v>Heavy User</v>
      </c>
    </row>
    <row r="891" spans="1:27" hidden="1" x14ac:dyDescent="0.3">
      <c r="A891">
        <v>140</v>
      </c>
      <c r="B891" s="1" t="s">
        <v>39</v>
      </c>
      <c r="C891">
        <v>68</v>
      </c>
      <c r="D891" s="1" t="s">
        <v>32</v>
      </c>
      <c r="E891" s="1">
        <v>0</v>
      </c>
      <c r="F891" s="1" t="s">
        <v>23</v>
      </c>
      <c r="G891">
        <v>0</v>
      </c>
      <c r="H891" t="str">
        <f>IF(Append1[[#This Row],[number_vmail_messages]]&lt;=10, "Low",
IF(Append1[[#This Row],[number_vmail_messages]]&lt;=25, "Medium", "High"))</f>
        <v>Low</v>
      </c>
      <c r="I891">
        <v>237.1</v>
      </c>
      <c r="J891">
        <v>105</v>
      </c>
      <c r="K891">
        <v>40.31</v>
      </c>
      <c r="L891">
        <v>223.5</v>
      </c>
      <c r="M891">
        <v>105</v>
      </c>
      <c r="N891">
        <v>19</v>
      </c>
      <c r="O891">
        <v>97.4</v>
      </c>
      <c r="P891">
        <v>79</v>
      </c>
      <c r="Q891">
        <v>4.38</v>
      </c>
      <c r="R891">
        <v>13.2</v>
      </c>
      <c r="S891">
        <v>2</v>
      </c>
      <c r="T891">
        <v>3.56</v>
      </c>
      <c r="U891" t="str">
        <f>IF(Append1[[#This Row],[total_intl_charge]] &lt;= MEDIAN(Append1[total_intl_charge]), "Low", "High")</f>
        <v>High</v>
      </c>
      <c r="V891">
        <v>1</v>
      </c>
      <c r="W891" t="s">
        <v>23</v>
      </c>
      <c r="X891" s="1" t="s">
        <v>23</v>
      </c>
      <c r="Y891">
        <f>IF(Append1[[#This Row],[churn]]="yes", 1,0)</f>
        <v>0</v>
      </c>
      <c r="Z891" t="str">
        <f>IF(Append1[[#This Row],[total_eve_charge]]&lt;=15,"Low",
IF(Append1[[#This Row],[total_eve_charge]]&lt;=19,"Medium","High"))</f>
        <v>Medium</v>
      </c>
      <c r="AA891" s="1" t="str">
        <f>IF(Append1[[#This Row],[total_day_charge]]&gt;30,"Heavy User",
IF(Append1[[#This Row],[total_eve_charge]]&gt;20,"Evening User",
IF(Append1[[#This Row],[total_night_charge]]&gt;10,"Night User","Low User")))</f>
        <v>Heavy User</v>
      </c>
    </row>
    <row r="892" spans="1:27" hidden="1" x14ac:dyDescent="0.3">
      <c r="A892">
        <v>141</v>
      </c>
      <c r="B892" s="1" t="s">
        <v>58</v>
      </c>
      <c r="C892">
        <v>25</v>
      </c>
      <c r="D892" s="1" t="s">
        <v>22</v>
      </c>
      <c r="E892" s="1">
        <v>0</v>
      </c>
      <c r="F892" s="1" t="s">
        <v>23</v>
      </c>
      <c r="G892">
        <v>0</v>
      </c>
      <c r="H892" t="str">
        <f>IF(Append1[[#This Row],[number_vmail_messages]]&lt;=10, "Low",
IF(Append1[[#This Row],[number_vmail_messages]]&lt;=25, "Medium", "High"))</f>
        <v>Low</v>
      </c>
      <c r="I892">
        <v>119.3</v>
      </c>
      <c r="J892">
        <v>87</v>
      </c>
      <c r="K892">
        <v>20.28</v>
      </c>
      <c r="L892">
        <v>211.5</v>
      </c>
      <c r="M892">
        <v>101</v>
      </c>
      <c r="N892">
        <v>17.98</v>
      </c>
      <c r="O892">
        <v>268.89999999999998</v>
      </c>
      <c r="P892">
        <v>86</v>
      </c>
      <c r="Q892">
        <v>12.1</v>
      </c>
      <c r="R892">
        <v>10.5</v>
      </c>
      <c r="S892">
        <v>4</v>
      </c>
      <c r="T892">
        <v>2.84</v>
      </c>
      <c r="U892" t="str">
        <f>IF(Append1[[#This Row],[total_intl_charge]] &lt;= MEDIAN(Append1[total_intl_charge]), "Low", "High")</f>
        <v>High</v>
      </c>
      <c r="V892">
        <v>3</v>
      </c>
      <c r="W892" t="s">
        <v>23</v>
      </c>
      <c r="X892" s="1" t="s">
        <v>23</v>
      </c>
      <c r="Y892">
        <f>IF(Append1[[#This Row],[churn]]="yes", 1,0)</f>
        <v>0</v>
      </c>
      <c r="Z892" t="str">
        <f>IF(Append1[[#This Row],[total_eve_charge]]&lt;=15,"Low",
IF(Append1[[#This Row],[total_eve_charge]]&lt;=19,"Medium","High"))</f>
        <v>Medium</v>
      </c>
      <c r="AA892" s="1" t="str">
        <f>IF(Append1[[#This Row],[total_day_charge]]&gt;30,"Heavy User",
IF(Append1[[#This Row],[total_eve_charge]]&gt;20,"Evening User",
IF(Append1[[#This Row],[total_night_charge]]&gt;10,"Night User","Low User")))</f>
        <v>Night User</v>
      </c>
    </row>
    <row r="893" spans="1:27" hidden="1" x14ac:dyDescent="0.3">
      <c r="A893">
        <v>142</v>
      </c>
      <c r="B893" s="1" t="s">
        <v>64</v>
      </c>
      <c r="C893">
        <v>65</v>
      </c>
      <c r="D893" s="1" t="s">
        <v>22</v>
      </c>
      <c r="E893" s="1">
        <v>0</v>
      </c>
      <c r="F893" s="1" t="s">
        <v>23</v>
      </c>
      <c r="G893">
        <v>0</v>
      </c>
      <c r="H893" t="str">
        <f>IF(Append1[[#This Row],[number_vmail_messages]]&lt;=10, "Low",
IF(Append1[[#This Row],[number_vmail_messages]]&lt;=25, "Medium", "High"))</f>
        <v>Low</v>
      </c>
      <c r="I893">
        <v>116.8</v>
      </c>
      <c r="J893">
        <v>87</v>
      </c>
      <c r="K893">
        <v>19.86</v>
      </c>
      <c r="L893">
        <v>178.9</v>
      </c>
      <c r="M893">
        <v>93</v>
      </c>
      <c r="N893">
        <v>15.21</v>
      </c>
      <c r="O893">
        <v>182.4</v>
      </c>
      <c r="P893">
        <v>150</v>
      </c>
      <c r="Q893">
        <v>8.2100000000000009</v>
      </c>
      <c r="R893">
        <v>14.1</v>
      </c>
      <c r="S893">
        <v>2</v>
      </c>
      <c r="T893">
        <v>3.81</v>
      </c>
      <c r="U893" t="str">
        <f>IF(Append1[[#This Row],[total_intl_charge]] &lt;= MEDIAN(Append1[total_intl_charge]), "Low", "High")</f>
        <v>High</v>
      </c>
      <c r="V893">
        <v>1</v>
      </c>
      <c r="W893" t="s">
        <v>23</v>
      </c>
      <c r="X893" s="1" t="s">
        <v>23</v>
      </c>
      <c r="Y893">
        <f>IF(Append1[[#This Row],[churn]]="yes", 1,0)</f>
        <v>0</v>
      </c>
      <c r="Z893" t="str">
        <f>IF(Append1[[#This Row],[total_eve_charge]]&lt;=15,"Low",
IF(Append1[[#This Row],[total_eve_charge]]&lt;=19,"Medium","High"))</f>
        <v>Medium</v>
      </c>
      <c r="AA893" s="1" t="str">
        <f>IF(Append1[[#This Row],[total_day_charge]]&gt;30,"Heavy User",
IF(Append1[[#This Row],[total_eve_charge]]&gt;20,"Evening User",
IF(Append1[[#This Row],[total_night_charge]]&gt;10,"Night User","Low User")))</f>
        <v>Low User</v>
      </c>
    </row>
    <row r="894" spans="1:27" hidden="1" x14ac:dyDescent="0.3">
      <c r="A894">
        <v>143</v>
      </c>
      <c r="B894" s="1" t="s">
        <v>31</v>
      </c>
      <c r="C894">
        <v>179</v>
      </c>
      <c r="D894" s="1" t="s">
        <v>32</v>
      </c>
      <c r="E894" s="1">
        <v>0</v>
      </c>
      <c r="F894" s="1" t="s">
        <v>23</v>
      </c>
      <c r="G894">
        <v>0</v>
      </c>
      <c r="H894" t="str">
        <f>IF(Append1[[#This Row],[number_vmail_messages]]&lt;=10, "Low",
IF(Append1[[#This Row],[number_vmail_messages]]&lt;=25, "Medium", "High"))</f>
        <v>Low</v>
      </c>
      <c r="I894">
        <v>219.2</v>
      </c>
      <c r="J894">
        <v>92</v>
      </c>
      <c r="K894">
        <v>37.26</v>
      </c>
      <c r="L894">
        <v>149.4</v>
      </c>
      <c r="M894">
        <v>125</v>
      </c>
      <c r="N894">
        <v>12.7</v>
      </c>
      <c r="O894">
        <v>244.7</v>
      </c>
      <c r="P894">
        <v>104</v>
      </c>
      <c r="Q894">
        <v>11.01</v>
      </c>
      <c r="R894">
        <v>6.1</v>
      </c>
      <c r="S894">
        <v>5</v>
      </c>
      <c r="T894">
        <v>1.65</v>
      </c>
      <c r="U894" t="str">
        <f>IF(Append1[[#This Row],[total_intl_charge]] &lt;= MEDIAN(Append1[total_intl_charge]), "Low", "High")</f>
        <v>Low</v>
      </c>
      <c r="V894">
        <v>0</v>
      </c>
      <c r="W894" t="s">
        <v>23</v>
      </c>
      <c r="X894" s="1" t="s">
        <v>23</v>
      </c>
      <c r="Y894">
        <f>IF(Append1[[#This Row],[churn]]="yes", 1,0)</f>
        <v>0</v>
      </c>
      <c r="Z894" t="str">
        <f>IF(Append1[[#This Row],[total_eve_charge]]&lt;=15,"Low",
IF(Append1[[#This Row],[total_eve_charge]]&lt;=19,"Medium","High"))</f>
        <v>Low</v>
      </c>
      <c r="AA894" s="1" t="str">
        <f>IF(Append1[[#This Row],[total_day_charge]]&gt;30,"Heavy User",
IF(Append1[[#This Row],[total_eve_charge]]&gt;20,"Evening User",
IF(Append1[[#This Row],[total_night_charge]]&gt;10,"Night User","Low User")))</f>
        <v>Heavy User</v>
      </c>
    </row>
    <row r="895" spans="1:27" hidden="1" x14ac:dyDescent="0.3">
      <c r="A895">
        <v>144</v>
      </c>
      <c r="B895" s="1" t="s">
        <v>29</v>
      </c>
      <c r="C895">
        <v>94</v>
      </c>
      <c r="D895" s="1" t="s">
        <v>22</v>
      </c>
      <c r="E895" s="1">
        <v>0</v>
      </c>
      <c r="F895" s="1" t="s">
        <v>23</v>
      </c>
      <c r="G895">
        <v>0</v>
      </c>
      <c r="H895" t="str">
        <f>IF(Append1[[#This Row],[number_vmail_messages]]&lt;=10, "Low",
IF(Append1[[#This Row],[number_vmail_messages]]&lt;=25, "Medium", "High"))</f>
        <v>Low</v>
      </c>
      <c r="I895">
        <v>252.6</v>
      </c>
      <c r="J895">
        <v>104</v>
      </c>
      <c r="K895">
        <v>42.94</v>
      </c>
      <c r="L895">
        <v>169</v>
      </c>
      <c r="M895">
        <v>125</v>
      </c>
      <c r="N895">
        <v>14.37</v>
      </c>
      <c r="O895">
        <v>170.9</v>
      </c>
      <c r="P895">
        <v>106</v>
      </c>
      <c r="Q895">
        <v>7.69</v>
      </c>
      <c r="R895">
        <v>11.1</v>
      </c>
      <c r="S895">
        <v>7</v>
      </c>
      <c r="T895">
        <v>3</v>
      </c>
      <c r="U895" t="str">
        <f>IF(Append1[[#This Row],[total_intl_charge]] &lt;= MEDIAN(Append1[total_intl_charge]), "Low", "High")</f>
        <v>High</v>
      </c>
      <c r="V895">
        <v>2</v>
      </c>
      <c r="W895" t="s">
        <v>23</v>
      </c>
      <c r="X895" s="1" t="s">
        <v>23</v>
      </c>
      <c r="Y895">
        <f>IF(Append1[[#This Row],[churn]]="yes", 1,0)</f>
        <v>0</v>
      </c>
      <c r="Z895" t="str">
        <f>IF(Append1[[#This Row],[total_eve_charge]]&lt;=15,"Low",
IF(Append1[[#This Row],[total_eve_charge]]&lt;=19,"Medium","High"))</f>
        <v>Low</v>
      </c>
      <c r="AA895" s="1" t="str">
        <f>IF(Append1[[#This Row],[total_day_charge]]&gt;30,"Heavy User",
IF(Append1[[#This Row],[total_eve_charge]]&gt;20,"Evening User",
IF(Append1[[#This Row],[total_night_charge]]&gt;10,"Night User","Low User")))</f>
        <v>Heavy User</v>
      </c>
    </row>
    <row r="896" spans="1:27" hidden="1" x14ac:dyDescent="0.3">
      <c r="A896">
        <v>145</v>
      </c>
      <c r="B896" s="1" t="s">
        <v>38</v>
      </c>
      <c r="C896">
        <v>62</v>
      </c>
      <c r="D896" s="1" t="s">
        <v>22</v>
      </c>
      <c r="E896" s="1">
        <v>0</v>
      </c>
      <c r="F896" s="1" t="s">
        <v>23</v>
      </c>
      <c r="G896">
        <v>0</v>
      </c>
      <c r="H896" t="str">
        <f>IF(Append1[[#This Row],[number_vmail_messages]]&lt;=10, "Low",
IF(Append1[[#This Row],[number_vmail_messages]]&lt;=25, "Medium", "High"))</f>
        <v>Low</v>
      </c>
      <c r="I896">
        <v>147.1</v>
      </c>
      <c r="J896">
        <v>91</v>
      </c>
      <c r="K896">
        <v>25.01</v>
      </c>
      <c r="L896">
        <v>190.4</v>
      </c>
      <c r="M896">
        <v>107</v>
      </c>
      <c r="N896">
        <v>16.18</v>
      </c>
      <c r="O896">
        <v>195.2</v>
      </c>
      <c r="P896">
        <v>115</v>
      </c>
      <c r="Q896">
        <v>8.7799999999999994</v>
      </c>
      <c r="R896">
        <v>12.2</v>
      </c>
      <c r="S896">
        <v>3</v>
      </c>
      <c r="T896">
        <v>3.29</v>
      </c>
      <c r="U896" t="str">
        <f>IF(Append1[[#This Row],[total_intl_charge]] &lt;= MEDIAN(Append1[total_intl_charge]), "Low", "High")</f>
        <v>High</v>
      </c>
      <c r="V896">
        <v>0</v>
      </c>
      <c r="W896" t="s">
        <v>23</v>
      </c>
      <c r="X896" s="1" t="s">
        <v>23</v>
      </c>
      <c r="Y896">
        <f>IF(Append1[[#This Row],[churn]]="yes", 1,0)</f>
        <v>0</v>
      </c>
      <c r="Z896" t="str">
        <f>IF(Append1[[#This Row],[total_eve_charge]]&lt;=15,"Low",
IF(Append1[[#This Row],[total_eve_charge]]&lt;=19,"Medium","High"))</f>
        <v>Medium</v>
      </c>
      <c r="AA896" s="1" t="str">
        <f>IF(Append1[[#This Row],[total_day_charge]]&gt;30,"Heavy User",
IF(Append1[[#This Row],[total_eve_charge]]&gt;20,"Evening User",
IF(Append1[[#This Row],[total_night_charge]]&gt;10,"Night User","Low User")))</f>
        <v>Low User</v>
      </c>
    </row>
    <row r="897" spans="1:27" hidden="1" x14ac:dyDescent="0.3">
      <c r="A897">
        <v>146</v>
      </c>
      <c r="B897" s="1" t="s">
        <v>68</v>
      </c>
      <c r="C897">
        <v>116</v>
      </c>
      <c r="D897" s="1" t="s">
        <v>32</v>
      </c>
      <c r="E897" s="1">
        <v>0</v>
      </c>
      <c r="F897" s="1" t="s">
        <v>23</v>
      </c>
      <c r="G897">
        <v>0</v>
      </c>
      <c r="H897" t="str">
        <f>IF(Append1[[#This Row],[number_vmail_messages]]&lt;=10, "Low",
IF(Append1[[#This Row],[number_vmail_messages]]&lt;=25, "Medium", "High"))</f>
        <v>Low</v>
      </c>
      <c r="I897">
        <v>173.5</v>
      </c>
      <c r="J897">
        <v>93</v>
      </c>
      <c r="K897">
        <v>29.5</v>
      </c>
      <c r="L897">
        <v>194.1</v>
      </c>
      <c r="M897">
        <v>76</v>
      </c>
      <c r="N897">
        <v>16.5</v>
      </c>
      <c r="O897">
        <v>208</v>
      </c>
      <c r="P897">
        <v>112</v>
      </c>
      <c r="Q897">
        <v>9.36</v>
      </c>
      <c r="R897">
        <v>16.2</v>
      </c>
      <c r="S897">
        <v>10</v>
      </c>
      <c r="T897">
        <v>4.37</v>
      </c>
      <c r="U897" t="str">
        <f>IF(Append1[[#This Row],[total_intl_charge]] &lt;= MEDIAN(Append1[total_intl_charge]), "Low", "High")</f>
        <v>High</v>
      </c>
      <c r="V897">
        <v>3</v>
      </c>
      <c r="W897" t="s">
        <v>23</v>
      </c>
      <c r="X897" s="1" t="s">
        <v>23</v>
      </c>
      <c r="Y897">
        <f>IF(Append1[[#This Row],[churn]]="yes", 1,0)</f>
        <v>0</v>
      </c>
      <c r="Z897" t="str">
        <f>IF(Append1[[#This Row],[total_eve_charge]]&lt;=15,"Low",
IF(Append1[[#This Row],[total_eve_charge]]&lt;=19,"Medium","High"))</f>
        <v>Medium</v>
      </c>
      <c r="AA897" s="1" t="str">
        <f>IF(Append1[[#This Row],[total_day_charge]]&gt;30,"Heavy User",
IF(Append1[[#This Row],[total_eve_charge]]&gt;20,"Evening User",
IF(Append1[[#This Row],[total_night_charge]]&gt;10,"Night User","Low User")))</f>
        <v>Low User</v>
      </c>
    </row>
    <row r="898" spans="1:27" hidden="1" x14ac:dyDescent="0.3">
      <c r="A898">
        <v>147</v>
      </c>
      <c r="B898" s="1" t="s">
        <v>21</v>
      </c>
      <c r="C898">
        <v>70</v>
      </c>
      <c r="D898" s="1" t="s">
        <v>32</v>
      </c>
      <c r="E898" s="1">
        <v>0</v>
      </c>
      <c r="F898" s="1" t="s">
        <v>23</v>
      </c>
      <c r="G898">
        <v>0</v>
      </c>
      <c r="H898" t="str">
        <f>IF(Append1[[#This Row],[number_vmail_messages]]&lt;=10, "Low",
IF(Append1[[#This Row],[number_vmail_messages]]&lt;=25, "Medium", "High"))</f>
        <v>Low</v>
      </c>
      <c r="I898">
        <v>232.1</v>
      </c>
      <c r="J898">
        <v>122</v>
      </c>
      <c r="K898">
        <v>39.46</v>
      </c>
      <c r="L898">
        <v>292.3</v>
      </c>
      <c r="M898">
        <v>112</v>
      </c>
      <c r="N898">
        <v>24.85</v>
      </c>
      <c r="O898">
        <v>201.2</v>
      </c>
      <c r="P898">
        <v>112</v>
      </c>
      <c r="Q898">
        <v>9.0500000000000007</v>
      </c>
      <c r="R898">
        <v>0</v>
      </c>
      <c r="S898">
        <v>0</v>
      </c>
      <c r="T898">
        <v>0</v>
      </c>
      <c r="U898" t="str">
        <f>IF(Append1[[#This Row],[total_intl_charge]] &lt;= MEDIAN(Append1[total_intl_charge]), "Low", "High")</f>
        <v>Low</v>
      </c>
      <c r="V898">
        <v>3</v>
      </c>
      <c r="W898" t="s">
        <v>23</v>
      </c>
      <c r="X898" s="1" t="s">
        <v>23</v>
      </c>
      <c r="Y898">
        <f>IF(Append1[[#This Row],[churn]]="yes", 1,0)</f>
        <v>0</v>
      </c>
      <c r="Z898" t="str">
        <f>IF(Append1[[#This Row],[total_eve_charge]]&lt;=15,"Low",
IF(Append1[[#This Row],[total_eve_charge]]&lt;=19,"Medium","High"))</f>
        <v>High</v>
      </c>
      <c r="AA898" s="1" t="str">
        <f>IF(Append1[[#This Row],[total_day_charge]]&gt;30,"Heavy User",
IF(Append1[[#This Row],[total_eve_charge]]&gt;20,"Evening User",
IF(Append1[[#This Row],[total_night_charge]]&gt;10,"Night User","Low User")))</f>
        <v>Heavy User</v>
      </c>
    </row>
    <row r="899" spans="1:27" x14ac:dyDescent="0.3">
      <c r="A899">
        <v>148</v>
      </c>
      <c r="B899" s="1" t="s">
        <v>71</v>
      </c>
      <c r="C899">
        <v>94</v>
      </c>
      <c r="D899" s="1" t="s">
        <v>26</v>
      </c>
      <c r="E899" s="1">
        <v>1</v>
      </c>
      <c r="F899" s="1" t="s">
        <v>24</v>
      </c>
      <c r="G899">
        <v>23</v>
      </c>
      <c r="H899" t="str">
        <f>IF(Append1[[#This Row],[number_vmail_messages]]&lt;=10, "Low",
IF(Append1[[#This Row],[number_vmail_messages]]&lt;=25, "Medium", "High"))</f>
        <v>Medium</v>
      </c>
      <c r="I899">
        <v>197.1</v>
      </c>
      <c r="J899">
        <v>125</v>
      </c>
      <c r="K899">
        <v>33.51</v>
      </c>
      <c r="L899">
        <v>214.5</v>
      </c>
      <c r="M899">
        <v>136</v>
      </c>
      <c r="N899">
        <v>18.23</v>
      </c>
      <c r="O899">
        <v>282.2</v>
      </c>
      <c r="P899">
        <v>103</v>
      </c>
      <c r="Q899">
        <v>12.7</v>
      </c>
      <c r="R899">
        <v>9.5</v>
      </c>
      <c r="S899">
        <v>5</v>
      </c>
      <c r="T899">
        <v>2.57</v>
      </c>
      <c r="U899" t="str">
        <f>IF(Append1[[#This Row],[total_intl_charge]] &lt;= MEDIAN(Append1[total_intl_charge]), "Low", "High")</f>
        <v>Low</v>
      </c>
      <c r="V899">
        <v>4</v>
      </c>
      <c r="W899" t="s">
        <v>23</v>
      </c>
      <c r="X899" s="1" t="s">
        <v>24</v>
      </c>
      <c r="Y899">
        <f>IF(Append1[[#This Row],[churn]]="yes", 1,0)</f>
        <v>0</v>
      </c>
      <c r="Z899" t="str">
        <f>IF(Append1[[#This Row],[total_eve_charge]]&lt;=15,"Low",
IF(Append1[[#This Row],[total_eve_charge]]&lt;=19,"Medium","High"))</f>
        <v>Medium</v>
      </c>
      <c r="AA899" s="1" t="str">
        <f>IF(Append1[[#This Row],[total_day_charge]]&gt;30,"Heavy User",
IF(Append1[[#This Row],[total_eve_charge]]&gt;20,"Evening User",
IF(Append1[[#This Row],[total_night_charge]]&gt;10,"Night User","Low User")))</f>
        <v>Heavy User</v>
      </c>
    </row>
    <row r="900" spans="1:27" hidden="1" x14ac:dyDescent="0.3">
      <c r="A900">
        <v>149</v>
      </c>
      <c r="B900" s="1" t="s">
        <v>41</v>
      </c>
      <c r="C900">
        <v>126</v>
      </c>
      <c r="D900" s="1" t="s">
        <v>22</v>
      </c>
      <c r="E900" s="1">
        <v>0</v>
      </c>
      <c r="F900" s="1" t="s">
        <v>23</v>
      </c>
      <c r="G900">
        <v>0</v>
      </c>
      <c r="H900" t="str">
        <f>IF(Append1[[#This Row],[number_vmail_messages]]&lt;=10, "Low",
IF(Append1[[#This Row],[number_vmail_messages]]&lt;=25, "Medium", "High"))</f>
        <v>Low</v>
      </c>
      <c r="I900">
        <v>58.2</v>
      </c>
      <c r="J900">
        <v>94</v>
      </c>
      <c r="K900">
        <v>9.89</v>
      </c>
      <c r="L900">
        <v>138.69999999999999</v>
      </c>
      <c r="M900">
        <v>118</v>
      </c>
      <c r="N900">
        <v>11.79</v>
      </c>
      <c r="O900">
        <v>136.80000000000001</v>
      </c>
      <c r="P900">
        <v>91</v>
      </c>
      <c r="Q900">
        <v>6.16</v>
      </c>
      <c r="R900">
        <v>11.9</v>
      </c>
      <c r="S900">
        <v>1</v>
      </c>
      <c r="T900">
        <v>3.21</v>
      </c>
      <c r="U900" t="str">
        <f>IF(Append1[[#This Row],[total_intl_charge]] &lt;= MEDIAN(Append1[total_intl_charge]), "Low", "High")</f>
        <v>High</v>
      </c>
      <c r="V900">
        <v>5</v>
      </c>
      <c r="W900" t="s">
        <v>24</v>
      </c>
      <c r="X900" s="1" t="s">
        <v>23</v>
      </c>
      <c r="Y900">
        <f>IF(Append1[[#This Row],[churn]]="yes", 1,0)</f>
        <v>1</v>
      </c>
      <c r="Z900" t="str">
        <f>IF(Append1[[#This Row],[total_eve_charge]]&lt;=15,"Low",
IF(Append1[[#This Row],[total_eve_charge]]&lt;=19,"Medium","High"))</f>
        <v>Low</v>
      </c>
      <c r="AA900" s="1" t="str">
        <f>IF(Append1[[#This Row],[total_day_charge]]&gt;30,"Heavy User",
IF(Append1[[#This Row],[total_eve_charge]]&gt;20,"Evening User",
IF(Append1[[#This Row],[total_night_charge]]&gt;10,"Night User","Low User")))</f>
        <v>Low User</v>
      </c>
    </row>
    <row r="901" spans="1:27" x14ac:dyDescent="0.3">
      <c r="A901">
        <v>150</v>
      </c>
      <c r="B901" s="1" t="s">
        <v>44</v>
      </c>
      <c r="C901">
        <v>67</v>
      </c>
      <c r="D901" s="1" t="s">
        <v>32</v>
      </c>
      <c r="E901" s="1">
        <v>0</v>
      </c>
      <c r="F901" s="1" t="s">
        <v>24</v>
      </c>
      <c r="G901">
        <v>36</v>
      </c>
      <c r="H901" t="str">
        <f>IF(Append1[[#This Row],[number_vmail_messages]]&lt;=10, "Low",
IF(Append1[[#This Row],[number_vmail_messages]]&lt;=25, "Medium", "High"))</f>
        <v>High</v>
      </c>
      <c r="I901">
        <v>115.6</v>
      </c>
      <c r="J901">
        <v>111</v>
      </c>
      <c r="K901">
        <v>19.649999999999999</v>
      </c>
      <c r="L901">
        <v>237.7</v>
      </c>
      <c r="M901">
        <v>94</v>
      </c>
      <c r="N901">
        <v>20.2</v>
      </c>
      <c r="O901">
        <v>169.9</v>
      </c>
      <c r="P901">
        <v>103</v>
      </c>
      <c r="Q901">
        <v>7.65</v>
      </c>
      <c r="R901">
        <v>9.9</v>
      </c>
      <c r="S901">
        <v>12</v>
      </c>
      <c r="T901">
        <v>2.67</v>
      </c>
      <c r="U901" t="str">
        <f>IF(Append1[[#This Row],[total_intl_charge]] &lt;= MEDIAN(Append1[total_intl_charge]), "Low", "High")</f>
        <v>Low</v>
      </c>
      <c r="V901">
        <v>2</v>
      </c>
      <c r="W901" t="s">
        <v>23</v>
      </c>
      <c r="X901" s="1" t="s">
        <v>23</v>
      </c>
      <c r="Y901">
        <f>IF(Append1[[#This Row],[churn]]="yes", 1,0)</f>
        <v>0</v>
      </c>
      <c r="Z901" t="str">
        <f>IF(Append1[[#This Row],[total_eve_charge]]&lt;=15,"Low",
IF(Append1[[#This Row],[total_eve_charge]]&lt;=19,"Medium","High"))</f>
        <v>High</v>
      </c>
      <c r="AA901" s="1" t="str">
        <f>IF(Append1[[#This Row],[total_day_charge]]&gt;30,"Heavy User",
IF(Append1[[#This Row],[total_eve_charge]]&gt;20,"Evening User",
IF(Append1[[#This Row],[total_night_charge]]&gt;10,"Night User","Low User")))</f>
        <v>Evening User</v>
      </c>
    </row>
    <row r="902" spans="1:27" hidden="1" x14ac:dyDescent="0.3">
      <c r="A902">
        <v>151</v>
      </c>
      <c r="B902" s="1" t="s">
        <v>52</v>
      </c>
      <c r="C902">
        <v>19</v>
      </c>
      <c r="D902" s="1" t="s">
        <v>32</v>
      </c>
      <c r="E902" s="1">
        <v>0</v>
      </c>
      <c r="F902" s="1" t="s">
        <v>23</v>
      </c>
      <c r="G902">
        <v>0</v>
      </c>
      <c r="H902" t="str">
        <f>IF(Append1[[#This Row],[number_vmail_messages]]&lt;=10, "Low",
IF(Append1[[#This Row],[number_vmail_messages]]&lt;=25, "Medium", "High"))</f>
        <v>Low</v>
      </c>
      <c r="I902">
        <v>186.1</v>
      </c>
      <c r="J902">
        <v>98</v>
      </c>
      <c r="K902">
        <v>31.64</v>
      </c>
      <c r="L902">
        <v>254.3</v>
      </c>
      <c r="M902">
        <v>57</v>
      </c>
      <c r="N902">
        <v>21.62</v>
      </c>
      <c r="O902">
        <v>214</v>
      </c>
      <c r="P902">
        <v>127</v>
      </c>
      <c r="Q902">
        <v>9.6300000000000008</v>
      </c>
      <c r="R902">
        <v>14.6</v>
      </c>
      <c r="S902">
        <v>7</v>
      </c>
      <c r="T902">
        <v>3.94</v>
      </c>
      <c r="U902" t="str">
        <f>IF(Append1[[#This Row],[total_intl_charge]] &lt;= MEDIAN(Append1[total_intl_charge]), "Low", "High")</f>
        <v>High</v>
      </c>
      <c r="V902">
        <v>2</v>
      </c>
      <c r="W902" t="s">
        <v>23</v>
      </c>
      <c r="X902" s="1" t="s">
        <v>23</v>
      </c>
      <c r="Y902">
        <f>IF(Append1[[#This Row],[churn]]="yes", 1,0)</f>
        <v>0</v>
      </c>
      <c r="Z902" t="str">
        <f>IF(Append1[[#This Row],[total_eve_charge]]&lt;=15,"Low",
IF(Append1[[#This Row],[total_eve_charge]]&lt;=19,"Medium","High"))</f>
        <v>High</v>
      </c>
      <c r="AA902" s="1" t="str">
        <f>IF(Append1[[#This Row],[total_day_charge]]&gt;30,"Heavy User",
IF(Append1[[#This Row],[total_eve_charge]]&gt;20,"Evening User",
IF(Append1[[#This Row],[total_night_charge]]&gt;10,"Night User","Low User")))</f>
        <v>Heavy User</v>
      </c>
    </row>
    <row r="903" spans="1:27" hidden="1" x14ac:dyDescent="0.3">
      <c r="A903">
        <v>152</v>
      </c>
      <c r="B903" s="1" t="s">
        <v>56</v>
      </c>
      <c r="C903">
        <v>170</v>
      </c>
      <c r="D903" s="1" t="s">
        <v>26</v>
      </c>
      <c r="E903" s="1">
        <v>1</v>
      </c>
      <c r="F903" s="1" t="s">
        <v>23</v>
      </c>
      <c r="G903">
        <v>0</v>
      </c>
      <c r="H903" t="str">
        <f>IF(Append1[[#This Row],[number_vmail_messages]]&lt;=10, "Low",
IF(Append1[[#This Row],[number_vmail_messages]]&lt;=25, "Medium", "High"))</f>
        <v>Low</v>
      </c>
      <c r="I903">
        <v>259.89999999999998</v>
      </c>
      <c r="J903">
        <v>68</v>
      </c>
      <c r="K903">
        <v>44.18</v>
      </c>
      <c r="L903">
        <v>245</v>
      </c>
      <c r="M903">
        <v>122</v>
      </c>
      <c r="N903">
        <v>20.83</v>
      </c>
      <c r="O903">
        <v>134.4</v>
      </c>
      <c r="P903">
        <v>121</v>
      </c>
      <c r="Q903">
        <v>6.05</v>
      </c>
      <c r="R903">
        <v>8.4</v>
      </c>
      <c r="S903">
        <v>3</v>
      </c>
      <c r="T903">
        <v>2.27</v>
      </c>
      <c r="U903" t="str">
        <f>IF(Append1[[#This Row],[total_intl_charge]] &lt;= MEDIAN(Append1[total_intl_charge]), "Low", "High")</f>
        <v>Low</v>
      </c>
      <c r="V903">
        <v>3</v>
      </c>
      <c r="W903" t="s">
        <v>23</v>
      </c>
      <c r="X903" s="1" t="s">
        <v>24</v>
      </c>
      <c r="Y903">
        <f>IF(Append1[[#This Row],[churn]]="yes", 1,0)</f>
        <v>0</v>
      </c>
      <c r="Z903" t="str">
        <f>IF(Append1[[#This Row],[total_eve_charge]]&lt;=15,"Low",
IF(Append1[[#This Row],[total_eve_charge]]&lt;=19,"Medium","High"))</f>
        <v>High</v>
      </c>
      <c r="AA903" s="1" t="str">
        <f>IF(Append1[[#This Row],[total_day_charge]]&gt;30,"Heavy User",
IF(Append1[[#This Row],[total_eve_charge]]&gt;20,"Evening User",
IF(Append1[[#This Row],[total_night_charge]]&gt;10,"Night User","Low User")))</f>
        <v>Heavy User</v>
      </c>
    </row>
    <row r="904" spans="1:27" hidden="1" x14ac:dyDescent="0.3">
      <c r="A904">
        <v>153</v>
      </c>
      <c r="B904" s="1" t="s">
        <v>58</v>
      </c>
      <c r="C904">
        <v>73</v>
      </c>
      <c r="D904" s="1" t="s">
        <v>22</v>
      </c>
      <c r="E904" s="1">
        <v>0</v>
      </c>
      <c r="F904" s="1" t="s">
        <v>23</v>
      </c>
      <c r="G904">
        <v>0</v>
      </c>
      <c r="H904" t="str">
        <f>IF(Append1[[#This Row],[number_vmail_messages]]&lt;=10, "Low",
IF(Append1[[#This Row],[number_vmail_messages]]&lt;=25, "Medium", "High"))</f>
        <v>Low</v>
      </c>
      <c r="I904">
        <v>214.3</v>
      </c>
      <c r="J904">
        <v>145</v>
      </c>
      <c r="K904">
        <v>36.43</v>
      </c>
      <c r="L904">
        <v>268.5</v>
      </c>
      <c r="M904">
        <v>135</v>
      </c>
      <c r="N904">
        <v>22.82</v>
      </c>
      <c r="O904">
        <v>241.2</v>
      </c>
      <c r="P904">
        <v>92</v>
      </c>
      <c r="Q904">
        <v>10.85</v>
      </c>
      <c r="R904">
        <v>10.8</v>
      </c>
      <c r="S904">
        <v>13</v>
      </c>
      <c r="T904">
        <v>2.92</v>
      </c>
      <c r="U904" t="str">
        <f>IF(Append1[[#This Row],[total_intl_charge]] &lt;= MEDIAN(Append1[total_intl_charge]), "Low", "High")</f>
        <v>High</v>
      </c>
      <c r="V904">
        <v>1</v>
      </c>
      <c r="W904" t="s">
        <v>23</v>
      </c>
      <c r="X904" s="1" t="s">
        <v>23</v>
      </c>
      <c r="Y904">
        <f>IF(Append1[[#This Row],[churn]]="yes", 1,0)</f>
        <v>0</v>
      </c>
      <c r="Z904" t="str">
        <f>IF(Append1[[#This Row],[total_eve_charge]]&lt;=15,"Low",
IF(Append1[[#This Row],[total_eve_charge]]&lt;=19,"Medium","High"))</f>
        <v>High</v>
      </c>
      <c r="AA904" s="1" t="str">
        <f>IF(Append1[[#This Row],[total_day_charge]]&gt;30,"Heavy User",
IF(Append1[[#This Row],[total_eve_charge]]&gt;20,"Evening User",
IF(Append1[[#This Row],[total_night_charge]]&gt;10,"Night User","Low User")))</f>
        <v>Heavy User</v>
      </c>
    </row>
    <row r="905" spans="1:27" hidden="1" x14ac:dyDescent="0.3">
      <c r="A905">
        <v>154</v>
      </c>
      <c r="B905" s="1" t="s">
        <v>44</v>
      </c>
      <c r="C905">
        <v>106</v>
      </c>
      <c r="D905" s="1" t="s">
        <v>32</v>
      </c>
      <c r="E905" s="1">
        <v>0</v>
      </c>
      <c r="F905" s="1" t="s">
        <v>23</v>
      </c>
      <c r="G905">
        <v>0</v>
      </c>
      <c r="H905" t="str">
        <f>IF(Append1[[#This Row],[number_vmail_messages]]&lt;=10, "Low",
IF(Append1[[#This Row],[number_vmail_messages]]&lt;=25, "Medium", "High"))</f>
        <v>Low</v>
      </c>
      <c r="I905">
        <v>158.69999999999999</v>
      </c>
      <c r="J905">
        <v>74</v>
      </c>
      <c r="K905">
        <v>26.98</v>
      </c>
      <c r="L905">
        <v>64.3</v>
      </c>
      <c r="M905">
        <v>139</v>
      </c>
      <c r="N905">
        <v>5.47</v>
      </c>
      <c r="O905">
        <v>198.5</v>
      </c>
      <c r="P905">
        <v>103</v>
      </c>
      <c r="Q905">
        <v>8.93</v>
      </c>
      <c r="R905">
        <v>10.199999999999999</v>
      </c>
      <c r="S905">
        <v>4</v>
      </c>
      <c r="T905">
        <v>2.75</v>
      </c>
      <c r="U905" t="str">
        <f>IF(Append1[[#This Row],[total_intl_charge]] &lt;= MEDIAN(Append1[total_intl_charge]), "Low", "High")</f>
        <v>Low</v>
      </c>
      <c r="V905">
        <v>1</v>
      </c>
      <c r="W905" t="s">
        <v>23</v>
      </c>
      <c r="X905" s="1" t="s">
        <v>23</v>
      </c>
      <c r="Y905">
        <f>IF(Append1[[#This Row],[churn]]="yes", 1,0)</f>
        <v>0</v>
      </c>
      <c r="Z905" t="str">
        <f>IF(Append1[[#This Row],[total_eve_charge]]&lt;=15,"Low",
IF(Append1[[#This Row],[total_eve_charge]]&lt;=19,"Medium","High"))</f>
        <v>Low</v>
      </c>
      <c r="AA905" s="1" t="str">
        <f>IF(Append1[[#This Row],[total_day_charge]]&gt;30,"Heavy User",
IF(Append1[[#This Row],[total_eve_charge]]&gt;20,"Evening User",
IF(Append1[[#This Row],[total_night_charge]]&gt;10,"Night User","Low User")))</f>
        <v>Low User</v>
      </c>
    </row>
    <row r="906" spans="1:27" hidden="1" x14ac:dyDescent="0.3">
      <c r="A906">
        <v>155</v>
      </c>
      <c r="B906" s="1" t="s">
        <v>54</v>
      </c>
      <c r="C906">
        <v>93</v>
      </c>
      <c r="D906" s="1" t="s">
        <v>22</v>
      </c>
      <c r="E906" s="1">
        <v>0</v>
      </c>
      <c r="F906" s="1" t="s">
        <v>23</v>
      </c>
      <c r="G906">
        <v>0</v>
      </c>
      <c r="H906" t="str">
        <f>IF(Append1[[#This Row],[number_vmail_messages]]&lt;=10, "Low",
IF(Append1[[#This Row],[number_vmail_messages]]&lt;=25, "Medium", "High"))</f>
        <v>Low</v>
      </c>
      <c r="I906">
        <v>271.60000000000002</v>
      </c>
      <c r="J906">
        <v>71</v>
      </c>
      <c r="K906">
        <v>46.17</v>
      </c>
      <c r="L906">
        <v>229.4</v>
      </c>
      <c r="M906">
        <v>108</v>
      </c>
      <c r="N906">
        <v>19.5</v>
      </c>
      <c r="O906">
        <v>77.3</v>
      </c>
      <c r="P906">
        <v>121</v>
      </c>
      <c r="Q906">
        <v>3.48</v>
      </c>
      <c r="R906">
        <v>10.9</v>
      </c>
      <c r="S906">
        <v>3</v>
      </c>
      <c r="T906">
        <v>2.94</v>
      </c>
      <c r="U906" t="str">
        <f>IF(Append1[[#This Row],[total_intl_charge]] &lt;= MEDIAN(Append1[total_intl_charge]), "Low", "High")</f>
        <v>High</v>
      </c>
      <c r="V906">
        <v>2</v>
      </c>
      <c r="W906" t="s">
        <v>23</v>
      </c>
      <c r="X906" s="1" t="s">
        <v>23</v>
      </c>
      <c r="Y906">
        <f>IF(Append1[[#This Row],[churn]]="yes", 1,0)</f>
        <v>0</v>
      </c>
      <c r="Z906" t="str">
        <f>IF(Append1[[#This Row],[total_eve_charge]]&lt;=15,"Low",
IF(Append1[[#This Row],[total_eve_charge]]&lt;=19,"Medium","High"))</f>
        <v>High</v>
      </c>
      <c r="AA906" s="1" t="str">
        <f>IF(Append1[[#This Row],[total_day_charge]]&gt;30,"Heavy User",
IF(Append1[[#This Row],[total_eve_charge]]&gt;20,"Evening User",
IF(Append1[[#This Row],[total_night_charge]]&gt;10,"Night User","Low User")))</f>
        <v>Heavy User</v>
      </c>
    </row>
    <row r="907" spans="1:27" hidden="1" x14ac:dyDescent="0.3">
      <c r="A907">
        <v>156</v>
      </c>
      <c r="B907" s="1" t="s">
        <v>47</v>
      </c>
      <c r="C907">
        <v>51</v>
      </c>
      <c r="D907" s="1" t="s">
        <v>32</v>
      </c>
      <c r="E907" s="1">
        <v>0</v>
      </c>
      <c r="F907" s="1" t="s">
        <v>23</v>
      </c>
      <c r="G907">
        <v>0</v>
      </c>
      <c r="H907" t="str">
        <f>IF(Append1[[#This Row],[number_vmail_messages]]&lt;=10, "Low",
IF(Append1[[#This Row],[number_vmail_messages]]&lt;=25, "Medium", "High"))</f>
        <v>Low</v>
      </c>
      <c r="I907">
        <v>232.4</v>
      </c>
      <c r="J907">
        <v>109</v>
      </c>
      <c r="K907">
        <v>39.51</v>
      </c>
      <c r="L907">
        <v>187.4</v>
      </c>
      <c r="M907">
        <v>95</v>
      </c>
      <c r="N907">
        <v>15.93</v>
      </c>
      <c r="O907">
        <v>231.2</v>
      </c>
      <c r="P907">
        <v>107</v>
      </c>
      <c r="Q907">
        <v>10.4</v>
      </c>
      <c r="R907">
        <v>9.1</v>
      </c>
      <c r="S907">
        <v>3</v>
      </c>
      <c r="T907">
        <v>2.46</v>
      </c>
      <c r="U907" t="str">
        <f>IF(Append1[[#This Row],[total_intl_charge]] &lt;= MEDIAN(Append1[total_intl_charge]), "Low", "High")</f>
        <v>Low</v>
      </c>
      <c r="V907">
        <v>1</v>
      </c>
      <c r="W907" t="s">
        <v>23</v>
      </c>
      <c r="X907" s="1" t="s">
        <v>23</v>
      </c>
      <c r="Y907">
        <f>IF(Append1[[#This Row],[churn]]="yes", 1,0)</f>
        <v>0</v>
      </c>
      <c r="Z907" t="str">
        <f>IF(Append1[[#This Row],[total_eve_charge]]&lt;=15,"Low",
IF(Append1[[#This Row],[total_eve_charge]]&lt;=19,"Medium","High"))</f>
        <v>Medium</v>
      </c>
      <c r="AA907" s="1" t="str">
        <f>IF(Append1[[#This Row],[total_day_charge]]&gt;30,"Heavy User",
IF(Append1[[#This Row],[total_eve_charge]]&gt;20,"Evening User",
IF(Append1[[#This Row],[total_night_charge]]&gt;10,"Night User","Low User")))</f>
        <v>Heavy User</v>
      </c>
    </row>
    <row r="908" spans="1:27" hidden="1" x14ac:dyDescent="0.3">
      <c r="A908">
        <v>157</v>
      </c>
      <c r="B908" s="1" t="s">
        <v>40</v>
      </c>
      <c r="C908">
        <v>130</v>
      </c>
      <c r="D908" s="1" t="s">
        <v>22</v>
      </c>
      <c r="E908" s="1">
        <v>0</v>
      </c>
      <c r="F908" s="1" t="s">
        <v>23</v>
      </c>
      <c r="G908">
        <v>0</v>
      </c>
      <c r="H908" t="str">
        <f>IF(Append1[[#This Row],[number_vmail_messages]]&lt;=10, "Low",
IF(Append1[[#This Row],[number_vmail_messages]]&lt;=25, "Medium", "High"))</f>
        <v>Low</v>
      </c>
      <c r="I908">
        <v>176.9</v>
      </c>
      <c r="J908">
        <v>109</v>
      </c>
      <c r="K908">
        <v>30.07</v>
      </c>
      <c r="L908">
        <v>90.7</v>
      </c>
      <c r="M908">
        <v>104</v>
      </c>
      <c r="N908">
        <v>7.71</v>
      </c>
      <c r="O908">
        <v>238</v>
      </c>
      <c r="P908">
        <v>69</v>
      </c>
      <c r="Q908">
        <v>10.71</v>
      </c>
      <c r="R908">
        <v>9.5</v>
      </c>
      <c r="S908">
        <v>2</v>
      </c>
      <c r="T908">
        <v>2.57</v>
      </c>
      <c r="U908" t="str">
        <f>IF(Append1[[#This Row],[total_intl_charge]] &lt;= MEDIAN(Append1[total_intl_charge]), "Low", "High")</f>
        <v>Low</v>
      </c>
      <c r="V908">
        <v>1</v>
      </c>
      <c r="W908" t="s">
        <v>23</v>
      </c>
      <c r="X908" s="1" t="s">
        <v>23</v>
      </c>
      <c r="Y908">
        <f>IF(Append1[[#This Row],[churn]]="yes", 1,0)</f>
        <v>0</v>
      </c>
      <c r="Z908" t="str">
        <f>IF(Append1[[#This Row],[total_eve_charge]]&lt;=15,"Low",
IF(Append1[[#This Row],[total_eve_charge]]&lt;=19,"Medium","High"))</f>
        <v>Low</v>
      </c>
      <c r="AA908" s="1" t="str">
        <f>IF(Append1[[#This Row],[total_day_charge]]&gt;30,"Heavy User",
IF(Append1[[#This Row],[total_eve_charge]]&gt;20,"Evening User",
IF(Append1[[#This Row],[total_night_charge]]&gt;10,"Night User","Low User")))</f>
        <v>Heavy User</v>
      </c>
    </row>
    <row r="909" spans="1:27" hidden="1" x14ac:dyDescent="0.3">
      <c r="A909">
        <v>158</v>
      </c>
      <c r="B909" s="1" t="s">
        <v>76</v>
      </c>
      <c r="C909">
        <v>80</v>
      </c>
      <c r="D909" s="1" t="s">
        <v>32</v>
      </c>
      <c r="E909" s="1">
        <v>0</v>
      </c>
      <c r="F909" s="1" t="s">
        <v>23</v>
      </c>
      <c r="G909">
        <v>0</v>
      </c>
      <c r="H909" t="str">
        <f>IF(Append1[[#This Row],[number_vmail_messages]]&lt;=10, "Low",
IF(Append1[[#This Row],[number_vmail_messages]]&lt;=25, "Medium", "High"))</f>
        <v>Low</v>
      </c>
      <c r="I909">
        <v>209.9</v>
      </c>
      <c r="J909">
        <v>74</v>
      </c>
      <c r="K909">
        <v>35.68</v>
      </c>
      <c r="L909">
        <v>195.1</v>
      </c>
      <c r="M909">
        <v>77</v>
      </c>
      <c r="N909">
        <v>16.579999999999998</v>
      </c>
      <c r="O909">
        <v>208.2</v>
      </c>
      <c r="P909">
        <v>119</v>
      </c>
      <c r="Q909">
        <v>9.3699999999999992</v>
      </c>
      <c r="R909">
        <v>8.8000000000000007</v>
      </c>
      <c r="S909">
        <v>4</v>
      </c>
      <c r="T909">
        <v>2.38</v>
      </c>
      <c r="U909" t="str">
        <f>IF(Append1[[#This Row],[total_intl_charge]] &lt;= MEDIAN(Append1[total_intl_charge]), "Low", "High")</f>
        <v>Low</v>
      </c>
      <c r="V909">
        <v>2</v>
      </c>
      <c r="W909" t="s">
        <v>23</v>
      </c>
      <c r="X909" s="1" t="s">
        <v>23</v>
      </c>
      <c r="Y909">
        <f>IF(Append1[[#This Row],[churn]]="yes", 1,0)</f>
        <v>0</v>
      </c>
      <c r="Z909" t="str">
        <f>IF(Append1[[#This Row],[total_eve_charge]]&lt;=15,"Low",
IF(Append1[[#This Row],[total_eve_charge]]&lt;=19,"Medium","High"))</f>
        <v>Medium</v>
      </c>
      <c r="AA909" s="1" t="str">
        <f>IF(Append1[[#This Row],[total_day_charge]]&gt;30,"Heavy User",
IF(Append1[[#This Row],[total_eve_charge]]&gt;20,"Evening User",
IF(Append1[[#This Row],[total_night_charge]]&gt;10,"Night User","Low User")))</f>
        <v>Heavy User</v>
      </c>
    </row>
    <row r="910" spans="1:27" hidden="1" x14ac:dyDescent="0.3">
      <c r="A910">
        <v>159</v>
      </c>
      <c r="B910" s="1" t="s">
        <v>63</v>
      </c>
      <c r="C910">
        <v>94</v>
      </c>
      <c r="D910" s="1" t="s">
        <v>22</v>
      </c>
      <c r="E910" s="1">
        <v>0</v>
      </c>
      <c r="F910" s="1" t="s">
        <v>23</v>
      </c>
      <c r="G910">
        <v>0</v>
      </c>
      <c r="H910" t="str">
        <f>IF(Append1[[#This Row],[number_vmail_messages]]&lt;=10, "Low",
IF(Append1[[#This Row],[number_vmail_messages]]&lt;=25, "Medium", "High"))</f>
        <v>Low</v>
      </c>
      <c r="I910">
        <v>137.5</v>
      </c>
      <c r="J910">
        <v>118</v>
      </c>
      <c r="K910">
        <v>23.38</v>
      </c>
      <c r="L910">
        <v>203.2</v>
      </c>
      <c r="M910">
        <v>88</v>
      </c>
      <c r="N910">
        <v>17.27</v>
      </c>
      <c r="O910">
        <v>150</v>
      </c>
      <c r="P910">
        <v>131</v>
      </c>
      <c r="Q910">
        <v>6.75</v>
      </c>
      <c r="R910">
        <v>13.4</v>
      </c>
      <c r="S910">
        <v>2</v>
      </c>
      <c r="T910">
        <v>3.62</v>
      </c>
      <c r="U910" t="str">
        <f>IF(Append1[[#This Row],[total_intl_charge]] &lt;= MEDIAN(Append1[total_intl_charge]), "Low", "High")</f>
        <v>High</v>
      </c>
      <c r="V910">
        <v>0</v>
      </c>
      <c r="W910" t="s">
        <v>23</v>
      </c>
      <c r="X910" s="1" t="s">
        <v>23</v>
      </c>
      <c r="Y910">
        <f>IF(Append1[[#This Row],[churn]]="yes", 1,0)</f>
        <v>0</v>
      </c>
      <c r="Z910" t="str">
        <f>IF(Append1[[#This Row],[total_eve_charge]]&lt;=15,"Low",
IF(Append1[[#This Row],[total_eve_charge]]&lt;=19,"Medium","High"))</f>
        <v>Medium</v>
      </c>
      <c r="AA910" s="1" t="str">
        <f>IF(Append1[[#This Row],[total_day_charge]]&gt;30,"Heavy User",
IF(Append1[[#This Row],[total_eve_charge]]&gt;20,"Evening User",
IF(Append1[[#This Row],[total_night_charge]]&gt;10,"Night User","Low User")))</f>
        <v>Low User</v>
      </c>
    </row>
    <row r="911" spans="1:27" x14ac:dyDescent="0.3">
      <c r="A911">
        <v>160</v>
      </c>
      <c r="B911" s="1" t="s">
        <v>50</v>
      </c>
      <c r="C911">
        <v>118</v>
      </c>
      <c r="D911" s="1" t="s">
        <v>32</v>
      </c>
      <c r="E911" s="1">
        <v>0</v>
      </c>
      <c r="F911" s="1" t="s">
        <v>24</v>
      </c>
      <c r="G911">
        <v>23</v>
      </c>
      <c r="H911" t="str">
        <f>IF(Append1[[#This Row],[number_vmail_messages]]&lt;=10, "Low",
IF(Append1[[#This Row],[number_vmail_messages]]&lt;=25, "Medium", "High"))</f>
        <v>Medium</v>
      </c>
      <c r="I911">
        <v>289.5</v>
      </c>
      <c r="J911">
        <v>52</v>
      </c>
      <c r="K911">
        <v>49.22</v>
      </c>
      <c r="L911">
        <v>166.6</v>
      </c>
      <c r="M911">
        <v>111</v>
      </c>
      <c r="N911">
        <v>14.16</v>
      </c>
      <c r="O911">
        <v>119.1</v>
      </c>
      <c r="P911">
        <v>88</v>
      </c>
      <c r="Q911">
        <v>5.36</v>
      </c>
      <c r="R911">
        <v>9.5</v>
      </c>
      <c r="S911">
        <v>4</v>
      </c>
      <c r="T911">
        <v>2.57</v>
      </c>
      <c r="U911" t="str">
        <f>IF(Append1[[#This Row],[total_intl_charge]] &lt;= MEDIAN(Append1[total_intl_charge]), "Low", "High")</f>
        <v>Low</v>
      </c>
      <c r="V911">
        <v>1</v>
      </c>
      <c r="W911" t="s">
        <v>23</v>
      </c>
      <c r="X911" s="1" t="s">
        <v>23</v>
      </c>
      <c r="Y911">
        <f>IF(Append1[[#This Row],[churn]]="yes", 1,0)</f>
        <v>0</v>
      </c>
      <c r="Z911" t="str">
        <f>IF(Append1[[#This Row],[total_eve_charge]]&lt;=15,"Low",
IF(Append1[[#This Row],[total_eve_charge]]&lt;=19,"Medium","High"))</f>
        <v>Low</v>
      </c>
      <c r="AA911" s="1" t="str">
        <f>IF(Append1[[#This Row],[total_day_charge]]&gt;30,"Heavy User",
IF(Append1[[#This Row],[total_eve_charge]]&gt;20,"Evening User",
IF(Append1[[#This Row],[total_night_charge]]&gt;10,"Night User","Low User")))</f>
        <v>Heavy User</v>
      </c>
    </row>
    <row r="912" spans="1:27" x14ac:dyDescent="0.3">
      <c r="A912">
        <v>161</v>
      </c>
      <c r="B912" s="1" t="s">
        <v>55</v>
      </c>
      <c r="C912">
        <v>117</v>
      </c>
      <c r="D912" s="1" t="s">
        <v>22</v>
      </c>
      <c r="E912" s="1">
        <v>0</v>
      </c>
      <c r="F912" s="1" t="s">
        <v>24</v>
      </c>
      <c r="G912">
        <v>23</v>
      </c>
      <c r="H912" t="str">
        <f>IF(Append1[[#This Row],[number_vmail_messages]]&lt;=10, "Low",
IF(Append1[[#This Row],[number_vmail_messages]]&lt;=25, "Medium", "High"))</f>
        <v>Medium</v>
      </c>
      <c r="I912">
        <v>198.1</v>
      </c>
      <c r="J912">
        <v>86</v>
      </c>
      <c r="K912">
        <v>33.68</v>
      </c>
      <c r="L912">
        <v>177</v>
      </c>
      <c r="M912">
        <v>86</v>
      </c>
      <c r="N912">
        <v>15.05</v>
      </c>
      <c r="O912">
        <v>180.5</v>
      </c>
      <c r="P912">
        <v>92</v>
      </c>
      <c r="Q912">
        <v>8.1199999999999992</v>
      </c>
      <c r="R912">
        <v>6.8</v>
      </c>
      <c r="S912">
        <v>6</v>
      </c>
      <c r="T912">
        <v>1.84</v>
      </c>
      <c r="U912" t="str">
        <f>IF(Append1[[#This Row],[total_intl_charge]] &lt;= MEDIAN(Append1[total_intl_charge]), "Low", "High")</f>
        <v>Low</v>
      </c>
      <c r="V912">
        <v>1</v>
      </c>
      <c r="W912" t="s">
        <v>23</v>
      </c>
      <c r="X912" s="1" t="s">
        <v>23</v>
      </c>
      <c r="Y912">
        <f>IF(Append1[[#This Row],[churn]]="yes", 1,0)</f>
        <v>0</v>
      </c>
      <c r="Z912" t="str">
        <f>IF(Append1[[#This Row],[total_eve_charge]]&lt;=15,"Low",
IF(Append1[[#This Row],[total_eve_charge]]&lt;=19,"Medium","High"))</f>
        <v>Medium</v>
      </c>
      <c r="AA912" s="1" t="str">
        <f>IF(Append1[[#This Row],[total_day_charge]]&gt;30,"Heavy User",
IF(Append1[[#This Row],[total_eve_charge]]&gt;20,"Evening User",
IF(Append1[[#This Row],[total_night_charge]]&gt;10,"Night User","Low User")))</f>
        <v>Heavy User</v>
      </c>
    </row>
    <row r="913" spans="1:27" hidden="1" x14ac:dyDescent="0.3">
      <c r="A913">
        <v>162</v>
      </c>
      <c r="B913" s="1" t="s">
        <v>75</v>
      </c>
      <c r="C913">
        <v>78</v>
      </c>
      <c r="D913" s="1" t="s">
        <v>22</v>
      </c>
      <c r="E913" s="1">
        <v>0</v>
      </c>
      <c r="F913" s="1" t="s">
        <v>23</v>
      </c>
      <c r="G913">
        <v>0</v>
      </c>
      <c r="H913" t="str">
        <f>IF(Append1[[#This Row],[number_vmail_messages]]&lt;=10, "Low",
IF(Append1[[#This Row],[number_vmail_messages]]&lt;=25, "Medium", "High"))</f>
        <v>Low</v>
      </c>
      <c r="I913">
        <v>149.69999999999999</v>
      </c>
      <c r="J913">
        <v>119</v>
      </c>
      <c r="K913">
        <v>25.45</v>
      </c>
      <c r="L913">
        <v>182.2</v>
      </c>
      <c r="M913">
        <v>115</v>
      </c>
      <c r="N913">
        <v>15.49</v>
      </c>
      <c r="O913">
        <v>261.5</v>
      </c>
      <c r="P913">
        <v>126</v>
      </c>
      <c r="Q913">
        <v>11.77</v>
      </c>
      <c r="R913">
        <v>9.6999999999999993</v>
      </c>
      <c r="S913">
        <v>8</v>
      </c>
      <c r="T913">
        <v>2.62</v>
      </c>
      <c r="U913" t="str">
        <f>IF(Append1[[#This Row],[total_intl_charge]] &lt;= MEDIAN(Append1[total_intl_charge]), "Low", "High")</f>
        <v>Low</v>
      </c>
      <c r="V913">
        <v>0</v>
      </c>
      <c r="W913" t="s">
        <v>23</v>
      </c>
      <c r="X913" s="1" t="s">
        <v>23</v>
      </c>
      <c r="Y913">
        <f>IF(Append1[[#This Row],[churn]]="yes", 1,0)</f>
        <v>0</v>
      </c>
      <c r="Z913" t="str">
        <f>IF(Append1[[#This Row],[total_eve_charge]]&lt;=15,"Low",
IF(Append1[[#This Row],[total_eve_charge]]&lt;=19,"Medium","High"))</f>
        <v>Medium</v>
      </c>
      <c r="AA913" s="1" t="str">
        <f>IF(Append1[[#This Row],[total_day_charge]]&gt;30,"Heavy User",
IF(Append1[[#This Row],[total_eve_charge]]&gt;20,"Evening User",
IF(Append1[[#This Row],[total_night_charge]]&gt;10,"Night User","Low User")))</f>
        <v>Night User</v>
      </c>
    </row>
    <row r="914" spans="1:27" hidden="1" x14ac:dyDescent="0.3">
      <c r="A914">
        <v>163</v>
      </c>
      <c r="B914" s="1" t="s">
        <v>40</v>
      </c>
      <c r="C914">
        <v>208</v>
      </c>
      <c r="D914" s="1" t="s">
        <v>26</v>
      </c>
      <c r="E914" s="1">
        <v>0</v>
      </c>
      <c r="F914" s="1" t="s">
        <v>23</v>
      </c>
      <c r="G914">
        <v>0</v>
      </c>
      <c r="H914" t="str">
        <f>IF(Append1[[#This Row],[number_vmail_messages]]&lt;=10, "Low",
IF(Append1[[#This Row],[number_vmail_messages]]&lt;=25, "Medium", "High"))</f>
        <v>Low</v>
      </c>
      <c r="I914">
        <v>326.5</v>
      </c>
      <c r="J914">
        <v>67</v>
      </c>
      <c r="K914">
        <v>55.51</v>
      </c>
      <c r="L914">
        <v>176.3</v>
      </c>
      <c r="M914">
        <v>113</v>
      </c>
      <c r="N914">
        <v>14.99</v>
      </c>
      <c r="O914">
        <v>181.7</v>
      </c>
      <c r="P914">
        <v>102</v>
      </c>
      <c r="Q914">
        <v>8.18</v>
      </c>
      <c r="R914">
        <v>10.7</v>
      </c>
      <c r="S914">
        <v>6</v>
      </c>
      <c r="T914">
        <v>2.89</v>
      </c>
      <c r="U914" t="str">
        <f>IF(Append1[[#This Row],[total_intl_charge]] &lt;= MEDIAN(Append1[total_intl_charge]), "Low", "High")</f>
        <v>High</v>
      </c>
      <c r="V914">
        <v>2</v>
      </c>
      <c r="W914" t="s">
        <v>24</v>
      </c>
      <c r="X914" s="1" t="s">
        <v>23</v>
      </c>
      <c r="Y914">
        <f>IF(Append1[[#This Row],[churn]]="yes", 1,0)</f>
        <v>1</v>
      </c>
      <c r="Z914" t="str">
        <f>IF(Append1[[#This Row],[total_eve_charge]]&lt;=15,"Low",
IF(Append1[[#This Row],[total_eve_charge]]&lt;=19,"Medium","High"))</f>
        <v>Low</v>
      </c>
      <c r="AA914" s="1" t="str">
        <f>IF(Append1[[#This Row],[total_day_charge]]&gt;30,"Heavy User",
IF(Append1[[#This Row],[total_eve_charge]]&gt;20,"Evening User",
IF(Append1[[#This Row],[total_night_charge]]&gt;10,"Night User","Low User")))</f>
        <v>Heavy User</v>
      </c>
    </row>
    <row r="915" spans="1:27" x14ac:dyDescent="0.3">
      <c r="A915">
        <v>164</v>
      </c>
      <c r="B915" s="1" t="s">
        <v>65</v>
      </c>
      <c r="C915">
        <v>131</v>
      </c>
      <c r="D915" s="1" t="s">
        <v>26</v>
      </c>
      <c r="E915" s="1">
        <v>1</v>
      </c>
      <c r="F915" s="1" t="s">
        <v>24</v>
      </c>
      <c r="G915">
        <v>26</v>
      </c>
      <c r="H915" t="str">
        <f>IF(Append1[[#This Row],[number_vmail_messages]]&lt;=10, "Low",
IF(Append1[[#This Row],[number_vmail_messages]]&lt;=25, "Medium", "High"))</f>
        <v>High</v>
      </c>
      <c r="I915">
        <v>292.89999999999998</v>
      </c>
      <c r="J915">
        <v>101</v>
      </c>
      <c r="K915">
        <v>49.79</v>
      </c>
      <c r="L915">
        <v>199.7</v>
      </c>
      <c r="M915">
        <v>97</v>
      </c>
      <c r="N915">
        <v>16.97</v>
      </c>
      <c r="O915">
        <v>255.3</v>
      </c>
      <c r="P915">
        <v>127</v>
      </c>
      <c r="Q915">
        <v>11.49</v>
      </c>
      <c r="R915">
        <v>13.8</v>
      </c>
      <c r="S915">
        <v>7</v>
      </c>
      <c r="T915">
        <v>3.73</v>
      </c>
      <c r="U915" t="str">
        <f>IF(Append1[[#This Row],[total_intl_charge]] &lt;= MEDIAN(Append1[total_intl_charge]), "Low", "High")</f>
        <v>High</v>
      </c>
      <c r="V915">
        <v>4</v>
      </c>
      <c r="W915" t="s">
        <v>24</v>
      </c>
      <c r="X915" s="1" t="s">
        <v>24</v>
      </c>
      <c r="Y915">
        <f>IF(Append1[[#This Row],[churn]]="yes", 1,0)</f>
        <v>1</v>
      </c>
      <c r="Z915" t="str">
        <f>IF(Append1[[#This Row],[total_eve_charge]]&lt;=15,"Low",
IF(Append1[[#This Row],[total_eve_charge]]&lt;=19,"Medium","High"))</f>
        <v>Medium</v>
      </c>
      <c r="AA915" s="1" t="str">
        <f>IF(Append1[[#This Row],[total_day_charge]]&gt;30,"Heavy User",
IF(Append1[[#This Row],[total_eve_charge]]&gt;20,"Evening User",
IF(Append1[[#This Row],[total_night_charge]]&gt;10,"Night User","Low User")))</f>
        <v>Heavy User</v>
      </c>
    </row>
    <row r="916" spans="1:27" hidden="1" x14ac:dyDescent="0.3">
      <c r="A916">
        <v>165</v>
      </c>
      <c r="B916" s="1" t="s">
        <v>69</v>
      </c>
      <c r="C916">
        <v>63</v>
      </c>
      <c r="D916" s="1" t="s">
        <v>32</v>
      </c>
      <c r="E916" s="1">
        <v>0</v>
      </c>
      <c r="F916" s="1" t="s">
        <v>23</v>
      </c>
      <c r="G916">
        <v>0</v>
      </c>
      <c r="H916" t="str">
        <f>IF(Append1[[#This Row],[number_vmail_messages]]&lt;=10, "Low",
IF(Append1[[#This Row],[number_vmail_messages]]&lt;=25, "Medium", "High"))</f>
        <v>Low</v>
      </c>
      <c r="I916">
        <v>83</v>
      </c>
      <c r="J916">
        <v>64</v>
      </c>
      <c r="K916">
        <v>14.11</v>
      </c>
      <c r="L916">
        <v>177</v>
      </c>
      <c r="M916">
        <v>106</v>
      </c>
      <c r="N916">
        <v>15.05</v>
      </c>
      <c r="O916">
        <v>245.7</v>
      </c>
      <c r="P916">
        <v>89</v>
      </c>
      <c r="Q916">
        <v>11.06</v>
      </c>
      <c r="R916">
        <v>13</v>
      </c>
      <c r="S916">
        <v>3</v>
      </c>
      <c r="T916">
        <v>3.51</v>
      </c>
      <c r="U916" t="str">
        <f>IF(Append1[[#This Row],[total_intl_charge]] &lt;= MEDIAN(Append1[total_intl_charge]), "Low", "High")</f>
        <v>High</v>
      </c>
      <c r="V916">
        <v>0</v>
      </c>
      <c r="W916" t="s">
        <v>23</v>
      </c>
      <c r="X916" s="1" t="s">
        <v>23</v>
      </c>
      <c r="Y916">
        <f>IF(Append1[[#This Row],[churn]]="yes", 1,0)</f>
        <v>0</v>
      </c>
      <c r="Z916" t="str">
        <f>IF(Append1[[#This Row],[total_eve_charge]]&lt;=15,"Low",
IF(Append1[[#This Row],[total_eve_charge]]&lt;=19,"Medium","High"))</f>
        <v>Medium</v>
      </c>
      <c r="AA916" s="1" t="str">
        <f>IF(Append1[[#This Row],[total_day_charge]]&gt;30,"Heavy User",
IF(Append1[[#This Row],[total_eve_charge]]&gt;20,"Evening User",
IF(Append1[[#This Row],[total_night_charge]]&gt;10,"Night User","Low User")))</f>
        <v>Night User</v>
      </c>
    </row>
    <row r="917" spans="1:27" x14ac:dyDescent="0.3">
      <c r="A917">
        <v>166</v>
      </c>
      <c r="B917" s="1" t="s">
        <v>38</v>
      </c>
      <c r="C917">
        <v>53</v>
      </c>
      <c r="D917" s="1" t="s">
        <v>22</v>
      </c>
      <c r="E917" s="1">
        <v>0</v>
      </c>
      <c r="F917" s="1" t="s">
        <v>24</v>
      </c>
      <c r="G917">
        <v>24</v>
      </c>
      <c r="H917" t="str">
        <f>IF(Append1[[#This Row],[number_vmail_messages]]&lt;=10, "Low",
IF(Append1[[#This Row],[number_vmail_messages]]&lt;=25, "Medium", "High"))</f>
        <v>Medium</v>
      </c>
      <c r="I917">
        <v>145.69999999999999</v>
      </c>
      <c r="J917">
        <v>146</v>
      </c>
      <c r="K917">
        <v>24.77</v>
      </c>
      <c r="L917">
        <v>220.5</v>
      </c>
      <c r="M917">
        <v>136</v>
      </c>
      <c r="N917">
        <v>18.739999999999998</v>
      </c>
      <c r="O917">
        <v>249.9</v>
      </c>
      <c r="P917">
        <v>96</v>
      </c>
      <c r="Q917">
        <v>11.25</v>
      </c>
      <c r="R917">
        <v>13.1</v>
      </c>
      <c r="S917">
        <v>5</v>
      </c>
      <c r="T917">
        <v>3.54</v>
      </c>
      <c r="U917" t="str">
        <f>IF(Append1[[#This Row],[total_intl_charge]] &lt;= MEDIAN(Append1[total_intl_charge]), "Low", "High")</f>
        <v>High</v>
      </c>
      <c r="V917">
        <v>3</v>
      </c>
      <c r="W917" t="s">
        <v>23</v>
      </c>
      <c r="X917" s="1" t="s">
        <v>23</v>
      </c>
      <c r="Y917">
        <f>IF(Append1[[#This Row],[churn]]="yes", 1,0)</f>
        <v>0</v>
      </c>
      <c r="Z917" t="str">
        <f>IF(Append1[[#This Row],[total_eve_charge]]&lt;=15,"Low",
IF(Append1[[#This Row],[total_eve_charge]]&lt;=19,"Medium","High"))</f>
        <v>Medium</v>
      </c>
      <c r="AA917" s="1" t="str">
        <f>IF(Append1[[#This Row],[total_day_charge]]&gt;30,"Heavy User",
IF(Append1[[#This Row],[total_eve_charge]]&gt;20,"Evening User",
IF(Append1[[#This Row],[total_night_charge]]&gt;10,"Night User","Low User")))</f>
        <v>Night User</v>
      </c>
    </row>
    <row r="918" spans="1:27" hidden="1" x14ac:dyDescent="0.3">
      <c r="A918">
        <v>167</v>
      </c>
      <c r="B918" s="1" t="s">
        <v>51</v>
      </c>
      <c r="C918">
        <v>62</v>
      </c>
      <c r="D918" s="1" t="s">
        <v>32</v>
      </c>
      <c r="E918" s="1">
        <v>0</v>
      </c>
      <c r="F918" s="1" t="s">
        <v>23</v>
      </c>
      <c r="G918">
        <v>0</v>
      </c>
      <c r="H918" t="str">
        <f>IF(Append1[[#This Row],[number_vmail_messages]]&lt;=10, "Low",
IF(Append1[[#This Row],[number_vmail_messages]]&lt;=25, "Medium", "High"))</f>
        <v>Low</v>
      </c>
      <c r="I918">
        <v>182.3</v>
      </c>
      <c r="J918">
        <v>101</v>
      </c>
      <c r="K918">
        <v>30.99</v>
      </c>
      <c r="L918">
        <v>328.2</v>
      </c>
      <c r="M918">
        <v>93</v>
      </c>
      <c r="N918">
        <v>27.9</v>
      </c>
      <c r="O918">
        <v>245</v>
      </c>
      <c r="P918">
        <v>131</v>
      </c>
      <c r="Q918">
        <v>11.03</v>
      </c>
      <c r="R918">
        <v>11.2</v>
      </c>
      <c r="S918">
        <v>1</v>
      </c>
      <c r="T918">
        <v>3.02</v>
      </c>
      <c r="U918" t="str">
        <f>IF(Append1[[#This Row],[total_intl_charge]] &lt;= MEDIAN(Append1[total_intl_charge]), "Low", "High")</f>
        <v>High</v>
      </c>
      <c r="V918">
        <v>2</v>
      </c>
      <c r="W918" t="s">
        <v>23</v>
      </c>
      <c r="X918" s="1" t="s">
        <v>23</v>
      </c>
      <c r="Y918">
        <f>IF(Append1[[#This Row],[churn]]="yes", 1,0)</f>
        <v>0</v>
      </c>
      <c r="Z918" t="str">
        <f>IF(Append1[[#This Row],[total_eve_charge]]&lt;=15,"Low",
IF(Append1[[#This Row],[total_eve_charge]]&lt;=19,"Medium","High"))</f>
        <v>High</v>
      </c>
      <c r="AA918" s="1" t="str">
        <f>IF(Append1[[#This Row],[total_day_charge]]&gt;30,"Heavy User",
IF(Append1[[#This Row],[total_eve_charge]]&gt;20,"Evening User",
IF(Append1[[#This Row],[total_night_charge]]&gt;10,"Night User","Low User")))</f>
        <v>Heavy User</v>
      </c>
    </row>
    <row r="919" spans="1:27" hidden="1" x14ac:dyDescent="0.3">
      <c r="A919">
        <v>168</v>
      </c>
      <c r="B919" s="1" t="s">
        <v>55</v>
      </c>
      <c r="C919">
        <v>97</v>
      </c>
      <c r="D919" s="1" t="s">
        <v>22</v>
      </c>
      <c r="E919" s="1">
        <v>0</v>
      </c>
      <c r="F919" s="1" t="s">
        <v>23</v>
      </c>
      <c r="G919">
        <v>0</v>
      </c>
      <c r="H919" t="str">
        <f>IF(Append1[[#This Row],[number_vmail_messages]]&lt;=10, "Low",
IF(Append1[[#This Row],[number_vmail_messages]]&lt;=25, "Medium", "High"))</f>
        <v>Low</v>
      </c>
      <c r="I919">
        <v>218</v>
      </c>
      <c r="J919">
        <v>86</v>
      </c>
      <c r="K919">
        <v>37.06</v>
      </c>
      <c r="L919">
        <v>184</v>
      </c>
      <c r="M919">
        <v>94</v>
      </c>
      <c r="N919">
        <v>15.64</v>
      </c>
      <c r="O919">
        <v>240.5</v>
      </c>
      <c r="P919">
        <v>110</v>
      </c>
      <c r="Q919">
        <v>10.82</v>
      </c>
      <c r="R919">
        <v>6.4</v>
      </c>
      <c r="S919">
        <v>8</v>
      </c>
      <c r="T919">
        <v>1.73</v>
      </c>
      <c r="U919" t="str">
        <f>IF(Append1[[#This Row],[total_intl_charge]] &lt;= MEDIAN(Append1[total_intl_charge]), "Low", "High")</f>
        <v>Low</v>
      </c>
      <c r="V919">
        <v>3</v>
      </c>
      <c r="W919" t="s">
        <v>23</v>
      </c>
      <c r="X919" s="1" t="s">
        <v>23</v>
      </c>
      <c r="Y919">
        <f>IF(Append1[[#This Row],[churn]]="yes", 1,0)</f>
        <v>0</v>
      </c>
      <c r="Z919" t="str">
        <f>IF(Append1[[#This Row],[total_eve_charge]]&lt;=15,"Low",
IF(Append1[[#This Row],[total_eve_charge]]&lt;=19,"Medium","High"))</f>
        <v>Medium</v>
      </c>
      <c r="AA919" s="1" t="str">
        <f>IF(Append1[[#This Row],[total_day_charge]]&gt;30,"Heavy User",
IF(Append1[[#This Row],[total_eve_charge]]&gt;20,"Evening User",
IF(Append1[[#This Row],[total_night_charge]]&gt;10,"Night User","Low User")))</f>
        <v>Heavy User</v>
      </c>
    </row>
    <row r="920" spans="1:27" hidden="1" x14ac:dyDescent="0.3">
      <c r="A920">
        <v>169</v>
      </c>
      <c r="B920" s="1" t="s">
        <v>46</v>
      </c>
      <c r="C920">
        <v>105</v>
      </c>
      <c r="D920" s="1" t="s">
        <v>26</v>
      </c>
      <c r="E920" s="1">
        <v>0</v>
      </c>
      <c r="F920" s="1" t="s">
        <v>23</v>
      </c>
      <c r="G920">
        <v>0</v>
      </c>
      <c r="H920" t="str">
        <f>IF(Append1[[#This Row],[number_vmail_messages]]&lt;=10, "Low",
IF(Append1[[#This Row],[number_vmail_messages]]&lt;=25, "Medium", "High"))</f>
        <v>Low</v>
      </c>
      <c r="I920">
        <v>140.6</v>
      </c>
      <c r="J920">
        <v>109</v>
      </c>
      <c r="K920">
        <v>23.9</v>
      </c>
      <c r="L920">
        <v>178.6</v>
      </c>
      <c r="M920">
        <v>51</v>
      </c>
      <c r="N920">
        <v>15.18</v>
      </c>
      <c r="O920">
        <v>217</v>
      </c>
      <c r="P920">
        <v>83</v>
      </c>
      <c r="Q920">
        <v>9.76</v>
      </c>
      <c r="R920">
        <v>6.8</v>
      </c>
      <c r="S920">
        <v>3</v>
      </c>
      <c r="T920">
        <v>1.84</v>
      </c>
      <c r="U920" t="str">
        <f>IF(Append1[[#This Row],[total_intl_charge]] &lt;= MEDIAN(Append1[total_intl_charge]), "Low", "High")</f>
        <v>Low</v>
      </c>
      <c r="V920">
        <v>2</v>
      </c>
      <c r="W920" t="s">
        <v>23</v>
      </c>
      <c r="X920" s="1" t="s">
        <v>23</v>
      </c>
      <c r="Y920">
        <f>IF(Append1[[#This Row],[churn]]="yes", 1,0)</f>
        <v>0</v>
      </c>
      <c r="Z920" t="str">
        <f>IF(Append1[[#This Row],[total_eve_charge]]&lt;=15,"Low",
IF(Append1[[#This Row],[total_eve_charge]]&lt;=19,"Medium","High"))</f>
        <v>Medium</v>
      </c>
      <c r="AA920" s="1" t="str">
        <f>IF(Append1[[#This Row],[total_day_charge]]&gt;30,"Heavy User",
IF(Append1[[#This Row],[total_eve_charge]]&gt;20,"Evening User",
IF(Append1[[#This Row],[total_night_charge]]&gt;10,"Night User","Low User")))</f>
        <v>Low User</v>
      </c>
    </row>
    <row r="921" spans="1:27" hidden="1" x14ac:dyDescent="0.3">
      <c r="A921">
        <v>170</v>
      </c>
      <c r="B921" s="1" t="s">
        <v>47</v>
      </c>
      <c r="C921">
        <v>157</v>
      </c>
      <c r="D921" s="1" t="s">
        <v>22</v>
      </c>
      <c r="E921" s="1">
        <v>0</v>
      </c>
      <c r="F921" s="1" t="s">
        <v>23</v>
      </c>
      <c r="G921">
        <v>0</v>
      </c>
      <c r="H921" t="str">
        <f>IF(Append1[[#This Row],[number_vmail_messages]]&lt;=10, "Low",
IF(Append1[[#This Row],[number_vmail_messages]]&lt;=25, "Medium", "High"))</f>
        <v>Low</v>
      </c>
      <c r="I921">
        <v>152.69999999999999</v>
      </c>
      <c r="J921">
        <v>105</v>
      </c>
      <c r="K921">
        <v>25.96</v>
      </c>
      <c r="L921">
        <v>257.5</v>
      </c>
      <c r="M921">
        <v>80</v>
      </c>
      <c r="N921">
        <v>21.89</v>
      </c>
      <c r="O921">
        <v>198.1</v>
      </c>
      <c r="P921">
        <v>93</v>
      </c>
      <c r="Q921">
        <v>8.91</v>
      </c>
      <c r="R921">
        <v>9.4</v>
      </c>
      <c r="S921">
        <v>4</v>
      </c>
      <c r="T921">
        <v>2.54</v>
      </c>
      <c r="U921" t="str">
        <f>IF(Append1[[#This Row],[total_intl_charge]] &lt;= MEDIAN(Append1[total_intl_charge]), "Low", "High")</f>
        <v>Low</v>
      </c>
      <c r="V921">
        <v>1</v>
      </c>
      <c r="W921" t="s">
        <v>23</v>
      </c>
      <c r="X921" s="1" t="s">
        <v>23</v>
      </c>
      <c r="Y921">
        <f>IF(Append1[[#This Row],[churn]]="yes", 1,0)</f>
        <v>0</v>
      </c>
      <c r="Z921" t="str">
        <f>IF(Append1[[#This Row],[total_eve_charge]]&lt;=15,"Low",
IF(Append1[[#This Row],[total_eve_charge]]&lt;=19,"Medium","High"))</f>
        <v>High</v>
      </c>
      <c r="AA921" s="1" t="str">
        <f>IF(Append1[[#This Row],[total_day_charge]]&gt;30,"Heavy User",
IF(Append1[[#This Row],[total_eve_charge]]&gt;20,"Evening User",
IF(Append1[[#This Row],[total_night_charge]]&gt;10,"Night User","Low User")))</f>
        <v>Evening User</v>
      </c>
    </row>
    <row r="922" spans="1:27" x14ac:dyDescent="0.3">
      <c r="A922">
        <v>171</v>
      </c>
      <c r="B922" s="1" t="s">
        <v>43</v>
      </c>
      <c r="C922">
        <v>66</v>
      </c>
      <c r="D922" s="1" t="s">
        <v>22</v>
      </c>
      <c r="E922" s="1">
        <v>0</v>
      </c>
      <c r="F922" s="1" t="s">
        <v>24</v>
      </c>
      <c r="G922">
        <v>36</v>
      </c>
      <c r="H922" t="str">
        <f>IF(Append1[[#This Row],[number_vmail_messages]]&lt;=10, "Low",
IF(Append1[[#This Row],[number_vmail_messages]]&lt;=25, "Medium", "High"))</f>
        <v>High</v>
      </c>
      <c r="I922">
        <v>106.7</v>
      </c>
      <c r="J922">
        <v>76</v>
      </c>
      <c r="K922">
        <v>18.14</v>
      </c>
      <c r="L922">
        <v>209.8</v>
      </c>
      <c r="M922">
        <v>77</v>
      </c>
      <c r="N922">
        <v>17.829999999999998</v>
      </c>
      <c r="O922">
        <v>190.4</v>
      </c>
      <c r="P922">
        <v>117</v>
      </c>
      <c r="Q922">
        <v>8.57</v>
      </c>
      <c r="R922">
        <v>12.1</v>
      </c>
      <c r="S922">
        <v>2</v>
      </c>
      <c r="T922">
        <v>3.27</v>
      </c>
      <c r="U922" t="str">
        <f>IF(Append1[[#This Row],[total_intl_charge]] &lt;= MEDIAN(Append1[total_intl_charge]), "Low", "High")</f>
        <v>High</v>
      </c>
      <c r="V922">
        <v>1</v>
      </c>
      <c r="W922" t="s">
        <v>23</v>
      </c>
      <c r="X922" s="1" t="s">
        <v>23</v>
      </c>
      <c r="Y922">
        <f>IF(Append1[[#This Row],[churn]]="yes", 1,0)</f>
        <v>0</v>
      </c>
      <c r="Z922" t="str">
        <f>IF(Append1[[#This Row],[total_eve_charge]]&lt;=15,"Low",
IF(Append1[[#This Row],[total_eve_charge]]&lt;=19,"Medium","High"))</f>
        <v>Medium</v>
      </c>
      <c r="AA922" s="1" t="str">
        <f>IF(Append1[[#This Row],[total_day_charge]]&gt;30,"Heavy User",
IF(Append1[[#This Row],[total_eve_charge]]&gt;20,"Evening User",
IF(Append1[[#This Row],[total_night_charge]]&gt;10,"Night User","Low User")))</f>
        <v>Low User</v>
      </c>
    </row>
    <row r="923" spans="1:27" hidden="1" x14ac:dyDescent="0.3">
      <c r="A923">
        <v>172</v>
      </c>
      <c r="B923" s="1" t="s">
        <v>57</v>
      </c>
      <c r="C923">
        <v>122</v>
      </c>
      <c r="D923" s="1" t="s">
        <v>22</v>
      </c>
      <c r="E923" s="1">
        <v>0</v>
      </c>
      <c r="F923" s="1" t="s">
        <v>23</v>
      </c>
      <c r="G923">
        <v>0</v>
      </c>
      <c r="H923" t="str">
        <f>IF(Append1[[#This Row],[number_vmail_messages]]&lt;=10, "Low",
IF(Append1[[#This Row],[number_vmail_messages]]&lt;=25, "Medium", "High"))</f>
        <v>Low</v>
      </c>
      <c r="I923">
        <v>243.8</v>
      </c>
      <c r="J923">
        <v>98</v>
      </c>
      <c r="K923">
        <v>41.45</v>
      </c>
      <c r="L923">
        <v>83.9</v>
      </c>
      <c r="M923">
        <v>72</v>
      </c>
      <c r="N923">
        <v>7.13</v>
      </c>
      <c r="O923">
        <v>179.8</v>
      </c>
      <c r="P923">
        <v>84</v>
      </c>
      <c r="Q923">
        <v>8.09</v>
      </c>
      <c r="R923">
        <v>13.7</v>
      </c>
      <c r="S923">
        <v>8</v>
      </c>
      <c r="T923">
        <v>3.7</v>
      </c>
      <c r="U923" t="str">
        <f>IF(Append1[[#This Row],[total_intl_charge]] &lt;= MEDIAN(Append1[total_intl_charge]), "Low", "High")</f>
        <v>High</v>
      </c>
      <c r="V923">
        <v>2</v>
      </c>
      <c r="W923" t="s">
        <v>23</v>
      </c>
      <c r="X923" s="1" t="s">
        <v>23</v>
      </c>
      <c r="Y923">
        <f>IF(Append1[[#This Row],[churn]]="yes", 1,0)</f>
        <v>0</v>
      </c>
      <c r="Z923" t="str">
        <f>IF(Append1[[#This Row],[total_eve_charge]]&lt;=15,"Low",
IF(Append1[[#This Row],[total_eve_charge]]&lt;=19,"Medium","High"))</f>
        <v>Low</v>
      </c>
      <c r="AA923" s="1" t="str">
        <f>IF(Append1[[#This Row],[total_day_charge]]&gt;30,"Heavy User",
IF(Append1[[#This Row],[total_eve_charge]]&gt;20,"Evening User",
IF(Append1[[#This Row],[total_night_charge]]&gt;10,"Night User","Low User")))</f>
        <v>Heavy User</v>
      </c>
    </row>
    <row r="924" spans="1:27" hidden="1" x14ac:dyDescent="0.3">
      <c r="A924">
        <v>173</v>
      </c>
      <c r="B924" s="1" t="s">
        <v>64</v>
      </c>
      <c r="C924">
        <v>38</v>
      </c>
      <c r="D924" s="1" t="s">
        <v>22</v>
      </c>
      <c r="E924" s="1">
        <v>0</v>
      </c>
      <c r="F924" s="1" t="s">
        <v>23</v>
      </c>
      <c r="G924">
        <v>0</v>
      </c>
      <c r="H924" t="str">
        <f>IF(Append1[[#This Row],[number_vmail_messages]]&lt;=10, "Low",
IF(Append1[[#This Row],[number_vmail_messages]]&lt;=25, "Medium", "High"))</f>
        <v>Low</v>
      </c>
      <c r="I924">
        <v>194.4</v>
      </c>
      <c r="J924">
        <v>94</v>
      </c>
      <c r="K924">
        <v>33.049999999999997</v>
      </c>
      <c r="L924">
        <v>186.7</v>
      </c>
      <c r="M924">
        <v>95</v>
      </c>
      <c r="N924">
        <v>15.87</v>
      </c>
      <c r="O924">
        <v>223.3</v>
      </c>
      <c r="P924">
        <v>90</v>
      </c>
      <c r="Q924">
        <v>10.050000000000001</v>
      </c>
      <c r="R924">
        <v>10.8</v>
      </c>
      <c r="S924">
        <v>5</v>
      </c>
      <c r="T924">
        <v>2.92</v>
      </c>
      <c r="U924" t="str">
        <f>IF(Append1[[#This Row],[total_intl_charge]] &lt;= MEDIAN(Append1[total_intl_charge]), "Low", "High")</f>
        <v>High</v>
      </c>
      <c r="V924">
        <v>3</v>
      </c>
      <c r="W924" t="s">
        <v>23</v>
      </c>
      <c r="X924" s="1" t="s">
        <v>23</v>
      </c>
      <c r="Y924">
        <f>IF(Append1[[#This Row],[churn]]="yes", 1,0)</f>
        <v>0</v>
      </c>
      <c r="Z924" t="str">
        <f>IF(Append1[[#This Row],[total_eve_charge]]&lt;=15,"Low",
IF(Append1[[#This Row],[total_eve_charge]]&lt;=19,"Medium","High"))</f>
        <v>Medium</v>
      </c>
      <c r="AA924" s="1" t="str">
        <f>IF(Append1[[#This Row],[total_day_charge]]&gt;30,"Heavy User",
IF(Append1[[#This Row],[total_eve_charge]]&gt;20,"Evening User",
IF(Append1[[#This Row],[total_night_charge]]&gt;10,"Night User","Low User")))</f>
        <v>Heavy User</v>
      </c>
    </row>
    <row r="925" spans="1:27" hidden="1" x14ac:dyDescent="0.3">
      <c r="A925">
        <v>174</v>
      </c>
      <c r="B925" s="1" t="s">
        <v>55</v>
      </c>
      <c r="C925">
        <v>106</v>
      </c>
      <c r="D925" s="1" t="s">
        <v>26</v>
      </c>
      <c r="E925" s="1">
        <v>0</v>
      </c>
      <c r="F925" s="1" t="s">
        <v>23</v>
      </c>
      <c r="G925">
        <v>0</v>
      </c>
      <c r="H925" t="str">
        <f>IF(Append1[[#This Row],[number_vmail_messages]]&lt;=10, "Low",
IF(Append1[[#This Row],[number_vmail_messages]]&lt;=25, "Medium", "High"))</f>
        <v>Low</v>
      </c>
      <c r="I925">
        <v>213.9</v>
      </c>
      <c r="J925">
        <v>95</v>
      </c>
      <c r="K925">
        <v>36.36</v>
      </c>
      <c r="L925">
        <v>151.9</v>
      </c>
      <c r="M925">
        <v>70</v>
      </c>
      <c r="N925">
        <v>12.91</v>
      </c>
      <c r="O925">
        <v>260.10000000000002</v>
      </c>
      <c r="P925">
        <v>124</v>
      </c>
      <c r="Q925">
        <v>11.7</v>
      </c>
      <c r="R925">
        <v>12.2</v>
      </c>
      <c r="S925">
        <v>5</v>
      </c>
      <c r="T925">
        <v>3.29</v>
      </c>
      <c r="U925" t="str">
        <f>IF(Append1[[#This Row],[total_intl_charge]] &lt;= MEDIAN(Append1[total_intl_charge]), "Low", "High")</f>
        <v>High</v>
      </c>
      <c r="V925">
        <v>3</v>
      </c>
      <c r="W925" t="s">
        <v>23</v>
      </c>
      <c r="X925" s="1" t="s">
        <v>23</v>
      </c>
      <c r="Y925">
        <f>IF(Append1[[#This Row],[churn]]="yes", 1,0)</f>
        <v>0</v>
      </c>
      <c r="Z925" t="str">
        <f>IF(Append1[[#This Row],[total_eve_charge]]&lt;=15,"Low",
IF(Append1[[#This Row],[total_eve_charge]]&lt;=19,"Medium","High"))</f>
        <v>Low</v>
      </c>
      <c r="AA925" s="1" t="str">
        <f>IF(Append1[[#This Row],[total_day_charge]]&gt;30,"Heavy User",
IF(Append1[[#This Row],[total_eve_charge]]&gt;20,"Evening User",
IF(Append1[[#This Row],[total_night_charge]]&gt;10,"Night User","Low User")))</f>
        <v>Heavy User</v>
      </c>
    </row>
    <row r="926" spans="1:27" hidden="1" x14ac:dyDescent="0.3">
      <c r="A926">
        <v>175</v>
      </c>
      <c r="B926" s="1" t="s">
        <v>61</v>
      </c>
      <c r="C926">
        <v>99</v>
      </c>
      <c r="D926" s="1" t="s">
        <v>26</v>
      </c>
      <c r="E926" s="1">
        <v>0</v>
      </c>
      <c r="F926" s="1" t="s">
        <v>23</v>
      </c>
      <c r="G926">
        <v>0</v>
      </c>
      <c r="H926" t="str">
        <f>IF(Append1[[#This Row],[number_vmail_messages]]&lt;=10, "Low",
IF(Append1[[#This Row],[number_vmail_messages]]&lt;=25, "Medium", "High"))</f>
        <v>Low</v>
      </c>
      <c r="I926">
        <v>217.2</v>
      </c>
      <c r="J926">
        <v>112</v>
      </c>
      <c r="K926">
        <v>36.92</v>
      </c>
      <c r="L926">
        <v>246.7</v>
      </c>
      <c r="M926">
        <v>89</v>
      </c>
      <c r="N926">
        <v>20.97</v>
      </c>
      <c r="O926">
        <v>226.1</v>
      </c>
      <c r="P926">
        <v>89</v>
      </c>
      <c r="Q926">
        <v>10.17</v>
      </c>
      <c r="R926">
        <v>15.8</v>
      </c>
      <c r="S926">
        <v>7</v>
      </c>
      <c r="T926">
        <v>4.2699999999999996</v>
      </c>
      <c r="U926" t="str">
        <f>IF(Append1[[#This Row],[total_intl_charge]] &lt;= MEDIAN(Append1[total_intl_charge]), "Low", "High")</f>
        <v>High</v>
      </c>
      <c r="V926">
        <v>3</v>
      </c>
      <c r="W926" t="s">
        <v>23</v>
      </c>
      <c r="X926" s="1" t="s">
        <v>23</v>
      </c>
      <c r="Y926">
        <f>IF(Append1[[#This Row],[churn]]="yes", 1,0)</f>
        <v>0</v>
      </c>
      <c r="Z926" t="str">
        <f>IF(Append1[[#This Row],[total_eve_charge]]&lt;=15,"Low",
IF(Append1[[#This Row],[total_eve_charge]]&lt;=19,"Medium","High"))</f>
        <v>High</v>
      </c>
      <c r="AA926" s="1" t="str">
        <f>IF(Append1[[#This Row],[total_day_charge]]&gt;30,"Heavy User",
IF(Append1[[#This Row],[total_eve_charge]]&gt;20,"Evening User",
IF(Append1[[#This Row],[total_night_charge]]&gt;10,"Night User","Low User")))</f>
        <v>Heavy User</v>
      </c>
    </row>
    <row r="927" spans="1:27" hidden="1" x14ac:dyDescent="0.3">
      <c r="A927">
        <v>176</v>
      </c>
      <c r="B927" s="1" t="s">
        <v>31</v>
      </c>
      <c r="C927">
        <v>99</v>
      </c>
      <c r="D927" s="1" t="s">
        <v>22</v>
      </c>
      <c r="E927" s="1">
        <v>0</v>
      </c>
      <c r="F927" s="1" t="s">
        <v>23</v>
      </c>
      <c r="G927">
        <v>0</v>
      </c>
      <c r="H927" t="str">
        <f>IF(Append1[[#This Row],[number_vmail_messages]]&lt;=10, "Low",
IF(Append1[[#This Row],[number_vmail_messages]]&lt;=25, "Medium", "High"))</f>
        <v>Low</v>
      </c>
      <c r="I927">
        <v>241.1</v>
      </c>
      <c r="J927">
        <v>72</v>
      </c>
      <c r="K927">
        <v>40.99</v>
      </c>
      <c r="L927">
        <v>155.6</v>
      </c>
      <c r="M927">
        <v>98</v>
      </c>
      <c r="N927">
        <v>13.23</v>
      </c>
      <c r="O927">
        <v>188.2</v>
      </c>
      <c r="P927">
        <v>109</v>
      </c>
      <c r="Q927">
        <v>8.4700000000000006</v>
      </c>
      <c r="R927">
        <v>11.6</v>
      </c>
      <c r="S927">
        <v>10</v>
      </c>
      <c r="T927">
        <v>3.13</v>
      </c>
      <c r="U927" t="str">
        <f>IF(Append1[[#This Row],[total_intl_charge]] &lt;= MEDIAN(Append1[total_intl_charge]), "Low", "High")</f>
        <v>High</v>
      </c>
      <c r="V927">
        <v>1</v>
      </c>
      <c r="W927" t="s">
        <v>23</v>
      </c>
      <c r="X927" s="1" t="s">
        <v>23</v>
      </c>
      <c r="Y927">
        <f>IF(Append1[[#This Row],[churn]]="yes", 1,0)</f>
        <v>0</v>
      </c>
      <c r="Z927" t="str">
        <f>IF(Append1[[#This Row],[total_eve_charge]]&lt;=15,"Low",
IF(Append1[[#This Row],[total_eve_charge]]&lt;=19,"Medium","High"))</f>
        <v>Low</v>
      </c>
      <c r="AA927" s="1" t="str">
        <f>IF(Append1[[#This Row],[total_day_charge]]&gt;30,"Heavy User",
IF(Append1[[#This Row],[total_eve_charge]]&gt;20,"Evening User",
IF(Append1[[#This Row],[total_night_charge]]&gt;10,"Night User","Low User")))</f>
        <v>Heavy User</v>
      </c>
    </row>
    <row r="928" spans="1:27" hidden="1" x14ac:dyDescent="0.3">
      <c r="A928">
        <v>177</v>
      </c>
      <c r="B928" s="1" t="s">
        <v>54</v>
      </c>
      <c r="C928">
        <v>144</v>
      </c>
      <c r="D928" s="1" t="s">
        <v>26</v>
      </c>
      <c r="E928" s="1">
        <v>1</v>
      </c>
      <c r="F928" s="1" t="s">
        <v>23</v>
      </c>
      <c r="G928">
        <v>0</v>
      </c>
      <c r="H928" t="str">
        <f>IF(Append1[[#This Row],[number_vmail_messages]]&lt;=10, "Low",
IF(Append1[[#This Row],[number_vmail_messages]]&lt;=25, "Medium", "High"))</f>
        <v>Low</v>
      </c>
      <c r="I928">
        <v>203.5</v>
      </c>
      <c r="J928">
        <v>100</v>
      </c>
      <c r="K928">
        <v>34.6</v>
      </c>
      <c r="L928">
        <v>247.6</v>
      </c>
      <c r="M928">
        <v>103</v>
      </c>
      <c r="N928">
        <v>21.05</v>
      </c>
      <c r="O928">
        <v>194.3</v>
      </c>
      <c r="P928">
        <v>94</v>
      </c>
      <c r="Q928">
        <v>8.74</v>
      </c>
      <c r="R928">
        <v>11.9</v>
      </c>
      <c r="S928">
        <v>11</v>
      </c>
      <c r="T928">
        <v>3.21</v>
      </c>
      <c r="U928" t="str">
        <f>IF(Append1[[#This Row],[total_intl_charge]] &lt;= MEDIAN(Append1[total_intl_charge]), "Low", "High")</f>
        <v>High</v>
      </c>
      <c r="V928">
        <v>0</v>
      </c>
      <c r="W928" t="s">
        <v>23</v>
      </c>
      <c r="X928" s="1" t="s">
        <v>24</v>
      </c>
      <c r="Y928">
        <f>IF(Append1[[#This Row],[churn]]="yes", 1,0)</f>
        <v>0</v>
      </c>
      <c r="Z928" t="str">
        <f>IF(Append1[[#This Row],[total_eve_charge]]&lt;=15,"Low",
IF(Append1[[#This Row],[total_eve_charge]]&lt;=19,"Medium","High"))</f>
        <v>High</v>
      </c>
      <c r="AA928" s="1" t="str">
        <f>IF(Append1[[#This Row],[total_day_charge]]&gt;30,"Heavy User",
IF(Append1[[#This Row],[total_eve_charge]]&gt;20,"Evening User",
IF(Append1[[#This Row],[total_night_charge]]&gt;10,"Night User","Low User")))</f>
        <v>Heavy User</v>
      </c>
    </row>
    <row r="929" spans="1:27" hidden="1" x14ac:dyDescent="0.3">
      <c r="A929">
        <v>178</v>
      </c>
      <c r="B929" s="1" t="s">
        <v>31</v>
      </c>
      <c r="C929">
        <v>93</v>
      </c>
      <c r="D929" s="1" t="s">
        <v>22</v>
      </c>
      <c r="E929" s="1">
        <v>0</v>
      </c>
      <c r="F929" s="1" t="s">
        <v>23</v>
      </c>
      <c r="G929">
        <v>0</v>
      </c>
      <c r="H929" t="str">
        <f>IF(Append1[[#This Row],[number_vmail_messages]]&lt;=10, "Low",
IF(Append1[[#This Row],[number_vmail_messages]]&lt;=25, "Medium", "High"))</f>
        <v>Low</v>
      </c>
      <c r="I929">
        <v>179.3</v>
      </c>
      <c r="J929">
        <v>93</v>
      </c>
      <c r="K929">
        <v>30.48</v>
      </c>
      <c r="L929">
        <v>178.6</v>
      </c>
      <c r="M929">
        <v>98</v>
      </c>
      <c r="N929">
        <v>15.18</v>
      </c>
      <c r="O929">
        <v>225.2</v>
      </c>
      <c r="P929">
        <v>131</v>
      </c>
      <c r="Q929">
        <v>10.130000000000001</v>
      </c>
      <c r="R929">
        <v>11.5</v>
      </c>
      <c r="S929">
        <v>6</v>
      </c>
      <c r="T929">
        <v>3.11</v>
      </c>
      <c r="U929" t="str">
        <f>IF(Append1[[#This Row],[total_intl_charge]] &lt;= MEDIAN(Append1[total_intl_charge]), "Low", "High")</f>
        <v>High</v>
      </c>
      <c r="V929">
        <v>3</v>
      </c>
      <c r="W929" t="s">
        <v>23</v>
      </c>
      <c r="X929" s="1" t="s">
        <v>23</v>
      </c>
      <c r="Y929">
        <f>IF(Append1[[#This Row],[churn]]="yes", 1,0)</f>
        <v>0</v>
      </c>
      <c r="Z929" t="str">
        <f>IF(Append1[[#This Row],[total_eve_charge]]&lt;=15,"Low",
IF(Append1[[#This Row],[total_eve_charge]]&lt;=19,"Medium","High"))</f>
        <v>Medium</v>
      </c>
      <c r="AA929" s="1" t="str">
        <f>IF(Append1[[#This Row],[total_day_charge]]&gt;30,"Heavy User",
IF(Append1[[#This Row],[total_eve_charge]]&gt;20,"Evening User",
IF(Append1[[#This Row],[total_night_charge]]&gt;10,"Night User","Low User")))</f>
        <v>Heavy User</v>
      </c>
    </row>
    <row r="930" spans="1:27" hidden="1" x14ac:dyDescent="0.3">
      <c r="A930">
        <v>179</v>
      </c>
      <c r="B930" s="1" t="s">
        <v>45</v>
      </c>
      <c r="C930">
        <v>120</v>
      </c>
      <c r="D930" s="1" t="s">
        <v>22</v>
      </c>
      <c r="E930" s="1">
        <v>0</v>
      </c>
      <c r="F930" s="1" t="s">
        <v>23</v>
      </c>
      <c r="G930">
        <v>0</v>
      </c>
      <c r="H930" t="str">
        <f>IF(Append1[[#This Row],[number_vmail_messages]]&lt;=10, "Low",
IF(Append1[[#This Row],[number_vmail_messages]]&lt;=25, "Medium", "High"))</f>
        <v>Low</v>
      </c>
      <c r="I930">
        <v>180</v>
      </c>
      <c r="J930">
        <v>80</v>
      </c>
      <c r="K930">
        <v>30.6</v>
      </c>
      <c r="L930">
        <v>224.2</v>
      </c>
      <c r="M930">
        <v>82</v>
      </c>
      <c r="N930">
        <v>19.059999999999999</v>
      </c>
      <c r="O930">
        <v>265.39999999999998</v>
      </c>
      <c r="P930">
        <v>91</v>
      </c>
      <c r="Q930">
        <v>11.94</v>
      </c>
      <c r="R930">
        <v>4.7</v>
      </c>
      <c r="S930">
        <v>7</v>
      </c>
      <c r="T930">
        <v>1.27</v>
      </c>
      <c r="U930" t="str">
        <f>IF(Append1[[#This Row],[total_intl_charge]] &lt;= MEDIAN(Append1[total_intl_charge]), "Low", "High")</f>
        <v>Low</v>
      </c>
      <c r="V930">
        <v>3</v>
      </c>
      <c r="W930" t="s">
        <v>23</v>
      </c>
      <c r="X930" s="1" t="s">
        <v>23</v>
      </c>
      <c r="Y930">
        <f>IF(Append1[[#This Row],[churn]]="yes", 1,0)</f>
        <v>0</v>
      </c>
      <c r="Z930" t="str">
        <f>IF(Append1[[#This Row],[total_eve_charge]]&lt;=15,"Low",
IF(Append1[[#This Row],[total_eve_charge]]&lt;=19,"Medium","High"))</f>
        <v>High</v>
      </c>
      <c r="AA930" s="1" t="str">
        <f>IF(Append1[[#This Row],[total_day_charge]]&gt;30,"Heavy User",
IF(Append1[[#This Row],[total_eve_charge]]&gt;20,"Evening User",
IF(Append1[[#This Row],[total_night_charge]]&gt;10,"Night User","Low User")))</f>
        <v>Heavy User</v>
      </c>
    </row>
    <row r="931" spans="1:27" hidden="1" x14ac:dyDescent="0.3">
      <c r="A931">
        <v>180</v>
      </c>
      <c r="B931" s="1" t="s">
        <v>25</v>
      </c>
      <c r="C931">
        <v>106</v>
      </c>
      <c r="D931" s="1" t="s">
        <v>22</v>
      </c>
      <c r="E931" s="1">
        <v>0</v>
      </c>
      <c r="F931" s="1" t="s">
        <v>23</v>
      </c>
      <c r="G931">
        <v>0</v>
      </c>
      <c r="H931" t="str">
        <f>IF(Append1[[#This Row],[number_vmail_messages]]&lt;=10, "Low",
IF(Append1[[#This Row],[number_vmail_messages]]&lt;=25, "Medium", "High"))</f>
        <v>Low</v>
      </c>
      <c r="I931">
        <v>223</v>
      </c>
      <c r="J931">
        <v>121</v>
      </c>
      <c r="K931">
        <v>37.909999999999997</v>
      </c>
      <c r="L931">
        <v>110.1</v>
      </c>
      <c r="M931">
        <v>98</v>
      </c>
      <c r="N931">
        <v>9.36</v>
      </c>
      <c r="O931">
        <v>188.7</v>
      </c>
      <c r="P931">
        <v>107</v>
      </c>
      <c r="Q931">
        <v>8.49</v>
      </c>
      <c r="R931">
        <v>7.1</v>
      </c>
      <c r="S931">
        <v>12</v>
      </c>
      <c r="T931">
        <v>1.92</v>
      </c>
      <c r="U931" t="str">
        <f>IF(Append1[[#This Row],[total_intl_charge]] &lt;= MEDIAN(Append1[total_intl_charge]), "Low", "High")</f>
        <v>Low</v>
      </c>
      <c r="V931">
        <v>0</v>
      </c>
      <c r="W931" t="s">
        <v>23</v>
      </c>
      <c r="X931" s="1" t="s">
        <v>23</v>
      </c>
      <c r="Y931">
        <f>IF(Append1[[#This Row],[churn]]="yes", 1,0)</f>
        <v>0</v>
      </c>
      <c r="Z931" t="str">
        <f>IF(Append1[[#This Row],[total_eve_charge]]&lt;=15,"Low",
IF(Append1[[#This Row],[total_eve_charge]]&lt;=19,"Medium","High"))</f>
        <v>Low</v>
      </c>
      <c r="AA931" s="1" t="str">
        <f>IF(Append1[[#This Row],[total_day_charge]]&gt;30,"Heavy User",
IF(Append1[[#This Row],[total_eve_charge]]&gt;20,"Evening User",
IF(Append1[[#This Row],[total_night_charge]]&gt;10,"Night User","Low User")))</f>
        <v>Heavy User</v>
      </c>
    </row>
    <row r="932" spans="1:27" hidden="1" x14ac:dyDescent="0.3">
      <c r="A932">
        <v>181</v>
      </c>
      <c r="B932" s="1" t="s">
        <v>47</v>
      </c>
      <c r="C932">
        <v>81</v>
      </c>
      <c r="D932" s="1" t="s">
        <v>22</v>
      </c>
      <c r="E932" s="1">
        <v>0</v>
      </c>
      <c r="F932" s="1" t="s">
        <v>23</v>
      </c>
      <c r="G932">
        <v>0</v>
      </c>
      <c r="H932" t="str">
        <f>IF(Append1[[#This Row],[number_vmail_messages]]&lt;=10, "Low",
IF(Append1[[#This Row],[number_vmail_messages]]&lt;=25, "Medium", "High"))</f>
        <v>Low</v>
      </c>
      <c r="I932">
        <v>183.6</v>
      </c>
      <c r="J932">
        <v>116</v>
      </c>
      <c r="K932">
        <v>31.21</v>
      </c>
      <c r="L932">
        <v>152.6</v>
      </c>
      <c r="M932">
        <v>98</v>
      </c>
      <c r="N932">
        <v>12.97</v>
      </c>
      <c r="O932">
        <v>212.2</v>
      </c>
      <c r="P932">
        <v>99</v>
      </c>
      <c r="Q932">
        <v>9.5500000000000007</v>
      </c>
      <c r="R932">
        <v>12.2</v>
      </c>
      <c r="S932">
        <v>6</v>
      </c>
      <c r="T932">
        <v>3.29</v>
      </c>
      <c r="U932" t="str">
        <f>IF(Append1[[#This Row],[total_intl_charge]] &lt;= MEDIAN(Append1[total_intl_charge]), "Low", "High")</f>
        <v>High</v>
      </c>
      <c r="V932">
        <v>3</v>
      </c>
      <c r="W932" t="s">
        <v>23</v>
      </c>
      <c r="X932" s="1" t="s">
        <v>23</v>
      </c>
      <c r="Y932">
        <f>IF(Append1[[#This Row],[churn]]="yes", 1,0)</f>
        <v>0</v>
      </c>
      <c r="Z932" t="str">
        <f>IF(Append1[[#This Row],[total_eve_charge]]&lt;=15,"Low",
IF(Append1[[#This Row],[total_eve_charge]]&lt;=19,"Medium","High"))</f>
        <v>Low</v>
      </c>
      <c r="AA932" s="1" t="str">
        <f>IF(Append1[[#This Row],[total_day_charge]]&gt;30,"Heavy User",
IF(Append1[[#This Row],[total_eve_charge]]&gt;20,"Evening User",
IF(Append1[[#This Row],[total_night_charge]]&gt;10,"Night User","Low User")))</f>
        <v>Heavy User</v>
      </c>
    </row>
    <row r="933" spans="1:27" x14ac:dyDescent="0.3">
      <c r="A933">
        <v>182</v>
      </c>
      <c r="B933" s="1" t="s">
        <v>75</v>
      </c>
      <c r="C933">
        <v>127</v>
      </c>
      <c r="D933" s="1" t="s">
        <v>32</v>
      </c>
      <c r="E933" s="1">
        <v>0</v>
      </c>
      <c r="F933" s="1" t="s">
        <v>24</v>
      </c>
      <c r="G933">
        <v>22</v>
      </c>
      <c r="H933" t="str">
        <f>IF(Append1[[#This Row],[number_vmail_messages]]&lt;=10, "Low",
IF(Append1[[#This Row],[number_vmail_messages]]&lt;=25, "Medium", "High"))</f>
        <v>Medium</v>
      </c>
      <c r="I933">
        <v>166</v>
      </c>
      <c r="J933">
        <v>114</v>
      </c>
      <c r="K933">
        <v>28.22</v>
      </c>
      <c r="L933">
        <v>174.5</v>
      </c>
      <c r="M933">
        <v>103</v>
      </c>
      <c r="N933">
        <v>14.83</v>
      </c>
      <c r="O933">
        <v>244.9</v>
      </c>
      <c r="P933">
        <v>68</v>
      </c>
      <c r="Q933">
        <v>11.02</v>
      </c>
      <c r="R933">
        <v>10.199999999999999</v>
      </c>
      <c r="S933">
        <v>6</v>
      </c>
      <c r="T933">
        <v>2.75</v>
      </c>
      <c r="U933" t="str">
        <f>IF(Append1[[#This Row],[total_intl_charge]] &lt;= MEDIAN(Append1[total_intl_charge]), "Low", "High")</f>
        <v>Low</v>
      </c>
      <c r="V933">
        <v>1</v>
      </c>
      <c r="W933" t="s">
        <v>23</v>
      </c>
      <c r="X933" s="1" t="s">
        <v>23</v>
      </c>
      <c r="Y933">
        <f>IF(Append1[[#This Row],[churn]]="yes", 1,0)</f>
        <v>0</v>
      </c>
      <c r="Z933" t="str">
        <f>IF(Append1[[#This Row],[total_eve_charge]]&lt;=15,"Low",
IF(Append1[[#This Row],[total_eve_charge]]&lt;=19,"Medium","High"))</f>
        <v>Low</v>
      </c>
      <c r="AA933" s="1" t="str">
        <f>IF(Append1[[#This Row],[total_day_charge]]&gt;30,"Heavy User",
IF(Append1[[#This Row],[total_eve_charge]]&gt;20,"Evening User",
IF(Append1[[#This Row],[total_night_charge]]&gt;10,"Night User","Low User")))</f>
        <v>Night User</v>
      </c>
    </row>
    <row r="934" spans="1:27" hidden="1" x14ac:dyDescent="0.3">
      <c r="A934">
        <v>183</v>
      </c>
      <c r="B934" s="1" t="s">
        <v>59</v>
      </c>
      <c r="C934">
        <v>65</v>
      </c>
      <c r="D934" s="1" t="s">
        <v>22</v>
      </c>
      <c r="E934" s="1">
        <v>0</v>
      </c>
      <c r="F934" s="1" t="s">
        <v>23</v>
      </c>
      <c r="G934">
        <v>0</v>
      </c>
      <c r="H934" t="str">
        <f>IF(Append1[[#This Row],[number_vmail_messages]]&lt;=10, "Low",
IF(Append1[[#This Row],[number_vmail_messages]]&lt;=25, "Medium", "High"))</f>
        <v>Low</v>
      </c>
      <c r="I934">
        <v>136.1</v>
      </c>
      <c r="J934">
        <v>112</v>
      </c>
      <c r="K934">
        <v>23.14</v>
      </c>
      <c r="L934">
        <v>272.89999999999998</v>
      </c>
      <c r="M934">
        <v>96</v>
      </c>
      <c r="N934">
        <v>23.2</v>
      </c>
      <c r="O934">
        <v>220.2</v>
      </c>
      <c r="P934">
        <v>104</v>
      </c>
      <c r="Q934">
        <v>9.91</v>
      </c>
      <c r="R934">
        <v>4.4000000000000004</v>
      </c>
      <c r="S934">
        <v>2</v>
      </c>
      <c r="T934">
        <v>1.19</v>
      </c>
      <c r="U934" t="str">
        <f>IF(Append1[[#This Row],[total_intl_charge]] &lt;= MEDIAN(Append1[total_intl_charge]), "Low", "High")</f>
        <v>Low</v>
      </c>
      <c r="V934">
        <v>1</v>
      </c>
      <c r="W934" t="s">
        <v>23</v>
      </c>
      <c r="X934" s="1" t="s">
        <v>23</v>
      </c>
      <c r="Y934">
        <f>IF(Append1[[#This Row],[churn]]="yes", 1,0)</f>
        <v>0</v>
      </c>
      <c r="Z934" t="str">
        <f>IF(Append1[[#This Row],[total_eve_charge]]&lt;=15,"Low",
IF(Append1[[#This Row],[total_eve_charge]]&lt;=19,"Medium","High"))</f>
        <v>High</v>
      </c>
      <c r="AA934" s="1" t="str">
        <f>IF(Append1[[#This Row],[total_day_charge]]&gt;30,"Heavy User",
IF(Append1[[#This Row],[total_eve_charge]]&gt;20,"Evening User",
IF(Append1[[#This Row],[total_night_charge]]&gt;10,"Night User","Low User")))</f>
        <v>Evening User</v>
      </c>
    </row>
    <row r="935" spans="1:27" hidden="1" x14ac:dyDescent="0.3">
      <c r="A935">
        <v>184</v>
      </c>
      <c r="B935" s="1" t="s">
        <v>65</v>
      </c>
      <c r="C935">
        <v>35</v>
      </c>
      <c r="D935" s="1" t="s">
        <v>32</v>
      </c>
      <c r="E935" s="1">
        <v>0</v>
      </c>
      <c r="F935" s="1" t="s">
        <v>23</v>
      </c>
      <c r="G935">
        <v>0</v>
      </c>
      <c r="H935" t="str">
        <f>IF(Append1[[#This Row],[number_vmail_messages]]&lt;=10, "Low",
IF(Append1[[#This Row],[number_vmail_messages]]&lt;=25, "Medium", "High"))</f>
        <v>Low</v>
      </c>
      <c r="I935">
        <v>149.30000000000001</v>
      </c>
      <c r="J935">
        <v>113</v>
      </c>
      <c r="K935">
        <v>25.38</v>
      </c>
      <c r="L935">
        <v>242.2</v>
      </c>
      <c r="M935">
        <v>122</v>
      </c>
      <c r="N935">
        <v>20.59</v>
      </c>
      <c r="O935">
        <v>174.3</v>
      </c>
      <c r="P935">
        <v>104</v>
      </c>
      <c r="Q935">
        <v>7.84</v>
      </c>
      <c r="R935">
        <v>8.9</v>
      </c>
      <c r="S935">
        <v>6</v>
      </c>
      <c r="T935">
        <v>2.4</v>
      </c>
      <c r="U935" t="str">
        <f>IF(Append1[[#This Row],[total_intl_charge]] &lt;= MEDIAN(Append1[total_intl_charge]), "Low", "High")</f>
        <v>Low</v>
      </c>
      <c r="V935">
        <v>2</v>
      </c>
      <c r="W935" t="s">
        <v>23</v>
      </c>
      <c r="X935" s="1" t="s">
        <v>23</v>
      </c>
      <c r="Y935">
        <f>IF(Append1[[#This Row],[churn]]="yes", 1,0)</f>
        <v>0</v>
      </c>
      <c r="Z935" t="str">
        <f>IF(Append1[[#This Row],[total_eve_charge]]&lt;=15,"Low",
IF(Append1[[#This Row],[total_eve_charge]]&lt;=19,"Medium","High"))</f>
        <v>High</v>
      </c>
      <c r="AA935" s="1" t="str">
        <f>IF(Append1[[#This Row],[total_day_charge]]&gt;30,"Heavy User",
IF(Append1[[#This Row],[total_eve_charge]]&gt;20,"Evening User",
IF(Append1[[#This Row],[total_night_charge]]&gt;10,"Night User","Low User")))</f>
        <v>Evening User</v>
      </c>
    </row>
    <row r="936" spans="1:27" hidden="1" x14ac:dyDescent="0.3">
      <c r="A936">
        <v>185</v>
      </c>
      <c r="B936" s="1" t="s">
        <v>50</v>
      </c>
      <c r="C936">
        <v>88</v>
      </c>
      <c r="D936" s="1" t="s">
        <v>32</v>
      </c>
      <c r="E936" s="1">
        <v>0</v>
      </c>
      <c r="F936" s="1" t="s">
        <v>23</v>
      </c>
      <c r="G936">
        <v>0</v>
      </c>
      <c r="H936" t="str">
        <f>IF(Append1[[#This Row],[number_vmail_messages]]&lt;=10, "Low",
IF(Append1[[#This Row],[number_vmail_messages]]&lt;=25, "Medium", "High"))</f>
        <v>Low</v>
      </c>
      <c r="I936">
        <v>65.400000000000006</v>
      </c>
      <c r="J936">
        <v>97</v>
      </c>
      <c r="K936">
        <v>11.12</v>
      </c>
      <c r="L936">
        <v>168.2</v>
      </c>
      <c r="M936">
        <v>76</v>
      </c>
      <c r="N936">
        <v>14.3</v>
      </c>
      <c r="O936">
        <v>236</v>
      </c>
      <c r="P936">
        <v>113</v>
      </c>
      <c r="Q936">
        <v>10.62</v>
      </c>
      <c r="R936">
        <v>13.8</v>
      </c>
      <c r="S936">
        <v>1</v>
      </c>
      <c r="T936">
        <v>3.73</v>
      </c>
      <c r="U936" t="str">
        <f>IF(Append1[[#This Row],[total_intl_charge]] &lt;= MEDIAN(Append1[total_intl_charge]), "Low", "High")</f>
        <v>High</v>
      </c>
      <c r="V936">
        <v>2</v>
      </c>
      <c r="W936" t="s">
        <v>23</v>
      </c>
      <c r="X936" s="1" t="s">
        <v>23</v>
      </c>
      <c r="Y936">
        <f>IF(Append1[[#This Row],[churn]]="yes", 1,0)</f>
        <v>0</v>
      </c>
      <c r="Z936" t="str">
        <f>IF(Append1[[#This Row],[total_eve_charge]]&lt;=15,"Low",
IF(Append1[[#This Row],[total_eve_charge]]&lt;=19,"Medium","High"))</f>
        <v>Low</v>
      </c>
      <c r="AA936" s="1" t="str">
        <f>IF(Append1[[#This Row],[total_day_charge]]&gt;30,"Heavy User",
IF(Append1[[#This Row],[total_eve_charge]]&gt;20,"Evening User",
IF(Append1[[#This Row],[total_night_charge]]&gt;10,"Night User","Low User")))</f>
        <v>Night User</v>
      </c>
    </row>
    <row r="937" spans="1:27" hidden="1" x14ac:dyDescent="0.3">
      <c r="A937">
        <v>186</v>
      </c>
      <c r="B937" s="1" t="s">
        <v>57</v>
      </c>
      <c r="C937">
        <v>65</v>
      </c>
      <c r="D937" s="1" t="s">
        <v>22</v>
      </c>
      <c r="E937" s="1">
        <v>0</v>
      </c>
      <c r="F937" s="1" t="s">
        <v>23</v>
      </c>
      <c r="G937">
        <v>0</v>
      </c>
      <c r="H937" t="str">
        <f>IF(Append1[[#This Row],[number_vmail_messages]]&lt;=10, "Low",
IF(Append1[[#This Row],[number_vmail_messages]]&lt;=25, "Medium", "High"))</f>
        <v>Low</v>
      </c>
      <c r="I937">
        <v>213.4</v>
      </c>
      <c r="J937">
        <v>111</v>
      </c>
      <c r="K937">
        <v>36.28</v>
      </c>
      <c r="L937">
        <v>234.5</v>
      </c>
      <c r="M937">
        <v>94</v>
      </c>
      <c r="N937">
        <v>19.93</v>
      </c>
      <c r="O937">
        <v>250.1</v>
      </c>
      <c r="P937">
        <v>123</v>
      </c>
      <c r="Q937">
        <v>11.25</v>
      </c>
      <c r="R937">
        <v>2.7</v>
      </c>
      <c r="S937">
        <v>4</v>
      </c>
      <c r="T937">
        <v>0.73</v>
      </c>
      <c r="U937" t="str">
        <f>IF(Append1[[#This Row],[total_intl_charge]] &lt;= MEDIAN(Append1[total_intl_charge]), "Low", "High")</f>
        <v>Low</v>
      </c>
      <c r="V937">
        <v>1</v>
      </c>
      <c r="W937" t="s">
        <v>23</v>
      </c>
      <c r="X937" s="1" t="s">
        <v>23</v>
      </c>
      <c r="Y937">
        <f>IF(Append1[[#This Row],[churn]]="yes", 1,0)</f>
        <v>0</v>
      </c>
      <c r="Z937" t="str">
        <f>IF(Append1[[#This Row],[total_eve_charge]]&lt;=15,"Low",
IF(Append1[[#This Row],[total_eve_charge]]&lt;=19,"Medium","High"))</f>
        <v>High</v>
      </c>
      <c r="AA937" s="1" t="str">
        <f>IF(Append1[[#This Row],[total_day_charge]]&gt;30,"Heavy User",
IF(Append1[[#This Row],[total_eve_charge]]&gt;20,"Evening User",
IF(Append1[[#This Row],[total_night_charge]]&gt;10,"Night User","Low User")))</f>
        <v>Heavy User</v>
      </c>
    </row>
    <row r="938" spans="1:27" hidden="1" x14ac:dyDescent="0.3">
      <c r="A938">
        <v>187</v>
      </c>
      <c r="B938" s="1" t="s">
        <v>43</v>
      </c>
      <c r="C938">
        <v>123</v>
      </c>
      <c r="D938" s="1" t="s">
        <v>22</v>
      </c>
      <c r="E938" s="1">
        <v>0</v>
      </c>
      <c r="F938" s="1" t="s">
        <v>23</v>
      </c>
      <c r="G938">
        <v>0</v>
      </c>
      <c r="H938" t="str">
        <f>IF(Append1[[#This Row],[number_vmail_messages]]&lt;=10, "Low",
IF(Append1[[#This Row],[number_vmail_messages]]&lt;=25, "Medium", "High"))</f>
        <v>Low</v>
      </c>
      <c r="I938">
        <v>206.9</v>
      </c>
      <c r="J938">
        <v>85</v>
      </c>
      <c r="K938">
        <v>35.17</v>
      </c>
      <c r="L938">
        <v>244.7</v>
      </c>
      <c r="M938">
        <v>78</v>
      </c>
      <c r="N938">
        <v>20.8</v>
      </c>
      <c r="O938">
        <v>221.5</v>
      </c>
      <c r="P938">
        <v>136</v>
      </c>
      <c r="Q938">
        <v>9.9700000000000006</v>
      </c>
      <c r="R938">
        <v>7.7</v>
      </c>
      <c r="S938">
        <v>2</v>
      </c>
      <c r="T938">
        <v>2.08</v>
      </c>
      <c r="U938" t="str">
        <f>IF(Append1[[#This Row],[total_intl_charge]] &lt;= MEDIAN(Append1[total_intl_charge]), "Low", "High")</f>
        <v>Low</v>
      </c>
      <c r="V938">
        <v>3</v>
      </c>
      <c r="W938" t="s">
        <v>23</v>
      </c>
      <c r="X938" s="1" t="s">
        <v>23</v>
      </c>
      <c r="Y938">
        <f>IF(Append1[[#This Row],[churn]]="yes", 1,0)</f>
        <v>0</v>
      </c>
      <c r="Z938" t="str">
        <f>IF(Append1[[#This Row],[total_eve_charge]]&lt;=15,"Low",
IF(Append1[[#This Row],[total_eve_charge]]&lt;=19,"Medium","High"))</f>
        <v>High</v>
      </c>
      <c r="AA938" s="1" t="str">
        <f>IF(Append1[[#This Row],[total_day_charge]]&gt;30,"Heavy User",
IF(Append1[[#This Row],[total_eve_charge]]&gt;20,"Evening User",
IF(Append1[[#This Row],[total_night_charge]]&gt;10,"Night User","Low User")))</f>
        <v>Heavy User</v>
      </c>
    </row>
    <row r="939" spans="1:27" x14ac:dyDescent="0.3">
      <c r="A939">
        <v>188</v>
      </c>
      <c r="B939" s="1" t="s">
        <v>27</v>
      </c>
      <c r="C939">
        <v>126</v>
      </c>
      <c r="D939" s="1" t="s">
        <v>32</v>
      </c>
      <c r="E939" s="1">
        <v>0</v>
      </c>
      <c r="F939" s="1" t="s">
        <v>24</v>
      </c>
      <c r="G939">
        <v>27</v>
      </c>
      <c r="H939" t="str">
        <f>IF(Append1[[#This Row],[number_vmail_messages]]&lt;=10, "Low",
IF(Append1[[#This Row],[number_vmail_messages]]&lt;=25, "Medium", "High"))</f>
        <v>High</v>
      </c>
      <c r="I939">
        <v>186.2</v>
      </c>
      <c r="J939">
        <v>78</v>
      </c>
      <c r="K939">
        <v>31.65</v>
      </c>
      <c r="L939">
        <v>189.6</v>
      </c>
      <c r="M939">
        <v>83</v>
      </c>
      <c r="N939">
        <v>16.12</v>
      </c>
      <c r="O939">
        <v>76.5</v>
      </c>
      <c r="P939">
        <v>139</v>
      </c>
      <c r="Q939">
        <v>3.44</v>
      </c>
      <c r="R939">
        <v>9.6</v>
      </c>
      <c r="S939">
        <v>3</v>
      </c>
      <c r="T939">
        <v>2.59</v>
      </c>
      <c r="U939" t="str">
        <f>IF(Append1[[#This Row],[total_intl_charge]] &lt;= MEDIAN(Append1[total_intl_charge]), "Low", "High")</f>
        <v>Low</v>
      </c>
      <c r="V939">
        <v>2</v>
      </c>
      <c r="W939" t="s">
        <v>23</v>
      </c>
      <c r="X939" s="1" t="s">
        <v>23</v>
      </c>
      <c r="Y939">
        <f>IF(Append1[[#This Row],[churn]]="yes", 1,0)</f>
        <v>0</v>
      </c>
      <c r="Z939" t="str">
        <f>IF(Append1[[#This Row],[total_eve_charge]]&lt;=15,"Low",
IF(Append1[[#This Row],[total_eve_charge]]&lt;=19,"Medium","High"))</f>
        <v>Medium</v>
      </c>
      <c r="AA939" s="1" t="str">
        <f>IF(Append1[[#This Row],[total_day_charge]]&gt;30,"Heavy User",
IF(Append1[[#This Row],[total_eve_charge]]&gt;20,"Evening User",
IF(Append1[[#This Row],[total_night_charge]]&gt;10,"Night User","Low User")))</f>
        <v>Heavy User</v>
      </c>
    </row>
    <row r="940" spans="1:27" x14ac:dyDescent="0.3">
      <c r="A940">
        <v>189</v>
      </c>
      <c r="B940" s="1" t="s">
        <v>76</v>
      </c>
      <c r="C940">
        <v>45</v>
      </c>
      <c r="D940" s="1" t="s">
        <v>22</v>
      </c>
      <c r="E940" s="1">
        <v>0</v>
      </c>
      <c r="F940" s="1" t="s">
        <v>24</v>
      </c>
      <c r="G940">
        <v>22</v>
      </c>
      <c r="H940" t="str">
        <f>IF(Append1[[#This Row],[number_vmail_messages]]&lt;=10, "Low",
IF(Append1[[#This Row],[number_vmail_messages]]&lt;=25, "Medium", "High"))</f>
        <v>Medium</v>
      </c>
      <c r="I940">
        <v>196.6</v>
      </c>
      <c r="J940">
        <v>84</v>
      </c>
      <c r="K940">
        <v>33.42</v>
      </c>
      <c r="L940">
        <v>313.2</v>
      </c>
      <c r="M940">
        <v>92</v>
      </c>
      <c r="N940">
        <v>26.62</v>
      </c>
      <c r="O940">
        <v>163.30000000000001</v>
      </c>
      <c r="P940">
        <v>108</v>
      </c>
      <c r="Q940">
        <v>7.35</v>
      </c>
      <c r="R940">
        <v>11.9</v>
      </c>
      <c r="S940">
        <v>3</v>
      </c>
      <c r="T940">
        <v>3.21</v>
      </c>
      <c r="U940" t="str">
        <f>IF(Append1[[#This Row],[total_intl_charge]] &lt;= MEDIAN(Append1[total_intl_charge]), "Low", "High")</f>
        <v>High</v>
      </c>
      <c r="V940">
        <v>0</v>
      </c>
      <c r="W940" t="s">
        <v>23</v>
      </c>
      <c r="X940" s="1" t="s">
        <v>23</v>
      </c>
      <c r="Y940">
        <f>IF(Append1[[#This Row],[churn]]="yes", 1,0)</f>
        <v>0</v>
      </c>
      <c r="Z940" t="str">
        <f>IF(Append1[[#This Row],[total_eve_charge]]&lt;=15,"Low",
IF(Append1[[#This Row],[total_eve_charge]]&lt;=19,"Medium","High"))</f>
        <v>High</v>
      </c>
      <c r="AA940" s="1" t="str">
        <f>IF(Append1[[#This Row],[total_day_charge]]&gt;30,"Heavy User",
IF(Append1[[#This Row],[total_eve_charge]]&gt;20,"Evening User",
IF(Append1[[#This Row],[total_night_charge]]&gt;10,"Night User","Low User")))</f>
        <v>Heavy User</v>
      </c>
    </row>
    <row r="941" spans="1:27" hidden="1" x14ac:dyDescent="0.3">
      <c r="A941">
        <v>190</v>
      </c>
      <c r="B941" s="1" t="s">
        <v>55</v>
      </c>
      <c r="C941">
        <v>93</v>
      </c>
      <c r="D941" s="1" t="s">
        <v>32</v>
      </c>
      <c r="E941" s="1">
        <v>1</v>
      </c>
      <c r="F941" s="1" t="s">
        <v>23</v>
      </c>
      <c r="G941">
        <v>0</v>
      </c>
      <c r="H941" t="str">
        <f>IF(Append1[[#This Row],[number_vmail_messages]]&lt;=10, "Low",
IF(Append1[[#This Row],[number_vmail_messages]]&lt;=25, "Medium", "High"))</f>
        <v>Low</v>
      </c>
      <c r="I941">
        <v>312</v>
      </c>
      <c r="J941">
        <v>109</v>
      </c>
      <c r="K941">
        <v>53.04</v>
      </c>
      <c r="L941">
        <v>129.4</v>
      </c>
      <c r="M941">
        <v>100</v>
      </c>
      <c r="N941">
        <v>11</v>
      </c>
      <c r="O941">
        <v>217.6</v>
      </c>
      <c r="P941">
        <v>74</v>
      </c>
      <c r="Q941">
        <v>9.7899999999999991</v>
      </c>
      <c r="R941">
        <v>10.5</v>
      </c>
      <c r="S941">
        <v>2</v>
      </c>
      <c r="T941">
        <v>2.84</v>
      </c>
      <c r="U941" t="str">
        <f>IF(Append1[[#This Row],[total_intl_charge]] &lt;= MEDIAN(Append1[total_intl_charge]), "Low", "High")</f>
        <v>High</v>
      </c>
      <c r="V941">
        <v>0</v>
      </c>
      <c r="W941" t="s">
        <v>24</v>
      </c>
      <c r="X941" s="1" t="s">
        <v>24</v>
      </c>
      <c r="Y941">
        <f>IF(Append1[[#This Row],[churn]]="yes", 1,0)</f>
        <v>1</v>
      </c>
      <c r="Z941" t="str">
        <f>IF(Append1[[#This Row],[total_eve_charge]]&lt;=15,"Low",
IF(Append1[[#This Row],[total_eve_charge]]&lt;=19,"Medium","High"))</f>
        <v>Low</v>
      </c>
      <c r="AA941" s="1" t="str">
        <f>IF(Append1[[#This Row],[total_day_charge]]&gt;30,"Heavy User",
IF(Append1[[#This Row],[total_eve_charge]]&gt;20,"Evening User",
IF(Append1[[#This Row],[total_night_charge]]&gt;10,"Night User","Low User")))</f>
        <v>Heavy User</v>
      </c>
    </row>
    <row r="942" spans="1:27" x14ac:dyDescent="0.3">
      <c r="A942">
        <v>191</v>
      </c>
      <c r="B942" s="1" t="s">
        <v>67</v>
      </c>
      <c r="C942">
        <v>63</v>
      </c>
      <c r="D942" s="1" t="s">
        <v>22</v>
      </c>
      <c r="E942" s="1">
        <v>1</v>
      </c>
      <c r="F942" s="1" t="s">
        <v>24</v>
      </c>
      <c r="G942">
        <v>36</v>
      </c>
      <c r="H942" t="str">
        <f>IF(Append1[[#This Row],[number_vmail_messages]]&lt;=10, "Low",
IF(Append1[[#This Row],[number_vmail_messages]]&lt;=25, "Medium", "High"))</f>
        <v>High</v>
      </c>
      <c r="I942">
        <v>199</v>
      </c>
      <c r="J942">
        <v>110</v>
      </c>
      <c r="K942">
        <v>33.83</v>
      </c>
      <c r="L942">
        <v>291.3</v>
      </c>
      <c r="M942">
        <v>111</v>
      </c>
      <c r="N942">
        <v>24.76</v>
      </c>
      <c r="O942">
        <v>197.6</v>
      </c>
      <c r="P942">
        <v>92</v>
      </c>
      <c r="Q942">
        <v>8.89</v>
      </c>
      <c r="R942">
        <v>11</v>
      </c>
      <c r="S942">
        <v>6</v>
      </c>
      <c r="T942">
        <v>2.97</v>
      </c>
      <c r="U942" t="str">
        <f>IF(Append1[[#This Row],[total_intl_charge]] &lt;= MEDIAN(Append1[total_intl_charge]), "Low", "High")</f>
        <v>High</v>
      </c>
      <c r="V942">
        <v>1</v>
      </c>
      <c r="W942" t="s">
        <v>23</v>
      </c>
      <c r="X942" s="1" t="s">
        <v>24</v>
      </c>
      <c r="Y942">
        <f>IF(Append1[[#This Row],[churn]]="yes", 1,0)</f>
        <v>0</v>
      </c>
      <c r="Z942" t="str">
        <f>IF(Append1[[#This Row],[total_eve_charge]]&lt;=15,"Low",
IF(Append1[[#This Row],[total_eve_charge]]&lt;=19,"Medium","High"))</f>
        <v>High</v>
      </c>
      <c r="AA942" s="1" t="str">
        <f>IF(Append1[[#This Row],[total_day_charge]]&gt;30,"Heavy User",
IF(Append1[[#This Row],[total_eve_charge]]&gt;20,"Evening User",
IF(Append1[[#This Row],[total_night_charge]]&gt;10,"Night User","Low User")))</f>
        <v>Heavy User</v>
      </c>
    </row>
    <row r="943" spans="1:27" hidden="1" x14ac:dyDescent="0.3">
      <c r="A943">
        <v>192</v>
      </c>
      <c r="B943" s="1" t="s">
        <v>50</v>
      </c>
      <c r="C943">
        <v>100</v>
      </c>
      <c r="D943" s="1" t="s">
        <v>22</v>
      </c>
      <c r="E943" s="1">
        <v>0</v>
      </c>
      <c r="F943" s="1" t="s">
        <v>23</v>
      </c>
      <c r="G943">
        <v>0</v>
      </c>
      <c r="H943" t="str">
        <f>IF(Append1[[#This Row],[number_vmail_messages]]&lt;=10, "Low",
IF(Append1[[#This Row],[number_vmail_messages]]&lt;=25, "Medium", "High"))</f>
        <v>Low</v>
      </c>
      <c r="I943">
        <v>203.1</v>
      </c>
      <c r="J943">
        <v>96</v>
      </c>
      <c r="K943">
        <v>34.53</v>
      </c>
      <c r="L943">
        <v>217</v>
      </c>
      <c r="M943">
        <v>126</v>
      </c>
      <c r="N943">
        <v>18.45</v>
      </c>
      <c r="O943">
        <v>180.9</v>
      </c>
      <c r="P943">
        <v>122</v>
      </c>
      <c r="Q943">
        <v>8.14</v>
      </c>
      <c r="R943">
        <v>13.5</v>
      </c>
      <c r="S943">
        <v>2</v>
      </c>
      <c r="T943">
        <v>3.65</v>
      </c>
      <c r="U943" t="str">
        <f>IF(Append1[[#This Row],[total_intl_charge]] &lt;= MEDIAN(Append1[total_intl_charge]), "Low", "High")</f>
        <v>High</v>
      </c>
      <c r="V943">
        <v>3</v>
      </c>
      <c r="W943" t="s">
        <v>23</v>
      </c>
      <c r="X943" s="1" t="s">
        <v>23</v>
      </c>
      <c r="Y943">
        <f>IF(Append1[[#This Row],[churn]]="yes", 1,0)</f>
        <v>0</v>
      </c>
      <c r="Z943" t="str">
        <f>IF(Append1[[#This Row],[total_eve_charge]]&lt;=15,"Low",
IF(Append1[[#This Row],[total_eve_charge]]&lt;=19,"Medium","High"))</f>
        <v>Medium</v>
      </c>
      <c r="AA943" s="1" t="str">
        <f>IF(Append1[[#This Row],[total_day_charge]]&gt;30,"Heavy User",
IF(Append1[[#This Row],[total_eve_charge]]&gt;20,"Evening User",
IF(Append1[[#This Row],[total_night_charge]]&gt;10,"Night User","Low User")))</f>
        <v>Heavy User</v>
      </c>
    </row>
    <row r="944" spans="1:27" hidden="1" x14ac:dyDescent="0.3">
      <c r="A944">
        <v>193</v>
      </c>
      <c r="B944" s="1" t="s">
        <v>74</v>
      </c>
      <c r="C944">
        <v>53</v>
      </c>
      <c r="D944" s="1" t="s">
        <v>22</v>
      </c>
      <c r="E944" s="1">
        <v>0</v>
      </c>
      <c r="F944" s="1" t="s">
        <v>23</v>
      </c>
      <c r="G944">
        <v>0</v>
      </c>
      <c r="H944" t="str">
        <f>IF(Append1[[#This Row],[number_vmail_messages]]&lt;=10, "Low",
IF(Append1[[#This Row],[number_vmail_messages]]&lt;=25, "Medium", "High"))</f>
        <v>Low</v>
      </c>
      <c r="I944">
        <v>168.8</v>
      </c>
      <c r="J944">
        <v>97</v>
      </c>
      <c r="K944">
        <v>28.7</v>
      </c>
      <c r="L944">
        <v>220.3</v>
      </c>
      <c r="M944">
        <v>87</v>
      </c>
      <c r="N944">
        <v>18.73</v>
      </c>
      <c r="O944">
        <v>154.30000000000001</v>
      </c>
      <c r="P944">
        <v>113</v>
      </c>
      <c r="Q944">
        <v>6.94</v>
      </c>
      <c r="R944">
        <v>10.9</v>
      </c>
      <c r="S944">
        <v>2</v>
      </c>
      <c r="T944">
        <v>2.94</v>
      </c>
      <c r="U944" t="str">
        <f>IF(Append1[[#This Row],[total_intl_charge]] &lt;= MEDIAN(Append1[total_intl_charge]), "Low", "High")</f>
        <v>High</v>
      </c>
      <c r="V944">
        <v>0</v>
      </c>
      <c r="W944" t="s">
        <v>23</v>
      </c>
      <c r="X944" s="1" t="s">
        <v>23</v>
      </c>
      <c r="Y944">
        <f>IF(Append1[[#This Row],[churn]]="yes", 1,0)</f>
        <v>0</v>
      </c>
      <c r="Z944" t="str">
        <f>IF(Append1[[#This Row],[total_eve_charge]]&lt;=15,"Low",
IF(Append1[[#This Row],[total_eve_charge]]&lt;=19,"Medium","High"))</f>
        <v>Medium</v>
      </c>
      <c r="AA944" s="1" t="str">
        <f>IF(Append1[[#This Row],[total_day_charge]]&gt;30,"Heavy User",
IF(Append1[[#This Row],[total_eve_charge]]&gt;20,"Evening User",
IF(Append1[[#This Row],[total_night_charge]]&gt;10,"Night User","Low User")))</f>
        <v>Low User</v>
      </c>
    </row>
    <row r="945" spans="1:27" hidden="1" x14ac:dyDescent="0.3">
      <c r="A945">
        <v>194</v>
      </c>
      <c r="B945" s="1" t="s">
        <v>35</v>
      </c>
      <c r="C945">
        <v>92</v>
      </c>
      <c r="D945" s="1" t="s">
        <v>22</v>
      </c>
      <c r="E945" s="1">
        <v>1</v>
      </c>
      <c r="F945" s="1" t="s">
        <v>23</v>
      </c>
      <c r="G945">
        <v>0</v>
      </c>
      <c r="H945" t="str">
        <f>IF(Append1[[#This Row],[number_vmail_messages]]&lt;=10, "Low",
IF(Append1[[#This Row],[number_vmail_messages]]&lt;=25, "Medium", "High"))</f>
        <v>Low</v>
      </c>
      <c r="I945">
        <v>173.1</v>
      </c>
      <c r="J945">
        <v>140</v>
      </c>
      <c r="K945">
        <v>29.43</v>
      </c>
      <c r="L945">
        <v>240.3</v>
      </c>
      <c r="M945">
        <v>105</v>
      </c>
      <c r="N945">
        <v>20.43</v>
      </c>
      <c r="O945">
        <v>233.2</v>
      </c>
      <c r="P945">
        <v>117</v>
      </c>
      <c r="Q945">
        <v>10.49</v>
      </c>
      <c r="R945">
        <v>9</v>
      </c>
      <c r="S945">
        <v>5</v>
      </c>
      <c r="T945">
        <v>2.4300000000000002</v>
      </c>
      <c r="U945" t="str">
        <f>IF(Append1[[#This Row],[total_intl_charge]] &lt;= MEDIAN(Append1[total_intl_charge]), "Low", "High")</f>
        <v>Low</v>
      </c>
      <c r="V945">
        <v>1</v>
      </c>
      <c r="W945" t="s">
        <v>23</v>
      </c>
      <c r="X945" s="1" t="s">
        <v>24</v>
      </c>
      <c r="Y945">
        <f>IF(Append1[[#This Row],[churn]]="yes", 1,0)</f>
        <v>0</v>
      </c>
      <c r="Z945" t="str">
        <f>IF(Append1[[#This Row],[total_eve_charge]]&lt;=15,"Low",
IF(Append1[[#This Row],[total_eve_charge]]&lt;=19,"Medium","High"))</f>
        <v>High</v>
      </c>
      <c r="AA945" s="1" t="str">
        <f>IF(Append1[[#This Row],[total_day_charge]]&gt;30,"Heavy User",
IF(Append1[[#This Row],[total_eve_charge]]&gt;20,"Evening User",
IF(Append1[[#This Row],[total_night_charge]]&gt;10,"Night User","Low User")))</f>
        <v>Evening User</v>
      </c>
    </row>
    <row r="946" spans="1:27" hidden="1" x14ac:dyDescent="0.3">
      <c r="A946">
        <v>195</v>
      </c>
      <c r="B946" s="1" t="s">
        <v>38</v>
      </c>
      <c r="C946">
        <v>139</v>
      </c>
      <c r="D946" s="1" t="s">
        <v>26</v>
      </c>
      <c r="E946" s="1">
        <v>0</v>
      </c>
      <c r="F946" s="1" t="s">
        <v>23</v>
      </c>
      <c r="G946">
        <v>0</v>
      </c>
      <c r="H946" t="str">
        <f>IF(Append1[[#This Row],[number_vmail_messages]]&lt;=10, "Low",
IF(Append1[[#This Row],[number_vmail_messages]]&lt;=25, "Medium", "High"))</f>
        <v>Low</v>
      </c>
      <c r="I946">
        <v>134.4</v>
      </c>
      <c r="J946">
        <v>106</v>
      </c>
      <c r="K946">
        <v>22.85</v>
      </c>
      <c r="L946">
        <v>211.3</v>
      </c>
      <c r="M946">
        <v>98</v>
      </c>
      <c r="N946">
        <v>17.96</v>
      </c>
      <c r="O946">
        <v>193.6</v>
      </c>
      <c r="P946">
        <v>125</v>
      </c>
      <c r="Q946">
        <v>8.7100000000000009</v>
      </c>
      <c r="R946">
        <v>10.199999999999999</v>
      </c>
      <c r="S946">
        <v>2</v>
      </c>
      <c r="T946">
        <v>2.75</v>
      </c>
      <c r="U946" t="str">
        <f>IF(Append1[[#This Row],[total_intl_charge]] &lt;= MEDIAN(Append1[total_intl_charge]), "Low", "High")</f>
        <v>Low</v>
      </c>
      <c r="V946">
        <v>5</v>
      </c>
      <c r="W946" t="s">
        <v>24</v>
      </c>
      <c r="X946" s="1" t="s">
        <v>23</v>
      </c>
      <c r="Y946">
        <f>IF(Append1[[#This Row],[churn]]="yes", 1,0)</f>
        <v>1</v>
      </c>
      <c r="Z946" t="str">
        <f>IF(Append1[[#This Row],[total_eve_charge]]&lt;=15,"Low",
IF(Append1[[#This Row],[total_eve_charge]]&lt;=19,"Medium","High"))</f>
        <v>Medium</v>
      </c>
      <c r="AA946" s="1" t="str">
        <f>IF(Append1[[#This Row],[total_day_charge]]&gt;30,"Heavy User",
IF(Append1[[#This Row],[total_eve_charge]]&gt;20,"Evening User",
IF(Append1[[#This Row],[total_night_charge]]&gt;10,"Night User","Low User")))</f>
        <v>Low User</v>
      </c>
    </row>
    <row r="947" spans="1:27" x14ac:dyDescent="0.3">
      <c r="A947">
        <v>196</v>
      </c>
      <c r="B947" s="1" t="s">
        <v>62</v>
      </c>
      <c r="C947">
        <v>110</v>
      </c>
      <c r="D947" s="1" t="s">
        <v>32</v>
      </c>
      <c r="E947" s="1">
        <v>0</v>
      </c>
      <c r="F947" s="1" t="s">
        <v>24</v>
      </c>
      <c r="G947">
        <v>40</v>
      </c>
      <c r="H947" t="str">
        <f>IF(Append1[[#This Row],[number_vmail_messages]]&lt;=10, "Low",
IF(Append1[[#This Row],[number_vmail_messages]]&lt;=25, "Medium", "High"))</f>
        <v>High</v>
      </c>
      <c r="I947">
        <v>202.6</v>
      </c>
      <c r="J947">
        <v>103</v>
      </c>
      <c r="K947">
        <v>34.44</v>
      </c>
      <c r="L947">
        <v>118.8</v>
      </c>
      <c r="M947">
        <v>128</v>
      </c>
      <c r="N947">
        <v>10.1</v>
      </c>
      <c r="O947">
        <v>234.9</v>
      </c>
      <c r="P947">
        <v>98</v>
      </c>
      <c r="Q947">
        <v>10.57</v>
      </c>
      <c r="R947">
        <v>9</v>
      </c>
      <c r="S947">
        <v>9</v>
      </c>
      <c r="T947">
        <v>2.4300000000000002</v>
      </c>
      <c r="U947" t="str">
        <f>IF(Append1[[#This Row],[total_intl_charge]] &lt;= MEDIAN(Append1[total_intl_charge]), "Low", "High")</f>
        <v>Low</v>
      </c>
      <c r="V947">
        <v>2</v>
      </c>
      <c r="W947" t="s">
        <v>23</v>
      </c>
      <c r="X947" s="1" t="s">
        <v>23</v>
      </c>
      <c r="Y947">
        <f>IF(Append1[[#This Row],[churn]]="yes", 1,0)</f>
        <v>0</v>
      </c>
      <c r="Z947" t="str">
        <f>IF(Append1[[#This Row],[total_eve_charge]]&lt;=15,"Low",
IF(Append1[[#This Row],[total_eve_charge]]&lt;=19,"Medium","High"))</f>
        <v>Low</v>
      </c>
      <c r="AA947" s="1" t="str">
        <f>IF(Append1[[#This Row],[total_day_charge]]&gt;30,"Heavy User",
IF(Append1[[#This Row],[total_eve_charge]]&gt;20,"Evening User",
IF(Append1[[#This Row],[total_night_charge]]&gt;10,"Night User","Low User")))</f>
        <v>Heavy User</v>
      </c>
    </row>
    <row r="948" spans="1:27" hidden="1" x14ac:dyDescent="0.3">
      <c r="A948">
        <v>197</v>
      </c>
      <c r="B948" s="1" t="s">
        <v>30</v>
      </c>
      <c r="C948">
        <v>110</v>
      </c>
      <c r="D948" s="1" t="s">
        <v>32</v>
      </c>
      <c r="E948" s="1">
        <v>0</v>
      </c>
      <c r="F948" s="1" t="s">
        <v>23</v>
      </c>
      <c r="G948">
        <v>0</v>
      </c>
      <c r="H948" t="str">
        <f>IF(Append1[[#This Row],[number_vmail_messages]]&lt;=10, "Low",
IF(Append1[[#This Row],[number_vmail_messages]]&lt;=25, "Medium", "High"))</f>
        <v>Low</v>
      </c>
      <c r="I948">
        <v>74.5</v>
      </c>
      <c r="J948">
        <v>117</v>
      </c>
      <c r="K948">
        <v>12.67</v>
      </c>
      <c r="L948">
        <v>200.8</v>
      </c>
      <c r="M948">
        <v>98</v>
      </c>
      <c r="N948">
        <v>17.07</v>
      </c>
      <c r="O948">
        <v>192.2</v>
      </c>
      <c r="P948">
        <v>101</v>
      </c>
      <c r="Q948">
        <v>8.65</v>
      </c>
      <c r="R948">
        <v>9.8000000000000007</v>
      </c>
      <c r="S948">
        <v>7</v>
      </c>
      <c r="T948">
        <v>2.65</v>
      </c>
      <c r="U948" t="str">
        <f>IF(Append1[[#This Row],[total_intl_charge]] &lt;= MEDIAN(Append1[total_intl_charge]), "Low", "High")</f>
        <v>Low</v>
      </c>
      <c r="V948">
        <v>3</v>
      </c>
      <c r="W948" t="s">
        <v>23</v>
      </c>
      <c r="X948" s="1" t="s">
        <v>23</v>
      </c>
      <c r="Y948">
        <f>IF(Append1[[#This Row],[churn]]="yes", 1,0)</f>
        <v>0</v>
      </c>
      <c r="Z948" t="str">
        <f>IF(Append1[[#This Row],[total_eve_charge]]&lt;=15,"Low",
IF(Append1[[#This Row],[total_eve_charge]]&lt;=19,"Medium","High"))</f>
        <v>Medium</v>
      </c>
      <c r="AA948" s="1" t="str">
        <f>IF(Append1[[#This Row],[total_day_charge]]&gt;30,"Heavy User",
IF(Append1[[#This Row],[total_eve_charge]]&gt;20,"Evening User",
IF(Append1[[#This Row],[total_night_charge]]&gt;10,"Night User","Low User")))</f>
        <v>Low User</v>
      </c>
    </row>
    <row r="949" spans="1:27" hidden="1" x14ac:dyDescent="0.3">
      <c r="A949">
        <v>198</v>
      </c>
      <c r="B949" s="1" t="s">
        <v>36</v>
      </c>
      <c r="C949">
        <v>215</v>
      </c>
      <c r="D949" s="1" t="s">
        <v>26</v>
      </c>
      <c r="E949" s="1">
        <v>0</v>
      </c>
      <c r="F949" s="1" t="s">
        <v>23</v>
      </c>
      <c r="G949">
        <v>0</v>
      </c>
      <c r="H949" t="str">
        <f>IF(Append1[[#This Row],[number_vmail_messages]]&lt;=10, "Low",
IF(Append1[[#This Row],[number_vmail_messages]]&lt;=25, "Medium", "High"))</f>
        <v>Low</v>
      </c>
      <c r="I949">
        <v>83.6</v>
      </c>
      <c r="J949">
        <v>148</v>
      </c>
      <c r="K949">
        <v>14.21</v>
      </c>
      <c r="L949">
        <v>120.9</v>
      </c>
      <c r="M949">
        <v>91</v>
      </c>
      <c r="N949">
        <v>10.28</v>
      </c>
      <c r="O949">
        <v>226.6</v>
      </c>
      <c r="P949">
        <v>110</v>
      </c>
      <c r="Q949">
        <v>10.199999999999999</v>
      </c>
      <c r="R949">
        <v>10.7</v>
      </c>
      <c r="S949">
        <v>9</v>
      </c>
      <c r="T949">
        <v>2.89</v>
      </c>
      <c r="U949" t="str">
        <f>IF(Append1[[#This Row],[total_intl_charge]] &lt;= MEDIAN(Append1[total_intl_charge]), "Low", "High")</f>
        <v>High</v>
      </c>
      <c r="V949">
        <v>0</v>
      </c>
      <c r="W949" t="s">
        <v>23</v>
      </c>
      <c r="X949" s="1" t="s">
        <v>23</v>
      </c>
      <c r="Y949">
        <f>IF(Append1[[#This Row],[churn]]="yes", 1,0)</f>
        <v>0</v>
      </c>
      <c r="Z949" t="str">
        <f>IF(Append1[[#This Row],[total_eve_charge]]&lt;=15,"Low",
IF(Append1[[#This Row],[total_eve_charge]]&lt;=19,"Medium","High"))</f>
        <v>Low</v>
      </c>
      <c r="AA949" s="1" t="str">
        <f>IF(Append1[[#This Row],[total_day_charge]]&gt;30,"Heavy User",
IF(Append1[[#This Row],[total_eve_charge]]&gt;20,"Evening User",
IF(Append1[[#This Row],[total_night_charge]]&gt;10,"Night User","Low User")))</f>
        <v>Night User</v>
      </c>
    </row>
    <row r="950" spans="1:27" hidden="1" x14ac:dyDescent="0.3">
      <c r="A950">
        <v>199</v>
      </c>
      <c r="B950" s="1" t="s">
        <v>34</v>
      </c>
      <c r="C950">
        <v>138</v>
      </c>
      <c r="D950" s="1" t="s">
        <v>26</v>
      </c>
      <c r="E950" s="1">
        <v>0</v>
      </c>
      <c r="F950" s="1" t="s">
        <v>23</v>
      </c>
      <c r="G950">
        <v>0</v>
      </c>
      <c r="H950" t="str">
        <f>IF(Append1[[#This Row],[number_vmail_messages]]&lt;=10, "Low",
IF(Append1[[#This Row],[number_vmail_messages]]&lt;=25, "Medium", "High"))</f>
        <v>Low</v>
      </c>
      <c r="I950">
        <v>220.2</v>
      </c>
      <c r="J950">
        <v>89</v>
      </c>
      <c r="K950">
        <v>37.43</v>
      </c>
      <c r="L950">
        <v>88.3</v>
      </c>
      <c r="M950">
        <v>125</v>
      </c>
      <c r="N950">
        <v>7.51</v>
      </c>
      <c r="O950">
        <v>195.3</v>
      </c>
      <c r="P950">
        <v>79</v>
      </c>
      <c r="Q950">
        <v>8.7899999999999991</v>
      </c>
      <c r="R950">
        <v>12.9</v>
      </c>
      <c r="S950">
        <v>5</v>
      </c>
      <c r="T950">
        <v>3.48</v>
      </c>
      <c r="U950" t="str">
        <f>IF(Append1[[#This Row],[total_intl_charge]] &lt;= MEDIAN(Append1[total_intl_charge]), "Low", "High")</f>
        <v>High</v>
      </c>
      <c r="V950">
        <v>0</v>
      </c>
      <c r="W950" t="s">
        <v>23</v>
      </c>
      <c r="X950" s="1" t="s">
        <v>23</v>
      </c>
      <c r="Y950">
        <f>IF(Append1[[#This Row],[churn]]="yes", 1,0)</f>
        <v>0</v>
      </c>
      <c r="Z950" t="str">
        <f>IF(Append1[[#This Row],[total_eve_charge]]&lt;=15,"Low",
IF(Append1[[#This Row],[total_eve_charge]]&lt;=19,"Medium","High"))</f>
        <v>Low</v>
      </c>
      <c r="AA950" s="1" t="str">
        <f>IF(Append1[[#This Row],[total_day_charge]]&gt;30,"Heavy User",
IF(Append1[[#This Row],[total_eve_charge]]&gt;20,"Evening User",
IF(Append1[[#This Row],[total_night_charge]]&gt;10,"Night User","Low User")))</f>
        <v>Heavy User</v>
      </c>
    </row>
    <row r="951" spans="1:27" hidden="1" x14ac:dyDescent="0.3">
      <c r="A951">
        <v>200</v>
      </c>
      <c r="B951" s="1" t="s">
        <v>74</v>
      </c>
      <c r="C951">
        <v>137</v>
      </c>
      <c r="D951" s="1" t="s">
        <v>22</v>
      </c>
      <c r="E951" s="1">
        <v>1</v>
      </c>
      <c r="F951" s="1" t="s">
        <v>23</v>
      </c>
      <c r="G951">
        <v>0</v>
      </c>
      <c r="H951" t="str">
        <f>IF(Append1[[#This Row],[number_vmail_messages]]&lt;=10, "Low",
IF(Append1[[#This Row],[number_vmail_messages]]&lt;=25, "Medium", "High"))</f>
        <v>Low</v>
      </c>
      <c r="I951">
        <v>135.1</v>
      </c>
      <c r="J951">
        <v>95</v>
      </c>
      <c r="K951">
        <v>22.97</v>
      </c>
      <c r="L951">
        <v>134.1</v>
      </c>
      <c r="M951">
        <v>102</v>
      </c>
      <c r="N951">
        <v>11.4</v>
      </c>
      <c r="O951">
        <v>223.1</v>
      </c>
      <c r="P951">
        <v>81</v>
      </c>
      <c r="Q951">
        <v>10.039999999999999</v>
      </c>
      <c r="R951">
        <v>12.3</v>
      </c>
      <c r="S951">
        <v>2</v>
      </c>
      <c r="T951">
        <v>3.32</v>
      </c>
      <c r="U951" t="str">
        <f>IF(Append1[[#This Row],[total_intl_charge]] &lt;= MEDIAN(Append1[total_intl_charge]), "Low", "High")</f>
        <v>High</v>
      </c>
      <c r="V951">
        <v>2</v>
      </c>
      <c r="W951" t="s">
        <v>24</v>
      </c>
      <c r="X951" s="1" t="s">
        <v>24</v>
      </c>
      <c r="Y951">
        <f>IF(Append1[[#This Row],[churn]]="yes", 1,0)</f>
        <v>1</v>
      </c>
      <c r="Z951" t="str">
        <f>IF(Append1[[#This Row],[total_eve_charge]]&lt;=15,"Low",
IF(Append1[[#This Row],[total_eve_charge]]&lt;=19,"Medium","High"))</f>
        <v>Low</v>
      </c>
      <c r="AA951" s="1" t="str">
        <f>IF(Append1[[#This Row],[total_day_charge]]&gt;30,"Heavy User",
IF(Append1[[#This Row],[total_eve_charge]]&gt;20,"Evening User",
IF(Append1[[#This Row],[total_night_charge]]&gt;10,"Night User","Low User")))</f>
        <v>Night User</v>
      </c>
    </row>
    <row r="952" spans="1:27" hidden="1" x14ac:dyDescent="0.3">
      <c r="A952">
        <v>201</v>
      </c>
      <c r="B952" s="1" t="s">
        <v>71</v>
      </c>
      <c r="C952">
        <v>85</v>
      </c>
      <c r="D952" s="1" t="s">
        <v>32</v>
      </c>
      <c r="E952" s="1">
        <v>0</v>
      </c>
      <c r="F952" s="1" t="s">
        <v>23</v>
      </c>
      <c r="G952">
        <v>0</v>
      </c>
      <c r="H952" t="str">
        <f>IF(Append1[[#This Row],[number_vmail_messages]]&lt;=10, "Low",
IF(Append1[[#This Row],[number_vmail_messages]]&lt;=25, "Medium", "High"))</f>
        <v>Low</v>
      </c>
      <c r="I952">
        <v>225</v>
      </c>
      <c r="J952">
        <v>81</v>
      </c>
      <c r="K952">
        <v>38.25</v>
      </c>
      <c r="L952">
        <v>176.9</v>
      </c>
      <c r="M952">
        <v>63</v>
      </c>
      <c r="N952">
        <v>15.04</v>
      </c>
      <c r="O952">
        <v>194.3</v>
      </c>
      <c r="P952">
        <v>110</v>
      </c>
      <c r="Q952">
        <v>8.74</v>
      </c>
      <c r="R952">
        <v>7.1</v>
      </c>
      <c r="S952">
        <v>2</v>
      </c>
      <c r="T952">
        <v>1.92</v>
      </c>
      <c r="U952" t="str">
        <f>IF(Append1[[#This Row],[total_intl_charge]] &lt;= MEDIAN(Append1[total_intl_charge]), "Low", "High")</f>
        <v>Low</v>
      </c>
      <c r="V952">
        <v>3</v>
      </c>
      <c r="W952" t="s">
        <v>23</v>
      </c>
      <c r="X952" s="1" t="s">
        <v>23</v>
      </c>
      <c r="Y952">
        <f>IF(Append1[[#This Row],[churn]]="yes", 1,0)</f>
        <v>0</v>
      </c>
      <c r="Z952" t="str">
        <f>IF(Append1[[#This Row],[total_eve_charge]]&lt;=15,"Low",
IF(Append1[[#This Row],[total_eve_charge]]&lt;=19,"Medium","High"))</f>
        <v>Medium</v>
      </c>
      <c r="AA952" s="1" t="str">
        <f>IF(Append1[[#This Row],[total_day_charge]]&gt;30,"Heavy User",
IF(Append1[[#This Row],[total_eve_charge]]&gt;20,"Evening User",
IF(Append1[[#This Row],[total_night_charge]]&gt;10,"Night User","Low User")))</f>
        <v>Heavy User</v>
      </c>
    </row>
    <row r="953" spans="1:27" hidden="1" x14ac:dyDescent="0.3">
      <c r="A953">
        <v>202</v>
      </c>
      <c r="B953" s="1" t="s">
        <v>49</v>
      </c>
      <c r="C953">
        <v>22</v>
      </c>
      <c r="D953" s="1" t="s">
        <v>32</v>
      </c>
      <c r="E953" s="1">
        <v>0</v>
      </c>
      <c r="F953" s="1" t="s">
        <v>23</v>
      </c>
      <c r="G953">
        <v>0</v>
      </c>
      <c r="H953" t="str">
        <f>IF(Append1[[#This Row],[number_vmail_messages]]&lt;=10, "Low",
IF(Append1[[#This Row],[number_vmail_messages]]&lt;=25, "Medium", "High"))</f>
        <v>Low</v>
      </c>
      <c r="I953">
        <v>110.3</v>
      </c>
      <c r="J953">
        <v>107</v>
      </c>
      <c r="K953">
        <v>18.75</v>
      </c>
      <c r="L953">
        <v>166.5</v>
      </c>
      <c r="M953">
        <v>93</v>
      </c>
      <c r="N953">
        <v>14.15</v>
      </c>
      <c r="O953">
        <v>202.3</v>
      </c>
      <c r="P953">
        <v>96</v>
      </c>
      <c r="Q953">
        <v>9.1</v>
      </c>
      <c r="R953">
        <v>9.5</v>
      </c>
      <c r="S953">
        <v>5</v>
      </c>
      <c r="T953">
        <v>2.57</v>
      </c>
      <c r="U953" t="str">
        <f>IF(Append1[[#This Row],[total_intl_charge]] &lt;= MEDIAN(Append1[total_intl_charge]), "Low", "High")</f>
        <v>Low</v>
      </c>
      <c r="V953">
        <v>0</v>
      </c>
      <c r="W953" t="s">
        <v>23</v>
      </c>
      <c r="X953" s="1" t="s">
        <v>23</v>
      </c>
      <c r="Y953">
        <f>IF(Append1[[#This Row],[churn]]="yes", 1,0)</f>
        <v>0</v>
      </c>
      <c r="Z953" t="str">
        <f>IF(Append1[[#This Row],[total_eve_charge]]&lt;=15,"Low",
IF(Append1[[#This Row],[total_eve_charge]]&lt;=19,"Medium","High"))</f>
        <v>Low</v>
      </c>
      <c r="AA953" s="1" t="str">
        <f>IF(Append1[[#This Row],[total_day_charge]]&gt;30,"Heavy User",
IF(Append1[[#This Row],[total_eve_charge]]&gt;20,"Evening User",
IF(Append1[[#This Row],[total_night_charge]]&gt;10,"Night User","Low User")))</f>
        <v>Low User</v>
      </c>
    </row>
    <row r="954" spans="1:27" x14ac:dyDescent="0.3">
      <c r="A954">
        <v>203</v>
      </c>
      <c r="B954" s="1" t="s">
        <v>61</v>
      </c>
      <c r="C954">
        <v>107</v>
      </c>
      <c r="D954" s="1" t="s">
        <v>22</v>
      </c>
      <c r="E954" s="1">
        <v>0</v>
      </c>
      <c r="F954" s="1" t="s">
        <v>24</v>
      </c>
      <c r="G954">
        <v>37</v>
      </c>
      <c r="H954" t="str">
        <f>IF(Append1[[#This Row],[number_vmail_messages]]&lt;=10, "Low",
IF(Append1[[#This Row],[number_vmail_messages]]&lt;=25, "Medium", "High"))</f>
        <v>High</v>
      </c>
      <c r="I954">
        <v>60</v>
      </c>
      <c r="J954">
        <v>102</v>
      </c>
      <c r="K954">
        <v>10.199999999999999</v>
      </c>
      <c r="L954">
        <v>102.2</v>
      </c>
      <c r="M954">
        <v>80</v>
      </c>
      <c r="N954">
        <v>8.69</v>
      </c>
      <c r="O954">
        <v>261.8</v>
      </c>
      <c r="P954">
        <v>106</v>
      </c>
      <c r="Q954">
        <v>11.78</v>
      </c>
      <c r="R954">
        <v>11.1</v>
      </c>
      <c r="S954">
        <v>3</v>
      </c>
      <c r="T954">
        <v>3</v>
      </c>
      <c r="U954" t="str">
        <f>IF(Append1[[#This Row],[total_intl_charge]] &lt;= MEDIAN(Append1[total_intl_charge]), "Low", "High")</f>
        <v>High</v>
      </c>
      <c r="V954">
        <v>0</v>
      </c>
      <c r="W954" t="s">
        <v>23</v>
      </c>
      <c r="X954" s="1" t="s">
        <v>23</v>
      </c>
      <c r="Y954">
        <f>IF(Append1[[#This Row],[churn]]="yes", 1,0)</f>
        <v>0</v>
      </c>
      <c r="Z954" t="str">
        <f>IF(Append1[[#This Row],[total_eve_charge]]&lt;=15,"Low",
IF(Append1[[#This Row],[total_eve_charge]]&lt;=19,"Medium","High"))</f>
        <v>Low</v>
      </c>
      <c r="AA954" s="1" t="str">
        <f>IF(Append1[[#This Row],[total_day_charge]]&gt;30,"Heavy User",
IF(Append1[[#This Row],[total_eve_charge]]&gt;20,"Evening User",
IF(Append1[[#This Row],[total_night_charge]]&gt;10,"Night User","Low User")))</f>
        <v>Night User</v>
      </c>
    </row>
    <row r="955" spans="1:27" hidden="1" x14ac:dyDescent="0.3">
      <c r="A955">
        <v>204</v>
      </c>
      <c r="B955" s="1" t="s">
        <v>57</v>
      </c>
      <c r="C955">
        <v>51</v>
      </c>
      <c r="D955" s="1" t="s">
        <v>26</v>
      </c>
      <c r="E955" s="1">
        <v>0</v>
      </c>
      <c r="F955" s="1" t="s">
        <v>23</v>
      </c>
      <c r="G955">
        <v>0</v>
      </c>
      <c r="H955" t="str">
        <f>IF(Append1[[#This Row],[number_vmail_messages]]&lt;=10, "Low",
IF(Append1[[#This Row],[number_vmail_messages]]&lt;=25, "Medium", "High"))</f>
        <v>Low</v>
      </c>
      <c r="I955">
        <v>214.8</v>
      </c>
      <c r="J955">
        <v>94</v>
      </c>
      <c r="K955">
        <v>36.520000000000003</v>
      </c>
      <c r="L955">
        <v>149.69999999999999</v>
      </c>
      <c r="M955">
        <v>58</v>
      </c>
      <c r="N955">
        <v>12.72</v>
      </c>
      <c r="O955">
        <v>283.39999999999998</v>
      </c>
      <c r="P955">
        <v>66</v>
      </c>
      <c r="Q955">
        <v>12.75</v>
      </c>
      <c r="R955">
        <v>10.199999999999999</v>
      </c>
      <c r="S955">
        <v>5</v>
      </c>
      <c r="T955">
        <v>2.75</v>
      </c>
      <c r="U955" t="str">
        <f>IF(Append1[[#This Row],[total_intl_charge]] &lt;= MEDIAN(Append1[total_intl_charge]), "Low", "High")</f>
        <v>Low</v>
      </c>
      <c r="V955">
        <v>0</v>
      </c>
      <c r="W955" t="s">
        <v>23</v>
      </c>
      <c r="X955" s="1" t="s">
        <v>23</v>
      </c>
      <c r="Y955">
        <f>IF(Append1[[#This Row],[churn]]="yes", 1,0)</f>
        <v>0</v>
      </c>
      <c r="Z955" t="str">
        <f>IF(Append1[[#This Row],[total_eve_charge]]&lt;=15,"Low",
IF(Append1[[#This Row],[total_eve_charge]]&lt;=19,"Medium","High"))</f>
        <v>Low</v>
      </c>
      <c r="AA955" s="1" t="str">
        <f>IF(Append1[[#This Row],[total_day_charge]]&gt;30,"Heavy User",
IF(Append1[[#This Row],[total_eve_charge]]&gt;20,"Evening User",
IF(Append1[[#This Row],[total_night_charge]]&gt;10,"Night User","Low User")))</f>
        <v>Heavy User</v>
      </c>
    </row>
    <row r="956" spans="1:27" hidden="1" x14ac:dyDescent="0.3">
      <c r="A956">
        <v>205</v>
      </c>
      <c r="B956" s="1" t="s">
        <v>54</v>
      </c>
      <c r="C956">
        <v>94</v>
      </c>
      <c r="D956" s="1" t="s">
        <v>32</v>
      </c>
      <c r="E956" s="1">
        <v>0</v>
      </c>
      <c r="F956" s="1" t="s">
        <v>23</v>
      </c>
      <c r="G956">
        <v>0</v>
      </c>
      <c r="H956" t="str">
        <f>IF(Append1[[#This Row],[number_vmail_messages]]&lt;=10, "Low",
IF(Append1[[#This Row],[number_vmail_messages]]&lt;=25, "Medium", "High"))</f>
        <v>Low</v>
      </c>
      <c r="I956">
        <v>181.8</v>
      </c>
      <c r="J956">
        <v>85</v>
      </c>
      <c r="K956">
        <v>30.91</v>
      </c>
      <c r="L956">
        <v>202.4</v>
      </c>
      <c r="M956">
        <v>98</v>
      </c>
      <c r="N956">
        <v>17.2</v>
      </c>
      <c r="O956">
        <v>245.9</v>
      </c>
      <c r="P956">
        <v>97</v>
      </c>
      <c r="Q956">
        <v>11.07</v>
      </c>
      <c r="R956">
        <v>9.1999999999999993</v>
      </c>
      <c r="S956">
        <v>2</v>
      </c>
      <c r="T956">
        <v>2.48</v>
      </c>
      <c r="U956" t="str">
        <f>IF(Append1[[#This Row],[total_intl_charge]] &lt;= MEDIAN(Append1[total_intl_charge]), "Low", "High")</f>
        <v>Low</v>
      </c>
      <c r="V956">
        <v>4</v>
      </c>
      <c r="W956" t="s">
        <v>23</v>
      </c>
      <c r="X956" s="1" t="s">
        <v>23</v>
      </c>
      <c r="Y956">
        <f>IF(Append1[[#This Row],[churn]]="yes", 1,0)</f>
        <v>0</v>
      </c>
      <c r="Z956" t="str">
        <f>IF(Append1[[#This Row],[total_eve_charge]]&lt;=15,"Low",
IF(Append1[[#This Row],[total_eve_charge]]&lt;=19,"Medium","High"))</f>
        <v>Medium</v>
      </c>
      <c r="AA956" s="1" t="str">
        <f>IF(Append1[[#This Row],[total_day_charge]]&gt;30,"Heavy User",
IF(Append1[[#This Row],[total_eve_charge]]&gt;20,"Evening User",
IF(Append1[[#This Row],[total_night_charge]]&gt;10,"Night User","Low User")))</f>
        <v>Heavy User</v>
      </c>
    </row>
    <row r="957" spans="1:27" x14ac:dyDescent="0.3">
      <c r="A957">
        <v>206</v>
      </c>
      <c r="B957" s="1" t="s">
        <v>64</v>
      </c>
      <c r="C957">
        <v>33</v>
      </c>
      <c r="D957" s="1" t="s">
        <v>22</v>
      </c>
      <c r="E957" s="1">
        <v>0</v>
      </c>
      <c r="F957" s="1" t="s">
        <v>24</v>
      </c>
      <c r="G957">
        <v>29</v>
      </c>
      <c r="H957" t="str">
        <f>IF(Append1[[#This Row],[number_vmail_messages]]&lt;=10, "Low",
IF(Append1[[#This Row],[number_vmail_messages]]&lt;=25, "Medium", "High"))</f>
        <v>High</v>
      </c>
      <c r="I957">
        <v>157.4</v>
      </c>
      <c r="J957">
        <v>99</v>
      </c>
      <c r="K957">
        <v>26.76</v>
      </c>
      <c r="L957">
        <v>117.9</v>
      </c>
      <c r="M957">
        <v>80</v>
      </c>
      <c r="N957">
        <v>10.02</v>
      </c>
      <c r="O957">
        <v>279.2</v>
      </c>
      <c r="P957">
        <v>79</v>
      </c>
      <c r="Q957">
        <v>12.56</v>
      </c>
      <c r="R957">
        <v>13.9</v>
      </c>
      <c r="S957">
        <v>11</v>
      </c>
      <c r="T957">
        <v>3.75</v>
      </c>
      <c r="U957" t="str">
        <f>IF(Append1[[#This Row],[total_intl_charge]] &lt;= MEDIAN(Append1[total_intl_charge]), "Low", "High")</f>
        <v>High</v>
      </c>
      <c r="V957">
        <v>4</v>
      </c>
      <c r="W957" t="s">
        <v>24</v>
      </c>
      <c r="X957" s="1" t="s">
        <v>23</v>
      </c>
      <c r="Y957">
        <f>IF(Append1[[#This Row],[churn]]="yes", 1,0)</f>
        <v>1</v>
      </c>
      <c r="Z957" t="str">
        <f>IF(Append1[[#This Row],[total_eve_charge]]&lt;=15,"Low",
IF(Append1[[#This Row],[total_eve_charge]]&lt;=19,"Medium","High"))</f>
        <v>Low</v>
      </c>
      <c r="AA957" s="1" t="str">
        <f>IF(Append1[[#This Row],[total_day_charge]]&gt;30,"Heavy User",
IF(Append1[[#This Row],[total_eve_charge]]&gt;20,"Evening User",
IF(Append1[[#This Row],[total_night_charge]]&gt;10,"Night User","Low User")))</f>
        <v>Night User</v>
      </c>
    </row>
    <row r="958" spans="1:27" hidden="1" x14ac:dyDescent="0.3">
      <c r="A958">
        <v>207</v>
      </c>
      <c r="B958" s="1" t="s">
        <v>34</v>
      </c>
      <c r="C958">
        <v>106</v>
      </c>
      <c r="D958" s="1" t="s">
        <v>22</v>
      </c>
      <c r="E958" s="1">
        <v>0</v>
      </c>
      <c r="F958" s="1" t="s">
        <v>23</v>
      </c>
      <c r="G958">
        <v>0</v>
      </c>
      <c r="H958" t="str">
        <f>IF(Append1[[#This Row],[number_vmail_messages]]&lt;=10, "Low",
IF(Append1[[#This Row],[number_vmail_messages]]&lt;=25, "Medium", "High"))</f>
        <v>Low</v>
      </c>
      <c r="I958">
        <v>207.9</v>
      </c>
      <c r="J958">
        <v>91</v>
      </c>
      <c r="K958">
        <v>35.340000000000003</v>
      </c>
      <c r="L958">
        <v>172</v>
      </c>
      <c r="M958">
        <v>109</v>
      </c>
      <c r="N958">
        <v>14.62</v>
      </c>
      <c r="O958">
        <v>191.8</v>
      </c>
      <c r="P958">
        <v>143</v>
      </c>
      <c r="Q958">
        <v>8.6300000000000008</v>
      </c>
      <c r="R958">
        <v>14.4</v>
      </c>
      <c r="S958">
        <v>7</v>
      </c>
      <c r="T958">
        <v>3.89</v>
      </c>
      <c r="U958" t="str">
        <f>IF(Append1[[#This Row],[total_intl_charge]] &lt;= MEDIAN(Append1[total_intl_charge]), "Low", "High")</f>
        <v>High</v>
      </c>
      <c r="V958">
        <v>4</v>
      </c>
      <c r="W958" t="s">
        <v>23</v>
      </c>
      <c r="X958" s="1" t="s">
        <v>23</v>
      </c>
      <c r="Y958">
        <f>IF(Append1[[#This Row],[churn]]="yes", 1,0)</f>
        <v>0</v>
      </c>
      <c r="Z958" t="str">
        <f>IF(Append1[[#This Row],[total_eve_charge]]&lt;=15,"Low",
IF(Append1[[#This Row],[total_eve_charge]]&lt;=19,"Medium","High"))</f>
        <v>Low</v>
      </c>
      <c r="AA958" s="1" t="str">
        <f>IF(Append1[[#This Row],[total_day_charge]]&gt;30,"Heavy User",
IF(Append1[[#This Row],[total_eve_charge]]&gt;20,"Evening User",
IF(Append1[[#This Row],[total_night_charge]]&gt;10,"Night User","Low User")))</f>
        <v>Heavy User</v>
      </c>
    </row>
    <row r="959" spans="1:27" x14ac:dyDescent="0.3">
      <c r="A959">
        <v>208</v>
      </c>
      <c r="B959" s="1" t="s">
        <v>46</v>
      </c>
      <c r="C959">
        <v>86</v>
      </c>
      <c r="D959" s="1" t="s">
        <v>26</v>
      </c>
      <c r="E959" s="1">
        <v>0</v>
      </c>
      <c r="F959" s="1" t="s">
        <v>24</v>
      </c>
      <c r="G959">
        <v>41</v>
      </c>
      <c r="H959" t="str">
        <f>IF(Append1[[#This Row],[number_vmail_messages]]&lt;=10, "Low",
IF(Append1[[#This Row],[number_vmail_messages]]&lt;=25, "Medium", "High"))</f>
        <v>High</v>
      </c>
      <c r="I959">
        <v>119</v>
      </c>
      <c r="J959">
        <v>101</v>
      </c>
      <c r="K959">
        <v>20.23</v>
      </c>
      <c r="L959">
        <v>230</v>
      </c>
      <c r="M959">
        <v>134</v>
      </c>
      <c r="N959">
        <v>19.55</v>
      </c>
      <c r="O959">
        <v>236.9</v>
      </c>
      <c r="P959">
        <v>58</v>
      </c>
      <c r="Q959">
        <v>10.66</v>
      </c>
      <c r="R959">
        <v>9.5</v>
      </c>
      <c r="S959">
        <v>3</v>
      </c>
      <c r="T959">
        <v>2.57</v>
      </c>
      <c r="U959" t="str">
        <f>IF(Append1[[#This Row],[total_intl_charge]] &lt;= MEDIAN(Append1[total_intl_charge]), "Low", "High")</f>
        <v>Low</v>
      </c>
      <c r="V959">
        <v>0</v>
      </c>
      <c r="W959" t="s">
        <v>23</v>
      </c>
      <c r="X959" s="1" t="s">
        <v>23</v>
      </c>
      <c r="Y959">
        <f>IF(Append1[[#This Row],[churn]]="yes", 1,0)</f>
        <v>0</v>
      </c>
      <c r="Z959" t="str">
        <f>IF(Append1[[#This Row],[total_eve_charge]]&lt;=15,"Low",
IF(Append1[[#This Row],[total_eve_charge]]&lt;=19,"Medium","High"))</f>
        <v>High</v>
      </c>
      <c r="AA959" s="1" t="str">
        <f>IF(Append1[[#This Row],[total_day_charge]]&gt;30,"Heavy User",
IF(Append1[[#This Row],[total_eve_charge]]&gt;20,"Evening User",
IF(Append1[[#This Row],[total_night_charge]]&gt;10,"Night User","Low User")))</f>
        <v>Night User</v>
      </c>
    </row>
    <row r="960" spans="1:27" hidden="1" x14ac:dyDescent="0.3">
      <c r="A960">
        <v>209</v>
      </c>
      <c r="B960" s="1" t="s">
        <v>40</v>
      </c>
      <c r="C960">
        <v>97</v>
      </c>
      <c r="D960" s="1" t="s">
        <v>22</v>
      </c>
      <c r="E960" s="1">
        <v>1</v>
      </c>
      <c r="F960" s="1" t="s">
        <v>23</v>
      </c>
      <c r="G960">
        <v>0</v>
      </c>
      <c r="H960" t="str">
        <f>IF(Append1[[#This Row],[number_vmail_messages]]&lt;=10, "Low",
IF(Append1[[#This Row],[number_vmail_messages]]&lt;=25, "Medium", "High"))</f>
        <v>Low</v>
      </c>
      <c r="I960">
        <v>143.69999999999999</v>
      </c>
      <c r="J960">
        <v>117</v>
      </c>
      <c r="K960">
        <v>24.43</v>
      </c>
      <c r="L960">
        <v>273</v>
      </c>
      <c r="M960">
        <v>82</v>
      </c>
      <c r="N960">
        <v>23.21</v>
      </c>
      <c r="O960">
        <v>178.3</v>
      </c>
      <c r="P960">
        <v>81</v>
      </c>
      <c r="Q960">
        <v>8.02</v>
      </c>
      <c r="R960">
        <v>10.9</v>
      </c>
      <c r="S960">
        <v>3</v>
      </c>
      <c r="T960">
        <v>2.94</v>
      </c>
      <c r="U960" t="str">
        <f>IF(Append1[[#This Row],[total_intl_charge]] &lt;= MEDIAN(Append1[total_intl_charge]), "Low", "High")</f>
        <v>High</v>
      </c>
      <c r="V960">
        <v>0</v>
      </c>
      <c r="W960" t="s">
        <v>23</v>
      </c>
      <c r="X960" s="1" t="s">
        <v>24</v>
      </c>
      <c r="Y960">
        <f>IF(Append1[[#This Row],[churn]]="yes", 1,0)</f>
        <v>0</v>
      </c>
      <c r="Z960" t="str">
        <f>IF(Append1[[#This Row],[total_eve_charge]]&lt;=15,"Low",
IF(Append1[[#This Row],[total_eve_charge]]&lt;=19,"Medium","High"))</f>
        <v>High</v>
      </c>
      <c r="AA960" s="1" t="str">
        <f>IF(Append1[[#This Row],[total_day_charge]]&gt;30,"Heavy User",
IF(Append1[[#This Row],[total_eve_charge]]&gt;20,"Evening User",
IF(Append1[[#This Row],[total_night_charge]]&gt;10,"Night User","Low User")))</f>
        <v>Evening User</v>
      </c>
    </row>
    <row r="961" spans="1:27" x14ac:dyDescent="0.3">
      <c r="A961">
        <v>210</v>
      </c>
      <c r="B961" s="1" t="s">
        <v>45</v>
      </c>
      <c r="C961">
        <v>106</v>
      </c>
      <c r="D961" s="1" t="s">
        <v>32</v>
      </c>
      <c r="E961" s="1">
        <v>0</v>
      </c>
      <c r="F961" s="1" t="s">
        <v>24</v>
      </c>
      <c r="G961">
        <v>32</v>
      </c>
      <c r="H961" t="str">
        <f>IF(Append1[[#This Row],[number_vmail_messages]]&lt;=10, "Low",
IF(Append1[[#This Row],[number_vmail_messages]]&lt;=25, "Medium", "High"))</f>
        <v>High</v>
      </c>
      <c r="I961">
        <v>165.9</v>
      </c>
      <c r="J961">
        <v>126</v>
      </c>
      <c r="K961">
        <v>28.2</v>
      </c>
      <c r="L961">
        <v>216.5</v>
      </c>
      <c r="M961">
        <v>93</v>
      </c>
      <c r="N961">
        <v>18.399999999999999</v>
      </c>
      <c r="O961">
        <v>173.1</v>
      </c>
      <c r="P961">
        <v>86</v>
      </c>
      <c r="Q961">
        <v>7.79</v>
      </c>
      <c r="R961">
        <v>14.1</v>
      </c>
      <c r="S961">
        <v>8</v>
      </c>
      <c r="T961">
        <v>3.81</v>
      </c>
      <c r="U961" t="str">
        <f>IF(Append1[[#This Row],[total_intl_charge]] &lt;= MEDIAN(Append1[total_intl_charge]), "Low", "High")</f>
        <v>High</v>
      </c>
      <c r="V961">
        <v>4</v>
      </c>
      <c r="W961" t="s">
        <v>23</v>
      </c>
      <c r="X961" s="1" t="s">
        <v>23</v>
      </c>
      <c r="Y961">
        <f>IF(Append1[[#This Row],[churn]]="yes", 1,0)</f>
        <v>0</v>
      </c>
      <c r="Z961" t="str">
        <f>IF(Append1[[#This Row],[total_eve_charge]]&lt;=15,"Low",
IF(Append1[[#This Row],[total_eve_charge]]&lt;=19,"Medium","High"))</f>
        <v>Medium</v>
      </c>
      <c r="AA961" s="1" t="str">
        <f>IF(Append1[[#This Row],[total_day_charge]]&gt;30,"Heavy User",
IF(Append1[[#This Row],[total_eve_charge]]&gt;20,"Evening User",
IF(Append1[[#This Row],[total_night_charge]]&gt;10,"Night User","Low User")))</f>
        <v>Low User</v>
      </c>
    </row>
    <row r="962" spans="1:27" hidden="1" x14ac:dyDescent="0.3">
      <c r="A962">
        <v>211</v>
      </c>
      <c r="B962" s="1" t="s">
        <v>69</v>
      </c>
      <c r="C962">
        <v>108</v>
      </c>
      <c r="D962" s="1" t="s">
        <v>26</v>
      </c>
      <c r="E962" s="1">
        <v>0</v>
      </c>
      <c r="F962" s="1" t="s">
        <v>23</v>
      </c>
      <c r="G962">
        <v>0</v>
      </c>
      <c r="H962" t="str">
        <f>IF(Append1[[#This Row],[number_vmail_messages]]&lt;=10, "Low",
IF(Append1[[#This Row],[number_vmail_messages]]&lt;=25, "Medium", "High"))</f>
        <v>Low</v>
      </c>
      <c r="I962">
        <v>138.6</v>
      </c>
      <c r="J962">
        <v>122</v>
      </c>
      <c r="K962">
        <v>23.56</v>
      </c>
      <c r="L962">
        <v>172.3</v>
      </c>
      <c r="M962">
        <v>117</v>
      </c>
      <c r="N962">
        <v>14.65</v>
      </c>
      <c r="O962">
        <v>231.6</v>
      </c>
      <c r="P962">
        <v>92</v>
      </c>
      <c r="Q962">
        <v>10.42</v>
      </c>
      <c r="R962">
        <v>9.8000000000000007</v>
      </c>
      <c r="S962">
        <v>3</v>
      </c>
      <c r="T962">
        <v>2.65</v>
      </c>
      <c r="U962" t="str">
        <f>IF(Append1[[#This Row],[total_intl_charge]] &lt;= MEDIAN(Append1[total_intl_charge]), "Low", "High")</f>
        <v>Low</v>
      </c>
      <c r="V962">
        <v>1</v>
      </c>
      <c r="W962" t="s">
        <v>23</v>
      </c>
      <c r="X962" s="1" t="s">
        <v>23</v>
      </c>
      <c r="Y962">
        <f>IF(Append1[[#This Row],[churn]]="yes", 1,0)</f>
        <v>0</v>
      </c>
      <c r="Z962" t="str">
        <f>IF(Append1[[#This Row],[total_eve_charge]]&lt;=15,"Low",
IF(Append1[[#This Row],[total_eve_charge]]&lt;=19,"Medium","High"))</f>
        <v>Low</v>
      </c>
      <c r="AA962" s="1" t="str">
        <f>IF(Append1[[#This Row],[total_day_charge]]&gt;30,"Heavy User",
IF(Append1[[#This Row],[total_eve_charge]]&gt;20,"Evening User",
IF(Append1[[#This Row],[total_night_charge]]&gt;10,"Night User","Low User")))</f>
        <v>Night User</v>
      </c>
    </row>
    <row r="963" spans="1:27" hidden="1" x14ac:dyDescent="0.3">
      <c r="A963">
        <v>212</v>
      </c>
      <c r="B963" s="1" t="s">
        <v>40</v>
      </c>
      <c r="C963">
        <v>114</v>
      </c>
      <c r="D963" s="1" t="s">
        <v>22</v>
      </c>
      <c r="E963" s="1">
        <v>0</v>
      </c>
      <c r="F963" s="1" t="s">
        <v>23</v>
      </c>
      <c r="G963">
        <v>0</v>
      </c>
      <c r="H963" t="str">
        <f>IF(Append1[[#This Row],[number_vmail_messages]]&lt;=10, "Low",
IF(Append1[[#This Row],[number_vmail_messages]]&lt;=25, "Medium", "High"))</f>
        <v>Low</v>
      </c>
      <c r="I963">
        <v>84.7</v>
      </c>
      <c r="J963">
        <v>118</v>
      </c>
      <c r="K963">
        <v>14.4</v>
      </c>
      <c r="L963">
        <v>249.9</v>
      </c>
      <c r="M963">
        <v>86</v>
      </c>
      <c r="N963">
        <v>21.24</v>
      </c>
      <c r="O963">
        <v>193.4</v>
      </c>
      <c r="P963">
        <v>95</v>
      </c>
      <c r="Q963">
        <v>8.6999999999999993</v>
      </c>
      <c r="R963">
        <v>14.5</v>
      </c>
      <c r="S963">
        <v>8</v>
      </c>
      <c r="T963">
        <v>3.92</v>
      </c>
      <c r="U963" t="str">
        <f>IF(Append1[[#This Row],[total_intl_charge]] &lt;= MEDIAN(Append1[total_intl_charge]), "Low", "High")</f>
        <v>High</v>
      </c>
      <c r="V963">
        <v>1</v>
      </c>
      <c r="W963" t="s">
        <v>23</v>
      </c>
      <c r="X963" s="1" t="s">
        <v>23</v>
      </c>
      <c r="Y963">
        <f>IF(Append1[[#This Row],[churn]]="yes", 1,0)</f>
        <v>0</v>
      </c>
      <c r="Z963" t="str">
        <f>IF(Append1[[#This Row],[total_eve_charge]]&lt;=15,"Low",
IF(Append1[[#This Row],[total_eve_charge]]&lt;=19,"Medium","High"))</f>
        <v>High</v>
      </c>
      <c r="AA963" s="1" t="str">
        <f>IF(Append1[[#This Row],[total_day_charge]]&gt;30,"Heavy User",
IF(Append1[[#This Row],[total_eve_charge]]&gt;20,"Evening User",
IF(Append1[[#This Row],[total_night_charge]]&gt;10,"Night User","Low User")))</f>
        <v>Evening User</v>
      </c>
    </row>
    <row r="964" spans="1:27" hidden="1" x14ac:dyDescent="0.3">
      <c r="A964">
        <v>213</v>
      </c>
      <c r="B964" s="1" t="s">
        <v>21</v>
      </c>
      <c r="C964">
        <v>92</v>
      </c>
      <c r="D964" s="1" t="s">
        <v>32</v>
      </c>
      <c r="E964" s="1">
        <v>1</v>
      </c>
      <c r="F964" s="1" t="s">
        <v>23</v>
      </c>
      <c r="G964">
        <v>0</v>
      </c>
      <c r="H964" t="str">
        <f>IF(Append1[[#This Row],[number_vmail_messages]]&lt;=10, "Low",
IF(Append1[[#This Row],[number_vmail_messages]]&lt;=25, "Medium", "High"))</f>
        <v>Low</v>
      </c>
      <c r="I964">
        <v>62.6</v>
      </c>
      <c r="J964">
        <v>111</v>
      </c>
      <c r="K964">
        <v>10.64</v>
      </c>
      <c r="L964">
        <v>180.6</v>
      </c>
      <c r="M964">
        <v>126</v>
      </c>
      <c r="N964">
        <v>15.35</v>
      </c>
      <c r="O964">
        <v>221.7</v>
      </c>
      <c r="P964">
        <v>80</v>
      </c>
      <c r="Q964">
        <v>9.98</v>
      </c>
      <c r="R964">
        <v>10.4</v>
      </c>
      <c r="S964">
        <v>2</v>
      </c>
      <c r="T964">
        <v>2.81</v>
      </c>
      <c r="U964" t="str">
        <f>IF(Append1[[#This Row],[total_intl_charge]] &lt;= MEDIAN(Append1[total_intl_charge]), "Low", "High")</f>
        <v>High</v>
      </c>
      <c r="V964">
        <v>1</v>
      </c>
      <c r="W964" t="s">
        <v>24</v>
      </c>
      <c r="X964" s="1" t="s">
        <v>24</v>
      </c>
      <c r="Y964">
        <f>IF(Append1[[#This Row],[churn]]="yes", 1,0)</f>
        <v>1</v>
      </c>
      <c r="Z964" t="str">
        <f>IF(Append1[[#This Row],[total_eve_charge]]&lt;=15,"Low",
IF(Append1[[#This Row],[total_eve_charge]]&lt;=19,"Medium","High"))</f>
        <v>Medium</v>
      </c>
      <c r="AA964" s="1" t="str">
        <f>IF(Append1[[#This Row],[total_day_charge]]&gt;30,"Heavy User",
IF(Append1[[#This Row],[total_eve_charge]]&gt;20,"Evening User",
IF(Append1[[#This Row],[total_night_charge]]&gt;10,"Night User","Low User")))</f>
        <v>Low User</v>
      </c>
    </row>
    <row r="965" spans="1:27" hidden="1" x14ac:dyDescent="0.3">
      <c r="A965">
        <v>214</v>
      </c>
      <c r="B965" s="1" t="s">
        <v>48</v>
      </c>
      <c r="C965">
        <v>59</v>
      </c>
      <c r="D965" s="1" t="s">
        <v>26</v>
      </c>
      <c r="E965" s="1">
        <v>0</v>
      </c>
      <c r="F965" s="1" t="s">
        <v>23</v>
      </c>
      <c r="G965">
        <v>0</v>
      </c>
      <c r="H965" t="str">
        <f>IF(Append1[[#This Row],[number_vmail_messages]]&lt;=10, "Low",
IF(Append1[[#This Row],[number_vmail_messages]]&lt;=25, "Medium", "High"))</f>
        <v>Low</v>
      </c>
      <c r="I965">
        <v>155.19999999999999</v>
      </c>
      <c r="J965">
        <v>79</v>
      </c>
      <c r="K965">
        <v>26.38</v>
      </c>
      <c r="L965">
        <v>235.3</v>
      </c>
      <c r="M965">
        <v>123</v>
      </c>
      <c r="N965">
        <v>20</v>
      </c>
      <c r="O965">
        <v>169.4</v>
      </c>
      <c r="P965">
        <v>80</v>
      </c>
      <c r="Q965">
        <v>7.62</v>
      </c>
      <c r="R965">
        <v>8.6999999999999993</v>
      </c>
      <c r="S965">
        <v>4</v>
      </c>
      <c r="T965">
        <v>2.35</v>
      </c>
      <c r="U965" t="str">
        <f>IF(Append1[[#This Row],[total_intl_charge]] &lt;= MEDIAN(Append1[total_intl_charge]), "Low", "High")</f>
        <v>Low</v>
      </c>
      <c r="V965">
        <v>1</v>
      </c>
      <c r="W965" t="s">
        <v>23</v>
      </c>
      <c r="X965" s="1" t="s">
        <v>23</v>
      </c>
      <c r="Y965">
        <f>IF(Append1[[#This Row],[churn]]="yes", 1,0)</f>
        <v>0</v>
      </c>
      <c r="Z965" t="str">
        <f>IF(Append1[[#This Row],[total_eve_charge]]&lt;=15,"Low",
IF(Append1[[#This Row],[total_eve_charge]]&lt;=19,"Medium","High"))</f>
        <v>High</v>
      </c>
      <c r="AA965" s="1" t="str">
        <f>IF(Append1[[#This Row],[total_day_charge]]&gt;30,"Heavy User",
IF(Append1[[#This Row],[total_eve_charge]]&gt;20,"Evening User",
IF(Append1[[#This Row],[total_night_charge]]&gt;10,"Night User","Low User")))</f>
        <v>Low User</v>
      </c>
    </row>
    <row r="966" spans="1:27" x14ac:dyDescent="0.3">
      <c r="A966">
        <v>215</v>
      </c>
      <c r="B966" s="1" t="s">
        <v>38</v>
      </c>
      <c r="C966">
        <v>24</v>
      </c>
      <c r="D966" s="1" t="s">
        <v>26</v>
      </c>
      <c r="E966" s="1">
        <v>0</v>
      </c>
      <c r="F966" s="1" t="s">
        <v>24</v>
      </c>
      <c r="G966">
        <v>25</v>
      </c>
      <c r="H966" t="str">
        <f>IF(Append1[[#This Row],[number_vmail_messages]]&lt;=10, "Low",
IF(Append1[[#This Row],[number_vmail_messages]]&lt;=25, "Medium", "High"))</f>
        <v>Medium</v>
      </c>
      <c r="I966">
        <v>164.9</v>
      </c>
      <c r="J966">
        <v>110</v>
      </c>
      <c r="K966">
        <v>28.03</v>
      </c>
      <c r="L966">
        <v>209.3</v>
      </c>
      <c r="M966">
        <v>105</v>
      </c>
      <c r="N966">
        <v>17.79</v>
      </c>
      <c r="O966">
        <v>231.2</v>
      </c>
      <c r="P966">
        <v>55</v>
      </c>
      <c r="Q966">
        <v>10.4</v>
      </c>
      <c r="R966">
        <v>6.7</v>
      </c>
      <c r="S966">
        <v>9</v>
      </c>
      <c r="T966">
        <v>1.81</v>
      </c>
      <c r="U966" t="str">
        <f>IF(Append1[[#This Row],[total_intl_charge]] &lt;= MEDIAN(Append1[total_intl_charge]), "Low", "High")</f>
        <v>Low</v>
      </c>
      <c r="V966">
        <v>1</v>
      </c>
      <c r="W966" t="s">
        <v>23</v>
      </c>
      <c r="X966" s="1" t="s">
        <v>23</v>
      </c>
      <c r="Y966">
        <f>IF(Append1[[#This Row],[churn]]="yes", 1,0)</f>
        <v>0</v>
      </c>
      <c r="Z966" t="str">
        <f>IF(Append1[[#This Row],[total_eve_charge]]&lt;=15,"Low",
IF(Append1[[#This Row],[total_eve_charge]]&lt;=19,"Medium","High"))</f>
        <v>Medium</v>
      </c>
      <c r="AA966" s="1" t="str">
        <f>IF(Append1[[#This Row],[total_day_charge]]&gt;30,"Heavy User",
IF(Append1[[#This Row],[total_eve_charge]]&gt;20,"Evening User",
IF(Append1[[#This Row],[total_night_charge]]&gt;10,"Night User","Low User")))</f>
        <v>Night User</v>
      </c>
    </row>
    <row r="967" spans="1:27" hidden="1" x14ac:dyDescent="0.3">
      <c r="A967">
        <v>216</v>
      </c>
      <c r="B967" s="1" t="s">
        <v>30</v>
      </c>
      <c r="C967">
        <v>151</v>
      </c>
      <c r="D967" s="1" t="s">
        <v>32</v>
      </c>
      <c r="E967" s="1">
        <v>0</v>
      </c>
      <c r="F967" s="1" t="s">
        <v>23</v>
      </c>
      <c r="G967">
        <v>0</v>
      </c>
      <c r="H967" t="str">
        <f>IF(Append1[[#This Row],[number_vmail_messages]]&lt;=10, "Low",
IF(Append1[[#This Row],[number_vmail_messages]]&lt;=25, "Medium", "High"))</f>
        <v>Low</v>
      </c>
      <c r="I967">
        <v>134.5</v>
      </c>
      <c r="J967">
        <v>88</v>
      </c>
      <c r="K967">
        <v>22.87</v>
      </c>
      <c r="L967">
        <v>143.1</v>
      </c>
      <c r="M967">
        <v>112</v>
      </c>
      <c r="N967">
        <v>12.16</v>
      </c>
      <c r="O967">
        <v>223.9</v>
      </c>
      <c r="P967">
        <v>61</v>
      </c>
      <c r="Q967">
        <v>10.08</v>
      </c>
      <c r="R967">
        <v>15.4</v>
      </c>
      <c r="S967">
        <v>1</v>
      </c>
      <c r="T967">
        <v>4.16</v>
      </c>
      <c r="U967" t="str">
        <f>IF(Append1[[#This Row],[total_intl_charge]] &lt;= MEDIAN(Append1[total_intl_charge]), "Low", "High")</f>
        <v>High</v>
      </c>
      <c r="V967">
        <v>1</v>
      </c>
      <c r="W967" t="s">
        <v>23</v>
      </c>
      <c r="X967" s="1" t="s">
        <v>23</v>
      </c>
      <c r="Y967">
        <f>IF(Append1[[#This Row],[churn]]="yes", 1,0)</f>
        <v>0</v>
      </c>
      <c r="Z967" t="str">
        <f>IF(Append1[[#This Row],[total_eve_charge]]&lt;=15,"Low",
IF(Append1[[#This Row],[total_eve_charge]]&lt;=19,"Medium","High"))</f>
        <v>Low</v>
      </c>
      <c r="AA967" s="1" t="str">
        <f>IF(Append1[[#This Row],[total_day_charge]]&gt;30,"Heavy User",
IF(Append1[[#This Row],[total_eve_charge]]&gt;20,"Evening User",
IF(Append1[[#This Row],[total_night_charge]]&gt;10,"Night User","Low User")))</f>
        <v>Night User</v>
      </c>
    </row>
    <row r="968" spans="1:27" hidden="1" x14ac:dyDescent="0.3">
      <c r="A968">
        <v>217</v>
      </c>
      <c r="B968" s="1" t="s">
        <v>58</v>
      </c>
      <c r="C968">
        <v>117</v>
      </c>
      <c r="D968" s="1" t="s">
        <v>22</v>
      </c>
      <c r="E968" s="1">
        <v>0</v>
      </c>
      <c r="F968" s="1" t="s">
        <v>23</v>
      </c>
      <c r="G968">
        <v>0</v>
      </c>
      <c r="H968" t="str">
        <f>IF(Append1[[#This Row],[number_vmail_messages]]&lt;=10, "Low",
IF(Append1[[#This Row],[number_vmail_messages]]&lt;=25, "Medium", "High"))</f>
        <v>Low</v>
      </c>
      <c r="I968">
        <v>143.30000000000001</v>
      </c>
      <c r="J968">
        <v>103</v>
      </c>
      <c r="K968">
        <v>24.36</v>
      </c>
      <c r="L968">
        <v>211.3</v>
      </c>
      <c r="M968">
        <v>108</v>
      </c>
      <c r="N968">
        <v>17.96</v>
      </c>
      <c r="O968">
        <v>185.2</v>
      </c>
      <c r="P968">
        <v>96</v>
      </c>
      <c r="Q968">
        <v>8.33</v>
      </c>
      <c r="R968">
        <v>11.5</v>
      </c>
      <c r="S968">
        <v>3</v>
      </c>
      <c r="T968">
        <v>3.11</v>
      </c>
      <c r="U968" t="str">
        <f>IF(Append1[[#This Row],[total_intl_charge]] &lt;= MEDIAN(Append1[total_intl_charge]), "Low", "High")</f>
        <v>High</v>
      </c>
      <c r="V968">
        <v>1</v>
      </c>
      <c r="W968" t="s">
        <v>23</v>
      </c>
      <c r="X968" s="1" t="s">
        <v>23</v>
      </c>
      <c r="Y968">
        <f>IF(Append1[[#This Row],[churn]]="yes", 1,0)</f>
        <v>0</v>
      </c>
      <c r="Z968" t="str">
        <f>IF(Append1[[#This Row],[total_eve_charge]]&lt;=15,"Low",
IF(Append1[[#This Row],[total_eve_charge]]&lt;=19,"Medium","High"))</f>
        <v>Medium</v>
      </c>
      <c r="AA968" s="1" t="str">
        <f>IF(Append1[[#This Row],[total_day_charge]]&gt;30,"Heavy User",
IF(Append1[[#This Row],[total_eve_charge]]&gt;20,"Evening User",
IF(Append1[[#This Row],[total_night_charge]]&gt;10,"Night User","Low User")))</f>
        <v>Low User</v>
      </c>
    </row>
    <row r="969" spans="1:27" hidden="1" x14ac:dyDescent="0.3">
      <c r="A969">
        <v>218</v>
      </c>
      <c r="B969" s="1" t="s">
        <v>49</v>
      </c>
      <c r="C969">
        <v>78</v>
      </c>
      <c r="D969" s="1" t="s">
        <v>26</v>
      </c>
      <c r="E969" s="1">
        <v>0</v>
      </c>
      <c r="F969" s="1" t="s">
        <v>23</v>
      </c>
      <c r="G969">
        <v>0</v>
      </c>
      <c r="H969" t="str">
        <f>IF(Append1[[#This Row],[number_vmail_messages]]&lt;=10, "Low",
IF(Append1[[#This Row],[number_vmail_messages]]&lt;=25, "Medium", "High"))</f>
        <v>Low</v>
      </c>
      <c r="I969">
        <v>168.3</v>
      </c>
      <c r="J969">
        <v>110</v>
      </c>
      <c r="K969">
        <v>28.61</v>
      </c>
      <c r="L969">
        <v>221.2</v>
      </c>
      <c r="M969">
        <v>73</v>
      </c>
      <c r="N969">
        <v>18.8</v>
      </c>
      <c r="O969">
        <v>241</v>
      </c>
      <c r="P969">
        <v>136</v>
      </c>
      <c r="Q969">
        <v>10.85</v>
      </c>
      <c r="R969">
        <v>12.5</v>
      </c>
      <c r="S969">
        <v>1</v>
      </c>
      <c r="T969">
        <v>3.38</v>
      </c>
      <c r="U969" t="str">
        <f>IF(Append1[[#This Row],[total_intl_charge]] &lt;= MEDIAN(Append1[total_intl_charge]), "Low", "High")</f>
        <v>High</v>
      </c>
      <c r="V969">
        <v>1</v>
      </c>
      <c r="W969" t="s">
        <v>23</v>
      </c>
      <c r="X969" s="1" t="s">
        <v>23</v>
      </c>
      <c r="Y969">
        <f>IF(Append1[[#This Row],[churn]]="yes", 1,0)</f>
        <v>0</v>
      </c>
      <c r="Z969" t="str">
        <f>IF(Append1[[#This Row],[total_eve_charge]]&lt;=15,"Low",
IF(Append1[[#This Row],[total_eve_charge]]&lt;=19,"Medium","High"))</f>
        <v>Medium</v>
      </c>
      <c r="AA969" s="1" t="str">
        <f>IF(Append1[[#This Row],[total_day_charge]]&gt;30,"Heavy User",
IF(Append1[[#This Row],[total_eve_charge]]&gt;20,"Evening User",
IF(Append1[[#This Row],[total_night_charge]]&gt;10,"Night User","Low User")))</f>
        <v>Night User</v>
      </c>
    </row>
    <row r="970" spans="1:27" hidden="1" x14ac:dyDescent="0.3">
      <c r="A970">
        <v>219</v>
      </c>
      <c r="B970" s="1" t="s">
        <v>72</v>
      </c>
      <c r="C970">
        <v>155</v>
      </c>
      <c r="D970" s="1" t="s">
        <v>32</v>
      </c>
      <c r="E970" s="1">
        <v>0</v>
      </c>
      <c r="F970" s="1" t="s">
        <v>23</v>
      </c>
      <c r="G970">
        <v>0</v>
      </c>
      <c r="H970" t="str">
        <f>IF(Append1[[#This Row],[number_vmail_messages]]&lt;=10, "Low",
IF(Append1[[#This Row],[number_vmail_messages]]&lt;=25, "Medium", "High"))</f>
        <v>Low</v>
      </c>
      <c r="I970">
        <v>262.39999999999998</v>
      </c>
      <c r="J970">
        <v>55</v>
      </c>
      <c r="K970">
        <v>44.61</v>
      </c>
      <c r="L970">
        <v>194.6</v>
      </c>
      <c r="M970">
        <v>113</v>
      </c>
      <c r="N970">
        <v>16.54</v>
      </c>
      <c r="O970">
        <v>146.5</v>
      </c>
      <c r="P970">
        <v>85</v>
      </c>
      <c r="Q970">
        <v>6.59</v>
      </c>
      <c r="R970">
        <v>8.3000000000000007</v>
      </c>
      <c r="S970">
        <v>6</v>
      </c>
      <c r="T970">
        <v>2.2400000000000002</v>
      </c>
      <c r="U970" t="str">
        <f>IF(Append1[[#This Row],[total_intl_charge]] &lt;= MEDIAN(Append1[total_intl_charge]), "Low", "High")</f>
        <v>Low</v>
      </c>
      <c r="V970">
        <v>2</v>
      </c>
      <c r="W970" t="s">
        <v>23</v>
      </c>
      <c r="X970" s="1" t="s">
        <v>23</v>
      </c>
      <c r="Y970">
        <f>IF(Append1[[#This Row],[churn]]="yes", 1,0)</f>
        <v>0</v>
      </c>
      <c r="Z970" t="str">
        <f>IF(Append1[[#This Row],[total_eve_charge]]&lt;=15,"Low",
IF(Append1[[#This Row],[total_eve_charge]]&lt;=19,"Medium","High"))</f>
        <v>Medium</v>
      </c>
      <c r="AA970" s="1" t="str">
        <f>IF(Append1[[#This Row],[total_day_charge]]&gt;30,"Heavy User",
IF(Append1[[#This Row],[total_eve_charge]]&gt;20,"Evening User",
IF(Append1[[#This Row],[total_night_charge]]&gt;10,"Night User","Low User")))</f>
        <v>Heavy User</v>
      </c>
    </row>
    <row r="971" spans="1:27" x14ac:dyDescent="0.3">
      <c r="A971">
        <v>220</v>
      </c>
      <c r="B971" s="1" t="s">
        <v>71</v>
      </c>
      <c r="C971">
        <v>114</v>
      </c>
      <c r="D971" s="1" t="s">
        <v>26</v>
      </c>
      <c r="E971" s="1">
        <v>0</v>
      </c>
      <c r="F971" s="1" t="s">
        <v>24</v>
      </c>
      <c r="G971">
        <v>30</v>
      </c>
      <c r="H971" t="str">
        <f>IF(Append1[[#This Row],[number_vmail_messages]]&lt;=10, "Low",
IF(Append1[[#This Row],[number_vmail_messages]]&lt;=25, "Medium", "High"))</f>
        <v>High</v>
      </c>
      <c r="I971">
        <v>206.2</v>
      </c>
      <c r="J971">
        <v>79</v>
      </c>
      <c r="K971">
        <v>35.049999999999997</v>
      </c>
      <c r="L971">
        <v>260</v>
      </c>
      <c r="M971">
        <v>91</v>
      </c>
      <c r="N971">
        <v>22.1</v>
      </c>
      <c r="O971">
        <v>291.60000000000002</v>
      </c>
      <c r="P971">
        <v>83</v>
      </c>
      <c r="Q971">
        <v>13.12</v>
      </c>
      <c r="R971">
        <v>11.4</v>
      </c>
      <c r="S971">
        <v>6</v>
      </c>
      <c r="T971">
        <v>3.08</v>
      </c>
      <c r="U971" t="str">
        <f>IF(Append1[[#This Row],[total_intl_charge]] &lt;= MEDIAN(Append1[total_intl_charge]), "Low", "High")</f>
        <v>High</v>
      </c>
      <c r="V971">
        <v>1</v>
      </c>
      <c r="W971" t="s">
        <v>23</v>
      </c>
      <c r="X971" s="1" t="s">
        <v>23</v>
      </c>
      <c r="Y971">
        <f>IF(Append1[[#This Row],[churn]]="yes", 1,0)</f>
        <v>0</v>
      </c>
      <c r="Z971" t="str">
        <f>IF(Append1[[#This Row],[total_eve_charge]]&lt;=15,"Low",
IF(Append1[[#This Row],[total_eve_charge]]&lt;=19,"Medium","High"))</f>
        <v>High</v>
      </c>
      <c r="AA971" s="1" t="str">
        <f>IF(Append1[[#This Row],[total_day_charge]]&gt;30,"Heavy User",
IF(Append1[[#This Row],[total_eve_charge]]&gt;20,"Evening User",
IF(Append1[[#This Row],[total_night_charge]]&gt;10,"Night User","Low User")))</f>
        <v>Heavy User</v>
      </c>
    </row>
    <row r="972" spans="1:27" x14ac:dyDescent="0.3">
      <c r="A972">
        <v>221</v>
      </c>
      <c r="B972" s="1" t="s">
        <v>61</v>
      </c>
      <c r="C972">
        <v>114</v>
      </c>
      <c r="D972" s="1" t="s">
        <v>26</v>
      </c>
      <c r="E972" s="1">
        <v>0</v>
      </c>
      <c r="F972" s="1" t="s">
        <v>24</v>
      </c>
      <c r="G972">
        <v>28</v>
      </c>
      <c r="H972" t="str">
        <f>IF(Append1[[#This Row],[number_vmail_messages]]&lt;=10, "Low",
IF(Append1[[#This Row],[number_vmail_messages]]&lt;=25, "Medium", "High"))</f>
        <v>High</v>
      </c>
      <c r="I972">
        <v>225.8</v>
      </c>
      <c r="J972">
        <v>94</v>
      </c>
      <c r="K972">
        <v>38.39</v>
      </c>
      <c r="L972">
        <v>193</v>
      </c>
      <c r="M972">
        <v>117</v>
      </c>
      <c r="N972">
        <v>16.41</v>
      </c>
      <c r="O972">
        <v>232.4</v>
      </c>
      <c r="P972">
        <v>100</v>
      </c>
      <c r="Q972">
        <v>10.46</v>
      </c>
      <c r="R972">
        <v>8.4</v>
      </c>
      <c r="S972">
        <v>9</v>
      </c>
      <c r="T972">
        <v>2.27</v>
      </c>
      <c r="U972" t="str">
        <f>IF(Append1[[#This Row],[total_intl_charge]] &lt;= MEDIAN(Append1[total_intl_charge]), "Low", "High")</f>
        <v>Low</v>
      </c>
      <c r="V972">
        <v>4</v>
      </c>
      <c r="W972" t="s">
        <v>23</v>
      </c>
      <c r="X972" s="1" t="s">
        <v>23</v>
      </c>
      <c r="Y972">
        <f>IF(Append1[[#This Row],[churn]]="yes", 1,0)</f>
        <v>0</v>
      </c>
      <c r="Z972" t="str">
        <f>IF(Append1[[#This Row],[total_eve_charge]]&lt;=15,"Low",
IF(Append1[[#This Row],[total_eve_charge]]&lt;=19,"Medium","High"))</f>
        <v>Medium</v>
      </c>
      <c r="AA972" s="1" t="str">
        <f>IF(Append1[[#This Row],[total_day_charge]]&gt;30,"Heavy User",
IF(Append1[[#This Row],[total_eve_charge]]&gt;20,"Evening User",
IF(Append1[[#This Row],[total_night_charge]]&gt;10,"Night User","Low User")))</f>
        <v>Heavy User</v>
      </c>
    </row>
    <row r="973" spans="1:27" hidden="1" x14ac:dyDescent="0.3">
      <c r="A973">
        <v>222</v>
      </c>
      <c r="B973" s="1" t="s">
        <v>52</v>
      </c>
      <c r="C973">
        <v>119</v>
      </c>
      <c r="D973" s="1" t="s">
        <v>32</v>
      </c>
      <c r="E973" s="1">
        <v>0</v>
      </c>
      <c r="F973" s="1" t="s">
        <v>23</v>
      </c>
      <c r="G973">
        <v>0</v>
      </c>
      <c r="H973" t="str">
        <f>IF(Append1[[#This Row],[number_vmail_messages]]&lt;=10, "Low",
IF(Append1[[#This Row],[number_vmail_messages]]&lt;=25, "Medium", "High"))</f>
        <v>Low</v>
      </c>
      <c r="I973">
        <v>138.30000000000001</v>
      </c>
      <c r="J973">
        <v>89</v>
      </c>
      <c r="K973">
        <v>23.51</v>
      </c>
      <c r="L973">
        <v>170.5</v>
      </c>
      <c r="M973">
        <v>78</v>
      </c>
      <c r="N973">
        <v>14.49</v>
      </c>
      <c r="O973">
        <v>263.89999999999998</v>
      </c>
      <c r="P973">
        <v>98</v>
      </c>
      <c r="Q973">
        <v>11.88</v>
      </c>
      <c r="R973">
        <v>13.5</v>
      </c>
      <c r="S973">
        <v>6</v>
      </c>
      <c r="T973">
        <v>3.65</v>
      </c>
      <c r="U973" t="str">
        <f>IF(Append1[[#This Row],[total_intl_charge]] &lt;= MEDIAN(Append1[total_intl_charge]), "Low", "High")</f>
        <v>High</v>
      </c>
      <c r="V973">
        <v>3</v>
      </c>
      <c r="W973" t="s">
        <v>23</v>
      </c>
      <c r="X973" s="1" t="s">
        <v>23</v>
      </c>
      <c r="Y973">
        <f>IF(Append1[[#This Row],[churn]]="yes", 1,0)</f>
        <v>0</v>
      </c>
      <c r="Z973" t="str">
        <f>IF(Append1[[#This Row],[total_eve_charge]]&lt;=15,"Low",
IF(Append1[[#This Row],[total_eve_charge]]&lt;=19,"Medium","High"))</f>
        <v>Low</v>
      </c>
      <c r="AA973" s="1" t="str">
        <f>IF(Append1[[#This Row],[total_day_charge]]&gt;30,"Heavy User",
IF(Append1[[#This Row],[total_eve_charge]]&gt;20,"Evening User",
IF(Append1[[#This Row],[total_night_charge]]&gt;10,"Night User","Low User")))</f>
        <v>Night User</v>
      </c>
    </row>
    <row r="974" spans="1:27" hidden="1" x14ac:dyDescent="0.3">
      <c r="A974">
        <v>223</v>
      </c>
      <c r="B974" s="1" t="s">
        <v>42</v>
      </c>
      <c r="C974">
        <v>118</v>
      </c>
      <c r="D974" s="1" t="s">
        <v>32</v>
      </c>
      <c r="E974" s="1">
        <v>1</v>
      </c>
      <c r="F974" s="1" t="s">
        <v>23</v>
      </c>
      <c r="G974">
        <v>0</v>
      </c>
      <c r="H974" t="str">
        <f>IF(Append1[[#This Row],[number_vmail_messages]]&lt;=10, "Low",
IF(Append1[[#This Row],[number_vmail_messages]]&lt;=25, "Medium", "High"))</f>
        <v>Low</v>
      </c>
      <c r="I974">
        <v>160</v>
      </c>
      <c r="J974">
        <v>123</v>
      </c>
      <c r="K974">
        <v>27.2</v>
      </c>
      <c r="L974">
        <v>175.4</v>
      </c>
      <c r="M974">
        <v>96</v>
      </c>
      <c r="N974">
        <v>14.91</v>
      </c>
      <c r="O974">
        <v>184.8</v>
      </c>
      <c r="P974">
        <v>99</v>
      </c>
      <c r="Q974">
        <v>8.32</v>
      </c>
      <c r="R974">
        <v>9.9</v>
      </c>
      <c r="S974">
        <v>3</v>
      </c>
      <c r="T974">
        <v>2.67</v>
      </c>
      <c r="U974" t="str">
        <f>IF(Append1[[#This Row],[total_intl_charge]] &lt;= MEDIAN(Append1[total_intl_charge]), "Low", "High")</f>
        <v>Low</v>
      </c>
      <c r="V974">
        <v>2</v>
      </c>
      <c r="W974" t="s">
        <v>23</v>
      </c>
      <c r="X974" s="1" t="s">
        <v>24</v>
      </c>
      <c r="Y974">
        <f>IF(Append1[[#This Row],[churn]]="yes", 1,0)</f>
        <v>0</v>
      </c>
      <c r="Z974" t="str">
        <f>IF(Append1[[#This Row],[total_eve_charge]]&lt;=15,"Low",
IF(Append1[[#This Row],[total_eve_charge]]&lt;=19,"Medium","High"))</f>
        <v>Low</v>
      </c>
      <c r="AA974" s="1" t="str">
        <f>IF(Append1[[#This Row],[total_day_charge]]&gt;30,"Heavy User",
IF(Append1[[#This Row],[total_eve_charge]]&gt;20,"Evening User",
IF(Append1[[#This Row],[total_night_charge]]&gt;10,"Night User","Low User")))</f>
        <v>Low User</v>
      </c>
    </row>
    <row r="975" spans="1:27" hidden="1" x14ac:dyDescent="0.3">
      <c r="A975">
        <v>224</v>
      </c>
      <c r="B975" s="1" t="s">
        <v>53</v>
      </c>
      <c r="C975">
        <v>101</v>
      </c>
      <c r="D975" s="1" t="s">
        <v>22</v>
      </c>
      <c r="E975" s="1">
        <v>0</v>
      </c>
      <c r="F975" s="1" t="s">
        <v>23</v>
      </c>
      <c r="G975">
        <v>0</v>
      </c>
      <c r="H975" t="str">
        <f>IF(Append1[[#This Row],[number_vmail_messages]]&lt;=10, "Low",
IF(Append1[[#This Row],[number_vmail_messages]]&lt;=25, "Medium", "High"))</f>
        <v>Low</v>
      </c>
      <c r="I975">
        <v>206.6</v>
      </c>
      <c r="J975">
        <v>105</v>
      </c>
      <c r="K975">
        <v>35.119999999999997</v>
      </c>
      <c r="L975">
        <v>224.9</v>
      </c>
      <c r="M975">
        <v>117</v>
      </c>
      <c r="N975">
        <v>19.12</v>
      </c>
      <c r="O975">
        <v>249.9</v>
      </c>
      <c r="P975">
        <v>100</v>
      </c>
      <c r="Q975">
        <v>11.25</v>
      </c>
      <c r="R975">
        <v>14.6</v>
      </c>
      <c r="S975">
        <v>3</v>
      </c>
      <c r="T975">
        <v>3.94</v>
      </c>
      <c r="U975" t="str">
        <f>IF(Append1[[#This Row],[total_intl_charge]] &lt;= MEDIAN(Append1[total_intl_charge]), "Low", "High")</f>
        <v>High</v>
      </c>
      <c r="V975">
        <v>0</v>
      </c>
      <c r="W975" t="s">
        <v>23</v>
      </c>
      <c r="X975" s="1" t="s">
        <v>23</v>
      </c>
      <c r="Y975">
        <f>IF(Append1[[#This Row],[churn]]="yes", 1,0)</f>
        <v>0</v>
      </c>
      <c r="Z975" t="str">
        <f>IF(Append1[[#This Row],[total_eve_charge]]&lt;=15,"Low",
IF(Append1[[#This Row],[total_eve_charge]]&lt;=19,"Medium","High"))</f>
        <v>High</v>
      </c>
      <c r="AA975" s="1" t="str">
        <f>IF(Append1[[#This Row],[total_day_charge]]&gt;30,"Heavy User",
IF(Append1[[#This Row],[total_eve_charge]]&gt;20,"Evening User",
IF(Append1[[#This Row],[total_night_charge]]&gt;10,"Night User","Low User")))</f>
        <v>Heavy User</v>
      </c>
    </row>
    <row r="976" spans="1:27" hidden="1" x14ac:dyDescent="0.3">
      <c r="A976">
        <v>225</v>
      </c>
      <c r="B976" s="1" t="s">
        <v>50</v>
      </c>
      <c r="C976">
        <v>117</v>
      </c>
      <c r="D976" s="1" t="s">
        <v>22</v>
      </c>
      <c r="E976" s="1">
        <v>0</v>
      </c>
      <c r="F976" s="1" t="s">
        <v>23</v>
      </c>
      <c r="G976">
        <v>0</v>
      </c>
      <c r="H976" t="str">
        <f>IF(Append1[[#This Row],[number_vmail_messages]]&lt;=10, "Low",
IF(Append1[[#This Row],[number_vmail_messages]]&lt;=25, "Medium", "High"))</f>
        <v>Low</v>
      </c>
      <c r="I976">
        <v>134.69999999999999</v>
      </c>
      <c r="J976">
        <v>121</v>
      </c>
      <c r="K976">
        <v>22.9</v>
      </c>
      <c r="L976">
        <v>180</v>
      </c>
      <c r="M976">
        <v>83</v>
      </c>
      <c r="N976">
        <v>15.3</v>
      </c>
      <c r="O976">
        <v>200.9</v>
      </c>
      <c r="P976">
        <v>104</v>
      </c>
      <c r="Q976">
        <v>9.0399999999999991</v>
      </c>
      <c r="R976">
        <v>7.7</v>
      </c>
      <c r="S976">
        <v>3</v>
      </c>
      <c r="T976">
        <v>2.08</v>
      </c>
      <c r="U976" t="str">
        <f>IF(Append1[[#This Row],[total_intl_charge]] &lt;= MEDIAN(Append1[total_intl_charge]), "Low", "High")</f>
        <v>Low</v>
      </c>
      <c r="V976">
        <v>1</v>
      </c>
      <c r="W976" t="s">
        <v>23</v>
      </c>
      <c r="X976" s="1" t="s">
        <v>23</v>
      </c>
      <c r="Y976">
        <f>IF(Append1[[#This Row],[churn]]="yes", 1,0)</f>
        <v>0</v>
      </c>
      <c r="Z976" t="str">
        <f>IF(Append1[[#This Row],[total_eve_charge]]&lt;=15,"Low",
IF(Append1[[#This Row],[total_eve_charge]]&lt;=19,"Medium","High"))</f>
        <v>Medium</v>
      </c>
      <c r="AA976" s="1" t="str">
        <f>IF(Append1[[#This Row],[total_day_charge]]&gt;30,"Heavy User",
IF(Append1[[#This Row],[total_eve_charge]]&gt;20,"Evening User",
IF(Append1[[#This Row],[total_night_charge]]&gt;10,"Night User","Low User")))</f>
        <v>Low User</v>
      </c>
    </row>
    <row r="977" spans="1:27" x14ac:dyDescent="0.3">
      <c r="A977">
        <v>226</v>
      </c>
      <c r="B977" s="1" t="s">
        <v>25</v>
      </c>
      <c r="C977">
        <v>49</v>
      </c>
      <c r="D977" s="1" t="s">
        <v>22</v>
      </c>
      <c r="E977" s="1">
        <v>0</v>
      </c>
      <c r="F977" s="1" t="s">
        <v>24</v>
      </c>
      <c r="G977">
        <v>28</v>
      </c>
      <c r="H977" t="str">
        <f>IF(Append1[[#This Row],[number_vmail_messages]]&lt;=10, "Low",
IF(Append1[[#This Row],[number_vmail_messages]]&lt;=25, "Medium", "High"))</f>
        <v>High</v>
      </c>
      <c r="I977">
        <v>214.4</v>
      </c>
      <c r="J977">
        <v>78</v>
      </c>
      <c r="K977">
        <v>36.450000000000003</v>
      </c>
      <c r="L977">
        <v>235.2</v>
      </c>
      <c r="M977">
        <v>100</v>
      </c>
      <c r="N977">
        <v>19.989999999999998</v>
      </c>
      <c r="O977">
        <v>206.2</v>
      </c>
      <c r="P977">
        <v>107</v>
      </c>
      <c r="Q977">
        <v>9.2799999999999994</v>
      </c>
      <c r="R977">
        <v>8</v>
      </c>
      <c r="S977">
        <v>13</v>
      </c>
      <c r="T977">
        <v>2.16</v>
      </c>
      <c r="U977" t="str">
        <f>IF(Append1[[#This Row],[total_intl_charge]] &lt;= MEDIAN(Append1[total_intl_charge]), "Low", "High")</f>
        <v>Low</v>
      </c>
      <c r="V977">
        <v>3</v>
      </c>
      <c r="W977" t="s">
        <v>23</v>
      </c>
      <c r="X977" s="1" t="s">
        <v>23</v>
      </c>
      <c r="Y977">
        <f>IF(Append1[[#This Row],[churn]]="yes", 1,0)</f>
        <v>0</v>
      </c>
      <c r="Z977" t="str">
        <f>IF(Append1[[#This Row],[total_eve_charge]]&lt;=15,"Low",
IF(Append1[[#This Row],[total_eve_charge]]&lt;=19,"Medium","High"))</f>
        <v>High</v>
      </c>
      <c r="AA977" s="1" t="str">
        <f>IF(Append1[[#This Row],[total_day_charge]]&gt;30,"Heavy User",
IF(Append1[[#This Row],[total_eve_charge]]&gt;20,"Evening User",
IF(Append1[[#This Row],[total_night_charge]]&gt;10,"Night User","Low User")))</f>
        <v>Heavy User</v>
      </c>
    </row>
    <row r="978" spans="1:27" hidden="1" x14ac:dyDescent="0.3">
      <c r="A978">
        <v>227</v>
      </c>
      <c r="B978" s="1" t="s">
        <v>36</v>
      </c>
      <c r="C978">
        <v>139</v>
      </c>
      <c r="D978" s="1" t="s">
        <v>22</v>
      </c>
      <c r="E978" s="1">
        <v>0</v>
      </c>
      <c r="F978" s="1" t="s">
        <v>23</v>
      </c>
      <c r="G978">
        <v>0</v>
      </c>
      <c r="H978" t="str">
        <f>IF(Append1[[#This Row],[number_vmail_messages]]&lt;=10, "Low",
IF(Append1[[#This Row],[number_vmail_messages]]&lt;=25, "Medium", "High"))</f>
        <v>Low</v>
      </c>
      <c r="I978">
        <v>192.8</v>
      </c>
      <c r="J978">
        <v>104</v>
      </c>
      <c r="K978">
        <v>32.78</v>
      </c>
      <c r="L978">
        <v>234.4</v>
      </c>
      <c r="M978">
        <v>96</v>
      </c>
      <c r="N978">
        <v>19.920000000000002</v>
      </c>
      <c r="O978">
        <v>203.2</v>
      </c>
      <c r="P978">
        <v>101</v>
      </c>
      <c r="Q978">
        <v>9.14</v>
      </c>
      <c r="R978">
        <v>13</v>
      </c>
      <c r="S978">
        <v>3</v>
      </c>
      <c r="T978">
        <v>3.51</v>
      </c>
      <c r="U978" t="str">
        <f>IF(Append1[[#This Row],[total_intl_charge]] &lt;= MEDIAN(Append1[total_intl_charge]), "Low", "High")</f>
        <v>High</v>
      </c>
      <c r="V978">
        <v>3</v>
      </c>
      <c r="W978" t="s">
        <v>23</v>
      </c>
      <c r="X978" s="1" t="s">
        <v>23</v>
      </c>
      <c r="Y978">
        <f>IF(Append1[[#This Row],[churn]]="yes", 1,0)</f>
        <v>0</v>
      </c>
      <c r="Z978" t="str">
        <f>IF(Append1[[#This Row],[total_eve_charge]]&lt;=15,"Low",
IF(Append1[[#This Row],[total_eve_charge]]&lt;=19,"Medium","High"))</f>
        <v>High</v>
      </c>
      <c r="AA978" s="1" t="str">
        <f>IF(Append1[[#This Row],[total_day_charge]]&gt;30,"Heavy User",
IF(Append1[[#This Row],[total_eve_charge]]&gt;20,"Evening User",
IF(Append1[[#This Row],[total_night_charge]]&gt;10,"Night User","Low User")))</f>
        <v>Heavy User</v>
      </c>
    </row>
    <row r="979" spans="1:27" x14ac:dyDescent="0.3">
      <c r="A979">
        <v>228</v>
      </c>
      <c r="B979" s="1" t="s">
        <v>53</v>
      </c>
      <c r="C979">
        <v>92</v>
      </c>
      <c r="D979" s="1" t="s">
        <v>32</v>
      </c>
      <c r="E979" s="1">
        <v>0</v>
      </c>
      <c r="F979" s="1" t="s">
        <v>24</v>
      </c>
      <c r="G979">
        <v>28</v>
      </c>
      <c r="H979" t="str">
        <f>IF(Append1[[#This Row],[number_vmail_messages]]&lt;=10, "Low",
IF(Append1[[#This Row],[number_vmail_messages]]&lt;=25, "Medium", "High"))</f>
        <v>High</v>
      </c>
      <c r="I979">
        <v>151.1</v>
      </c>
      <c r="J979">
        <v>90</v>
      </c>
      <c r="K979">
        <v>25.69</v>
      </c>
      <c r="L979">
        <v>194.8</v>
      </c>
      <c r="M979">
        <v>79</v>
      </c>
      <c r="N979">
        <v>16.559999999999999</v>
      </c>
      <c r="O979">
        <v>239.2</v>
      </c>
      <c r="P979">
        <v>114</v>
      </c>
      <c r="Q979">
        <v>10.76</v>
      </c>
      <c r="R979">
        <v>10</v>
      </c>
      <c r="S979">
        <v>3</v>
      </c>
      <c r="T979">
        <v>2.7</v>
      </c>
      <c r="U979" t="str">
        <f>IF(Append1[[#This Row],[total_intl_charge]] &lt;= MEDIAN(Append1[total_intl_charge]), "Low", "High")</f>
        <v>Low</v>
      </c>
      <c r="V979">
        <v>1</v>
      </c>
      <c r="W979" t="s">
        <v>23</v>
      </c>
      <c r="X979" s="1" t="s">
        <v>23</v>
      </c>
      <c r="Y979">
        <f>IF(Append1[[#This Row],[churn]]="yes", 1,0)</f>
        <v>0</v>
      </c>
      <c r="Z979" t="str">
        <f>IF(Append1[[#This Row],[total_eve_charge]]&lt;=15,"Low",
IF(Append1[[#This Row],[total_eve_charge]]&lt;=19,"Medium","High"))</f>
        <v>Medium</v>
      </c>
      <c r="AA979" s="1" t="str">
        <f>IF(Append1[[#This Row],[total_day_charge]]&gt;30,"Heavy User",
IF(Append1[[#This Row],[total_eve_charge]]&gt;20,"Evening User",
IF(Append1[[#This Row],[total_night_charge]]&gt;10,"Night User","Low User")))</f>
        <v>Night User</v>
      </c>
    </row>
    <row r="980" spans="1:27" hidden="1" x14ac:dyDescent="0.3">
      <c r="A980">
        <v>229</v>
      </c>
      <c r="B980" s="1" t="s">
        <v>73</v>
      </c>
      <c r="C980">
        <v>148</v>
      </c>
      <c r="D980" s="1" t="s">
        <v>26</v>
      </c>
      <c r="E980" s="1">
        <v>1</v>
      </c>
      <c r="F980" s="1" t="s">
        <v>23</v>
      </c>
      <c r="G980">
        <v>0</v>
      </c>
      <c r="H980" t="str">
        <f>IF(Append1[[#This Row],[number_vmail_messages]]&lt;=10, "Low",
IF(Append1[[#This Row],[number_vmail_messages]]&lt;=25, "Medium", "High"))</f>
        <v>Low</v>
      </c>
      <c r="I980">
        <v>218.9</v>
      </c>
      <c r="J980">
        <v>88</v>
      </c>
      <c r="K980">
        <v>37.21</v>
      </c>
      <c r="L980">
        <v>208</v>
      </c>
      <c r="M980">
        <v>85</v>
      </c>
      <c r="N980">
        <v>17.68</v>
      </c>
      <c r="O980">
        <v>203.3</v>
      </c>
      <c r="P980">
        <v>99</v>
      </c>
      <c r="Q980">
        <v>9.15</v>
      </c>
      <c r="R980">
        <v>11.1</v>
      </c>
      <c r="S980">
        <v>4</v>
      </c>
      <c r="T980">
        <v>3</v>
      </c>
      <c r="U980" t="str">
        <f>IF(Append1[[#This Row],[total_intl_charge]] &lt;= MEDIAN(Append1[total_intl_charge]), "Low", "High")</f>
        <v>High</v>
      </c>
      <c r="V980">
        <v>0</v>
      </c>
      <c r="W980" t="s">
        <v>23</v>
      </c>
      <c r="X980" s="1" t="s">
        <v>24</v>
      </c>
      <c r="Y980">
        <f>IF(Append1[[#This Row],[churn]]="yes", 1,0)</f>
        <v>0</v>
      </c>
      <c r="Z980" t="str">
        <f>IF(Append1[[#This Row],[total_eve_charge]]&lt;=15,"Low",
IF(Append1[[#This Row],[total_eve_charge]]&lt;=19,"Medium","High"))</f>
        <v>Medium</v>
      </c>
      <c r="AA980" s="1" t="str">
        <f>IF(Append1[[#This Row],[total_day_charge]]&gt;30,"Heavy User",
IF(Append1[[#This Row],[total_eve_charge]]&gt;20,"Evening User",
IF(Append1[[#This Row],[total_night_charge]]&gt;10,"Night User","Low User")))</f>
        <v>Heavy User</v>
      </c>
    </row>
    <row r="981" spans="1:27" x14ac:dyDescent="0.3">
      <c r="A981">
        <v>230</v>
      </c>
      <c r="B981" s="1" t="s">
        <v>62</v>
      </c>
      <c r="C981">
        <v>144</v>
      </c>
      <c r="D981" s="1" t="s">
        <v>32</v>
      </c>
      <c r="E981" s="1">
        <v>0</v>
      </c>
      <c r="F981" s="1" t="s">
        <v>24</v>
      </c>
      <c r="G981">
        <v>48</v>
      </c>
      <c r="H981" t="str">
        <f>IF(Append1[[#This Row],[number_vmail_messages]]&lt;=10, "Low",
IF(Append1[[#This Row],[number_vmail_messages]]&lt;=25, "Medium", "High"))</f>
        <v>High</v>
      </c>
      <c r="I981">
        <v>189.8</v>
      </c>
      <c r="J981">
        <v>96</v>
      </c>
      <c r="K981">
        <v>32.270000000000003</v>
      </c>
      <c r="L981">
        <v>123.4</v>
      </c>
      <c r="M981">
        <v>67</v>
      </c>
      <c r="N981">
        <v>10.49</v>
      </c>
      <c r="O981">
        <v>214.2</v>
      </c>
      <c r="P981">
        <v>106</v>
      </c>
      <c r="Q981">
        <v>9.64</v>
      </c>
      <c r="R981">
        <v>6.5</v>
      </c>
      <c r="S981">
        <v>2</v>
      </c>
      <c r="T981">
        <v>1.76</v>
      </c>
      <c r="U981" t="str">
        <f>IF(Append1[[#This Row],[total_intl_charge]] &lt;= MEDIAN(Append1[total_intl_charge]), "Low", "High")</f>
        <v>Low</v>
      </c>
      <c r="V981">
        <v>2</v>
      </c>
      <c r="W981" t="s">
        <v>24</v>
      </c>
      <c r="X981" s="1" t="s">
        <v>23</v>
      </c>
      <c r="Y981">
        <f>IF(Append1[[#This Row],[churn]]="yes", 1,0)</f>
        <v>1</v>
      </c>
      <c r="Z981" t="str">
        <f>IF(Append1[[#This Row],[total_eve_charge]]&lt;=15,"Low",
IF(Append1[[#This Row],[total_eve_charge]]&lt;=19,"Medium","High"))</f>
        <v>Low</v>
      </c>
      <c r="AA981" s="1" t="str">
        <f>IF(Append1[[#This Row],[total_day_charge]]&gt;30,"Heavy User",
IF(Append1[[#This Row],[total_eve_charge]]&gt;20,"Evening User",
IF(Append1[[#This Row],[total_night_charge]]&gt;10,"Night User","Low User")))</f>
        <v>Heavy User</v>
      </c>
    </row>
    <row r="982" spans="1:27" x14ac:dyDescent="0.3">
      <c r="A982">
        <v>231</v>
      </c>
      <c r="B982" s="1" t="s">
        <v>25</v>
      </c>
      <c r="C982">
        <v>131</v>
      </c>
      <c r="D982" s="1" t="s">
        <v>22</v>
      </c>
      <c r="E982" s="1">
        <v>0</v>
      </c>
      <c r="F982" s="1" t="s">
        <v>24</v>
      </c>
      <c r="G982">
        <v>25</v>
      </c>
      <c r="H982" t="str">
        <f>IF(Append1[[#This Row],[number_vmail_messages]]&lt;=10, "Low",
IF(Append1[[#This Row],[number_vmail_messages]]&lt;=25, "Medium", "High"))</f>
        <v>Medium</v>
      </c>
      <c r="I982">
        <v>192.7</v>
      </c>
      <c r="J982">
        <v>85</v>
      </c>
      <c r="K982">
        <v>32.76</v>
      </c>
      <c r="L982">
        <v>225.9</v>
      </c>
      <c r="M982">
        <v>105</v>
      </c>
      <c r="N982">
        <v>19.2</v>
      </c>
      <c r="O982">
        <v>254.2</v>
      </c>
      <c r="P982">
        <v>59</v>
      </c>
      <c r="Q982">
        <v>11.44</v>
      </c>
      <c r="R982">
        <v>10.9</v>
      </c>
      <c r="S982">
        <v>6</v>
      </c>
      <c r="T982">
        <v>2.94</v>
      </c>
      <c r="U982" t="str">
        <f>IF(Append1[[#This Row],[total_intl_charge]] &lt;= MEDIAN(Append1[total_intl_charge]), "Low", "High")</f>
        <v>High</v>
      </c>
      <c r="V982">
        <v>2</v>
      </c>
      <c r="W982" t="s">
        <v>23</v>
      </c>
      <c r="X982" s="1" t="s">
        <v>23</v>
      </c>
      <c r="Y982">
        <f>IF(Append1[[#This Row],[churn]]="yes", 1,0)</f>
        <v>0</v>
      </c>
      <c r="Z982" t="str">
        <f>IF(Append1[[#This Row],[total_eve_charge]]&lt;=15,"Low",
IF(Append1[[#This Row],[total_eve_charge]]&lt;=19,"Medium","High"))</f>
        <v>High</v>
      </c>
      <c r="AA982" s="1" t="str">
        <f>IF(Append1[[#This Row],[total_day_charge]]&gt;30,"Heavy User",
IF(Append1[[#This Row],[total_eve_charge]]&gt;20,"Evening User",
IF(Append1[[#This Row],[total_night_charge]]&gt;10,"Night User","Low User")))</f>
        <v>Heavy User</v>
      </c>
    </row>
    <row r="983" spans="1:27" hidden="1" x14ac:dyDescent="0.3">
      <c r="A983">
        <v>232</v>
      </c>
      <c r="B983" s="1" t="s">
        <v>28</v>
      </c>
      <c r="C983">
        <v>146</v>
      </c>
      <c r="D983" s="1" t="s">
        <v>26</v>
      </c>
      <c r="E983" s="1">
        <v>1</v>
      </c>
      <c r="F983" s="1" t="s">
        <v>23</v>
      </c>
      <c r="G983">
        <v>0</v>
      </c>
      <c r="H983" t="str">
        <f>IF(Append1[[#This Row],[number_vmail_messages]]&lt;=10, "Low",
IF(Append1[[#This Row],[number_vmail_messages]]&lt;=25, "Medium", "High"))</f>
        <v>Low</v>
      </c>
      <c r="I983">
        <v>204.4</v>
      </c>
      <c r="J983">
        <v>135</v>
      </c>
      <c r="K983">
        <v>34.75</v>
      </c>
      <c r="L983">
        <v>219.1</v>
      </c>
      <c r="M983">
        <v>90</v>
      </c>
      <c r="N983">
        <v>18.62</v>
      </c>
      <c r="O983">
        <v>222.7</v>
      </c>
      <c r="P983">
        <v>114</v>
      </c>
      <c r="Q983">
        <v>10.02</v>
      </c>
      <c r="R983">
        <v>10.5</v>
      </c>
      <c r="S983">
        <v>6</v>
      </c>
      <c r="T983">
        <v>2.84</v>
      </c>
      <c r="U983" t="str">
        <f>IF(Append1[[#This Row],[total_intl_charge]] &lt;= MEDIAN(Append1[total_intl_charge]), "Low", "High")</f>
        <v>High</v>
      </c>
      <c r="V983">
        <v>3</v>
      </c>
      <c r="W983" t="s">
        <v>23</v>
      </c>
      <c r="X983" s="1" t="s">
        <v>24</v>
      </c>
      <c r="Y983">
        <f>IF(Append1[[#This Row],[churn]]="yes", 1,0)</f>
        <v>0</v>
      </c>
      <c r="Z983" t="str">
        <f>IF(Append1[[#This Row],[total_eve_charge]]&lt;=15,"Low",
IF(Append1[[#This Row],[total_eve_charge]]&lt;=19,"Medium","High"))</f>
        <v>Medium</v>
      </c>
      <c r="AA983" s="1" t="str">
        <f>IF(Append1[[#This Row],[total_day_charge]]&gt;30,"Heavy User",
IF(Append1[[#This Row],[total_eve_charge]]&gt;20,"Evening User",
IF(Append1[[#This Row],[total_night_charge]]&gt;10,"Night User","Low User")))</f>
        <v>Heavy User</v>
      </c>
    </row>
    <row r="984" spans="1:27" hidden="1" x14ac:dyDescent="0.3">
      <c r="A984">
        <v>233</v>
      </c>
      <c r="B984" s="1" t="s">
        <v>63</v>
      </c>
      <c r="C984">
        <v>143</v>
      </c>
      <c r="D984" s="1" t="s">
        <v>22</v>
      </c>
      <c r="E984" s="1">
        <v>0</v>
      </c>
      <c r="F984" s="1" t="s">
        <v>23</v>
      </c>
      <c r="G984">
        <v>0</v>
      </c>
      <c r="H984" t="str">
        <f>IF(Append1[[#This Row],[number_vmail_messages]]&lt;=10, "Low",
IF(Append1[[#This Row],[number_vmail_messages]]&lt;=25, "Medium", "High"))</f>
        <v>Low</v>
      </c>
      <c r="I984">
        <v>172.3</v>
      </c>
      <c r="J984">
        <v>97</v>
      </c>
      <c r="K984">
        <v>29.29</v>
      </c>
      <c r="L984">
        <v>174</v>
      </c>
      <c r="M984">
        <v>108</v>
      </c>
      <c r="N984">
        <v>14.79</v>
      </c>
      <c r="O984">
        <v>188.2</v>
      </c>
      <c r="P984">
        <v>119</v>
      </c>
      <c r="Q984">
        <v>8.4700000000000006</v>
      </c>
      <c r="R984">
        <v>13</v>
      </c>
      <c r="S984">
        <v>4</v>
      </c>
      <c r="T984">
        <v>3.51</v>
      </c>
      <c r="U984" t="str">
        <f>IF(Append1[[#This Row],[total_intl_charge]] &lt;= MEDIAN(Append1[total_intl_charge]), "Low", "High")</f>
        <v>High</v>
      </c>
      <c r="V984">
        <v>2</v>
      </c>
      <c r="W984" t="s">
        <v>23</v>
      </c>
      <c r="X984" s="1" t="s">
        <v>23</v>
      </c>
      <c r="Y984">
        <f>IF(Append1[[#This Row],[churn]]="yes", 1,0)</f>
        <v>0</v>
      </c>
      <c r="Z984" t="str">
        <f>IF(Append1[[#This Row],[total_eve_charge]]&lt;=15,"Low",
IF(Append1[[#This Row],[total_eve_charge]]&lt;=19,"Medium","High"))</f>
        <v>Low</v>
      </c>
      <c r="AA984" s="1" t="str">
        <f>IF(Append1[[#This Row],[total_day_charge]]&gt;30,"Heavy User",
IF(Append1[[#This Row],[total_eve_charge]]&gt;20,"Evening User",
IF(Append1[[#This Row],[total_night_charge]]&gt;10,"Night User","Low User")))</f>
        <v>Low User</v>
      </c>
    </row>
    <row r="985" spans="1:27" hidden="1" x14ac:dyDescent="0.3">
      <c r="A985">
        <v>234</v>
      </c>
      <c r="B985" s="1" t="s">
        <v>38</v>
      </c>
      <c r="C985">
        <v>81</v>
      </c>
      <c r="D985" s="1" t="s">
        <v>22</v>
      </c>
      <c r="E985" s="1">
        <v>0</v>
      </c>
      <c r="F985" s="1" t="s">
        <v>23</v>
      </c>
      <c r="G985">
        <v>0</v>
      </c>
      <c r="H985" t="str">
        <f>IF(Append1[[#This Row],[number_vmail_messages]]&lt;=10, "Low",
IF(Append1[[#This Row],[number_vmail_messages]]&lt;=25, "Medium", "High"))</f>
        <v>Low</v>
      </c>
      <c r="I985">
        <v>198.4</v>
      </c>
      <c r="J985">
        <v>93</v>
      </c>
      <c r="K985">
        <v>33.729999999999997</v>
      </c>
      <c r="L985">
        <v>210.9</v>
      </c>
      <c r="M985">
        <v>108</v>
      </c>
      <c r="N985">
        <v>17.93</v>
      </c>
      <c r="O985">
        <v>193.3</v>
      </c>
      <c r="P985">
        <v>71</v>
      </c>
      <c r="Q985">
        <v>8.6999999999999993</v>
      </c>
      <c r="R985">
        <v>10.4</v>
      </c>
      <c r="S985">
        <v>6</v>
      </c>
      <c r="T985">
        <v>2.81</v>
      </c>
      <c r="U985" t="str">
        <f>IF(Append1[[#This Row],[total_intl_charge]] &lt;= MEDIAN(Append1[total_intl_charge]), "Low", "High")</f>
        <v>High</v>
      </c>
      <c r="V985">
        <v>2</v>
      </c>
      <c r="W985" t="s">
        <v>23</v>
      </c>
      <c r="X985" s="1" t="s">
        <v>23</v>
      </c>
      <c r="Y985">
        <f>IF(Append1[[#This Row],[churn]]="yes", 1,0)</f>
        <v>0</v>
      </c>
      <c r="Z985" t="str">
        <f>IF(Append1[[#This Row],[total_eve_charge]]&lt;=15,"Low",
IF(Append1[[#This Row],[total_eve_charge]]&lt;=19,"Medium","High"))</f>
        <v>Medium</v>
      </c>
      <c r="AA985" s="1" t="str">
        <f>IF(Append1[[#This Row],[total_day_charge]]&gt;30,"Heavy User",
IF(Append1[[#This Row],[total_eve_charge]]&gt;20,"Evening User",
IF(Append1[[#This Row],[total_night_charge]]&gt;10,"Night User","Low User")))</f>
        <v>Heavy User</v>
      </c>
    </row>
    <row r="986" spans="1:27" x14ac:dyDescent="0.3">
      <c r="A986">
        <v>235</v>
      </c>
      <c r="B986" s="1" t="s">
        <v>41</v>
      </c>
      <c r="C986">
        <v>48</v>
      </c>
      <c r="D986" s="1" t="s">
        <v>22</v>
      </c>
      <c r="E986" s="1">
        <v>0</v>
      </c>
      <c r="F986" s="1" t="s">
        <v>24</v>
      </c>
      <c r="G986">
        <v>37</v>
      </c>
      <c r="H986" t="str">
        <f>IF(Append1[[#This Row],[number_vmail_messages]]&lt;=10, "Low",
IF(Append1[[#This Row],[number_vmail_messages]]&lt;=25, "Medium", "High"))</f>
        <v>High</v>
      </c>
      <c r="I986">
        <v>211.7</v>
      </c>
      <c r="J986">
        <v>115</v>
      </c>
      <c r="K986">
        <v>35.99</v>
      </c>
      <c r="L986">
        <v>159.9</v>
      </c>
      <c r="M986">
        <v>84</v>
      </c>
      <c r="N986">
        <v>13.59</v>
      </c>
      <c r="O986">
        <v>144.1</v>
      </c>
      <c r="P986">
        <v>80</v>
      </c>
      <c r="Q986">
        <v>6.48</v>
      </c>
      <c r="R986">
        <v>12.2</v>
      </c>
      <c r="S986">
        <v>1</v>
      </c>
      <c r="T986">
        <v>3.29</v>
      </c>
      <c r="U986" t="str">
        <f>IF(Append1[[#This Row],[total_intl_charge]] &lt;= MEDIAN(Append1[total_intl_charge]), "Low", "High")</f>
        <v>High</v>
      </c>
      <c r="V986">
        <v>1</v>
      </c>
      <c r="W986" t="s">
        <v>23</v>
      </c>
      <c r="X986" s="1" t="s">
        <v>23</v>
      </c>
      <c r="Y986">
        <f>IF(Append1[[#This Row],[churn]]="yes", 1,0)</f>
        <v>0</v>
      </c>
      <c r="Z986" t="str">
        <f>IF(Append1[[#This Row],[total_eve_charge]]&lt;=15,"Low",
IF(Append1[[#This Row],[total_eve_charge]]&lt;=19,"Medium","High"))</f>
        <v>Low</v>
      </c>
      <c r="AA986" s="1" t="str">
        <f>IF(Append1[[#This Row],[total_day_charge]]&gt;30,"Heavy User",
IF(Append1[[#This Row],[total_eve_charge]]&gt;20,"Evening User",
IF(Append1[[#This Row],[total_night_charge]]&gt;10,"Night User","Low User")))</f>
        <v>Heavy User</v>
      </c>
    </row>
    <row r="987" spans="1:27" x14ac:dyDescent="0.3">
      <c r="A987">
        <v>236</v>
      </c>
      <c r="B987" s="1" t="s">
        <v>62</v>
      </c>
      <c r="C987">
        <v>145</v>
      </c>
      <c r="D987" s="1" t="s">
        <v>32</v>
      </c>
      <c r="E987" s="1">
        <v>0</v>
      </c>
      <c r="F987" s="1" t="s">
        <v>24</v>
      </c>
      <c r="G987">
        <v>24</v>
      </c>
      <c r="H987" t="str">
        <f>IF(Append1[[#This Row],[number_vmail_messages]]&lt;=10, "Low",
IF(Append1[[#This Row],[number_vmail_messages]]&lt;=25, "Medium", "High"))</f>
        <v>Medium</v>
      </c>
      <c r="I987">
        <v>147.5</v>
      </c>
      <c r="J987">
        <v>90</v>
      </c>
      <c r="K987">
        <v>25.08</v>
      </c>
      <c r="L987">
        <v>175.7</v>
      </c>
      <c r="M987">
        <v>108</v>
      </c>
      <c r="N987">
        <v>14.93</v>
      </c>
      <c r="O987">
        <v>252.1</v>
      </c>
      <c r="P987">
        <v>102</v>
      </c>
      <c r="Q987">
        <v>11.34</v>
      </c>
      <c r="R987">
        <v>15.6</v>
      </c>
      <c r="S987">
        <v>3</v>
      </c>
      <c r="T987">
        <v>4.21</v>
      </c>
      <c r="U987" t="str">
        <f>IF(Append1[[#This Row],[total_intl_charge]] &lt;= MEDIAN(Append1[total_intl_charge]), "Low", "High")</f>
        <v>High</v>
      </c>
      <c r="V987">
        <v>2</v>
      </c>
      <c r="W987" t="s">
        <v>23</v>
      </c>
      <c r="X987" s="1" t="s">
        <v>23</v>
      </c>
      <c r="Y987">
        <f>IF(Append1[[#This Row],[churn]]="yes", 1,0)</f>
        <v>0</v>
      </c>
      <c r="Z987" t="str">
        <f>IF(Append1[[#This Row],[total_eve_charge]]&lt;=15,"Low",
IF(Append1[[#This Row],[total_eve_charge]]&lt;=19,"Medium","High"))</f>
        <v>Low</v>
      </c>
      <c r="AA987" s="1" t="str">
        <f>IF(Append1[[#This Row],[total_day_charge]]&gt;30,"Heavy User",
IF(Append1[[#This Row],[total_eve_charge]]&gt;20,"Evening User",
IF(Append1[[#This Row],[total_night_charge]]&gt;10,"Night User","Low User")))</f>
        <v>Night User</v>
      </c>
    </row>
    <row r="988" spans="1:27" hidden="1" x14ac:dyDescent="0.3">
      <c r="A988">
        <v>237</v>
      </c>
      <c r="B988" s="1" t="s">
        <v>46</v>
      </c>
      <c r="C988">
        <v>137</v>
      </c>
      <c r="D988" s="1" t="s">
        <v>26</v>
      </c>
      <c r="E988" s="1">
        <v>0</v>
      </c>
      <c r="F988" s="1" t="s">
        <v>23</v>
      </c>
      <c r="G988">
        <v>0</v>
      </c>
      <c r="H988" t="str">
        <f>IF(Append1[[#This Row],[number_vmail_messages]]&lt;=10, "Low",
IF(Append1[[#This Row],[number_vmail_messages]]&lt;=25, "Medium", "High"))</f>
        <v>Low</v>
      </c>
      <c r="I988">
        <v>206.4</v>
      </c>
      <c r="J988">
        <v>122</v>
      </c>
      <c r="K988">
        <v>35.090000000000003</v>
      </c>
      <c r="L988">
        <v>128</v>
      </c>
      <c r="M988">
        <v>102</v>
      </c>
      <c r="N988">
        <v>10.88</v>
      </c>
      <c r="O988">
        <v>194.5</v>
      </c>
      <c r="P988">
        <v>84</v>
      </c>
      <c r="Q988">
        <v>8.75</v>
      </c>
      <c r="R988">
        <v>8.8000000000000007</v>
      </c>
      <c r="S988">
        <v>5</v>
      </c>
      <c r="T988">
        <v>2.38</v>
      </c>
      <c r="U988" t="str">
        <f>IF(Append1[[#This Row],[total_intl_charge]] &lt;= MEDIAN(Append1[total_intl_charge]), "Low", "High")</f>
        <v>Low</v>
      </c>
      <c r="V988">
        <v>2</v>
      </c>
      <c r="W988" t="s">
        <v>23</v>
      </c>
      <c r="X988" s="1" t="s">
        <v>23</v>
      </c>
      <c r="Y988">
        <f>IF(Append1[[#This Row],[churn]]="yes", 1,0)</f>
        <v>0</v>
      </c>
      <c r="Z988" t="str">
        <f>IF(Append1[[#This Row],[total_eve_charge]]&lt;=15,"Low",
IF(Append1[[#This Row],[total_eve_charge]]&lt;=19,"Medium","High"))</f>
        <v>Low</v>
      </c>
      <c r="AA988" s="1" t="str">
        <f>IF(Append1[[#This Row],[total_day_charge]]&gt;30,"Heavy User",
IF(Append1[[#This Row],[total_eve_charge]]&gt;20,"Evening User",
IF(Append1[[#This Row],[total_night_charge]]&gt;10,"Night User","Low User")))</f>
        <v>Heavy User</v>
      </c>
    </row>
    <row r="989" spans="1:27" hidden="1" x14ac:dyDescent="0.3">
      <c r="A989">
        <v>238</v>
      </c>
      <c r="B989" s="1" t="s">
        <v>21</v>
      </c>
      <c r="C989">
        <v>137</v>
      </c>
      <c r="D989" s="1" t="s">
        <v>32</v>
      </c>
      <c r="E989" s="1">
        <v>0</v>
      </c>
      <c r="F989" s="1" t="s">
        <v>23</v>
      </c>
      <c r="G989">
        <v>0</v>
      </c>
      <c r="H989" t="str">
        <f>IF(Append1[[#This Row],[number_vmail_messages]]&lt;=10, "Low",
IF(Append1[[#This Row],[number_vmail_messages]]&lt;=25, "Medium", "High"))</f>
        <v>Low</v>
      </c>
      <c r="I989">
        <v>205.9</v>
      </c>
      <c r="J989">
        <v>88</v>
      </c>
      <c r="K989">
        <v>35</v>
      </c>
      <c r="L989">
        <v>209.3</v>
      </c>
      <c r="M989">
        <v>86</v>
      </c>
      <c r="N989">
        <v>17.79</v>
      </c>
      <c r="O989">
        <v>289.89999999999998</v>
      </c>
      <c r="P989">
        <v>84</v>
      </c>
      <c r="Q989">
        <v>13.05</v>
      </c>
      <c r="R989">
        <v>14.5</v>
      </c>
      <c r="S989">
        <v>4</v>
      </c>
      <c r="T989">
        <v>3.92</v>
      </c>
      <c r="U989" t="str">
        <f>IF(Append1[[#This Row],[total_intl_charge]] &lt;= MEDIAN(Append1[total_intl_charge]), "Low", "High")</f>
        <v>High</v>
      </c>
      <c r="V989">
        <v>2</v>
      </c>
      <c r="W989" t="s">
        <v>23</v>
      </c>
      <c r="X989" s="1" t="s">
        <v>23</v>
      </c>
      <c r="Y989">
        <f>IF(Append1[[#This Row],[churn]]="yes", 1,0)</f>
        <v>0</v>
      </c>
      <c r="Z989" t="str">
        <f>IF(Append1[[#This Row],[total_eve_charge]]&lt;=15,"Low",
IF(Append1[[#This Row],[total_eve_charge]]&lt;=19,"Medium","High"))</f>
        <v>Medium</v>
      </c>
      <c r="AA989" s="1" t="str">
        <f>IF(Append1[[#This Row],[total_day_charge]]&gt;30,"Heavy User",
IF(Append1[[#This Row],[total_eve_charge]]&gt;20,"Evening User",
IF(Append1[[#This Row],[total_night_charge]]&gt;10,"Night User","Low User")))</f>
        <v>Heavy User</v>
      </c>
    </row>
    <row r="990" spans="1:27" hidden="1" x14ac:dyDescent="0.3">
      <c r="A990">
        <v>239</v>
      </c>
      <c r="B990" s="1" t="s">
        <v>25</v>
      </c>
      <c r="C990">
        <v>167</v>
      </c>
      <c r="D990" s="1" t="s">
        <v>26</v>
      </c>
      <c r="E990" s="1">
        <v>0</v>
      </c>
      <c r="F990" s="1" t="s">
        <v>23</v>
      </c>
      <c r="G990">
        <v>0</v>
      </c>
      <c r="H990" t="str">
        <f>IF(Append1[[#This Row],[number_vmail_messages]]&lt;=10, "Low",
IF(Append1[[#This Row],[number_vmail_messages]]&lt;=25, "Medium", "High"))</f>
        <v>Low</v>
      </c>
      <c r="I990">
        <v>207.6</v>
      </c>
      <c r="J990">
        <v>88</v>
      </c>
      <c r="K990">
        <v>35.29</v>
      </c>
      <c r="L990">
        <v>132.4</v>
      </c>
      <c r="M990">
        <v>63</v>
      </c>
      <c r="N990">
        <v>11.25</v>
      </c>
      <c r="O990">
        <v>255.2</v>
      </c>
      <c r="P990">
        <v>98</v>
      </c>
      <c r="Q990">
        <v>11.48</v>
      </c>
      <c r="R990">
        <v>14.1</v>
      </c>
      <c r="S990">
        <v>5</v>
      </c>
      <c r="T990">
        <v>3.81</v>
      </c>
      <c r="U990" t="str">
        <f>IF(Append1[[#This Row],[total_intl_charge]] &lt;= MEDIAN(Append1[total_intl_charge]), "Low", "High")</f>
        <v>High</v>
      </c>
      <c r="V990">
        <v>0</v>
      </c>
      <c r="W990" t="s">
        <v>23</v>
      </c>
      <c r="X990" s="1" t="s">
        <v>23</v>
      </c>
      <c r="Y990">
        <f>IF(Append1[[#This Row],[churn]]="yes", 1,0)</f>
        <v>0</v>
      </c>
      <c r="Z990" t="str">
        <f>IF(Append1[[#This Row],[total_eve_charge]]&lt;=15,"Low",
IF(Append1[[#This Row],[total_eve_charge]]&lt;=19,"Medium","High"))</f>
        <v>Low</v>
      </c>
      <c r="AA990" s="1" t="str">
        <f>IF(Append1[[#This Row],[total_day_charge]]&gt;30,"Heavy User",
IF(Append1[[#This Row],[total_eve_charge]]&gt;20,"Evening User",
IF(Append1[[#This Row],[total_night_charge]]&gt;10,"Night User","Low User")))</f>
        <v>Heavy User</v>
      </c>
    </row>
    <row r="991" spans="1:27" hidden="1" x14ac:dyDescent="0.3">
      <c r="A991">
        <v>240</v>
      </c>
      <c r="B991" s="1" t="s">
        <v>50</v>
      </c>
      <c r="C991">
        <v>89</v>
      </c>
      <c r="D991" s="1" t="s">
        <v>26</v>
      </c>
      <c r="E991" s="1">
        <v>0</v>
      </c>
      <c r="F991" s="1" t="s">
        <v>23</v>
      </c>
      <c r="G991">
        <v>0</v>
      </c>
      <c r="H991" t="str">
        <f>IF(Append1[[#This Row],[number_vmail_messages]]&lt;=10, "Low",
IF(Append1[[#This Row],[number_vmail_messages]]&lt;=25, "Medium", "High"))</f>
        <v>Low</v>
      </c>
      <c r="I991">
        <v>303.89999999999998</v>
      </c>
      <c r="J991">
        <v>95</v>
      </c>
      <c r="K991">
        <v>51.66</v>
      </c>
      <c r="L991">
        <v>260.89999999999998</v>
      </c>
      <c r="M991">
        <v>114</v>
      </c>
      <c r="N991">
        <v>22.18</v>
      </c>
      <c r="O991">
        <v>312.10000000000002</v>
      </c>
      <c r="P991">
        <v>89</v>
      </c>
      <c r="Q991">
        <v>14.04</v>
      </c>
      <c r="R991">
        <v>5.3</v>
      </c>
      <c r="S991">
        <v>3</v>
      </c>
      <c r="T991">
        <v>1.43</v>
      </c>
      <c r="U991" t="str">
        <f>IF(Append1[[#This Row],[total_intl_charge]] &lt;= MEDIAN(Append1[total_intl_charge]), "Low", "High")</f>
        <v>Low</v>
      </c>
      <c r="V991">
        <v>1</v>
      </c>
      <c r="W991" t="s">
        <v>24</v>
      </c>
      <c r="X991" s="1" t="s">
        <v>23</v>
      </c>
      <c r="Y991">
        <f>IF(Append1[[#This Row],[churn]]="yes", 1,0)</f>
        <v>1</v>
      </c>
      <c r="Z991" t="str">
        <f>IF(Append1[[#This Row],[total_eve_charge]]&lt;=15,"Low",
IF(Append1[[#This Row],[total_eve_charge]]&lt;=19,"Medium","High"))</f>
        <v>High</v>
      </c>
      <c r="AA991" s="1" t="str">
        <f>IF(Append1[[#This Row],[total_day_charge]]&gt;30,"Heavy User",
IF(Append1[[#This Row],[total_eve_charge]]&gt;20,"Evening User",
IF(Append1[[#This Row],[total_night_charge]]&gt;10,"Night User","Low User")))</f>
        <v>Heavy User</v>
      </c>
    </row>
    <row r="992" spans="1:27" x14ac:dyDescent="0.3">
      <c r="A992">
        <v>241</v>
      </c>
      <c r="B992" s="1" t="s">
        <v>60</v>
      </c>
      <c r="C992">
        <v>199</v>
      </c>
      <c r="D992" s="1" t="s">
        <v>22</v>
      </c>
      <c r="E992" s="1">
        <v>0</v>
      </c>
      <c r="F992" s="1" t="s">
        <v>24</v>
      </c>
      <c r="G992">
        <v>34</v>
      </c>
      <c r="H992" t="str">
        <f>IF(Append1[[#This Row],[number_vmail_messages]]&lt;=10, "Low",
IF(Append1[[#This Row],[number_vmail_messages]]&lt;=25, "Medium", "High"))</f>
        <v>High</v>
      </c>
      <c r="I992">
        <v>230.6</v>
      </c>
      <c r="J992">
        <v>121</v>
      </c>
      <c r="K992">
        <v>39.200000000000003</v>
      </c>
      <c r="L992">
        <v>219.4</v>
      </c>
      <c r="M992">
        <v>99</v>
      </c>
      <c r="N992">
        <v>18.649999999999999</v>
      </c>
      <c r="O992">
        <v>299.3</v>
      </c>
      <c r="P992">
        <v>94</v>
      </c>
      <c r="Q992">
        <v>13.47</v>
      </c>
      <c r="R992">
        <v>8</v>
      </c>
      <c r="S992">
        <v>2</v>
      </c>
      <c r="T992">
        <v>2.16</v>
      </c>
      <c r="U992" t="str">
        <f>IF(Append1[[#This Row],[total_intl_charge]] &lt;= MEDIAN(Append1[total_intl_charge]), "Low", "High")</f>
        <v>Low</v>
      </c>
      <c r="V992">
        <v>0</v>
      </c>
      <c r="W992" t="s">
        <v>23</v>
      </c>
      <c r="X992" s="1" t="s">
        <v>23</v>
      </c>
      <c r="Y992">
        <f>IF(Append1[[#This Row],[churn]]="yes", 1,0)</f>
        <v>0</v>
      </c>
      <c r="Z992" t="str">
        <f>IF(Append1[[#This Row],[total_eve_charge]]&lt;=15,"Low",
IF(Append1[[#This Row],[total_eve_charge]]&lt;=19,"Medium","High"))</f>
        <v>Medium</v>
      </c>
      <c r="AA992" s="1" t="str">
        <f>IF(Append1[[#This Row],[total_day_charge]]&gt;30,"Heavy User",
IF(Append1[[#This Row],[total_eve_charge]]&gt;20,"Evening User",
IF(Append1[[#This Row],[total_night_charge]]&gt;10,"Night User","Low User")))</f>
        <v>Heavy User</v>
      </c>
    </row>
    <row r="993" spans="1:27" hidden="1" x14ac:dyDescent="0.3">
      <c r="A993">
        <v>242</v>
      </c>
      <c r="B993" s="1" t="s">
        <v>29</v>
      </c>
      <c r="C993">
        <v>132</v>
      </c>
      <c r="D993" s="1" t="s">
        <v>26</v>
      </c>
      <c r="E993" s="1">
        <v>0</v>
      </c>
      <c r="F993" s="1" t="s">
        <v>23</v>
      </c>
      <c r="G993">
        <v>0</v>
      </c>
      <c r="H993" t="str">
        <f>IF(Append1[[#This Row],[number_vmail_messages]]&lt;=10, "Low",
IF(Append1[[#This Row],[number_vmail_messages]]&lt;=25, "Medium", "High"))</f>
        <v>Low</v>
      </c>
      <c r="I993">
        <v>99.5</v>
      </c>
      <c r="J993">
        <v>110</v>
      </c>
      <c r="K993">
        <v>16.920000000000002</v>
      </c>
      <c r="L993">
        <v>129.1</v>
      </c>
      <c r="M993">
        <v>80</v>
      </c>
      <c r="N993">
        <v>10.97</v>
      </c>
      <c r="O993">
        <v>125.1</v>
      </c>
      <c r="P993">
        <v>124</v>
      </c>
      <c r="Q993">
        <v>5.63</v>
      </c>
      <c r="R993">
        <v>9.6999999999999993</v>
      </c>
      <c r="S993">
        <v>3</v>
      </c>
      <c r="T993">
        <v>2.62</v>
      </c>
      <c r="U993" t="str">
        <f>IF(Append1[[#This Row],[total_intl_charge]] &lt;= MEDIAN(Append1[total_intl_charge]), "Low", "High")</f>
        <v>Low</v>
      </c>
      <c r="V993">
        <v>0</v>
      </c>
      <c r="W993" t="s">
        <v>23</v>
      </c>
      <c r="X993" s="1" t="s">
        <v>23</v>
      </c>
      <c r="Y993">
        <f>IF(Append1[[#This Row],[churn]]="yes", 1,0)</f>
        <v>0</v>
      </c>
      <c r="Z993" t="str">
        <f>IF(Append1[[#This Row],[total_eve_charge]]&lt;=15,"Low",
IF(Append1[[#This Row],[total_eve_charge]]&lt;=19,"Medium","High"))</f>
        <v>Low</v>
      </c>
      <c r="AA993" s="1" t="str">
        <f>IF(Append1[[#This Row],[total_day_charge]]&gt;30,"Heavy User",
IF(Append1[[#This Row],[total_eve_charge]]&gt;20,"Evening User",
IF(Append1[[#This Row],[total_night_charge]]&gt;10,"Night User","Low User")))</f>
        <v>Low User</v>
      </c>
    </row>
    <row r="994" spans="1:27" hidden="1" x14ac:dyDescent="0.3">
      <c r="A994">
        <v>243</v>
      </c>
      <c r="B994" s="1" t="s">
        <v>37</v>
      </c>
      <c r="C994">
        <v>94</v>
      </c>
      <c r="D994" s="1" t="s">
        <v>26</v>
      </c>
      <c r="E994" s="1">
        <v>0</v>
      </c>
      <c r="F994" s="1" t="s">
        <v>23</v>
      </c>
      <c r="G994">
        <v>0</v>
      </c>
      <c r="H994" t="str">
        <f>IF(Append1[[#This Row],[number_vmail_messages]]&lt;=10, "Low",
IF(Append1[[#This Row],[number_vmail_messages]]&lt;=25, "Medium", "High"))</f>
        <v>Low</v>
      </c>
      <c r="I994">
        <v>177.1</v>
      </c>
      <c r="J994">
        <v>112</v>
      </c>
      <c r="K994">
        <v>30.11</v>
      </c>
      <c r="L994">
        <v>194</v>
      </c>
      <c r="M994">
        <v>112</v>
      </c>
      <c r="N994">
        <v>16.489999999999998</v>
      </c>
      <c r="O994">
        <v>146.69999999999999</v>
      </c>
      <c r="P994">
        <v>108</v>
      </c>
      <c r="Q994">
        <v>6.6</v>
      </c>
      <c r="R994">
        <v>5.9</v>
      </c>
      <c r="S994">
        <v>4</v>
      </c>
      <c r="T994">
        <v>1.59</v>
      </c>
      <c r="U994" t="str">
        <f>IF(Append1[[#This Row],[total_intl_charge]] &lt;= MEDIAN(Append1[total_intl_charge]), "Low", "High")</f>
        <v>Low</v>
      </c>
      <c r="V994">
        <v>1</v>
      </c>
      <c r="W994" t="s">
        <v>23</v>
      </c>
      <c r="X994" s="1" t="s">
        <v>23</v>
      </c>
      <c r="Y994">
        <f>IF(Append1[[#This Row],[churn]]="yes", 1,0)</f>
        <v>0</v>
      </c>
      <c r="Z994" t="str">
        <f>IF(Append1[[#This Row],[total_eve_charge]]&lt;=15,"Low",
IF(Append1[[#This Row],[total_eve_charge]]&lt;=19,"Medium","High"))</f>
        <v>Medium</v>
      </c>
      <c r="AA994" s="1" t="str">
        <f>IF(Append1[[#This Row],[total_day_charge]]&gt;30,"Heavy User",
IF(Append1[[#This Row],[total_eve_charge]]&gt;20,"Evening User",
IF(Append1[[#This Row],[total_night_charge]]&gt;10,"Night User","Low User")))</f>
        <v>Heavy User</v>
      </c>
    </row>
    <row r="995" spans="1:27" x14ac:dyDescent="0.3">
      <c r="A995">
        <v>244</v>
      </c>
      <c r="B995" s="1" t="s">
        <v>37</v>
      </c>
      <c r="C995">
        <v>96</v>
      </c>
      <c r="D995" s="1" t="s">
        <v>26</v>
      </c>
      <c r="E995" s="1">
        <v>0</v>
      </c>
      <c r="F995" s="1" t="s">
        <v>24</v>
      </c>
      <c r="G995">
        <v>18</v>
      </c>
      <c r="H995" t="str">
        <f>IF(Append1[[#This Row],[number_vmail_messages]]&lt;=10, "Low",
IF(Append1[[#This Row],[number_vmail_messages]]&lt;=25, "Medium", "High"))</f>
        <v>Medium</v>
      </c>
      <c r="I995">
        <v>172.7</v>
      </c>
      <c r="J995">
        <v>86</v>
      </c>
      <c r="K995">
        <v>29.36</v>
      </c>
      <c r="L995">
        <v>133.4</v>
      </c>
      <c r="M995">
        <v>113</v>
      </c>
      <c r="N995">
        <v>11.34</v>
      </c>
      <c r="O995">
        <v>259.5</v>
      </c>
      <c r="P995">
        <v>70</v>
      </c>
      <c r="Q995">
        <v>11.68</v>
      </c>
      <c r="R995">
        <v>9.8000000000000007</v>
      </c>
      <c r="S995">
        <v>3</v>
      </c>
      <c r="T995">
        <v>2.65</v>
      </c>
      <c r="U995" t="str">
        <f>IF(Append1[[#This Row],[total_intl_charge]] &lt;= MEDIAN(Append1[total_intl_charge]), "Low", "High")</f>
        <v>Low</v>
      </c>
      <c r="V995">
        <v>1</v>
      </c>
      <c r="W995" t="s">
        <v>23</v>
      </c>
      <c r="X995" s="1" t="s">
        <v>23</v>
      </c>
      <c r="Y995">
        <f>IF(Append1[[#This Row],[churn]]="yes", 1,0)</f>
        <v>0</v>
      </c>
      <c r="Z995" t="str">
        <f>IF(Append1[[#This Row],[total_eve_charge]]&lt;=15,"Low",
IF(Append1[[#This Row],[total_eve_charge]]&lt;=19,"Medium","High"))</f>
        <v>Low</v>
      </c>
      <c r="AA995" s="1" t="str">
        <f>IF(Append1[[#This Row],[total_day_charge]]&gt;30,"Heavy User",
IF(Append1[[#This Row],[total_eve_charge]]&gt;20,"Evening User",
IF(Append1[[#This Row],[total_night_charge]]&gt;10,"Night User","Low User")))</f>
        <v>Night User</v>
      </c>
    </row>
    <row r="996" spans="1:27" hidden="1" x14ac:dyDescent="0.3">
      <c r="A996">
        <v>245</v>
      </c>
      <c r="B996" s="1" t="s">
        <v>57</v>
      </c>
      <c r="C996">
        <v>166</v>
      </c>
      <c r="D996" s="1" t="s">
        <v>26</v>
      </c>
      <c r="E996" s="1">
        <v>0</v>
      </c>
      <c r="F996" s="1" t="s">
        <v>23</v>
      </c>
      <c r="G996">
        <v>0</v>
      </c>
      <c r="H996" t="str">
        <f>IF(Append1[[#This Row],[number_vmail_messages]]&lt;=10, "Low",
IF(Append1[[#This Row],[number_vmail_messages]]&lt;=25, "Medium", "High"))</f>
        <v>Low</v>
      </c>
      <c r="I996">
        <v>204.2</v>
      </c>
      <c r="J996">
        <v>115</v>
      </c>
      <c r="K996">
        <v>34.71</v>
      </c>
      <c r="L996">
        <v>179.9</v>
      </c>
      <c r="M996">
        <v>152</v>
      </c>
      <c r="N996">
        <v>15.29</v>
      </c>
      <c r="O996">
        <v>216.8</v>
      </c>
      <c r="P996">
        <v>109</v>
      </c>
      <c r="Q996">
        <v>9.76</v>
      </c>
      <c r="R996">
        <v>9.5</v>
      </c>
      <c r="S996">
        <v>5</v>
      </c>
      <c r="T996">
        <v>2.57</v>
      </c>
      <c r="U996" t="str">
        <f>IF(Append1[[#This Row],[total_intl_charge]] &lt;= MEDIAN(Append1[total_intl_charge]), "Low", "High")</f>
        <v>Low</v>
      </c>
      <c r="V996">
        <v>1</v>
      </c>
      <c r="W996" t="s">
        <v>23</v>
      </c>
      <c r="X996" s="1" t="s">
        <v>23</v>
      </c>
      <c r="Y996">
        <f>IF(Append1[[#This Row],[churn]]="yes", 1,0)</f>
        <v>0</v>
      </c>
      <c r="Z996" t="str">
        <f>IF(Append1[[#This Row],[total_eve_charge]]&lt;=15,"Low",
IF(Append1[[#This Row],[total_eve_charge]]&lt;=19,"Medium","High"))</f>
        <v>Medium</v>
      </c>
      <c r="AA996" s="1" t="str">
        <f>IF(Append1[[#This Row],[total_day_charge]]&gt;30,"Heavy User",
IF(Append1[[#This Row],[total_eve_charge]]&gt;20,"Evening User",
IF(Append1[[#This Row],[total_night_charge]]&gt;10,"Night User","Low User")))</f>
        <v>Heavy User</v>
      </c>
    </row>
    <row r="997" spans="1:27" hidden="1" x14ac:dyDescent="0.3">
      <c r="A997">
        <v>246</v>
      </c>
      <c r="B997" s="1" t="s">
        <v>69</v>
      </c>
      <c r="C997">
        <v>74</v>
      </c>
      <c r="D997" s="1" t="s">
        <v>22</v>
      </c>
      <c r="E997" s="1">
        <v>0</v>
      </c>
      <c r="F997" s="1" t="s">
        <v>23</v>
      </c>
      <c r="G997">
        <v>0</v>
      </c>
      <c r="H997" t="str">
        <f>IF(Append1[[#This Row],[number_vmail_messages]]&lt;=10, "Low",
IF(Append1[[#This Row],[number_vmail_messages]]&lt;=25, "Medium", "High"))</f>
        <v>Low</v>
      </c>
      <c r="I997">
        <v>85.7</v>
      </c>
      <c r="J997">
        <v>83</v>
      </c>
      <c r="K997">
        <v>14.57</v>
      </c>
      <c r="L997">
        <v>247.7</v>
      </c>
      <c r="M997">
        <v>67</v>
      </c>
      <c r="N997">
        <v>21.05</v>
      </c>
      <c r="O997">
        <v>142.4</v>
      </c>
      <c r="P997">
        <v>85</v>
      </c>
      <c r="Q997">
        <v>6.41</v>
      </c>
      <c r="R997">
        <v>10.1</v>
      </c>
      <c r="S997">
        <v>5</v>
      </c>
      <c r="T997">
        <v>2.73</v>
      </c>
      <c r="U997" t="str">
        <f>IF(Append1[[#This Row],[total_intl_charge]] &lt;= MEDIAN(Append1[total_intl_charge]), "Low", "High")</f>
        <v>Low</v>
      </c>
      <c r="V997">
        <v>2</v>
      </c>
      <c r="W997" t="s">
        <v>23</v>
      </c>
      <c r="X997" s="1" t="s">
        <v>23</v>
      </c>
      <c r="Y997">
        <f>IF(Append1[[#This Row],[churn]]="yes", 1,0)</f>
        <v>0</v>
      </c>
      <c r="Z997" t="str">
        <f>IF(Append1[[#This Row],[total_eve_charge]]&lt;=15,"Low",
IF(Append1[[#This Row],[total_eve_charge]]&lt;=19,"Medium","High"))</f>
        <v>High</v>
      </c>
      <c r="AA997" s="1" t="str">
        <f>IF(Append1[[#This Row],[total_day_charge]]&gt;30,"Heavy User",
IF(Append1[[#This Row],[total_eve_charge]]&gt;20,"Evening User",
IF(Append1[[#This Row],[total_night_charge]]&gt;10,"Night User","Low User")))</f>
        <v>Evening User</v>
      </c>
    </row>
    <row r="998" spans="1:27" hidden="1" x14ac:dyDescent="0.3">
      <c r="A998">
        <v>247</v>
      </c>
      <c r="B998" s="1" t="s">
        <v>68</v>
      </c>
      <c r="C998">
        <v>36</v>
      </c>
      <c r="D998" s="1" t="s">
        <v>22</v>
      </c>
      <c r="E998" s="1">
        <v>0</v>
      </c>
      <c r="F998" s="1" t="s">
        <v>23</v>
      </c>
      <c r="G998">
        <v>0</v>
      </c>
      <c r="H998" t="str">
        <f>IF(Append1[[#This Row],[number_vmail_messages]]&lt;=10, "Low",
IF(Append1[[#This Row],[number_vmail_messages]]&lt;=25, "Medium", "High"))</f>
        <v>Low</v>
      </c>
      <c r="I998">
        <v>157.6</v>
      </c>
      <c r="J998">
        <v>117</v>
      </c>
      <c r="K998">
        <v>26.79</v>
      </c>
      <c r="L998">
        <v>184.3</v>
      </c>
      <c r="M998">
        <v>58</v>
      </c>
      <c r="N998">
        <v>15.67</v>
      </c>
      <c r="O998">
        <v>240.4</v>
      </c>
      <c r="P998">
        <v>99</v>
      </c>
      <c r="Q998">
        <v>10.82</v>
      </c>
      <c r="R998">
        <v>11.9</v>
      </c>
      <c r="S998">
        <v>1</v>
      </c>
      <c r="T998">
        <v>3.21</v>
      </c>
      <c r="U998" t="str">
        <f>IF(Append1[[#This Row],[total_intl_charge]] &lt;= MEDIAN(Append1[total_intl_charge]), "Low", "High")</f>
        <v>High</v>
      </c>
      <c r="V998">
        <v>0</v>
      </c>
      <c r="W998" t="s">
        <v>23</v>
      </c>
      <c r="X998" s="1" t="s">
        <v>23</v>
      </c>
      <c r="Y998">
        <f>IF(Append1[[#This Row],[churn]]="yes", 1,0)</f>
        <v>0</v>
      </c>
      <c r="Z998" t="str">
        <f>IF(Append1[[#This Row],[total_eve_charge]]&lt;=15,"Low",
IF(Append1[[#This Row],[total_eve_charge]]&lt;=19,"Medium","High"))</f>
        <v>Medium</v>
      </c>
      <c r="AA998" s="1" t="str">
        <f>IF(Append1[[#This Row],[total_day_charge]]&gt;30,"Heavy User",
IF(Append1[[#This Row],[total_eve_charge]]&gt;20,"Evening User",
IF(Append1[[#This Row],[total_night_charge]]&gt;10,"Night User","Low User")))</f>
        <v>Night User</v>
      </c>
    </row>
    <row r="999" spans="1:27" hidden="1" x14ac:dyDescent="0.3">
      <c r="A999">
        <v>248</v>
      </c>
      <c r="B999" s="1" t="s">
        <v>65</v>
      </c>
      <c r="C999">
        <v>113</v>
      </c>
      <c r="D999" s="1" t="s">
        <v>22</v>
      </c>
      <c r="E999" s="1">
        <v>0</v>
      </c>
      <c r="F999" s="1" t="s">
        <v>23</v>
      </c>
      <c r="G999">
        <v>0</v>
      </c>
      <c r="H999" t="str">
        <f>IF(Append1[[#This Row],[number_vmail_messages]]&lt;=10, "Low",
IF(Append1[[#This Row],[number_vmail_messages]]&lt;=25, "Medium", "High"))</f>
        <v>Low</v>
      </c>
      <c r="I999">
        <v>215.5</v>
      </c>
      <c r="J999">
        <v>129</v>
      </c>
      <c r="K999">
        <v>36.64</v>
      </c>
      <c r="L999">
        <v>218.7</v>
      </c>
      <c r="M999">
        <v>117</v>
      </c>
      <c r="N999">
        <v>18.59</v>
      </c>
      <c r="O999">
        <v>207.1</v>
      </c>
      <c r="P999">
        <v>91</v>
      </c>
      <c r="Q999">
        <v>9.32</v>
      </c>
      <c r="R999">
        <v>6.6</v>
      </c>
      <c r="S999">
        <v>9</v>
      </c>
      <c r="T999">
        <v>1.78</v>
      </c>
      <c r="U999" t="str">
        <f>IF(Append1[[#This Row],[total_intl_charge]] &lt;= MEDIAN(Append1[total_intl_charge]), "Low", "High")</f>
        <v>Low</v>
      </c>
      <c r="V999">
        <v>4</v>
      </c>
      <c r="W999" t="s">
        <v>23</v>
      </c>
      <c r="X999" s="1" t="s">
        <v>23</v>
      </c>
      <c r="Y999">
        <f>IF(Append1[[#This Row],[churn]]="yes", 1,0)</f>
        <v>0</v>
      </c>
      <c r="Z999" t="str">
        <f>IF(Append1[[#This Row],[total_eve_charge]]&lt;=15,"Low",
IF(Append1[[#This Row],[total_eve_charge]]&lt;=19,"Medium","High"))</f>
        <v>Medium</v>
      </c>
      <c r="AA999" s="1" t="str">
        <f>IF(Append1[[#This Row],[total_day_charge]]&gt;30,"Heavy User",
IF(Append1[[#This Row],[total_eve_charge]]&gt;20,"Evening User",
IF(Append1[[#This Row],[total_night_charge]]&gt;10,"Night User","Low User")))</f>
        <v>Heavy User</v>
      </c>
    </row>
    <row r="1000" spans="1:27" hidden="1" x14ac:dyDescent="0.3">
      <c r="A1000">
        <v>249</v>
      </c>
      <c r="B1000" s="1" t="s">
        <v>55</v>
      </c>
      <c r="C1000">
        <v>67</v>
      </c>
      <c r="D1000" s="1" t="s">
        <v>22</v>
      </c>
      <c r="E1000" s="1">
        <v>0</v>
      </c>
      <c r="F1000" s="1" t="s">
        <v>23</v>
      </c>
      <c r="G1000">
        <v>0</v>
      </c>
      <c r="H1000" t="str">
        <f>IF(Append1[[#This Row],[number_vmail_messages]]&lt;=10, "Low",
IF(Append1[[#This Row],[number_vmail_messages]]&lt;=25, "Medium", "High"))</f>
        <v>Low</v>
      </c>
      <c r="I1000">
        <v>171.7</v>
      </c>
      <c r="J1000">
        <v>80</v>
      </c>
      <c r="K1000">
        <v>29.19</v>
      </c>
      <c r="L1000">
        <v>110.4</v>
      </c>
      <c r="M1000">
        <v>81</v>
      </c>
      <c r="N1000">
        <v>9.3800000000000008</v>
      </c>
      <c r="O1000">
        <v>195.4</v>
      </c>
      <c r="P1000">
        <v>111</v>
      </c>
      <c r="Q1000">
        <v>8.7899999999999991</v>
      </c>
      <c r="R1000">
        <v>11.9</v>
      </c>
      <c r="S1000">
        <v>4</v>
      </c>
      <c r="T1000">
        <v>3.21</v>
      </c>
      <c r="U1000" t="str">
        <f>IF(Append1[[#This Row],[total_intl_charge]] &lt;= MEDIAN(Append1[total_intl_charge]), "Low", "High")</f>
        <v>High</v>
      </c>
      <c r="V1000">
        <v>2</v>
      </c>
      <c r="W1000" t="s">
        <v>23</v>
      </c>
      <c r="X1000" s="1" t="s">
        <v>23</v>
      </c>
      <c r="Y1000">
        <f>IF(Append1[[#This Row],[churn]]="yes", 1,0)</f>
        <v>0</v>
      </c>
      <c r="Z1000" t="str">
        <f>IF(Append1[[#This Row],[total_eve_charge]]&lt;=15,"Low",
IF(Append1[[#This Row],[total_eve_charge]]&lt;=19,"Medium","High"))</f>
        <v>Low</v>
      </c>
      <c r="AA1000" s="1" t="str">
        <f>IF(Append1[[#This Row],[total_day_charge]]&gt;30,"Heavy User",
IF(Append1[[#This Row],[total_eve_charge]]&gt;20,"Evening User",
IF(Append1[[#This Row],[total_night_charge]]&gt;10,"Night User","Low User")))</f>
        <v>Low User</v>
      </c>
    </row>
    <row r="1001" spans="1:27" hidden="1" x14ac:dyDescent="0.3">
      <c r="A1001">
        <v>250</v>
      </c>
      <c r="B1001" s="1" t="s">
        <v>45</v>
      </c>
      <c r="C1001">
        <v>127</v>
      </c>
      <c r="D1001" s="1" t="s">
        <v>22</v>
      </c>
      <c r="E1001" s="1">
        <v>0</v>
      </c>
      <c r="F1001" s="1" t="s">
        <v>23</v>
      </c>
      <c r="G1001">
        <v>0</v>
      </c>
      <c r="H1001" t="str">
        <f>IF(Append1[[#This Row],[number_vmail_messages]]&lt;=10, "Low",
IF(Append1[[#This Row],[number_vmail_messages]]&lt;=25, "Medium", "High"))</f>
        <v>Low</v>
      </c>
      <c r="I1001">
        <v>266.60000000000002</v>
      </c>
      <c r="J1001">
        <v>106</v>
      </c>
      <c r="K1001">
        <v>45.32</v>
      </c>
      <c r="L1001">
        <v>264.8</v>
      </c>
      <c r="M1001">
        <v>168</v>
      </c>
      <c r="N1001">
        <v>22.51</v>
      </c>
      <c r="O1001">
        <v>207.2</v>
      </c>
      <c r="P1001">
        <v>119</v>
      </c>
      <c r="Q1001">
        <v>9.32</v>
      </c>
      <c r="R1001">
        <v>5.9</v>
      </c>
      <c r="S1001">
        <v>2</v>
      </c>
      <c r="T1001">
        <v>1.59</v>
      </c>
      <c r="U1001" t="str">
        <f>IF(Append1[[#This Row],[total_intl_charge]] &lt;= MEDIAN(Append1[total_intl_charge]), "Low", "High")</f>
        <v>Low</v>
      </c>
      <c r="V1001">
        <v>1</v>
      </c>
      <c r="W1001" t="s">
        <v>24</v>
      </c>
      <c r="X1001" s="1" t="s">
        <v>23</v>
      </c>
      <c r="Y1001">
        <f>IF(Append1[[#This Row],[churn]]="yes", 1,0)</f>
        <v>1</v>
      </c>
      <c r="Z1001" t="str">
        <f>IF(Append1[[#This Row],[total_eve_charge]]&lt;=15,"Low",
IF(Append1[[#This Row],[total_eve_charge]]&lt;=19,"Medium","High"))</f>
        <v>High</v>
      </c>
      <c r="AA1001" s="1" t="str">
        <f>IF(Append1[[#This Row],[total_day_charge]]&gt;30,"Heavy User",
IF(Append1[[#This Row],[total_eve_charge]]&gt;20,"Evening User",
IF(Append1[[#This Row],[total_night_charge]]&gt;10,"Night User","Low User")))</f>
        <v>Heavy User</v>
      </c>
    </row>
    <row r="1002" spans="1:27" hidden="1" x14ac:dyDescent="0.3">
      <c r="A1002">
        <v>251</v>
      </c>
      <c r="B1002" s="1" t="s">
        <v>27</v>
      </c>
      <c r="C1002">
        <v>158</v>
      </c>
      <c r="D1002" s="1" t="s">
        <v>22</v>
      </c>
      <c r="E1002" s="1">
        <v>0</v>
      </c>
      <c r="F1002" s="1" t="s">
        <v>23</v>
      </c>
      <c r="G1002">
        <v>0</v>
      </c>
      <c r="H1002" t="str">
        <f>IF(Append1[[#This Row],[number_vmail_messages]]&lt;=10, "Low",
IF(Append1[[#This Row],[number_vmail_messages]]&lt;=25, "Medium", "High"))</f>
        <v>Low</v>
      </c>
      <c r="I1002">
        <v>158</v>
      </c>
      <c r="J1002">
        <v>106</v>
      </c>
      <c r="K1002">
        <v>26.86</v>
      </c>
      <c r="L1002">
        <v>292.5</v>
      </c>
      <c r="M1002">
        <v>114</v>
      </c>
      <c r="N1002">
        <v>24.86</v>
      </c>
      <c r="O1002">
        <v>241.1</v>
      </c>
      <c r="P1002">
        <v>89</v>
      </c>
      <c r="Q1002">
        <v>10.85</v>
      </c>
      <c r="R1002">
        <v>9.1</v>
      </c>
      <c r="S1002">
        <v>4</v>
      </c>
      <c r="T1002">
        <v>2.46</v>
      </c>
      <c r="U1002" t="str">
        <f>IF(Append1[[#This Row],[total_intl_charge]] &lt;= MEDIAN(Append1[total_intl_charge]), "Low", "High")</f>
        <v>Low</v>
      </c>
      <c r="V1002">
        <v>1</v>
      </c>
      <c r="W1002" t="s">
        <v>23</v>
      </c>
      <c r="X1002" s="1" t="s">
        <v>23</v>
      </c>
      <c r="Y1002">
        <f>IF(Append1[[#This Row],[churn]]="yes", 1,0)</f>
        <v>0</v>
      </c>
      <c r="Z1002" t="str">
        <f>IF(Append1[[#This Row],[total_eve_charge]]&lt;=15,"Low",
IF(Append1[[#This Row],[total_eve_charge]]&lt;=19,"Medium","High"))</f>
        <v>High</v>
      </c>
      <c r="AA1002" s="1" t="str">
        <f>IF(Append1[[#This Row],[total_day_charge]]&gt;30,"Heavy User",
IF(Append1[[#This Row],[total_eve_charge]]&gt;20,"Evening User",
IF(Append1[[#This Row],[total_night_charge]]&gt;10,"Night User","Low User")))</f>
        <v>Evening User</v>
      </c>
    </row>
    <row r="1003" spans="1:27" hidden="1" x14ac:dyDescent="0.3">
      <c r="A1003">
        <v>252</v>
      </c>
      <c r="B1003" s="1" t="s">
        <v>54</v>
      </c>
      <c r="C1003">
        <v>136</v>
      </c>
      <c r="D1003" s="1" t="s">
        <v>26</v>
      </c>
      <c r="E1003" s="1">
        <v>0</v>
      </c>
      <c r="F1003" s="1" t="s">
        <v>23</v>
      </c>
      <c r="G1003">
        <v>0</v>
      </c>
      <c r="H1003" t="str">
        <f>IF(Append1[[#This Row],[number_vmail_messages]]&lt;=10, "Low",
IF(Append1[[#This Row],[number_vmail_messages]]&lt;=25, "Medium", "High"))</f>
        <v>Low</v>
      </c>
      <c r="I1003">
        <v>92</v>
      </c>
      <c r="J1003">
        <v>117</v>
      </c>
      <c r="K1003">
        <v>15.64</v>
      </c>
      <c r="L1003">
        <v>253.6</v>
      </c>
      <c r="M1003">
        <v>77</v>
      </c>
      <c r="N1003">
        <v>21.56</v>
      </c>
      <c r="O1003">
        <v>214.1</v>
      </c>
      <c r="P1003">
        <v>90</v>
      </c>
      <c r="Q1003">
        <v>9.6300000000000008</v>
      </c>
      <c r="R1003">
        <v>10.3</v>
      </c>
      <c r="S1003">
        <v>10</v>
      </c>
      <c r="T1003">
        <v>2.78</v>
      </c>
      <c r="U1003" t="str">
        <f>IF(Append1[[#This Row],[total_intl_charge]] &lt;= MEDIAN(Append1[total_intl_charge]), "Low", "High")</f>
        <v>Low</v>
      </c>
      <c r="V1003">
        <v>1</v>
      </c>
      <c r="W1003" t="s">
        <v>23</v>
      </c>
      <c r="X1003" s="1" t="s">
        <v>23</v>
      </c>
      <c r="Y1003">
        <f>IF(Append1[[#This Row],[churn]]="yes", 1,0)</f>
        <v>0</v>
      </c>
      <c r="Z1003" t="str">
        <f>IF(Append1[[#This Row],[total_eve_charge]]&lt;=15,"Low",
IF(Append1[[#This Row],[total_eve_charge]]&lt;=19,"Medium","High"))</f>
        <v>High</v>
      </c>
      <c r="AA1003" s="1" t="str">
        <f>IF(Append1[[#This Row],[total_day_charge]]&gt;30,"Heavy User",
IF(Append1[[#This Row],[total_eve_charge]]&gt;20,"Evening User",
IF(Append1[[#This Row],[total_night_charge]]&gt;10,"Night User","Low User")))</f>
        <v>Evening User</v>
      </c>
    </row>
    <row r="1004" spans="1:27" hidden="1" x14ac:dyDescent="0.3">
      <c r="A1004">
        <v>253</v>
      </c>
      <c r="B1004" s="1" t="s">
        <v>43</v>
      </c>
      <c r="C1004">
        <v>196</v>
      </c>
      <c r="D1004" s="1" t="s">
        <v>22</v>
      </c>
      <c r="E1004" s="1">
        <v>0</v>
      </c>
      <c r="F1004" s="1" t="s">
        <v>23</v>
      </c>
      <c r="G1004">
        <v>0</v>
      </c>
      <c r="H1004" t="str">
        <f>IF(Append1[[#This Row],[number_vmail_messages]]&lt;=10, "Low",
IF(Append1[[#This Row],[number_vmail_messages]]&lt;=25, "Medium", "High"))</f>
        <v>Low</v>
      </c>
      <c r="I1004">
        <v>234</v>
      </c>
      <c r="J1004">
        <v>109</v>
      </c>
      <c r="K1004">
        <v>39.78</v>
      </c>
      <c r="L1004">
        <v>249.5</v>
      </c>
      <c r="M1004">
        <v>114</v>
      </c>
      <c r="N1004">
        <v>21.21</v>
      </c>
      <c r="O1004">
        <v>173.1</v>
      </c>
      <c r="P1004">
        <v>70</v>
      </c>
      <c r="Q1004">
        <v>7.79</v>
      </c>
      <c r="R1004">
        <v>9.1</v>
      </c>
      <c r="S1004">
        <v>5</v>
      </c>
      <c r="T1004">
        <v>2.46</v>
      </c>
      <c r="U1004" t="str">
        <f>IF(Append1[[#This Row],[total_intl_charge]] &lt;= MEDIAN(Append1[total_intl_charge]), "Low", "High")</f>
        <v>Low</v>
      </c>
      <c r="V1004">
        <v>2</v>
      </c>
      <c r="W1004" t="s">
        <v>23</v>
      </c>
      <c r="X1004" s="1" t="s">
        <v>23</v>
      </c>
      <c r="Y1004">
        <f>IF(Append1[[#This Row],[churn]]="yes", 1,0)</f>
        <v>0</v>
      </c>
      <c r="Z1004" t="str">
        <f>IF(Append1[[#This Row],[total_eve_charge]]&lt;=15,"Low",
IF(Append1[[#This Row],[total_eve_charge]]&lt;=19,"Medium","High"))</f>
        <v>High</v>
      </c>
      <c r="AA1004" s="1" t="str">
        <f>IF(Append1[[#This Row],[total_day_charge]]&gt;30,"Heavy User",
IF(Append1[[#This Row],[total_eve_charge]]&gt;20,"Evening User",
IF(Append1[[#This Row],[total_night_charge]]&gt;10,"Night User","Low User")))</f>
        <v>Heavy User</v>
      </c>
    </row>
    <row r="1005" spans="1:27" hidden="1" x14ac:dyDescent="0.3">
      <c r="A1005">
        <v>254</v>
      </c>
      <c r="B1005" s="1" t="s">
        <v>28</v>
      </c>
      <c r="C1005">
        <v>113</v>
      </c>
      <c r="D1005" s="1" t="s">
        <v>22</v>
      </c>
      <c r="E1005" s="1">
        <v>0</v>
      </c>
      <c r="F1005" s="1" t="s">
        <v>23</v>
      </c>
      <c r="G1005">
        <v>0</v>
      </c>
      <c r="H1005" t="str">
        <f>IF(Append1[[#This Row],[number_vmail_messages]]&lt;=10, "Low",
IF(Append1[[#This Row],[number_vmail_messages]]&lt;=25, "Medium", "High"))</f>
        <v>Low</v>
      </c>
      <c r="I1005">
        <v>272.10000000000002</v>
      </c>
      <c r="J1005">
        <v>111</v>
      </c>
      <c r="K1005">
        <v>46.26</v>
      </c>
      <c r="L1005">
        <v>268.5</v>
      </c>
      <c r="M1005">
        <v>118</v>
      </c>
      <c r="N1005">
        <v>22.82</v>
      </c>
      <c r="O1005">
        <v>213.8</v>
      </c>
      <c r="P1005">
        <v>105</v>
      </c>
      <c r="Q1005">
        <v>9.6199999999999992</v>
      </c>
      <c r="R1005">
        <v>8.5</v>
      </c>
      <c r="S1005">
        <v>10</v>
      </c>
      <c r="T1005">
        <v>2.2999999999999998</v>
      </c>
      <c r="U1005" t="str">
        <f>IF(Append1[[#This Row],[total_intl_charge]] &lt;= MEDIAN(Append1[total_intl_charge]), "Low", "High")</f>
        <v>Low</v>
      </c>
      <c r="V1005">
        <v>1</v>
      </c>
      <c r="W1005" t="s">
        <v>24</v>
      </c>
      <c r="X1005" s="1" t="s">
        <v>23</v>
      </c>
      <c r="Y1005">
        <f>IF(Append1[[#This Row],[churn]]="yes", 1,0)</f>
        <v>1</v>
      </c>
      <c r="Z1005" t="str">
        <f>IF(Append1[[#This Row],[total_eve_charge]]&lt;=15,"Low",
IF(Append1[[#This Row],[total_eve_charge]]&lt;=19,"Medium","High"))</f>
        <v>High</v>
      </c>
      <c r="AA1005" s="1" t="str">
        <f>IF(Append1[[#This Row],[total_day_charge]]&gt;30,"Heavy User",
IF(Append1[[#This Row],[total_eve_charge]]&gt;20,"Evening User",
IF(Append1[[#This Row],[total_night_charge]]&gt;10,"Night User","Low User")))</f>
        <v>Heavy User</v>
      </c>
    </row>
    <row r="1006" spans="1:27" hidden="1" x14ac:dyDescent="0.3">
      <c r="A1006">
        <v>255</v>
      </c>
      <c r="B1006" s="1" t="s">
        <v>57</v>
      </c>
      <c r="C1006">
        <v>122</v>
      </c>
      <c r="D1006" s="1" t="s">
        <v>32</v>
      </c>
      <c r="E1006" s="1">
        <v>0</v>
      </c>
      <c r="F1006" s="1" t="s">
        <v>23</v>
      </c>
      <c r="G1006">
        <v>0</v>
      </c>
      <c r="H1006" t="str">
        <f>IF(Append1[[#This Row],[number_vmail_messages]]&lt;=10, "Low",
IF(Append1[[#This Row],[number_vmail_messages]]&lt;=25, "Medium", "High"))</f>
        <v>Low</v>
      </c>
      <c r="I1006">
        <v>296.39999999999998</v>
      </c>
      <c r="J1006">
        <v>99</v>
      </c>
      <c r="K1006">
        <v>50.39</v>
      </c>
      <c r="L1006">
        <v>214.8</v>
      </c>
      <c r="M1006">
        <v>89</v>
      </c>
      <c r="N1006">
        <v>18.260000000000002</v>
      </c>
      <c r="O1006">
        <v>133.9</v>
      </c>
      <c r="P1006">
        <v>107</v>
      </c>
      <c r="Q1006">
        <v>6.03</v>
      </c>
      <c r="R1006">
        <v>11.4</v>
      </c>
      <c r="S1006">
        <v>3</v>
      </c>
      <c r="T1006">
        <v>3.08</v>
      </c>
      <c r="U1006" t="str">
        <f>IF(Append1[[#This Row],[total_intl_charge]] &lt;= MEDIAN(Append1[total_intl_charge]), "Low", "High")</f>
        <v>High</v>
      </c>
      <c r="V1006">
        <v>4</v>
      </c>
      <c r="W1006" t="s">
        <v>24</v>
      </c>
      <c r="X1006" s="1" t="s">
        <v>23</v>
      </c>
      <c r="Y1006">
        <f>IF(Append1[[#This Row],[churn]]="yes", 1,0)</f>
        <v>1</v>
      </c>
      <c r="Z1006" t="str">
        <f>IF(Append1[[#This Row],[total_eve_charge]]&lt;=15,"Low",
IF(Append1[[#This Row],[total_eve_charge]]&lt;=19,"Medium","High"))</f>
        <v>Medium</v>
      </c>
      <c r="AA1006" s="1" t="str">
        <f>IF(Append1[[#This Row],[total_day_charge]]&gt;30,"Heavy User",
IF(Append1[[#This Row],[total_eve_charge]]&gt;20,"Evening User",
IF(Append1[[#This Row],[total_night_charge]]&gt;10,"Night User","Low User")))</f>
        <v>Heavy User</v>
      </c>
    </row>
    <row r="1007" spans="1:27" hidden="1" x14ac:dyDescent="0.3">
      <c r="A1007">
        <v>256</v>
      </c>
      <c r="B1007" s="1" t="s">
        <v>61</v>
      </c>
      <c r="C1007">
        <v>112</v>
      </c>
      <c r="D1007" s="1" t="s">
        <v>26</v>
      </c>
      <c r="E1007" s="1">
        <v>0</v>
      </c>
      <c r="F1007" s="1" t="s">
        <v>23</v>
      </c>
      <c r="G1007">
        <v>0</v>
      </c>
      <c r="H1007" t="str">
        <f>IF(Append1[[#This Row],[number_vmail_messages]]&lt;=10, "Low",
IF(Append1[[#This Row],[number_vmail_messages]]&lt;=25, "Medium", "High"))</f>
        <v>Low</v>
      </c>
      <c r="I1007">
        <v>194.4</v>
      </c>
      <c r="J1007">
        <v>101</v>
      </c>
      <c r="K1007">
        <v>33.049999999999997</v>
      </c>
      <c r="L1007">
        <v>190.3</v>
      </c>
      <c r="M1007">
        <v>82</v>
      </c>
      <c r="N1007">
        <v>16.18</v>
      </c>
      <c r="O1007">
        <v>183.4</v>
      </c>
      <c r="P1007">
        <v>107</v>
      </c>
      <c r="Q1007">
        <v>8.25</v>
      </c>
      <c r="R1007">
        <v>11.4</v>
      </c>
      <c r="S1007">
        <v>2</v>
      </c>
      <c r="T1007">
        <v>3.08</v>
      </c>
      <c r="U1007" t="str">
        <f>IF(Append1[[#This Row],[total_intl_charge]] &lt;= MEDIAN(Append1[total_intl_charge]), "Low", "High")</f>
        <v>High</v>
      </c>
      <c r="V1007">
        <v>0</v>
      </c>
      <c r="W1007" t="s">
        <v>23</v>
      </c>
      <c r="X1007" s="1" t="s">
        <v>23</v>
      </c>
      <c r="Y1007">
        <f>IF(Append1[[#This Row],[churn]]="yes", 1,0)</f>
        <v>0</v>
      </c>
      <c r="Z1007" t="str">
        <f>IF(Append1[[#This Row],[total_eve_charge]]&lt;=15,"Low",
IF(Append1[[#This Row],[total_eve_charge]]&lt;=19,"Medium","High"))</f>
        <v>Medium</v>
      </c>
      <c r="AA1007" s="1" t="str">
        <f>IF(Append1[[#This Row],[total_day_charge]]&gt;30,"Heavy User",
IF(Append1[[#This Row],[total_eve_charge]]&gt;20,"Evening User",
IF(Append1[[#This Row],[total_night_charge]]&gt;10,"Night User","Low User")))</f>
        <v>Heavy User</v>
      </c>
    </row>
    <row r="1008" spans="1:27" hidden="1" x14ac:dyDescent="0.3">
      <c r="A1008">
        <v>257</v>
      </c>
      <c r="B1008" s="1" t="s">
        <v>62</v>
      </c>
      <c r="C1008">
        <v>209</v>
      </c>
      <c r="D1008" s="1" t="s">
        <v>22</v>
      </c>
      <c r="E1008" s="1">
        <v>0</v>
      </c>
      <c r="F1008" s="1" t="s">
        <v>23</v>
      </c>
      <c r="G1008">
        <v>0</v>
      </c>
      <c r="H1008" t="str">
        <f>IF(Append1[[#This Row],[number_vmail_messages]]&lt;=10, "Low",
IF(Append1[[#This Row],[number_vmail_messages]]&lt;=25, "Medium", "High"))</f>
        <v>Low</v>
      </c>
      <c r="I1008">
        <v>227.2</v>
      </c>
      <c r="J1008">
        <v>128</v>
      </c>
      <c r="K1008">
        <v>38.619999999999997</v>
      </c>
      <c r="L1008">
        <v>258.39999999999998</v>
      </c>
      <c r="M1008">
        <v>92</v>
      </c>
      <c r="N1008">
        <v>21.96</v>
      </c>
      <c r="O1008">
        <v>183.5</v>
      </c>
      <c r="P1008">
        <v>74</v>
      </c>
      <c r="Q1008">
        <v>8.26</v>
      </c>
      <c r="R1008">
        <v>8.9</v>
      </c>
      <c r="S1008">
        <v>4</v>
      </c>
      <c r="T1008">
        <v>2.4</v>
      </c>
      <c r="U1008" t="str">
        <f>IF(Append1[[#This Row],[total_intl_charge]] &lt;= MEDIAN(Append1[total_intl_charge]), "Low", "High")</f>
        <v>Low</v>
      </c>
      <c r="V1008">
        <v>3</v>
      </c>
      <c r="W1008" t="s">
        <v>23</v>
      </c>
      <c r="X1008" s="1" t="s">
        <v>23</v>
      </c>
      <c r="Y1008">
        <f>IF(Append1[[#This Row],[churn]]="yes", 1,0)</f>
        <v>0</v>
      </c>
      <c r="Z1008" t="str">
        <f>IF(Append1[[#This Row],[total_eve_charge]]&lt;=15,"Low",
IF(Append1[[#This Row],[total_eve_charge]]&lt;=19,"Medium","High"))</f>
        <v>High</v>
      </c>
      <c r="AA1008" s="1" t="str">
        <f>IF(Append1[[#This Row],[total_day_charge]]&gt;30,"Heavy User",
IF(Append1[[#This Row],[total_eve_charge]]&gt;20,"Evening User",
IF(Append1[[#This Row],[total_night_charge]]&gt;10,"Night User","Low User")))</f>
        <v>Heavy User</v>
      </c>
    </row>
    <row r="1009" spans="1:27" hidden="1" x14ac:dyDescent="0.3">
      <c r="A1009">
        <v>258</v>
      </c>
      <c r="B1009" s="1" t="s">
        <v>38</v>
      </c>
      <c r="C1009">
        <v>62</v>
      </c>
      <c r="D1009" s="1" t="s">
        <v>22</v>
      </c>
      <c r="E1009" s="1">
        <v>0</v>
      </c>
      <c r="F1009" s="1" t="s">
        <v>23</v>
      </c>
      <c r="G1009">
        <v>0</v>
      </c>
      <c r="H1009" t="str">
        <f>IF(Append1[[#This Row],[number_vmail_messages]]&lt;=10, "Low",
IF(Append1[[#This Row],[number_vmail_messages]]&lt;=25, "Medium", "High"))</f>
        <v>Low</v>
      </c>
      <c r="I1009">
        <v>248.7</v>
      </c>
      <c r="J1009">
        <v>109</v>
      </c>
      <c r="K1009">
        <v>42.28</v>
      </c>
      <c r="L1009">
        <v>220</v>
      </c>
      <c r="M1009">
        <v>118</v>
      </c>
      <c r="N1009">
        <v>18.7</v>
      </c>
      <c r="O1009">
        <v>265.7</v>
      </c>
      <c r="P1009">
        <v>78</v>
      </c>
      <c r="Q1009">
        <v>11.96</v>
      </c>
      <c r="R1009">
        <v>13.2</v>
      </c>
      <c r="S1009">
        <v>2</v>
      </c>
      <c r="T1009">
        <v>3.56</v>
      </c>
      <c r="U1009" t="str">
        <f>IF(Append1[[#This Row],[total_intl_charge]] &lt;= MEDIAN(Append1[total_intl_charge]), "Low", "High")</f>
        <v>High</v>
      </c>
      <c r="V1009">
        <v>1</v>
      </c>
      <c r="W1009" t="s">
        <v>24</v>
      </c>
      <c r="X1009" s="1" t="s">
        <v>23</v>
      </c>
      <c r="Y1009">
        <f>IF(Append1[[#This Row],[churn]]="yes", 1,0)</f>
        <v>1</v>
      </c>
      <c r="Z1009" t="str">
        <f>IF(Append1[[#This Row],[total_eve_charge]]&lt;=15,"Low",
IF(Append1[[#This Row],[total_eve_charge]]&lt;=19,"Medium","High"))</f>
        <v>Medium</v>
      </c>
      <c r="AA1009" s="1" t="str">
        <f>IF(Append1[[#This Row],[total_day_charge]]&gt;30,"Heavy User",
IF(Append1[[#This Row],[total_eve_charge]]&gt;20,"Evening User",
IF(Append1[[#This Row],[total_night_charge]]&gt;10,"Night User","Low User")))</f>
        <v>Heavy User</v>
      </c>
    </row>
    <row r="1010" spans="1:27" x14ac:dyDescent="0.3">
      <c r="A1010">
        <v>259</v>
      </c>
      <c r="B1010" s="1" t="s">
        <v>40</v>
      </c>
      <c r="C1010">
        <v>110</v>
      </c>
      <c r="D1010" s="1" t="s">
        <v>22</v>
      </c>
      <c r="E1010" s="1">
        <v>0</v>
      </c>
      <c r="F1010" s="1" t="s">
        <v>24</v>
      </c>
      <c r="G1010">
        <v>38</v>
      </c>
      <c r="H1010" t="str">
        <f>IF(Append1[[#This Row],[number_vmail_messages]]&lt;=10, "Low",
IF(Append1[[#This Row],[number_vmail_messages]]&lt;=25, "Medium", "High"))</f>
        <v>High</v>
      </c>
      <c r="I1010">
        <v>236.3</v>
      </c>
      <c r="J1010">
        <v>102</v>
      </c>
      <c r="K1010">
        <v>40.17</v>
      </c>
      <c r="L1010">
        <v>195.9</v>
      </c>
      <c r="M1010">
        <v>112</v>
      </c>
      <c r="N1010">
        <v>16.649999999999999</v>
      </c>
      <c r="O1010">
        <v>183.5</v>
      </c>
      <c r="P1010">
        <v>82</v>
      </c>
      <c r="Q1010">
        <v>8.26</v>
      </c>
      <c r="R1010">
        <v>9.6999999999999993</v>
      </c>
      <c r="S1010">
        <v>6</v>
      </c>
      <c r="T1010">
        <v>2.62</v>
      </c>
      <c r="U1010" t="str">
        <f>IF(Append1[[#This Row],[total_intl_charge]] &lt;= MEDIAN(Append1[total_intl_charge]), "Low", "High")</f>
        <v>Low</v>
      </c>
      <c r="V1010">
        <v>1</v>
      </c>
      <c r="W1010" t="s">
        <v>23</v>
      </c>
      <c r="X1010" s="1" t="s">
        <v>23</v>
      </c>
      <c r="Y1010">
        <f>IF(Append1[[#This Row],[churn]]="yes", 1,0)</f>
        <v>0</v>
      </c>
      <c r="Z1010" t="str">
        <f>IF(Append1[[#This Row],[total_eve_charge]]&lt;=15,"Low",
IF(Append1[[#This Row],[total_eve_charge]]&lt;=19,"Medium","High"))</f>
        <v>Medium</v>
      </c>
      <c r="AA1010" s="1" t="str">
        <f>IF(Append1[[#This Row],[total_day_charge]]&gt;30,"Heavy User",
IF(Append1[[#This Row],[total_eve_charge]]&gt;20,"Evening User",
IF(Append1[[#This Row],[total_night_charge]]&gt;10,"Night User","Low User")))</f>
        <v>Heavy User</v>
      </c>
    </row>
    <row r="1011" spans="1:27" hidden="1" x14ac:dyDescent="0.3">
      <c r="A1011">
        <v>260</v>
      </c>
      <c r="B1011" s="1" t="s">
        <v>56</v>
      </c>
      <c r="C1011">
        <v>16</v>
      </c>
      <c r="D1011" s="1" t="s">
        <v>26</v>
      </c>
      <c r="E1011" s="1">
        <v>0</v>
      </c>
      <c r="F1011" s="1" t="s">
        <v>23</v>
      </c>
      <c r="G1011">
        <v>0</v>
      </c>
      <c r="H1011" t="str">
        <f>IF(Append1[[#This Row],[number_vmail_messages]]&lt;=10, "Low",
IF(Append1[[#This Row],[number_vmail_messages]]&lt;=25, "Medium", "High"))</f>
        <v>Low</v>
      </c>
      <c r="I1011">
        <v>205.6</v>
      </c>
      <c r="J1011">
        <v>69</v>
      </c>
      <c r="K1011">
        <v>34.950000000000003</v>
      </c>
      <c r="L1011">
        <v>169.5</v>
      </c>
      <c r="M1011">
        <v>93</v>
      </c>
      <c r="N1011">
        <v>14.41</v>
      </c>
      <c r="O1011">
        <v>220.1</v>
      </c>
      <c r="P1011">
        <v>64</v>
      </c>
      <c r="Q1011">
        <v>9.9</v>
      </c>
      <c r="R1011">
        <v>10.9</v>
      </c>
      <c r="S1011">
        <v>3</v>
      </c>
      <c r="T1011">
        <v>2.94</v>
      </c>
      <c r="U1011" t="str">
        <f>IF(Append1[[#This Row],[total_intl_charge]] &lt;= MEDIAN(Append1[total_intl_charge]), "Low", "High")</f>
        <v>High</v>
      </c>
      <c r="V1011">
        <v>0</v>
      </c>
      <c r="W1011" t="s">
        <v>23</v>
      </c>
      <c r="X1011" s="1" t="s">
        <v>23</v>
      </c>
      <c r="Y1011">
        <f>IF(Append1[[#This Row],[churn]]="yes", 1,0)</f>
        <v>0</v>
      </c>
      <c r="Z1011" t="str">
        <f>IF(Append1[[#This Row],[total_eve_charge]]&lt;=15,"Low",
IF(Append1[[#This Row],[total_eve_charge]]&lt;=19,"Medium","High"))</f>
        <v>Low</v>
      </c>
      <c r="AA1011" s="1" t="str">
        <f>IF(Append1[[#This Row],[total_day_charge]]&gt;30,"Heavy User",
IF(Append1[[#This Row],[total_eve_charge]]&gt;20,"Evening User",
IF(Append1[[#This Row],[total_night_charge]]&gt;10,"Night User","Low User")))</f>
        <v>Heavy User</v>
      </c>
    </row>
    <row r="1012" spans="1:27" hidden="1" x14ac:dyDescent="0.3">
      <c r="A1012">
        <v>261</v>
      </c>
      <c r="B1012" s="1" t="s">
        <v>42</v>
      </c>
      <c r="C1012">
        <v>73</v>
      </c>
      <c r="D1012" s="1" t="s">
        <v>32</v>
      </c>
      <c r="E1012" s="1">
        <v>0</v>
      </c>
      <c r="F1012" s="1" t="s">
        <v>23</v>
      </c>
      <c r="G1012">
        <v>0</v>
      </c>
      <c r="H1012" t="str">
        <f>IF(Append1[[#This Row],[number_vmail_messages]]&lt;=10, "Low",
IF(Append1[[#This Row],[number_vmail_messages]]&lt;=25, "Medium", "High"))</f>
        <v>Low</v>
      </c>
      <c r="I1012">
        <v>94.1</v>
      </c>
      <c r="J1012">
        <v>136</v>
      </c>
      <c r="K1012">
        <v>16</v>
      </c>
      <c r="L1012">
        <v>280.3</v>
      </c>
      <c r="M1012">
        <v>122</v>
      </c>
      <c r="N1012">
        <v>23.83</v>
      </c>
      <c r="O1012">
        <v>205</v>
      </c>
      <c r="P1012">
        <v>77</v>
      </c>
      <c r="Q1012">
        <v>9.23</v>
      </c>
      <c r="R1012">
        <v>9.8000000000000007</v>
      </c>
      <c r="S1012">
        <v>4</v>
      </c>
      <c r="T1012">
        <v>2.65</v>
      </c>
      <c r="U1012" t="str">
        <f>IF(Append1[[#This Row],[total_intl_charge]] &lt;= MEDIAN(Append1[total_intl_charge]), "Low", "High")</f>
        <v>Low</v>
      </c>
      <c r="V1012">
        <v>0</v>
      </c>
      <c r="W1012" t="s">
        <v>23</v>
      </c>
      <c r="X1012" s="1" t="s">
        <v>23</v>
      </c>
      <c r="Y1012">
        <f>IF(Append1[[#This Row],[churn]]="yes", 1,0)</f>
        <v>0</v>
      </c>
      <c r="Z1012" t="str">
        <f>IF(Append1[[#This Row],[total_eve_charge]]&lt;=15,"Low",
IF(Append1[[#This Row],[total_eve_charge]]&lt;=19,"Medium","High"))</f>
        <v>High</v>
      </c>
      <c r="AA1012" s="1" t="str">
        <f>IF(Append1[[#This Row],[total_day_charge]]&gt;30,"Heavy User",
IF(Append1[[#This Row],[total_eve_charge]]&gt;20,"Evening User",
IF(Append1[[#This Row],[total_night_charge]]&gt;10,"Night User","Low User")))</f>
        <v>Evening User</v>
      </c>
    </row>
    <row r="1013" spans="1:27" hidden="1" x14ac:dyDescent="0.3">
      <c r="A1013">
        <v>262</v>
      </c>
      <c r="B1013" s="1" t="s">
        <v>35</v>
      </c>
      <c r="C1013">
        <v>128</v>
      </c>
      <c r="D1013" s="1" t="s">
        <v>32</v>
      </c>
      <c r="E1013" s="1">
        <v>0</v>
      </c>
      <c r="F1013" s="1" t="s">
        <v>23</v>
      </c>
      <c r="G1013">
        <v>0</v>
      </c>
      <c r="H1013" t="str">
        <f>IF(Append1[[#This Row],[number_vmail_messages]]&lt;=10, "Low",
IF(Append1[[#This Row],[number_vmail_messages]]&lt;=25, "Medium", "High"))</f>
        <v>Low</v>
      </c>
      <c r="I1013">
        <v>125.2</v>
      </c>
      <c r="J1013">
        <v>99</v>
      </c>
      <c r="K1013">
        <v>21.28</v>
      </c>
      <c r="L1013">
        <v>205.4</v>
      </c>
      <c r="M1013">
        <v>107</v>
      </c>
      <c r="N1013">
        <v>17.46</v>
      </c>
      <c r="O1013">
        <v>254.4</v>
      </c>
      <c r="P1013">
        <v>111</v>
      </c>
      <c r="Q1013">
        <v>11.45</v>
      </c>
      <c r="R1013">
        <v>18.899999999999999</v>
      </c>
      <c r="S1013">
        <v>2</v>
      </c>
      <c r="T1013">
        <v>5.0999999999999996</v>
      </c>
      <c r="U1013" t="str">
        <f>IF(Append1[[#This Row],[total_intl_charge]] &lt;= MEDIAN(Append1[total_intl_charge]), "Low", "High")</f>
        <v>High</v>
      </c>
      <c r="V1013">
        <v>0</v>
      </c>
      <c r="W1013" t="s">
        <v>23</v>
      </c>
      <c r="X1013" s="1" t="s">
        <v>23</v>
      </c>
      <c r="Y1013">
        <f>IF(Append1[[#This Row],[churn]]="yes", 1,0)</f>
        <v>0</v>
      </c>
      <c r="Z1013" t="str">
        <f>IF(Append1[[#This Row],[total_eve_charge]]&lt;=15,"Low",
IF(Append1[[#This Row],[total_eve_charge]]&lt;=19,"Medium","High"))</f>
        <v>Medium</v>
      </c>
      <c r="AA1013" s="1" t="str">
        <f>IF(Append1[[#This Row],[total_day_charge]]&gt;30,"Heavy User",
IF(Append1[[#This Row],[total_eve_charge]]&gt;20,"Evening User",
IF(Append1[[#This Row],[total_night_charge]]&gt;10,"Night User","Low User")))</f>
        <v>Night User</v>
      </c>
    </row>
    <row r="1014" spans="1:27" hidden="1" x14ac:dyDescent="0.3">
      <c r="A1014">
        <v>263</v>
      </c>
      <c r="B1014" s="1" t="s">
        <v>42</v>
      </c>
      <c r="C1014">
        <v>39</v>
      </c>
      <c r="D1014" s="1" t="s">
        <v>32</v>
      </c>
      <c r="E1014" s="1">
        <v>0</v>
      </c>
      <c r="F1014" s="1" t="s">
        <v>23</v>
      </c>
      <c r="G1014">
        <v>0</v>
      </c>
      <c r="H1014" t="str">
        <f>IF(Append1[[#This Row],[number_vmail_messages]]&lt;=10, "Low",
IF(Append1[[#This Row],[number_vmail_messages]]&lt;=25, "Medium", "High"))</f>
        <v>Low</v>
      </c>
      <c r="I1014">
        <v>60.4</v>
      </c>
      <c r="J1014">
        <v>158</v>
      </c>
      <c r="K1014">
        <v>10.27</v>
      </c>
      <c r="L1014">
        <v>306.2</v>
      </c>
      <c r="M1014">
        <v>120</v>
      </c>
      <c r="N1014">
        <v>26.03</v>
      </c>
      <c r="O1014">
        <v>123.9</v>
      </c>
      <c r="P1014">
        <v>46</v>
      </c>
      <c r="Q1014">
        <v>5.58</v>
      </c>
      <c r="R1014">
        <v>12.4</v>
      </c>
      <c r="S1014">
        <v>3</v>
      </c>
      <c r="T1014">
        <v>3.35</v>
      </c>
      <c r="U1014" t="str">
        <f>IF(Append1[[#This Row],[total_intl_charge]] &lt;= MEDIAN(Append1[total_intl_charge]), "Low", "High")</f>
        <v>High</v>
      </c>
      <c r="V1014">
        <v>1</v>
      </c>
      <c r="W1014" t="s">
        <v>23</v>
      </c>
      <c r="X1014" s="1" t="s">
        <v>23</v>
      </c>
      <c r="Y1014">
        <f>IF(Append1[[#This Row],[churn]]="yes", 1,0)</f>
        <v>0</v>
      </c>
      <c r="Z1014" t="str">
        <f>IF(Append1[[#This Row],[total_eve_charge]]&lt;=15,"Low",
IF(Append1[[#This Row],[total_eve_charge]]&lt;=19,"Medium","High"))</f>
        <v>High</v>
      </c>
      <c r="AA1014" s="1" t="str">
        <f>IF(Append1[[#This Row],[total_day_charge]]&gt;30,"Heavy User",
IF(Append1[[#This Row],[total_eve_charge]]&gt;20,"Evening User",
IF(Append1[[#This Row],[total_night_charge]]&gt;10,"Night User","Low User")))</f>
        <v>Evening User</v>
      </c>
    </row>
    <row r="1015" spans="1:27" x14ac:dyDescent="0.3">
      <c r="A1015">
        <v>264</v>
      </c>
      <c r="B1015" s="1" t="s">
        <v>33</v>
      </c>
      <c r="C1015">
        <v>103</v>
      </c>
      <c r="D1015" s="1" t="s">
        <v>22</v>
      </c>
      <c r="E1015" s="1">
        <v>0</v>
      </c>
      <c r="F1015" s="1" t="s">
        <v>24</v>
      </c>
      <c r="G1015">
        <v>28</v>
      </c>
      <c r="H1015" t="str">
        <f>IF(Append1[[#This Row],[number_vmail_messages]]&lt;=10, "Low",
IF(Append1[[#This Row],[number_vmail_messages]]&lt;=25, "Medium", "High"))</f>
        <v>High</v>
      </c>
      <c r="I1015">
        <v>121</v>
      </c>
      <c r="J1015">
        <v>105</v>
      </c>
      <c r="K1015">
        <v>20.57</v>
      </c>
      <c r="L1015">
        <v>270.39999999999998</v>
      </c>
      <c r="M1015">
        <v>100</v>
      </c>
      <c r="N1015">
        <v>22.98</v>
      </c>
      <c r="O1015">
        <v>160.5</v>
      </c>
      <c r="P1015">
        <v>76</v>
      </c>
      <c r="Q1015">
        <v>7.22</v>
      </c>
      <c r="R1015">
        <v>7.7</v>
      </c>
      <c r="S1015">
        <v>4</v>
      </c>
      <c r="T1015">
        <v>2.08</v>
      </c>
      <c r="U1015" t="str">
        <f>IF(Append1[[#This Row],[total_intl_charge]] &lt;= MEDIAN(Append1[total_intl_charge]), "Low", "High")</f>
        <v>Low</v>
      </c>
      <c r="V1015">
        <v>2</v>
      </c>
      <c r="W1015" t="s">
        <v>23</v>
      </c>
      <c r="X1015" s="1" t="s">
        <v>23</v>
      </c>
      <c r="Y1015">
        <f>IF(Append1[[#This Row],[churn]]="yes", 1,0)</f>
        <v>0</v>
      </c>
      <c r="Z1015" t="str">
        <f>IF(Append1[[#This Row],[total_eve_charge]]&lt;=15,"Low",
IF(Append1[[#This Row],[total_eve_charge]]&lt;=19,"Medium","High"))</f>
        <v>High</v>
      </c>
      <c r="AA1015" s="1" t="str">
        <f>IF(Append1[[#This Row],[total_day_charge]]&gt;30,"Heavy User",
IF(Append1[[#This Row],[total_eve_charge]]&gt;20,"Evening User",
IF(Append1[[#This Row],[total_night_charge]]&gt;10,"Night User","Low User")))</f>
        <v>Evening User</v>
      </c>
    </row>
    <row r="1016" spans="1:27" x14ac:dyDescent="0.3">
      <c r="A1016">
        <v>265</v>
      </c>
      <c r="B1016" s="1" t="s">
        <v>61</v>
      </c>
      <c r="C1016">
        <v>119</v>
      </c>
      <c r="D1016" s="1" t="s">
        <v>22</v>
      </c>
      <c r="E1016" s="1">
        <v>0</v>
      </c>
      <c r="F1016" s="1" t="s">
        <v>24</v>
      </c>
      <c r="G1016">
        <v>29</v>
      </c>
      <c r="H1016" t="str">
        <f>IF(Append1[[#This Row],[number_vmail_messages]]&lt;=10, "Low",
IF(Append1[[#This Row],[number_vmail_messages]]&lt;=25, "Medium", "High"))</f>
        <v>High</v>
      </c>
      <c r="I1016">
        <v>117.8</v>
      </c>
      <c r="J1016">
        <v>66</v>
      </c>
      <c r="K1016">
        <v>20.03</v>
      </c>
      <c r="L1016">
        <v>256.8</v>
      </c>
      <c r="M1016">
        <v>114</v>
      </c>
      <c r="N1016">
        <v>21.83</v>
      </c>
      <c r="O1016">
        <v>147.6</v>
      </c>
      <c r="P1016">
        <v>76</v>
      </c>
      <c r="Q1016">
        <v>6.64</v>
      </c>
      <c r="R1016">
        <v>7.6</v>
      </c>
      <c r="S1016">
        <v>3</v>
      </c>
      <c r="T1016">
        <v>2.0499999999999998</v>
      </c>
      <c r="U1016" t="str">
        <f>IF(Append1[[#This Row],[total_intl_charge]] &lt;= MEDIAN(Append1[total_intl_charge]), "Low", "High")</f>
        <v>Low</v>
      </c>
      <c r="V1016">
        <v>3</v>
      </c>
      <c r="W1016" t="s">
        <v>23</v>
      </c>
      <c r="X1016" s="1" t="s">
        <v>23</v>
      </c>
      <c r="Y1016">
        <f>IF(Append1[[#This Row],[churn]]="yes", 1,0)</f>
        <v>0</v>
      </c>
      <c r="Z1016" t="str">
        <f>IF(Append1[[#This Row],[total_eve_charge]]&lt;=15,"Low",
IF(Append1[[#This Row],[total_eve_charge]]&lt;=19,"Medium","High"))</f>
        <v>High</v>
      </c>
      <c r="AA1016" s="1" t="str">
        <f>IF(Append1[[#This Row],[total_day_charge]]&gt;30,"Heavy User",
IF(Append1[[#This Row],[total_eve_charge]]&gt;20,"Evening User",
IF(Append1[[#This Row],[total_night_charge]]&gt;10,"Night User","Low User")))</f>
        <v>Evening User</v>
      </c>
    </row>
    <row r="1017" spans="1:27" hidden="1" x14ac:dyDescent="0.3">
      <c r="A1017">
        <v>266</v>
      </c>
      <c r="B1017" s="1" t="s">
        <v>42</v>
      </c>
      <c r="C1017">
        <v>86</v>
      </c>
      <c r="D1017" s="1" t="s">
        <v>26</v>
      </c>
      <c r="E1017" s="1">
        <v>0</v>
      </c>
      <c r="F1017" s="1" t="s">
        <v>23</v>
      </c>
      <c r="G1017">
        <v>0</v>
      </c>
      <c r="H1017" t="str">
        <f>IF(Append1[[#This Row],[number_vmail_messages]]&lt;=10, "Low",
IF(Append1[[#This Row],[number_vmail_messages]]&lt;=25, "Medium", "High"))</f>
        <v>Low</v>
      </c>
      <c r="I1017">
        <v>176.3</v>
      </c>
      <c r="J1017">
        <v>79</v>
      </c>
      <c r="K1017">
        <v>29.97</v>
      </c>
      <c r="L1017">
        <v>259.2</v>
      </c>
      <c r="M1017">
        <v>97</v>
      </c>
      <c r="N1017">
        <v>22.03</v>
      </c>
      <c r="O1017">
        <v>287.39999999999998</v>
      </c>
      <c r="P1017">
        <v>78</v>
      </c>
      <c r="Q1017">
        <v>12.93</v>
      </c>
      <c r="R1017">
        <v>6.2</v>
      </c>
      <c r="S1017">
        <v>3</v>
      </c>
      <c r="T1017">
        <v>1.67</v>
      </c>
      <c r="U1017" t="str">
        <f>IF(Append1[[#This Row],[total_intl_charge]] &lt;= MEDIAN(Append1[total_intl_charge]), "Low", "High")</f>
        <v>Low</v>
      </c>
      <c r="V1017">
        <v>0</v>
      </c>
      <c r="W1017" t="s">
        <v>23</v>
      </c>
      <c r="X1017" s="1" t="s">
        <v>23</v>
      </c>
      <c r="Y1017">
        <f>IF(Append1[[#This Row],[churn]]="yes", 1,0)</f>
        <v>0</v>
      </c>
      <c r="Z1017" t="str">
        <f>IF(Append1[[#This Row],[total_eve_charge]]&lt;=15,"Low",
IF(Append1[[#This Row],[total_eve_charge]]&lt;=19,"Medium","High"))</f>
        <v>High</v>
      </c>
      <c r="AA1017" s="1" t="str">
        <f>IF(Append1[[#This Row],[total_day_charge]]&gt;30,"Heavy User",
IF(Append1[[#This Row],[total_eve_charge]]&gt;20,"Evening User",
IF(Append1[[#This Row],[total_night_charge]]&gt;10,"Night User","Low User")))</f>
        <v>Evening User</v>
      </c>
    </row>
    <row r="1018" spans="1:27" x14ac:dyDescent="0.3">
      <c r="A1018">
        <v>267</v>
      </c>
      <c r="B1018" s="1" t="s">
        <v>36</v>
      </c>
      <c r="C1018">
        <v>114</v>
      </c>
      <c r="D1018" s="1" t="s">
        <v>22</v>
      </c>
      <c r="E1018" s="1">
        <v>0</v>
      </c>
      <c r="F1018" s="1" t="s">
        <v>24</v>
      </c>
      <c r="G1018">
        <v>32</v>
      </c>
      <c r="H1018" t="str">
        <f>IF(Append1[[#This Row],[number_vmail_messages]]&lt;=10, "Low",
IF(Append1[[#This Row],[number_vmail_messages]]&lt;=25, "Medium", "High"))</f>
        <v>High</v>
      </c>
      <c r="I1018">
        <v>125.2</v>
      </c>
      <c r="J1018">
        <v>79</v>
      </c>
      <c r="K1018">
        <v>21.28</v>
      </c>
      <c r="L1018">
        <v>177.8</v>
      </c>
      <c r="M1018">
        <v>105</v>
      </c>
      <c r="N1018">
        <v>15.11</v>
      </c>
      <c r="O1018">
        <v>232.4</v>
      </c>
      <c r="P1018">
        <v>89</v>
      </c>
      <c r="Q1018">
        <v>10.46</v>
      </c>
      <c r="R1018">
        <v>12.9</v>
      </c>
      <c r="S1018">
        <v>3</v>
      </c>
      <c r="T1018">
        <v>3.48</v>
      </c>
      <c r="U1018" t="str">
        <f>IF(Append1[[#This Row],[total_intl_charge]] &lt;= MEDIAN(Append1[total_intl_charge]), "Low", "High")</f>
        <v>High</v>
      </c>
      <c r="V1018">
        <v>1</v>
      </c>
      <c r="W1018" t="s">
        <v>23</v>
      </c>
      <c r="X1018" s="1" t="s">
        <v>23</v>
      </c>
      <c r="Y1018">
        <f>IF(Append1[[#This Row],[churn]]="yes", 1,0)</f>
        <v>0</v>
      </c>
      <c r="Z1018" t="str">
        <f>IF(Append1[[#This Row],[total_eve_charge]]&lt;=15,"Low",
IF(Append1[[#This Row],[total_eve_charge]]&lt;=19,"Medium","High"))</f>
        <v>Medium</v>
      </c>
      <c r="AA1018" s="1" t="str">
        <f>IF(Append1[[#This Row],[total_day_charge]]&gt;30,"Heavy User",
IF(Append1[[#This Row],[total_eve_charge]]&gt;20,"Evening User",
IF(Append1[[#This Row],[total_night_charge]]&gt;10,"Night User","Low User")))</f>
        <v>Night User</v>
      </c>
    </row>
    <row r="1019" spans="1:27" hidden="1" x14ac:dyDescent="0.3">
      <c r="A1019">
        <v>268</v>
      </c>
      <c r="B1019" s="1" t="s">
        <v>56</v>
      </c>
      <c r="C1019">
        <v>104</v>
      </c>
      <c r="D1019" s="1" t="s">
        <v>32</v>
      </c>
      <c r="E1019" s="1">
        <v>0</v>
      </c>
      <c r="F1019" s="1" t="s">
        <v>23</v>
      </c>
      <c r="G1019">
        <v>0</v>
      </c>
      <c r="H1019" t="str">
        <f>IF(Append1[[#This Row],[number_vmail_messages]]&lt;=10, "Low",
IF(Append1[[#This Row],[number_vmail_messages]]&lt;=25, "Medium", "High"))</f>
        <v>Low</v>
      </c>
      <c r="I1019">
        <v>138.69999999999999</v>
      </c>
      <c r="J1019">
        <v>107</v>
      </c>
      <c r="K1019">
        <v>23.58</v>
      </c>
      <c r="L1019">
        <v>256.89999999999998</v>
      </c>
      <c r="M1019">
        <v>113</v>
      </c>
      <c r="N1019">
        <v>21.84</v>
      </c>
      <c r="O1019">
        <v>234.9</v>
      </c>
      <c r="P1019">
        <v>74</v>
      </c>
      <c r="Q1019">
        <v>10.57</v>
      </c>
      <c r="R1019">
        <v>10</v>
      </c>
      <c r="S1019">
        <v>3</v>
      </c>
      <c r="T1019">
        <v>2.7</v>
      </c>
      <c r="U1019" t="str">
        <f>IF(Append1[[#This Row],[total_intl_charge]] &lt;= MEDIAN(Append1[total_intl_charge]), "Low", "High")</f>
        <v>Low</v>
      </c>
      <c r="V1019">
        <v>0</v>
      </c>
      <c r="W1019" t="s">
        <v>23</v>
      </c>
      <c r="X1019" s="1" t="s">
        <v>23</v>
      </c>
      <c r="Y1019">
        <f>IF(Append1[[#This Row],[churn]]="yes", 1,0)</f>
        <v>0</v>
      </c>
      <c r="Z1019" t="str">
        <f>IF(Append1[[#This Row],[total_eve_charge]]&lt;=15,"Low",
IF(Append1[[#This Row],[total_eve_charge]]&lt;=19,"Medium","High"))</f>
        <v>High</v>
      </c>
      <c r="AA1019" s="1" t="str">
        <f>IF(Append1[[#This Row],[total_day_charge]]&gt;30,"Heavy User",
IF(Append1[[#This Row],[total_eve_charge]]&gt;20,"Evening User",
IF(Append1[[#This Row],[total_night_charge]]&gt;10,"Night User","Low User")))</f>
        <v>Evening User</v>
      </c>
    </row>
    <row r="1020" spans="1:27" hidden="1" x14ac:dyDescent="0.3">
      <c r="A1020">
        <v>269</v>
      </c>
      <c r="B1020" s="1" t="s">
        <v>64</v>
      </c>
      <c r="C1020">
        <v>148</v>
      </c>
      <c r="D1020" s="1" t="s">
        <v>22</v>
      </c>
      <c r="E1020" s="1">
        <v>0</v>
      </c>
      <c r="F1020" s="1" t="s">
        <v>23</v>
      </c>
      <c r="G1020">
        <v>0</v>
      </c>
      <c r="H1020" t="str">
        <f>IF(Append1[[#This Row],[number_vmail_messages]]&lt;=10, "Low",
IF(Append1[[#This Row],[number_vmail_messages]]&lt;=25, "Medium", "High"))</f>
        <v>Low</v>
      </c>
      <c r="I1020">
        <v>86.3</v>
      </c>
      <c r="J1020">
        <v>134</v>
      </c>
      <c r="K1020">
        <v>14.67</v>
      </c>
      <c r="L1020">
        <v>246.6</v>
      </c>
      <c r="M1020">
        <v>92</v>
      </c>
      <c r="N1020">
        <v>20.96</v>
      </c>
      <c r="O1020">
        <v>251.6</v>
      </c>
      <c r="P1020">
        <v>91</v>
      </c>
      <c r="Q1020">
        <v>11.32</v>
      </c>
      <c r="R1020">
        <v>11.3</v>
      </c>
      <c r="S1020">
        <v>4</v>
      </c>
      <c r="T1020">
        <v>3.05</v>
      </c>
      <c r="U1020" t="str">
        <f>IF(Append1[[#This Row],[total_intl_charge]] &lt;= MEDIAN(Append1[total_intl_charge]), "Low", "High")</f>
        <v>High</v>
      </c>
      <c r="V1020">
        <v>1</v>
      </c>
      <c r="W1020" t="s">
        <v>23</v>
      </c>
      <c r="X1020" s="1" t="s">
        <v>23</v>
      </c>
      <c r="Y1020">
        <f>IF(Append1[[#This Row],[churn]]="yes", 1,0)</f>
        <v>0</v>
      </c>
      <c r="Z1020" t="str">
        <f>IF(Append1[[#This Row],[total_eve_charge]]&lt;=15,"Low",
IF(Append1[[#This Row],[total_eve_charge]]&lt;=19,"Medium","High"))</f>
        <v>High</v>
      </c>
      <c r="AA1020" s="1" t="str">
        <f>IF(Append1[[#This Row],[total_day_charge]]&gt;30,"Heavy User",
IF(Append1[[#This Row],[total_eve_charge]]&gt;20,"Evening User",
IF(Append1[[#This Row],[total_night_charge]]&gt;10,"Night User","Low User")))</f>
        <v>Evening User</v>
      </c>
    </row>
    <row r="1021" spans="1:27" hidden="1" x14ac:dyDescent="0.3">
      <c r="A1021">
        <v>270</v>
      </c>
      <c r="B1021" s="1" t="s">
        <v>56</v>
      </c>
      <c r="C1021">
        <v>129</v>
      </c>
      <c r="D1021" s="1" t="s">
        <v>32</v>
      </c>
      <c r="E1021" s="1">
        <v>0</v>
      </c>
      <c r="F1021" s="1" t="s">
        <v>23</v>
      </c>
      <c r="G1021">
        <v>0</v>
      </c>
      <c r="H1021" t="str">
        <f>IF(Append1[[#This Row],[number_vmail_messages]]&lt;=10, "Low",
IF(Append1[[#This Row],[number_vmail_messages]]&lt;=25, "Medium", "High"))</f>
        <v>Low</v>
      </c>
      <c r="I1021">
        <v>207</v>
      </c>
      <c r="J1021">
        <v>91</v>
      </c>
      <c r="K1021">
        <v>35.19</v>
      </c>
      <c r="L1021">
        <v>154.9</v>
      </c>
      <c r="M1021">
        <v>121</v>
      </c>
      <c r="N1021">
        <v>13.17</v>
      </c>
      <c r="O1021">
        <v>245.1</v>
      </c>
      <c r="P1021">
        <v>112</v>
      </c>
      <c r="Q1021">
        <v>11.03</v>
      </c>
      <c r="R1021">
        <v>13.4</v>
      </c>
      <c r="S1021">
        <v>5</v>
      </c>
      <c r="T1021">
        <v>3.62</v>
      </c>
      <c r="U1021" t="str">
        <f>IF(Append1[[#This Row],[total_intl_charge]] &lt;= MEDIAN(Append1[total_intl_charge]), "Low", "High")</f>
        <v>High</v>
      </c>
      <c r="V1021">
        <v>3</v>
      </c>
      <c r="W1021" t="s">
        <v>23</v>
      </c>
      <c r="X1021" s="1" t="s">
        <v>23</v>
      </c>
      <c r="Y1021">
        <f>IF(Append1[[#This Row],[churn]]="yes", 1,0)</f>
        <v>0</v>
      </c>
      <c r="Z1021" t="str">
        <f>IF(Append1[[#This Row],[total_eve_charge]]&lt;=15,"Low",
IF(Append1[[#This Row],[total_eve_charge]]&lt;=19,"Medium","High"))</f>
        <v>Low</v>
      </c>
      <c r="AA1021" s="1" t="str">
        <f>IF(Append1[[#This Row],[total_day_charge]]&gt;30,"Heavy User",
IF(Append1[[#This Row],[total_eve_charge]]&gt;20,"Evening User",
IF(Append1[[#This Row],[total_night_charge]]&gt;10,"Night User","Low User")))</f>
        <v>Heavy User</v>
      </c>
    </row>
    <row r="1022" spans="1:27" x14ac:dyDescent="0.3">
      <c r="A1022">
        <v>271</v>
      </c>
      <c r="B1022" s="1" t="s">
        <v>65</v>
      </c>
      <c r="C1022">
        <v>100</v>
      </c>
      <c r="D1022" s="1" t="s">
        <v>26</v>
      </c>
      <c r="E1022" s="1">
        <v>0</v>
      </c>
      <c r="F1022" s="1" t="s">
        <v>24</v>
      </c>
      <c r="G1022">
        <v>30</v>
      </c>
      <c r="H1022" t="str">
        <f>IF(Append1[[#This Row],[number_vmail_messages]]&lt;=10, "Low",
IF(Append1[[#This Row],[number_vmail_messages]]&lt;=25, "Medium", "High"))</f>
        <v>High</v>
      </c>
      <c r="I1022">
        <v>58.8</v>
      </c>
      <c r="J1022">
        <v>104</v>
      </c>
      <c r="K1022">
        <v>10</v>
      </c>
      <c r="L1022">
        <v>219.5</v>
      </c>
      <c r="M1022">
        <v>107</v>
      </c>
      <c r="N1022">
        <v>18.66</v>
      </c>
      <c r="O1022">
        <v>152.30000000000001</v>
      </c>
      <c r="P1022">
        <v>118</v>
      </c>
      <c r="Q1022">
        <v>6.85</v>
      </c>
      <c r="R1022">
        <v>7.1</v>
      </c>
      <c r="S1022">
        <v>3</v>
      </c>
      <c r="T1022">
        <v>1.92</v>
      </c>
      <c r="U1022" t="str">
        <f>IF(Append1[[#This Row],[total_intl_charge]] &lt;= MEDIAN(Append1[total_intl_charge]), "Low", "High")</f>
        <v>Low</v>
      </c>
      <c r="V1022">
        <v>0</v>
      </c>
      <c r="W1022" t="s">
        <v>23</v>
      </c>
      <c r="X1022" s="1" t="s">
        <v>23</v>
      </c>
      <c r="Y1022">
        <f>IF(Append1[[#This Row],[churn]]="yes", 1,0)</f>
        <v>0</v>
      </c>
      <c r="Z1022" t="str">
        <f>IF(Append1[[#This Row],[total_eve_charge]]&lt;=15,"Low",
IF(Append1[[#This Row],[total_eve_charge]]&lt;=19,"Medium","High"))</f>
        <v>Medium</v>
      </c>
      <c r="AA1022" s="1" t="str">
        <f>IF(Append1[[#This Row],[total_day_charge]]&gt;30,"Heavy User",
IF(Append1[[#This Row],[total_eve_charge]]&gt;20,"Evening User",
IF(Append1[[#This Row],[total_night_charge]]&gt;10,"Night User","Low User")))</f>
        <v>Low User</v>
      </c>
    </row>
    <row r="1023" spans="1:27" x14ac:dyDescent="0.3">
      <c r="A1023">
        <v>272</v>
      </c>
      <c r="B1023" s="1" t="s">
        <v>25</v>
      </c>
      <c r="C1023">
        <v>121</v>
      </c>
      <c r="D1023" s="1" t="s">
        <v>32</v>
      </c>
      <c r="E1023" s="1">
        <v>0</v>
      </c>
      <c r="F1023" s="1" t="s">
        <v>24</v>
      </c>
      <c r="G1023">
        <v>35</v>
      </c>
      <c r="H1023" t="str">
        <f>IF(Append1[[#This Row],[number_vmail_messages]]&lt;=10, "Low",
IF(Append1[[#This Row],[number_vmail_messages]]&lt;=25, "Medium", "High"))</f>
        <v>High</v>
      </c>
      <c r="I1023">
        <v>68.7</v>
      </c>
      <c r="J1023">
        <v>95</v>
      </c>
      <c r="K1023">
        <v>11.68</v>
      </c>
      <c r="L1023">
        <v>209.2</v>
      </c>
      <c r="M1023">
        <v>69</v>
      </c>
      <c r="N1023">
        <v>17.78</v>
      </c>
      <c r="O1023">
        <v>197.4</v>
      </c>
      <c r="P1023">
        <v>42</v>
      </c>
      <c r="Q1023">
        <v>8.8800000000000008</v>
      </c>
      <c r="R1023">
        <v>11.4</v>
      </c>
      <c r="S1023">
        <v>4</v>
      </c>
      <c r="T1023">
        <v>3.08</v>
      </c>
      <c r="U1023" t="str">
        <f>IF(Append1[[#This Row],[total_intl_charge]] &lt;= MEDIAN(Append1[total_intl_charge]), "Low", "High")</f>
        <v>High</v>
      </c>
      <c r="V1023">
        <v>1</v>
      </c>
      <c r="W1023" t="s">
        <v>23</v>
      </c>
      <c r="X1023" s="1" t="s">
        <v>23</v>
      </c>
      <c r="Y1023">
        <f>IF(Append1[[#This Row],[churn]]="yes", 1,0)</f>
        <v>0</v>
      </c>
      <c r="Z1023" t="str">
        <f>IF(Append1[[#This Row],[total_eve_charge]]&lt;=15,"Low",
IF(Append1[[#This Row],[total_eve_charge]]&lt;=19,"Medium","High"))</f>
        <v>Medium</v>
      </c>
      <c r="AA1023" s="1" t="str">
        <f>IF(Append1[[#This Row],[total_day_charge]]&gt;30,"Heavy User",
IF(Append1[[#This Row],[total_eve_charge]]&gt;20,"Evening User",
IF(Append1[[#This Row],[total_night_charge]]&gt;10,"Night User","Low User")))</f>
        <v>Low User</v>
      </c>
    </row>
    <row r="1024" spans="1:27" x14ac:dyDescent="0.3">
      <c r="A1024">
        <v>273</v>
      </c>
      <c r="B1024" s="1" t="s">
        <v>33</v>
      </c>
      <c r="C1024">
        <v>143</v>
      </c>
      <c r="D1024" s="1" t="s">
        <v>32</v>
      </c>
      <c r="E1024" s="1">
        <v>0</v>
      </c>
      <c r="F1024" s="1" t="s">
        <v>24</v>
      </c>
      <c r="G1024">
        <v>33</v>
      </c>
      <c r="H1024" t="str">
        <f>IF(Append1[[#This Row],[number_vmail_messages]]&lt;=10, "Low",
IF(Append1[[#This Row],[number_vmail_messages]]&lt;=25, "Medium", "High"))</f>
        <v>High</v>
      </c>
      <c r="I1024">
        <v>239.2</v>
      </c>
      <c r="J1024">
        <v>109</v>
      </c>
      <c r="K1024">
        <v>40.659999999999997</v>
      </c>
      <c r="L1024">
        <v>235.5</v>
      </c>
      <c r="M1024">
        <v>112</v>
      </c>
      <c r="N1024">
        <v>20.02</v>
      </c>
      <c r="O1024">
        <v>156.30000000000001</v>
      </c>
      <c r="P1024">
        <v>95</v>
      </c>
      <c r="Q1024">
        <v>7.03</v>
      </c>
      <c r="R1024">
        <v>9.5</v>
      </c>
      <c r="S1024">
        <v>4</v>
      </c>
      <c r="T1024">
        <v>2.57</v>
      </c>
      <c r="U1024" t="str">
        <f>IF(Append1[[#This Row],[total_intl_charge]] &lt;= MEDIAN(Append1[total_intl_charge]), "Low", "High")</f>
        <v>Low</v>
      </c>
      <c r="V1024">
        <v>1</v>
      </c>
      <c r="W1024" t="s">
        <v>23</v>
      </c>
      <c r="X1024" s="1" t="s">
        <v>23</v>
      </c>
      <c r="Y1024">
        <f>IF(Append1[[#This Row],[churn]]="yes", 1,0)</f>
        <v>0</v>
      </c>
      <c r="Z1024" t="str">
        <f>IF(Append1[[#This Row],[total_eve_charge]]&lt;=15,"Low",
IF(Append1[[#This Row],[total_eve_charge]]&lt;=19,"Medium","High"))</f>
        <v>High</v>
      </c>
      <c r="AA1024" s="1" t="str">
        <f>IF(Append1[[#This Row],[total_day_charge]]&gt;30,"Heavy User",
IF(Append1[[#This Row],[total_eve_charge]]&gt;20,"Evening User",
IF(Append1[[#This Row],[total_night_charge]]&gt;10,"Night User","Low User")))</f>
        <v>Heavy User</v>
      </c>
    </row>
    <row r="1025" spans="1:27" hidden="1" x14ac:dyDescent="0.3">
      <c r="A1025">
        <v>274</v>
      </c>
      <c r="B1025" s="1" t="s">
        <v>27</v>
      </c>
      <c r="C1025">
        <v>76</v>
      </c>
      <c r="D1025" s="1" t="s">
        <v>26</v>
      </c>
      <c r="E1025" s="1">
        <v>0</v>
      </c>
      <c r="F1025" s="1" t="s">
        <v>23</v>
      </c>
      <c r="G1025">
        <v>0</v>
      </c>
      <c r="H1025" t="str">
        <f>IF(Append1[[#This Row],[number_vmail_messages]]&lt;=10, "Low",
IF(Append1[[#This Row],[number_vmail_messages]]&lt;=25, "Medium", "High"))</f>
        <v>Low</v>
      </c>
      <c r="I1025">
        <v>198.3</v>
      </c>
      <c r="J1025">
        <v>130</v>
      </c>
      <c r="K1025">
        <v>33.71</v>
      </c>
      <c r="L1025">
        <v>217.1</v>
      </c>
      <c r="M1025">
        <v>86</v>
      </c>
      <c r="N1025">
        <v>18.45</v>
      </c>
      <c r="O1025">
        <v>188.4</v>
      </c>
      <c r="P1025">
        <v>96</v>
      </c>
      <c r="Q1025">
        <v>8.48</v>
      </c>
      <c r="R1025">
        <v>12.5</v>
      </c>
      <c r="S1025">
        <v>3</v>
      </c>
      <c r="T1025">
        <v>3.38</v>
      </c>
      <c r="U1025" t="str">
        <f>IF(Append1[[#This Row],[total_intl_charge]] &lt;= MEDIAN(Append1[total_intl_charge]), "Low", "High")</f>
        <v>High</v>
      </c>
      <c r="V1025">
        <v>0</v>
      </c>
      <c r="W1025" t="s">
        <v>23</v>
      </c>
      <c r="X1025" s="1" t="s">
        <v>23</v>
      </c>
      <c r="Y1025">
        <f>IF(Append1[[#This Row],[churn]]="yes", 1,0)</f>
        <v>0</v>
      </c>
      <c r="Z1025" t="str">
        <f>IF(Append1[[#This Row],[total_eve_charge]]&lt;=15,"Low",
IF(Append1[[#This Row],[total_eve_charge]]&lt;=19,"Medium","High"))</f>
        <v>Medium</v>
      </c>
      <c r="AA1025" s="1" t="str">
        <f>IF(Append1[[#This Row],[total_day_charge]]&gt;30,"Heavy User",
IF(Append1[[#This Row],[total_eve_charge]]&gt;20,"Evening User",
IF(Append1[[#This Row],[total_night_charge]]&gt;10,"Night User","Low User")))</f>
        <v>Heavy User</v>
      </c>
    </row>
    <row r="1026" spans="1:27" hidden="1" x14ac:dyDescent="0.3">
      <c r="A1026">
        <v>275</v>
      </c>
      <c r="B1026" s="1" t="s">
        <v>54</v>
      </c>
      <c r="C1026">
        <v>158</v>
      </c>
      <c r="D1026" s="1" t="s">
        <v>26</v>
      </c>
      <c r="E1026" s="1">
        <v>0</v>
      </c>
      <c r="F1026" s="1" t="s">
        <v>23</v>
      </c>
      <c r="G1026">
        <v>0</v>
      </c>
      <c r="H1026" t="str">
        <f>IF(Append1[[#This Row],[number_vmail_messages]]&lt;=10, "Low",
IF(Append1[[#This Row],[number_vmail_messages]]&lt;=25, "Medium", "High"))</f>
        <v>Low</v>
      </c>
      <c r="I1026">
        <v>205.2</v>
      </c>
      <c r="J1026">
        <v>97</v>
      </c>
      <c r="K1026">
        <v>34.880000000000003</v>
      </c>
      <c r="L1026">
        <v>240.6</v>
      </c>
      <c r="M1026">
        <v>77</v>
      </c>
      <c r="N1026">
        <v>20.45</v>
      </c>
      <c r="O1026">
        <v>79.7</v>
      </c>
      <c r="P1026">
        <v>108</v>
      </c>
      <c r="Q1026">
        <v>3.59</v>
      </c>
      <c r="R1026">
        <v>14.4</v>
      </c>
      <c r="S1026">
        <v>12</v>
      </c>
      <c r="T1026">
        <v>3.89</v>
      </c>
      <c r="U1026" t="str">
        <f>IF(Append1[[#This Row],[total_intl_charge]] &lt;= MEDIAN(Append1[total_intl_charge]), "Low", "High")</f>
        <v>High</v>
      </c>
      <c r="V1026">
        <v>0</v>
      </c>
      <c r="W1026" t="s">
        <v>23</v>
      </c>
      <c r="X1026" s="1" t="s">
        <v>23</v>
      </c>
      <c r="Y1026">
        <f>IF(Append1[[#This Row],[churn]]="yes", 1,0)</f>
        <v>0</v>
      </c>
      <c r="Z1026" t="str">
        <f>IF(Append1[[#This Row],[total_eve_charge]]&lt;=15,"Low",
IF(Append1[[#This Row],[total_eve_charge]]&lt;=19,"Medium","High"))</f>
        <v>High</v>
      </c>
      <c r="AA1026" s="1" t="str">
        <f>IF(Append1[[#This Row],[total_day_charge]]&gt;30,"Heavy User",
IF(Append1[[#This Row],[total_eve_charge]]&gt;20,"Evening User",
IF(Append1[[#This Row],[total_night_charge]]&gt;10,"Night User","Low User")))</f>
        <v>Heavy User</v>
      </c>
    </row>
    <row r="1027" spans="1:27" hidden="1" x14ac:dyDescent="0.3">
      <c r="A1027">
        <v>276</v>
      </c>
      <c r="B1027" s="1" t="s">
        <v>45</v>
      </c>
      <c r="C1027">
        <v>116</v>
      </c>
      <c r="D1027" s="1" t="s">
        <v>26</v>
      </c>
      <c r="E1027" s="1">
        <v>0</v>
      </c>
      <c r="F1027" s="1" t="s">
        <v>23</v>
      </c>
      <c r="G1027">
        <v>0</v>
      </c>
      <c r="H1027" t="str">
        <f>IF(Append1[[#This Row],[number_vmail_messages]]&lt;=10, "Low",
IF(Append1[[#This Row],[number_vmail_messages]]&lt;=25, "Medium", "High"))</f>
        <v>Low</v>
      </c>
      <c r="I1027">
        <v>192.1</v>
      </c>
      <c r="J1027">
        <v>98</v>
      </c>
      <c r="K1027">
        <v>32.659999999999997</v>
      </c>
      <c r="L1027">
        <v>312.89999999999998</v>
      </c>
      <c r="M1027">
        <v>135</v>
      </c>
      <c r="N1027">
        <v>26.6</v>
      </c>
      <c r="O1027">
        <v>130.19999999999999</v>
      </c>
      <c r="P1027">
        <v>94</v>
      </c>
      <c r="Q1027">
        <v>5.86</v>
      </c>
      <c r="R1027">
        <v>7.9</v>
      </c>
      <c r="S1027">
        <v>2</v>
      </c>
      <c r="T1027">
        <v>2.13</v>
      </c>
      <c r="U1027" t="str">
        <f>IF(Append1[[#This Row],[total_intl_charge]] &lt;= MEDIAN(Append1[total_intl_charge]), "Low", "High")</f>
        <v>Low</v>
      </c>
      <c r="V1027">
        <v>3</v>
      </c>
      <c r="W1027" t="s">
        <v>23</v>
      </c>
      <c r="X1027" s="1" t="s">
        <v>23</v>
      </c>
      <c r="Y1027">
        <f>IF(Append1[[#This Row],[churn]]="yes", 1,0)</f>
        <v>0</v>
      </c>
      <c r="Z1027" t="str">
        <f>IF(Append1[[#This Row],[total_eve_charge]]&lt;=15,"Low",
IF(Append1[[#This Row],[total_eve_charge]]&lt;=19,"Medium","High"))</f>
        <v>High</v>
      </c>
      <c r="AA1027" s="1" t="str">
        <f>IF(Append1[[#This Row],[total_day_charge]]&gt;30,"Heavy User",
IF(Append1[[#This Row],[total_eve_charge]]&gt;20,"Evening User",
IF(Append1[[#This Row],[total_night_charge]]&gt;10,"Night User","Low User")))</f>
        <v>Heavy User</v>
      </c>
    </row>
    <row r="1028" spans="1:27" hidden="1" x14ac:dyDescent="0.3">
      <c r="A1028">
        <v>277</v>
      </c>
      <c r="B1028" s="1" t="s">
        <v>63</v>
      </c>
      <c r="C1028">
        <v>54</v>
      </c>
      <c r="D1028" s="1" t="s">
        <v>22</v>
      </c>
      <c r="E1028" s="1">
        <v>0</v>
      </c>
      <c r="F1028" s="1" t="s">
        <v>23</v>
      </c>
      <c r="G1028">
        <v>0</v>
      </c>
      <c r="H1028" t="str">
        <f>IF(Append1[[#This Row],[number_vmail_messages]]&lt;=10, "Low",
IF(Append1[[#This Row],[number_vmail_messages]]&lt;=25, "Medium", "High"))</f>
        <v>Low</v>
      </c>
      <c r="I1028">
        <v>272.60000000000002</v>
      </c>
      <c r="J1028">
        <v>83</v>
      </c>
      <c r="K1028">
        <v>46.34</v>
      </c>
      <c r="L1028">
        <v>248.7</v>
      </c>
      <c r="M1028">
        <v>74</v>
      </c>
      <c r="N1028">
        <v>21.14</v>
      </c>
      <c r="O1028">
        <v>197.4</v>
      </c>
      <c r="P1028">
        <v>111</v>
      </c>
      <c r="Q1028">
        <v>8.8800000000000008</v>
      </c>
      <c r="R1028">
        <v>9.5</v>
      </c>
      <c r="S1028">
        <v>2</v>
      </c>
      <c r="T1028">
        <v>2.57</v>
      </c>
      <c r="U1028" t="str">
        <f>IF(Append1[[#This Row],[total_intl_charge]] &lt;= MEDIAN(Append1[total_intl_charge]), "Low", "High")</f>
        <v>Low</v>
      </c>
      <c r="V1028">
        <v>1</v>
      </c>
      <c r="W1028" t="s">
        <v>24</v>
      </c>
      <c r="X1028" s="1" t="s">
        <v>23</v>
      </c>
      <c r="Y1028">
        <f>IF(Append1[[#This Row],[churn]]="yes", 1,0)</f>
        <v>1</v>
      </c>
      <c r="Z1028" t="str">
        <f>IF(Append1[[#This Row],[total_eve_charge]]&lt;=15,"Low",
IF(Append1[[#This Row],[total_eve_charge]]&lt;=19,"Medium","High"))</f>
        <v>High</v>
      </c>
      <c r="AA1028" s="1" t="str">
        <f>IF(Append1[[#This Row],[total_day_charge]]&gt;30,"Heavy User",
IF(Append1[[#This Row],[total_eve_charge]]&gt;20,"Evening User",
IF(Append1[[#This Row],[total_night_charge]]&gt;10,"Night User","Low User")))</f>
        <v>Heavy User</v>
      </c>
    </row>
    <row r="1029" spans="1:27" hidden="1" x14ac:dyDescent="0.3">
      <c r="A1029">
        <v>278</v>
      </c>
      <c r="B1029" s="1" t="s">
        <v>25</v>
      </c>
      <c r="C1029">
        <v>86</v>
      </c>
      <c r="D1029" s="1" t="s">
        <v>22</v>
      </c>
      <c r="E1029" s="1">
        <v>0</v>
      </c>
      <c r="F1029" s="1" t="s">
        <v>23</v>
      </c>
      <c r="G1029">
        <v>0</v>
      </c>
      <c r="H1029" t="str">
        <f>IF(Append1[[#This Row],[number_vmail_messages]]&lt;=10, "Low",
IF(Append1[[#This Row],[number_vmail_messages]]&lt;=25, "Medium", "High"))</f>
        <v>Low</v>
      </c>
      <c r="I1029">
        <v>128.30000000000001</v>
      </c>
      <c r="J1029">
        <v>121</v>
      </c>
      <c r="K1029">
        <v>21.81</v>
      </c>
      <c r="L1029">
        <v>197.1</v>
      </c>
      <c r="M1029">
        <v>93</v>
      </c>
      <c r="N1029">
        <v>16.75</v>
      </c>
      <c r="O1029">
        <v>138.4</v>
      </c>
      <c r="P1029">
        <v>152</v>
      </c>
      <c r="Q1029">
        <v>6.23</v>
      </c>
      <c r="R1029">
        <v>12.2</v>
      </c>
      <c r="S1029">
        <v>5</v>
      </c>
      <c r="T1029">
        <v>3.29</v>
      </c>
      <c r="U1029" t="str">
        <f>IF(Append1[[#This Row],[total_intl_charge]] &lt;= MEDIAN(Append1[total_intl_charge]), "Low", "High")</f>
        <v>High</v>
      </c>
      <c r="V1029">
        <v>7</v>
      </c>
      <c r="W1029" t="s">
        <v>24</v>
      </c>
      <c r="X1029" s="1" t="s">
        <v>23</v>
      </c>
      <c r="Y1029">
        <f>IF(Append1[[#This Row],[churn]]="yes", 1,0)</f>
        <v>1</v>
      </c>
      <c r="Z1029" t="str">
        <f>IF(Append1[[#This Row],[total_eve_charge]]&lt;=15,"Low",
IF(Append1[[#This Row],[total_eve_charge]]&lt;=19,"Medium","High"))</f>
        <v>Medium</v>
      </c>
      <c r="AA1029" s="1" t="str">
        <f>IF(Append1[[#This Row],[total_day_charge]]&gt;30,"Heavy User",
IF(Append1[[#This Row],[total_eve_charge]]&gt;20,"Evening User",
IF(Append1[[#This Row],[total_night_charge]]&gt;10,"Night User","Low User")))</f>
        <v>Low User</v>
      </c>
    </row>
    <row r="1030" spans="1:27" hidden="1" x14ac:dyDescent="0.3">
      <c r="A1030">
        <v>279</v>
      </c>
      <c r="B1030" s="1" t="s">
        <v>51</v>
      </c>
      <c r="C1030">
        <v>108</v>
      </c>
      <c r="D1030" s="1" t="s">
        <v>26</v>
      </c>
      <c r="E1030" s="1">
        <v>0</v>
      </c>
      <c r="F1030" s="1" t="s">
        <v>23</v>
      </c>
      <c r="G1030">
        <v>0</v>
      </c>
      <c r="H1030" t="str">
        <f>IF(Append1[[#This Row],[number_vmail_messages]]&lt;=10, "Low",
IF(Append1[[#This Row],[number_vmail_messages]]&lt;=25, "Medium", "High"))</f>
        <v>Low</v>
      </c>
      <c r="I1030">
        <v>169.6</v>
      </c>
      <c r="J1030">
        <v>99</v>
      </c>
      <c r="K1030">
        <v>28.83</v>
      </c>
      <c r="L1030">
        <v>264.10000000000002</v>
      </c>
      <c r="M1030">
        <v>87</v>
      </c>
      <c r="N1030">
        <v>22.45</v>
      </c>
      <c r="O1030">
        <v>206.3</v>
      </c>
      <c r="P1030">
        <v>78</v>
      </c>
      <c r="Q1030">
        <v>9.2799999999999994</v>
      </c>
      <c r="R1030">
        <v>9.3000000000000007</v>
      </c>
      <c r="S1030">
        <v>4</v>
      </c>
      <c r="T1030">
        <v>2.5099999999999998</v>
      </c>
      <c r="U1030" t="str">
        <f>IF(Append1[[#This Row],[total_intl_charge]] &lt;= MEDIAN(Append1[total_intl_charge]), "Low", "High")</f>
        <v>Low</v>
      </c>
      <c r="V1030">
        <v>0</v>
      </c>
      <c r="W1030" t="s">
        <v>23</v>
      </c>
      <c r="X1030" s="1" t="s">
        <v>23</v>
      </c>
      <c r="Y1030">
        <f>IF(Append1[[#This Row],[churn]]="yes", 1,0)</f>
        <v>0</v>
      </c>
      <c r="Z1030" t="str">
        <f>IF(Append1[[#This Row],[total_eve_charge]]&lt;=15,"Low",
IF(Append1[[#This Row],[total_eve_charge]]&lt;=19,"Medium","High"))</f>
        <v>High</v>
      </c>
      <c r="AA1030" s="1" t="str">
        <f>IF(Append1[[#This Row],[total_day_charge]]&gt;30,"Heavy User",
IF(Append1[[#This Row],[total_eve_charge]]&gt;20,"Evening User",
IF(Append1[[#This Row],[total_night_charge]]&gt;10,"Night User","Low User")))</f>
        <v>Evening User</v>
      </c>
    </row>
    <row r="1031" spans="1:27" x14ac:dyDescent="0.3">
      <c r="A1031">
        <v>280</v>
      </c>
      <c r="B1031" s="1" t="s">
        <v>76</v>
      </c>
      <c r="C1031">
        <v>151</v>
      </c>
      <c r="D1031" s="1" t="s">
        <v>32</v>
      </c>
      <c r="E1031" s="1">
        <v>0</v>
      </c>
      <c r="F1031" s="1" t="s">
        <v>24</v>
      </c>
      <c r="G1031">
        <v>17</v>
      </c>
      <c r="H1031" t="str">
        <f>IF(Append1[[#This Row],[number_vmail_messages]]&lt;=10, "Low",
IF(Append1[[#This Row],[number_vmail_messages]]&lt;=25, "Medium", "High"))</f>
        <v>Medium</v>
      </c>
      <c r="I1031">
        <v>214.7</v>
      </c>
      <c r="J1031">
        <v>97</v>
      </c>
      <c r="K1031">
        <v>36.5</v>
      </c>
      <c r="L1031">
        <v>138.5</v>
      </c>
      <c r="M1031">
        <v>90</v>
      </c>
      <c r="N1031">
        <v>11.77</v>
      </c>
      <c r="O1031">
        <v>169.1</v>
      </c>
      <c r="P1031">
        <v>44</v>
      </c>
      <c r="Q1031">
        <v>7.61</v>
      </c>
      <c r="R1031">
        <v>8.6</v>
      </c>
      <c r="S1031">
        <v>4</v>
      </c>
      <c r="T1031">
        <v>2.3199999999999998</v>
      </c>
      <c r="U1031" t="str">
        <f>IF(Append1[[#This Row],[total_intl_charge]] &lt;= MEDIAN(Append1[total_intl_charge]), "Low", "High")</f>
        <v>Low</v>
      </c>
      <c r="V1031">
        <v>1</v>
      </c>
      <c r="W1031" t="s">
        <v>23</v>
      </c>
      <c r="X1031" s="1" t="s">
        <v>23</v>
      </c>
      <c r="Y1031">
        <f>IF(Append1[[#This Row],[churn]]="yes", 1,0)</f>
        <v>0</v>
      </c>
      <c r="Z1031" t="str">
        <f>IF(Append1[[#This Row],[total_eve_charge]]&lt;=15,"Low",
IF(Append1[[#This Row],[total_eve_charge]]&lt;=19,"Medium","High"))</f>
        <v>Low</v>
      </c>
      <c r="AA1031" s="1" t="str">
        <f>IF(Append1[[#This Row],[total_day_charge]]&gt;30,"Heavy User",
IF(Append1[[#This Row],[total_eve_charge]]&gt;20,"Evening User",
IF(Append1[[#This Row],[total_night_charge]]&gt;10,"Night User","Low User")))</f>
        <v>Heavy User</v>
      </c>
    </row>
    <row r="1032" spans="1:27" hidden="1" x14ac:dyDescent="0.3">
      <c r="A1032">
        <v>281</v>
      </c>
      <c r="B1032" s="1" t="s">
        <v>49</v>
      </c>
      <c r="C1032">
        <v>99</v>
      </c>
      <c r="D1032" s="1" t="s">
        <v>26</v>
      </c>
      <c r="E1032" s="1">
        <v>0</v>
      </c>
      <c r="F1032" s="1" t="s">
        <v>23</v>
      </c>
      <c r="G1032">
        <v>0</v>
      </c>
      <c r="H1032" t="str">
        <f>IF(Append1[[#This Row],[number_vmail_messages]]&lt;=10, "Low",
IF(Append1[[#This Row],[number_vmail_messages]]&lt;=25, "Medium", "High"))</f>
        <v>Low</v>
      </c>
      <c r="I1032">
        <v>169.2</v>
      </c>
      <c r="J1032">
        <v>70</v>
      </c>
      <c r="K1032">
        <v>28.76</v>
      </c>
      <c r="L1032">
        <v>271.5</v>
      </c>
      <c r="M1032">
        <v>77</v>
      </c>
      <c r="N1032">
        <v>23.08</v>
      </c>
      <c r="O1032">
        <v>170.2</v>
      </c>
      <c r="P1032">
        <v>104</v>
      </c>
      <c r="Q1032">
        <v>7.66</v>
      </c>
      <c r="R1032">
        <v>10.6</v>
      </c>
      <c r="S1032">
        <v>2</v>
      </c>
      <c r="T1032">
        <v>2.86</v>
      </c>
      <c r="U1032" t="str">
        <f>IF(Append1[[#This Row],[total_intl_charge]] &lt;= MEDIAN(Append1[total_intl_charge]), "Low", "High")</f>
        <v>High</v>
      </c>
      <c r="V1032">
        <v>0</v>
      </c>
      <c r="W1032" t="s">
        <v>23</v>
      </c>
      <c r="X1032" s="1" t="s">
        <v>23</v>
      </c>
      <c r="Y1032">
        <f>IF(Append1[[#This Row],[churn]]="yes", 1,0)</f>
        <v>0</v>
      </c>
      <c r="Z1032" t="str">
        <f>IF(Append1[[#This Row],[total_eve_charge]]&lt;=15,"Low",
IF(Append1[[#This Row],[total_eve_charge]]&lt;=19,"Medium","High"))</f>
        <v>High</v>
      </c>
      <c r="AA1032" s="1" t="str">
        <f>IF(Append1[[#This Row],[total_day_charge]]&gt;30,"Heavy User",
IF(Append1[[#This Row],[total_eve_charge]]&gt;20,"Evening User",
IF(Append1[[#This Row],[total_night_charge]]&gt;10,"Night User","Low User")))</f>
        <v>Evening User</v>
      </c>
    </row>
    <row r="1033" spans="1:27" hidden="1" x14ac:dyDescent="0.3">
      <c r="A1033">
        <v>282</v>
      </c>
      <c r="B1033" s="1" t="s">
        <v>47</v>
      </c>
      <c r="C1033">
        <v>55</v>
      </c>
      <c r="D1033" s="1" t="s">
        <v>22</v>
      </c>
      <c r="E1033" s="1">
        <v>0</v>
      </c>
      <c r="F1033" s="1" t="s">
        <v>23</v>
      </c>
      <c r="G1033">
        <v>0</v>
      </c>
      <c r="H1033" t="str">
        <f>IF(Append1[[#This Row],[number_vmail_messages]]&lt;=10, "Low",
IF(Append1[[#This Row],[number_vmail_messages]]&lt;=25, "Medium", "High"))</f>
        <v>Low</v>
      </c>
      <c r="I1033">
        <v>194.1</v>
      </c>
      <c r="J1033">
        <v>121</v>
      </c>
      <c r="K1033">
        <v>33</v>
      </c>
      <c r="L1033">
        <v>176.6</v>
      </c>
      <c r="M1033">
        <v>110</v>
      </c>
      <c r="N1033">
        <v>15.01</v>
      </c>
      <c r="O1033">
        <v>302.8</v>
      </c>
      <c r="P1033">
        <v>136</v>
      </c>
      <c r="Q1033">
        <v>13.63</v>
      </c>
      <c r="R1033">
        <v>7</v>
      </c>
      <c r="S1033">
        <v>7</v>
      </c>
      <c r="T1033">
        <v>1.89</v>
      </c>
      <c r="U1033" t="str">
        <f>IF(Append1[[#This Row],[total_intl_charge]] &lt;= MEDIAN(Append1[total_intl_charge]), "Low", "High")</f>
        <v>Low</v>
      </c>
      <c r="V1033">
        <v>2</v>
      </c>
      <c r="W1033" t="s">
        <v>23</v>
      </c>
      <c r="X1033" s="1" t="s">
        <v>23</v>
      </c>
      <c r="Y1033">
        <f>IF(Append1[[#This Row],[churn]]="yes", 1,0)</f>
        <v>0</v>
      </c>
      <c r="Z1033" t="str">
        <f>IF(Append1[[#This Row],[total_eve_charge]]&lt;=15,"Low",
IF(Append1[[#This Row],[total_eve_charge]]&lt;=19,"Medium","High"))</f>
        <v>Medium</v>
      </c>
      <c r="AA1033" s="1" t="str">
        <f>IF(Append1[[#This Row],[total_day_charge]]&gt;30,"Heavy User",
IF(Append1[[#This Row],[total_eve_charge]]&gt;20,"Evening User",
IF(Append1[[#This Row],[total_night_charge]]&gt;10,"Night User","Low User")))</f>
        <v>Heavy User</v>
      </c>
    </row>
    <row r="1034" spans="1:27" hidden="1" x14ac:dyDescent="0.3">
      <c r="A1034">
        <v>283</v>
      </c>
      <c r="B1034" s="1" t="s">
        <v>41</v>
      </c>
      <c r="C1034">
        <v>78</v>
      </c>
      <c r="D1034" s="1" t="s">
        <v>32</v>
      </c>
      <c r="E1034" s="1">
        <v>0</v>
      </c>
      <c r="F1034" s="1" t="s">
        <v>23</v>
      </c>
      <c r="G1034">
        <v>0</v>
      </c>
      <c r="H1034" t="str">
        <f>IF(Append1[[#This Row],[number_vmail_messages]]&lt;=10, "Low",
IF(Append1[[#This Row],[number_vmail_messages]]&lt;=25, "Medium", "High"))</f>
        <v>Low</v>
      </c>
      <c r="I1034">
        <v>225.1</v>
      </c>
      <c r="J1034">
        <v>67</v>
      </c>
      <c r="K1034">
        <v>38.270000000000003</v>
      </c>
      <c r="L1034">
        <v>199.2</v>
      </c>
      <c r="M1034">
        <v>127</v>
      </c>
      <c r="N1034">
        <v>16.93</v>
      </c>
      <c r="O1034">
        <v>175.5</v>
      </c>
      <c r="P1034">
        <v>102</v>
      </c>
      <c r="Q1034">
        <v>7.9</v>
      </c>
      <c r="R1034">
        <v>14.6</v>
      </c>
      <c r="S1034">
        <v>2</v>
      </c>
      <c r="T1034">
        <v>3.94</v>
      </c>
      <c r="U1034" t="str">
        <f>IF(Append1[[#This Row],[total_intl_charge]] &lt;= MEDIAN(Append1[total_intl_charge]), "Low", "High")</f>
        <v>High</v>
      </c>
      <c r="V1034">
        <v>0</v>
      </c>
      <c r="W1034" t="s">
        <v>23</v>
      </c>
      <c r="X1034" s="1" t="s">
        <v>23</v>
      </c>
      <c r="Y1034">
        <f>IF(Append1[[#This Row],[churn]]="yes", 1,0)</f>
        <v>0</v>
      </c>
      <c r="Z1034" t="str">
        <f>IF(Append1[[#This Row],[total_eve_charge]]&lt;=15,"Low",
IF(Append1[[#This Row],[total_eve_charge]]&lt;=19,"Medium","High"))</f>
        <v>Medium</v>
      </c>
      <c r="AA1034" s="1" t="str">
        <f>IF(Append1[[#This Row],[total_day_charge]]&gt;30,"Heavy User",
IF(Append1[[#This Row],[total_eve_charge]]&gt;20,"Evening User",
IF(Append1[[#This Row],[total_night_charge]]&gt;10,"Night User","Low User")))</f>
        <v>Heavy User</v>
      </c>
    </row>
    <row r="1035" spans="1:27" hidden="1" x14ac:dyDescent="0.3">
      <c r="A1035">
        <v>284</v>
      </c>
      <c r="B1035" s="1" t="s">
        <v>33</v>
      </c>
      <c r="C1035">
        <v>89</v>
      </c>
      <c r="D1035" s="1" t="s">
        <v>22</v>
      </c>
      <c r="E1035" s="1">
        <v>0</v>
      </c>
      <c r="F1035" s="1" t="s">
        <v>23</v>
      </c>
      <c r="G1035">
        <v>0</v>
      </c>
      <c r="H1035" t="str">
        <f>IF(Append1[[#This Row],[number_vmail_messages]]&lt;=10, "Low",
IF(Append1[[#This Row],[number_vmail_messages]]&lt;=25, "Medium", "High"))</f>
        <v>Low</v>
      </c>
      <c r="I1035">
        <v>213</v>
      </c>
      <c r="J1035">
        <v>63</v>
      </c>
      <c r="K1035">
        <v>36.21</v>
      </c>
      <c r="L1035">
        <v>176.6</v>
      </c>
      <c r="M1035">
        <v>71</v>
      </c>
      <c r="N1035">
        <v>15.01</v>
      </c>
      <c r="O1035">
        <v>262.60000000000002</v>
      </c>
      <c r="P1035">
        <v>126</v>
      </c>
      <c r="Q1035">
        <v>11.82</v>
      </c>
      <c r="R1035">
        <v>9.1</v>
      </c>
      <c r="S1035">
        <v>1</v>
      </c>
      <c r="T1035">
        <v>2.46</v>
      </c>
      <c r="U1035" t="str">
        <f>IF(Append1[[#This Row],[total_intl_charge]] &lt;= MEDIAN(Append1[total_intl_charge]), "Low", "High")</f>
        <v>Low</v>
      </c>
      <c r="V1035">
        <v>1</v>
      </c>
      <c r="W1035" t="s">
        <v>24</v>
      </c>
      <c r="X1035" s="1" t="s">
        <v>23</v>
      </c>
      <c r="Y1035">
        <f>IF(Append1[[#This Row],[churn]]="yes", 1,0)</f>
        <v>1</v>
      </c>
      <c r="Z1035" t="str">
        <f>IF(Append1[[#This Row],[total_eve_charge]]&lt;=15,"Low",
IF(Append1[[#This Row],[total_eve_charge]]&lt;=19,"Medium","High"))</f>
        <v>Medium</v>
      </c>
      <c r="AA1035" s="1" t="str">
        <f>IF(Append1[[#This Row],[total_day_charge]]&gt;30,"Heavy User",
IF(Append1[[#This Row],[total_eve_charge]]&gt;20,"Evening User",
IF(Append1[[#This Row],[total_night_charge]]&gt;10,"Night User","Low User")))</f>
        <v>Heavy User</v>
      </c>
    </row>
    <row r="1036" spans="1:27" x14ac:dyDescent="0.3">
      <c r="A1036">
        <v>285</v>
      </c>
      <c r="B1036" s="1" t="s">
        <v>30</v>
      </c>
      <c r="C1036">
        <v>44</v>
      </c>
      <c r="D1036" s="1" t="s">
        <v>22</v>
      </c>
      <c r="E1036" s="1">
        <v>0</v>
      </c>
      <c r="F1036" s="1" t="s">
        <v>24</v>
      </c>
      <c r="G1036">
        <v>34</v>
      </c>
      <c r="H1036" t="str">
        <f>IF(Append1[[#This Row],[number_vmail_messages]]&lt;=10, "Low",
IF(Append1[[#This Row],[number_vmail_messages]]&lt;=25, "Medium", "High"))</f>
        <v>High</v>
      </c>
      <c r="I1036">
        <v>221.8</v>
      </c>
      <c r="J1036">
        <v>105</v>
      </c>
      <c r="K1036">
        <v>37.71</v>
      </c>
      <c r="L1036">
        <v>161.69999999999999</v>
      </c>
      <c r="M1036">
        <v>85</v>
      </c>
      <c r="N1036">
        <v>13.74</v>
      </c>
      <c r="O1036">
        <v>227.7</v>
      </c>
      <c r="P1036">
        <v>62</v>
      </c>
      <c r="Q1036">
        <v>10.25</v>
      </c>
      <c r="R1036">
        <v>14</v>
      </c>
      <c r="S1036">
        <v>7</v>
      </c>
      <c r="T1036">
        <v>3.78</v>
      </c>
      <c r="U1036" t="str">
        <f>IF(Append1[[#This Row],[total_intl_charge]] &lt;= MEDIAN(Append1[total_intl_charge]), "Low", "High")</f>
        <v>High</v>
      </c>
      <c r="V1036">
        <v>0</v>
      </c>
      <c r="W1036" t="s">
        <v>23</v>
      </c>
      <c r="X1036" s="1" t="s">
        <v>23</v>
      </c>
      <c r="Y1036">
        <f>IF(Append1[[#This Row],[churn]]="yes", 1,0)</f>
        <v>0</v>
      </c>
      <c r="Z1036" t="str">
        <f>IF(Append1[[#This Row],[total_eve_charge]]&lt;=15,"Low",
IF(Append1[[#This Row],[total_eve_charge]]&lt;=19,"Medium","High"))</f>
        <v>Low</v>
      </c>
      <c r="AA1036" s="1" t="str">
        <f>IF(Append1[[#This Row],[total_day_charge]]&gt;30,"Heavy User",
IF(Append1[[#This Row],[total_eve_charge]]&gt;20,"Evening User",
IF(Append1[[#This Row],[total_night_charge]]&gt;10,"Night User","Low User")))</f>
        <v>Heavy User</v>
      </c>
    </row>
    <row r="1037" spans="1:27" x14ac:dyDescent="0.3">
      <c r="A1037">
        <v>286</v>
      </c>
      <c r="B1037" s="1" t="s">
        <v>57</v>
      </c>
      <c r="C1037">
        <v>98</v>
      </c>
      <c r="D1037" s="1" t="s">
        <v>32</v>
      </c>
      <c r="E1037" s="1">
        <v>0</v>
      </c>
      <c r="F1037" s="1" t="s">
        <v>24</v>
      </c>
      <c r="G1037">
        <v>21</v>
      </c>
      <c r="H1037" t="str">
        <f>IF(Append1[[#This Row],[number_vmail_messages]]&lt;=10, "Low",
IF(Append1[[#This Row],[number_vmail_messages]]&lt;=25, "Medium", "High"))</f>
        <v>Medium</v>
      </c>
      <c r="I1037">
        <v>64.599999999999994</v>
      </c>
      <c r="J1037">
        <v>98</v>
      </c>
      <c r="K1037">
        <v>10.98</v>
      </c>
      <c r="L1037">
        <v>176.1</v>
      </c>
      <c r="M1037">
        <v>86</v>
      </c>
      <c r="N1037">
        <v>14.97</v>
      </c>
      <c r="O1037">
        <v>244.8</v>
      </c>
      <c r="P1037">
        <v>84</v>
      </c>
      <c r="Q1037">
        <v>11.02</v>
      </c>
      <c r="R1037">
        <v>0</v>
      </c>
      <c r="S1037">
        <v>0</v>
      </c>
      <c r="T1037">
        <v>0</v>
      </c>
      <c r="U1037" t="str">
        <f>IF(Append1[[#This Row],[total_intl_charge]] &lt;= MEDIAN(Append1[total_intl_charge]), "Low", "High")</f>
        <v>Low</v>
      </c>
      <c r="V1037">
        <v>2</v>
      </c>
      <c r="W1037" t="s">
        <v>23</v>
      </c>
      <c r="X1037" s="1" t="s">
        <v>23</v>
      </c>
      <c r="Y1037">
        <f>IF(Append1[[#This Row],[churn]]="yes", 1,0)</f>
        <v>0</v>
      </c>
      <c r="Z1037" t="str">
        <f>IF(Append1[[#This Row],[total_eve_charge]]&lt;=15,"Low",
IF(Append1[[#This Row],[total_eve_charge]]&lt;=19,"Medium","High"))</f>
        <v>Low</v>
      </c>
      <c r="AA1037" s="1" t="str">
        <f>IF(Append1[[#This Row],[total_day_charge]]&gt;30,"Heavy User",
IF(Append1[[#This Row],[total_eve_charge]]&gt;20,"Evening User",
IF(Append1[[#This Row],[total_night_charge]]&gt;10,"Night User","Low User")))</f>
        <v>Night User</v>
      </c>
    </row>
    <row r="1038" spans="1:27" x14ac:dyDescent="0.3">
      <c r="A1038">
        <v>287</v>
      </c>
      <c r="B1038" s="1" t="s">
        <v>49</v>
      </c>
      <c r="C1038">
        <v>64</v>
      </c>
      <c r="D1038" s="1" t="s">
        <v>26</v>
      </c>
      <c r="E1038" s="1">
        <v>0</v>
      </c>
      <c r="F1038" s="1" t="s">
        <v>24</v>
      </c>
      <c r="G1038">
        <v>37</v>
      </c>
      <c r="H1038" t="str">
        <f>IF(Append1[[#This Row],[number_vmail_messages]]&lt;=10, "Low",
IF(Append1[[#This Row],[number_vmail_messages]]&lt;=25, "Medium", "High"))</f>
        <v>High</v>
      </c>
      <c r="I1038">
        <v>154.6</v>
      </c>
      <c r="J1038">
        <v>92</v>
      </c>
      <c r="K1038">
        <v>26.28</v>
      </c>
      <c r="L1038">
        <v>83.4</v>
      </c>
      <c r="M1038">
        <v>103</v>
      </c>
      <c r="N1038">
        <v>7.09</v>
      </c>
      <c r="O1038">
        <v>165.9</v>
      </c>
      <c r="P1038">
        <v>99</v>
      </c>
      <c r="Q1038">
        <v>7.47</v>
      </c>
      <c r="R1038">
        <v>13.3</v>
      </c>
      <c r="S1038">
        <v>3</v>
      </c>
      <c r="T1038">
        <v>3.59</v>
      </c>
      <c r="U1038" t="str">
        <f>IF(Append1[[#This Row],[total_intl_charge]] &lt;= MEDIAN(Append1[total_intl_charge]), "Low", "High")</f>
        <v>High</v>
      </c>
      <c r="V1038">
        <v>1</v>
      </c>
      <c r="W1038" t="s">
        <v>23</v>
      </c>
      <c r="X1038" s="1" t="s">
        <v>23</v>
      </c>
      <c r="Y1038">
        <f>IF(Append1[[#This Row],[churn]]="yes", 1,0)</f>
        <v>0</v>
      </c>
      <c r="Z1038" t="str">
        <f>IF(Append1[[#This Row],[total_eve_charge]]&lt;=15,"Low",
IF(Append1[[#This Row],[total_eve_charge]]&lt;=19,"Medium","High"))</f>
        <v>Low</v>
      </c>
      <c r="AA1038" s="1" t="str">
        <f>IF(Append1[[#This Row],[total_day_charge]]&gt;30,"Heavy User",
IF(Append1[[#This Row],[total_eve_charge]]&gt;20,"Evening User",
IF(Append1[[#This Row],[total_night_charge]]&gt;10,"Night User","Low User")))</f>
        <v>Low User</v>
      </c>
    </row>
    <row r="1039" spans="1:27" hidden="1" x14ac:dyDescent="0.3">
      <c r="A1039">
        <v>288</v>
      </c>
      <c r="B1039" s="1" t="s">
        <v>56</v>
      </c>
      <c r="C1039">
        <v>141</v>
      </c>
      <c r="D1039" s="1" t="s">
        <v>22</v>
      </c>
      <c r="E1039" s="1">
        <v>0</v>
      </c>
      <c r="F1039" s="1" t="s">
        <v>23</v>
      </c>
      <c r="G1039">
        <v>0</v>
      </c>
      <c r="H1039" t="str">
        <f>IF(Append1[[#This Row],[number_vmail_messages]]&lt;=10, "Low",
IF(Append1[[#This Row],[number_vmail_messages]]&lt;=25, "Medium", "High"))</f>
        <v>Low</v>
      </c>
      <c r="I1039">
        <v>260.2</v>
      </c>
      <c r="J1039">
        <v>131</v>
      </c>
      <c r="K1039">
        <v>44.23</v>
      </c>
      <c r="L1039">
        <v>179.2</v>
      </c>
      <c r="M1039">
        <v>120</v>
      </c>
      <c r="N1039">
        <v>15.23</v>
      </c>
      <c r="O1039">
        <v>135</v>
      </c>
      <c r="P1039">
        <v>119</v>
      </c>
      <c r="Q1039">
        <v>6.08</v>
      </c>
      <c r="R1039">
        <v>7.2</v>
      </c>
      <c r="S1039">
        <v>8</v>
      </c>
      <c r="T1039">
        <v>1.94</v>
      </c>
      <c r="U1039" t="str">
        <f>IF(Append1[[#This Row],[total_intl_charge]] &lt;= MEDIAN(Append1[total_intl_charge]), "Low", "High")</f>
        <v>Low</v>
      </c>
      <c r="V1039">
        <v>3</v>
      </c>
      <c r="W1039" t="s">
        <v>23</v>
      </c>
      <c r="X1039" s="1" t="s">
        <v>23</v>
      </c>
      <c r="Y1039">
        <f>IF(Append1[[#This Row],[churn]]="yes", 1,0)</f>
        <v>0</v>
      </c>
      <c r="Z1039" t="str">
        <f>IF(Append1[[#This Row],[total_eve_charge]]&lt;=15,"Low",
IF(Append1[[#This Row],[total_eve_charge]]&lt;=19,"Medium","High"))</f>
        <v>Medium</v>
      </c>
      <c r="AA1039" s="1" t="str">
        <f>IF(Append1[[#This Row],[total_day_charge]]&gt;30,"Heavy User",
IF(Append1[[#This Row],[total_eve_charge]]&gt;20,"Evening User",
IF(Append1[[#This Row],[total_night_charge]]&gt;10,"Night User","Low User")))</f>
        <v>Heavy User</v>
      </c>
    </row>
    <row r="1040" spans="1:27" x14ac:dyDescent="0.3">
      <c r="A1040">
        <v>289</v>
      </c>
      <c r="B1040" s="1" t="s">
        <v>37</v>
      </c>
      <c r="C1040">
        <v>81</v>
      </c>
      <c r="D1040" s="1" t="s">
        <v>22</v>
      </c>
      <c r="E1040" s="1">
        <v>0</v>
      </c>
      <c r="F1040" s="1" t="s">
        <v>24</v>
      </c>
      <c r="G1040">
        <v>33</v>
      </c>
      <c r="H1040" t="str">
        <f>IF(Append1[[#This Row],[number_vmail_messages]]&lt;=10, "Low",
IF(Append1[[#This Row],[number_vmail_messages]]&lt;=25, "Medium", "High"))</f>
        <v>High</v>
      </c>
      <c r="I1040">
        <v>161.6</v>
      </c>
      <c r="J1040">
        <v>117</v>
      </c>
      <c r="K1040">
        <v>27.47</v>
      </c>
      <c r="L1040">
        <v>123</v>
      </c>
      <c r="M1040">
        <v>90</v>
      </c>
      <c r="N1040">
        <v>10.46</v>
      </c>
      <c r="O1040">
        <v>261.3</v>
      </c>
      <c r="P1040">
        <v>101</v>
      </c>
      <c r="Q1040">
        <v>11.76</v>
      </c>
      <c r="R1040">
        <v>12.2</v>
      </c>
      <c r="S1040">
        <v>5</v>
      </c>
      <c r="T1040">
        <v>3.29</v>
      </c>
      <c r="U1040" t="str">
        <f>IF(Append1[[#This Row],[total_intl_charge]] &lt;= MEDIAN(Append1[total_intl_charge]), "Low", "High")</f>
        <v>High</v>
      </c>
      <c r="V1040">
        <v>1</v>
      </c>
      <c r="W1040" t="s">
        <v>23</v>
      </c>
      <c r="X1040" s="1" t="s">
        <v>23</v>
      </c>
      <c r="Y1040">
        <f>IF(Append1[[#This Row],[churn]]="yes", 1,0)</f>
        <v>0</v>
      </c>
      <c r="Z1040" t="str">
        <f>IF(Append1[[#This Row],[total_eve_charge]]&lt;=15,"Low",
IF(Append1[[#This Row],[total_eve_charge]]&lt;=19,"Medium","High"))</f>
        <v>Low</v>
      </c>
      <c r="AA1040" s="1" t="str">
        <f>IF(Append1[[#This Row],[total_day_charge]]&gt;30,"Heavy User",
IF(Append1[[#This Row],[total_eve_charge]]&gt;20,"Evening User",
IF(Append1[[#This Row],[total_night_charge]]&gt;10,"Night User","Low User")))</f>
        <v>Night User</v>
      </c>
    </row>
    <row r="1041" spans="1:27" hidden="1" x14ac:dyDescent="0.3">
      <c r="A1041">
        <v>290</v>
      </c>
      <c r="B1041" s="1" t="s">
        <v>28</v>
      </c>
      <c r="C1041">
        <v>162</v>
      </c>
      <c r="D1041" s="1" t="s">
        <v>26</v>
      </c>
      <c r="E1041" s="1">
        <v>0</v>
      </c>
      <c r="F1041" s="1" t="s">
        <v>23</v>
      </c>
      <c r="G1041">
        <v>0</v>
      </c>
      <c r="H1041" t="str">
        <f>IF(Append1[[#This Row],[number_vmail_messages]]&lt;=10, "Low",
IF(Append1[[#This Row],[number_vmail_messages]]&lt;=25, "Medium", "High"))</f>
        <v>Low</v>
      </c>
      <c r="I1041">
        <v>220.6</v>
      </c>
      <c r="J1041">
        <v>117</v>
      </c>
      <c r="K1041">
        <v>37.5</v>
      </c>
      <c r="L1041">
        <v>155.19999999999999</v>
      </c>
      <c r="M1041">
        <v>121</v>
      </c>
      <c r="N1041">
        <v>13.19</v>
      </c>
      <c r="O1041">
        <v>186.7</v>
      </c>
      <c r="P1041">
        <v>89</v>
      </c>
      <c r="Q1041">
        <v>8.4</v>
      </c>
      <c r="R1041">
        <v>10.5</v>
      </c>
      <c r="S1041">
        <v>11</v>
      </c>
      <c r="T1041">
        <v>2.84</v>
      </c>
      <c r="U1041" t="str">
        <f>IF(Append1[[#This Row],[total_intl_charge]] &lt;= MEDIAN(Append1[total_intl_charge]), "Low", "High")</f>
        <v>High</v>
      </c>
      <c r="V1041">
        <v>1</v>
      </c>
      <c r="W1041" t="s">
        <v>23</v>
      </c>
      <c r="X1041" s="1" t="s">
        <v>23</v>
      </c>
      <c r="Y1041">
        <f>IF(Append1[[#This Row],[churn]]="yes", 1,0)</f>
        <v>0</v>
      </c>
      <c r="Z1041" t="str">
        <f>IF(Append1[[#This Row],[total_eve_charge]]&lt;=15,"Low",
IF(Append1[[#This Row],[total_eve_charge]]&lt;=19,"Medium","High"))</f>
        <v>Low</v>
      </c>
      <c r="AA1041" s="1" t="str">
        <f>IF(Append1[[#This Row],[total_day_charge]]&gt;30,"Heavy User",
IF(Append1[[#This Row],[total_eve_charge]]&gt;20,"Evening User",
IF(Append1[[#This Row],[total_night_charge]]&gt;10,"Night User","Low User")))</f>
        <v>Heavy User</v>
      </c>
    </row>
    <row r="1042" spans="1:27" x14ac:dyDescent="0.3">
      <c r="A1042">
        <v>291</v>
      </c>
      <c r="B1042" s="1" t="s">
        <v>54</v>
      </c>
      <c r="C1042">
        <v>83</v>
      </c>
      <c r="D1042" s="1" t="s">
        <v>22</v>
      </c>
      <c r="E1042" s="1">
        <v>0</v>
      </c>
      <c r="F1042" s="1" t="s">
        <v>24</v>
      </c>
      <c r="G1042">
        <v>41</v>
      </c>
      <c r="H1042" t="str">
        <f>IF(Append1[[#This Row],[number_vmail_messages]]&lt;=10, "Low",
IF(Append1[[#This Row],[number_vmail_messages]]&lt;=25, "Medium", "High"))</f>
        <v>High</v>
      </c>
      <c r="I1042">
        <v>155.9</v>
      </c>
      <c r="J1042">
        <v>122</v>
      </c>
      <c r="K1042">
        <v>26.5</v>
      </c>
      <c r="L1042">
        <v>162.30000000000001</v>
      </c>
      <c r="M1042">
        <v>107</v>
      </c>
      <c r="N1042">
        <v>13.8</v>
      </c>
      <c r="O1042">
        <v>127.6</v>
      </c>
      <c r="P1042">
        <v>105</v>
      </c>
      <c r="Q1042">
        <v>5.74</v>
      </c>
      <c r="R1042">
        <v>13.1</v>
      </c>
      <c r="S1042">
        <v>5</v>
      </c>
      <c r="T1042">
        <v>3.54</v>
      </c>
      <c r="U1042" t="str">
        <f>IF(Append1[[#This Row],[total_intl_charge]] &lt;= MEDIAN(Append1[total_intl_charge]), "Low", "High")</f>
        <v>High</v>
      </c>
      <c r="V1042">
        <v>3</v>
      </c>
      <c r="W1042" t="s">
        <v>23</v>
      </c>
      <c r="X1042" s="1" t="s">
        <v>23</v>
      </c>
      <c r="Y1042">
        <f>IF(Append1[[#This Row],[churn]]="yes", 1,0)</f>
        <v>0</v>
      </c>
      <c r="Z1042" t="str">
        <f>IF(Append1[[#This Row],[total_eve_charge]]&lt;=15,"Low",
IF(Append1[[#This Row],[total_eve_charge]]&lt;=19,"Medium","High"))</f>
        <v>Low</v>
      </c>
      <c r="AA1042" s="1" t="str">
        <f>IF(Append1[[#This Row],[total_day_charge]]&gt;30,"Heavy User",
IF(Append1[[#This Row],[total_eve_charge]]&gt;20,"Evening User",
IF(Append1[[#This Row],[total_night_charge]]&gt;10,"Night User","Low User")))</f>
        <v>Low User</v>
      </c>
    </row>
    <row r="1043" spans="1:27" hidden="1" x14ac:dyDescent="0.3">
      <c r="A1043">
        <v>292</v>
      </c>
      <c r="B1043" s="1" t="s">
        <v>41</v>
      </c>
      <c r="C1043">
        <v>59</v>
      </c>
      <c r="D1043" s="1" t="s">
        <v>26</v>
      </c>
      <c r="E1043" s="1">
        <v>0</v>
      </c>
      <c r="F1043" s="1" t="s">
        <v>23</v>
      </c>
      <c r="G1043">
        <v>0</v>
      </c>
      <c r="H1043" t="str">
        <f>IF(Append1[[#This Row],[number_vmail_messages]]&lt;=10, "Low",
IF(Append1[[#This Row],[number_vmail_messages]]&lt;=25, "Medium", "High"))</f>
        <v>Low</v>
      </c>
      <c r="I1043">
        <v>182.5</v>
      </c>
      <c r="J1043">
        <v>104</v>
      </c>
      <c r="K1043">
        <v>31.03</v>
      </c>
      <c r="L1043">
        <v>204.7</v>
      </c>
      <c r="M1043">
        <v>95</v>
      </c>
      <c r="N1043">
        <v>17.399999999999999</v>
      </c>
      <c r="O1043">
        <v>229.9</v>
      </c>
      <c r="P1043">
        <v>100</v>
      </c>
      <c r="Q1043">
        <v>10.35</v>
      </c>
      <c r="R1043">
        <v>11.3</v>
      </c>
      <c r="S1043">
        <v>8</v>
      </c>
      <c r="T1043">
        <v>3.05</v>
      </c>
      <c r="U1043" t="str">
        <f>IF(Append1[[#This Row],[total_intl_charge]] &lt;= MEDIAN(Append1[total_intl_charge]), "Low", "High")</f>
        <v>High</v>
      </c>
      <c r="V1043">
        <v>4</v>
      </c>
      <c r="W1043" t="s">
        <v>23</v>
      </c>
      <c r="X1043" s="1" t="s">
        <v>23</v>
      </c>
      <c r="Y1043">
        <f>IF(Append1[[#This Row],[churn]]="yes", 1,0)</f>
        <v>0</v>
      </c>
      <c r="Z1043" t="str">
        <f>IF(Append1[[#This Row],[total_eve_charge]]&lt;=15,"Low",
IF(Append1[[#This Row],[total_eve_charge]]&lt;=19,"Medium","High"))</f>
        <v>Medium</v>
      </c>
      <c r="AA1043" s="1" t="str">
        <f>IF(Append1[[#This Row],[total_day_charge]]&gt;30,"Heavy User",
IF(Append1[[#This Row],[total_eve_charge]]&gt;20,"Evening User",
IF(Append1[[#This Row],[total_night_charge]]&gt;10,"Night User","Low User")))</f>
        <v>Heavy User</v>
      </c>
    </row>
    <row r="1044" spans="1:27" x14ac:dyDescent="0.3">
      <c r="A1044">
        <v>293</v>
      </c>
      <c r="B1044" s="1" t="s">
        <v>68</v>
      </c>
      <c r="C1044">
        <v>179</v>
      </c>
      <c r="D1044" s="1" t="s">
        <v>22</v>
      </c>
      <c r="E1044" s="1">
        <v>1</v>
      </c>
      <c r="F1044" s="1" t="s">
        <v>24</v>
      </c>
      <c r="G1044">
        <v>38</v>
      </c>
      <c r="H1044" t="str">
        <f>IF(Append1[[#This Row],[number_vmail_messages]]&lt;=10, "Low",
IF(Append1[[#This Row],[number_vmail_messages]]&lt;=25, "Medium", "High"))</f>
        <v>High</v>
      </c>
      <c r="I1044">
        <v>220.1</v>
      </c>
      <c r="J1044">
        <v>78</v>
      </c>
      <c r="K1044">
        <v>37.42</v>
      </c>
      <c r="L1044">
        <v>234.3</v>
      </c>
      <c r="M1044">
        <v>71</v>
      </c>
      <c r="N1044">
        <v>19.920000000000002</v>
      </c>
      <c r="O1044">
        <v>237.3</v>
      </c>
      <c r="P1044">
        <v>85</v>
      </c>
      <c r="Q1044">
        <v>10.68</v>
      </c>
      <c r="R1044">
        <v>10.1</v>
      </c>
      <c r="S1044">
        <v>4</v>
      </c>
      <c r="T1044">
        <v>2.73</v>
      </c>
      <c r="U1044" t="str">
        <f>IF(Append1[[#This Row],[total_intl_charge]] &lt;= MEDIAN(Append1[total_intl_charge]), "Low", "High")</f>
        <v>Low</v>
      </c>
      <c r="V1044">
        <v>4</v>
      </c>
      <c r="W1044" t="s">
        <v>23</v>
      </c>
      <c r="X1044" s="1" t="s">
        <v>24</v>
      </c>
      <c r="Y1044">
        <f>IF(Append1[[#This Row],[churn]]="yes", 1,0)</f>
        <v>0</v>
      </c>
      <c r="Z1044" t="str">
        <f>IF(Append1[[#This Row],[total_eve_charge]]&lt;=15,"Low",
IF(Append1[[#This Row],[total_eve_charge]]&lt;=19,"Medium","High"))</f>
        <v>High</v>
      </c>
      <c r="AA1044" s="1" t="str">
        <f>IF(Append1[[#This Row],[total_day_charge]]&gt;30,"Heavy User",
IF(Append1[[#This Row],[total_eve_charge]]&gt;20,"Evening User",
IF(Append1[[#This Row],[total_night_charge]]&gt;10,"Night User","Low User")))</f>
        <v>Heavy User</v>
      </c>
    </row>
    <row r="1045" spans="1:27" hidden="1" x14ac:dyDescent="0.3">
      <c r="A1045">
        <v>294</v>
      </c>
      <c r="B1045" s="1" t="s">
        <v>68</v>
      </c>
      <c r="C1045">
        <v>79</v>
      </c>
      <c r="D1045" s="1" t="s">
        <v>32</v>
      </c>
      <c r="E1045" s="1">
        <v>0</v>
      </c>
      <c r="F1045" s="1" t="s">
        <v>23</v>
      </c>
      <c r="G1045">
        <v>0</v>
      </c>
      <c r="H1045" t="str">
        <f>IF(Append1[[#This Row],[number_vmail_messages]]&lt;=10, "Low",
IF(Append1[[#This Row],[number_vmail_messages]]&lt;=25, "Medium", "High"))</f>
        <v>Low</v>
      </c>
      <c r="I1045">
        <v>152.19999999999999</v>
      </c>
      <c r="J1045">
        <v>112</v>
      </c>
      <c r="K1045">
        <v>25.87</v>
      </c>
      <c r="L1045">
        <v>177.2</v>
      </c>
      <c r="M1045">
        <v>132</v>
      </c>
      <c r="N1045">
        <v>15.06</v>
      </c>
      <c r="O1045">
        <v>96.4</v>
      </c>
      <c r="P1045">
        <v>87</v>
      </c>
      <c r="Q1045">
        <v>4.34</v>
      </c>
      <c r="R1045">
        <v>5.3</v>
      </c>
      <c r="S1045">
        <v>3</v>
      </c>
      <c r="T1045">
        <v>1.43</v>
      </c>
      <c r="U1045" t="str">
        <f>IF(Append1[[#This Row],[total_intl_charge]] &lt;= MEDIAN(Append1[total_intl_charge]), "Low", "High")</f>
        <v>Low</v>
      </c>
      <c r="V1045">
        <v>1</v>
      </c>
      <c r="W1045" t="s">
        <v>23</v>
      </c>
      <c r="X1045" s="1" t="s">
        <v>23</v>
      </c>
      <c r="Y1045">
        <f>IF(Append1[[#This Row],[churn]]="yes", 1,0)</f>
        <v>0</v>
      </c>
      <c r="Z1045" t="str">
        <f>IF(Append1[[#This Row],[total_eve_charge]]&lt;=15,"Low",
IF(Append1[[#This Row],[total_eve_charge]]&lt;=19,"Medium","High"))</f>
        <v>Medium</v>
      </c>
      <c r="AA1045" s="1" t="str">
        <f>IF(Append1[[#This Row],[total_day_charge]]&gt;30,"Heavy User",
IF(Append1[[#This Row],[total_eve_charge]]&gt;20,"Evening User",
IF(Append1[[#This Row],[total_night_charge]]&gt;10,"Night User","Low User")))</f>
        <v>Low User</v>
      </c>
    </row>
    <row r="1046" spans="1:27" hidden="1" x14ac:dyDescent="0.3">
      <c r="A1046">
        <v>295</v>
      </c>
      <c r="B1046" s="1" t="s">
        <v>41</v>
      </c>
      <c r="C1046">
        <v>117</v>
      </c>
      <c r="D1046" s="1" t="s">
        <v>22</v>
      </c>
      <c r="E1046" s="1">
        <v>0</v>
      </c>
      <c r="F1046" s="1" t="s">
        <v>23</v>
      </c>
      <c r="G1046">
        <v>0</v>
      </c>
      <c r="H1046" t="str">
        <f>IF(Append1[[#This Row],[number_vmail_messages]]&lt;=10, "Low",
IF(Append1[[#This Row],[number_vmail_messages]]&lt;=25, "Medium", "High"))</f>
        <v>Low</v>
      </c>
      <c r="I1046">
        <v>181.5</v>
      </c>
      <c r="J1046">
        <v>95</v>
      </c>
      <c r="K1046">
        <v>30.86</v>
      </c>
      <c r="L1046">
        <v>205.1</v>
      </c>
      <c r="M1046">
        <v>88</v>
      </c>
      <c r="N1046">
        <v>17.43</v>
      </c>
      <c r="O1046">
        <v>204</v>
      </c>
      <c r="P1046">
        <v>82</v>
      </c>
      <c r="Q1046">
        <v>9.18</v>
      </c>
      <c r="R1046">
        <v>14.7</v>
      </c>
      <c r="S1046">
        <v>9</v>
      </c>
      <c r="T1046">
        <v>3.97</v>
      </c>
      <c r="U1046" t="str">
        <f>IF(Append1[[#This Row],[total_intl_charge]] &lt;= MEDIAN(Append1[total_intl_charge]), "Low", "High")</f>
        <v>High</v>
      </c>
      <c r="V1046">
        <v>2</v>
      </c>
      <c r="W1046" t="s">
        <v>23</v>
      </c>
      <c r="X1046" s="1" t="s">
        <v>23</v>
      </c>
      <c r="Y1046">
        <f>IF(Append1[[#This Row],[churn]]="yes", 1,0)</f>
        <v>0</v>
      </c>
      <c r="Z1046" t="str">
        <f>IF(Append1[[#This Row],[total_eve_charge]]&lt;=15,"Low",
IF(Append1[[#This Row],[total_eve_charge]]&lt;=19,"Medium","High"))</f>
        <v>Medium</v>
      </c>
      <c r="AA1046" s="1" t="str">
        <f>IF(Append1[[#This Row],[total_day_charge]]&gt;30,"Heavy User",
IF(Append1[[#This Row],[total_eve_charge]]&gt;20,"Evening User",
IF(Append1[[#This Row],[total_night_charge]]&gt;10,"Night User","Low User")))</f>
        <v>Heavy User</v>
      </c>
    </row>
    <row r="1047" spans="1:27" hidden="1" x14ac:dyDescent="0.3">
      <c r="A1047">
        <v>296</v>
      </c>
      <c r="B1047" s="1" t="s">
        <v>59</v>
      </c>
      <c r="C1047">
        <v>64</v>
      </c>
      <c r="D1047" s="1" t="s">
        <v>32</v>
      </c>
      <c r="E1047" s="1">
        <v>1</v>
      </c>
      <c r="F1047" s="1" t="s">
        <v>23</v>
      </c>
      <c r="G1047">
        <v>0</v>
      </c>
      <c r="H1047" t="str">
        <f>IF(Append1[[#This Row],[number_vmail_messages]]&lt;=10, "Low",
IF(Append1[[#This Row],[number_vmail_messages]]&lt;=25, "Medium", "High"))</f>
        <v>Low</v>
      </c>
      <c r="I1047">
        <v>236.2</v>
      </c>
      <c r="J1047">
        <v>77</v>
      </c>
      <c r="K1047">
        <v>40.15</v>
      </c>
      <c r="L1047">
        <v>218.6</v>
      </c>
      <c r="M1047">
        <v>85</v>
      </c>
      <c r="N1047">
        <v>18.579999999999998</v>
      </c>
      <c r="O1047">
        <v>194.1</v>
      </c>
      <c r="P1047">
        <v>97</v>
      </c>
      <c r="Q1047">
        <v>8.73</v>
      </c>
      <c r="R1047">
        <v>13.2</v>
      </c>
      <c r="S1047">
        <v>2</v>
      </c>
      <c r="T1047">
        <v>3.56</v>
      </c>
      <c r="U1047" t="str">
        <f>IF(Append1[[#This Row],[total_intl_charge]] &lt;= MEDIAN(Append1[total_intl_charge]), "Low", "High")</f>
        <v>High</v>
      </c>
      <c r="V1047">
        <v>2</v>
      </c>
      <c r="W1047" t="s">
        <v>24</v>
      </c>
      <c r="X1047" s="1" t="s">
        <v>24</v>
      </c>
      <c r="Y1047">
        <f>IF(Append1[[#This Row],[churn]]="yes", 1,0)</f>
        <v>1</v>
      </c>
      <c r="Z1047" t="str">
        <f>IF(Append1[[#This Row],[total_eve_charge]]&lt;=15,"Low",
IF(Append1[[#This Row],[total_eve_charge]]&lt;=19,"Medium","High"))</f>
        <v>Medium</v>
      </c>
      <c r="AA1047" s="1" t="str">
        <f>IF(Append1[[#This Row],[total_day_charge]]&gt;30,"Heavy User",
IF(Append1[[#This Row],[total_eve_charge]]&gt;20,"Evening User",
IF(Append1[[#This Row],[total_night_charge]]&gt;10,"Night User","Low User")))</f>
        <v>Heavy User</v>
      </c>
    </row>
    <row r="1048" spans="1:27" x14ac:dyDescent="0.3">
      <c r="A1048">
        <v>297</v>
      </c>
      <c r="B1048" s="1" t="s">
        <v>58</v>
      </c>
      <c r="C1048">
        <v>122</v>
      </c>
      <c r="D1048" s="1" t="s">
        <v>32</v>
      </c>
      <c r="E1048" s="1">
        <v>0</v>
      </c>
      <c r="F1048" s="1" t="s">
        <v>24</v>
      </c>
      <c r="G1048">
        <v>23</v>
      </c>
      <c r="H1048" t="str">
        <f>IF(Append1[[#This Row],[number_vmail_messages]]&lt;=10, "Low",
IF(Append1[[#This Row],[number_vmail_messages]]&lt;=25, "Medium", "High"))</f>
        <v>Medium</v>
      </c>
      <c r="I1048">
        <v>134.19999999999999</v>
      </c>
      <c r="J1048">
        <v>85</v>
      </c>
      <c r="K1048">
        <v>22.81</v>
      </c>
      <c r="L1048">
        <v>227.3</v>
      </c>
      <c r="M1048">
        <v>132</v>
      </c>
      <c r="N1048">
        <v>19.32</v>
      </c>
      <c r="O1048">
        <v>122.4</v>
      </c>
      <c r="P1048">
        <v>96</v>
      </c>
      <c r="Q1048">
        <v>5.51</v>
      </c>
      <c r="R1048">
        <v>8.5</v>
      </c>
      <c r="S1048">
        <v>2</v>
      </c>
      <c r="T1048">
        <v>2.2999999999999998</v>
      </c>
      <c r="U1048" t="str">
        <f>IF(Append1[[#This Row],[total_intl_charge]] &lt;= MEDIAN(Append1[total_intl_charge]), "Low", "High")</f>
        <v>Low</v>
      </c>
      <c r="V1048">
        <v>2</v>
      </c>
      <c r="W1048" t="s">
        <v>23</v>
      </c>
      <c r="X1048" s="1" t="s">
        <v>23</v>
      </c>
      <c r="Y1048">
        <f>IF(Append1[[#This Row],[churn]]="yes", 1,0)</f>
        <v>0</v>
      </c>
      <c r="Z1048" t="str">
        <f>IF(Append1[[#This Row],[total_eve_charge]]&lt;=15,"Low",
IF(Append1[[#This Row],[total_eve_charge]]&lt;=19,"Medium","High"))</f>
        <v>High</v>
      </c>
      <c r="AA1048" s="1" t="str">
        <f>IF(Append1[[#This Row],[total_day_charge]]&gt;30,"Heavy User",
IF(Append1[[#This Row],[total_eve_charge]]&gt;20,"Evening User",
IF(Append1[[#This Row],[total_night_charge]]&gt;10,"Night User","Low User")))</f>
        <v>Low User</v>
      </c>
    </row>
    <row r="1049" spans="1:27" x14ac:dyDescent="0.3">
      <c r="A1049">
        <v>298</v>
      </c>
      <c r="B1049" s="1" t="s">
        <v>49</v>
      </c>
      <c r="C1049">
        <v>90</v>
      </c>
      <c r="D1049" s="1" t="s">
        <v>32</v>
      </c>
      <c r="E1049" s="1">
        <v>0</v>
      </c>
      <c r="F1049" s="1" t="s">
        <v>24</v>
      </c>
      <c r="G1049">
        <v>29</v>
      </c>
      <c r="H1049" t="str">
        <f>IF(Append1[[#This Row],[number_vmail_messages]]&lt;=10, "Low",
IF(Append1[[#This Row],[number_vmail_messages]]&lt;=25, "Medium", "High"))</f>
        <v>High</v>
      </c>
      <c r="I1049">
        <v>150.1</v>
      </c>
      <c r="J1049">
        <v>109</v>
      </c>
      <c r="K1049">
        <v>25.52</v>
      </c>
      <c r="L1049">
        <v>264.7</v>
      </c>
      <c r="M1049">
        <v>103</v>
      </c>
      <c r="N1049">
        <v>22.5</v>
      </c>
      <c r="O1049">
        <v>178.4</v>
      </c>
      <c r="P1049">
        <v>97</v>
      </c>
      <c r="Q1049">
        <v>8.0299999999999994</v>
      </c>
      <c r="R1049">
        <v>5.8</v>
      </c>
      <c r="S1049">
        <v>4</v>
      </c>
      <c r="T1049">
        <v>1.57</v>
      </c>
      <c r="U1049" t="str">
        <f>IF(Append1[[#This Row],[total_intl_charge]] &lt;= MEDIAN(Append1[total_intl_charge]), "Low", "High")</f>
        <v>Low</v>
      </c>
      <c r="V1049">
        <v>1</v>
      </c>
      <c r="W1049" t="s">
        <v>23</v>
      </c>
      <c r="X1049" s="1" t="s">
        <v>23</v>
      </c>
      <c r="Y1049">
        <f>IF(Append1[[#This Row],[churn]]="yes", 1,0)</f>
        <v>0</v>
      </c>
      <c r="Z1049" t="str">
        <f>IF(Append1[[#This Row],[total_eve_charge]]&lt;=15,"Low",
IF(Append1[[#This Row],[total_eve_charge]]&lt;=19,"Medium","High"))</f>
        <v>High</v>
      </c>
      <c r="AA1049" s="1" t="str">
        <f>IF(Append1[[#This Row],[total_day_charge]]&gt;30,"Heavy User",
IF(Append1[[#This Row],[total_eve_charge]]&gt;20,"Evening User",
IF(Append1[[#This Row],[total_night_charge]]&gt;10,"Night User","Low User")))</f>
        <v>Evening User</v>
      </c>
    </row>
    <row r="1050" spans="1:27" hidden="1" x14ac:dyDescent="0.3">
      <c r="A1050">
        <v>299</v>
      </c>
      <c r="B1050" s="1" t="s">
        <v>39</v>
      </c>
      <c r="C1050">
        <v>159</v>
      </c>
      <c r="D1050" s="1" t="s">
        <v>32</v>
      </c>
      <c r="E1050" s="1">
        <v>1</v>
      </c>
      <c r="F1050" s="1" t="s">
        <v>23</v>
      </c>
      <c r="G1050">
        <v>0</v>
      </c>
      <c r="H1050" t="str">
        <f>IF(Append1[[#This Row],[number_vmail_messages]]&lt;=10, "Low",
IF(Append1[[#This Row],[number_vmail_messages]]&lt;=25, "Medium", "High"))</f>
        <v>Low</v>
      </c>
      <c r="I1050">
        <v>257.10000000000002</v>
      </c>
      <c r="J1050">
        <v>53</v>
      </c>
      <c r="K1050">
        <v>43.71</v>
      </c>
      <c r="L1050">
        <v>312.2</v>
      </c>
      <c r="M1050">
        <v>127</v>
      </c>
      <c r="N1050">
        <v>26.54</v>
      </c>
      <c r="O1050">
        <v>183</v>
      </c>
      <c r="P1050">
        <v>82</v>
      </c>
      <c r="Q1050">
        <v>8.24</v>
      </c>
      <c r="R1050">
        <v>8.8000000000000007</v>
      </c>
      <c r="S1050">
        <v>6</v>
      </c>
      <c r="T1050">
        <v>2.38</v>
      </c>
      <c r="U1050" t="str">
        <f>IF(Append1[[#This Row],[total_intl_charge]] &lt;= MEDIAN(Append1[total_intl_charge]), "Low", "High")</f>
        <v>Low</v>
      </c>
      <c r="V1050">
        <v>1</v>
      </c>
      <c r="W1050" t="s">
        <v>24</v>
      </c>
      <c r="X1050" s="1" t="s">
        <v>24</v>
      </c>
      <c r="Y1050">
        <f>IF(Append1[[#This Row],[churn]]="yes", 1,0)</f>
        <v>1</v>
      </c>
      <c r="Z1050" t="str">
        <f>IF(Append1[[#This Row],[total_eve_charge]]&lt;=15,"Low",
IF(Append1[[#This Row],[total_eve_charge]]&lt;=19,"Medium","High"))</f>
        <v>High</v>
      </c>
      <c r="AA1050" s="1" t="str">
        <f>IF(Append1[[#This Row],[total_day_charge]]&gt;30,"Heavy User",
IF(Append1[[#This Row],[total_eve_charge]]&gt;20,"Evening User",
IF(Append1[[#This Row],[total_night_charge]]&gt;10,"Night User","Low User")))</f>
        <v>Heavy User</v>
      </c>
    </row>
    <row r="1051" spans="1:27" hidden="1" x14ac:dyDescent="0.3">
      <c r="A1051">
        <v>300</v>
      </c>
      <c r="B1051" s="1" t="s">
        <v>51</v>
      </c>
      <c r="C1051">
        <v>148</v>
      </c>
      <c r="D1051" s="1" t="s">
        <v>22</v>
      </c>
      <c r="E1051" s="1">
        <v>0</v>
      </c>
      <c r="F1051" s="1" t="s">
        <v>23</v>
      </c>
      <c r="G1051">
        <v>0</v>
      </c>
      <c r="H1051" t="str">
        <f>IF(Append1[[#This Row],[number_vmail_messages]]&lt;=10, "Low",
IF(Append1[[#This Row],[number_vmail_messages]]&lt;=25, "Medium", "High"))</f>
        <v>Low</v>
      </c>
      <c r="I1051">
        <v>124.4</v>
      </c>
      <c r="J1051">
        <v>83</v>
      </c>
      <c r="K1051">
        <v>21.15</v>
      </c>
      <c r="L1051">
        <v>179.7</v>
      </c>
      <c r="M1051">
        <v>81</v>
      </c>
      <c r="N1051">
        <v>15.27</v>
      </c>
      <c r="O1051">
        <v>253</v>
      </c>
      <c r="P1051">
        <v>99</v>
      </c>
      <c r="Q1051">
        <v>11.39</v>
      </c>
      <c r="R1051">
        <v>11.3</v>
      </c>
      <c r="S1051">
        <v>6</v>
      </c>
      <c r="T1051">
        <v>3.05</v>
      </c>
      <c r="U1051" t="str">
        <f>IF(Append1[[#This Row],[total_intl_charge]] &lt;= MEDIAN(Append1[total_intl_charge]), "Low", "High")</f>
        <v>High</v>
      </c>
      <c r="V1051">
        <v>0</v>
      </c>
      <c r="W1051" t="s">
        <v>23</v>
      </c>
      <c r="X1051" s="1" t="s">
        <v>23</v>
      </c>
      <c r="Y1051">
        <f>IF(Append1[[#This Row],[churn]]="yes", 1,0)</f>
        <v>0</v>
      </c>
      <c r="Z1051" t="str">
        <f>IF(Append1[[#This Row],[total_eve_charge]]&lt;=15,"Low",
IF(Append1[[#This Row],[total_eve_charge]]&lt;=19,"Medium","High"))</f>
        <v>Medium</v>
      </c>
      <c r="AA1051" s="1" t="str">
        <f>IF(Append1[[#This Row],[total_day_charge]]&gt;30,"Heavy User",
IF(Append1[[#This Row],[total_eve_charge]]&gt;20,"Evening User",
IF(Append1[[#This Row],[total_night_charge]]&gt;10,"Night User","Low User")))</f>
        <v>Night User</v>
      </c>
    </row>
    <row r="1052" spans="1:27" x14ac:dyDescent="0.3">
      <c r="A1052">
        <v>301</v>
      </c>
      <c r="B1052" s="1" t="s">
        <v>67</v>
      </c>
      <c r="C1052">
        <v>39</v>
      </c>
      <c r="D1052" s="1" t="s">
        <v>22</v>
      </c>
      <c r="E1052" s="1">
        <v>0</v>
      </c>
      <c r="F1052" s="1" t="s">
        <v>24</v>
      </c>
      <c r="G1052">
        <v>36</v>
      </c>
      <c r="H1052" t="str">
        <f>IF(Append1[[#This Row],[number_vmail_messages]]&lt;=10, "Low",
IF(Append1[[#This Row],[number_vmail_messages]]&lt;=25, "Medium", "High"))</f>
        <v>High</v>
      </c>
      <c r="I1052">
        <v>141.69999999999999</v>
      </c>
      <c r="J1052">
        <v>121</v>
      </c>
      <c r="K1052">
        <v>24.09</v>
      </c>
      <c r="L1052">
        <v>232.3</v>
      </c>
      <c r="M1052">
        <v>113</v>
      </c>
      <c r="N1052">
        <v>19.75</v>
      </c>
      <c r="O1052">
        <v>222.1</v>
      </c>
      <c r="P1052">
        <v>131</v>
      </c>
      <c r="Q1052">
        <v>9.99</v>
      </c>
      <c r="R1052">
        <v>12</v>
      </c>
      <c r="S1052">
        <v>5</v>
      </c>
      <c r="T1052">
        <v>3.24</v>
      </c>
      <c r="U1052" t="str">
        <f>IF(Append1[[#This Row],[total_intl_charge]] &lt;= MEDIAN(Append1[total_intl_charge]), "Low", "High")</f>
        <v>High</v>
      </c>
      <c r="V1052">
        <v>1</v>
      </c>
      <c r="W1052" t="s">
        <v>23</v>
      </c>
      <c r="X1052" s="1" t="s">
        <v>23</v>
      </c>
      <c r="Y1052">
        <f>IF(Append1[[#This Row],[churn]]="yes", 1,0)</f>
        <v>0</v>
      </c>
      <c r="Z1052" t="str">
        <f>IF(Append1[[#This Row],[total_eve_charge]]&lt;=15,"Low",
IF(Append1[[#This Row],[total_eve_charge]]&lt;=19,"Medium","High"))</f>
        <v>High</v>
      </c>
      <c r="AA1052" s="1" t="str">
        <f>IF(Append1[[#This Row],[total_day_charge]]&gt;30,"Heavy User",
IF(Append1[[#This Row],[total_eve_charge]]&gt;20,"Evening User",
IF(Append1[[#This Row],[total_night_charge]]&gt;10,"Night User","Low User")))</f>
        <v>Low User</v>
      </c>
    </row>
    <row r="1053" spans="1:27" hidden="1" x14ac:dyDescent="0.3">
      <c r="A1053">
        <v>302</v>
      </c>
      <c r="B1053" s="1" t="s">
        <v>59</v>
      </c>
      <c r="C1053">
        <v>77</v>
      </c>
      <c r="D1053" s="1" t="s">
        <v>32</v>
      </c>
      <c r="E1053" s="1">
        <v>0</v>
      </c>
      <c r="F1053" s="1" t="s">
        <v>23</v>
      </c>
      <c r="G1053">
        <v>0</v>
      </c>
      <c r="H1053" t="str">
        <f>IF(Append1[[#This Row],[number_vmail_messages]]&lt;=10, "Low",
IF(Append1[[#This Row],[number_vmail_messages]]&lt;=25, "Medium", "High"))</f>
        <v>Low</v>
      </c>
      <c r="I1053">
        <v>230</v>
      </c>
      <c r="J1053">
        <v>87</v>
      </c>
      <c r="K1053">
        <v>39.1</v>
      </c>
      <c r="L1053">
        <v>103.2</v>
      </c>
      <c r="M1053">
        <v>138</v>
      </c>
      <c r="N1053">
        <v>8.77</v>
      </c>
      <c r="O1053">
        <v>309.60000000000002</v>
      </c>
      <c r="P1053">
        <v>136</v>
      </c>
      <c r="Q1053">
        <v>13.93</v>
      </c>
      <c r="R1053">
        <v>11.3</v>
      </c>
      <c r="S1053">
        <v>3</v>
      </c>
      <c r="T1053">
        <v>3.05</v>
      </c>
      <c r="U1053" t="str">
        <f>IF(Append1[[#This Row],[total_intl_charge]] &lt;= MEDIAN(Append1[total_intl_charge]), "Low", "High")</f>
        <v>High</v>
      </c>
      <c r="V1053">
        <v>2</v>
      </c>
      <c r="W1053" t="s">
        <v>23</v>
      </c>
      <c r="X1053" s="1" t="s">
        <v>23</v>
      </c>
      <c r="Y1053">
        <f>IF(Append1[[#This Row],[churn]]="yes", 1,0)</f>
        <v>0</v>
      </c>
      <c r="Z1053" t="str">
        <f>IF(Append1[[#This Row],[total_eve_charge]]&lt;=15,"Low",
IF(Append1[[#This Row],[total_eve_charge]]&lt;=19,"Medium","High"))</f>
        <v>Low</v>
      </c>
      <c r="AA1053" s="1" t="str">
        <f>IF(Append1[[#This Row],[total_day_charge]]&gt;30,"Heavy User",
IF(Append1[[#This Row],[total_eve_charge]]&gt;20,"Evening User",
IF(Append1[[#This Row],[total_night_charge]]&gt;10,"Night User","Low User")))</f>
        <v>Heavy User</v>
      </c>
    </row>
    <row r="1054" spans="1:27" hidden="1" x14ac:dyDescent="0.3">
      <c r="A1054">
        <v>303</v>
      </c>
      <c r="B1054" s="1" t="s">
        <v>50</v>
      </c>
      <c r="C1054">
        <v>194</v>
      </c>
      <c r="D1054" s="1" t="s">
        <v>32</v>
      </c>
      <c r="E1054" s="1">
        <v>0</v>
      </c>
      <c r="F1054" s="1" t="s">
        <v>23</v>
      </c>
      <c r="G1054">
        <v>0</v>
      </c>
      <c r="H1054" t="str">
        <f>IF(Append1[[#This Row],[number_vmail_messages]]&lt;=10, "Low",
IF(Append1[[#This Row],[number_vmail_messages]]&lt;=25, "Medium", "High"))</f>
        <v>Low</v>
      </c>
      <c r="I1054">
        <v>162.30000000000001</v>
      </c>
      <c r="J1054">
        <v>88</v>
      </c>
      <c r="K1054">
        <v>27.59</v>
      </c>
      <c r="L1054">
        <v>213.7</v>
      </c>
      <c r="M1054">
        <v>118</v>
      </c>
      <c r="N1054">
        <v>18.16</v>
      </c>
      <c r="O1054">
        <v>192.1</v>
      </c>
      <c r="P1054">
        <v>81</v>
      </c>
      <c r="Q1054">
        <v>8.64</v>
      </c>
      <c r="R1054">
        <v>10.9</v>
      </c>
      <c r="S1054">
        <v>2</v>
      </c>
      <c r="T1054">
        <v>2.94</v>
      </c>
      <c r="U1054" t="str">
        <f>IF(Append1[[#This Row],[total_intl_charge]] &lt;= MEDIAN(Append1[total_intl_charge]), "Low", "High")</f>
        <v>High</v>
      </c>
      <c r="V1054">
        <v>0</v>
      </c>
      <c r="W1054" t="s">
        <v>23</v>
      </c>
      <c r="X1054" s="1" t="s">
        <v>23</v>
      </c>
      <c r="Y1054">
        <f>IF(Append1[[#This Row],[churn]]="yes", 1,0)</f>
        <v>0</v>
      </c>
      <c r="Z1054" t="str">
        <f>IF(Append1[[#This Row],[total_eve_charge]]&lt;=15,"Low",
IF(Append1[[#This Row],[total_eve_charge]]&lt;=19,"Medium","High"))</f>
        <v>Medium</v>
      </c>
      <c r="AA1054" s="1" t="str">
        <f>IF(Append1[[#This Row],[total_day_charge]]&gt;30,"Heavy User",
IF(Append1[[#This Row],[total_eve_charge]]&gt;20,"Evening User",
IF(Append1[[#This Row],[total_night_charge]]&gt;10,"Night User","Low User")))</f>
        <v>Low User</v>
      </c>
    </row>
    <row r="1055" spans="1:27" hidden="1" x14ac:dyDescent="0.3">
      <c r="A1055">
        <v>304</v>
      </c>
      <c r="B1055" s="1" t="s">
        <v>72</v>
      </c>
      <c r="C1055">
        <v>112</v>
      </c>
      <c r="D1055" s="1" t="s">
        <v>22</v>
      </c>
      <c r="E1055" s="1">
        <v>0</v>
      </c>
      <c r="F1055" s="1" t="s">
        <v>23</v>
      </c>
      <c r="G1055">
        <v>0</v>
      </c>
      <c r="H1055" t="str">
        <f>IF(Append1[[#This Row],[number_vmail_messages]]&lt;=10, "Low",
IF(Append1[[#This Row],[number_vmail_messages]]&lt;=25, "Medium", "High"))</f>
        <v>Low</v>
      </c>
      <c r="I1055">
        <v>193.3</v>
      </c>
      <c r="J1055">
        <v>96</v>
      </c>
      <c r="K1055">
        <v>32.86</v>
      </c>
      <c r="L1055">
        <v>264.10000000000002</v>
      </c>
      <c r="M1055">
        <v>123</v>
      </c>
      <c r="N1055">
        <v>22.45</v>
      </c>
      <c r="O1055">
        <v>128.6</v>
      </c>
      <c r="P1055">
        <v>115</v>
      </c>
      <c r="Q1055">
        <v>5.79</v>
      </c>
      <c r="R1055">
        <v>9.1</v>
      </c>
      <c r="S1055">
        <v>3</v>
      </c>
      <c r="T1055">
        <v>2.46</v>
      </c>
      <c r="U1055" t="str">
        <f>IF(Append1[[#This Row],[total_intl_charge]] &lt;= MEDIAN(Append1[total_intl_charge]), "Low", "High")</f>
        <v>Low</v>
      </c>
      <c r="V1055">
        <v>4</v>
      </c>
      <c r="W1055" t="s">
        <v>23</v>
      </c>
      <c r="X1055" s="1" t="s">
        <v>23</v>
      </c>
      <c r="Y1055">
        <f>IF(Append1[[#This Row],[churn]]="yes", 1,0)</f>
        <v>0</v>
      </c>
      <c r="Z1055" t="str">
        <f>IF(Append1[[#This Row],[total_eve_charge]]&lt;=15,"Low",
IF(Append1[[#This Row],[total_eve_charge]]&lt;=19,"Medium","High"))</f>
        <v>High</v>
      </c>
      <c r="AA1055" s="1" t="str">
        <f>IF(Append1[[#This Row],[total_day_charge]]&gt;30,"Heavy User",
IF(Append1[[#This Row],[total_eve_charge]]&gt;20,"Evening User",
IF(Append1[[#This Row],[total_night_charge]]&gt;10,"Night User","Low User")))</f>
        <v>Heavy User</v>
      </c>
    </row>
    <row r="1056" spans="1:27" hidden="1" x14ac:dyDescent="0.3">
      <c r="A1056">
        <v>305</v>
      </c>
      <c r="B1056" s="1" t="s">
        <v>55</v>
      </c>
      <c r="C1056">
        <v>45</v>
      </c>
      <c r="D1056" s="1" t="s">
        <v>22</v>
      </c>
      <c r="E1056" s="1">
        <v>0</v>
      </c>
      <c r="F1056" s="1" t="s">
        <v>23</v>
      </c>
      <c r="G1056">
        <v>0</v>
      </c>
      <c r="H1056" t="str">
        <f>IF(Append1[[#This Row],[number_vmail_messages]]&lt;=10, "Low",
IF(Append1[[#This Row],[number_vmail_messages]]&lt;=25, "Medium", "High"))</f>
        <v>Low</v>
      </c>
      <c r="I1056">
        <v>78.2</v>
      </c>
      <c r="J1056">
        <v>127</v>
      </c>
      <c r="K1056">
        <v>13.29</v>
      </c>
      <c r="L1056">
        <v>253.4</v>
      </c>
      <c r="M1056">
        <v>108</v>
      </c>
      <c r="N1056">
        <v>21.54</v>
      </c>
      <c r="O1056">
        <v>255</v>
      </c>
      <c r="P1056">
        <v>100</v>
      </c>
      <c r="Q1056">
        <v>11.48</v>
      </c>
      <c r="R1056">
        <v>18</v>
      </c>
      <c r="S1056">
        <v>3</v>
      </c>
      <c r="T1056">
        <v>4.8600000000000003</v>
      </c>
      <c r="U1056" t="str">
        <f>IF(Append1[[#This Row],[total_intl_charge]] &lt;= MEDIAN(Append1[total_intl_charge]), "Low", "High")</f>
        <v>High</v>
      </c>
      <c r="V1056">
        <v>1</v>
      </c>
      <c r="W1056" t="s">
        <v>23</v>
      </c>
      <c r="X1056" s="1" t="s">
        <v>23</v>
      </c>
      <c r="Y1056">
        <f>IF(Append1[[#This Row],[churn]]="yes", 1,0)</f>
        <v>0</v>
      </c>
      <c r="Z1056" t="str">
        <f>IF(Append1[[#This Row],[total_eve_charge]]&lt;=15,"Low",
IF(Append1[[#This Row],[total_eve_charge]]&lt;=19,"Medium","High"))</f>
        <v>High</v>
      </c>
      <c r="AA1056" s="1" t="str">
        <f>IF(Append1[[#This Row],[total_day_charge]]&gt;30,"Heavy User",
IF(Append1[[#This Row],[total_eve_charge]]&gt;20,"Evening User",
IF(Append1[[#This Row],[total_night_charge]]&gt;10,"Night User","Low User")))</f>
        <v>Evening User</v>
      </c>
    </row>
    <row r="1057" spans="1:27" hidden="1" x14ac:dyDescent="0.3">
      <c r="A1057">
        <v>306</v>
      </c>
      <c r="B1057" s="1" t="s">
        <v>21</v>
      </c>
      <c r="C1057">
        <v>132</v>
      </c>
      <c r="D1057" s="1" t="s">
        <v>22</v>
      </c>
      <c r="E1057" s="1">
        <v>0</v>
      </c>
      <c r="F1057" s="1" t="s">
        <v>23</v>
      </c>
      <c r="G1057">
        <v>0</v>
      </c>
      <c r="H1057" t="str">
        <f>IF(Append1[[#This Row],[number_vmail_messages]]&lt;=10, "Low",
IF(Append1[[#This Row],[number_vmail_messages]]&lt;=25, "Medium", "High"))</f>
        <v>Low</v>
      </c>
      <c r="I1057">
        <v>83.4</v>
      </c>
      <c r="J1057">
        <v>110</v>
      </c>
      <c r="K1057">
        <v>14.18</v>
      </c>
      <c r="L1057">
        <v>232.2</v>
      </c>
      <c r="M1057">
        <v>137</v>
      </c>
      <c r="N1057">
        <v>19.739999999999998</v>
      </c>
      <c r="O1057">
        <v>146.69999999999999</v>
      </c>
      <c r="P1057">
        <v>114</v>
      </c>
      <c r="Q1057">
        <v>6.6</v>
      </c>
      <c r="R1057">
        <v>7.6</v>
      </c>
      <c r="S1057">
        <v>5</v>
      </c>
      <c r="T1057">
        <v>2.0499999999999998</v>
      </c>
      <c r="U1057" t="str">
        <f>IF(Append1[[#This Row],[total_intl_charge]] &lt;= MEDIAN(Append1[total_intl_charge]), "Low", "High")</f>
        <v>Low</v>
      </c>
      <c r="V1057">
        <v>1</v>
      </c>
      <c r="W1057" t="s">
        <v>23</v>
      </c>
      <c r="X1057" s="1" t="s">
        <v>23</v>
      </c>
      <c r="Y1057">
        <f>IF(Append1[[#This Row],[churn]]="yes", 1,0)</f>
        <v>0</v>
      </c>
      <c r="Z1057" t="str">
        <f>IF(Append1[[#This Row],[total_eve_charge]]&lt;=15,"Low",
IF(Append1[[#This Row],[total_eve_charge]]&lt;=19,"Medium","High"))</f>
        <v>High</v>
      </c>
      <c r="AA1057" s="1" t="str">
        <f>IF(Append1[[#This Row],[total_day_charge]]&gt;30,"Heavy User",
IF(Append1[[#This Row],[total_eve_charge]]&gt;20,"Evening User",
IF(Append1[[#This Row],[total_night_charge]]&gt;10,"Night User","Low User")))</f>
        <v>Low User</v>
      </c>
    </row>
    <row r="1058" spans="1:27" hidden="1" x14ac:dyDescent="0.3">
      <c r="A1058">
        <v>307</v>
      </c>
      <c r="B1058" s="1" t="s">
        <v>72</v>
      </c>
      <c r="C1058">
        <v>135</v>
      </c>
      <c r="D1058" s="1" t="s">
        <v>22</v>
      </c>
      <c r="E1058" s="1">
        <v>0</v>
      </c>
      <c r="F1058" s="1" t="s">
        <v>23</v>
      </c>
      <c r="G1058">
        <v>0</v>
      </c>
      <c r="H1058" t="str">
        <f>IF(Append1[[#This Row],[number_vmail_messages]]&lt;=10, "Low",
IF(Append1[[#This Row],[number_vmail_messages]]&lt;=25, "Medium", "High"))</f>
        <v>Low</v>
      </c>
      <c r="I1058">
        <v>201.8</v>
      </c>
      <c r="J1058">
        <v>81</v>
      </c>
      <c r="K1058">
        <v>34.31</v>
      </c>
      <c r="L1058">
        <v>225</v>
      </c>
      <c r="M1058">
        <v>114</v>
      </c>
      <c r="N1058">
        <v>19.13</v>
      </c>
      <c r="O1058">
        <v>204.4</v>
      </c>
      <c r="P1058">
        <v>82</v>
      </c>
      <c r="Q1058">
        <v>9.1999999999999993</v>
      </c>
      <c r="R1058">
        <v>10.3</v>
      </c>
      <c r="S1058">
        <v>6</v>
      </c>
      <c r="T1058">
        <v>2.78</v>
      </c>
      <c r="U1058" t="str">
        <f>IF(Append1[[#This Row],[total_intl_charge]] &lt;= MEDIAN(Append1[total_intl_charge]), "Low", "High")</f>
        <v>Low</v>
      </c>
      <c r="V1058">
        <v>1</v>
      </c>
      <c r="W1058" t="s">
        <v>23</v>
      </c>
      <c r="X1058" s="1" t="s">
        <v>23</v>
      </c>
      <c r="Y1058">
        <f>IF(Append1[[#This Row],[churn]]="yes", 1,0)</f>
        <v>0</v>
      </c>
      <c r="Z1058" t="str">
        <f>IF(Append1[[#This Row],[total_eve_charge]]&lt;=15,"Low",
IF(Append1[[#This Row],[total_eve_charge]]&lt;=19,"Medium","High"))</f>
        <v>High</v>
      </c>
      <c r="AA1058" s="1" t="str">
        <f>IF(Append1[[#This Row],[total_day_charge]]&gt;30,"Heavy User",
IF(Append1[[#This Row],[total_eve_charge]]&gt;20,"Evening User",
IF(Append1[[#This Row],[total_night_charge]]&gt;10,"Night User","Low User")))</f>
        <v>Heavy User</v>
      </c>
    </row>
    <row r="1059" spans="1:27" hidden="1" x14ac:dyDescent="0.3">
      <c r="A1059">
        <v>308</v>
      </c>
      <c r="B1059" s="1" t="s">
        <v>58</v>
      </c>
      <c r="C1059">
        <v>56</v>
      </c>
      <c r="D1059" s="1" t="s">
        <v>32</v>
      </c>
      <c r="E1059" s="1">
        <v>0</v>
      </c>
      <c r="F1059" s="1" t="s">
        <v>23</v>
      </c>
      <c r="G1059">
        <v>0</v>
      </c>
      <c r="H1059" t="str">
        <f>IF(Append1[[#This Row],[number_vmail_messages]]&lt;=10, "Low",
IF(Append1[[#This Row],[number_vmail_messages]]&lt;=25, "Medium", "High"))</f>
        <v>Low</v>
      </c>
      <c r="I1059">
        <v>197</v>
      </c>
      <c r="J1059">
        <v>110</v>
      </c>
      <c r="K1059">
        <v>33.49</v>
      </c>
      <c r="L1059">
        <v>222.8</v>
      </c>
      <c r="M1059">
        <v>102</v>
      </c>
      <c r="N1059">
        <v>18.940000000000001</v>
      </c>
      <c r="O1059">
        <v>225.3</v>
      </c>
      <c r="P1059">
        <v>91</v>
      </c>
      <c r="Q1059">
        <v>10.14</v>
      </c>
      <c r="R1059">
        <v>10.6</v>
      </c>
      <c r="S1059">
        <v>6</v>
      </c>
      <c r="T1059">
        <v>2.86</v>
      </c>
      <c r="U1059" t="str">
        <f>IF(Append1[[#This Row],[total_intl_charge]] &lt;= MEDIAN(Append1[total_intl_charge]), "Low", "High")</f>
        <v>High</v>
      </c>
      <c r="V1059">
        <v>2</v>
      </c>
      <c r="W1059" t="s">
        <v>23</v>
      </c>
      <c r="X1059" s="1" t="s">
        <v>23</v>
      </c>
      <c r="Y1059">
        <f>IF(Append1[[#This Row],[churn]]="yes", 1,0)</f>
        <v>0</v>
      </c>
      <c r="Z1059" t="str">
        <f>IF(Append1[[#This Row],[total_eve_charge]]&lt;=15,"Low",
IF(Append1[[#This Row],[total_eve_charge]]&lt;=19,"Medium","High"))</f>
        <v>Medium</v>
      </c>
      <c r="AA1059" s="1" t="str">
        <f>IF(Append1[[#This Row],[total_day_charge]]&gt;30,"Heavy User",
IF(Append1[[#This Row],[total_eve_charge]]&gt;20,"Evening User",
IF(Append1[[#This Row],[total_night_charge]]&gt;10,"Night User","Low User")))</f>
        <v>Heavy User</v>
      </c>
    </row>
    <row r="1060" spans="1:27" hidden="1" x14ac:dyDescent="0.3">
      <c r="A1060">
        <v>309</v>
      </c>
      <c r="B1060" s="1" t="s">
        <v>66</v>
      </c>
      <c r="C1060">
        <v>151</v>
      </c>
      <c r="D1060" s="1" t="s">
        <v>22</v>
      </c>
      <c r="E1060" s="1">
        <v>1</v>
      </c>
      <c r="F1060" s="1" t="s">
        <v>23</v>
      </c>
      <c r="G1060">
        <v>0</v>
      </c>
      <c r="H1060" t="str">
        <f>IF(Append1[[#This Row],[number_vmail_messages]]&lt;=10, "Low",
IF(Append1[[#This Row],[number_vmail_messages]]&lt;=25, "Medium", "High"))</f>
        <v>Low</v>
      </c>
      <c r="I1060">
        <v>218</v>
      </c>
      <c r="J1060">
        <v>57</v>
      </c>
      <c r="K1060">
        <v>37.06</v>
      </c>
      <c r="L1060">
        <v>114.4</v>
      </c>
      <c r="M1060">
        <v>88</v>
      </c>
      <c r="N1060">
        <v>9.7200000000000006</v>
      </c>
      <c r="O1060">
        <v>269.2</v>
      </c>
      <c r="P1060">
        <v>95</v>
      </c>
      <c r="Q1060">
        <v>12.11</v>
      </c>
      <c r="R1060">
        <v>12.4</v>
      </c>
      <c r="S1060">
        <v>1</v>
      </c>
      <c r="T1060">
        <v>3.35</v>
      </c>
      <c r="U1060" t="str">
        <f>IF(Append1[[#This Row],[total_intl_charge]] &lt;= MEDIAN(Append1[total_intl_charge]), "Low", "High")</f>
        <v>High</v>
      </c>
      <c r="V1060">
        <v>0</v>
      </c>
      <c r="W1060" t="s">
        <v>24</v>
      </c>
      <c r="X1060" s="1" t="s">
        <v>24</v>
      </c>
      <c r="Y1060">
        <f>IF(Append1[[#This Row],[churn]]="yes", 1,0)</f>
        <v>1</v>
      </c>
      <c r="Z1060" t="str">
        <f>IF(Append1[[#This Row],[total_eve_charge]]&lt;=15,"Low",
IF(Append1[[#This Row],[total_eve_charge]]&lt;=19,"Medium","High"))</f>
        <v>Low</v>
      </c>
      <c r="AA1060" s="1" t="str">
        <f>IF(Append1[[#This Row],[total_day_charge]]&gt;30,"Heavy User",
IF(Append1[[#This Row],[total_eve_charge]]&gt;20,"Evening User",
IF(Append1[[#This Row],[total_night_charge]]&gt;10,"Night User","Low User")))</f>
        <v>Heavy User</v>
      </c>
    </row>
    <row r="1061" spans="1:27" hidden="1" x14ac:dyDescent="0.3">
      <c r="A1061">
        <v>310</v>
      </c>
      <c r="B1061" s="1" t="s">
        <v>44</v>
      </c>
      <c r="C1061">
        <v>32</v>
      </c>
      <c r="D1061" s="1" t="s">
        <v>22</v>
      </c>
      <c r="E1061" s="1">
        <v>0</v>
      </c>
      <c r="F1061" s="1" t="s">
        <v>23</v>
      </c>
      <c r="G1061">
        <v>0</v>
      </c>
      <c r="H1061" t="str">
        <f>IF(Append1[[#This Row],[number_vmail_messages]]&lt;=10, "Low",
IF(Append1[[#This Row],[number_vmail_messages]]&lt;=25, "Medium", "High"))</f>
        <v>Low</v>
      </c>
      <c r="I1061">
        <v>164.8</v>
      </c>
      <c r="J1061">
        <v>98</v>
      </c>
      <c r="K1061">
        <v>28.02</v>
      </c>
      <c r="L1061">
        <v>229.9</v>
      </c>
      <c r="M1061">
        <v>96</v>
      </c>
      <c r="N1061">
        <v>19.54</v>
      </c>
      <c r="O1061">
        <v>167.3</v>
      </c>
      <c r="P1061">
        <v>108</v>
      </c>
      <c r="Q1061">
        <v>7.53</v>
      </c>
      <c r="R1061">
        <v>14.8</v>
      </c>
      <c r="S1061">
        <v>2</v>
      </c>
      <c r="T1061">
        <v>4</v>
      </c>
      <c r="U1061" t="str">
        <f>IF(Append1[[#This Row],[total_intl_charge]] &lt;= MEDIAN(Append1[total_intl_charge]), "Low", "High")</f>
        <v>High</v>
      </c>
      <c r="V1061">
        <v>2</v>
      </c>
      <c r="W1061" t="s">
        <v>23</v>
      </c>
      <c r="X1061" s="1" t="s">
        <v>23</v>
      </c>
      <c r="Y1061">
        <f>IF(Append1[[#This Row],[churn]]="yes", 1,0)</f>
        <v>0</v>
      </c>
      <c r="Z1061" t="str">
        <f>IF(Append1[[#This Row],[total_eve_charge]]&lt;=15,"Low",
IF(Append1[[#This Row],[total_eve_charge]]&lt;=19,"Medium","High"))</f>
        <v>High</v>
      </c>
      <c r="AA1061" s="1" t="str">
        <f>IF(Append1[[#This Row],[total_day_charge]]&gt;30,"Heavy User",
IF(Append1[[#This Row],[total_eve_charge]]&gt;20,"Evening User",
IF(Append1[[#This Row],[total_night_charge]]&gt;10,"Night User","Low User")))</f>
        <v>Low User</v>
      </c>
    </row>
    <row r="1062" spans="1:27" x14ac:dyDescent="0.3">
      <c r="A1062">
        <v>311</v>
      </c>
      <c r="B1062" s="1" t="s">
        <v>62</v>
      </c>
      <c r="C1062">
        <v>87</v>
      </c>
      <c r="D1062" s="1" t="s">
        <v>22</v>
      </c>
      <c r="E1062" s="1">
        <v>0</v>
      </c>
      <c r="F1062" s="1" t="s">
        <v>24</v>
      </c>
      <c r="G1062">
        <v>21</v>
      </c>
      <c r="H1062" t="str">
        <f>IF(Append1[[#This Row],[number_vmail_messages]]&lt;=10, "Low",
IF(Append1[[#This Row],[number_vmail_messages]]&lt;=25, "Medium", "High"))</f>
        <v>Medium</v>
      </c>
      <c r="I1062">
        <v>214</v>
      </c>
      <c r="J1062">
        <v>113</v>
      </c>
      <c r="K1062">
        <v>36.380000000000003</v>
      </c>
      <c r="L1062">
        <v>180</v>
      </c>
      <c r="M1062">
        <v>114</v>
      </c>
      <c r="N1062">
        <v>15.3</v>
      </c>
      <c r="O1062">
        <v>134.5</v>
      </c>
      <c r="P1062">
        <v>82</v>
      </c>
      <c r="Q1062">
        <v>6.05</v>
      </c>
      <c r="R1062">
        <v>10.6</v>
      </c>
      <c r="S1062">
        <v>5</v>
      </c>
      <c r="T1062">
        <v>2.86</v>
      </c>
      <c r="U1062" t="str">
        <f>IF(Append1[[#This Row],[total_intl_charge]] &lt;= MEDIAN(Append1[total_intl_charge]), "Low", "High")</f>
        <v>High</v>
      </c>
      <c r="V1062">
        <v>0</v>
      </c>
      <c r="W1062" t="s">
        <v>23</v>
      </c>
      <c r="X1062" s="1" t="s">
        <v>23</v>
      </c>
      <c r="Y1062">
        <f>IF(Append1[[#This Row],[churn]]="yes", 1,0)</f>
        <v>0</v>
      </c>
      <c r="Z1062" t="str">
        <f>IF(Append1[[#This Row],[total_eve_charge]]&lt;=15,"Low",
IF(Append1[[#This Row],[total_eve_charge]]&lt;=19,"Medium","High"))</f>
        <v>Medium</v>
      </c>
      <c r="AA1062" s="1" t="str">
        <f>IF(Append1[[#This Row],[total_day_charge]]&gt;30,"Heavy User",
IF(Append1[[#This Row],[total_eve_charge]]&gt;20,"Evening User",
IF(Append1[[#This Row],[total_night_charge]]&gt;10,"Night User","Low User")))</f>
        <v>Heavy User</v>
      </c>
    </row>
    <row r="1063" spans="1:27" hidden="1" x14ac:dyDescent="0.3">
      <c r="A1063">
        <v>312</v>
      </c>
      <c r="B1063" s="1" t="s">
        <v>69</v>
      </c>
      <c r="C1063">
        <v>138</v>
      </c>
      <c r="D1063" s="1" t="s">
        <v>22</v>
      </c>
      <c r="E1063" s="1">
        <v>0</v>
      </c>
      <c r="F1063" s="1" t="s">
        <v>23</v>
      </c>
      <c r="G1063">
        <v>0</v>
      </c>
      <c r="H1063" t="str">
        <f>IF(Append1[[#This Row],[number_vmail_messages]]&lt;=10, "Low",
IF(Append1[[#This Row],[number_vmail_messages]]&lt;=25, "Medium", "High"))</f>
        <v>Low</v>
      </c>
      <c r="I1063">
        <v>170.5</v>
      </c>
      <c r="J1063">
        <v>87</v>
      </c>
      <c r="K1063">
        <v>28.99</v>
      </c>
      <c r="L1063">
        <v>118.2</v>
      </c>
      <c r="M1063">
        <v>116</v>
      </c>
      <c r="N1063">
        <v>10.050000000000001</v>
      </c>
      <c r="O1063">
        <v>187.9</v>
      </c>
      <c r="P1063">
        <v>111</v>
      </c>
      <c r="Q1063">
        <v>8.4600000000000009</v>
      </c>
      <c r="R1063">
        <v>11.2</v>
      </c>
      <c r="S1063">
        <v>7</v>
      </c>
      <c r="T1063">
        <v>3.02</v>
      </c>
      <c r="U1063" t="str">
        <f>IF(Append1[[#This Row],[total_intl_charge]] &lt;= MEDIAN(Append1[total_intl_charge]), "Low", "High")</f>
        <v>High</v>
      </c>
      <c r="V1063">
        <v>2</v>
      </c>
      <c r="W1063" t="s">
        <v>23</v>
      </c>
      <c r="X1063" s="1" t="s">
        <v>23</v>
      </c>
      <c r="Y1063">
        <f>IF(Append1[[#This Row],[churn]]="yes", 1,0)</f>
        <v>0</v>
      </c>
      <c r="Z1063" t="str">
        <f>IF(Append1[[#This Row],[total_eve_charge]]&lt;=15,"Low",
IF(Append1[[#This Row],[total_eve_charge]]&lt;=19,"Medium","High"))</f>
        <v>Low</v>
      </c>
      <c r="AA1063" s="1" t="str">
        <f>IF(Append1[[#This Row],[total_day_charge]]&gt;30,"Heavy User",
IF(Append1[[#This Row],[total_eve_charge]]&gt;20,"Evening User",
IF(Append1[[#This Row],[total_night_charge]]&gt;10,"Night User","Low User")))</f>
        <v>Low User</v>
      </c>
    </row>
    <row r="1064" spans="1:27" hidden="1" x14ac:dyDescent="0.3">
      <c r="A1064">
        <v>313</v>
      </c>
      <c r="B1064" s="1" t="s">
        <v>70</v>
      </c>
      <c r="C1064">
        <v>79</v>
      </c>
      <c r="D1064" s="1" t="s">
        <v>32</v>
      </c>
      <c r="E1064" s="1">
        <v>0</v>
      </c>
      <c r="F1064" s="1" t="s">
        <v>23</v>
      </c>
      <c r="G1064">
        <v>0</v>
      </c>
      <c r="H1064" t="str">
        <f>IF(Append1[[#This Row],[number_vmail_messages]]&lt;=10, "Low",
IF(Append1[[#This Row],[number_vmail_messages]]&lt;=25, "Medium", "High"))</f>
        <v>Low</v>
      </c>
      <c r="I1064">
        <v>205.7</v>
      </c>
      <c r="J1064">
        <v>123</v>
      </c>
      <c r="K1064">
        <v>34.97</v>
      </c>
      <c r="L1064">
        <v>214.5</v>
      </c>
      <c r="M1064">
        <v>108</v>
      </c>
      <c r="N1064">
        <v>18.23</v>
      </c>
      <c r="O1064">
        <v>226.1</v>
      </c>
      <c r="P1064">
        <v>106</v>
      </c>
      <c r="Q1064">
        <v>10.17</v>
      </c>
      <c r="R1064">
        <v>6.7</v>
      </c>
      <c r="S1064">
        <v>18</v>
      </c>
      <c r="T1064">
        <v>1.81</v>
      </c>
      <c r="U1064" t="str">
        <f>IF(Append1[[#This Row],[total_intl_charge]] &lt;= MEDIAN(Append1[total_intl_charge]), "Low", "High")</f>
        <v>Low</v>
      </c>
      <c r="V1064">
        <v>1</v>
      </c>
      <c r="W1064" t="s">
        <v>23</v>
      </c>
      <c r="X1064" s="1" t="s">
        <v>23</v>
      </c>
      <c r="Y1064">
        <f>IF(Append1[[#This Row],[churn]]="yes", 1,0)</f>
        <v>0</v>
      </c>
      <c r="Z1064" t="str">
        <f>IF(Append1[[#This Row],[total_eve_charge]]&lt;=15,"Low",
IF(Append1[[#This Row],[total_eve_charge]]&lt;=19,"Medium","High"))</f>
        <v>Medium</v>
      </c>
      <c r="AA1064" s="1" t="str">
        <f>IF(Append1[[#This Row],[total_day_charge]]&gt;30,"Heavy User",
IF(Append1[[#This Row],[total_eve_charge]]&gt;20,"Evening User",
IF(Append1[[#This Row],[total_night_charge]]&gt;10,"Night User","Low User")))</f>
        <v>Heavy User</v>
      </c>
    </row>
    <row r="1065" spans="1:27" hidden="1" x14ac:dyDescent="0.3">
      <c r="A1065">
        <v>314</v>
      </c>
      <c r="B1065" s="1" t="s">
        <v>43</v>
      </c>
      <c r="C1065">
        <v>95</v>
      </c>
      <c r="D1065" s="1" t="s">
        <v>22</v>
      </c>
      <c r="E1065" s="1">
        <v>1</v>
      </c>
      <c r="F1065" s="1" t="s">
        <v>23</v>
      </c>
      <c r="G1065">
        <v>0</v>
      </c>
      <c r="H1065" t="str">
        <f>IF(Append1[[#This Row],[number_vmail_messages]]&lt;=10, "Low",
IF(Append1[[#This Row],[number_vmail_messages]]&lt;=25, "Medium", "High"))</f>
        <v>Low</v>
      </c>
      <c r="I1065">
        <v>165.5</v>
      </c>
      <c r="J1065">
        <v>84</v>
      </c>
      <c r="K1065">
        <v>28.14</v>
      </c>
      <c r="L1065">
        <v>286.2</v>
      </c>
      <c r="M1065">
        <v>112</v>
      </c>
      <c r="N1065">
        <v>24.33</v>
      </c>
      <c r="O1065">
        <v>198.9</v>
      </c>
      <c r="P1065">
        <v>89</v>
      </c>
      <c r="Q1065">
        <v>8.9499999999999993</v>
      </c>
      <c r="R1065">
        <v>11.5</v>
      </c>
      <c r="S1065">
        <v>2</v>
      </c>
      <c r="T1065">
        <v>3.11</v>
      </c>
      <c r="U1065" t="str">
        <f>IF(Append1[[#This Row],[total_intl_charge]] &lt;= MEDIAN(Append1[total_intl_charge]), "Low", "High")</f>
        <v>High</v>
      </c>
      <c r="V1065">
        <v>1</v>
      </c>
      <c r="W1065" t="s">
        <v>24</v>
      </c>
      <c r="X1065" s="1" t="s">
        <v>24</v>
      </c>
      <c r="Y1065">
        <f>IF(Append1[[#This Row],[churn]]="yes", 1,0)</f>
        <v>1</v>
      </c>
      <c r="Z1065" t="str">
        <f>IF(Append1[[#This Row],[total_eve_charge]]&lt;=15,"Low",
IF(Append1[[#This Row],[total_eve_charge]]&lt;=19,"Medium","High"))</f>
        <v>High</v>
      </c>
      <c r="AA1065" s="1" t="str">
        <f>IF(Append1[[#This Row],[total_day_charge]]&gt;30,"Heavy User",
IF(Append1[[#This Row],[total_eve_charge]]&gt;20,"Evening User",
IF(Append1[[#This Row],[total_night_charge]]&gt;10,"Night User","Low User")))</f>
        <v>Evening User</v>
      </c>
    </row>
    <row r="1066" spans="1:27" hidden="1" x14ac:dyDescent="0.3">
      <c r="A1066">
        <v>315</v>
      </c>
      <c r="B1066" s="1" t="s">
        <v>21</v>
      </c>
      <c r="C1066">
        <v>127</v>
      </c>
      <c r="D1066" s="1" t="s">
        <v>22</v>
      </c>
      <c r="E1066" s="1">
        <v>0</v>
      </c>
      <c r="F1066" s="1" t="s">
        <v>23</v>
      </c>
      <c r="G1066">
        <v>0</v>
      </c>
      <c r="H1066" t="str">
        <f>IF(Append1[[#This Row],[number_vmail_messages]]&lt;=10, "Low",
IF(Append1[[#This Row],[number_vmail_messages]]&lt;=25, "Medium", "High"))</f>
        <v>Low</v>
      </c>
      <c r="I1066">
        <v>221</v>
      </c>
      <c r="J1066">
        <v>100</v>
      </c>
      <c r="K1066">
        <v>37.57</v>
      </c>
      <c r="L1066">
        <v>160.69999999999999</v>
      </c>
      <c r="M1066">
        <v>113</v>
      </c>
      <c r="N1066">
        <v>13.66</v>
      </c>
      <c r="O1066">
        <v>233.1</v>
      </c>
      <c r="P1066">
        <v>96</v>
      </c>
      <c r="Q1066">
        <v>10.49</v>
      </c>
      <c r="R1066">
        <v>6.8</v>
      </c>
      <c r="S1066">
        <v>4</v>
      </c>
      <c r="T1066">
        <v>1.84</v>
      </c>
      <c r="U1066" t="str">
        <f>IF(Append1[[#This Row],[total_intl_charge]] &lt;= MEDIAN(Append1[total_intl_charge]), "Low", "High")</f>
        <v>Low</v>
      </c>
      <c r="V1066">
        <v>2</v>
      </c>
      <c r="W1066" t="s">
        <v>23</v>
      </c>
      <c r="X1066" s="1" t="s">
        <v>23</v>
      </c>
      <c r="Y1066">
        <f>IF(Append1[[#This Row],[churn]]="yes", 1,0)</f>
        <v>0</v>
      </c>
      <c r="Z1066" t="str">
        <f>IF(Append1[[#This Row],[total_eve_charge]]&lt;=15,"Low",
IF(Append1[[#This Row],[total_eve_charge]]&lt;=19,"Medium","High"))</f>
        <v>Low</v>
      </c>
      <c r="AA1066" s="1" t="str">
        <f>IF(Append1[[#This Row],[total_day_charge]]&gt;30,"Heavy User",
IF(Append1[[#This Row],[total_eve_charge]]&gt;20,"Evening User",
IF(Append1[[#This Row],[total_night_charge]]&gt;10,"Night User","Low User")))</f>
        <v>Heavy User</v>
      </c>
    </row>
    <row r="1067" spans="1:27" hidden="1" x14ac:dyDescent="0.3">
      <c r="A1067">
        <v>316</v>
      </c>
      <c r="B1067" s="1" t="s">
        <v>62</v>
      </c>
      <c r="C1067">
        <v>137</v>
      </c>
      <c r="D1067" s="1" t="s">
        <v>26</v>
      </c>
      <c r="E1067" s="1">
        <v>0</v>
      </c>
      <c r="F1067" s="1" t="s">
        <v>23</v>
      </c>
      <c r="G1067">
        <v>0</v>
      </c>
      <c r="H1067" t="str">
        <f>IF(Append1[[#This Row],[number_vmail_messages]]&lt;=10, "Low",
IF(Append1[[#This Row],[number_vmail_messages]]&lt;=25, "Medium", "High"))</f>
        <v>Low</v>
      </c>
      <c r="I1067">
        <v>242.1</v>
      </c>
      <c r="J1067">
        <v>118</v>
      </c>
      <c r="K1067">
        <v>41.16</v>
      </c>
      <c r="L1067">
        <v>191</v>
      </c>
      <c r="M1067">
        <v>93</v>
      </c>
      <c r="N1067">
        <v>16.239999999999998</v>
      </c>
      <c r="O1067">
        <v>218.6</v>
      </c>
      <c r="P1067">
        <v>50</v>
      </c>
      <c r="Q1067">
        <v>9.84</v>
      </c>
      <c r="R1067">
        <v>14.7</v>
      </c>
      <c r="S1067">
        <v>2</v>
      </c>
      <c r="T1067">
        <v>3.97</v>
      </c>
      <c r="U1067" t="str">
        <f>IF(Append1[[#This Row],[total_intl_charge]] &lt;= MEDIAN(Append1[total_intl_charge]), "Low", "High")</f>
        <v>High</v>
      </c>
      <c r="V1067">
        <v>3</v>
      </c>
      <c r="W1067" t="s">
        <v>23</v>
      </c>
      <c r="X1067" s="1" t="s">
        <v>23</v>
      </c>
      <c r="Y1067">
        <f>IF(Append1[[#This Row],[churn]]="yes", 1,0)</f>
        <v>0</v>
      </c>
      <c r="Z1067" t="str">
        <f>IF(Append1[[#This Row],[total_eve_charge]]&lt;=15,"Low",
IF(Append1[[#This Row],[total_eve_charge]]&lt;=19,"Medium","High"))</f>
        <v>Medium</v>
      </c>
      <c r="AA1067" s="1" t="str">
        <f>IF(Append1[[#This Row],[total_day_charge]]&gt;30,"Heavy User",
IF(Append1[[#This Row],[total_eve_charge]]&gt;20,"Evening User",
IF(Append1[[#This Row],[total_night_charge]]&gt;10,"Night User","Low User")))</f>
        <v>Heavy User</v>
      </c>
    </row>
    <row r="1068" spans="1:27" hidden="1" x14ac:dyDescent="0.3">
      <c r="A1068">
        <v>317</v>
      </c>
      <c r="B1068" s="1" t="s">
        <v>50</v>
      </c>
      <c r="C1068">
        <v>97</v>
      </c>
      <c r="D1068" s="1" t="s">
        <v>22</v>
      </c>
      <c r="E1068" s="1">
        <v>0</v>
      </c>
      <c r="F1068" s="1" t="s">
        <v>23</v>
      </c>
      <c r="G1068">
        <v>0</v>
      </c>
      <c r="H1068" t="str">
        <f>IF(Append1[[#This Row],[number_vmail_messages]]&lt;=10, "Low",
IF(Append1[[#This Row],[number_vmail_messages]]&lt;=25, "Medium", "High"))</f>
        <v>Low</v>
      </c>
      <c r="I1068">
        <v>151.6</v>
      </c>
      <c r="J1068">
        <v>107</v>
      </c>
      <c r="K1068">
        <v>25.77</v>
      </c>
      <c r="L1068">
        <v>155.4</v>
      </c>
      <c r="M1068">
        <v>96</v>
      </c>
      <c r="N1068">
        <v>13.21</v>
      </c>
      <c r="O1068">
        <v>240</v>
      </c>
      <c r="P1068">
        <v>112</v>
      </c>
      <c r="Q1068">
        <v>10.8</v>
      </c>
      <c r="R1068">
        <v>14.7</v>
      </c>
      <c r="S1068">
        <v>4</v>
      </c>
      <c r="T1068">
        <v>3.97</v>
      </c>
      <c r="U1068" t="str">
        <f>IF(Append1[[#This Row],[total_intl_charge]] &lt;= MEDIAN(Append1[total_intl_charge]), "Low", "High")</f>
        <v>High</v>
      </c>
      <c r="V1068">
        <v>1</v>
      </c>
      <c r="W1068" t="s">
        <v>23</v>
      </c>
      <c r="X1068" s="1" t="s">
        <v>23</v>
      </c>
      <c r="Y1068">
        <f>IF(Append1[[#This Row],[churn]]="yes", 1,0)</f>
        <v>0</v>
      </c>
      <c r="Z1068" t="str">
        <f>IF(Append1[[#This Row],[total_eve_charge]]&lt;=15,"Low",
IF(Append1[[#This Row],[total_eve_charge]]&lt;=19,"Medium","High"))</f>
        <v>Low</v>
      </c>
      <c r="AA1068" s="1" t="str">
        <f>IF(Append1[[#This Row],[total_day_charge]]&gt;30,"Heavy User",
IF(Append1[[#This Row],[total_eve_charge]]&gt;20,"Evening User",
IF(Append1[[#This Row],[total_night_charge]]&gt;10,"Night User","Low User")))</f>
        <v>Night User</v>
      </c>
    </row>
    <row r="1069" spans="1:27" hidden="1" x14ac:dyDescent="0.3">
      <c r="A1069">
        <v>318</v>
      </c>
      <c r="B1069" s="1" t="s">
        <v>64</v>
      </c>
      <c r="C1069">
        <v>149</v>
      </c>
      <c r="D1069" s="1" t="s">
        <v>22</v>
      </c>
      <c r="E1069" s="1">
        <v>1</v>
      </c>
      <c r="F1069" s="1" t="s">
        <v>23</v>
      </c>
      <c r="G1069">
        <v>0</v>
      </c>
      <c r="H1069" t="str">
        <f>IF(Append1[[#This Row],[number_vmail_messages]]&lt;=10, "Low",
IF(Append1[[#This Row],[number_vmail_messages]]&lt;=25, "Medium", "High"))</f>
        <v>Low</v>
      </c>
      <c r="I1069">
        <v>176.2</v>
      </c>
      <c r="J1069">
        <v>87</v>
      </c>
      <c r="K1069">
        <v>29.95</v>
      </c>
      <c r="L1069">
        <v>145</v>
      </c>
      <c r="M1069">
        <v>81</v>
      </c>
      <c r="N1069">
        <v>12.33</v>
      </c>
      <c r="O1069">
        <v>249.5</v>
      </c>
      <c r="P1069">
        <v>92</v>
      </c>
      <c r="Q1069">
        <v>11.23</v>
      </c>
      <c r="R1069">
        <v>5.7</v>
      </c>
      <c r="S1069">
        <v>4</v>
      </c>
      <c r="T1069">
        <v>1.54</v>
      </c>
      <c r="U1069" t="str">
        <f>IF(Append1[[#This Row],[total_intl_charge]] &lt;= MEDIAN(Append1[total_intl_charge]), "Low", "High")</f>
        <v>Low</v>
      </c>
      <c r="V1069">
        <v>0</v>
      </c>
      <c r="W1069" t="s">
        <v>23</v>
      </c>
      <c r="X1069" s="1" t="s">
        <v>24</v>
      </c>
      <c r="Y1069">
        <f>IF(Append1[[#This Row],[churn]]="yes", 1,0)</f>
        <v>0</v>
      </c>
      <c r="Z1069" t="str">
        <f>IF(Append1[[#This Row],[total_eve_charge]]&lt;=15,"Low",
IF(Append1[[#This Row],[total_eve_charge]]&lt;=19,"Medium","High"))</f>
        <v>Low</v>
      </c>
      <c r="AA1069" s="1" t="str">
        <f>IF(Append1[[#This Row],[total_day_charge]]&gt;30,"Heavy User",
IF(Append1[[#This Row],[total_eve_charge]]&gt;20,"Evening User",
IF(Append1[[#This Row],[total_night_charge]]&gt;10,"Night User","Low User")))</f>
        <v>Night User</v>
      </c>
    </row>
    <row r="1070" spans="1:27" x14ac:dyDescent="0.3">
      <c r="A1070">
        <v>319</v>
      </c>
      <c r="B1070" s="1" t="s">
        <v>57</v>
      </c>
      <c r="C1070">
        <v>117</v>
      </c>
      <c r="D1070" s="1" t="s">
        <v>22</v>
      </c>
      <c r="E1070" s="1">
        <v>1</v>
      </c>
      <c r="F1070" s="1" t="s">
        <v>24</v>
      </c>
      <c r="G1070">
        <v>22</v>
      </c>
      <c r="H1070" t="str">
        <f>IF(Append1[[#This Row],[number_vmail_messages]]&lt;=10, "Low",
IF(Append1[[#This Row],[number_vmail_messages]]&lt;=25, "Medium", "High"))</f>
        <v>Medium</v>
      </c>
      <c r="I1070">
        <v>196</v>
      </c>
      <c r="J1070">
        <v>82</v>
      </c>
      <c r="K1070">
        <v>33.32</v>
      </c>
      <c r="L1070">
        <v>322.7</v>
      </c>
      <c r="M1070">
        <v>82</v>
      </c>
      <c r="N1070">
        <v>27.43</v>
      </c>
      <c r="O1070">
        <v>225.6</v>
      </c>
      <c r="P1070">
        <v>120</v>
      </c>
      <c r="Q1070">
        <v>10.15</v>
      </c>
      <c r="R1070">
        <v>3.7</v>
      </c>
      <c r="S1070">
        <v>5</v>
      </c>
      <c r="T1070">
        <v>1</v>
      </c>
      <c r="U1070" t="str">
        <f>IF(Append1[[#This Row],[total_intl_charge]] &lt;= MEDIAN(Append1[total_intl_charge]), "Low", "High")</f>
        <v>Low</v>
      </c>
      <c r="V1070">
        <v>1</v>
      </c>
      <c r="W1070" t="s">
        <v>23</v>
      </c>
      <c r="X1070" s="1" t="s">
        <v>24</v>
      </c>
      <c r="Y1070">
        <f>IF(Append1[[#This Row],[churn]]="yes", 1,0)</f>
        <v>0</v>
      </c>
      <c r="Z1070" t="str">
        <f>IF(Append1[[#This Row],[total_eve_charge]]&lt;=15,"Low",
IF(Append1[[#This Row],[total_eve_charge]]&lt;=19,"Medium","High"))</f>
        <v>High</v>
      </c>
      <c r="AA1070" s="1" t="str">
        <f>IF(Append1[[#This Row],[total_day_charge]]&gt;30,"Heavy User",
IF(Append1[[#This Row],[total_eve_charge]]&gt;20,"Evening User",
IF(Append1[[#This Row],[total_night_charge]]&gt;10,"Night User","Low User")))</f>
        <v>Heavy User</v>
      </c>
    </row>
    <row r="1071" spans="1:27" hidden="1" x14ac:dyDescent="0.3">
      <c r="A1071">
        <v>320</v>
      </c>
      <c r="B1071" s="1" t="s">
        <v>67</v>
      </c>
      <c r="C1071">
        <v>84</v>
      </c>
      <c r="D1071" s="1" t="s">
        <v>32</v>
      </c>
      <c r="E1071" s="1">
        <v>0</v>
      </c>
      <c r="F1071" s="1" t="s">
        <v>23</v>
      </c>
      <c r="G1071">
        <v>0</v>
      </c>
      <c r="H1071" t="str">
        <f>IF(Append1[[#This Row],[number_vmail_messages]]&lt;=10, "Low",
IF(Append1[[#This Row],[number_vmail_messages]]&lt;=25, "Medium", "High"))</f>
        <v>Low</v>
      </c>
      <c r="I1071">
        <v>159.5</v>
      </c>
      <c r="J1071">
        <v>125</v>
      </c>
      <c r="K1071">
        <v>27.12</v>
      </c>
      <c r="L1071">
        <v>247.1</v>
      </c>
      <c r="M1071">
        <v>90</v>
      </c>
      <c r="N1071">
        <v>21</v>
      </c>
      <c r="O1071">
        <v>187.9</v>
      </c>
      <c r="P1071">
        <v>82</v>
      </c>
      <c r="Q1071">
        <v>8.4600000000000009</v>
      </c>
      <c r="R1071">
        <v>7.2</v>
      </c>
      <c r="S1071">
        <v>4</v>
      </c>
      <c r="T1071">
        <v>1.94</v>
      </c>
      <c r="U1071" t="str">
        <f>IF(Append1[[#This Row],[total_intl_charge]] &lt;= MEDIAN(Append1[total_intl_charge]), "Low", "High")</f>
        <v>Low</v>
      </c>
      <c r="V1071">
        <v>2</v>
      </c>
      <c r="W1071" t="s">
        <v>23</v>
      </c>
      <c r="X1071" s="1" t="s">
        <v>23</v>
      </c>
      <c r="Y1071">
        <f>IF(Append1[[#This Row],[churn]]="yes", 1,0)</f>
        <v>0</v>
      </c>
      <c r="Z1071" t="str">
        <f>IF(Append1[[#This Row],[total_eve_charge]]&lt;=15,"Low",
IF(Append1[[#This Row],[total_eve_charge]]&lt;=19,"Medium","High"))</f>
        <v>High</v>
      </c>
      <c r="AA1071" s="1" t="str">
        <f>IF(Append1[[#This Row],[total_day_charge]]&gt;30,"Heavy User",
IF(Append1[[#This Row],[total_eve_charge]]&gt;20,"Evening User",
IF(Append1[[#This Row],[total_night_charge]]&gt;10,"Night User","Low User")))</f>
        <v>Evening User</v>
      </c>
    </row>
    <row r="1072" spans="1:27" hidden="1" x14ac:dyDescent="0.3">
      <c r="A1072">
        <v>321</v>
      </c>
      <c r="B1072" s="1" t="s">
        <v>21</v>
      </c>
      <c r="C1072">
        <v>137</v>
      </c>
      <c r="D1072" s="1" t="s">
        <v>22</v>
      </c>
      <c r="E1072" s="1">
        <v>0</v>
      </c>
      <c r="F1072" s="1" t="s">
        <v>23</v>
      </c>
      <c r="G1072">
        <v>0</v>
      </c>
      <c r="H1072" t="str">
        <f>IF(Append1[[#This Row],[number_vmail_messages]]&lt;=10, "Low",
IF(Append1[[#This Row],[number_vmail_messages]]&lt;=25, "Medium", "High"))</f>
        <v>Low</v>
      </c>
      <c r="I1072">
        <v>230.2</v>
      </c>
      <c r="J1072">
        <v>113</v>
      </c>
      <c r="K1072">
        <v>39.130000000000003</v>
      </c>
      <c r="L1072">
        <v>220.4</v>
      </c>
      <c r="M1072">
        <v>79</v>
      </c>
      <c r="N1072">
        <v>18.73</v>
      </c>
      <c r="O1072">
        <v>204.7</v>
      </c>
      <c r="P1072">
        <v>111</v>
      </c>
      <c r="Q1072">
        <v>9.2100000000000009</v>
      </c>
      <c r="R1072">
        <v>10.7</v>
      </c>
      <c r="S1072">
        <v>7</v>
      </c>
      <c r="T1072">
        <v>2.89</v>
      </c>
      <c r="U1072" t="str">
        <f>IF(Append1[[#This Row],[total_intl_charge]] &lt;= MEDIAN(Append1[total_intl_charge]), "Low", "High")</f>
        <v>High</v>
      </c>
      <c r="V1072">
        <v>4</v>
      </c>
      <c r="W1072" t="s">
        <v>23</v>
      </c>
      <c r="X1072" s="1" t="s">
        <v>23</v>
      </c>
      <c r="Y1072">
        <f>IF(Append1[[#This Row],[churn]]="yes", 1,0)</f>
        <v>0</v>
      </c>
      <c r="Z1072" t="str">
        <f>IF(Append1[[#This Row],[total_eve_charge]]&lt;=15,"Low",
IF(Append1[[#This Row],[total_eve_charge]]&lt;=19,"Medium","High"))</f>
        <v>Medium</v>
      </c>
      <c r="AA1072" s="1" t="str">
        <f>IF(Append1[[#This Row],[total_day_charge]]&gt;30,"Heavy User",
IF(Append1[[#This Row],[total_eve_charge]]&gt;20,"Evening User",
IF(Append1[[#This Row],[total_night_charge]]&gt;10,"Night User","Low User")))</f>
        <v>Heavy User</v>
      </c>
    </row>
    <row r="1073" spans="1:27" hidden="1" x14ac:dyDescent="0.3">
      <c r="A1073">
        <v>322</v>
      </c>
      <c r="B1073" s="1" t="s">
        <v>52</v>
      </c>
      <c r="C1073">
        <v>54</v>
      </c>
      <c r="D1073" s="1" t="s">
        <v>26</v>
      </c>
      <c r="E1073" s="1">
        <v>0</v>
      </c>
      <c r="F1073" s="1" t="s">
        <v>23</v>
      </c>
      <c r="G1073">
        <v>0</v>
      </c>
      <c r="H1073" t="str">
        <f>IF(Append1[[#This Row],[number_vmail_messages]]&lt;=10, "Low",
IF(Append1[[#This Row],[number_vmail_messages]]&lt;=25, "Medium", "High"))</f>
        <v>Low</v>
      </c>
      <c r="I1073">
        <v>210.5</v>
      </c>
      <c r="J1073">
        <v>102</v>
      </c>
      <c r="K1073">
        <v>35.79</v>
      </c>
      <c r="L1073">
        <v>204.5</v>
      </c>
      <c r="M1073">
        <v>83</v>
      </c>
      <c r="N1073">
        <v>17.38</v>
      </c>
      <c r="O1073">
        <v>127.8</v>
      </c>
      <c r="P1073">
        <v>53</v>
      </c>
      <c r="Q1073">
        <v>5.75</v>
      </c>
      <c r="R1073">
        <v>8.5</v>
      </c>
      <c r="S1073">
        <v>5</v>
      </c>
      <c r="T1073">
        <v>2.2999999999999998</v>
      </c>
      <c r="U1073" t="str">
        <f>IF(Append1[[#This Row],[total_intl_charge]] &lt;= MEDIAN(Append1[total_intl_charge]), "Low", "High")</f>
        <v>Low</v>
      </c>
      <c r="V1073">
        <v>1</v>
      </c>
      <c r="W1073" t="s">
        <v>23</v>
      </c>
      <c r="X1073" s="1" t="s">
        <v>23</v>
      </c>
      <c r="Y1073">
        <f>IF(Append1[[#This Row],[churn]]="yes", 1,0)</f>
        <v>0</v>
      </c>
      <c r="Z1073" t="str">
        <f>IF(Append1[[#This Row],[total_eve_charge]]&lt;=15,"Low",
IF(Append1[[#This Row],[total_eve_charge]]&lt;=19,"Medium","High"))</f>
        <v>Medium</v>
      </c>
      <c r="AA1073" s="1" t="str">
        <f>IF(Append1[[#This Row],[total_day_charge]]&gt;30,"Heavy User",
IF(Append1[[#This Row],[total_eve_charge]]&gt;20,"Evening User",
IF(Append1[[#This Row],[total_night_charge]]&gt;10,"Night User","Low User")))</f>
        <v>Heavy User</v>
      </c>
    </row>
    <row r="1074" spans="1:27" hidden="1" x14ac:dyDescent="0.3">
      <c r="A1074">
        <v>323</v>
      </c>
      <c r="B1074" s="1" t="s">
        <v>37</v>
      </c>
      <c r="C1074">
        <v>85</v>
      </c>
      <c r="D1074" s="1" t="s">
        <v>22</v>
      </c>
      <c r="E1074" s="1">
        <v>0</v>
      </c>
      <c r="F1074" s="1" t="s">
        <v>23</v>
      </c>
      <c r="G1074">
        <v>0</v>
      </c>
      <c r="H1074" t="str">
        <f>IF(Append1[[#This Row],[number_vmail_messages]]&lt;=10, "Low",
IF(Append1[[#This Row],[number_vmail_messages]]&lt;=25, "Medium", "High"))</f>
        <v>Low</v>
      </c>
      <c r="I1074">
        <v>102</v>
      </c>
      <c r="J1074">
        <v>95</v>
      </c>
      <c r="K1074">
        <v>17.34</v>
      </c>
      <c r="L1074">
        <v>270.2</v>
      </c>
      <c r="M1074">
        <v>139</v>
      </c>
      <c r="N1074">
        <v>22.97</v>
      </c>
      <c r="O1074">
        <v>148.19999999999999</v>
      </c>
      <c r="P1074">
        <v>105</v>
      </c>
      <c r="Q1074">
        <v>6.67</v>
      </c>
      <c r="R1074">
        <v>10.7</v>
      </c>
      <c r="S1074">
        <v>3</v>
      </c>
      <c r="T1074">
        <v>2.89</v>
      </c>
      <c r="U1074" t="str">
        <f>IF(Append1[[#This Row],[total_intl_charge]] &lt;= MEDIAN(Append1[total_intl_charge]), "Low", "High")</f>
        <v>High</v>
      </c>
      <c r="V1074">
        <v>1</v>
      </c>
      <c r="W1074" t="s">
        <v>23</v>
      </c>
      <c r="X1074" s="1" t="s">
        <v>23</v>
      </c>
      <c r="Y1074">
        <f>IF(Append1[[#This Row],[churn]]="yes", 1,0)</f>
        <v>0</v>
      </c>
      <c r="Z1074" t="str">
        <f>IF(Append1[[#This Row],[total_eve_charge]]&lt;=15,"Low",
IF(Append1[[#This Row],[total_eve_charge]]&lt;=19,"Medium","High"))</f>
        <v>High</v>
      </c>
      <c r="AA1074" s="1" t="str">
        <f>IF(Append1[[#This Row],[total_day_charge]]&gt;30,"Heavy User",
IF(Append1[[#This Row],[total_eve_charge]]&gt;20,"Evening User",
IF(Append1[[#This Row],[total_night_charge]]&gt;10,"Night User","Low User")))</f>
        <v>Evening User</v>
      </c>
    </row>
    <row r="1075" spans="1:27" hidden="1" x14ac:dyDescent="0.3">
      <c r="A1075">
        <v>324</v>
      </c>
      <c r="B1075" s="1" t="s">
        <v>71</v>
      </c>
      <c r="C1075">
        <v>43</v>
      </c>
      <c r="D1075" s="1" t="s">
        <v>22</v>
      </c>
      <c r="E1075" s="1">
        <v>0</v>
      </c>
      <c r="F1075" s="1" t="s">
        <v>23</v>
      </c>
      <c r="G1075">
        <v>0</v>
      </c>
      <c r="H1075" t="str">
        <f>IF(Append1[[#This Row],[number_vmail_messages]]&lt;=10, "Low",
IF(Append1[[#This Row],[number_vmail_messages]]&lt;=25, "Medium", "High"))</f>
        <v>Low</v>
      </c>
      <c r="I1075">
        <v>168.4</v>
      </c>
      <c r="J1075">
        <v>125</v>
      </c>
      <c r="K1075">
        <v>28.63</v>
      </c>
      <c r="L1075">
        <v>243.8</v>
      </c>
      <c r="M1075">
        <v>89</v>
      </c>
      <c r="N1075">
        <v>20.72</v>
      </c>
      <c r="O1075">
        <v>214.7</v>
      </c>
      <c r="P1075">
        <v>102</v>
      </c>
      <c r="Q1075">
        <v>9.66</v>
      </c>
      <c r="R1075">
        <v>11.1</v>
      </c>
      <c r="S1075">
        <v>2</v>
      </c>
      <c r="T1075">
        <v>3</v>
      </c>
      <c r="U1075" t="str">
        <f>IF(Append1[[#This Row],[total_intl_charge]] &lt;= MEDIAN(Append1[total_intl_charge]), "Low", "High")</f>
        <v>High</v>
      </c>
      <c r="V1075">
        <v>1</v>
      </c>
      <c r="W1075" t="s">
        <v>23</v>
      </c>
      <c r="X1075" s="1" t="s">
        <v>23</v>
      </c>
      <c r="Y1075">
        <f>IF(Append1[[#This Row],[churn]]="yes", 1,0)</f>
        <v>0</v>
      </c>
      <c r="Z1075" t="str">
        <f>IF(Append1[[#This Row],[total_eve_charge]]&lt;=15,"Low",
IF(Append1[[#This Row],[total_eve_charge]]&lt;=19,"Medium","High"))</f>
        <v>High</v>
      </c>
      <c r="AA1075" s="1" t="str">
        <f>IF(Append1[[#This Row],[total_day_charge]]&gt;30,"Heavy User",
IF(Append1[[#This Row],[total_eve_charge]]&gt;20,"Evening User",
IF(Append1[[#This Row],[total_night_charge]]&gt;10,"Night User","Low User")))</f>
        <v>Evening User</v>
      </c>
    </row>
    <row r="1076" spans="1:27" hidden="1" x14ac:dyDescent="0.3">
      <c r="A1076">
        <v>325</v>
      </c>
      <c r="B1076" s="1" t="s">
        <v>42</v>
      </c>
      <c r="C1076">
        <v>35</v>
      </c>
      <c r="D1076" s="1" t="s">
        <v>22</v>
      </c>
      <c r="E1076" s="1">
        <v>0</v>
      </c>
      <c r="F1076" s="1" t="s">
        <v>23</v>
      </c>
      <c r="G1076">
        <v>0</v>
      </c>
      <c r="H1076" t="str">
        <f>IF(Append1[[#This Row],[number_vmail_messages]]&lt;=10, "Low",
IF(Append1[[#This Row],[number_vmail_messages]]&lt;=25, "Medium", "High"))</f>
        <v>Low</v>
      </c>
      <c r="I1076">
        <v>105.6</v>
      </c>
      <c r="J1076">
        <v>129</v>
      </c>
      <c r="K1076">
        <v>17.95</v>
      </c>
      <c r="L1076">
        <v>258.2</v>
      </c>
      <c r="M1076">
        <v>129</v>
      </c>
      <c r="N1076">
        <v>21.95</v>
      </c>
      <c r="O1076">
        <v>213.1</v>
      </c>
      <c r="P1076">
        <v>77</v>
      </c>
      <c r="Q1076">
        <v>9.59</v>
      </c>
      <c r="R1076">
        <v>8.6999999999999993</v>
      </c>
      <c r="S1076">
        <v>3</v>
      </c>
      <c r="T1076">
        <v>2.35</v>
      </c>
      <c r="U1076" t="str">
        <f>IF(Append1[[#This Row],[total_intl_charge]] &lt;= MEDIAN(Append1[total_intl_charge]), "Low", "High")</f>
        <v>Low</v>
      </c>
      <c r="V1076">
        <v>0</v>
      </c>
      <c r="W1076" t="s">
        <v>23</v>
      </c>
      <c r="X1076" s="1" t="s">
        <v>23</v>
      </c>
      <c r="Y1076">
        <f>IF(Append1[[#This Row],[churn]]="yes", 1,0)</f>
        <v>0</v>
      </c>
      <c r="Z1076" t="str">
        <f>IF(Append1[[#This Row],[total_eve_charge]]&lt;=15,"Low",
IF(Append1[[#This Row],[total_eve_charge]]&lt;=19,"Medium","High"))</f>
        <v>High</v>
      </c>
      <c r="AA1076" s="1" t="str">
        <f>IF(Append1[[#This Row],[total_day_charge]]&gt;30,"Heavy User",
IF(Append1[[#This Row],[total_eve_charge]]&gt;20,"Evening User",
IF(Append1[[#This Row],[total_night_charge]]&gt;10,"Night User","Low User")))</f>
        <v>Evening User</v>
      </c>
    </row>
    <row r="1077" spans="1:27" hidden="1" x14ac:dyDescent="0.3">
      <c r="A1077">
        <v>326</v>
      </c>
      <c r="B1077" s="1" t="s">
        <v>55</v>
      </c>
      <c r="C1077">
        <v>98</v>
      </c>
      <c r="D1077" s="1" t="s">
        <v>22</v>
      </c>
      <c r="E1077" s="1">
        <v>0</v>
      </c>
      <c r="F1077" s="1" t="s">
        <v>23</v>
      </c>
      <c r="G1077">
        <v>0</v>
      </c>
      <c r="H1077" t="str">
        <f>IF(Append1[[#This Row],[number_vmail_messages]]&lt;=10, "Low",
IF(Append1[[#This Row],[number_vmail_messages]]&lt;=25, "Medium", "High"))</f>
        <v>Low</v>
      </c>
      <c r="I1077">
        <v>206.5</v>
      </c>
      <c r="J1077">
        <v>92</v>
      </c>
      <c r="K1077">
        <v>35.11</v>
      </c>
      <c r="L1077">
        <v>176.2</v>
      </c>
      <c r="M1077">
        <v>152</v>
      </c>
      <c r="N1077">
        <v>14.98</v>
      </c>
      <c r="O1077">
        <v>232.8</v>
      </c>
      <c r="P1077">
        <v>115</v>
      </c>
      <c r="Q1077">
        <v>10.48</v>
      </c>
      <c r="R1077">
        <v>12.4</v>
      </c>
      <c r="S1077">
        <v>5</v>
      </c>
      <c r="T1077">
        <v>3.35</v>
      </c>
      <c r="U1077" t="str">
        <f>IF(Append1[[#This Row],[total_intl_charge]] &lt;= MEDIAN(Append1[total_intl_charge]), "Low", "High")</f>
        <v>High</v>
      </c>
      <c r="V1077">
        <v>5</v>
      </c>
      <c r="W1077" t="s">
        <v>23</v>
      </c>
      <c r="X1077" s="1" t="s">
        <v>23</v>
      </c>
      <c r="Y1077">
        <f>IF(Append1[[#This Row],[churn]]="yes", 1,0)</f>
        <v>0</v>
      </c>
      <c r="Z1077" t="str">
        <f>IF(Append1[[#This Row],[total_eve_charge]]&lt;=15,"Low",
IF(Append1[[#This Row],[total_eve_charge]]&lt;=19,"Medium","High"))</f>
        <v>Low</v>
      </c>
      <c r="AA1077" s="1" t="str">
        <f>IF(Append1[[#This Row],[total_day_charge]]&gt;30,"Heavy User",
IF(Append1[[#This Row],[total_eve_charge]]&gt;20,"Evening User",
IF(Append1[[#This Row],[total_night_charge]]&gt;10,"Night User","Low User")))</f>
        <v>Heavy User</v>
      </c>
    </row>
    <row r="1078" spans="1:27" hidden="1" x14ac:dyDescent="0.3">
      <c r="A1078">
        <v>327</v>
      </c>
      <c r="B1078" s="1" t="s">
        <v>53</v>
      </c>
      <c r="C1078">
        <v>112</v>
      </c>
      <c r="D1078" s="1" t="s">
        <v>26</v>
      </c>
      <c r="E1078" s="1">
        <v>0</v>
      </c>
      <c r="F1078" s="1" t="s">
        <v>23</v>
      </c>
      <c r="G1078">
        <v>0</v>
      </c>
      <c r="H1078" t="str">
        <f>IF(Append1[[#This Row],[number_vmail_messages]]&lt;=10, "Low",
IF(Append1[[#This Row],[number_vmail_messages]]&lt;=25, "Medium", "High"))</f>
        <v>Low</v>
      </c>
      <c r="I1078">
        <v>217.1</v>
      </c>
      <c r="J1078">
        <v>76</v>
      </c>
      <c r="K1078">
        <v>36.909999999999997</v>
      </c>
      <c r="L1078">
        <v>205.2</v>
      </c>
      <c r="M1078">
        <v>100</v>
      </c>
      <c r="N1078">
        <v>17.440000000000001</v>
      </c>
      <c r="O1078">
        <v>185.7</v>
      </c>
      <c r="P1078">
        <v>91</v>
      </c>
      <c r="Q1078">
        <v>8.36</v>
      </c>
      <c r="R1078">
        <v>9.4</v>
      </c>
      <c r="S1078">
        <v>3</v>
      </c>
      <c r="T1078">
        <v>2.54</v>
      </c>
      <c r="U1078" t="str">
        <f>IF(Append1[[#This Row],[total_intl_charge]] &lt;= MEDIAN(Append1[total_intl_charge]), "Low", "High")</f>
        <v>Low</v>
      </c>
      <c r="V1078">
        <v>2</v>
      </c>
      <c r="W1078" t="s">
        <v>23</v>
      </c>
      <c r="X1078" s="1" t="s">
        <v>23</v>
      </c>
      <c r="Y1078">
        <f>IF(Append1[[#This Row],[churn]]="yes", 1,0)</f>
        <v>0</v>
      </c>
      <c r="Z1078" t="str">
        <f>IF(Append1[[#This Row],[total_eve_charge]]&lt;=15,"Low",
IF(Append1[[#This Row],[total_eve_charge]]&lt;=19,"Medium","High"))</f>
        <v>Medium</v>
      </c>
      <c r="AA1078" s="1" t="str">
        <f>IF(Append1[[#This Row],[total_day_charge]]&gt;30,"Heavy User",
IF(Append1[[#This Row],[total_eve_charge]]&gt;20,"Evening User",
IF(Append1[[#This Row],[total_night_charge]]&gt;10,"Night User","Low User")))</f>
        <v>Heavy User</v>
      </c>
    </row>
    <row r="1079" spans="1:27" hidden="1" x14ac:dyDescent="0.3">
      <c r="A1079">
        <v>328</v>
      </c>
      <c r="B1079" s="1" t="s">
        <v>37</v>
      </c>
      <c r="C1079">
        <v>16</v>
      </c>
      <c r="D1079" s="1" t="s">
        <v>26</v>
      </c>
      <c r="E1079" s="1">
        <v>0</v>
      </c>
      <c r="F1079" s="1" t="s">
        <v>23</v>
      </c>
      <c r="G1079">
        <v>0</v>
      </c>
      <c r="H1079" t="str">
        <f>IF(Append1[[#This Row],[number_vmail_messages]]&lt;=10, "Low",
IF(Append1[[#This Row],[number_vmail_messages]]&lt;=25, "Medium", "High"))</f>
        <v>Low</v>
      </c>
      <c r="I1079">
        <v>229.6</v>
      </c>
      <c r="J1079">
        <v>78</v>
      </c>
      <c r="K1079">
        <v>39.03</v>
      </c>
      <c r="L1079">
        <v>205.7</v>
      </c>
      <c r="M1079">
        <v>108</v>
      </c>
      <c r="N1079">
        <v>17.48</v>
      </c>
      <c r="O1079">
        <v>166.2</v>
      </c>
      <c r="P1079">
        <v>91</v>
      </c>
      <c r="Q1079">
        <v>7.48</v>
      </c>
      <c r="R1079">
        <v>10.8</v>
      </c>
      <c r="S1079">
        <v>2</v>
      </c>
      <c r="T1079">
        <v>2.92</v>
      </c>
      <c r="U1079" t="str">
        <f>IF(Append1[[#This Row],[total_intl_charge]] &lt;= MEDIAN(Append1[total_intl_charge]), "Low", "High")</f>
        <v>High</v>
      </c>
      <c r="V1079">
        <v>0</v>
      </c>
      <c r="W1079" t="s">
        <v>24</v>
      </c>
      <c r="X1079" s="1" t="s">
        <v>23</v>
      </c>
      <c r="Y1079">
        <f>IF(Append1[[#This Row],[churn]]="yes", 1,0)</f>
        <v>1</v>
      </c>
      <c r="Z1079" t="str">
        <f>IF(Append1[[#This Row],[total_eve_charge]]&lt;=15,"Low",
IF(Append1[[#This Row],[total_eve_charge]]&lt;=19,"Medium","High"))</f>
        <v>Medium</v>
      </c>
      <c r="AA1079" s="1" t="str">
        <f>IF(Append1[[#This Row],[total_day_charge]]&gt;30,"Heavy User",
IF(Append1[[#This Row],[total_eve_charge]]&gt;20,"Evening User",
IF(Append1[[#This Row],[total_night_charge]]&gt;10,"Night User","Low User")))</f>
        <v>Heavy User</v>
      </c>
    </row>
    <row r="1080" spans="1:27" x14ac:dyDescent="0.3">
      <c r="A1080">
        <v>329</v>
      </c>
      <c r="B1080" s="1" t="s">
        <v>75</v>
      </c>
      <c r="C1080">
        <v>98</v>
      </c>
      <c r="D1080" s="1" t="s">
        <v>22</v>
      </c>
      <c r="E1080" s="1">
        <v>0</v>
      </c>
      <c r="F1080" s="1" t="s">
        <v>24</v>
      </c>
      <c r="G1080">
        <v>22</v>
      </c>
      <c r="H1080" t="str">
        <f>IF(Append1[[#This Row],[number_vmail_messages]]&lt;=10, "Low",
IF(Append1[[#This Row],[number_vmail_messages]]&lt;=25, "Medium", "High"))</f>
        <v>Medium</v>
      </c>
      <c r="I1080">
        <v>278.3</v>
      </c>
      <c r="J1080">
        <v>89</v>
      </c>
      <c r="K1080">
        <v>47.31</v>
      </c>
      <c r="L1080">
        <v>93.4</v>
      </c>
      <c r="M1080">
        <v>143</v>
      </c>
      <c r="N1080">
        <v>7.94</v>
      </c>
      <c r="O1080">
        <v>107.6</v>
      </c>
      <c r="P1080">
        <v>42</v>
      </c>
      <c r="Q1080">
        <v>4.84</v>
      </c>
      <c r="R1080">
        <v>9.6999999999999993</v>
      </c>
      <c r="S1080">
        <v>5</v>
      </c>
      <c r="T1080">
        <v>2.62</v>
      </c>
      <c r="U1080" t="str">
        <f>IF(Append1[[#This Row],[total_intl_charge]] &lt;= MEDIAN(Append1[total_intl_charge]), "Low", "High")</f>
        <v>Low</v>
      </c>
      <c r="V1080">
        <v>0</v>
      </c>
      <c r="W1080" t="s">
        <v>23</v>
      </c>
      <c r="X1080" s="1" t="s">
        <v>23</v>
      </c>
      <c r="Y1080">
        <f>IF(Append1[[#This Row],[churn]]="yes", 1,0)</f>
        <v>0</v>
      </c>
      <c r="Z1080" t="str">
        <f>IF(Append1[[#This Row],[total_eve_charge]]&lt;=15,"Low",
IF(Append1[[#This Row],[total_eve_charge]]&lt;=19,"Medium","High"))</f>
        <v>Low</v>
      </c>
      <c r="AA1080" s="1" t="str">
        <f>IF(Append1[[#This Row],[total_day_charge]]&gt;30,"Heavy User",
IF(Append1[[#This Row],[total_eve_charge]]&gt;20,"Evening User",
IF(Append1[[#This Row],[total_night_charge]]&gt;10,"Night User","Low User")))</f>
        <v>Heavy User</v>
      </c>
    </row>
    <row r="1081" spans="1:27" hidden="1" x14ac:dyDescent="0.3">
      <c r="A1081">
        <v>330</v>
      </c>
      <c r="B1081" s="1" t="s">
        <v>30</v>
      </c>
      <c r="C1081">
        <v>84</v>
      </c>
      <c r="D1081" s="1" t="s">
        <v>26</v>
      </c>
      <c r="E1081" s="1">
        <v>0</v>
      </c>
      <c r="F1081" s="1" t="s">
        <v>23</v>
      </c>
      <c r="G1081">
        <v>0</v>
      </c>
      <c r="H1081" t="str">
        <f>IF(Append1[[#This Row],[number_vmail_messages]]&lt;=10, "Low",
IF(Append1[[#This Row],[number_vmail_messages]]&lt;=25, "Medium", "High"))</f>
        <v>Low</v>
      </c>
      <c r="I1081">
        <v>181.5</v>
      </c>
      <c r="J1081">
        <v>129</v>
      </c>
      <c r="K1081">
        <v>30.86</v>
      </c>
      <c r="L1081">
        <v>130.69999999999999</v>
      </c>
      <c r="M1081">
        <v>112</v>
      </c>
      <c r="N1081">
        <v>11.11</v>
      </c>
      <c r="O1081">
        <v>186.5</v>
      </c>
      <c r="P1081">
        <v>118</v>
      </c>
      <c r="Q1081">
        <v>8.39</v>
      </c>
      <c r="R1081">
        <v>8.5</v>
      </c>
      <c r="S1081">
        <v>4</v>
      </c>
      <c r="T1081">
        <v>2.2999999999999998</v>
      </c>
      <c r="U1081" t="str">
        <f>IF(Append1[[#This Row],[total_intl_charge]] &lt;= MEDIAN(Append1[total_intl_charge]), "Low", "High")</f>
        <v>Low</v>
      </c>
      <c r="V1081">
        <v>1</v>
      </c>
      <c r="W1081" t="s">
        <v>23</v>
      </c>
      <c r="X1081" s="1" t="s">
        <v>23</v>
      </c>
      <c r="Y1081">
        <f>IF(Append1[[#This Row],[churn]]="yes", 1,0)</f>
        <v>0</v>
      </c>
      <c r="Z1081" t="str">
        <f>IF(Append1[[#This Row],[total_eve_charge]]&lt;=15,"Low",
IF(Append1[[#This Row],[total_eve_charge]]&lt;=19,"Medium","High"))</f>
        <v>Low</v>
      </c>
      <c r="AA1081" s="1" t="str">
        <f>IF(Append1[[#This Row],[total_day_charge]]&gt;30,"Heavy User",
IF(Append1[[#This Row],[total_eve_charge]]&gt;20,"Evening User",
IF(Append1[[#This Row],[total_night_charge]]&gt;10,"Night User","Low User")))</f>
        <v>Heavy User</v>
      </c>
    </row>
    <row r="1082" spans="1:27" hidden="1" x14ac:dyDescent="0.3">
      <c r="A1082">
        <v>331</v>
      </c>
      <c r="B1082" s="1" t="s">
        <v>69</v>
      </c>
      <c r="C1082">
        <v>66</v>
      </c>
      <c r="D1082" s="1" t="s">
        <v>22</v>
      </c>
      <c r="E1082" s="1">
        <v>0</v>
      </c>
      <c r="F1082" s="1" t="s">
        <v>23</v>
      </c>
      <c r="G1082">
        <v>0</v>
      </c>
      <c r="H1082" t="str">
        <f>IF(Append1[[#This Row],[number_vmail_messages]]&lt;=10, "Low",
IF(Append1[[#This Row],[number_vmail_messages]]&lt;=25, "Medium", "High"))</f>
        <v>Low</v>
      </c>
      <c r="I1082">
        <v>167.3</v>
      </c>
      <c r="J1082">
        <v>91</v>
      </c>
      <c r="K1082">
        <v>28.44</v>
      </c>
      <c r="L1082">
        <v>230</v>
      </c>
      <c r="M1082">
        <v>68</v>
      </c>
      <c r="N1082">
        <v>19.55</v>
      </c>
      <c r="O1082">
        <v>191.7</v>
      </c>
      <c r="P1082">
        <v>118</v>
      </c>
      <c r="Q1082">
        <v>8.6300000000000008</v>
      </c>
      <c r="R1082">
        <v>10.6</v>
      </c>
      <c r="S1082">
        <v>5</v>
      </c>
      <c r="T1082">
        <v>2.86</v>
      </c>
      <c r="U1082" t="str">
        <f>IF(Append1[[#This Row],[total_intl_charge]] &lt;= MEDIAN(Append1[total_intl_charge]), "Low", "High")</f>
        <v>High</v>
      </c>
      <c r="V1082">
        <v>1</v>
      </c>
      <c r="W1082" t="s">
        <v>24</v>
      </c>
      <c r="X1082" s="1" t="s">
        <v>23</v>
      </c>
      <c r="Y1082">
        <f>IF(Append1[[#This Row],[churn]]="yes", 1,0)</f>
        <v>1</v>
      </c>
      <c r="Z1082" t="str">
        <f>IF(Append1[[#This Row],[total_eve_charge]]&lt;=15,"Low",
IF(Append1[[#This Row],[total_eve_charge]]&lt;=19,"Medium","High"))</f>
        <v>High</v>
      </c>
      <c r="AA1082" s="1" t="str">
        <f>IF(Append1[[#This Row],[total_day_charge]]&gt;30,"Heavy User",
IF(Append1[[#This Row],[total_eve_charge]]&gt;20,"Evening User",
IF(Append1[[#This Row],[total_night_charge]]&gt;10,"Night User","Low User")))</f>
        <v>Low User</v>
      </c>
    </row>
    <row r="1083" spans="1:27" hidden="1" x14ac:dyDescent="0.3">
      <c r="A1083">
        <v>332</v>
      </c>
      <c r="B1083" s="1" t="s">
        <v>35</v>
      </c>
      <c r="C1083">
        <v>74</v>
      </c>
      <c r="D1083" s="1" t="s">
        <v>22</v>
      </c>
      <c r="E1083" s="1">
        <v>0</v>
      </c>
      <c r="F1083" s="1" t="s">
        <v>23</v>
      </c>
      <c r="G1083">
        <v>0</v>
      </c>
      <c r="H1083" t="str">
        <f>IF(Append1[[#This Row],[number_vmail_messages]]&lt;=10, "Low",
IF(Append1[[#This Row],[number_vmail_messages]]&lt;=25, "Medium", "High"))</f>
        <v>Low</v>
      </c>
      <c r="I1083">
        <v>221.1</v>
      </c>
      <c r="J1083">
        <v>124</v>
      </c>
      <c r="K1083">
        <v>37.590000000000003</v>
      </c>
      <c r="L1083">
        <v>110.8</v>
      </c>
      <c r="M1083">
        <v>94</v>
      </c>
      <c r="N1083">
        <v>9.42</v>
      </c>
      <c r="O1083">
        <v>240.1</v>
      </c>
      <c r="P1083">
        <v>112</v>
      </c>
      <c r="Q1083">
        <v>10.8</v>
      </c>
      <c r="R1083">
        <v>10.6</v>
      </c>
      <c r="S1083">
        <v>3</v>
      </c>
      <c r="T1083">
        <v>2.86</v>
      </c>
      <c r="U1083" t="str">
        <f>IF(Append1[[#This Row],[total_intl_charge]] &lt;= MEDIAN(Append1[total_intl_charge]), "Low", "High")</f>
        <v>High</v>
      </c>
      <c r="V1083">
        <v>0</v>
      </c>
      <c r="W1083" t="s">
        <v>23</v>
      </c>
      <c r="X1083" s="1" t="s">
        <v>23</v>
      </c>
      <c r="Y1083">
        <f>IF(Append1[[#This Row],[churn]]="yes", 1,0)</f>
        <v>0</v>
      </c>
      <c r="Z1083" t="str">
        <f>IF(Append1[[#This Row],[total_eve_charge]]&lt;=15,"Low",
IF(Append1[[#This Row],[total_eve_charge]]&lt;=19,"Medium","High"))</f>
        <v>Low</v>
      </c>
      <c r="AA1083" s="1" t="str">
        <f>IF(Append1[[#This Row],[total_day_charge]]&gt;30,"Heavy User",
IF(Append1[[#This Row],[total_eve_charge]]&gt;20,"Evening User",
IF(Append1[[#This Row],[total_night_charge]]&gt;10,"Night User","Low User")))</f>
        <v>Heavy User</v>
      </c>
    </row>
    <row r="1084" spans="1:27" x14ac:dyDescent="0.3">
      <c r="A1084">
        <v>333</v>
      </c>
      <c r="B1084" s="1" t="s">
        <v>48</v>
      </c>
      <c r="C1084">
        <v>96</v>
      </c>
      <c r="D1084" s="1" t="s">
        <v>32</v>
      </c>
      <c r="E1084" s="1">
        <v>0</v>
      </c>
      <c r="F1084" s="1" t="s">
        <v>24</v>
      </c>
      <c r="G1084">
        <v>26</v>
      </c>
      <c r="H1084" t="str">
        <f>IF(Append1[[#This Row],[number_vmail_messages]]&lt;=10, "Low",
IF(Append1[[#This Row],[number_vmail_messages]]&lt;=25, "Medium", "High"))</f>
        <v>High</v>
      </c>
      <c r="I1084">
        <v>145.80000000000001</v>
      </c>
      <c r="J1084">
        <v>108</v>
      </c>
      <c r="K1084">
        <v>24.79</v>
      </c>
      <c r="L1084">
        <v>192.2</v>
      </c>
      <c r="M1084">
        <v>89</v>
      </c>
      <c r="N1084">
        <v>16.34</v>
      </c>
      <c r="O1084">
        <v>165.1</v>
      </c>
      <c r="P1084">
        <v>96</v>
      </c>
      <c r="Q1084">
        <v>7.43</v>
      </c>
      <c r="R1084">
        <v>9.9</v>
      </c>
      <c r="S1084">
        <v>2</v>
      </c>
      <c r="T1084">
        <v>2.67</v>
      </c>
      <c r="U1084" t="str">
        <f>IF(Append1[[#This Row],[total_intl_charge]] &lt;= MEDIAN(Append1[total_intl_charge]), "Low", "High")</f>
        <v>Low</v>
      </c>
      <c r="V1084">
        <v>1</v>
      </c>
      <c r="W1084" t="s">
        <v>23</v>
      </c>
      <c r="X1084" s="1" t="s">
        <v>23</v>
      </c>
      <c r="Y1084">
        <f>IF(Append1[[#This Row],[churn]]="yes", 1,0)</f>
        <v>0</v>
      </c>
      <c r="Z1084" t="str">
        <f>IF(Append1[[#This Row],[total_eve_charge]]&lt;=15,"Low",
IF(Append1[[#This Row],[total_eve_charge]]&lt;=19,"Medium","High"))</f>
        <v>Medium</v>
      </c>
      <c r="AA1084" s="1" t="str">
        <f>IF(Append1[[#This Row],[total_day_charge]]&gt;30,"Heavy User",
IF(Append1[[#This Row],[total_eve_charge]]&gt;20,"Evening User",
IF(Append1[[#This Row],[total_night_charge]]&gt;10,"Night User","Low User")))</f>
        <v>Low User</v>
      </c>
    </row>
    <row r="1085" spans="1:27" hidden="1" x14ac:dyDescent="0.3">
      <c r="A1085">
        <v>334</v>
      </c>
      <c r="B1085" s="1" t="s">
        <v>76</v>
      </c>
      <c r="C1085">
        <v>119</v>
      </c>
      <c r="D1085" s="1" t="s">
        <v>26</v>
      </c>
      <c r="E1085" s="1">
        <v>0</v>
      </c>
      <c r="F1085" s="1" t="s">
        <v>23</v>
      </c>
      <c r="G1085">
        <v>0</v>
      </c>
      <c r="H1085" t="str">
        <f>IF(Append1[[#This Row],[number_vmail_messages]]&lt;=10, "Low",
IF(Append1[[#This Row],[number_vmail_messages]]&lt;=25, "Medium", "High"))</f>
        <v>Low</v>
      </c>
      <c r="I1085">
        <v>222.8</v>
      </c>
      <c r="J1085">
        <v>122</v>
      </c>
      <c r="K1085">
        <v>37.880000000000003</v>
      </c>
      <c r="L1085">
        <v>163.19999999999999</v>
      </c>
      <c r="M1085">
        <v>107</v>
      </c>
      <c r="N1085">
        <v>13.87</v>
      </c>
      <c r="O1085">
        <v>160.6</v>
      </c>
      <c r="P1085">
        <v>112</v>
      </c>
      <c r="Q1085">
        <v>7.23</v>
      </c>
      <c r="R1085">
        <v>11.2</v>
      </c>
      <c r="S1085">
        <v>6</v>
      </c>
      <c r="T1085">
        <v>3.02</v>
      </c>
      <c r="U1085" t="str">
        <f>IF(Append1[[#This Row],[total_intl_charge]] &lt;= MEDIAN(Append1[total_intl_charge]), "Low", "High")</f>
        <v>High</v>
      </c>
      <c r="V1085">
        <v>1</v>
      </c>
      <c r="W1085" t="s">
        <v>23</v>
      </c>
      <c r="X1085" s="1" t="s">
        <v>23</v>
      </c>
      <c r="Y1085">
        <f>IF(Append1[[#This Row],[churn]]="yes", 1,0)</f>
        <v>0</v>
      </c>
      <c r="Z1085" t="str">
        <f>IF(Append1[[#This Row],[total_eve_charge]]&lt;=15,"Low",
IF(Append1[[#This Row],[total_eve_charge]]&lt;=19,"Medium","High"))</f>
        <v>Low</v>
      </c>
      <c r="AA1085" s="1" t="str">
        <f>IF(Append1[[#This Row],[total_day_charge]]&gt;30,"Heavy User",
IF(Append1[[#This Row],[total_eve_charge]]&gt;20,"Evening User",
IF(Append1[[#This Row],[total_night_charge]]&gt;10,"Night User","Low User")))</f>
        <v>Heavy User</v>
      </c>
    </row>
    <row r="1086" spans="1:27" hidden="1" x14ac:dyDescent="0.3">
      <c r="A1086">
        <v>335</v>
      </c>
      <c r="B1086" s="1" t="s">
        <v>37</v>
      </c>
      <c r="C1086">
        <v>92</v>
      </c>
      <c r="D1086" s="1" t="s">
        <v>22</v>
      </c>
      <c r="E1086" s="1">
        <v>1</v>
      </c>
      <c r="F1086" s="1" t="s">
        <v>23</v>
      </c>
      <c r="G1086">
        <v>0</v>
      </c>
      <c r="H1086" t="str">
        <f>IF(Append1[[#This Row],[number_vmail_messages]]&lt;=10, "Low",
IF(Append1[[#This Row],[number_vmail_messages]]&lt;=25, "Medium", "High"))</f>
        <v>Low</v>
      </c>
      <c r="I1086">
        <v>264.3</v>
      </c>
      <c r="J1086">
        <v>91</v>
      </c>
      <c r="K1086">
        <v>44.93</v>
      </c>
      <c r="L1086">
        <v>160.9</v>
      </c>
      <c r="M1086">
        <v>115</v>
      </c>
      <c r="N1086">
        <v>13.68</v>
      </c>
      <c r="O1086">
        <v>198.6</v>
      </c>
      <c r="P1086">
        <v>73</v>
      </c>
      <c r="Q1086">
        <v>8.94</v>
      </c>
      <c r="R1086">
        <v>9.3000000000000007</v>
      </c>
      <c r="S1086">
        <v>5</v>
      </c>
      <c r="T1086">
        <v>2.5099999999999998</v>
      </c>
      <c r="U1086" t="str">
        <f>IF(Append1[[#This Row],[total_intl_charge]] &lt;= MEDIAN(Append1[total_intl_charge]), "Low", "High")</f>
        <v>Low</v>
      </c>
      <c r="V1086">
        <v>0</v>
      </c>
      <c r="W1086" t="s">
        <v>23</v>
      </c>
      <c r="X1086" s="1" t="s">
        <v>24</v>
      </c>
      <c r="Y1086">
        <f>IF(Append1[[#This Row],[churn]]="yes", 1,0)</f>
        <v>0</v>
      </c>
      <c r="Z1086" t="str">
        <f>IF(Append1[[#This Row],[total_eve_charge]]&lt;=15,"Low",
IF(Append1[[#This Row],[total_eve_charge]]&lt;=19,"Medium","High"))</f>
        <v>Low</v>
      </c>
      <c r="AA1086" s="1" t="str">
        <f>IF(Append1[[#This Row],[total_day_charge]]&gt;30,"Heavy User",
IF(Append1[[#This Row],[total_eve_charge]]&gt;20,"Evening User",
IF(Append1[[#This Row],[total_night_charge]]&gt;10,"Night User","Low User")))</f>
        <v>Heavy User</v>
      </c>
    </row>
    <row r="1087" spans="1:27" hidden="1" x14ac:dyDescent="0.3">
      <c r="A1087">
        <v>336</v>
      </c>
      <c r="B1087" s="1" t="s">
        <v>30</v>
      </c>
      <c r="C1087">
        <v>21</v>
      </c>
      <c r="D1087" s="1" t="s">
        <v>22</v>
      </c>
      <c r="E1087" s="1">
        <v>0</v>
      </c>
      <c r="F1087" s="1" t="s">
        <v>23</v>
      </c>
      <c r="G1087">
        <v>0</v>
      </c>
      <c r="H1087" t="str">
        <f>IF(Append1[[#This Row],[number_vmail_messages]]&lt;=10, "Low",
IF(Append1[[#This Row],[number_vmail_messages]]&lt;=25, "Medium", "High"))</f>
        <v>Low</v>
      </c>
      <c r="I1087">
        <v>146</v>
      </c>
      <c r="J1087">
        <v>78</v>
      </c>
      <c r="K1087">
        <v>24.82</v>
      </c>
      <c r="L1087">
        <v>109.7</v>
      </c>
      <c r="M1087">
        <v>79</v>
      </c>
      <c r="N1087">
        <v>9.32</v>
      </c>
      <c r="O1087">
        <v>247.4</v>
      </c>
      <c r="P1087">
        <v>108</v>
      </c>
      <c r="Q1087">
        <v>11.13</v>
      </c>
      <c r="R1087">
        <v>6.8</v>
      </c>
      <c r="S1087">
        <v>7</v>
      </c>
      <c r="T1087">
        <v>1.84</v>
      </c>
      <c r="U1087" t="str">
        <f>IF(Append1[[#This Row],[total_intl_charge]] &lt;= MEDIAN(Append1[total_intl_charge]), "Low", "High")</f>
        <v>Low</v>
      </c>
      <c r="V1087">
        <v>0</v>
      </c>
      <c r="W1087" t="s">
        <v>23</v>
      </c>
      <c r="X1087" s="1" t="s">
        <v>23</v>
      </c>
      <c r="Y1087">
        <f>IF(Append1[[#This Row],[churn]]="yes", 1,0)</f>
        <v>0</v>
      </c>
      <c r="Z1087" t="str">
        <f>IF(Append1[[#This Row],[total_eve_charge]]&lt;=15,"Low",
IF(Append1[[#This Row],[total_eve_charge]]&lt;=19,"Medium","High"))</f>
        <v>Low</v>
      </c>
      <c r="AA1087" s="1" t="str">
        <f>IF(Append1[[#This Row],[total_day_charge]]&gt;30,"Heavy User",
IF(Append1[[#This Row],[total_eve_charge]]&gt;20,"Evening User",
IF(Append1[[#This Row],[total_night_charge]]&gt;10,"Night User","Low User")))</f>
        <v>Night User</v>
      </c>
    </row>
    <row r="1088" spans="1:27" hidden="1" x14ac:dyDescent="0.3">
      <c r="A1088">
        <v>337</v>
      </c>
      <c r="B1088" s="1" t="s">
        <v>51</v>
      </c>
      <c r="C1088">
        <v>122</v>
      </c>
      <c r="D1088" s="1" t="s">
        <v>26</v>
      </c>
      <c r="E1088" s="1">
        <v>0</v>
      </c>
      <c r="F1088" s="1" t="s">
        <v>23</v>
      </c>
      <c r="G1088">
        <v>0</v>
      </c>
      <c r="H1088" t="str">
        <f>IF(Append1[[#This Row],[number_vmail_messages]]&lt;=10, "Low",
IF(Append1[[#This Row],[number_vmail_messages]]&lt;=25, "Medium", "High"))</f>
        <v>Low</v>
      </c>
      <c r="I1088">
        <v>157.1</v>
      </c>
      <c r="J1088">
        <v>134</v>
      </c>
      <c r="K1088">
        <v>26.71</v>
      </c>
      <c r="L1088">
        <v>184.9</v>
      </c>
      <c r="M1088">
        <v>122</v>
      </c>
      <c r="N1088">
        <v>15.72</v>
      </c>
      <c r="O1088">
        <v>197.2</v>
      </c>
      <c r="P1088">
        <v>59</v>
      </c>
      <c r="Q1088">
        <v>8.8699999999999992</v>
      </c>
      <c r="R1088">
        <v>8.5</v>
      </c>
      <c r="S1088">
        <v>5</v>
      </c>
      <c r="T1088">
        <v>2.2999999999999998</v>
      </c>
      <c r="U1088" t="str">
        <f>IF(Append1[[#This Row],[total_intl_charge]] &lt;= MEDIAN(Append1[total_intl_charge]), "Low", "High")</f>
        <v>Low</v>
      </c>
      <c r="V1088">
        <v>4</v>
      </c>
      <c r="W1088" t="s">
        <v>24</v>
      </c>
      <c r="X1088" s="1" t="s">
        <v>23</v>
      </c>
      <c r="Y1088">
        <f>IF(Append1[[#This Row],[churn]]="yes", 1,0)</f>
        <v>1</v>
      </c>
      <c r="Z1088" t="str">
        <f>IF(Append1[[#This Row],[total_eve_charge]]&lt;=15,"Low",
IF(Append1[[#This Row],[total_eve_charge]]&lt;=19,"Medium","High"))</f>
        <v>Medium</v>
      </c>
      <c r="AA1088" s="1" t="str">
        <f>IF(Append1[[#This Row],[total_day_charge]]&gt;30,"Heavy User",
IF(Append1[[#This Row],[total_eve_charge]]&gt;20,"Evening User",
IF(Append1[[#This Row],[total_night_charge]]&gt;10,"Night User","Low User")))</f>
        <v>Low User</v>
      </c>
    </row>
    <row r="1089" spans="1:27" hidden="1" x14ac:dyDescent="0.3">
      <c r="A1089">
        <v>338</v>
      </c>
      <c r="B1089" s="1" t="s">
        <v>61</v>
      </c>
      <c r="C1089">
        <v>133</v>
      </c>
      <c r="D1089" s="1" t="s">
        <v>26</v>
      </c>
      <c r="E1089" s="1">
        <v>1</v>
      </c>
      <c r="F1089" s="1" t="s">
        <v>23</v>
      </c>
      <c r="G1089">
        <v>0</v>
      </c>
      <c r="H1089" t="str">
        <f>IF(Append1[[#This Row],[number_vmail_messages]]&lt;=10, "Low",
IF(Append1[[#This Row],[number_vmail_messages]]&lt;=25, "Medium", "High"))</f>
        <v>Low</v>
      </c>
      <c r="I1089">
        <v>127.3</v>
      </c>
      <c r="J1089">
        <v>108</v>
      </c>
      <c r="K1089">
        <v>21.64</v>
      </c>
      <c r="L1089">
        <v>251.3</v>
      </c>
      <c r="M1089">
        <v>81</v>
      </c>
      <c r="N1089">
        <v>21.36</v>
      </c>
      <c r="O1089">
        <v>135</v>
      </c>
      <c r="P1089">
        <v>88</v>
      </c>
      <c r="Q1089">
        <v>6.08</v>
      </c>
      <c r="R1089">
        <v>10.3</v>
      </c>
      <c r="S1089">
        <v>3</v>
      </c>
      <c r="T1089">
        <v>2.78</v>
      </c>
      <c r="U1089" t="str">
        <f>IF(Append1[[#This Row],[total_intl_charge]] &lt;= MEDIAN(Append1[total_intl_charge]), "Low", "High")</f>
        <v>Low</v>
      </c>
      <c r="V1089">
        <v>1</v>
      </c>
      <c r="W1089" t="s">
        <v>23</v>
      </c>
      <c r="X1089" s="1" t="s">
        <v>24</v>
      </c>
      <c r="Y1089">
        <f>IF(Append1[[#This Row],[churn]]="yes", 1,0)</f>
        <v>0</v>
      </c>
      <c r="Z1089" t="str">
        <f>IF(Append1[[#This Row],[total_eve_charge]]&lt;=15,"Low",
IF(Append1[[#This Row],[total_eve_charge]]&lt;=19,"Medium","High"))</f>
        <v>High</v>
      </c>
      <c r="AA1089" s="1" t="str">
        <f>IF(Append1[[#This Row],[total_day_charge]]&gt;30,"Heavy User",
IF(Append1[[#This Row],[total_eve_charge]]&gt;20,"Evening User",
IF(Append1[[#This Row],[total_night_charge]]&gt;10,"Night User","Low User")))</f>
        <v>Evening User</v>
      </c>
    </row>
    <row r="1090" spans="1:27" hidden="1" x14ac:dyDescent="0.3">
      <c r="A1090">
        <v>339</v>
      </c>
      <c r="B1090" s="1" t="s">
        <v>40</v>
      </c>
      <c r="C1090">
        <v>145</v>
      </c>
      <c r="D1090" s="1" t="s">
        <v>22</v>
      </c>
      <c r="E1090" s="1">
        <v>0</v>
      </c>
      <c r="F1090" s="1" t="s">
        <v>23</v>
      </c>
      <c r="G1090">
        <v>0</v>
      </c>
      <c r="H1090" t="str">
        <f>IF(Append1[[#This Row],[number_vmail_messages]]&lt;=10, "Low",
IF(Append1[[#This Row],[number_vmail_messages]]&lt;=25, "Medium", "High"))</f>
        <v>Low</v>
      </c>
      <c r="I1090">
        <v>187.9</v>
      </c>
      <c r="J1090">
        <v>110</v>
      </c>
      <c r="K1090">
        <v>31.94</v>
      </c>
      <c r="L1090">
        <v>197</v>
      </c>
      <c r="M1090">
        <v>117</v>
      </c>
      <c r="N1090">
        <v>16.75</v>
      </c>
      <c r="O1090">
        <v>167</v>
      </c>
      <c r="P1090">
        <v>108</v>
      </c>
      <c r="Q1090">
        <v>7.52</v>
      </c>
      <c r="R1090">
        <v>4.8</v>
      </c>
      <c r="S1090">
        <v>4</v>
      </c>
      <c r="T1090">
        <v>1.3</v>
      </c>
      <c r="U1090" t="str">
        <f>IF(Append1[[#This Row],[total_intl_charge]] &lt;= MEDIAN(Append1[total_intl_charge]), "Low", "High")</f>
        <v>Low</v>
      </c>
      <c r="V1090">
        <v>2</v>
      </c>
      <c r="W1090" t="s">
        <v>23</v>
      </c>
      <c r="X1090" s="1" t="s">
        <v>23</v>
      </c>
      <c r="Y1090">
        <f>IF(Append1[[#This Row],[churn]]="yes", 1,0)</f>
        <v>0</v>
      </c>
      <c r="Z1090" t="str">
        <f>IF(Append1[[#This Row],[total_eve_charge]]&lt;=15,"Low",
IF(Append1[[#This Row],[total_eve_charge]]&lt;=19,"Medium","High"))</f>
        <v>Medium</v>
      </c>
      <c r="AA1090" s="1" t="str">
        <f>IF(Append1[[#This Row],[total_day_charge]]&gt;30,"Heavy User",
IF(Append1[[#This Row],[total_eve_charge]]&gt;20,"Evening User",
IF(Append1[[#This Row],[total_night_charge]]&gt;10,"Night User","Low User")))</f>
        <v>Heavy User</v>
      </c>
    </row>
    <row r="1091" spans="1:27" hidden="1" x14ac:dyDescent="0.3">
      <c r="A1091">
        <v>340</v>
      </c>
      <c r="B1091" s="1" t="s">
        <v>64</v>
      </c>
      <c r="C1091">
        <v>25</v>
      </c>
      <c r="D1091" s="1" t="s">
        <v>32</v>
      </c>
      <c r="E1091" s="1">
        <v>0</v>
      </c>
      <c r="F1091" s="1" t="s">
        <v>23</v>
      </c>
      <c r="G1091">
        <v>0</v>
      </c>
      <c r="H1091" t="str">
        <f>IF(Append1[[#This Row],[number_vmail_messages]]&lt;=10, "Low",
IF(Append1[[#This Row],[number_vmail_messages]]&lt;=25, "Medium", "High"))</f>
        <v>Low</v>
      </c>
      <c r="I1091">
        <v>178.8</v>
      </c>
      <c r="J1091">
        <v>90</v>
      </c>
      <c r="K1091">
        <v>30.4</v>
      </c>
      <c r="L1091">
        <v>141.19999999999999</v>
      </c>
      <c r="M1091">
        <v>72</v>
      </c>
      <c r="N1091">
        <v>12</v>
      </c>
      <c r="O1091">
        <v>203</v>
      </c>
      <c r="P1091">
        <v>99</v>
      </c>
      <c r="Q1091">
        <v>9.14</v>
      </c>
      <c r="R1091">
        <v>8.4</v>
      </c>
      <c r="S1091">
        <v>5</v>
      </c>
      <c r="T1091">
        <v>2.27</v>
      </c>
      <c r="U1091" t="str">
        <f>IF(Append1[[#This Row],[total_intl_charge]] &lt;= MEDIAN(Append1[total_intl_charge]), "Low", "High")</f>
        <v>Low</v>
      </c>
      <c r="V1091">
        <v>2</v>
      </c>
      <c r="W1091" t="s">
        <v>23</v>
      </c>
      <c r="X1091" s="1" t="s">
        <v>23</v>
      </c>
      <c r="Y1091">
        <f>IF(Append1[[#This Row],[churn]]="yes", 1,0)</f>
        <v>0</v>
      </c>
      <c r="Z1091" t="str">
        <f>IF(Append1[[#This Row],[total_eve_charge]]&lt;=15,"Low",
IF(Append1[[#This Row],[total_eve_charge]]&lt;=19,"Medium","High"))</f>
        <v>Low</v>
      </c>
      <c r="AA1091" s="1" t="str">
        <f>IF(Append1[[#This Row],[total_day_charge]]&gt;30,"Heavy User",
IF(Append1[[#This Row],[total_eve_charge]]&gt;20,"Evening User",
IF(Append1[[#This Row],[total_night_charge]]&gt;10,"Night User","Low User")))</f>
        <v>Heavy User</v>
      </c>
    </row>
    <row r="1092" spans="1:27" hidden="1" x14ac:dyDescent="0.3">
      <c r="A1092">
        <v>341</v>
      </c>
      <c r="B1092" s="1" t="s">
        <v>74</v>
      </c>
      <c r="C1092">
        <v>64</v>
      </c>
      <c r="D1092" s="1" t="s">
        <v>22</v>
      </c>
      <c r="E1092" s="1">
        <v>0</v>
      </c>
      <c r="F1092" s="1" t="s">
        <v>23</v>
      </c>
      <c r="G1092">
        <v>0</v>
      </c>
      <c r="H1092" t="str">
        <f>IF(Append1[[#This Row],[number_vmail_messages]]&lt;=10, "Low",
IF(Append1[[#This Row],[number_vmail_messages]]&lt;=25, "Medium", "High"))</f>
        <v>Low</v>
      </c>
      <c r="I1092">
        <v>97.2</v>
      </c>
      <c r="J1092">
        <v>80</v>
      </c>
      <c r="K1092">
        <v>16.52</v>
      </c>
      <c r="L1092">
        <v>186.2</v>
      </c>
      <c r="M1092">
        <v>90</v>
      </c>
      <c r="N1092">
        <v>15.83</v>
      </c>
      <c r="O1092">
        <v>189</v>
      </c>
      <c r="P1092">
        <v>92</v>
      </c>
      <c r="Q1092">
        <v>8.5</v>
      </c>
      <c r="R1092">
        <v>10.4</v>
      </c>
      <c r="S1092">
        <v>6</v>
      </c>
      <c r="T1092">
        <v>2.81</v>
      </c>
      <c r="U1092" t="str">
        <f>IF(Append1[[#This Row],[total_intl_charge]] &lt;= MEDIAN(Append1[total_intl_charge]), "Low", "High")</f>
        <v>High</v>
      </c>
      <c r="V1092">
        <v>2</v>
      </c>
      <c r="W1092" t="s">
        <v>23</v>
      </c>
      <c r="X1092" s="1" t="s">
        <v>23</v>
      </c>
      <c r="Y1092">
        <f>IF(Append1[[#This Row],[churn]]="yes", 1,0)</f>
        <v>0</v>
      </c>
      <c r="Z1092" t="str">
        <f>IF(Append1[[#This Row],[total_eve_charge]]&lt;=15,"Low",
IF(Append1[[#This Row],[total_eve_charge]]&lt;=19,"Medium","High"))</f>
        <v>Medium</v>
      </c>
      <c r="AA1092" s="1" t="str">
        <f>IF(Append1[[#This Row],[total_day_charge]]&gt;30,"Heavy User",
IF(Append1[[#This Row],[total_eve_charge]]&gt;20,"Evening User",
IF(Append1[[#This Row],[total_night_charge]]&gt;10,"Night User","Low User")))</f>
        <v>Low User</v>
      </c>
    </row>
    <row r="1093" spans="1:27" hidden="1" x14ac:dyDescent="0.3">
      <c r="A1093">
        <v>342</v>
      </c>
      <c r="B1093" s="1" t="s">
        <v>29</v>
      </c>
      <c r="C1093">
        <v>85</v>
      </c>
      <c r="D1093" s="1" t="s">
        <v>22</v>
      </c>
      <c r="E1093" s="1">
        <v>0</v>
      </c>
      <c r="F1093" s="1" t="s">
        <v>23</v>
      </c>
      <c r="G1093">
        <v>0</v>
      </c>
      <c r="H1093" t="str">
        <f>IF(Append1[[#This Row],[number_vmail_messages]]&lt;=10, "Low",
IF(Append1[[#This Row],[number_vmail_messages]]&lt;=25, "Medium", "High"))</f>
        <v>Low</v>
      </c>
      <c r="I1093">
        <v>259.8</v>
      </c>
      <c r="J1093">
        <v>85</v>
      </c>
      <c r="K1093">
        <v>44.17</v>
      </c>
      <c r="L1093">
        <v>242.3</v>
      </c>
      <c r="M1093">
        <v>117</v>
      </c>
      <c r="N1093">
        <v>20.6</v>
      </c>
      <c r="O1093">
        <v>168.8</v>
      </c>
      <c r="P1093">
        <v>72</v>
      </c>
      <c r="Q1093">
        <v>7.6</v>
      </c>
      <c r="R1093">
        <v>5.4</v>
      </c>
      <c r="S1093">
        <v>1</v>
      </c>
      <c r="T1093">
        <v>1.46</v>
      </c>
      <c r="U1093" t="str">
        <f>IF(Append1[[#This Row],[total_intl_charge]] &lt;= MEDIAN(Append1[total_intl_charge]), "Low", "High")</f>
        <v>Low</v>
      </c>
      <c r="V1093">
        <v>0</v>
      </c>
      <c r="W1093" t="s">
        <v>23</v>
      </c>
      <c r="X1093" s="1" t="s">
        <v>23</v>
      </c>
      <c r="Y1093">
        <f>IF(Append1[[#This Row],[churn]]="yes", 1,0)</f>
        <v>0</v>
      </c>
      <c r="Z1093" t="str">
        <f>IF(Append1[[#This Row],[total_eve_charge]]&lt;=15,"Low",
IF(Append1[[#This Row],[total_eve_charge]]&lt;=19,"Medium","High"))</f>
        <v>High</v>
      </c>
      <c r="AA1093" s="1" t="str">
        <f>IF(Append1[[#This Row],[total_day_charge]]&gt;30,"Heavy User",
IF(Append1[[#This Row],[total_eve_charge]]&gt;20,"Evening User",
IF(Append1[[#This Row],[total_night_charge]]&gt;10,"Night User","Low User")))</f>
        <v>Heavy User</v>
      </c>
    </row>
    <row r="1094" spans="1:27" hidden="1" x14ac:dyDescent="0.3">
      <c r="A1094">
        <v>343</v>
      </c>
      <c r="B1094" s="1" t="s">
        <v>64</v>
      </c>
      <c r="C1094">
        <v>76</v>
      </c>
      <c r="D1094" s="1" t="s">
        <v>22</v>
      </c>
      <c r="E1094" s="1">
        <v>0</v>
      </c>
      <c r="F1094" s="1" t="s">
        <v>23</v>
      </c>
      <c r="G1094">
        <v>0</v>
      </c>
      <c r="H1094" t="str">
        <f>IF(Append1[[#This Row],[number_vmail_messages]]&lt;=10, "Low",
IF(Append1[[#This Row],[number_vmail_messages]]&lt;=25, "Medium", "High"))</f>
        <v>Low</v>
      </c>
      <c r="I1094">
        <v>169.5</v>
      </c>
      <c r="J1094">
        <v>77</v>
      </c>
      <c r="K1094">
        <v>28.82</v>
      </c>
      <c r="L1094">
        <v>124</v>
      </c>
      <c r="M1094">
        <v>87</v>
      </c>
      <c r="N1094">
        <v>10.54</v>
      </c>
      <c r="O1094">
        <v>219.4</v>
      </c>
      <c r="P1094">
        <v>92</v>
      </c>
      <c r="Q1094">
        <v>9.8699999999999992</v>
      </c>
      <c r="R1094">
        <v>10</v>
      </c>
      <c r="S1094">
        <v>3</v>
      </c>
      <c r="T1094">
        <v>2.7</v>
      </c>
      <c r="U1094" t="str">
        <f>IF(Append1[[#This Row],[total_intl_charge]] &lt;= MEDIAN(Append1[total_intl_charge]), "Low", "High")</f>
        <v>Low</v>
      </c>
      <c r="V1094">
        <v>0</v>
      </c>
      <c r="W1094" t="s">
        <v>23</v>
      </c>
      <c r="X1094" s="1" t="s">
        <v>23</v>
      </c>
      <c r="Y1094">
        <f>IF(Append1[[#This Row],[churn]]="yes", 1,0)</f>
        <v>0</v>
      </c>
      <c r="Z1094" t="str">
        <f>IF(Append1[[#This Row],[total_eve_charge]]&lt;=15,"Low",
IF(Append1[[#This Row],[total_eve_charge]]&lt;=19,"Medium","High"))</f>
        <v>Low</v>
      </c>
      <c r="AA1094" s="1" t="str">
        <f>IF(Append1[[#This Row],[total_day_charge]]&gt;30,"Heavy User",
IF(Append1[[#This Row],[total_eve_charge]]&gt;20,"Evening User",
IF(Append1[[#This Row],[total_night_charge]]&gt;10,"Night User","Low User")))</f>
        <v>Low User</v>
      </c>
    </row>
    <row r="1095" spans="1:27" hidden="1" x14ac:dyDescent="0.3">
      <c r="A1095">
        <v>344</v>
      </c>
      <c r="B1095" s="1" t="s">
        <v>51</v>
      </c>
      <c r="C1095">
        <v>224</v>
      </c>
      <c r="D1095" s="1" t="s">
        <v>26</v>
      </c>
      <c r="E1095" s="1">
        <v>1</v>
      </c>
      <c r="F1095" s="1" t="s">
        <v>23</v>
      </c>
      <c r="G1095">
        <v>0</v>
      </c>
      <c r="H1095" t="str">
        <f>IF(Append1[[#This Row],[number_vmail_messages]]&lt;=10, "Low",
IF(Append1[[#This Row],[number_vmail_messages]]&lt;=25, "Medium", "High"))</f>
        <v>Low</v>
      </c>
      <c r="I1095">
        <v>171.5</v>
      </c>
      <c r="J1095">
        <v>99</v>
      </c>
      <c r="K1095">
        <v>29.16</v>
      </c>
      <c r="L1095">
        <v>160</v>
      </c>
      <c r="M1095">
        <v>103</v>
      </c>
      <c r="N1095">
        <v>13.6</v>
      </c>
      <c r="O1095">
        <v>212.4</v>
      </c>
      <c r="P1095">
        <v>102</v>
      </c>
      <c r="Q1095">
        <v>9.56</v>
      </c>
      <c r="R1095">
        <v>5</v>
      </c>
      <c r="S1095">
        <v>2</v>
      </c>
      <c r="T1095">
        <v>1.35</v>
      </c>
      <c r="U1095" t="str">
        <f>IF(Append1[[#This Row],[total_intl_charge]] &lt;= MEDIAN(Append1[total_intl_charge]), "Low", "High")</f>
        <v>Low</v>
      </c>
      <c r="V1095">
        <v>1</v>
      </c>
      <c r="W1095" t="s">
        <v>24</v>
      </c>
      <c r="X1095" s="1" t="s">
        <v>24</v>
      </c>
      <c r="Y1095">
        <f>IF(Append1[[#This Row],[churn]]="yes", 1,0)</f>
        <v>1</v>
      </c>
      <c r="Z1095" t="str">
        <f>IF(Append1[[#This Row],[total_eve_charge]]&lt;=15,"Low",
IF(Append1[[#This Row],[total_eve_charge]]&lt;=19,"Medium","High"))</f>
        <v>Low</v>
      </c>
      <c r="AA1095" s="1" t="str">
        <f>IF(Append1[[#This Row],[total_day_charge]]&gt;30,"Heavy User",
IF(Append1[[#This Row],[total_eve_charge]]&gt;20,"Evening User",
IF(Append1[[#This Row],[total_night_charge]]&gt;10,"Night User","Low User")))</f>
        <v>Low User</v>
      </c>
    </row>
    <row r="1096" spans="1:27" hidden="1" x14ac:dyDescent="0.3">
      <c r="A1096">
        <v>345</v>
      </c>
      <c r="B1096" s="1" t="s">
        <v>54</v>
      </c>
      <c r="C1096">
        <v>117</v>
      </c>
      <c r="D1096" s="1" t="s">
        <v>32</v>
      </c>
      <c r="E1096" s="1">
        <v>0</v>
      </c>
      <c r="F1096" s="1" t="s">
        <v>23</v>
      </c>
      <c r="G1096">
        <v>0</v>
      </c>
      <c r="H1096" t="str">
        <f>IF(Append1[[#This Row],[number_vmail_messages]]&lt;=10, "Low",
IF(Append1[[#This Row],[number_vmail_messages]]&lt;=25, "Medium", "High"))</f>
        <v>Low</v>
      </c>
      <c r="I1096">
        <v>239.9</v>
      </c>
      <c r="J1096">
        <v>84</v>
      </c>
      <c r="K1096">
        <v>40.78</v>
      </c>
      <c r="L1096">
        <v>174.8</v>
      </c>
      <c r="M1096">
        <v>106</v>
      </c>
      <c r="N1096">
        <v>14.86</v>
      </c>
      <c r="O1096">
        <v>209.5</v>
      </c>
      <c r="P1096">
        <v>93</v>
      </c>
      <c r="Q1096">
        <v>9.43</v>
      </c>
      <c r="R1096">
        <v>9.8000000000000007</v>
      </c>
      <c r="S1096">
        <v>2</v>
      </c>
      <c r="T1096">
        <v>2.65</v>
      </c>
      <c r="U1096" t="str">
        <f>IF(Append1[[#This Row],[total_intl_charge]] &lt;= MEDIAN(Append1[total_intl_charge]), "Low", "High")</f>
        <v>Low</v>
      </c>
      <c r="V1096">
        <v>0</v>
      </c>
      <c r="W1096" t="s">
        <v>23</v>
      </c>
      <c r="X1096" s="1" t="s">
        <v>23</v>
      </c>
      <c r="Y1096">
        <f>IF(Append1[[#This Row],[churn]]="yes", 1,0)</f>
        <v>0</v>
      </c>
      <c r="Z1096" t="str">
        <f>IF(Append1[[#This Row],[total_eve_charge]]&lt;=15,"Low",
IF(Append1[[#This Row],[total_eve_charge]]&lt;=19,"Medium","High"))</f>
        <v>Low</v>
      </c>
      <c r="AA1096" s="1" t="str">
        <f>IF(Append1[[#This Row],[total_day_charge]]&gt;30,"Heavy User",
IF(Append1[[#This Row],[total_eve_charge]]&gt;20,"Evening User",
IF(Append1[[#This Row],[total_night_charge]]&gt;10,"Night User","Low User")))</f>
        <v>Heavy User</v>
      </c>
    </row>
    <row r="1097" spans="1:27" x14ac:dyDescent="0.3">
      <c r="A1097">
        <v>346</v>
      </c>
      <c r="B1097" s="1" t="s">
        <v>62</v>
      </c>
      <c r="C1097">
        <v>128</v>
      </c>
      <c r="D1097" s="1" t="s">
        <v>32</v>
      </c>
      <c r="E1097" s="1">
        <v>0</v>
      </c>
      <c r="F1097" s="1" t="s">
        <v>24</v>
      </c>
      <c r="G1097">
        <v>34</v>
      </c>
      <c r="H1097" t="str">
        <f>IF(Append1[[#This Row],[number_vmail_messages]]&lt;=10, "Low",
IF(Append1[[#This Row],[number_vmail_messages]]&lt;=25, "Medium", "High"))</f>
        <v>High</v>
      </c>
      <c r="I1097">
        <v>142.30000000000001</v>
      </c>
      <c r="J1097">
        <v>73</v>
      </c>
      <c r="K1097">
        <v>24.19</v>
      </c>
      <c r="L1097">
        <v>194.8</v>
      </c>
      <c r="M1097">
        <v>79</v>
      </c>
      <c r="N1097">
        <v>16.559999999999999</v>
      </c>
      <c r="O1097">
        <v>239.3</v>
      </c>
      <c r="P1097">
        <v>81</v>
      </c>
      <c r="Q1097">
        <v>10.77</v>
      </c>
      <c r="R1097">
        <v>16</v>
      </c>
      <c r="S1097">
        <v>6</v>
      </c>
      <c r="T1097">
        <v>4.32</v>
      </c>
      <c r="U1097" t="str">
        <f>IF(Append1[[#This Row],[total_intl_charge]] &lt;= MEDIAN(Append1[total_intl_charge]), "Low", "High")</f>
        <v>High</v>
      </c>
      <c r="V1097">
        <v>1</v>
      </c>
      <c r="W1097" t="s">
        <v>23</v>
      </c>
      <c r="X1097" s="1" t="s">
        <v>23</v>
      </c>
      <c r="Y1097">
        <f>IF(Append1[[#This Row],[churn]]="yes", 1,0)</f>
        <v>0</v>
      </c>
      <c r="Z1097" t="str">
        <f>IF(Append1[[#This Row],[total_eve_charge]]&lt;=15,"Low",
IF(Append1[[#This Row],[total_eve_charge]]&lt;=19,"Medium","High"))</f>
        <v>Medium</v>
      </c>
      <c r="AA1097" s="1" t="str">
        <f>IF(Append1[[#This Row],[total_day_charge]]&gt;30,"Heavy User",
IF(Append1[[#This Row],[total_eve_charge]]&gt;20,"Evening User",
IF(Append1[[#This Row],[total_night_charge]]&gt;10,"Night User","Low User")))</f>
        <v>Night User</v>
      </c>
    </row>
    <row r="1098" spans="1:27" hidden="1" x14ac:dyDescent="0.3">
      <c r="A1098">
        <v>347</v>
      </c>
      <c r="B1098" s="1" t="s">
        <v>74</v>
      </c>
      <c r="C1098">
        <v>115</v>
      </c>
      <c r="D1098" s="1" t="s">
        <v>22</v>
      </c>
      <c r="E1098" s="1">
        <v>0</v>
      </c>
      <c r="F1098" s="1" t="s">
        <v>23</v>
      </c>
      <c r="G1098">
        <v>0</v>
      </c>
      <c r="H1098" t="str">
        <f>IF(Append1[[#This Row],[number_vmail_messages]]&lt;=10, "Low",
IF(Append1[[#This Row],[number_vmail_messages]]&lt;=25, "Medium", "High"))</f>
        <v>Low</v>
      </c>
      <c r="I1098">
        <v>184.1</v>
      </c>
      <c r="J1098">
        <v>98</v>
      </c>
      <c r="K1098">
        <v>31.3</v>
      </c>
      <c r="L1098">
        <v>327</v>
      </c>
      <c r="M1098">
        <v>73</v>
      </c>
      <c r="N1098">
        <v>27.8</v>
      </c>
      <c r="O1098">
        <v>212.5</v>
      </c>
      <c r="P1098">
        <v>106</v>
      </c>
      <c r="Q1098">
        <v>9.56</v>
      </c>
      <c r="R1098">
        <v>7.5</v>
      </c>
      <c r="S1098">
        <v>6</v>
      </c>
      <c r="T1098">
        <v>2.0299999999999998</v>
      </c>
      <c r="U1098" t="str">
        <f>IF(Append1[[#This Row],[total_intl_charge]] &lt;= MEDIAN(Append1[total_intl_charge]), "Low", "High")</f>
        <v>Low</v>
      </c>
      <c r="V1098">
        <v>2</v>
      </c>
      <c r="W1098" t="s">
        <v>23</v>
      </c>
      <c r="X1098" s="1" t="s">
        <v>23</v>
      </c>
      <c r="Y1098">
        <f>IF(Append1[[#This Row],[churn]]="yes", 1,0)</f>
        <v>0</v>
      </c>
      <c r="Z1098" t="str">
        <f>IF(Append1[[#This Row],[total_eve_charge]]&lt;=15,"Low",
IF(Append1[[#This Row],[total_eve_charge]]&lt;=19,"Medium","High"))</f>
        <v>High</v>
      </c>
      <c r="AA1098" s="1" t="str">
        <f>IF(Append1[[#This Row],[total_day_charge]]&gt;30,"Heavy User",
IF(Append1[[#This Row],[total_eve_charge]]&gt;20,"Evening User",
IF(Append1[[#This Row],[total_night_charge]]&gt;10,"Night User","Low User")))</f>
        <v>Heavy User</v>
      </c>
    </row>
    <row r="1099" spans="1:27" x14ac:dyDescent="0.3">
      <c r="A1099">
        <v>348</v>
      </c>
      <c r="B1099" s="1" t="s">
        <v>58</v>
      </c>
      <c r="C1099">
        <v>141</v>
      </c>
      <c r="D1099" s="1" t="s">
        <v>22</v>
      </c>
      <c r="E1099" s="1">
        <v>0</v>
      </c>
      <c r="F1099" s="1" t="s">
        <v>24</v>
      </c>
      <c r="G1099">
        <v>28</v>
      </c>
      <c r="H1099" t="str">
        <f>IF(Append1[[#This Row],[number_vmail_messages]]&lt;=10, "Low",
IF(Append1[[#This Row],[number_vmail_messages]]&lt;=25, "Medium", "High"))</f>
        <v>High</v>
      </c>
      <c r="I1099">
        <v>206.9</v>
      </c>
      <c r="J1099">
        <v>126</v>
      </c>
      <c r="K1099">
        <v>35.17</v>
      </c>
      <c r="L1099">
        <v>264.39999999999998</v>
      </c>
      <c r="M1099">
        <v>126</v>
      </c>
      <c r="N1099">
        <v>22.47</v>
      </c>
      <c r="O1099">
        <v>171.8</v>
      </c>
      <c r="P1099">
        <v>124</v>
      </c>
      <c r="Q1099">
        <v>7.73</v>
      </c>
      <c r="R1099">
        <v>9.3000000000000007</v>
      </c>
      <c r="S1099">
        <v>11</v>
      </c>
      <c r="T1099">
        <v>2.5099999999999998</v>
      </c>
      <c r="U1099" t="str">
        <f>IF(Append1[[#This Row],[total_intl_charge]] &lt;= MEDIAN(Append1[total_intl_charge]), "Low", "High")</f>
        <v>Low</v>
      </c>
      <c r="V1099">
        <v>2</v>
      </c>
      <c r="W1099" t="s">
        <v>23</v>
      </c>
      <c r="X1099" s="1" t="s">
        <v>23</v>
      </c>
      <c r="Y1099">
        <f>IF(Append1[[#This Row],[churn]]="yes", 1,0)</f>
        <v>0</v>
      </c>
      <c r="Z1099" t="str">
        <f>IF(Append1[[#This Row],[total_eve_charge]]&lt;=15,"Low",
IF(Append1[[#This Row],[total_eve_charge]]&lt;=19,"Medium","High"))</f>
        <v>High</v>
      </c>
      <c r="AA1099" s="1" t="str">
        <f>IF(Append1[[#This Row],[total_day_charge]]&gt;30,"Heavy User",
IF(Append1[[#This Row],[total_eve_charge]]&gt;20,"Evening User",
IF(Append1[[#This Row],[total_night_charge]]&gt;10,"Night User","Low User")))</f>
        <v>Heavy User</v>
      </c>
    </row>
    <row r="1100" spans="1:27" hidden="1" x14ac:dyDescent="0.3">
      <c r="A1100">
        <v>349</v>
      </c>
      <c r="B1100" s="1" t="s">
        <v>38</v>
      </c>
      <c r="C1100">
        <v>51</v>
      </c>
      <c r="D1100" s="1" t="s">
        <v>26</v>
      </c>
      <c r="E1100" s="1">
        <v>0</v>
      </c>
      <c r="F1100" s="1" t="s">
        <v>23</v>
      </c>
      <c r="G1100">
        <v>0</v>
      </c>
      <c r="H1100" t="str">
        <f>IF(Append1[[#This Row],[number_vmail_messages]]&lt;=10, "Low",
IF(Append1[[#This Row],[number_vmail_messages]]&lt;=25, "Medium", "High"))</f>
        <v>Low</v>
      </c>
      <c r="I1100">
        <v>259.89999999999998</v>
      </c>
      <c r="J1100">
        <v>114</v>
      </c>
      <c r="K1100">
        <v>44.18</v>
      </c>
      <c r="L1100">
        <v>176.2</v>
      </c>
      <c r="M1100">
        <v>94</v>
      </c>
      <c r="N1100">
        <v>14.98</v>
      </c>
      <c r="O1100">
        <v>77.2</v>
      </c>
      <c r="P1100">
        <v>112</v>
      </c>
      <c r="Q1100">
        <v>3.47</v>
      </c>
      <c r="R1100">
        <v>15.3</v>
      </c>
      <c r="S1100">
        <v>1</v>
      </c>
      <c r="T1100">
        <v>4.13</v>
      </c>
      <c r="U1100" t="str">
        <f>IF(Append1[[#This Row],[total_intl_charge]] &lt;= MEDIAN(Append1[total_intl_charge]), "Low", "High")</f>
        <v>High</v>
      </c>
      <c r="V1100">
        <v>1</v>
      </c>
      <c r="W1100" t="s">
        <v>23</v>
      </c>
      <c r="X1100" s="1" t="s">
        <v>23</v>
      </c>
      <c r="Y1100">
        <f>IF(Append1[[#This Row],[churn]]="yes", 1,0)</f>
        <v>0</v>
      </c>
      <c r="Z1100" t="str">
        <f>IF(Append1[[#This Row],[total_eve_charge]]&lt;=15,"Low",
IF(Append1[[#This Row],[total_eve_charge]]&lt;=19,"Medium","High"))</f>
        <v>Low</v>
      </c>
      <c r="AA1100" s="1" t="str">
        <f>IF(Append1[[#This Row],[total_day_charge]]&gt;30,"Heavy User",
IF(Append1[[#This Row],[total_eve_charge]]&gt;20,"Evening User",
IF(Append1[[#This Row],[total_night_charge]]&gt;10,"Night User","Low User")))</f>
        <v>Heavy User</v>
      </c>
    </row>
    <row r="1101" spans="1:27" hidden="1" x14ac:dyDescent="0.3">
      <c r="A1101">
        <v>350</v>
      </c>
      <c r="B1101" s="1" t="s">
        <v>34</v>
      </c>
      <c r="C1101">
        <v>100</v>
      </c>
      <c r="D1101" s="1" t="s">
        <v>22</v>
      </c>
      <c r="E1101" s="1">
        <v>0</v>
      </c>
      <c r="F1101" s="1" t="s">
        <v>23</v>
      </c>
      <c r="G1101">
        <v>0</v>
      </c>
      <c r="H1101" t="str">
        <f>IF(Append1[[#This Row],[number_vmail_messages]]&lt;=10, "Low",
IF(Append1[[#This Row],[number_vmail_messages]]&lt;=25, "Medium", "High"))</f>
        <v>Low</v>
      </c>
      <c r="I1101">
        <v>203.8</v>
      </c>
      <c r="J1101">
        <v>122</v>
      </c>
      <c r="K1101">
        <v>34.65</v>
      </c>
      <c r="L1101">
        <v>283.10000000000002</v>
      </c>
      <c r="M1101">
        <v>76</v>
      </c>
      <c r="N1101">
        <v>24.06</v>
      </c>
      <c r="O1101">
        <v>197.3</v>
      </c>
      <c r="P1101">
        <v>83</v>
      </c>
      <c r="Q1101">
        <v>8.8800000000000008</v>
      </c>
      <c r="R1101">
        <v>12.5</v>
      </c>
      <c r="S1101">
        <v>3</v>
      </c>
      <c r="T1101">
        <v>3.38</v>
      </c>
      <c r="U1101" t="str">
        <f>IF(Append1[[#This Row],[total_intl_charge]] &lt;= MEDIAN(Append1[total_intl_charge]), "Low", "High")</f>
        <v>High</v>
      </c>
      <c r="V1101">
        <v>0</v>
      </c>
      <c r="W1101" t="s">
        <v>23</v>
      </c>
      <c r="X1101" s="1" t="s">
        <v>23</v>
      </c>
      <c r="Y1101">
        <f>IF(Append1[[#This Row],[churn]]="yes", 1,0)</f>
        <v>0</v>
      </c>
      <c r="Z1101" t="str">
        <f>IF(Append1[[#This Row],[total_eve_charge]]&lt;=15,"Low",
IF(Append1[[#This Row],[total_eve_charge]]&lt;=19,"Medium","High"))</f>
        <v>High</v>
      </c>
      <c r="AA1101" s="1" t="str">
        <f>IF(Append1[[#This Row],[total_day_charge]]&gt;30,"Heavy User",
IF(Append1[[#This Row],[total_eve_charge]]&gt;20,"Evening User",
IF(Append1[[#This Row],[total_night_charge]]&gt;10,"Night User","Low User")))</f>
        <v>Heavy User</v>
      </c>
    </row>
    <row r="1102" spans="1:27" x14ac:dyDescent="0.3">
      <c r="A1102">
        <v>351</v>
      </c>
      <c r="B1102" s="1" t="s">
        <v>57</v>
      </c>
      <c r="C1102">
        <v>96</v>
      </c>
      <c r="D1102" s="1" t="s">
        <v>22</v>
      </c>
      <c r="E1102" s="1">
        <v>0</v>
      </c>
      <c r="F1102" s="1" t="s">
        <v>24</v>
      </c>
      <c r="G1102">
        <v>45</v>
      </c>
      <c r="H1102" t="str">
        <f>IF(Append1[[#This Row],[number_vmail_messages]]&lt;=10, "Low",
IF(Append1[[#This Row],[number_vmail_messages]]&lt;=25, "Medium", "High"))</f>
        <v>High</v>
      </c>
      <c r="I1102">
        <v>248.8</v>
      </c>
      <c r="J1102">
        <v>124</v>
      </c>
      <c r="K1102">
        <v>42.3</v>
      </c>
      <c r="L1102">
        <v>140.30000000000001</v>
      </c>
      <c r="M1102">
        <v>77</v>
      </c>
      <c r="N1102">
        <v>11.93</v>
      </c>
      <c r="O1102">
        <v>263.60000000000002</v>
      </c>
      <c r="P1102">
        <v>102</v>
      </c>
      <c r="Q1102">
        <v>11.86</v>
      </c>
      <c r="R1102">
        <v>10.3</v>
      </c>
      <c r="S1102">
        <v>2</v>
      </c>
      <c r="T1102">
        <v>2.78</v>
      </c>
      <c r="U1102" t="str">
        <f>IF(Append1[[#This Row],[total_intl_charge]] &lt;= MEDIAN(Append1[total_intl_charge]), "Low", "High")</f>
        <v>Low</v>
      </c>
      <c r="V1102">
        <v>3</v>
      </c>
      <c r="W1102" t="s">
        <v>23</v>
      </c>
      <c r="X1102" s="1" t="s">
        <v>23</v>
      </c>
      <c r="Y1102">
        <f>IF(Append1[[#This Row],[churn]]="yes", 1,0)</f>
        <v>0</v>
      </c>
      <c r="Z1102" t="str">
        <f>IF(Append1[[#This Row],[total_eve_charge]]&lt;=15,"Low",
IF(Append1[[#This Row],[total_eve_charge]]&lt;=19,"Medium","High"))</f>
        <v>Low</v>
      </c>
      <c r="AA1102" s="1" t="str">
        <f>IF(Append1[[#This Row],[total_day_charge]]&gt;30,"Heavy User",
IF(Append1[[#This Row],[total_eve_charge]]&gt;20,"Evening User",
IF(Append1[[#This Row],[total_night_charge]]&gt;10,"Night User","Low User")))</f>
        <v>Heavy User</v>
      </c>
    </row>
    <row r="1103" spans="1:27" x14ac:dyDescent="0.3">
      <c r="A1103">
        <v>352</v>
      </c>
      <c r="B1103" s="1" t="s">
        <v>69</v>
      </c>
      <c r="C1103">
        <v>112</v>
      </c>
      <c r="D1103" s="1" t="s">
        <v>22</v>
      </c>
      <c r="E1103" s="1">
        <v>0</v>
      </c>
      <c r="F1103" s="1" t="s">
        <v>24</v>
      </c>
      <c r="G1103">
        <v>16</v>
      </c>
      <c r="H1103" t="str">
        <f>IF(Append1[[#This Row],[number_vmail_messages]]&lt;=10, "Low",
IF(Append1[[#This Row],[number_vmail_messages]]&lt;=25, "Medium", "High"))</f>
        <v>Medium</v>
      </c>
      <c r="I1103">
        <v>221.6</v>
      </c>
      <c r="J1103">
        <v>110</v>
      </c>
      <c r="K1103">
        <v>37.67</v>
      </c>
      <c r="L1103">
        <v>130.19999999999999</v>
      </c>
      <c r="M1103">
        <v>123</v>
      </c>
      <c r="N1103">
        <v>11.07</v>
      </c>
      <c r="O1103">
        <v>200</v>
      </c>
      <c r="P1103">
        <v>108</v>
      </c>
      <c r="Q1103">
        <v>9</v>
      </c>
      <c r="R1103">
        <v>11.3</v>
      </c>
      <c r="S1103">
        <v>3</v>
      </c>
      <c r="T1103">
        <v>3.05</v>
      </c>
      <c r="U1103" t="str">
        <f>IF(Append1[[#This Row],[total_intl_charge]] &lt;= MEDIAN(Append1[total_intl_charge]), "Low", "High")</f>
        <v>High</v>
      </c>
      <c r="V1103">
        <v>1</v>
      </c>
      <c r="W1103" t="s">
        <v>23</v>
      </c>
      <c r="X1103" s="1" t="s">
        <v>23</v>
      </c>
      <c r="Y1103">
        <f>IF(Append1[[#This Row],[churn]]="yes", 1,0)</f>
        <v>0</v>
      </c>
      <c r="Z1103" t="str">
        <f>IF(Append1[[#This Row],[total_eve_charge]]&lt;=15,"Low",
IF(Append1[[#This Row],[total_eve_charge]]&lt;=19,"Medium","High"))</f>
        <v>Low</v>
      </c>
      <c r="AA1103" s="1" t="str">
        <f>IF(Append1[[#This Row],[total_day_charge]]&gt;30,"Heavy User",
IF(Append1[[#This Row],[total_eve_charge]]&gt;20,"Evening User",
IF(Append1[[#This Row],[total_night_charge]]&gt;10,"Night User","Low User")))</f>
        <v>Heavy User</v>
      </c>
    </row>
    <row r="1104" spans="1:27" hidden="1" x14ac:dyDescent="0.3">
      <c r="A1104">
        <v>353</v>
      </c>
      <c r="B1104" s="1" t="s">
        <v>42</v>
      </c>
      <c r="C1104">
        <v>129</v>
      </c>
      <c r="D1104" s="1" t="s">
        <v>26</v>
      </c>
      <c r="E1104" s="1">
        <v>1</v>
      </c>
      <c r="F1104" s="1" t="s">
        <v>23</v>
      </c>
      <c r="G1104">
        <v>0</v>
      </c>
      <c r="H1104" t="str">
        <f>IF(Append1[[#This Row],[number_vmail_messages]]&lt;=10, "Low",
IF(Append1[[#This Row],[number_vmail_messages]]&lt;=25, "Medium", "High"))</f>
        <v>Low</v>
      </c>
      <c r="I1104">
        <v>192.9</v>
      </c>
      <c r="J1104">
        <v>131</v>
      </c>
      <c r="K1104">
        <v>32.79</v>
      </c>
      <c r="L1104">
        <v>185.5</v>
      </c>
      <c r="M1104">
        <v>101</v>
      </c>
      <c r="N1104">
        <v>15.77</v>
      </c>
      <c r="O1104">
        <v>205.2</v>
      </c>
      <c r="P1104">
        <v>130</v>
      </c>
      <c r="Q1104">
        <v>9.23</v>
      </c>
      <c r="R1104">
        <v>10.9</v>
      </c>
      <c r="S1104">
        <v>4</v>
      </c>
      <c r="T1104">
        <v>2.94</v>
      </c>
      <c r="U1104" t="str">
        <f>IF(Append1[[#This Row],[total_intl_charge]] &lt;= MEDIAN(Append1[total_intl_charge]), "Low", "High")</f>
        <v>High</v>
      </c>
      <c r="V1104">
        <v>1</v>
      </c>
      <c r="W1104" t="s">
        <v>23</v>
      </c>
      <c r="X1104" s="1" t="s">
        <v>24</v>
      </c>
      <c r="Y1104">
        <f>IF(Append1[[#This Row],[churn]]="yes", 1,0)</f>
        <v>0</v>
      </c>
      <c r="Z1104" t="str">
        <f>IF(Append1[[#This Row],[total_eve_charge]]&lt;=15,"Low",
IF(Append1[[#This Row],[total_eve_charge]]&lt;=19,"Medium","High"))</f>
        <v>Medium</v>
      </c>
      <c r="AA1104" s="1" t="str">
        <f>IF(Append1[[#This Row],[total_day_charge]]&gt;30,"Heavy User",
IF(Append1[[#This Row],[total_eve_charge]]&gt;20,"Evening User",
IF(Append1[[#This Row],[total_night_charge]]&gt;10,"Night User","Low User")))</f>
        <v>Heavy User</v>
      </c>
    </row>
    <row r="1105" spans="1:27" hidden="1" x14ac:dyDescent="0.3">
      <c r="A1105">
        <v>354</v>
      </c>
      <c r="B1105" s="1" t="s">
        <v>65</v>
      </c>
      <c r="C1105">
        <v>163</v>
      </c>
      <c r="D1105" s="1" t="s">
        <v>22</v>
      </c>
      <c r="E1105" s="1">
        <v>0</v>
      </c>
      <c r="F1105" s="1" t="s">
        <v>23</v>
      </c>
      <c r="G1105">
        <v>0</v>
      </c>
      <c r="H1105" t="str">
        <f>IF(Append1[[#This Row],[number_vmail_messages]]&lt;=10, "Low",
IF(Append1[[#This Row],[number_vmail_messages]]&lt;=25, "Medium", "High"))</f>
        <v>Low</v>
      </c>
      <c r="I1105">
        <v>122.4</v>
      </c>
      <c r="J1105">
        <v>129</v>
      </c>
      <c r="K1105">
        <v>20.81</v>
      </c>
      <c r="L1105">
        <v>113.4</v>
      </c>
      <c r="M1105">
        <v>108</v>
      </c>
      <c r="N1105">
        <v>9.64</v>
      </c>
      <c r="O1105">
        <v>180.2</v>
      </c>
      <c r="P1105">
        <v>97</v>
      </c>
      <c r="Q1105">
        <v>8.11</v>
      </c>
      <c r="R1105">
        <v>12.5</v>
      </c>
      <c r="S1105">
        <v>7</v>
      </c>
      <c r="T1105">
        <v>3.38</v>
      </c>
      <c r="U1105" t="str">
        <f>IF(Append1[[#This Row],[total_intl_charge]] &lt;= MEDIAN(Append1[total_intl_charge]), "Low", "High")</f>
        <v>High</v>
      </c>
      <c r="V1105">
        <v>1</v>
      </c>
      <c r="W1105" t="s">
        <v>23</v>
      </c>
      <c r="X1105" s="1" t="s">
        <v>23</v>
      </c>
      <c r="Y1105">
        <f>IF(Append1[[#This Row],[churn]]="yes", 1,0)</f>
        <v>0</v>
      </c>
      <c r="Z1105" t="str">
        <f>IF(Append1[[#This Row],[total_eve_charge]]&lt;=15,"Low",
IF(Append1[[#This Row],[total_eve_charge]]&lt;=19,"Medium","High"))</f>
        <v>Low</v>
      </c>
      <c r="AA1105" s="1" t="str">
        <f>IF(Append1[[#This Row],[total_day_charge]]&gt;30,"Heavy User",
IF(Append1[[#This Row],[total_eve_charge]]&gt;20,"Evening User",
IF(Append1[[#This Row],[total_night_charge]]&gt;10,"Night User","Low User")))</f>
        <v>Low User</v>
      </c>
    </row>
    <row r="1106" spans="1:27" x14ac:dyDescent="0.3">
      <c r="A1106">
        <v>355</v>
      </c>
      <c r="B1106" s="1" t="s">
        <v>52</v>
      </c>
      <c r="C1106">
        <v>67</v>
      </c>
      <c r="D1106" s="1" t="s">
        <v>22</v>
      </c>
      <c r="E1106" s="1">
        <v>0</v>
      </c>
      <c r="F1106" s="1" t="s">
        <v>24</v>
      </c>
      <c r="G1106">
        <v>40</v>
      </c>
      <c r="H1106" t="str">
        <f>IF(Append1[[#This Row],[number_vmail_messages]]&lt;=10, "Low",
IF(Append1[[#This Row],[number_vmail_messages]]&lt;=25, "Medium", "High"))</f>
        <v>High</v>
      </c>
      <c r="I1106">
        <v>104.9</v>
      </c>
      <c r="J1106">
        <v>65</v>
      </c>
      <c r="K1106">
        <v>17.829999999999998</v>
      </c>
      <c r="L1106">
        <v>216.3</v>
      </c>
      <c r="M1106">
        <v>93</v>
      </c>
      <c r="N1106">
        <v>18.39</v>
      </c>
      <c r="O1106">
        <v>217.4</v>
      </c>
      <c r="P1106">
        <v>128</v>
      </c>
      <c r="Q1106">
        <v>9.7799999999999994</v>
      </c>
      <c r="R1106">
        <v>9.6</v>
      </c>
      <c r="S1106">
        <v>9</v>
      </c>
      <c r="T1106">
        <v>2.59</v>
      </c>
      <c r="U1106" t="str">
        <f>IF(Append1[[#This Row],[total_intl_charge]] &lt;= MEDIAN(Append1[total_intl_charge]), "Low", "High")</f>
        <v>Low</v>
      </c>
      <c r="V1106">
        <v>1</v>
      </c>
      <c r="W1106" t="s">
        <v>23</v>
      </c>
      <c r="X1106" s="1" t="s">
        <v>23</v>
      </c>
      <c r="Y1106">
        <f>IF(Append1[[#This Row],[churn]]="yes", 1,0)</f>
        <v>0</v>
      </c>
      <c r="Z1106" t="str">
        <f>IF(Append1[[#This Row],[total_eve_charge]]&lt;=15,"Low",
IF(Append1[[#This Row],[total_eve_charge]]&lt;=19,"Medium","High"))</f>
        <v>Medium</v>
      </c>
      <c r="AA1106" s="1" t="str">
        <f>IF(Append1[[#This Row],[total_day_charge]]&gt;30,"Heavy User",
IF(Append1[[#This Row],[total_eve_charge]]&gt;20,"Evening User",
IF(Append1[[#This Row],[total_night_charge]]&gt;10,"Night User","Low User")))</f>
        <v>Low User</v>
      </c>
    </row>
    <row r="1107" spans="1:27" hidden="1" x14ac:dyDescent="0.3">
      <c r="A1107">
        <v>356</v>
      </c>
      <c r="B1107" s="1" t="s">
        <v>54</v>
      </c>
      <c r="C1107">
        <v>140</v>
      </c>
      <c r="D1107" s="1" t="s">
        <v>32</v>
      </c>
      <c r="E1107" s="1">
        <v>0</v>
      </c>
      <c r="F1107" s="1" t="s">
        <v>23</v>
      </c>
      <c r="G1107">
        <v>0</v>
      </c>
      <c r="H1107" t="str">
        <f>IF(Append1[[#This Row],[number_vmail_messages]]&lt;=10, "Low",
IF(Append1[[#This Row],[number_vmail_messages]]&lt;=25, "Medium", "High"))</f>
        <v>Low</v>
      </c>
      <c r="I1107">
        <v>173.2</v>
      </c>
      <c r="J1107">
        <v>91</v>
      </c>
      <c r="K1107">
        <v>29.44</v>
      </c>
      <c r="L1107">
        <v>196.8</v>
      </c>
      <c r="M1107">
        <v>106</v>
      </c>
      <c r="N1107">
        <v>16.73</v>
      </c>
      <c r="O1107">
        <v>209.3</v>
      </c>
      <c r="P1107">
        <v>128</v>
      </c>
      <c r="Q1107">
        <v>9.42</v>
      </c>
      <c r="R1107">
        <v>11.2</v>
      </c>
      <c r="S1107">
        <v>5</v>
      </c>
      <c r="T1107">
        <v>3.02</v>
      </c>
      <c r="U1107" t="str">
        <f>IF(Append1[[#This Row],[total_intl_charge]] &lt;= MEDIAN(Append1[total_intl_charge]), "Low", "High")</f>
        <v>High</v>
      </c>
      <c r="V1107">
        <v>3</v>
      </c>
      <c r="W1107" t="s">
        <v>23</v>
      </c>
      <c r="X1107" s="1" t="s">
        <v>23</v>
      </c>
      <c r="Y1107">
        <f>IF(Append1[[#This Row],[churn]]="yes", 1,0)</f>
        <v>0</v>
      </c>
      <c r="Z1107" t="str">
        <f>IF(Append1[[#This Row],[total_eve_charge]]&lt;=15,"Low",
IF(Append1[[#This Row],[total_eve_charge]]&lt;=19,"Medium","High"))</f>
        <v>Medium</v>
      </c>
      <c r="AA1107" s="1" t="str">
        <f>IF(Append1[[#This Row],[total_day_charge]]&gt;30,"Heavy User",
IF(Append1[[#This Row],[total_eve_charge]]&gt;20,"Evening User",
IF(Append1[[#This Row],[total_night_charge]]&gt;10,"Night User","Low User")))</f>
        <v>Low User</v>
      </c>
    </row>
    <row r="1108" spans="1:27" hidden="1" x14ac:dyDescent="0.3">
      <c r="A1108">
        <v>357</v>
      </c>
      <c r="B1108" s="1" t="s">
        <v>64</v>
      </c>
      <c r="C1108">
        <v>49</v>
      </c>
      <c r="D1108" s="1" t="s">
        <v>26</v>
      </c>
      <c r="E1108" s="1">
        <v>0</v>
      </c>
      <c r="F1108" s="1" t="s">
        <v>23</v>
      </c>
      <c r="G1108">
        <v>0</v>
      </c>
      <c r="H1108" t="str">
        <f>IF(Append1[[#This Row],[number_vmail_messages]]&lt;=10, "Low",
IF(Append1[[#This Row],[number_vmail_messages]]&lt;=25, "Medium", "High"))</f>
        <v>Low</v>
      </c>
      <c r="I1108">
        <v>119.4</v>
      </c>
      <c r="J1108">
        <v>69</v>
      </c>
      <c r="K1108">
        <v>20.3</v>
      </c>
      <c r="L1108">
        <v>273.3</v>
      </c>
      <c r="M1108">
        <v>92</v>
      </c>
      <c r="N1108">
        <v>23.23</v>
      </c>
      <c r="O1108">
        <v>214.4</v>
      </c>
      <c r="P1108">
        <v>153</v>
      </c>
      <c r="Q1108">
        <v>9.65</v>
      </c>
      <c r="R1108">
        <v>12.4</v>
      </c>
      <c r="S1108">
        <v>7</v>
      </c>
      <c r="T1108">
        <v>3.35</v>
      </c>
      <c r="U1108" t="str">
        <f>IF(Append1[[#This Row],[total_intl_charge]] &lt;= MEDIAN(Append1[total_intl_charge]), "Low", "High")</f>
        <v>High</v>
      </c>
      <c r="V1108">
        <v>2</v>
      </c>
      <c r="W1108" t="s">
        <v>23</v>
      </c>
      <c r="X1108" s="1" t="s">
        <v>23</v>
      </c>
      <c r="Y1108">
        <f>IF(Append1[[#This Row],[churn]]="yes", 1,0)</f>
        <v>0</v>
      </c>
      <c r="Z1108" t="str">
        <f>IF(Append1[[#This Row],[total_eve_charge]]&lt;=15,"Low",
IF(Append1[[#This Row],[total_eve_charge]]&lt;=19,"Medium","High"))</f>
        <v>High</v>
      </c>
      <c r="AA1108" s="1" t="str">
        <f>IF(Append1[[#This Row],[total_day_charge]]&gt;30,"Heavy User",
IF(Append1[[#This Row],[total_eve_charge]]&gt;20,"Evening User",
IF(Append1[[#This Row],[total_night_charge]]&gt;10,"Night User","Low User")))</f>
        <v>Evening User</v>
      </c>
    </row>
    <row r="1109" spans="1:27" hidden="1" x14ac:dyDescent="0.3">
      <c r="A1109">
        <v>358</v>
      </c>
      <c r="B1109" s="1" t="s">
        <v>21</v>
      </c>
      <c r="C1109">
        <v>46</v>
      </c>
      <c r="D1109" s="1" t="s">
        <v>26</v>
      </c>
      <c r="E1109" s="1">
        <v>0</v>
      </c>
      <c r="F1109" s="1" t="s">
        <v>23</v>
      </c>
      <c r="G1109">
        <v>0</v>
      </c>
      <c r="H1109" t="str">
        <f>IF(Append1[[#This Row],[number_vmail_messages]]&lt;=10, "Low",
IF(Append1[[#This Row],[number_vmail_messages]]&lt;=25, "Medium", "High"))</f>
        <v>Low</v>
      </c>
      <c r="I1109">
        <v>250.3</v>
      </c>
      <c r="J1109">
        <v>100</v>
      </c>
      <c r="K1109">
        <v>42.55</v>
      </c>
      <c r="L1109">
        <v>260.60000000000002</v>
      </c>
      <c r="M1109">
        <v>90</v>
      </c>
      <c r="N1109">
        <v>22.15</v>
      </c>
      <c r="O1109">
        <v>195</v>
      </c>
      <c r="P1109">
        <v>104</v>
      </c>
      <c r="Q1109">
        <v>8.7799999999999994</v>
      </c>
      <c r="R1109">
        <v>13.3</v>
      </c>
      <c r="S1109">
        <v>2</v>
      </c>
      <c r="T1109">
        <v>3.59</v>
      </c>
      <c r="U1109" t="str">
        <f>IF(Append1[[#This Row],[total_intl_charge]] &lt;= MEDIAN(Append1[total_intl_charge]), "Low", "High")</f>
        <v>High</v>
      </c>
      <c r="V1109">
        <v>2</v>
      </c>
      <c r="W1109" t="s">
        <v>24</v>
      </c>
      <c r="X1109" s="1" t="s">
        <v>23</v>
      </c>
      <c r="Y1109">
        <f>IF(Append1[[#This Row],[churn]]="yes", 1,0)</f>
        <v>1</v>
      </c>
      <c r="Z1109" t="str">
        <f>IF(Append1[[#This Row],[total_eve_charge]]&lt;=15,"Low",
IF(Append1[[#This Row],[total_eve_charge]]&lt;=19,"Medium","High"))</f>
        <v>High</v>
      </c>
      <c r="AA1109" s="1" t="str">
        <f>IF(Append1[[#This Row],[total_day_charge]]&gt;30,"Heavy User",
IF(Append1[[#This Row],[total_eve_charge]]&gt;20,"Evening User",
IF(Append1[[#This Row],[total_night_charge]]&gt;10,"Night User","Low User")))</f>
        <v>Heavy User</v>
      </c>
    </row>
    <row r="1110" spans="1:27" hidden="1" x14ac:dyDescent="0.3">
      <c r="A1110">
        <v>359</v>
      </c>
      <c r="B1110" s="1" t="s">
        <v>29</v>
      </c>
      <c r="C1110">
        <v>148</v>
      </c>
      <c r="D1110" s="1" t="s">
        <v>22</v>
      </c>
      <c r="E1110" s="1">
        <v>0</v>
      </c>
      <c r="F1110" s="1" t="s">
        <v>23</v>
      </c>
      <c r="G1110">
        <v>0</v>
      </c>
      <c r="H1110" t="str">
        <f>IF(Append1[[#This Row],[number_vmail_messages]]&lt;=10, "Low",
IF(Append1[[#This Row],[number_vmail_messages]]&lt;=25, "Medium", "High"))</f>
        <v>Low</v>
      </c>
      <c r="I1110">
        <v>178.3</v>
      </c>
      <c r="J1110">
        <v>98</v>
      </c>
      <c r="K1110">
        <v>30.31</v>
      </c>
      <c r="L1110">
        <v>282.60000000000002</v>
      </c>
      <c r="M1110">
        <v>110</v>
      </c>
      <c r="N1110">
        <v>24.02</v>
      </c>
      <c r="O1110">
        <v>181</v>
      </c>
      <c r="P1110">
        <v>98</v>
      </c>
      <c r="Q1110">
        <v>8.15</v>
      </c>
      <c r="R1110">
        <v>11.4</v>
      </c>
      <c r="S1110">
        <v>4</v>
      </c>
      <c r="T1110">
        <v>3.08</v>
      </c>
      <c r="U1110" t="str">
        <f>IF(Append1[[#This Row],[total_intl_charge]] &lt;= MEDIAN(Append1[total_intl_charge]), "Low", "High")</f>
        <v>High</v>
      </c>
      <c r="V1110">
        <v>1</v>
      </c>
      <c r="W1110" t="s">
        <v>23</v>
      </c>
      <c r="X1110" s="1" t="s">
        <v>23</v>
      </c>
      <c r="Y1110">
        <f>IF(Append1[[#This Row],[churn]]="yes", 1,0)</f>
        <v>0</v>
      </c>
      <c r="Z1110" t="str">
        <f>IF(Append1[[#This Row],[total_eve_charge]]&lt;=15,"Low",
IF(Append1[[#This Row],[total_eve_charge]]&lt;=19,"Medium","High"))</f>
        <v>High</v>
      </c>
      <c r="AA1110" s="1" t="str">
        <f>IF(Append1[[#This Row],[total_day_charge]]&gt;30,"Heavy User",
IF(Append1[[#This Row],[total_eve_charge]]&gt;20,"Evening User",
IF(Append1[[#This Row],[total_night_charge]]&gt;10,"Night User","Low User")))</f>
        <v>Heavy User</v>
      </c>
    </row>
    <row r="1111" spans="1:27" hidden="1" x14ac:dyDescent="0.3">
      <c r="A1111">
        <v>360</v>
      </c>
      <c r="B1111" s="1" t="s">
        <v>46</v>
      </c>
      <c r="C1111">
        <v>112</v>
      </c>
      <c r="D1111" s="1" t="s">
        <v>26</v>
      </c>
      <c r="E1111" s="1">
        <v>0</v>
      </c>
      <c r="F1111" s="1" t="s">
        <v>23</v>
      </c>
      <c r="G1111">
        <v>0</v>
      </c>
      <c r="H1111" t="str">
        <f>IF(Append1[[#This Row],[number_vmail_messages]]&lt;=10, "Low",
IF(Append1[[#This Row],[number_vmail_messages]]&lt;=25, "Medium", "High"))</f>
        <v>Low</v>
      </c>
      <c r="I1111">
        <v>243.4</v>
      </c>
      <c r="J1111">
        <v>77</v>
      </c>
      <c r="K1111">
        <v>41.38</v>
      </c>
      <c r="L1111">
        <v>182.1</v>
      </c>
      <c r="M1111">
        <v>97</v>
      </c>
      <c r="N1111">
        <v>15.48</v>
      </c>
      <c r="O1111">
        <v>259.2</v>
      </c>
      <c r="P1111">
        <v>94</v>
      </c>
      <c r="Q1111">
        <v>11.66</v>
      </c>
      <c r="R1111">
        <v>12.8</v>
      </c>
      <c r="S1111">
        <v>2</v>
      </c>
      <c r="T1111">
        <v>3.46</v>
      </c>
      <c r="U1111" t="str">
        <f>IF(Append1[[#This Row],[total_intl_charge]] &lt;= MEDIAN(Append1[total_intl_charge]), "Low", "High")</f>
        <v>High</v>
      </c>
      <c r="V1111">
        <v>1</v>
      </c>
      <c r="W1111" t="s">
        <v>23</v>
      </c>
      <c r="X1111" s="1" t="s">
        <v>23</v>
      </c>
      <c r="Y1111">
        <f>IF(Append1[[#This Row],[churn]]="yes", 1,0)</f>
        <v>0</v>
      </c>
      <c r="Z1111" t="str">
        <f>IF(Append1[[#This Row],[total_eve_charge]]&lt;=15,"Low",
IF(Append1[[#This Row],[total_eve_charge]]&lt;=19,"Medium","High"))</f>
        <v>Medium</v>
      </c>
      <c r="AA1111" s="1" t="str">
        <f>IF(Append1[[#This Row],[total_day_charge]]&gt;30,"Heavy User",
IF(Append1[[#This Row],[total_eve_charge]]&gt;20,"Evening User",
IF(Append1[[#This Row],[total_night_charge]]&gt;10,"Night User","Low User")))</f>
        <v>Heavy User</v>
      </c>
    </row>
    <row r="1112" spans="1:27" hidden="1" x14ac:dyDescent="0.3">
      <c r="A1112">
        <v>361</v>
      </c>
      <c r="B1112" s="1" t="s">
        <v>49</v>
      </c>
      <c r="C1112">
        <v>78</v>
      </c>
      <c r="D1112" s="1" t="s">
        <v>22</v>
      </c>
      <c r="E1112" s="1">
        <v>0</v>
      </c>
      <c r="F1112" s="1" t="s">
        <v>23</v>
      </c>
      <c r="G1112">
        <v>0</v>
      </c>
      <c r="H1112" t="str">
        <f>IF(Append1[[#This Row],[number_vmail_messages]]&lt;=10, "Low",
IF(Append1[[#This Row],[number_vmail_messages]]&lt;=25, "Medium", "High"))</f>
        <v>Low</v>
      </c>
      <c r="I1112">
        <v>155</v>
      </c>
      <c r="J1112">
        <v>106</v>
      </c>
      <c r="K1112">
        <v>26.35</v>
      </c>
      <c r="L1112">
        <v>175.3</v>
      </c>
      <c r="M1112">
        <v>101</v>
      </c>
      <c r="N1112">
        <v>14.9</v>
      </c>
      <c r="O1112">
        <v>155.6</v>
      </c>
      <c r="P1112">
        <v>125</v>
      </c>
      <c r="Q1112">
        <v>7</v>
      </c>
      <c r="R1112">
        <v>11.8</v>
      </c>
      <c r="S1112">
        <v>5</v>
      </c>
      <c r="T1112">
        <v>3.19</v>
      </c>
      <c r="U1112" t="str">
        <f>IF(Append1[[#This Row],[total_intl_charge]] &lt;= MEDIAN(Append1[total_intl_charge]), "Low", "High")</f>
        <v>High</v>
      </c>
      <c r="V1112">
        <v>2</v>
      </c>
      <c r="W1112" t="s">
        <v>23</v>
      </c>
      <c r="X1112" s="1" t="s">
        <v>23</v>
      </c>
      <c r="Y1112">
        <f>IF(Append1[[#This Row],[churn]]="yes", 1,0)</f>
        <v>0</v>
      </c>
      <c r="Z1112" t="str">
        <f>IF(Append1[[#This Row],[total_eve_charge]]&lt;=15,"Low",
IF(Append1[[#This Row],[total_eve_charge]]&lt;=19,"Medium","High"))</f>
        <v>Low</v>
      </c>
      <c r="AA1112" s="1" t="str">
        <f>IF(Append1[[#This Row],[total_day_charge]]&gt;30,"Heavy User",
IF(Append1[[#This Row],[total_eve_charge]]&gt;20,"Evening User",
IF(Append1[[#This Row],[total_night_charge]]&gt;10,"Night User","Low User")))</f>
        <v>Low User</v>
      </c>
    </row>
    <row r="1113" spans="1:27" x14ac:dyDescent="0.3">
      <c r="A1113">
        <v>362</v>
      </c>
      <c r="B1113" s="1" t="s">
        <v>53</v>
      </c>
      <c r="C1113">
        <v>61</v>
      </c>
      <c r="D1113" s="1" t="s">
        <v>32</v>
      </c>
      <c r="E1113" s="1">
        <v>0</v>
      </c>
      <c r="F1113" s="1" t="s">
        <v>24</v>
      </c>
      <c r="G1113">
        <v>31</v>
      </c>
      <c r="H1113" t="str">
        <f>IF(Append1[[#This Row],[number_vmail_messages]]&lt;=10, "Low",
IF(Append1[[#This Row],[number_vmail_messages]]&lt;=25, "Medium", "High"))</f>
        <v>High</v>
      </c>
      <c r="I1113">
        <v>288.7</v>
      </c>
      <c r="J1113">
        <v>101</v>
      </c>
      <c r="K1113">
        <v>49.08</v>
      </c>
      <c r="L1113">
        <v>203.8</v>
      </c>
      <c r="M1113">
        <v>102</v>
      </c>
      <c r="N1113">
        <v>17.32</v>
      </c>
      <c r="O1113">
        <v>203.2</v>
      </c>
      <c r="P1113">
        <v>49</v>
      </c>
      <c r="Q1113">
        <v>9.14</v>
      </c>
      <c r="R1113">
        <v>8.6</v>
      </c>
      <c r="S1113">
        <v>3</v>
      </c>
      <c r="T1113">
        <v>2.3199999999999998</v>
      </c>
      <c r="U1113" t="str">
        <f>IF(Append1[[#This Row],[total_intl_charge]] &lt;= MEDIAN(Append1[total_intl_charge]), "Low", "High")</f>
        <v>Low</v>
      </c>
      <c r="V1113">
        <v>0</v>
      </c>
      <c r="W1113" t="s">
        <v>23</v>
      </c>
      <c r="X1113" s="1" t="s">
        <v>23</v>
      </c>
      <c r="Y1113">
        <f>IF(Append1[[#This Row],[churn]]="yes", 1,0)</f>
        <v>0</v>
      </c>
      <c r="Z1113" t="str">
        <f>IF(Append1[[#This Row],[total_eve_charge]]&lt;=15,"Low",
IF(Append1[[#This Row],[total_eve_charge]]&lt;=19,"Medium","High"))</f>
        <v>Medium</v>
      </c>
      <c r="AA1113" s="1" t="str">
        <f>IF(Append1[[#This Row],[total_day_charge]]&gt;30,"Heavy User",
IF(Append1[[#This Row],[total_eve_charge]]&gt;20,"Evening User",
IF(Append1[[#This Row],[total_night_charge]]&gt;10,"Night User","Low User")))</f>
        <v>Heavy User</v>
      </c>
    </row>
    <row r="1114" spans="1:27" x14ac:dyDescent="0.3">
      <c r="A1114">
        <v>363</v>
      </c>
      <c r="B1114" s="1" t="s">
        <v>63</v>
      </c>
      <c r="C1114">
        <v>58</v>
      </c>
      <c r="D1114" s="1" t="s">
        <v>26</v>
      </c>
      <c r="E1114" s="1">
        <v>0</v>
      </c>
      <c r="F1114" s="1" t="s">
        <v>24</v>
      </c>
      <c r="G1114">
        <v>29</v>
      </c>
      <c r="H1114" t="str">
        <f>IF(Append1[[#This Row],[number_vmail_messages]]&lt;=10, "Low",
IF(Append1[[#This Row],[number_vmail_messages]]&lt;=25, "Medium", "High"))</f>
        <v>High</v>
      </c>
      <c r="I1114">
        <v>240.4</v>
      </c>
      <c r="J1114">
        <v>80</v>
      </c>
      <c r="K1114">
        <v>40.869999999999997</v>
      </c>
      <c r="L1114">
        <v>118.9</v>
      </c>
      <c r="M1114">
        <v>91</v>
      </c>
      <c r="N1114">
        <v>10.11</v>
      </c>
      <c r="O1114">
        <v>164.2</v>
      </c>
      <c r="P1114">
        <v>108</v>
      </c>
      <c r="Q1114">
        <v>7.39</v>
      </c>
      <c r="R1114">
        <v>11.2</v>
      </c>
      <c r="S1114">
        <v>3</v>
      </c>
      <c r="T1114">
        <v>3.02</v>
      </c>
      <c r="U1114" t="str">
        <f>IF(Append1[[#This Row],[total_intl_charge]] &lt;= MEDIAN(Append1[total_intl_charge]), "Low", "High")</f>
        <v>High</v>
      </c>
      <c r="V1114">
        <v>1</v>
      </c>
      <c r="W1114" t="s">
        <v>23</v>
      </c>
      <c r="X1114" s="1" t="s">
        <v>23</v>
      </c>
      <c r="Y1114">
        <f>IF(Append1[[#This Row],[churn]]="yes", 1,0)</f>
        <v>0</v>
      </c>
      <c r="Z1114" t="str">
        <f>IF(Append1[[#This Row],[total_eve_charge]]&lt;=15,"Low",
IF(Append1[[#This Row],[total_eve_charge]]&lt;=19,"Medium","High"))</f>
        <v>Low</v>
      </c>
      <c r="AA1114" s="1" t="str">
        <f>IF(Append1[[#This Row],[total_day_charge]]&gt;30,"Heavy User",
IF(Append1[[#This Row],[total_eve_charge]]&gt;20,"Evening User",
IF(Append1[[#This Row],[total_night_charge]]&gt;10,"Night User","Low User")))</f>
        <v>Heavy User</v>
      </c>
    </row>
    <row r="1115" spans="1:27" hidden="1" x14ac:dyDescent="0.3">
      <c r="A1115">
        <v>364</v>
      </c>
      <c r="B1115" s="1" t="s">
        <v>67</v>
      </c>
      <c r="C1115">
        <v>100</v>
      </c>
      <c r="D1115" s="1" t="s">
        <v>26</v>
      </c>
      <c r="E1115" s="1">
        <v>0</v>
      </c>
      <c r="F1115" s="1" t="s">
        <v>23</v>
      </c>
      <c r="G1115">
        <v>0</v>
      </c>
      <c r="H1115" t="str">
        <f>IF(Append1[[#This Row],[number_vmail_messages]]&lt;=10, "Low",
IF(Append1[[#This Row],[number_vmail_messages]]&lt;=25, "Medium", "High"))</f>
        <v>Low</v>
      </c>
      <c r="I1115">
        <v>278</v>
      </c>
      <c r="J1115">
        <v>76</v>
      </c>
      <c r="K1115">
        <v>47.26</v>
      </c>
      <c r="L1115">
        <v>176.7</v>
      </c>
      <c r="M1115">
        <v>74</v>
      </c>
      <c r="N1115">
        <v>15.02</v>
      </c>
      <c r="O1115">
        <v>219.5</v>
      </c>
      <c r="P1115">
        <v>126</v>
      </c>
      <c r="Q1115">
        <v>9.8800000000000008</v>
      </c>
      <c r="R1115">
        <v>8.3000000000000007</v>
      </c>
      <c r="S1115">
        <v>4</v>
      </c>
      <c r="T1115">
        <v>2.2400000000000002</v>
      </c>
      <c r="U1115" t="str">
        <f>IF(Append1[[#This Row],[total_intl_charge]] &lt;= MEDIAN(Append1[total_intl_charge]), "Low", "High")</f>
        <v>Low</v>
      </c>
      <c r="V1115">
        <v>0</v>
      </c>
      <c r="W1115" t="s">
        <v>24</v>
      </c>
      <c r="X1115" s="1" t="s">
        <v>23</v>
      </c>
      <c r="Y1115">
        <f>IF(Append1[[#This Row],[churn]]="yes", 1,0)</f>
        <v>1</v>
      </c>
      <c r="Z1115" t="str">
        <f>IF(Append1[[#This Row],[total_eve_charge]]&lt;=15,"Low",
IF(Append1[[#This Row],[total_eve_charge]]&lt;=19,"Medium","High"))</f>
        <v>Medium</v>
      </c>
      <c r="AA1115" s="1" t="str">
        <f>IF(Append1[[#This Row],[total_day_charge]]&gt;30,"Heavy User",
IF(Append1[[#This Row],[total_eve_charge]]&gt;20,"Evening User",
IF(Append1[[#This Row],[total_night_charge]]&gt;10,"Night User","Low User")))</f>
        <v>Heavy User</v>
      </c>
    </row>
    <row r="1116" spans="1:27" hidden="1" x14ac:dyDescent="0.3">
      <c r="A1116">
        <v>365</v>
      </c>
      <c r="B1116" s="1" t="s">
        <v>36</v>
      </c>
      <c r="C1116">
        <v>113</v>
      </c>
      <c r="D1116" s="1" t="s">
        <v>26</v>
      </c>
      <c r="E1116" s="1">
        <v>0</v>
      </c>
      <c r="F1116" s="1" t="s">
        <v>23</v>
      </c>
      <c r="G1116">
        <v>0</v>
      </c>
      <c r="H1116" t="str">
        <f>IF(Append1[[#This Row],[number_vmail_messages]]&lt;=10, "Low",
IF(Append1[[#This Row],[number_vmail_messages]]&lt;=25, "Medium", "High"))</f>
        <v>Low</v>
      </c>
      <c r="I1116">
        <v>155</v>
      </c>
      <c r="J1116">
        <v>93</v>
      </c>
      <c r="K1116">
        <v>26.35</v>
      </c>
      <c r="L1116">
        <v>330.6</v>
      </c>
      <c r="M1116">
        <v>106</v>
      </c>
      <c r="N1116">
        <v>28.1</v>
      </c>
      <c r="O1116">
        <v>189.4</v>
      </c>
      <c r="P1116">
        <v>123</v>
      </c>
      <c r="Q1116">
        <v>8.52</v>
      </c>
      <c r="R1116">
        <v>13.5</v>
      </c>
      <c r="S1116">
        <v>3</v>
      </c>
      <c r="T1116">
        <v>3.65</v>
      </c>
      <c r="U1116" t="str">
        <f>IF(Append1[[#This Row],[total_intl_charge]] &lt;= MEDIAN(Append1[total_intl_charge]), "Low", "High")</f>
        <v>High</v>
      </c>
      <c r="V1116">
        <v>1</v>
      </c>
      <c r="W1116" t="s">
        <v>23</v>
      </c>
      <c r="X1116" s="1" t="s">
        <v>23</v>
      </c>
      <c r="Y1116">
        <f>IF(Append1[[#This Row],[churn]]="yes", 1,0)</f>
        <v>0</v>
      </c>
      <c r="Z1116" t="str">
        <f>IF(Append1[[#This Row],[total_eve_charge]]&lt;=15,"Low",
IF(Append1[[#This Row],[total_eve_charge]]&lt;=19,"Medium","High"))</f>
        <v>High</v>
      </c>
      <c r="AA1116" s="1" t="str">
        <f>IF(Append1[[#This Row],[total_day_charge]]&gt;30,"Heavy User",
IF(Append1[[#This Row],[total_eve_charge]]&gt;20,"Evening User",
IF(Append1[[#This Row],[total_night_charge]]&gt;10,"Night User","Low User")))</f>
        <v>Evening User</v>
      </c>
    </row>
    <row r="1117" spans="1:27" hidden="1" x14ac:dyDescent="0.3">
      <c r="A1117">
        <v>366</v>
      </c>
      <c r="B1117" s="1" t="s">
        <v>46</v>
      </c>
      <c r="C1117">
        <v>81</v>
      </c>
      <c r="D1117" s="1" t="s">
        <v>22</v>
      </c>
      <c r="E1117" s="1">
        <v>0</v>
      </c>
      <c r="F1117" s="1" t="s">
        <v>23</v>
      </c>
      <c r="G1117">
        <v>0</v>
      </c>
      <c r="H1117" t="str">
        <f>IF(Append1[[#This Row],[number_vmail_messages]]&lt;=10, "Low",
IF(Append1[[#This Row],[number_vmail_messages]]&lt;=25, "Medium", "High"))</f>
        <v>Low</v>
      </c>
      <c r="I1117">
        <v>153.5</v>
      </c>
      <c r="J1117">
        <v>99</v>
      </c>
      <c r="K1117">
        <v>26.1</v>
      </c>
      <c r="L1117">
        <v>197.6</v>
      </c>
      <c r="M1117">
        <v>102</v>
      </c>
      <c r="N1117">
        <v>16.8</v>
      </c>
      <c r="O1117">
        <v>198.5</v>
      </c>
      <c r="P1117">
        <v>86</v>
      </c>
      <c r="Q1117">
        <v>8.93</v>
      </c>
      <c r="R1117">
        <v>6.3</v>
      </c>
      <c r="S1117">
        <v>2</v>
      </c>
      <c r="T1117">
        <v>1.7</v>
      </c>
      <c r="U1117" t="str">
        <f>IF(Append1[[#This Row],[total_intl_charge]] &lt;= MEDIAN(Append1[total_intl_charge]), "Low", "High")</f>
        <v>Low</v>
      </c>
      <c r="V1117">
        <v>2</v>
      </c>
      <c r="W1117" t="s">
        <v>23</v>
      </c>
      <c r="X1117" s="1" t="s">
        <v>23</v>
      </c>
      <c r="Y1117">
        <f>IF(Append1[[#This Row],[churn]]="yes", 1,0)</f>
        <v>0</v>
      </c>
      <c r="Z1117" t="str">
        <f>IF(Append1[[#This Row],[total_eve_charge]]&lt;=15,"Low",
IF(Append1[[#This Row],[total_eve_charge]]&lt;=19,"Medium","High"))</f>
        <v>Medium</v>
      </c>
      <c r="AA1117" s="1" t="str">
        <f>IF(Append1[[#This Row],[total_day_charge]]&gt;30,"Heavy User",
IF(Append1[[#This Row],[total_eve_charge]]&gt;20,"Evening User",
IF(Append1[[#This Row],[total_night_charge]]&gt;10,"Night User","Low User")))</f>
        <v>Low User</v>
      </c>
    </row>
    <row r="1118" spans="1:27" x14ac:dyDescent="0.3">
      <c r="A1118">
        <v>367</v>
      </c>
      <c r="B1118" s="1" t="s">
        <v>68</v>
      </c>
      <c r="C1118">
        <v>135</v>
      </c>
      <c r="D1118" s="1" t="s">
        <v>26</v>
      </c>
      <c r="E1118" s="1">
        <v>0</v>
      </c>
      <c r="F1118" s="1" t="s">
        <v>24</v>
      </c>
      <c r="G1118">
        <v>27</v>
      </c>
      <c r="H1118" t="str">
        <f>IF(Append1[[#This Row],[number_vmail_messages]]&lt;=10, "Low",
IF(Append1[[#This Row],[number_vmail_messages]]&lt;=25, "Medium", "High"))</f>
        <v>High</v>
      </c>
      <c r="I1118">
        <v>273.39999999999998</v>
      </c>
      <c r="J1118">
        <v>141</v>
      </c>
      <c r="K1118">
        <v>46.48</v>
      </c>
      <c r="L1118">
        <v>154</v>
      </c>
      <c r="M1118">
        <v>99</v>
      </c>
      <c r="N1118">
        <v>13.09</v>
      </c>
      <c r="O1118">
        <v>245.8</v>
      </c>
      <c r="P1118">
        <v>112</v>
      </c>
      <c r="Q1118">
        <v>11.06</v>
      </c>
      <c r="R1118">
        <v>12.3</v>
      </c>
      <c r="S1118">
        <v>6</v>
      </c>
      <c r="T1118">
        <v>3.32</v>
      </c>
      <c r="U1118" t="str">
        <f>IF(Append1[[#This Row],[total_intl_charge]] &lt;= MEDIAN(Append1[total_intl_charge]), "Low", "High")</f>
        <v>High</v>
      </c>
      <c r="V1118">
        <v>1</v>
      </c>
      <c r="W1118" t="s">
        <v>23</v>
      </c>
      <c r="X1118" s="1" t="s">
        <v>23</v>
      </c>
      <c r="Y1118">
        <f>IF(Append1[[#This Row],[churn]]="yes", 1,0)</f>
        <v>0</v>
      </c>
      <c r="Z1118" t="str">
        <f>IF(Append1[[#This Row],[total_eve_charge]]&lt;=15,"Low",
IF(Append1[[#This Row],[total_eve_charge]]&lt;=19,"Medium","High"))</f>
        <v>Low</v>
      </c>
      <c r="AA1118" s="1" t="str">
        <f>IF(Append1[[#This Row],[total_day_charge]]&gt;30,"Heavy User",
IF(Append1[[#This Row],[total_eve_charge]]&gt;20,"Evening User",
IF(Append1[[#This Row],[total_night_charge]]&gt;10,"Night User","Low User")))</f>
        <v>Heavy User</v>
      </c>
    </row>
    <row r="1119" spans="1:27" hidden="1" x14ac:dyDescent="0.3">
      <c r="A1119">
        <v>368</v>
      </c>
      <c r="B1119" s="1" t="s">
        <v>45</v>
      </c>
      <c r="C1119">
        <v>99</v>
      </c>
      <c r="D1119" s="1" t="s">
        <v>32</v>
      </c>
      <c r="E1119" s="1">
        <v>0</v>
      </c>
      <c r="F1119" s="1" t="s">
        <v>23</v>
      </c>
      <c r="G1119">
        <v>0</v>
      </c>
      <c r="H1119" t="str">
        <f>IF(Append1[[#This Row],[number_vmail_messages]]&lt;=10, "Low",
IF(Append1[[#This Row],[number_vmail_messages]]&lt;=25, "Medium", "High"))</f>
        <v>Low</v>
      </c>
      <c r="I1119">
        <v>155.30000000000001</v>
      </c>
      <c r="J1119">
        <v>93</v>
      </c>
      <c r="K1119">
        <v>26.4</v>
      </c>
      <c r="L1119">
        <v>265.7</v>
      </c>
      <c r="M1119">
        <v>95</v>
      </c>
      <c r="N1119">
        <v>22.58</v>
      </c>
      <c r="O1119">
        <v>145.69999999999999</v>
      </c>
      <c r="P1119">
        <v>67</v>
      </c>
      <c r="Q1119">
        <v>6.56</v>
      </c>
      <c r="R1119">
        <v>12.4</v>
      </c>
      <c r="S1119">
        <v>4</v>
      </c>
      <c r="T1119">
        <v>3.35</v>
      </c>
      <c r="U1119" t="str">
        <f>IF(Append1[[#This Row],[total_intl_charge]] &lt;= MEDIAN(Append1[total_intl_charge]), "Low", "High")</f>
        <v>High</v>
      </c>
      <c r="V1119">
        <v>0</v>
      </c>
      <c r="W1119" t="s">
        <v>23</v>
      </c>
      <c r="X1119" s="1" t="s">
        <v>23</v>
      </c>
      <c r="Y1119">
        <f>IF(Append1[[#This Row],[churn]]="yes", 1,0)</f>
        <v>0</v>
      </c>
      <c r="Z1119" t="str">
        <f>IF(Append1[[#This Row],[total_eve_charge]]&lt;=15,"Low",
IF(Append1[[#This Row],[total_eve_charge]]&lt;=19,"Medium","High"))</f>
        <v>High</v>
      </c>
      <c r="AA1119" s="1" t="str">
        <f>IF(Append1[[#This Row],[total_day_charge]]&gt;30,"Heavy User",
IF(Append1[[#This Row],[total_eve_charge]]&gt;20,"Evening User",
IF(Append1[[#This Row],[total_night_charge]]&gt;10,"Night User","Low User")))</f>
        <v>Evening User</v>
      </c>
    </row>
    <row r="1120" spans="1:27" hidden="1" x14ac:dyDescent="0.3">
      <c r="A1120">
        <v>369</v>
      </c>
      <c r="B1120" s="1" t="s">
        <v>43</v>
      </c>
      <c r="C1120">
        <v>135</v>
      </c>
      <c r="D1120" s="1" t="s">
        <v>26</v>
      </c>
      <c r="E1120" s="1">
        <v>0</v>
      </c>
      <c r="F1120" s="1" t="s">
        <v>23</v>
      </c>
      <c r="G1120">
        <v>0</v>
      </c>
      <c r="H1120" t="str">
        <f>IF(Append1[[#This Row],[number_vmail_messages]]&lt;=10, "Low",
IF(Append1[[#This Row],[number_vmail_messages]]&lt;=25, "Medium", "High"))</f>
        <v>Low</v>
      </c>
      <c r="I1120">
        <v>246.8</v>
      </c>
      <c r="J1120">
        <v>129</v>
      </c>
      <c r="K1120">
        <v>41.96</v>
      </c>
      <c r="L1120">
        <v>187.8</v>
      </c>
      <c r="M1120">
        <v>121</v>
      </c>
      <c r="N1120">
        <v>15.96</v>
      </c>
      <c r="O1120">
        <v>154.5</v>
      </c>
      <c r="P1120">
        <v>109</v>
      </c>
      <c r="Q1120">
        <v>6.95</v>
      </c>
      <c r="R1120">
        <v>12.6</v>
      </c>
      <c r="S1120">
        <v>5</v>
      </c>
      <c r="T1120">
        <v>3.4</v>
      </c>
      <c r="U1120" t="str">
        <f>IF(Append1[[#This Row],[total_intl_charge]] &lt;= MEDIAN(Append1[total_intl_charge]), "Low", "High")</f>
        <v>High</v>
      </c>
      <c r="V1120">
        <v>1</v>
      </c>
      <c r="W1120" t="s">
        <v>23</v>
      </c>
      <c r="X1120" s="1" t="s">
        <v>23</v>
      </c>
      <c r="Y1120">
        <f>IF(Append1[[#This Row],[churn]]="yes", 1,0)</f>
        <v>0</v>
      </c>
      <c r="Z1120" t="str">
        <f>IF(Append1[[#This Row],[total_eve_charge]]&lt;=15,"Low",
IF(Append1[[#This Row],[total_eve_charge]]&lt;=19,"Medium","High"))</f>
        <v>Medium</v>
      </c>
      <c r="AA1120" s="1" t="str">
        <f>IF(Append1[[#This Row],[total_day_charge]]&gt;30,"Heavy User",
IF(Append1[[#This Row],[total_eve_charge]]&gt;20,"Evening User",
IF(Append1[[#This Row],[total_night_charge]]&gt;10,"Night User","Low User")))</f>
        <v>Heavy User</v>
      </c>
    </row>
    <row r="1121" spans="1:27" hidden="1" x14ac:dyDescent="0.3">
      <c r="A1121">
        <v>370</v>
      </c>
      <c r="B1121" s="1" t="s">
        <v>37</v>
      </c>
      <c r="C1121">
        <v>85</v>
      </c>
      <c r="D1121" s="1" t="s">
        <v>32</v>
      </c>
      <c r="E1121" s="1">
        <v>1</v>
      </c>
      <c r="F1121" s="1" t="s">
        <v>23</v>
      </c>
      <c r="G1121">
        <v>0</v>
      </c>
      <c r="H1121" t="str">
        <f>IF(Append1[[#This Row],[number_vmail_messages]]&lt;=10, "Low",
IF(Append1[[#This Row],[number_vmail_messages]]&lt;=25, "Medium", "High"))</f>
        <v>Low</v>
      </c>
      <c r="I1121">
        <v>165.4</v>
      </c>
      <c r="J1121">
        <v>107</v>
      </c>
      <c r="K1121">
        <v>28.12</v>
      </c>
      <c r="L1121">
        <v>196</v>
      </c>
      <c r="M1121">
        <v>126</v>
      </c>
      <c r="N1121">
        <v>16.66</v>
      </c>
      <c r="O1121">
        <v>349.2</v>
      </c>
      <c r="P1121">
        <v>110</v>
      </c>
      <c r="Q1121">
        <v>15.71</v>
      </c>
      <c r="R1121">
        <v>9.6</v>
      </c>
      <c r="S1121">
        <v>7</v>
      </c>
      <c r="T1121">
        <v>2.59</v>
      </c>
      <c r="U1121" t="str">
        <f>IF(Append1[[#This Row],[total_intl_charge]] &lt;= MEDIAN(Append1[total_intl_charge]), "Low", "High")</f>
        <v>Low</v>
      </c>
      <c r="V1121">
        <v>2</v>
      </c>
      <c r="W1121" t="s">
        <v>23</v>
      </c>
      <c r="X1121" s="1" t="s">
        <v>24</v>
      </c>
      <c r="Y1121">
        <f>IF(Append1[[#This Row],[churn]]="yes", 1,0)</f>
        <v>0</v>
      </c>
      <c r="Z1121" t="str">
        <f>IF(Append1[[#This Row],[total_eve_charge]]&lt;=15,"Low",
IF(Append1[[#This Row],[total_eve_charge]]&lt;=19,"Medium","High"))</f>
        <v>Medium</v>
      </c>
      <c r="AA1121" s="1" t="str">
        <f>IF(Append1[[#This Row],[total_day_charge]]&gt;30,"Heavy User",
IF(Append1[[#This Row],[total_eve_charge]]&gt;20,"Evening User",
IF(Append1[[#This Row],[total_night_charge]]&gt;10,"Night User","Low User")))</f>
        <v>Night User</v>
      </c>
    </row>
    <row r="1122" spans="1:27" hidden="1" x14ac:dyDescent="0.3">
      <c r="A1122">
        <v>371</v>
      </c>
      <c r="B1122" s="1" t="s">
        <v>40</v>
      </c>
      <c r="C1122">
        <v>88</v>
      </c>
      <c r="D1122" s="1" t="s">
        <v>26</v>
      </c>
      <c r="E1122" s="1">
        <v>0</v>
      </c>
      <c r="F1122" s="1" t="s">
        <v>23</v>
      </c>
      <c r="G1122">
        <v>0</v>
      </c>
      <c r="H1122" t="str">
        <f>IF(Append1[[#This Row],[number_vmail_messages]]&lt;=10, "Low",
IF(Append1[[#This Row],[number_vmail_messages]]&lt;=25, "Medium", "High"))</f>
        <v>Low</v>
      </c>
      <c r="I1122">
        <v>138.30000000000001</v>
      </c>
      <c r="J1122">
        <v>116</v>
      </c>
      <c r="K1122">
        <v>23.51</v>
      </c>
      <c r="L1122">
        <v>236</v>
      </c>
      <c r="M1122">
        <v>138</v>
      </c>
      <c r="N1122">
        <v>20.059999999999999</v>
      </c>
      <c r="O1122">
        <v>179.1</v>
      </c>
      <c r="P1122">
        <v>110</v>
      </c>
      <c r="Q1122">
        <v>8.06</v>
      </c>
      <c r="R1122">
        <v>9.6</v>
      </c>
      <c r="S1122">
        <v>4</v>
      </c>
      <c r="T1122">
        <v>2.59</v>
      </c>
      <c r="U1122" t="str">
        <f>IF(Append1[[#This Row],[total_intl_charge]] &lt;= MEDIAN(Append1[total_intl_charge]), "Low", "High")</f>
        <v>Low</v>
      </c>
      <c r="V1122">
        <v>3</v>
      </c>
      <c r="W1122" t="s">
        <v>23</v>
      </c>
      <c r="X1122" s="1" t="s">
        <v>23</v>
      </c>
      <c r="Y1122">
        <f>IF(Append1[[#This Row],[churn]]="yes", 1,0)</f>
        <v>0</v>
      </c>
      <c r="Z1122" t="str">
        <f>IF(Append1[[#This Row],[total_eve_charge]]&lt;=15,"Low",
IF(Append1[[#This Row],[total_eve_charge]]&lt;=19,"Medium","High"))</f>
        <v>High</v>
      </c>
      <c r="AA1122" s="1" t="str">
        <f>IF(Append1[[#This Row],[total_day_charge]]&gt;30,"Heavy User",
IF(Append1[[#This Row],[total_eve_charge]]&gt;20,"Evening User",
IF(Append1[[#This Row],[total_night_charge]]&gt;10,"Night User","Low User")))</f>
        <v>Evening User</v>
      </c>
    </row>
    <row r="1123" spans="1:27" hidden="1" x14ac:dyDescent="0.3">
      <c r="A1123">
        <v>372</v>
      </c>
      <c r="B1123" s="1" t="s">
        <v>58</v>
      </c>
      <c r="C1123">
        <v>55</v>
      </c>
      <c r="D1123" s="1" t="s">
        <v>26</v>
      </c>
      <c r="E1123" s="1">
        <v>0</v>
      </c>
      <c r="F1123" s="1" t="s">
        <v>23</v>
      </c>
      <c r="G1123">
        <v>0</v>
      </c>
      <c r="H1123" t="str">
        <f>IF(Append1[[#This Row],[number_vmail_messages]]&lt;=10, "Low",
IF(Append1[[#This Row],[number_vmail_messages]]&lt;=25, "Medium", "High"))</f>
        <v>Low</v>
      </c>
      <c r="I1123">
        <v>286.7</v>
      </c>
      <c r="J1123">
        <v>100</v>
      </c>
      <c r="K1123">
        <v>48.74</v>
      </c>
      <c r="L1123">
        <v>134.4</v>
      </c>
      <c r="M1123">
        <v>121</v>
      </c>
      <c r="N1123">
        <v>11.42</v>
      </c>
      <c r="O1123">
        <v>192.9</v>
      </c>
      <c r="P1123">
        <v>122</v>
      </c>
      <c r="Q1123">
        <v>8.68</v>
      </c>
      <c r="R1123">
        <v>6.9</v>
      </c>
      <c r="S1123">
        <v>5</v>
      </c>
      <c r="T1123">
        <v>1.86</v>
      </c>
      <c r="U1123" t="str">
        <f>IF(Append1[[#This Row],[total_intl_charge]] &lt;= MEDIAN(Append1[total_intl_charge]), "Low", "High")</f>
        <v>Low</v>
      </c>
      <c r="V1123">
        <v>2</v>
      </c>
      <c r="W1123" t="s">
        <v>23</v>
      </c>
      <c r="X1123" s="1" t="s">
        <v>23</v>
      </c>
      <c r="Y1123">
        <f>IF(Append1[[#This Row],[churn]]="yes", 1,0)</f>
        <v>0</v>
      </c>
      <c r="Z1123" t="str">
        <f>IF(Append1[[#This Row],[total_eve_charge]]&lt;=15,"Low",
IF(Append1[[#This Row],[total_eve_charge]]&lt;=19,"Medium","High"))</f>
        <v>Low</v>
      </c>
      <c r="AA1123" s="1" t="str">
        <f>IF(Append1[[#This Row],[total_day_charge]]&gt;30,"Heavy User",
IF(Append1[[#This Row],[total_eve_charge]]&gt;20,"Evening User",
IF(Append1[[#This Row],[total_night_charge]]&gt;10,"Night User","Low User")))</f>
        <v>Heavy User</v>
      </c>
    </row>
    <row r="1124" spans="1:27" x14ac:dyDescent="0.3">
      <c r="A1124">
        <v>373</v>
      </c>
      <c r="B1124" s="1" t="s">
        <v>35</v>
      </c>
      <c r="C1124">
        <v>79</v>
      </c>
      <c r="D1124" s="1" t="s">
        <v>26</v>
      </c>
      <c r="E1124" s="1">
        <v>0</v>
      </c>
      <c r="F1124" s="1" t="s">
        <v>24</v>
      </c>
      <c r="G1124">
        <v>21</v>
      </c>
      <c r="H1124" t="str">
        <f>IF(Append1[[#This Row],[number_vmail_messages]]&lt;=10, "Low",
IF(Append1[[#This Row],[number_vmail_messages]]&lt;=25, "Medium", "High"))</f>
        <v>Medium</v>
      </c>
      <c r="I1124">
        <v>264.3</v>
      </c>
      <c r="J1124">
        <v>79</v>
      </c>
      <c r="K1124">
        <v>44.93</v>
      </c>
      <c r="L1124">
        <v>202.8</v>
      </c>
      <c r="M1124">
        <v>118</v>
      </c>
      <c r="N1124">
        <v>17.239999999999998</v>
      </c>
      <c r="O1124">
        <v>173.4</v>
      </c>
      <c r="P1124">
        <v>92</v>
      </c>
      <c r="Q1124">
        <v>7.8</v>
      </c>
      <c r="R1124">
        <v>6.3</v>
      </c>
      <c r="S1124">
        <v>3</v>
      </c>
      <c r="T1124">
        <v>1.7</v>
      </c>
      <c r="U1124" t="str">
        <f>IF(Append1[[#This Row],[total_intl_charge]] &lt;= MEDIAN(Append1[total_intl_charge]), "Low", "High")</f>
        <v>Low</v>
      </c>
      <c r="V1124">
        <v>4</v>
      </c>
      <c r="W1124" t="s">
        <v>23</v>
      </c>
      <c r="X1124" s="1" t="s">
        <v>23</v>
      </c>
      <c r="Y1124">
        <f>IF(Append1[[#This Row],[churn]]="yes", 1,0)</f>
        <v>0</v>
      </c>
      <c r="Z1124" t="str">
        <f>IF(Append1[[#This Row],[total_eve_charge]]&lt;=15,"Low",
IF(Append1[[#This Row],[total_eve_charge]]&lt;=19,"Medium","High"))</f>
        <v>Medium</v>
      </c>
      <c r="AA1124" s="1" t="str">
        <f>IF(Append1[[#This Row],[total_day_charge]]&gt;30,"Heavy User",
IF(Append1[[#This Row],[total_eve_charge]]&gt;20,"Evening User",
IF(Append1[[#This Row],[total_night_charge]]&gt;10,"Night User","Low User")))</f>
        <v>Heavy User</v>
      </c>
    </row>
    <row r="1125" spans="1:27" hidden="1" x14ac:dyDescent="0.3">
      <c r="A1125">
        <v>374</v>
      </c>
      <c r="B1125" s="1" t="s">
        <v>25</v>
      </c>
      <c r="C1125">
        <v>85</v>
      </c>
      <c r="D1125" s="1" t="s">
        <v>32</v>
      </c>
      <c r="E1125" s="1">
        <v>0</v>
      </c>
      <c r="F1125" s="1" t="s">
        <v>23</v>
      </c>
      <c r="G1125">
        <v>0</v>
      </c>
      <c r="H1125" t="str">
        <f>IF(Append1[[#This Row],[number_vmail_messages]]&lt;=10, "Low",
IF(Append1[[#This Row],[number_vmail_messages]]&lt;=25, "Medium", "High"))</f>
        <v>Low</v>
      </c>
      <c r="I1125">
        <v>127.9</v>
      </c>
      <c r="J1125">
        <v>107</v>
      </c>
      <c r="K1125">
        <v>21.74</v>
      </c>
      <c r="L1125">
        <v>271.2</v>
      </c>
      <c r="M1125">
        <v>124</v>
      </c>
      <c r="N1125">
        <v>23.05</v>
      </c>
      <c r="O1125">
        <v>202.2</v>
      </c>
      <c r="P1125">
        <v>76</v>
      </c>
      <c r="Q1125">
        <v>9.1</v>
      </c>
      <c r="R1125">
        <v>12.5</v>
      </c>
      <c r="S1125">
        <v>5</v>
      </c>
      <c r="T1125">
        <v>3.38</v>
      </c>
      <c r="U1125" t="str">
        <f>IF(Append1[[#This Row],[total_intl_charge]] &lt;= MEDIAN(Append1[total_intl_charge]), "Low", "High")</f>
        <v>High</v>
      </c>
      <c r="V1125">
        <v>0</v>
      </c>
      <c r="W1125" t="s">
        <v>23</v>
      </c>
      <c r="X1125" s="1" t="s">
        <v>23</v>
      </c>
      <c r="Y1125">
        <f>IF(Append1[[#This Row],[churn]]="yes", 1,0)</f>
        <v>0</v>
      </c>
      <c r="Z1125" t="str">
        <f>IF(Append1[[#This Row],[total_eve_charge]]&lt;=15,"Low",
IF(Append1[[#This Row],[total_eve_charge]]&lt;=19,"Medium","High"))</f>
        <v>High</v>
      </c>
      <c r="AA1125" s="1" t="str">
        <f>IF(Append1[[#This Row],[total_day_charge]]&gt;30,"Heavy User",
IF(Append1[[#This Row],[total_eve_charge]]&gt;20,"Evening User",
IF(Append1[[#This Row],[total_night_charge]]&gt;10,"Night User","Low User")))</f>
        <v>Evening User</v>
      </c>
    </row>
    <row r="1126" spans="1:27" x14ac:dyDescent="0.3">
      <c r="A1126">
        <v>375</v>
      </c>
      <c r="B1126" s="1" t="s">
        <v>21</v>
      </c>
      <c r="C1126">
        <v>86</v>
      </c>
      <c r="D1126" s="1" t="s">
        <v>32</v>
      </c>
      <c r="E1126" s="1">
        <v>0</v>
      </c>
      <c r="F1126" s="1" t="s">
        <v>24</v>
      </c>
      <c r="G1126">
        <v>23</v>
      </c>
      <c r="H1126" t="str">
        <f>IF(Append1[[#This Row],[number_vmail_messages]]&lt;=10, "Low",
IF(Append1[[#This Row],[number_vmail_messages]]&lt;=25, "Medium", "High"))</f>
        <v>Medium</v>
      </c>
      <c r="I1126">
        <v>225.5</v>
      </c>
      <c r="J1126">
        <v>107</v>
      </c>
      <c r="K1126">
        <v>38.340000000000003</v>
      </c>
      <c r="L1126">
        <v>246.3</v>
      </c>
      <c r="M1126">
        <v>105</v>
      </c>
      <c r="N1126">
        <v>20.94</v>
      </c>
      <c r="O1126">
        <v>245.7</v>
      </c>
      <c r="P1126">
        <v>81</v>
      </c>
      <c r="Q1126">
        <v>11.06</v>
      </c>
      <c r="R1126">
        <v>9.8000000000000007</v>
      </c>
      <c r="S1126">
        <v>2</v>
      </c>
      <c r="T1126">
        <v>2.65</v>
      </c>
      <c r="U1126" t="str">
        <f>IF(Append1[[#This Row],[total_intl_charge]] &lt;= MEDIAN(Append1[total_intl_charge]), "Low", "High")</f>
        <v>Low</v>
      </c>
      <c r="V1126">
        <v>0</v>
      </c>
      <c r="W1126" t="s">
        <v>23</v>
      </c>
      <c r="X1126" s="1" t="s">
        <v>23</v>
      </c>
      <c r="Y1126">
        <f>IF(Append1[[#This Row],[churn]]="yes", 1,0)</f>
        <v>0</v>
      </c>
      <c r="Z1126" t="str">
        <f>IF(Append1[[#This Row],[total_eve_charge]]&lt;=15,"Low",
IF(Append1[[#This Row],[total_eve_charge]]&lt;=19,"Medium","High"))</f>
        <v>High</v>
      </c>
      <c r="AA1126" s="1" t="str">
        <f>IF(Append1[[#This Row],[total_day_charge]]&gt;30,"Heavy User",
IF(Append1[[#This Row],[total_eve_charge]]&gt;20,"Evening User",
IF(Append1[[#This Row],[total_night_charge]]&gt;10,"Night User","Low User")))</f>
        <v>Heavy User</v>
      </c>
    </row>
    <row r="1127" spans="1:27" hidden="1" x14ac:dyDescent="0.3">
      <c r="A1127">
        <v>376</v>
      </c>
      <c r="B1127" s="1" t="s">
        <v>62</v>
      </c>
      <c r="C1127">
        <v>91</v>
      </c>
      <c r="D1127" s="1" t="s">
        <v>26</v>
      </c>
      <c r="E1127" s="1">
        <v>0</v>
      </c>
      <c r="F1127" s="1" t="s">
        <v>23</v>
      </c>
      <c r="G1127">
        <v>0</v>
      </c>
      <c r="H1127" t="str">
        <f>IF(Append1[[#This Row],[number_vmail_messages]]&lt;=10, "Low",
IF(Append1[[#This Row],[number_vmail_messages]]&lt;=25, "Medium", "High"))</f>
        <v>Low</v>
      </c>
      <c r="I1127">
        <v>149</v>
      </c>
      <c r="J1127">
        <v>115</v>
      </c>
      <c r="K1127">
        <v>25.33</v>
      </c>
      <c r="L1127">
        <v>245.3</v>
      </c>
      <c r="M1127">
        <v>105</v>
      </c>
      <c r="N1127">
        <v>20.85</v>
      </c>
      <c r="O1127">
        <v>260</v>
      </c>
      <c r="P1127">
        <v>94</v>
      </c>
      <c r="Q1127">
        <v>11.7</v>
      </c>
      <c r="R1127">
        <v>8.3000000000000007</v>
      </c>
      <c r="S1127">
        <v>3</v>
      </c>
      <c r="T1127">
        <v>2.2400000000000002</v>
      </c>
      <c r="U1127" t="str">
        <f>IF(Append1[[#This Row],[total_intl_charge]] &lt;= MEDIAN(Append1[total_intl_charge]), "Low", "High")</f>
        <v>Low</v>
      </c>
      <c r="V1127">
        <v>0</v>
      </c>
      <c r="W1127" t="s">
        <v>23</v>
      </c>
      <c r="X1127" s="1" t="s">
        <v>23</v>
      </c>
      <c r="Y1127">
        <f>IF(Append1[[#This Row],[churn]]="yes", 1,0)</f>
        <v>0</v>
      </c>
      <c r="Z1127" t="str">
        <f>IF(Append1[[#This Row],[total_eve_charge]]&lt;=15,"Low",
IF(Append1[[#This Row],[total_eve_charge]]&lt;=19,"Medium","High"))</f>
        <v>High</v>
      </c>
      <c r="AA1127" s="1" t="str">
        <f>IF(Append1[[#This Row],[total_day_charge]]&gt;30,"Heavy User",
IF(Append1[[#This Row],[total_eve_charge]]&gt;20,"Evening User",
IF(Append1[[#This Row],[total_night_charge]]&gt;10,"Night User","Low User")))</f>
        <v>Evening User</v>
      </c>
    </row>
    <row r="1128" spans="1:27" x14ac:dyDescent="0.3">
      <c r="A1128">
        <v>377</v>
      </c>
      <c r="B1128" s="1" t="s">
        <v>31</v>
      </c>
      <c r="C1128">
        <v>149</v>
      </c>
      <c r="D1128" s="1" t="s">
        <v>22</v>
      </c>
      <c r="E1128" s="1">
        <v>0</v>
      </c>
      <c r="F1128" s="1" t="s">
        <v>24</v>
      </c>
      <c r="G1128">
        <v>20</v>
      </c>
      <c r="H1128" t="str">
        <f>IF(Append1[[#This Row],[number_vmail_messages]]&lt;=10, "Low",
IF(Append1[[#This Row],[number_vmail_messages]]&lt;=25, "Medium", "High"))</f>
        <v>Medium</v>
      </c>
      <c r="I1128">
        <v>198.9</v>
      </c>
      <c r="J1128">
        <v>77</v>
      </c>
      <c r="K1128">
        <v>33.81</v>
      </c>
      <c r="L1128">
        <v>274</v>
      </c>
      <c r="M1128">
        <v>88</v>
      </c>
      <c r="N1128">
        <v>23.29</v>
      </c>
      <c r="O1128">
        <v>190.7</v>
      </c>
      <c r="P1128">
        <v>76</v>
      </c>
      <c r="Q1128">
        <v>8.58</v>
      </c>
      <c r="R1128">
        <v>14.3</v>
      </c>
      <c r="S1128">
        <v>9</v>
      </c>
      <c r="T1128">
        <v>3.86</v>
      </c>
      <c r="U1128" t="str">
        <f>IF(Append1[[#This Row],[total_intl_charge]] &lt;= MEDIAN(Append1[total_intl_charge]), "Low", "High")</f>
        <v>High</v>
      </c>
      <c r="V1128">
        <v>1</v>
      </c>
      <c r="W1128" t="s">
        <v>23</v>
      </c>
      <c r="X1128" s="1" t="s">
        <v>23</v>
      </c>
      <c r="Y1128">
        <f>IF(Append1[[#This Row],[churn]]="yes", 1,0)</f>
        <v>0</v>
      </c>
      <c r="Z1128" t="str">
        <f>IF(Append1[[#This Row],[total_eve_charge]]&lt;=15,"Low",
IF(Append1[[#This Row],[total_eve_charge]]&lt;=19,"Medium","High"))</f>
        <v>High</v>
      </c>
      <c r="AA1128" s="1" t="str">
        <f>IF(Append1[[#This Row],[total_day_charge]]&gt;30,"Heavy User",
IF(Append1[[#This Row],[total_eve_charge]]&gt;20,"Evening User",
IF(Append1[[#This Row],[total_night_charge]]&gt;10,"Night User","Low User")))</f>
        <v>Heavy User</v>
      </c>
    </row>
    <row r="1129" spans="1:27" hidden="1" x14ac:dyDescent="0.3">
      <c r="A1129">
        <v>378</v>
      </c>
      <c r="B1129" s="1" t="s">
        <v>67</v>
      </c>
      <c r="C1129">
        <v>97</v>
      </c>
      <c r="D1129" s="1" t="s">
        <v>32</v>
      </c>
      <c r="E1129" s="1">
        <v>0</v>
      </c>
      <c r="F1129" s="1" t="s">
        <v>23</v>
      </c>
      <c r="G1129">
        <v>0</v>
      </c>
      <c r="H1129" t="str">
        <f>IF(Append1[[#This Row],[number_vmail_messages]]&lt;=10, "Low",
IF(Append1[[#This Row],[number_vmail_messages]]&lt;=25, "Medium", "High"))</f>
        <v>Low</v>
      </c>
      <c r="I1129">
        <v>256.39999999999998</v>
      </c>
      <c r="J1129">
        <v>125</v>
      </c>
      <c r="K1129">
        <v>43.59</v>
      </c>
      <c r="L1129">
        <v>273.89999999999998</v>
      </c>
      <c r="M1129">
        <v>100</v>
      </c>
      <c r="N1129">
        <v>23.28</v>
      </c>
      <c r="O1129">
        <v>222.7</v>
      </c>
      <c r="P1129">
        <v>101</v>
      </c>
      <c r="Q1129">
        <v>10.02</v>
      </c>
      <c r="R1129">
        <v>11.1</v>
      </c>
      <c r="S1129">
        <v>1</v>
      </c>
      <c r="T1129">
        <v>3</v>
      </c>
      <c r="U1129" t="str">
        <f>IF(Append1[[#This Row],[total_intl_charge]] &lt;= MEDIAN(Append1[total_intl_charge]), "Low", "High")</f>
        <v>High</v>
      </c>
      <c r="V1129">
        <v>1</v>
      </c>
      <c r="W1129" t="s">
        <v>24</v>
      </c>
      <c r="X1129" s="1" t="s">
        <v>23</v>
      </c>
      <c r="Y1129">
        <f>IF(Append1[[#This Row],[churn]]="yes", 1,0)</f>
        <v>1</v>
      </c>
      <c r="Z1129" t="str">
        <f>IF(Append1[[#This Row],[total_eve_charge]]&lt;=15,"Low",
IF(Append1[[#This Row],[total_eve_charge]]&lt;=19,"Medium","High"))</f>
        <v>High</v>
      </c>
      <c r="AA1129" s="1" t="str">
        <f>IF(Append1[[#This Row],[total_day_charge]]&gt;30,"Heavy User",
IF(Append1[[#This Row],[total_eve_charge]]&gt;20,"Evening User",
IF(Append1[[#This Row],[total_night_charge]]&gt;10,"Night User","Low User")))</f>
        <v>Heavy User</v>
      </c>
    </row>
    <row r="1130" spans="1:27" hidden="1" x14ac:dyDescent="0.3">
      <c r="A1130">
        <v>379</v>
      </c>
      <c r="B1130" s="1" t="s">
        <v>42</v>
      </c>
      <c r="C1130">
        <v>88</v>
      </c>
      <c r="D1130" s="1" t="s">
        <v>22</v>
      </c>
      <c r="E1130" s="1">
        <v>0</v>
      </c>
      <c r="F1130" s="1" t="s">
        <v>23</v>
      </c>
      <c r="G1130">
        <v>0</v>
      </c>
      <c r="H1130" t="str">
        <f>IF(Append1[[#This Row],[number_vmail_messages]]&lt;=10, "Low",
IF(Append1[[#This Row],[number_vmail_messages]]&lt;=25, "Medium", "High"))</f>
        <v>Low</v>
      </c>
      <c r="I1130">
        <v>264.8</v>
      </c>
      <c r="J1130">
        <v>124</v>
      </c>
      <c r="K1130">
        <v>45.02</v>
      </c>
      <c r="L1130">
        <v>245.4</v>
      </c>
      <c r="M1130">
        <v>112</v>
      </c>
      <c r="N1130">
        <v>20.86</v>
      </c>
      <c r="O1130">
        <v>160.5</v>
      </c>
      <c r="P1130">
        <v>115</v>
      </c>
      <c r="Q1130">
        <v>7.22</v>
      </c>
      <c r="R1130">
        <v>14.8</v>
      </c>
      <c r="S1130">
        <v>2</v>
      </c>
      <c r="T1130">
        <v>4</v>
      </c>
      <c r="U1130" t="str">
        <f>IF(Append1[[#This Row],[total_intl_charge]] &lt;= MEDIAN(Append1[total_intl_charge]), "Low", "High")</f>
        <v>High</v>
      </c>
      <c r="V1130">
        <v>1</v>
      </c>
      <c r="W1130" t="s">
        <v>24</v>
      </c>
      <c r="X1130" s="1" t="s">
        <v>23</v>
      </c>
      <c r="Y1130">
        <f>IF(Append1[[#This Row],[churn]]="yes", 1,0)</f>
        <v>1</v>
      </c>
      <c r="Z1130" t="str">
        <f>IF(Append1[[#This Row],[total_eve_charge]]&lt;=15,"Low",
IF(Append1[[#This Row],[total_eve_charge]]&lt;=19,"Medium","High"))</f>
        <v>High</v>
      </c>
      <c r="AA1130" s="1" t="str">
        <f>IF(Append1[[#This Row],[total_day_charge]]&gt;30,"Heavy User",
IF(Append1[[#This Row],[total_eve_charge]]&gt;20,"Evening User",
IF(Append1[[#This Row],[total_night_charge]]&gt;10,"Night User","Low User")))</f>
        <v>Heavy User</v>
      </c>
    </row>
    <row r="1131" spans="1:27" hidden="1" x14ac:dyDescent="0.3">
      <c r="A1131">
        <v>380</v>
      </c>
      <c r="B1131" s="1" t="s">
        <v>54</v>
      </c>
      <c r="C1131">
        <v>60</v>
      </c>
      <c r="D1131" s="1" t="s">
        <v>22</v>
      </c>
      <c r="E1131" s="1">
        <v>0</v>
      </c>
      <c r="F1131" s="1" t="s">
        <v>23</v>
      </c>
      <c r="G1131">
        <v>0</v>
      </c>
      <c r="H1131" t="str">
        <f>IF(Append1[[#This Row],[number_vmail_messages]]&lt;=10, "Low",
IF(Append1[[#This Row],[number_vmail_messages]]&lt;=25, "Medium", "High"))</f>
        <v>Low</v>
      </c>
      <c r="I1131">
        <v>98.2</v>
      </c>
      <c r="J1131">
        <v>88</v>
      </c>
      <c r="K1131">
        <v>16.690000000000001</v>
      </c>
      <c r="L1131">
        <v>180.5</v>
      </c>
      <c r="M1131">
        <v>69</v>
      </c>
      <c r="N1131">
        <v>15.34</v>
      </c>
      <c r="O1131">
        <v>223.6</v>
      </c>
      <c r="P1131">
        <v>69</v>
      </c>
      <c r="Q1131">
        <v>10.06</v>
      </c>
      <c r="R1131">
        <v>9.3000000000000007</v>
      </c>
      <c r="S1131">
        <v>2</v>
      </c>
      <c r="T1131">
        <v>2.5099999999999998</v>
      </c>
      <c r="U1131" t="str">
        <f>IF(Append1[[#This Row],[total_intl_charge]] &lt;= MEDIAN(Append1[total_intl_charge]), "Low", "High")</f>
        <v>Low</v>
      </c>
      <c r="V1131">
        <v>2</v>
      </c>
      <c r="W1131" t="s">
        <v>23</v>
      </c>
      <c r="X1131" s="1" t="s">
        <v>23</v>
      </c>
      <c r="Y1131">
        <f>IF(Append1[[#This Row],[churn]]="yes", 1,0)</f>
        <v>0</v>
      </c>
      <c r="Z1131" t="str">
        <f>IF(Append1[[#This Row],[total_eve_charge]]&lt;=15,"Low",
IF(Append1[[#This Row],[total_eve_charge]]&lt;=19,"Medium","High"))</f>
        <v>Medium</v>
      </c>
      <c r="AA1131" s="1" t="str">
        <f>IF(Append1[[#This Row],[total_day_charge]]&gt;30,"Heavy User",
IF(Append1[[#This Row],[total_eve_charge]]&gt;20,"Evening User",
IF(Append1[[#This Row],[total_night_charge]]&gt;10,"Night User","Low User")))</f>
        <v>Night User</v>
      </c>
    </row>
    <row r="1132" spans="1:27" hidden="1" x14ac:dyDescent="0.3">
      <c r="A1132">
        <v>381</v>
      </c>
      <c r="B1132" s="1" t="s">
        <v>76</v>
      </c>
      <c r="C1132">
        <v>54</v>
      </c>
      <c r="D1132" s="1" t="s">
        <v>32</v>
      </c>
      <c r="E1132" s="1">
        <v>0</v>
      </c>
      <c r="F1132" s="1" t="s">
        <v>23</v>
      </c>
      <c r="G1132">
        <v>0</v>
      </c>
      <c r="H1132" t="str">
        <f>IF(Append1[[#This Row],[number_vmail_messages]]&lt;=10, "Low",
IF(Append1[[#This Row],[number_vmail_messages]]&lt;=25, "Medium", "High"))</f>
        <v>Low</v>
      </c>
      <c r="I1132">
        <v>159.80000000000001</v>
      </c>
      <c r="J1132">
        <v>99</v>
      </c>
      <c r="K1132">
        <v>27.17</v>
      </c>
      <c r="L1132">
        <v>264</v>
      </c>
      <c r="M1132">
        <v>64</v>
      </c>
      <c r="N1132">
        <v>22.44</v>
      </c>
      <c r="O1132">
        <v>115.7</v>
      </c>
      <c r="P1132">
        <v>70</v>
      </c>
      <c r="Q1132">
        <v>5.21</v>
      </c>
      <c r="R1132">
        <v>9.6999999999999993</v>
      </c>
      <c r="S1132">
        <v>7</v>
      </c>
      <c r="T1132">
        <v>2.62</v>
      </c>
      <c r="U1132" t="str">
        <f>IF(Append1[[#This Row],[total_intl_charge]] &lt;= MEDIAN(Append1[total_intl_charge]), "Low", "High")</f>
        <v>Low</v>
      </c>
      <c r="V1132">
        <v>2</v>
      </c>
      <c r="W1132" t="s">
        <v>23</v>
      </c>
      <c r="X1132" s="1" t="s">
        <v>23</v>
      </c>
      <c r="Y1132">
        <f>IF(Append1[[#This Row],[churn]]="yes", 1,0)</f>
        <v>0</v>
      </c>
      <c r="Z1132" t="str">
        <f>IF(Append1[[#This Row],[total_eve_charge]]&lt;=15,"Low",
IF(Append1[[#This Row],[total_eve_charge]]&lt;=19,"Medium","High"))</f>
        <v>High</v>
      </c>
      <c r="AA1132" s="1" t="str">
        <f>IF(Append1[[#This Row],[total_day_charge]]&gt;30,"Heavy User",
IF(Append1[[#This Row],[total_eve_charge]]&gt;20,"Evening User",
IF(Append1[[#This Row],[total_night_charge]]&gt;10,"Night User","Low User")))</f>
        <v>Evening User</v>
      </c>
    </row>
    <row r="1133" spans="1:27" hidden="1" x14ac:dyDescent="0.3">
      <c r="A1133">
        <v>382</v>
      </c>
      <c r="B1133" s="1" t="s">
        <v>47</v>
      </c>
      <c r="C1133">
        <v>109</v>
      </c>
      <c r="D1133" s="1" t="s">
        <v>22</v>
      </c>
      <c r="E1133" s="1">
        <v>0</v>
      </c>
      <c r="F1133" s="1" t="s">
        <v>23</v>
      </c>
      <c r="G1133">
        <v>0</v>
      </c>
      <c r="H1133" t="str">
        <f>IF(Append1[[#This Row],[number_vmail_messages]]&lt;=10, "Low",
IF(Append1[[#This Row],[number_vmail_messages]]&lt;=25, "Medium", "High"))</f>
        <v>Low</v>
      </c>
      <c r="I1133">
        <v>184</v>
      </c>
      <c r="J1133">
        <v>120</v>
      </c>
      <c r="K1133">
        <v>31.28</v>
      </c>
      <c r="L1133">
        <v>120.4</v>
      </c>
      <c r="M1133">
        <v>119</v>
      </c>
      <c r="N1133">
        <v>10.23</v>
      </c>
      <c r="O1133">
        <v>153.69999999999999</v>
      </c>
      <c r="P1133">
        <v>86</v>
      </c>
      <c r="Q1133">
        <v>6.92</v>
      </c>
      <c r="R1133">
        <v>11</v>
      </c>
      <c r="S1133">
        <v>3</v>
      </c>
      <c r="T1133">
        <v>2.97</v>
      </c>
      <c r="U1133" t="str">
        <f>IF(Append1[[#This Row],[total_intl_charge]] &lt;= MEDIAN(Append1[total_intl_charge]), "Low", "High")</f>
        <v>High</v>
      </c>
      <c r="V1133">
        <v>0</v>
      </c>
      <c r="W1133" t="s">
        <v>23</v>
      </c>
      <c r="X1133" s="1" t="s">
        <v>23</v>
      </c>
      <c r="Y1133">
        <f>IF(Append1[[#This Row],[churn]]="yes", 1,0)</f>
        <v>0</v>
      </c>
      <c r="Z1133" t="str">
        <f>IF(Append1[[#This Row],[total_eve_charge]]&lt;=15,"Low",
IF(Append1[[#This Row],[total_eve_charge]]&lt;=19,"Medium","High"))</f>
        <v>Low</v>
      </c>
      <c r="AA1133" s="1" t="str">
        <f>IF(Append1[[#This Row],[total_day_charge]]&gt;30,"Heavy User",
IF(Append1[[#This Row],[total_eve_charge]]&gt;20,"Evening User",
IF(Append1[[#This Row],[total_night_charge]]&gt;10,"Night User","Low User")))</f>
        <v>Heavy User</v>
      </c>
    </row>
    <row r="1134" spans="1:27" hidden="1" x14ac:dyDescent="0.3">
      <c r="A1134">
        <v>383</v>
      </c>
      <c r="B1134" s="1" t="s">
        <v>48</v>
      </c>
      <c r="C1134">
        <v>90</v>
      </c>
      <c r="D1134" s="1" t="s">
        <v>22</v>
      </c>
      <c r="E1134" s="1">
        <v>0</v>
      </c>
      <c r="F1134" s="1" t="s">
        <v>23</v>
      </c>
      <c r="G1134">
        <v>0</v>
      </c>
      <c r="H1134" t="str">
        <f>IF(Append1[[#This Row],[number_vmail_messages]]&lt;=10, "Low",
IF(Append1[[#This Row],[number_vmail_messages]]&lt;=25, "Medium", "High"))</f>
        <v>Low</v>
      </c>
      <c r="I1134">
        <v>261.8</v>
      </c>
      <c r="J1134">
        <v>128</v>
      </c>
      <c r="K1134">
        <v>44.51</v>
      </c>
      <c r="L1134">
        <v>220.6</v>
      </c>
      <c r="M1134">
        <v>104</v>
      </c>
      <c r="N1134">
        <v>18.75</v>
      </c>
      <c r="O1134">
        <v>136.6</v>
      </c>
      <c r="P1134">
        <v>91</v>
      </c>
      <c r="Q1134">
        <v>6.15</v>
      </c>
      <c r="R1134">
        <v>9.6</v>
      </c>
      <c r="S1134">
        <v>5</v>
      </c>
      <c r="T1134">
        <v>2.59</v>
      </c>
      <c r="U1134" t="str">
        <f>IF(Append1[[#This Row],[total_intl_charge]] &lt;= MEDIAN(Append1[total_intl_charge]), "Low", "High")</f>
        <v>Low</v>
      </c>
      <c r="V1134">
        <v>1</v>
      </c>
      <c r="W1134" t="s">
        <v>23</v>
      </c>
      <c r="X1134" s="1" t="s">
        <v>23</v>
      </c>
      <c r="Y1134">
        <f>IF(Append1[[#This Row],[churn]]="yes", 1,0)</f>
        <v>0</v>
      </c>
      <c r="Z1134" t="str">
        <f>IF(Append1[[#This Row],[total_eve_charge]]&lt;=15,"Low",
IF(Append1[[#This Row],[total_eve_charge]]&lt;=19,"Medium","High"))</f>
        <v>Medium</v>
      </c>
      <c r="AA1134" s="1" t="str">
        <f>IF(Append1[[#This Row],[total_day_charge]]&gt;30,"Heavy User",
IF(Append1[[#This Row],[total_eve_charge]]&gt;20,"Evening User",
IF(Append1[[#This Row],[total_night_charge]]&gt;10,"Night User","Low User")))</f>
        <v>Heavy User</v>
      </c>
    </row>
    <row r="1135" spans="1:27" hidden="1" x14ac:dyDescent="0.3">
      <c r="A1135">
        <v>384</v>
      </c>
      <c r="B1135" s="1" t="s">
        <v>61</v>
      </c>
      <c r="C1135">
        <v>115</v>
      </c>
      <c r="D1135" s="1" t="s">
        <v>32</v>
      </c>
      <c r="E1135" s="1">
        <v>0</v>
      </c>
      <c r="F1135" s="1" t="s">
        <v>23</v>
      </c>
      <c r="G1135">
        <v>0</v>
      </c>
      <c r="H1135" t="str">
        <f>IF(Append1[[#This Row],[number_vmail_messages]]&lt;=10, "Low",
IF(Append1[[#This Row],[number_vmail_messages]]&lt;=25, "Medium", "High"))</f>
        <v>Low</v>
      </c>
      <c r="I1135">
        <v>147.9</v>
      </c>
      <c r="J1135">
        <v>109</v>
      </c>
      <c r="K1135">
        <v>25.14</v>
      </c>
      <c r="L1135">
        <v>228.4</v>
      </c>
      <c r="M1135">
        <v>117</v>
      </c>
      <c r="N1135">
        <v>19.41</v>
      </c>
      <c r="O1135">
        <v>299.7</v>
      </c>
      <c r="P1135">
        <v>90</v>
      </c>
      <c r="Q1135">
        <v>13.49</v>
      </c>
      <c r="R1135">
        <v>9.6</v>
      </c>
      <c r="S1135">
        <v>9</v>
      </c>
      <c r="T1135">
        <v>2.59</v>
      </c>
      <c r="U1135" t="str">
        <f>IF(Append1[[#This Row],[total_intl_charge]] &lt;= MEDIAN(Append1[total_intl_charge]), "Low", "High")</f>
        <v>Low</v>
      </c>
      <c r="V1135">
        <v>3</v>
      </c>
      <c r="W1135" t="s">
        <v>23</v>
      </c>
      <c r="X1135" s="1" t="s">
        <v>23</v>
      </c>
      <c r="Y1135">
        <f>IF(Append1[[#This Row],[churn]]="yes", 1,0)</f>
        <v>0</v>
      </c>
      <c r="Z1135" t="str">
        <f>IF(Append1[[#This Row],[total_eve_charge]]&lt;=15,"Low",
IF(Append1[[#This Row],[total_eve_charge]]&lt;=19,"Medium","High"))</f>
        <v>High</v>
      </c>
      <c r="AA1135" s="1" t="str">
        <f>IF(Append1[[#This Row],[total_day_charge]]&gt;30,"Heavy User",
IF(Append1[[#This Row],[total_eve_charge]]&gt;20,"Evening User",
IF(Append1[[#This Row],[total_night_charge]]&gt;10,"Night User","Low User")))</f>
        <v>Night User</v>
      </c>
    </row>
    <row r="1136" spans="1:27" x14ac:dyDescent="0.3">
      <c r="A1136">
        <v>385</v>
      </c>
      <c r="B1136" s="1" t="s">
        <v>67</v>
      </c>
      <c r="C1136">
        <v>144</v>
      </c>
      <c r="D1136" s="1" t="s">
        <v>22</v>
      </c>
      <c r="E1136" s="1">
        <v>0</v>
      </c>
      <c r="F1136" s="1" t="s">
        <v>24</v>
      </c>
      <c r="G1136">
        <v>18</v>
      </c>
      <c r="H1136" t="str">
        <f>IF(Append1[[#This Row],[number_vmail_messages]]&lt;=10, "Low",
IF(Append1[[#This Row],[number_vmail_messages]]&lt;=25, "Medium", "High"))</f>
        <v>Medium</v>
      </c>
      <c r="I1136">
        <v>106.4</v>
      </c>
      <c r="J1136">
        <v>109</v>
      </c>
      <c r="K1136">
        <v>18.09</v>
      </c>
      <c r="L1136">
        <v>108.1</v>
      </c>
      <c r="M1136">
        <v>113</v>
      </c>
      <c r="N1136">
        <v>9.19</v>
      </c>
      <c r="O1136">
        <v>208.4</v>
      </c>
      <c r="P1136">
        <v>111</v>
      </c>
      <c r="Q1136">
        <v>9.3800000000000008</v>
      </c>
      <c r="R1136">
        <v>10.1</v>
      </c>
      <c r="S1136">
        <v>5</v>
      </c>
      <c r="T1136">
        <v>2.73</v>
      </c>
      <c r="U1136" t="str">
        <f>IF(Append1[[#This Row],[total_intl_charge]] &lt;= MEDIAN(Append1[total_intl_charge]), "Low", "High")</f>
        <v>Low</v>
      </c>
      <c r="V1136">
        <v>1</v>
      </c>
      <c r="W1136" t="s">
        <v>23</v>
      </c>
      <c r="X1136" s="1" t="s">
        <v>23</v>
      </c>
      <c r="Y1136">
        <f>IF(Append1[[#This Row],[churn]]="yes", 1,0)</f>
        <v>0</v>
      </c>
      <c r="Z1136" t="str">
        <f>IF(Append1[[#This Row],[total_eve_charge]]&lt;=15,"Low",
IF(Append1[[#This Row],[total_eve_charge]]&lt;=19,"Medium","High"))</f>
        <v>Low</v>
      </c>
      <c r="AA1136" s="1" t="str">
        <f>IF(Append1[[#This Row],[total_day_charge]]&gt;30,"Heavy User",
IF(Append1[[#This Row],[total_eve_charge]]&gt;20,"Evening User",
IF(Append1[[#This Row],[total_night_charge]]&gt;10,"Night User","Low User")))</f>
        <v>Low User</v>
      </c>
    </row>
    <row r="1137" spans="1:27" hidden="1" x14ac:dyDescent="0.3">
      <c r="A1137">
        <v>386</v>
      </c>
      <c r="B1137" s="1" t="s">
        <v>74</v>
      </c>
      <c r="C1137">
        <v>91</v>
      </c>
      <c r="D1137" s="1" t="s">
        <v>32</v>
      </c>
      <c r="E1137" s="1">
        <v>0</v>
      </c>
      <c r="F1137" s="1" t="s">
        <v>23</v>
      </c>
      <c r="G1137">
        <v>0</v>
      </c>
      <c r="H1137" t="str">
        <f>IF(Append1[[#This Row],[number_vmail_messages]]&lt;=10, "Low",
IF(Append1[[#This Row],[number_vmail_messages]]&lt;=25, "Medium", "High"))</f>
        <v>Low</v>
      </c>
      <c r="I1137">
        <v>133.69999999999999</v>
      </c>
      <c r="J1137">
        <v>75</v>
      </c>
      <c r="K1137">
        <v>22.73</v>
      </c>
      <c r="L1137">
        <v>195.3</v>
      </c>
      <c r="M1137">
        <v>87</v>
      </c>
      <c r="N1137">
        <v>16.600000000000001</v>
      </c>
      <c r="O1137">
        <v>280.5</v>
      </c>
      <c r="P1137">
        <v>89</v>
      </c>
      <c r="Q1137">
        <v>12.62</v>
      </c>
      <c r="R1137">
        <v>5.9</v>
      </c>
      <c r="S1137">
        <v>2</v>
      </c>
      <c r="T1137">
        <v>1.59</v>
      </c>
      <c r="U1137" t="str">
        <f>IF(Append1[[#This Row],[total_intl_charge]] &lt;= MEDIAN(Append1[total_intl_charge]), "Low", "High")</f>
        <v>Low</v>
      </c>
      <c r="V1137">
        <v>0</v>
      </c>
      <c r="W1137" t="s">
        <v>23</v>
      </c>
      <c r="X1137" s="1" t="s">
        <v>23</v>
      </c>
      <c r="Y1137">
        <f>IF(Append1[[#This Row],[churn]]="yes", 1,0)</f>
        <v>0</v>
      </c>
      <c r="Z1137" t="str">
        <f>IF(Append1[[#This Row],[total_eve_charge]]&lt;=15,"Low",
IF(Append1[[#This Row],[total_eve_charge]]&lt;=19,"Medium","High"))</f>
        <v>Medium</v>
      </c>
      <c r="AA1137" s="1" t="str">
        <f>IF(Append1[[#This Row],[total_day_charge]]&gt;30,"Heavy User",
IF(Append1[[#This Row],[total_eve_charge]]&gt;20,"Evening User",
IF(Append1[[#This Row],[total_night_charge]]&gt;10,"Night User","Low User")))</f>
        <v>Night User</v>
      </c>
    </row>
    <row r="1138" spans="1:27" hidden="1" x14ac:dyDescent="0.3">
      <c r="A1138">
        <v>387</v>
      </c>
      <c r="B1138" s="1" t="s">
        <v>74</v>
      </c>
      <c r="C1138">
        <v>71</v>
      </c>
      <c r="D1138" s="1" t="s">
        <v>22</v>
      </c>
      <c r="E1138" s="1">
        <v>1</v>
      </c>
      <c r="F1138" s="1" t="s">
        <v>23</v>
      </c>
      <c r="G1138">
        <v>0</v>
      </c>
      <c r="H1138" t="str">
        <f>IF(Append1[[#This Row],[number_vmail_messages]]&lt;=10, "Low",
IF(Append1[[#This Row],[number_vmail_messages]]&lt;=25, "Medium", "High"))</f>
        <v>Low</v>
      </c>
      <c r="I1138">
        <v>178.2</v>
      </c>
      <c r="J1138">
        <v>113</v>
      </c>
      <c r="K1138">
        <v>30.29</v>
      </c>
      <c r="L1138">
        <v>167.8</v>
      </c>
      <c r="M1138">
        <v>94</v>
      </c>
      <c r="N1138">
        <v>14.26</v>
      </c>
      <c r="O1138">
        <v>182.1</v>
      </c>
      <c r="P1138">
        <v>111</v>
      </c>
      <c r="Q1138">
        <v>8.19</v>
      </c>
      <c r="R1138">
        <v>13.6</v>
      </c>
      <c r="S1138">
        <v>3</v>
      </c>
      <c r="T1138">
        <v>3.67</v>
      </c>
      <c r="U1138" t="str">
        <f>IF(Append1[[#This Row],[total_intl_charge]] &lt;= MEDIAN(Append1[total_intl_charge]), "Low", "High")</f>
        <v>High</v>
      </c>
      <c r="V1138">
        <v>3</v>
      </c>
      <c r="W1138" t="s">
        <v>24</v>
      </c>
      <c r="X1138" s="1" t="s">
        <v>24</v>
      </c>
      <c r="Y1138">
        <f>IF(Append1[[#This Row],[churn]]="yes", 1,0)</f>
        <v>1</v>
      </c>
      <c r="Z1138" t="str">
        <f>IF(Append1[[#This Row],[total_eve_charge]]&lt;=15,"Low",
IF(Append1[[#This Row],[total_eve_charge]]&lt;=19,"Medium","High"))</f>
        <v>Low</v>
      </c>
      <c r="AA1138" s="1" t="str">
        <f>IF(Append1[[#This Row],[total_day_charge]]&gt;30,"Heavy User",
IF(Append1[[#This Row],[total_eve_charge]]&gt;20,"Evening User",
IF(Append1[[#This Row],[total_night_charge]]&gt;10,"Night User","Low User")))</f>
        <v>Heavy User</v>
      </c>
    </row>
    <row r="1139" spans="1:27" x14ac:dyDescent="0.3">
      <c r="A1139">
        <v>388</v>
      </c>
      <c r="B1139" s="1" t="s">
        <v>45</v>
      </c>
      <c r="C1139">
        <v>132</v>
      </c>
      <c r="D1139" s="1" t="s">
        <v>26</v>
      </c>
      <c r="E1139" s="1">
        <v>0</v>
      </c>
      <c r="F1139" s="1" t="s">
        <v>24</v>
      </c>
      <c r="G1139">
        <v>36</v>
      </c>
      <c r="H1139" t="str">
        <f>IF(Append1[[#This Row],[number_vmail_messages]]&lt;=10, "Low",
IF(Append1[[#This Row],[number_vmail_messages]]&lt;=25, "Medium", "High"))</f>
        <v>High</v>
      </c>
      <c r="I1139">
        <v>226.2</v>
      </c>
      <c r="J1139">
        <v>103</v>
      </c>
      <c r="K1139">
        <v>38.450000000000003</v>
      </c>
      <c r="L1139">
        <v>181.6</v>
      </c>
      <c r="M1139">
        <v>125</v>
      </c>
      <c r="N1139">
        <v>15.44</v>
      </c>
      <c r="O1139">
        <v>258.8</v>
      </c>
      <c r="P1139">
        <v>102</v>
      </c>
      <c r="Q1139">
        <v>11.65</v>
      </c>
      <c r="R1139">
        <v>10.5</v>
      </c>
      <c r="S1139">
        <v>5</v>
      </c>
      <c r="T1139">
        <v>2.84</v>
      </c>
      <c r="U1139" t="str">
        <f>IF(Append1[[#This Row],[total_intl_charge]] &lt;= MEDIAN(Append1[total_intl_charge]), "Low", "High")</f>
        <v>High</v>
      </c>
      <c r="V1139">
        <v>3</v>
      </c>
      <c r="W1139" t="s">
        <v>24</v>
      </c>
      <c r="X1139" s="1" t="s">
        <v>23</v>
      </c>
      <c r="Y1139">
        <f>IF(Append1[[#This Row],[churn]]="yes", 1,0)</f>
        <v>1</v>
      </c>
      <c r="Z1139" t="str">
        <f>IF(Append1[[#This Row],[total_eve_charge]]&lt;=15,"Low",
IF(Append1[[#This Row],[total_eve_charge]]&lt;=19,"Medium","High"))</f>
        <v>Medium</v>
      </c>
      <c r="AA1139" s="1" t="str">
        <f>IF(Append1[[#This Row],[total_day_charge]]&gt;30,"Heavy User",
IF(Append1[[#This Row],[total_eve_charge]]&gt;20,"Evening User",
IF(Append1[[#This Row],[total_night_charge]]&gt;10,"Night User","Low User")))</f>
        <v>Heavy User</v>
      </c>
    </row>
    <row r="1140" spans="1:27" x14ac:dyDescent="0.3">
      <c r="A1140">
        <v>389</v>
      </c>
      <c r="B1140" s="1" t="s">
        <v>25</v>
      </c>
      <c r="C1140">
        <v>41</v>
      </c>
      <c r="D1140" s="1" t="s">
        <v>26</v>
      </c>
      <c r="E1140" s="1">
        <v>0</v>
      </c>
      <c r="F1140" s="1" t="s">
        <v>24</v>
      </c>
      <c r="G1140">
        <v>34</v>
      </c>
      <c r="H1140" t="str">
        <f>IF(Append1[[#This Row],[number_vmail_messages]]&lt;=10, "Low",
IF(Append1[[#This Row],[number_vmail_messages]]&lt;=25, "Medium", "High"))</f>
        <v>High</v>
      </c>
      <c r="I1140">
        <v>194.4</v>
      </c>
      <c r="J1140">
        <v>63</v>
      </c>
      <c r="K1140">
        <v>33.049999999999997</v>
      </c>
      <c r="L1140">
        <v>254.9</v>
      </c>
      <c r="M1140">
        <v>110</v>
      </c>
      <c r="N1140">
        <v>21.67</v>
      </c>
      <c r="O1140">
        <v>160.19999999999999</v>
      </c>
      <c r="P1140">
        <v>115</v>
      </c>
      <c r="Q1140">
        <v>7.21</v>
      </c>
      <c r="R1140">
        <v>17.2</v>
      </c>
      <c r="S1140">
        <v>9</v>
      </c>
      <c r="T1140">
        <v>4.6399999999999997</v>
      </c>
      <c r="U1140" t="str">
        <f>IF(Append1[[#This Row],[total_intl_charge]] &lt;= MEDIAN(Append1[total_intl_charge]), "Low", "High")</f>
        <v>High</v>
      </c>
      <c r="V1140">
        <v>2</v>
      </c>
      <c r="W1140" t="s">
        <v>23</v>
      </c>
      <c r="X1140" s="1" t="s">
        <v>23</v>
      </c>
      <c r="Y1140">
        <f>IF(Append1[[#This Row],[churn]]="yes", 1,0)</f>
        <v>0</v>
      </c>
      <c r="Z1140" t="str">
        <f>IF(Append1[[#This Row],[total_eve_charge]]&lt;=15,"Low",
IF(Append1[[#This Row],[total_eve_charge]]&lt;=19,"Medium","High"))</f>
        <v>High</v>
      </c>
      <c r="AA1140" s="1" t="str">
        <f>IF(Append1[[#This Row],[total_day_charge]]&gt;30,"Heavy User",
IF(Append1[[#This Row],[total_eve_charge]]&gt;20,"Evening User",
IF(Append1[[#This Row],[total_night_charge]]&gt;10,"Night User","Low User")))</f>
        <v>Heavy User</v>
      </c>
    </row>
    <row r="1141" spans="1:27" hidden="1" x14ac:dyDescent="0.3">
      <c r="A1141">
        <v>390</v>
      </c>
      <c r="B1141" s="1" t="s">
        <v>29</v>
      </c>
      <c r="C1141">
        <v>44</v>
      </c>
      <c r="D1141" s="1" t="s">
        <v>22</v>
      </c>
      <c r="E1141" s="1">
        <v>0</v>
      </c>
      <c r="F1141" s="1" t="s">
        <v>23</v>
      </c>
      <c r="G1141">
        <v>0</v>
      </c>
      <c r="H1141" t="str">
        <f>IF(Append1[[#This Row],[number_vmail_messages]]&lt;=10, "Low",
IF(Append1[[#This Row],[number_vmail_messages]]&lt;=25, "Medium", "High"))</f>
        <v>Low</v>
      </c>
      <c r="I1141">
        <v>240.3</v>
      </c>
      <c r="J1141">
        <v>146</v>
      </c>
      <c r="K1141">
        <v>40.85</v>
      </c>
      <c r="L1141">
        <v>164.6</v>
      </c>
      <c r="M1141">
        <v>83</v>
      </c>
      <c r="N1141">
        <v>13.99</v>
      </c>
      <c r="O1141">
        <v>240.7</v>
      </c>
      <c r="P1141">
        <v>106</v>
      </c>
      <c r="Q1141">
        <v>10.83</v>
      </c>
      <c r="R1141">
        <v>10.6</v>
      </c>
      <c r="S1141">
        <v>2</v>
      </c>
      <c r="T1141">
        <v>2.86</v>
      </c>
      <c r="U1141" t="str">
        <f>IF(Append1[[#This Row],[total_intl_charge]] &lt;= MEDIAN(Append1[total_intl_charge]), "Low", "High")</f>
        <v>High</v>
      </c>
      <c r="V1141">
        <v>1</v>
      </c>
      <c r="W1141" t="s">
        <v>23</v>
      </c>
      <c r="X1141" s="1" t="s">
        <v>23</v>
      </c>
      <c r="Y1141">
        <f>IF(Append1[[#This Row],[churn]]="yes", 1,0)</f>
        <v>0</v>
      </c>
      <c r="Z1141" t="str">
        <f>IF(Append1[[#This Row],[total_eve_charge]]&lt;=15,"Low",
IF(Append1[[#This Row],[total_eve_charge]]&lt;=19,"Medium","High"))</f>
        <v>Low</v>
      </c>
      <c r="AA1141" s="1" t="str">
        <f>IF(Append1[[#This Row],[total_day_charge]]&gt;30,"Heavy User",
IF(Append1[[#This Row],[total_eve_charge]]&gt;20,"Evening User",
IF(Append1[[#This Row],[total_night_charge]]&gt;10,"Night User","Low User")))</f>
        <v>Heavy User</v>
      </c>
    </row>
    <row r="1142" spans="1:27" hidden="1" x14ac:dyDescent="0.3">
      <c r="A1142">
        <v>391</v>
      </c>
      <c r="B1142" s="1" t="s">
        <v>74</v>
      </c>
      <c r="C1142">
        <v>78</v>
      </c>
      <c r="D1142" s="1" t="s">
        <v>32</v>
      </c>
      <c r="E1142" s="1">
        <v>0</v>
      </c>
      <c r="F1142" s="1" t="s">
        <v>23</v>
      </c>
      <c r="G1142">
        <v>0</v>
      </c>
      <c r="H1142" t="str">
        <f>IF(Append1[[#This Row],[number_vmail_messages]]&lt;=10, "Low",
IF(Append1[[#This Row],[number_vmail_messages]]&lt;=25, "Medium", "High"))</f>
        <v>Low</v>
      </c>
      <c r="I1142">
        <v>75</v>
      </c>
      <c r="J1142">
        <v>116</v>
      </c>
      <c r="K1142">
        <v>12.75</v>
      </c>
      <c r="L1142">
        <v>248.7</v>
      </c>
      <c r="M1142">
        <v>87</v>
      </c>
      <c r="N1142">
        <v>21.14</v>
      </c>
      <c r="O1142">
        <v>176</v>
      </c>
      <c r="P1142">
        <v>83</v>
      </c>
      <c r="Q1142">
        <v>7.92</v>
      </c>
      <c r="R1142">
        <v>9.5</v>
      </c>
      <c r="S1142">
        <v>6</v>
      </c>
      <c r="T1142">
        <v>2.57</v>
      </c>
      <c r="U1142" t="str">
        <f>IF(Append1[[#This Row],[total_intl_charge]] &lt;= MEDIAN(Append1[total_intl_charge]), "Low", "High")</f>
        <v>Low</v>
      </c>
      <c r="V1142">
        <v>3</v>
      </c>
      <c r="W1142" t="s">
        <v>23</v>
      </c>
      <c r="X1142" s="1" t="s">
        <v>23</v>
      </c>
      <c r="Y1142">
        <f>IF(Append1[[#This Row],[churn]]="yes", 1,0)</f>
        <v>0</v>
      </c>
      <c r="Z1142" t="str">
        <f>IF(Append1[[#This Row],[total_eve_charge]]&lt;=15,"Low",
IF(Append1[[#This Row],[total_eve_charge]]&lt;=19,"Medium","High"))</f>
        <v>High</v>
      </c>
      <c r="AA1142" s="1" t="str">
        <f>IF(Append1[[#This Row],[total_day_charge]]&gt;30,"Heavy User",
IF(Append1[[#This Row],[total_eve_charge]]&gt;20,"Evening User",
IF(Append1[[#This Row],[total_night_charge]]&gt;10,"Night User","Low User")))</f>
        <v>Evening User</v>
      </c>
    </row>
    <row r="1143" spans="1:27" hidden="1" x14ac:dyDescent="0.3">
      <c r="A1143">
        <v>392</v>
      </c>
      <c r="B1143" s="1" t="s">
        <v>30</v>
      </c>
      <c r="C1143">
        <v>149</v>
      </c>
      <c r="D1143" s="1" t="s">
        <v>32</v>
      </c>
      <c r="E1143" s="1">
        <v>0</v>
      </c>
      <c r="F1143" s="1" t="s">
        <v>23</v>
      </c>
      <c r="G1143">
        <v>0</v>
      </c>
      <c r="H1143" t="str">
        <f>IF(Append1[[#This Row],[number_vmail_messages]]&lt;=10, "Low",
IF(Append1[[#This Row],[number_vmail_messages]]&lt;=25, "Medium", "High"))</f>
        <v>Low</v>
      </c>
      <c r="I1143">
        <v>69.099999999999994</v>
      </c>
      <c r="J1143">
        <v>117</v>
      </c>
      <c r="K1143">
        <v>11.75</v>
      </c>
      <c r="L1143">
        <v>136.30000000000001</v>
      </c>
      <c r="M1143">
        <v>100</v>
      </c>
      <c r="N1143">
        <v>11.59</v>
      </c>
      <c r="O1143">
        <v>181.7</v>
      </c>
      <c r="P1143">
        <v>53</v>
      </c>
      <c r="Q1143">
        <v>8.18</v>
      </c>
      <c r="R1143">
        <v>6.3</v>
      </c>
      <c r="S1143">
        <v>3</v>
      </c>
      <c r="T1143">
        <v>1.7</v>
      </c>
      <c r="U1143" t="str">
        <f>IF(Append1[[#This Row],[total_intl_charge]] &lt;= MEDIAN(Append1[total_intl_charge]), "Low", "High")</f>
        <v>Low</v>
      </c>
      <c r="V1143">
        <v>1</v>
      </c>
      <c r="W1143" t="s">
        <v>23</v>
      </c>
      <c r="X1143" s="1" t="s">
        <v>23</v>
      </c>
      <c r="Y1143">
        <f>IF(Append1[[#This Row],[churn]]="yes", 1,0)</f>
        <v>0</v>
      </c>
      <c r="Z1143" t="str">
        <f>IF(Append1[[#This Row],[total_eve_charge]]&lt;=15,"Low",
IF(Append1[[#This Row],[total_eve_charge]]&lt;=19,"Medium","High"))</f>
        <v>Low</v>
      </c>
      <c r="AA1143" s="1" t="str">
        <f>IF(Append1[[#This Row],[total_day_charge]]&gt;30,"Heavy User",
IF(Append1[[#This Row],[total_eve_charge]]&gt;20,"Evening User",
IF(Append1[[#This Row],[total_night_charge]]&gt;10,"Night User","Low User")))</f>
        <v>Low User</v>
      </c>
    </row>
    <row r="1144" spans="1:27" x14ac:dyDescent="0.3">
      <c r="A1144">
        <v>393</v>
      </c>
      <c r="B1144" s="1" t="s">
        <v>71</v>
      </c>
      <c r="C1144">
        <v>72</v>
      </c>
      <c r="D1144" s="1" t="s">
        <v>26</v>
      </c>
      <c r="E1144" s="1">
        <v>0</v>
      </c>
      <c r="F1144" s="1" t="s">
        <v>24</v>
      </c>
      <c r="G1144">
        <v>33</v>
      </c>
      <c r="H1144" t="str">
        <f>IF(Append1[[#This Row],[number_vmail_messages]]&lt;=10, "Low",
IF(Append1[[#This Row],[number_vmail_messages]]&lt;=25, "Medium", "High"))</f>
        <v>High</v>
      </c>
      <c r="I1144">
        <v>96.6</v>
      </c>
      <c r="J1144">
        <v>59</v>
      </c>
      <c r="K1144">
        <v>16.420000000000002</v>
      </c>
      <c r="L1144">
        <v>315.39999999999998</v>
      </c>
      <c r="M1144">
        <v>98</v>
      </c>
      <c r="N1144">
        <v>26.81</v>
      </c>
      <c r="O1144">
        <v>163.30000000000001</v>
      </c>
      <c r="P1144">
        <v>117</v>
      </c>
      <c r="Q1144">
        <v>7.35</v>
      </c>
      <c r="R1144">
        <v>6.2</v>
      </c>
      <c r="S1144">
        <v>4</v>
      </c>
      <c r="T1144">
        <v>1.67</v>
      </c>
      <c r="U1144" t="str">
        <f>IF(Append1[[#This Row],[total_intl_charge]] &lt;= MEDIAN(Append1[total_intl_charge]), "Low", "High")</f>
        <v>Low</v>
      </c>
      <c r="V1144">
        <v>4</v>
      </c>
      <c r="W1144" t="s">
        <v>24</v>
      </c>
      <c r="X1144" s="1" t="s">
        <v>23</v>
      </c>
      <c r="Y1144">
        <f>IF(Append1[[#This Row],[churn]]="yes", 1,0)</f>
        <v>1</v>
      </c>
      <c r="Z1144" t="str">
        <f>IF(Append1[[#This Row],[total_eve_charge]]&lt;=15,"Low",
IF(Append1[[#This Row],[total_eve_charge]]&lt;=19,"Medium","High"))</f>
        <v>High</v>
      </c>
      <c r="AA1144" s="1" t="str">
        <f>IF(Append1[[#This Row],[total_day_charge]]&gt;30,"Heavy User",
IF(Append1[[#This Row],[total_eve_charge]]&gt;20,"Evening User",
IF(Append1[[#This Row],[total_night_charge]]&gt;10,"Night User","Low User")))</f>
        <v>Evening User</v>
      </c>
    </row>
    <row r="1145" spans="1:27" x14ac:dyDescent="0.3">
      <c r="A1145">
        <v>394</v>
      </c>
      <c r="B1145" s="1" t="s">
        <v>46</v>
      </c>
      <c r="C1145">
        <v>139</v>
      </c>
      <c r="D1145" s="1" t="s">
        <v>22</v>
      </c>
      <c r="E1145" s="1">
        <v>0</v>
      </c>
      <c r="F1145" s="1" t="s">
        <v>24</v>
      </c>
      <c r="G1145">
        <v>20</v>
      </c>
      <c r="H1145" t="str">
        <f>IF(Append1[[#This Row],[number_vmail_messages]]&lt;=10, "Low",
IF(Append1[[#This Row],[number_vmail_messages]]&lt;=25, "Medium", "High"))</f>
        <v>Medium</v>
      </c>
      <c r="I1145">
        <v>214.6</v>
      </c>
      <c r="J1145">
        <v>101</v>
      </c>
      <c r="K1145">
        <v>36.479999999999997</v>
      </c>
      <c r="L1145">
        <v>235.1</v>
      </c>
      <c r="M1145">
        <v>132</v>
      </c>
      <c r="N1145">
        <v>19.98</v>
      </c>
      <c r="O1145">
        <v>162.80000000000001</v>
      </c>
      <c r="P1145">
        <v>132</v>
      </c>
      <c r="Q1145">
        <v>7.33</v>
      </c>
      <c r="R1145">
        <v>14.8</v>
      </c>
      <c r="S1145">
        <v>12</v>
      </c>
      <c r="T1145">
        <v>4</v>
      </c>
      <c r="U1145" t="str">
        <f>IF(Append1[[#This Row],[total_intl_charge]] &lt;= MEDIAN(Append1[total_intl_charge]), "Low", "High")</f>
        <v>High</v>
      </c>
      <c r="V1145">
        <v>0</v>
      </c>
      <c r="W1145" t="s">
        <v>23</v>
      </c>
      <c r="X1145" s="1" t="s">
        <v>23</v>
      </c>
      <c r="Y1145">
        <f>IF(Append1[[#This Row],[churn]]="yes", 1,0)</f>
        <v>0</v>
      </c>
      <c r="Z1145" t="str">
        <f>IF(Append1[[#This Row],[total_eve_charge]]&lt;=15,"Low",
IF(Append1[[#This Row],[total_eve_charge]]&lt;=19,"Medium","High"))</f>
        <v>High</v>
      </c>
      <c r="AA1145" s="1" t="str">
        <f>IF(Append1[[#This Row],[total_day_charge]]&gt;30,"Heavy User",
IF(Append1[[#This Row],[total_eve_charge]]&gt;20,"Evening User",
IF(Append1[[#This Row],[total_night_charge]]&gt;10,"Night User","Low User")))</f>
        <v>Heavy User</v>
      </c>
    </row>
    <row r="1146" spans="1:27" x14ac:dyDescent="0.3">
      <c r="A1146">
        <v>395</v>
      </c>
      <c r="B1146" s="1" t="s">
        <v>33</v>
      </c>
      <c r="C1146">
        <v>141</v>
      </c>
      <c r="D1146" s="1" t="s">
        <v>26</v>
      </c>
      <c r="E1146" s="1">
        <v>0</v>
      </c>
      <c r="F1146" s="1" t="s">
        <v>24</v>
      </c>
      <c r="G1146">
        <v>23</v>
      </c>
      <c r="H1146" t="str">
        <f>IF(Append1[[#This Row],[number_vmail_messages]]&lt;=10, "Low",
IF(Append1[[#This Row],[number_vmail_messages]]&lt;=25, "Medium", "High"))</f>
        <v>Medium</v>
      </c>
      <c r="I1146">
        <v>149.69999999999999</v>
      </c>
      <c r="J1146">
        <v>112</v>
      </c>
      <c r="K1146">
        <v>25.45</v>
      </c>
      <c r="L1146">
        <v>162.5</v>
      </c>
      <c r="M1146">
        <v>118</v>
      </c>
      <c r="N1146">
        <v>13.81</v>
      </c>
      <c r="O1146">
        <v>220.3</v>
      </c>
      <c r="P1146">
        <v>115</v>
      </c>
      <c r="Q1146">
        <v>9.91</v>
      </c>
      <c r="R1146">
        <v>7.6</v>
      </c>
      <c r="S1146">
        <v>2</v>
      </c>
      <c r="T1146">
        <v>2.0499999999999998</v>
      </c>
      <c r="U1146" t="str">
        <f>IF(Append1[[#This Row],[total_intl_charge]] &lt;= MEDIAN(Append1[total_intl_charge]), "Low", "High")</f>
        <v>Low</v>
      </c>
      <c r="V1146">
        <v>3</v>
      </c>
      <c r="W1146" t="s">
        <v>23</v>
      </c>
      <c r="X1146" s="1" t="s">
        <v>23</v>
      </c>
      <c r="Y1146">
        <f>IF(Append1[[#This Row],[churn]]="yes", 1,0)</f>
        <v>0</v>
      </c>
      <c r="Z1146" t="str">
        <f>IF(Append1[[#This Row],[total_eve_charge]]&lt;=15,"Low",
IF(Append1[[#This Row],[total_eve_charge]]&lt;=19,"Medium","High"))</f>
        <v>Low</v>
      </c>
      <c r="AA1146" s="1" t="str">
        <f>IF(Append1[[#This Row],[total_day_charge]]&gt;30,"Heavy User",
IF(Append1[[#This Row],[total_eve_charge]]&gt;20,"Evening User",
IF(Append1[[#This Row],[total_night_charge]]&gt;10,"Night User","Low User")))</f>
        <v>Low User</v>
      </c>
    </row>
    <row r="1147" spans="1:27" hidden="1" x14ac:dyDescent="0.3">
      <c r="A1147">
        <v>396</v>
      </c>
      <c r="B1147" s="1" t="s">
        <v>54</v>
      </c>
      <c r="C1147">
        <v>140</v>
      </c>
      <c r="D1147" s="1" t="s">
        <v>32</v>
      </c>
      <c r="E1147" s="1">
        <v>0</v>
      </c>
      <c r="F1147" s="1" t="s">
        <v>23</v>
      </c>
      <c r="G1147">
        <v>0</v>
      </c>
      <c r="H1147" t="str">
        <f>IF(Append1[[#This Row],[number_vmail_messages]]&lt;=10, "Low",
IF(Append1[[#This Row],[number_vmail_messages]]&lt;=25, "Medium", "High"))</f>
        <v>Low</v>
      </c>
      <c r="I1147">
        <v>149.80000000000001</v>
      </c>
      <c r="J1147">
        <v>134</v>
      </c>
      <c r="K1147">
        <v>25.47</v>
      </c>
      <c r="L1147">
        <v>164.4</v>
      </c>
      <c r="M1147">
        <v>98</v>
      </c>
      <c r="N1147">
        <v>13.97</v>
      </c>
      <c r="O1147">
        <v>294.7</v>
      </c>
      <c r="P1147">
        <v>124</v>
      </c>
      <c r="Q1147">
        <v>13.26</v>
      </c>
      <c r="R1147">
        <v>8.1</v>
      </c>
      <c r="S1147">
        <v>2</v>
      </c>
      <c r="T1147">
        <v>2.19</v>
      </c>
      <c r="U1147" t="str">
        <f>IF(Append1[[#This Row],[total_intl_charge]] &lt;= MEDIAN(Append1[total_intl_charge]), "Low", "High")</f>
        <v>Low</v>
      </c>
      <c r="V1147">
        <v>1</v>
      </c>
      <c r="W1147" t="s">
        <v>23</v>
      </c>
      <c r="X1147" s="1" t="s">
        <v>23</v>
      </c>
      <c r="Y1147">
        <f>IF(Append1[[#This Row],[churn]]="yes", 1,0)</f>
        <v>0</v>
      </c>
      <c r="Z1147" t="str">
        <f>IF(Append1[[#This Row],[total_eve_charge]]&lt;=15,"Low",
IF(Append1[[#This Row],[total_eve_charge]]&lt;=19,"Medium","High"))</f>
        <v>Low</v>
      </c>
      <c r="AA1147" s="1" t="str">
        <f>IF(Append1[[#This Row],[total_day_charge]]&gt;30,"Heavy User",
IF(Append1[[#This Row],[total_eve_charge]]&gt;20,"Evening User",
IF(Append1[[#This Row],[total_night_charge]]&gt;10,"Night User","Low User")))</f>
        <v>Night User</v>
      </c>
    </row>
    <row r="1148" spans="1:27" hidden="1" x14ac:dyDescent="0.3">
      <c r="A1148">
        <v>397</v>
      </c>
      <c r="B1148" s="1" t="s">
        <v>35</v>
      </c>
      <c r="C1148">
        <v>99</v>
      </c>
      <c r="D1148" s="1" t="s">
        <v>32</v>
      </c>
      <c r="E1148" s="1">
        <v>0</v>
      </c>
      <c r="F1148" s="1" t="s">
        <v>23</v>
      </c>
      <c r="G1148">
        <v>0</v>
      </c>
      <c r="H1148" t="str">
        <f>IF(Append1[[#This Row],[number_vmail_messages]]&lt;=10, "Low",
IF(Append1[[#This Row],[number_vmail_messages]]&lt;=25, "Medium", "High"))</f>
        <v>Low</v>
      </c>
      <c r="I1148">
        <v>190.4</v>
      </c>
      <c r="J1148">
        <v>102</v>
      </c>
      <c r="K1148">
        <v>32.369999999999997</v>
      </c>
      <c r="L1148">
        <v>158.1</v>
      </c>
      <c r="M1148">
        <v>107</v>
      </c>
      <c r="N1148">
        <v>13.44</v>
      </c>
      <c r="O1148">
        <v>271.5</v>
      </c>
      <c r="P1148">
        <v>92</v>
      </c>
      <c r="Q1148">
        <v>12.22</v>
      </c>
      <c r="R1148">
        <v>11.2</v>
      </c>
      <c r="S1148">
        <v>4</v>
      </c>
      <c r="T1148">
        <v>3.02</v>
      </c>
      <c r="U1148" t="str">
        <f>IF(Append1[[#This Row],[total_intl_charge]] &lt;= MEDIAN(Append1[total_intl_charge]), "Low", "High")</f>
        <v>High</v>
      </c>
      <c r="V1148">
        <v>2</v>
      </c>
      <c r="W1148" t="s">
        <v>23</v>
      </c>
      <c r="X1148" s="1" t="s">
        <v>23</v>
      </c>
      <c r="Y1148">
        <f>IF(Append1[[#This Row],[churn]]="yes", 1,0)</f>
        <v>0</v>
      </c>
      <c r="Z1148" t="str">
        <f>IF(Append1[[#This Row],[total_eve_charge]]&lt;=15,"Low",
IF(Append1[[#This Row],[total_eve_charge]]&lt;=19,"Medium","High"))</f>
        <v>Low</v>
      </c>
      <c r="AA1148" s="1" t="str">
        <f>IF(Append1[[#This Row],[total_day_charge]]&gt;30,"Heavy User",
IF(Append1[[#This Row],[total_eve_charge]]&gt;20,"Evening User",
IF(Append1[[#This Row],[total_night_charge]]&gt;10,"Night User","Low User")))</f>
        <v>Heavy User</v>
      </c>
    </row>
    <row r="1149" spans="1:27" hidden="1" x14ac:dyDescent="0.3">
      <c r="A1149">
        <v>398</v>
      </c>
      <c r="B1149" s="1" t="s">
        <v>73</v>
      </c>
      <c r="C1149">
        <v>166</v>
      </c>
      <c r="D1149" s="1" t="s">
        <v>32</v>
      </c>
      <c r="E1149" s="1">
        <v>0</v>
      </c>
      <c r="F1149" s="1" t="s">
        <v>23</v>
      </c>
      <c r="G1149">
        <v>0</v>
      </c>
      <c r="H1149" t="str">
        <f>IF(Append1[[#This Row],[number_vmail_messages]]&lt;=10, "Low",
IF(Append1[[#This Row],[number_vmail_messages]]&lt;=25, "Medium", "High"))</f>
        <v>Low</v>
      </c>
      <c r="I1149">
        <v>181.4</v>
      </c>
      <c r="J1149">
        <v>108</v>
      </c>
      <c r="K1149">
        <v>30.84</v>
      </c>
      <c r="L1149">
        <v>253.8</v>
      </c>
      <c r="M1149">
        <v>54</v>
      </c>
      <c r="N1149">
        <v>21.57</v>
      </c>
      <c r="O1149">
        <v>112.3</v>
      </c>
      <c r="P1149">
        <v>94</v>
      </c>
      <c r="Q1149">
        <v>5.05</v>
      </c>
      <c r="R1149">
        <v>11.6</v>
      </c>
      <c r="S1149">
        <v>6</v>
      </c>
      <c r="T1149">
        <v>3.13</v>
      </c>
      <c r="U1149" t="str">
        <f>IF(Append1[[#This Row],[total_intl_charge]] &lt;= MEDIAN(Append1[total_intl_charge]), "Low", "High")</f>
        <v>High</v>
      </c>
      <c r="V1149">
        <v>1</v>
      </c>
      <c r="W1149" t="s">
        <v>23</v>
      </c>
      <c r="X1149" s="1" t="s">
        <v>23</v>
      </c>
      <c r="Y1149">
        <f>IF(Append1[[#This Row],[churn]]="yes", 1,0)</f>
        <v>0</v>
      </c>
      <c r="Z1149" t="str">
        <f>IF(Append1[[#This Row],[total_eve_charge]]&lt;=15,"Low",
IF(Append1[[#This Row],[total_eve_charge]]&lt;=19,"Medium","High"))</f>
        <v>High</v>
      </c>
      <c r="AA1149" s="1" t="str">
        <f>IF(Append1[[#This Row],[total_day_charge]]&gt;30,"Heavy User",
IF(Append1[[#This Row],[total_eve_charge]]&gt;20,"Evening User",
IF(Append1[[#This Row],[total_night_charge]]&gt;10,"Night User","Low User")))</f>
        <v>Heavy User</v>
      </c>
    </row>
    <row r="1150" spans="1:27" hidden="1" x14ac:dyDescent="0.3">
      <c r="A1150">
        <v>399</v>
      </c>
      <c r="B1150" s="1" t="s">
        <v>74</v>
      </c>
      <c r="C1150">
        <v>124</v>
      </c>
      <c r="D1150" s="1" t="s">
        <v>32</v>
      </c>
      <c r="E1150" s="1">
        <v>0</v>
      </c>
      <c r="F1150" s="1" t="s">
        <v>23</v>
      </c>
      <c r="G1150">
        <v>0</v>
      </c>
      <c r="H1150" t="str">
        <f>IF(Append1[[#This Row],[number_vmail_messages]]&lt;=10, "Low",
IF(Append1[[#This Row],[number_vmail_messages]]&lt;=25, "Medium", "High"))</f>
        <v>Low</v>
      </c>
      <c r="I1150">
        <v>151.1</v>
      </c>
      <c r="J1150">
        <v>123</v>
      </c>
      <c r="K1150">
        <v>25.69</v>
      </c>
      <c r="L1150">
        <v>187.4</v>
      </c>
      <c r="M1150">
        <v>104</v>
      </c>
      <c r="N1150">
        <v>15.93</v>
      </c>
      <c r="O1150">
        <v>255.4</v>
      </c>
      <c r="P1150">
        <v>93</v>
      </c>
      <c r="Q1150">
        <v>11.49</v>
      </c>
      <c r="R1150">
        <v>5.3</v>
      </c>
      <c r="S1150">
        <v>3</v>
      </c>
      <c r="T1150">
        <v>1.43</v>
      </c>
      <c r="U1150" t="str">
        <f>IF(Append1[[#This Row],[total_intl_charge]] &lt;= MEDIAN(Append1[total_intl_charge]), "Low", "High")</f>
        <v>Low</v>
      </c>
      <c r="V1150">
        <v>1</v>
      </c>
      <c r="W1150" t="s">
        <v>23</v>
      </c>
      <c r="X1150" s="1" t="s">
        <v>23</v>
      </c>
      <c r="Y1150">
        <f>IF(Append1[[#This Row],[churn]]="yes", 1,0)</f>
        <v>0</v>
      </c>
      <c r="Z1150" t="str">
        <f>IF(Append1[[#This Row],[total_eve_charge]]&lt;=15,"Low",
IF(Append1[[#This Row],[total_eve_charge]]&lt;=19,"Medium","High"))</f>
        <v>Medium</v>
      </c>
      <c r="AA1150" s="1" t="str">
        <f>IF(Append1[[#This Row],[total_day_charge]]&gt;30,"Heavy User",
IF(Append1[[#This Row],[total_eve_charge]]&gt;20,"Evening User",
IF(Append1[[#This Row],[total_night_charge]]&gt;10,"Night User","Low User")))</f>
        <v>Night User</v>
      </c>
    </row>
    <row r="1151" spans="1:27" hidden="1" x14ac:dyDescent="0.3">
      <c r="A1151">
        <v>400</v>
      </c>
      <c r="B1151" s="1" t="s">
        <v>55</v>
      </c>
      <c r="C1151">
        <v>74</v>
      </c>
      <c r="D1151" s="1" t="s">
        <v>22</v>
      </c>
      <c r="E1151" s="1">
        <v>0</v>
      </c>
      <c r="F1151" s="1" t="s">
        <v>23</v>
      </c>
      <c r="G1151">
        <v>0</v>
      </c>
      <c r="H1151" t="str">
        <f>IF(Append1[[#This Row],[number_vmail_messages]]&lt;=10, "Low",
IF(Append1[[#This Row],[number_vmail_messages]]&lt;=25, "Medium", "High"))</f>
        <v>Low</v>
      </c>
      <c r="I1151">
        <v>155.69999999999999</v>
      </c>
      <c r="J1151">
        <v>116</v>
      </c>
      <c r="K1151">
        <v>26.47</v>
      </c>
      <c r="L1151">
        <v>173.7</v>
      </c>
      <c r="M1151">
        <v>63</v>
      </c>
      <c r="N1151">
        <v>14.76</v>
      </c>
      <c r="O1151">
        <v>257.39999999999998</v>
      </c>
      <c r="P1151">
        <v>97</v>
      </c>
      <c r="Q1151">
        <v>11.58</v>
      </c>
      <c r="R1151">
        <v>8.1</v>
      </c>
      <c r="S1151">
        <v>4</v>
      </c>
      <c r="T1151">
        <v>2.19</v>
      </c>
      <c r="U1151" t="str">
        <f>IF(Append1[[#This Row],[total_intl_charge]] &lt;= MEDIAN(Append1[total_intl_charge]), "Low", "High")</f>
        <v>Low</v>
      </c>
      <c r="V1151">
        <v>0</v>
      </c>
      <c r="W1151" t="s">
        <v>23</v>
      </c>
      <c r="X1151" s="1" t="s">
        <v>23</v>
      </c>
      <c r="Y1151">
        <f>IF(Append1[[#This Row],[churn]]="yes", 1,0)</f>
        <v>0</v>
      </c>
      <c r="Z1151" t="str">
        <f>IF(Append1[[#This Row],[total_eve_charge]]&lt;=15,"Low",
IF(Append1[[#This Row],[total_eve_charge]]&lt;=19,"Medium","High"))</f>
        <v>Low</v>
      </c>
      <c r="AA1151" s="1" t="str">
        <f>IF(Append1[[#This Row],[total_day_charge]]&gt;30,"Heavy User",
IF(Append1[[#This Row],[total_eve_charge]]&gt;20,"Evening User",
IF(Append1[[#This Row],[total_night_charge]]&gt;10,"Night User","Low User")))</f>
        <v>Night User</v>
      </c>
    </row>
    <row r="1152" spans="1:27" hidden="1" x14ac:dyDescent="0.3">
      <c r="A1152">
        <v>401</v>
      </c>
      <c r="B1152" s="1" t="s">
        <v>33</v>
      </c>
      <c r="C1152">
        <v>117</v>
      </c>
      <c r="D1152" s="1" t="s">
        <v>26</v>
      </c>
      <c r="E1152" s="1">
        <v>0</v>
      </c>
      <c r="F1152" s="1" t="s">
        <v>23</v>
      </c>
      <c r="G1152">
        <v>0</v>
      </c>
      <c r="H1152" t="str">
        <f>IF(Append1[[#This Row],[number_vmail_messages]]&lt;=10, "Low",
IF(Append1[[#This Row],[number_vmail_messages]]&lt;=25, "Medium", "High"))</f>
        <v>Low</v>
      </c>
      <c r="I1152">
        <v>149.9</v>
      </c>
      <c r="J1152">
        <v>95</v>
      </c>
      <c r="K1152">
        <v>25.48</v>
      </c>
      <c r="L1152">
        <v>256.10000000000002</v>
      </c>
      <c r="M1152">
        <v>110</v>
      </c>
      <c r="N1152">
        <v>21.77</v>
      </c>
      <c r="O1152">
        <v>212.7</v>
      </c>
      <c r="P1152">
        <v>92</v>
      </c>
      <c r="Q1152">
        <v>9.57</v>
      </c>
      <c r="R1152">
        <v>13.3</v>
      </c>
      <c r="S1152">
        <v>13</v>
      </c>
      <c r="T1152">
        <v>3.59</v>
      </c>
      <c r="U1152" t="str">
        <f>IF(Append1[[#This Row],[total_intl_charge]] &lt;= MEDIAN(Append1[total_intl_charge]), "Low", "High")</f>
        <v>High</v>
      </c>
      <c r="V1152">
        <v>2</v>
      </c>
      <c r="W1152" t="s">
        <v>23</v>
      </c>
      <c r="X1152" s="1" t="s">
        <v>23</v>
      </c>
      <c r="Y1152">
        <f>IF(Append1[[#This Row],[churn]]="yes", 1,0)</f>
        <v>0</v>
      </c>
      <c r="Z1152" t="str">
        <f>IF(Append1[[#This Row],[total_eve_charge]]&lt;=15,"Low",
IF(Append1[[#This Row],[total_eve_charge]]&lt;=19,"Medium","High"))</f>
        <v>High</v>
      </c>
      <c r="AA1152" s="1" t="str">
        <f>IF(Append1[[#This Row],[total_day_charge]]&gt;30,"Heavy User",
IF(Append1[[#This Row],[total_eve_charge]]&gt;20,"Evening User",
IF(Append1[[#This Row],[total_night_charge]]&gt;10,"Night User","Low User")))</f>
        <v>Evening User</v>
      </c>
    </row>
    <row r="1153" spans="1:27" hidden="1" x14ac:dyDescent="0.3">
      <c r="A1153">
        <v>402</v>
      </c>
      <c r="B1153" s="1" t="s">
        <v>33</v>
      </c>
      <c r="C1153">
        <v>85</v>
      </c>
      <c r="D1153" s="1" t="s">
        <v>26</v>
      </c>
      <c r="E1153" s="1">
        <v>0</v>
      </c>
      <c r="F1153" s="1" t="s">
        <v>23</v>
      </c>
      <c r="G1153">
        <v>0</v>
      </c>
      <c r="H1153" t="str">
        <f>IF(Append1[[#This Row],[number_vmail_messages]]&lt;=10, "Low",
IF(Append1[[#This Row],[number_vmail_messages]]&lt;=25, "Medium", "High"))</f>
        <v>Low</v>
      </c>
      <c r="I1153">
        <v>222.3</v>
      </c>
      <c r="J1153">
        <v>132</v>
      </c>
      <c r="K1153">
        <v>37.79</v>
      </c>
      <c r="L1153">
        <v>231.5</v>
      </c>
      <c r="M1153">
        <v>101</v>
      </c>
      <c r="N1153">
        <v>19.68</v>
      </c>
      <c r="O1153">
        <v>223.5</v>
      </c>
      <c r="P1153">
        <v>75</v>
      </c>
      <c r="Q1153">
        <v>10.06</v>
      </c>
      <c r="R1153">
        <v>11</v>
      </c>
      <c r="S1153">
        <v>2</v>
      </c>
      <c r="T1153">
        <v>2.97</v>
      </c>
      <c r="U1153" t="str">
        <f>IF(Append1[[#This Row],[total_intl_charge]] &lt;= MEDIAN(Append1[total_intl_charge]), "Low", "High")</f>
        <v>High</v>
      </c>
      <c r="V1153">
        <v>3</v>
      </c>
      <c r="W1153" t="s">
        <v>23</v>
      </c>
      <c r="X1153" s="1" t="s">
        <v>23</v>
      </c>
      <c r="Y1153">
        <f>IF(Append1[[#This Row],[churn]]="yes", 1,0)</f>
        <v>0</v>
      </c>
      <c r="Z1153" t="str">
        <f>IF(Append1[[#This Row],[total_eve_charge]]&lt;=15,"Low",
IF(Append1[[#This Row],[total_eve_charge]]&lt;=19,"Medium","High"))</f>
        <v>High</v>
      </c>
      <c r="AA1153" s="1" t="str">
        <f>IF(Append1[[#This Row],[total_day_charge]]&gt;30,"Heavy User",
IF(Append1[[#This Row],[total_eve_charge]]&gt;20,"Evening User",
IF(Append1[[#This Row],[total_night_charge]]&gt;10,"Night User","Low User")))</f>
        <v>Heavy User</v>
      </c>
    </row>
    <row r="1154" spans="1:27" x14ac:dyDescent="0.3">
      <c r="A1154">
        <v>403</v>
      </c>
      <c r="B1154" s="1" t="s">
        <v>48</v>
      </c>
      <c r="C1154">
        <v>36</v>
      </c>
      <c r="D1154" s="1" t="s">
        <v>22</v>
      </c>
      <c r="E1154" s="1">
        <v>0</v>
      </c>
      <c r="F1154" s="1" t="s">
        <v>24</v>
      </c>
      <c r="G1154">
        <v>16</v>
      </c>
      <c r="H1154" t="str">
        <f>IF(Append1[[#This Row],[number_vmail_messages]]&lt;=10, "Low",
IF(Append1[[#This Row],[number_vmail_messages]]&lt;=25, "Medium", "High"))</f>
        <v>Medium</v>
      </c>
      <c r="I1154">
        <v>149.4</v>
      </c>
      <c r="J1154">
        <v>111</v>
      </c>
      <c r="K1154">
        <v>25.4</v>
      </c>
      <c r="L1154">
        <v>131.80000000000001</v>
      </c>
      <c r="M1154">
        <v>113</v>
      </c>
      <c r="N1154">
        <v>11.2</v>
      </c>
      <c r="O1154">
        <v>132.69999999999999</v>
      </c>
      <c r="P1154">
        <v>87</v>
      </c>
      <c r="Q1154">
        <v>5.97</v>
      </c>
      <c r="R1154">
        <v>6.7</v>
      </c>
      <c r="S1154">
        <v>2</v>
      </c>
      <c r="T1154">
        <v>1.81</v>
      </c>
      <c r="U1154" t="str">
        <f>IF(Append1[[#This Row],[total_intl_charge]] &lt;= MEDIAN(Append1[total_intl_charge]), "Low", "High")</f>
        <v>Low</v>
      </c>
      <c r="V1154">
        <v>0</v>
      </c>
      <c r="W1154" t="s">
        <v>23</v>
      </c>
      <c r="X1154" s="1" t="s">
        <v>23</v>
      </c>
      <c r="Y1154">
        <f>IF(Append1[[#This Row],[churn]]="yes", 1,0)</f>
        <v>0</v>
      </c>
      <c r="Z1154" t="str">
        <f>IF(Append1[[#This Row],[total_eve_charge]]&lt;=15,"Low",
IF(Append1[[#This Row],[total_eve_charge]]&lt;=19,"Medium","High"))</f>
        <v>Low</v>
      </c>
      <c r="AA1154" s="1" t="str">
        <f>IF(Append1[[#This Row],[total_day_charge]]&gt;30,"Heavy User",
IF(Append1[[#This Row],[total_eve_charge]]&gt;20,"Evening User",
IF(Append1[[#This Row],[total_night_charge]]&gt;10,"Night User","Low User")))</f>
        <v>Low User</v>
      </c>
    </row>
    <row r="1155" spans="1:27" hidden="1" x14ac:dyDescent="0.3">
      <c r="A1155">
        <v>404</v>
      </c>
      <c r="B1155" s="1" t="s">
        <v>42</v>
      </c>
      <c r="C1155">
        <v>102</v>
      </c>
      <c r="D1155" s="1" t="s">
        <v>26</v>
      </c>
      <c r="E1155" s="1">
        <v>1</v>
      </c>
      <c r="F1155" s="1" t="s">
        <v>23</v>
      </c>
      <c r="G1155">
        <v>0</v>
      </c>
      <c r="H1155" t="str">
        <f>IF(Append1[[#This Row],[number_vmail_messages]]&lt;=10, "Low",
IF(Append1[[#This Row],[number_vmail_messages]]&lt;=25, "Medium", "High"))</f>
        <v>Low</v>
      </c>
      <c r="I1155">
        <v>233.8</v>
      </c>
      <c r="J1155">
        <v>103</v>
      </c>
      <c r="K1155">
        <v>39.75</v>
      </c>
      <c r="L1155">
        <v>221.6</v>
      </c>
      <c r="M1155">
        <v>131</v>
      </c>
      <c r="N1155">
        <v>18.84</v>
      </c>
      <c r="O1155">
        <v>146.9</v>
      </c>
      <c r="P1155">
        <v>106</v>
      </c>
      <c r="Q1155">
        <v>6.61</v>
      </c>
      <c r="R1155">
        <v>12.8</v>
      </c>
      <c r="S1155">
        <v>3</v>
      </c>
      <c r="T1155">
        <v>3.46</v>
      </c>
      <c r="U1155" t="str">
        <f>IF(Append1[[#This Row],[total_intl_charge]] &lt;= MEDIAN(Append1[total_intl_charge]), "Low", "High")</f>
        <v>High</v>
      </c>
      <c r="V1155">
        <v>0</v>
      </c>
      <c r="W1155" t="s">
        <v>23</v>
      </c>
      <c r="X1155" s="1" t="s">
        <v>24</v>
      </c>
      <c r="Y1155">
        <f>IF(Append1[[#This Row],[churn]]="yes", 1,0)</f>
        <v>0</v>
      </c>
      <c r="Z1155" t="str">
        <f>IF(Append1[[#This Row],[total_eve_charge]]&lt;=15,"Low",
IF(Append1[[#This Row],[total_eve_charge]]&lt;=19,"Medium","High"))</f>
        <v>Medium</v>
      </c>
      <c r="AA1155" s="1" t="str">
        <f>IF(Append1[[#This Row],[total_day_charge]]&gt;30,"Heavy User",
IF(Append1[[#This Row],[total_eve_charge]]&gt;20,"Evening User",
IF(Append1[[#This Row],[total_night_charge]]&gt;10,"Night User","Low User")))</f>
        <v>Heavy User</v>
      </c>
    </row>
    <row r="1156" spans="1:27" hidden="1" x14ac:dyDescent="0.3">
      <c r="A1156">
        <v>405</v>
      </c>
      <c r="B1156" s="1" t="s">
        <v>57</v>
      </c>
      <c r="C1156">
        <v>76</v>
      </c>
      <c r="D1156" s="1" t="s">
        <v>22</v>
      </c>
      <c r="E1156" s="1">
        <v>0</v>
      </c>
      <c r="F1156" s="1" t="s">
        <v>23</v>
      </c>
      <c r="G1156">
        <v>0</v>
      </c>
      <c r="H1156" t="str">
        <f>IF(Append1[[#This Row],[number_vmail_messages]]&lt;=10, "Low",
IF(Append1[[#This Row],[number_vmail_messages]]&lt;=25, "Medium", "High"))</f>
        <v>Low</v>
      </c>
      <c r="I1156">
        <v>204.2</v>
      </c>
      <c r="J1156">
        <v>100</v>
      </c>
      <c r="K1156">
        <v>34.71</v>
      </c>
      <c r="L1156">
        <v>292.60000000000002</v>
      </c>
      <c r="M1156">
        <v>139</v>
      </c>
      <c r="N1156">
        <v>24.87</v>
      </c>
      <c r="O1156">
        <v>244.3</v>
      </c>
      <c r="P1156">
        <v>105</v>
      </c>
      <c r="Q1156">
        <v>10.99</v>
      </c>
      <c r="R1156">
        <v>10.5</v>
      </c>
      <c r="S1156">
        <v>2</v>
      </c>
      <c r="T1156">
        <v>2.84</v>
      </c>
      <c r="U1156" t="str">
        <f>IF(Append1[[#This Row],[total_intl_charge]] &lt;= MEDIAN(Append1[total_intl_charge]), "Low", "High")</f>
        <v>High</v>
      </c>
      <c r="V1156">
        <v>0</v>
      </c>
      <c r="W1156" t="s">
        <v>23</v>
      </c>
      <c r="X1156" s="1" t="s">
        <v>23</v>
      </c>
      <c r="Y1156">
        <f>IF(Append1[[#This Row],[churn]]="yes", 1,0)</f>
        <v>0</v>
      </c>
      <c r="Z1156" t="str">
        <f>IF(Append1[[#This Row],[total_eve_charge]]&lt;=15,"Low",
IF(Append1[[#This Row],[total_eve_charge]]&lt;=19,"Medium","High"))</f>
        <v>High</v>
      </c>
      <c r="AA1156" s="1" t="str">
        <f>IF(Append1[[#This Row],[total_day_charge]]&gt;30,"Heavy User",
IF(Append1[[#This Row],[total_eve_charge]]&gt;20,"Evening User",
IF(Append1[[#This Row],[total_night_charge]]&gt;10,"Night User","Low User")))</f>
        <v>Heavy User</v>
      </c>
    </row>
    <row r="1157" spans="1:27" hidden="1" x14ac:dyDescent="0.3">
      <c r="A1157">
        <v>406</v>
      </c>
      <c r="B1157" s="1" t="s">
        <v>28</v>
      </c>
      <c r="C1157">
        <v>165</v>
      </c>
      <c r="D1157" s="1" t="s">
        <v>26</v>
      </c>
      <c r="E1157" s="1">
        <v>0</v>
      </c>
      <c r="F1157" s="1" t="s">
        <v>23</v>
      </c>
      <c r="G1157">
        <v>0</v>
      </c>
      <c r="H1157" t="str">
        <f>IF(Append1[[#This Row],[number_vmail_messages]]&lt;=10, "Low",
IF(Append1[[#This Row],[number_vmail_messages]]&lt;=25, "Medium", "High"))</f>
        <v>Low</v>
      </c>
      <c r="I1157">
        <v>242.9</v>
      </c>
      <c r="J1157">
        <v>126</v>
      </c>
      <c r="K1157">
        <v>41.29</v>
      </c>
      <c r="L1157">
        <v>209.8</v>
      </c>
      <c r="M1157">
        <v>65</v>
      </c>
      <c r="N1157">
        <v>17.829999999999998</v>
      </c>
      <c r="O1157">
        <v>228.4</v>
      </c>
      <c r="P1157">
        <v>126</v>
      </c>
      <c r="Q1157">
        <v>10.28</v>
      </c>
      <c r="R1157">
        <v>0</v>
      </c>
      <c r="S1157">
        <v>0</v>
      </c>
      <c r="T1157">
        <v>0</v>
      </c>
      <c r="U1157" t="str">
        <f>IF(Append1[[#This Row],[total_intl_charge]] &lt;= MEDIAN(Append1[total_intl_charge]), "Low", "High")</f>
        <v>Low</v>
      </c>
      <c r="V1157">
        <v>1</v>
      </c>
      <c r="W1157" t="s">
        <v>23</v>
      </c>
      <c r="X1157" s="1" t="s">
        <v>23</v>
      </c>
      <c r="Y1157">
        <f>IF(Append1[[#This Row],[churn]]="yes", 1,0)</f>
        <v>0</v>
      </c>
      <c r="Z1157" t="str">
        <f>IF(Append1[[#This Row],[total_eve_charge]]&lt;=15,"Low",
IF(Append1[[#This Row],[total_eve_charge]]&lt;=19,"Medium","High"))</f>
        <v>Medium</v>
      </c>
      <c r="AA1157" s="1" t="str">
        <f>IF(Append1[[#This Row],[total_day_charge]]&gt;30,"Heavy User",
IF(Append1[[#This Row],[total_eve_charge]]&gt;20,"Evening User",
IF(Append1[[#This Row],[total_night_charge]]&gt;10,"Night User","Low User")))</f>
        <v>Heavy User</v>
      </c>
    </row>
    <row r="1158" spans="1:27" hidden="1" x14ac:dyDescent="0.3">
      <c r="A1158">
        <v>407</v>
      </c>
      <c r="B1158" s="1" t="s">
        <v>27</v>
      </c>
      <c r="C1158">
        <v>130</v>
      </c>
      <c r="D1158" s="1" t="s">
        <v>22</v>
      </c>
      <c r="E1158" s="1">
        <v>0</v>
      </c>
      <c r="F1158" s="1" t="s">
        <v>23</v>
      </c>
      <c r="G1158">
        <v>0</v>
      </c>
      <c r="H1158" t="str">
        <f>IF(Append1[[#This Row],[number_vmail_messages]]&lt;=10, "Low",
IF(Append1[[#This Row],[number_vmail_messages]]&lt;=25, "Medium", "High"))</f>
        <v>Low</v>
      </c>
      <c r="I1158">
        <v>150.4</v>
      </c>
      <c r="J1158">
        <v>119</v>
      </c>
      <c r="K1158">
        <v>25.57</v>
      </c>
      <c r="L1158">
        <v>230.5</v>
      </c>
      <c r="M1158">
        <v>99</v>
      </c>
      <c r="N1158">
        <v>19.59</v>
      </c>
      <c r="O1158">
        <v>186.3</v>
      </c>
      <c r="P1158">
        <v>76</v>
      </c>
      <c r="Q1158">
        <v>8.3800000000000008</v>
      </c>
      <c r="R1158">
        <v>12.3</v>
      </c>
      <c r="S1158">
        <v>4</v>
      </c>
      <c r="T1158">
        <v>3.32</v>
      </c>
      <c r="U1158" t="str">
        <f>IF(Append1[[#This Row],[total_intl_charge]] &lt;= MEDIAN(Append1[total_intl_charge]), "Low", "High")</f>
        <v>High</v>
      </c>
      <c r="V1158">
        <v>1</v>
      </c>
      <c r="W1158" t="s">
        <v>23</v>
      </c>
      <c r="X1158" s="1" t="s">
        <v>23</v>
      </c>
      <c r="Y1158">
        <f>IF(Append1[[#This Row],[churn]]="yes", 1,0)</f>
        <v>0</v>
      </c>
      <c r="Z1158" t="str">
        <f>IF(Append1[[#This Row],[total_eve_charge]]&lt;=15,"Low",
IF(Append1[[#This Row],[total_eve_charge]]&lt;=19,"Medium","High"))</f>
        <v>High</v>
      </c>
      <c r="AA1158" s="1" t="str">
        <f>IF(Append1[[#This Row],[total_day_charge]]&gt;30,"Heavy User",
IF(Append1[[#This Row],[total_eve_charge]]&gt;20,"Evening User",
IF(Append1[[#This Row],[total_night_charge]]&gt;10,"Night User","Low User")))</f>
        <v>Low User</v>
      </c>
    </row>
    <row r="1159" spans="1:27" hidden="1" x14ac:dyDescent="0.3">
      <c r="A1159">
        <v>408</v>
      </c>
      <c r="B1159" s="1" t="s">
        <v>25</v>
      </c>
      <c r="C1159">
        <v>55</v>
      </c>
      <c r="D1159" s="1" t="s">
        <v>22</v>
      </c>
      <c r="E1159" s="1">
        <v>1</v>
      </c>
      <c r="F1159" s="1" t="s">
        <v>23</v>
      </c>
      <c r="G1159">
        <v>0</v>
      </c>
      <c r="H1159" t="str">
        <f>IF(Append1[[#This Row],[number_vmail_messages]]&lt;=10, "Low",
IF(Append1[[#This Row],[number_vmail_messages]]&lt;=25, "Medium", "High"))</f>
        <v>Low</v>
      </c>
      <c r="I1159">
        <v>191.9</v>
      </c>
      <c r="J1159">
        <v>91</v>
      </c>
      <c r="K1159">
        <v>32.619999999999997</v>
      </c>
      <c r="L1159">
        <v>256.10000000000002</v>
      </c>
      <c r="M1159">
        <v>110</v>
      </c>
      <c r="N1159">
        <v>21.77</v>
      </c>
      <c r="O1159">
        <v>203.7</v>
      </c>
      <c r="P1159">
        <v>101</v>
      </c>
      <c r="Q1159">
        <v>9.17</v>
      </c>
      <c r="R1159">
        <v>14.3</v>
      </c>
      <c r="S1159">
        <v>6</v>
      </c>
      <c r="T1159">
        <v>3.86</v>
      </c>
      <c r="U1159" t="str">
        <f>IF(Append1[[#This Row],[total_intl_charge]] &lt;= MEDIAN(Append1[total_intl_charge]), "Low", "High")</f>
        <v>High</v>
      </c>
      <c r="V1159">
        <v>1</v>
      </c>
      <c r="W1159" t="s">
        <v>24</v>
      </c>
      <c r="X1159" s="1" t="s">
        <v>24</v>
      </c>
      <c r="Y1159">
        <f>IF(Append1[[#This Row],[churn]]="yes", 1,0)</f>
        <v>1</v>
      </c>
      <c r="Z1159" t="str">
        <f>IF(Append1[[#This Row],[total_eve_charge]]&lt;=15,"Low",
IF(Append1[[#This Row],[total_eve_charge]]&lt;=19,"Medium","High"))</f>
        <v>High</v>
      </c>
      <c r="AA1159" s="1" t="str">
        <f>IF(Append1[[#This Row],[total_day_charge]]&gt;30,"Heavy User",
IF(Append1[[#This Row],[total_eve_charge]]&gt;20,"Evening User",
IF(Append1[[#This Row],[total_night_charge]]&gt;10,"Night User","Low User")))</f>
        <v>Heavy User</v>
      </c>
    </row>
    <row r="1160" spans="1:27" hidden="1" x14ac:dyDescent="0.3">
      <c r="A1160">
        <v>409</v>
      </c>
      <c r="B1160" s="1" t="s">
        <v>65</v>
      </c>
      <c r="C1160">
        <v>92</v>
      </c>
      <c r="D1160" s="1" t="s">
        <v>22</v>
      </c>
      <c r="E1160" s="1">
        <v>1</v>
      </c>
      <c r="F1160" s="1" t="s">
        <v>23</v>
      </c>
      <c r="G1160">
        <v>0</v>
      </c>
      <c r="H1160" t="str">
        <f>IF(Append1[[#This Row],[number_vmail_messages]]&lt;=10, "Low",
IF(Append1[[#This Row],[number_vmail_messages]]&lt;=25, "Medium", "High"))</f>
        <v>Low</v>
      </c>
      <c r="I1160">
        <v>130.69999999999999</v>
      </c>
      <c r="J1160">
        <v>113</v>
      </c>
      <c r="K1160">
        <v>22.22</v>
      </c>
      <c r="L1160">
        <v>260.60000000000002</v>
      </c>
      <c r="M1160">
        <v>122</v>
      </c>
      <c r="N1160">
        <v>22.15</v>
      </c>
      <c r="O1160">
        <v>244.2</v>
      </c>
      <c r="P1160">
        <v>98</v>
      </c>
      <c r="Q1160">
        <v>10.99</v>
      </c>
      <c r="R1160">
        <v>9.4</v>
      </c>
      <c r="S1160">
        <v>2</v>
      </c>
      <c r="T1160">
        <v>2.54</v>
      </c>
      <c r="U1160" t="str">
        <f>IF(Append1[[#This Row],[total_intl_charge]] &lt;= MEDIAN(Append1[total_intl_charge]), "Low", "High")</f>
        <v>Low</v>
      </c>
      <c r="V1160">
        <v>2</v>
      </c>
      <c r="W1160" t="s">
        <v>24</v>
      </c>
      <c r="X1160" s="1" t="s">
        <v>24</v>
      </c>
      <c r="Y1160">
        <f>IF(Append1[[#This Row],[churn]]="yes", 1,0)</f>
        <v>1</v>
      </c>
      <c r="Z1160" t="str">
        <f>IF(Append1[[#This Row],[total_eve_charge]]&lt;=15,"Low",
IF(Append1[[#This Row],[total_eve_charge]]&lt;=19,"Medium","High"))</f>
        <v>High</v>
      </c>
      <c r="AA1160" s="1" t="str">
        <f>IF(Append1[[#This Row],[total_day_charge]]&gt;30,"Heavy User",
IF(Append1[[#This Row],[total_eve_charge]]&gt;20,"Evening User",
IF(Append1[[#This Row],[total_night_charge]]&gt;10,"Night User","Low User")))</f>
        <v>Evening User</v>
      </c>
    </row>
    <row r="1161" spans="1:27" x14ac:dyDescent="0.3">
      <c r="A1161">
        <v>410</v>
      </c>
      <c r="B1161" s="1" t="s">
        <v>61</v>
      </c>
      <c r="C1161">
        <v>129</v>
      </c>
      <c r="D1161" s="1" t="s">
        <v>22</v>
      </c>
      <c r="E1161" s="1">
        <v>0</v>
      </c>
      <c r="F1161" s="1" t="s">
        <v>24</v>
      </c>
      <c r="G1161">
        <v>33</v>
      </c>
      <c r="H1161" t="str">
        <f>IF(Append1[[#This Row],[number_vmail_messages]]&lt;=10, "Low",
IF(Append1[[#This Row],[number_vmail_messages]]&lt;=25, "Medium", "High"))</f>
        <v>High</v>
      </c>
      <c r="I1161">
        <v>119.6</v>
      </c>
      <c r="J1161">
        <v>104</v>
      </c>
      <c r="K1161">
        <v>20.329999999999998</v>
      </c>
      <c r="L1161">
        <v>278.7</v>
      </c>
      <c r="M1161">
        <v>88</v>
      </c>
      <c r="N1161">
        <v>23.69</v>
      </c>
      <c r="O1161">
        <v>263.39999999999998</v>
      </c>
      <c r="P1161">
        <v>175</v>
      </c>
      <c r="Q1161">
        <v>11.85</v>
      </c>
      <c r="R1161">
        <v>5.9</v>
      </c>
      <c r="S1161">
        <v>2</v>
      </c>
      <c r="T1161">
        <v>1.59</v>
      </c>
      <c r="U1161" t="str">
        <f>IF(Append1[[#This Row],[total_intl_charge]] &lt;= MEDIAN(Append1[total_intl_charge]), "Low", "High")</f>
        <v>Low</v>
      </c>
      <c r="V1161">
        <v>2</v>
      </c>
      <c r="W1161" t="s">
        <v>23</v>
      </c>
      <c r="X1161" s="1" t="s">
        <v>23</v>
      </c>
      <c r="Y1161">
        <f>IF(Append1[[#This Row],[churn]]="yes", 1,0)</f>
        <v>0</v>
      </c>
      <c r="Z1161" t="str">
        <f>IF(Append1[[#This Row],[total_eve_charge]]&lt;=15,"Low",
IF(Append1[[#This Row],[total_eve_charge]]&lt;=19,"Medium","High"))</f>
        <v>High</v>
      </c>
      <c r="AA1161" s="1" t="str">
        <f>IF(Append1[[#This Row],[total_day_charge]]&gt;30,"Heavy User",
IF(Append1[[#This Row],[total_eve_charge]]&gt;20,"Evening User",
IF(Append1[[#This Row],[total_night_charge]]&gt;10,"Night User","Low User")))</f>
        <v>Evening User</v>
      </c>
    </row>
    <row r="1162" spans="1:27" hidden="1" x14ac:dyDescent="0.3">
      <c r="A1162">
        <v>411</v>
      </c>
      <c r="B1162" s="1" t="s">
        <v>55</v>
      </c>
      <c r="C1162">
        <v>18</v>
      </c>
      <c r="D1162" s="1" t="s">
        <v>32</v>
      </c>
      <c r="E1162" s="1">
        <v>0</v>
      </c>
      <c r="F1162" s="1" t="s">
        <v>23</v>
      </c>
      <c r="G1162">
        <v>0</v>
      </c>
      <c r="H1162" t="str">
        <f>IF(Append1[[#This Row],[number_vmail_messages]]&lt;=10, "Low",
IF(Append1[[#This Row],[number_vmail_messages]]&lt;=25, "Medium", "High"))</f>
        <v>Low</v>
      </c>
      <c r="I1162">
        <v>273.60000000000002</v>
      </c>
      <c r="J1162">
        <v>93</v>
      </c>
      <c r="K1162">
        <v>46.51</v>
      </c>
      <c r="L1162">
        <v>114.6</v>
      </c>
      <c r="M1162">
        <v>116</v>
      </c>
      <c r="N1162">
        <v>9.74</v>
      </c>
      <c r="O1162">
        <v>250.6</v>
      </c>
      <c r="P1162">
        <v>120</v>
      </c>
      <c r="Q1162">
        <v>11.28</v>
      </c>
      <c r="R1162">
        <v>8.1999999999999993</v>
      </c>
      <c r="S1162">
        <v>4</v>
      </c>
      <c r="T1162">
        <v>2.21</v>
      </c>
      <c r="U1162" t="str">
        <f>IF(Append1[[#This Row],[total_intl_charge]] &lt;= MEDIAN(Append1[total_intl_charge]), "Low", "High")</f>
        <v>Low</v>
      </c>
      <c r="V1162">
        <v>1</v>
      </c>
      <c r="W1162" t="s">
        <v>23</v>
      </c>
      <c r="X1162" s="1" t="s">
        <v>23</v>
      </c>
      <c r="Y1162">
        <f>IF(Append1[[#This Row],[churn]]="yes", 1,0)</f>
        <v>0</v>
      </c>
      <c r="Z1162" t="str">
        <f>IF(Append1[[#This Row],[total_eve_charge]]&lt;=15,"Low",
IF(Append1[[#This Row],[total_eve_charge]]&lt;=19,"Medium","High"))</f>
        <v>Low</v>
      </c>
      <c r="AA1162" s="1" t="str">
        <f>IF(Append1[[#This Row],[total_day_charge]]&gt;30,"Heavy User",
IF(Append1[[#This Row],[total_eve_charge]]&gt;20,"Evening User",
IF(Append1[[#This Row],[total_night_charge]]&gt;10,"Night User","Low User")))</f>
        <v>Heavy User</v>
      </c>
    </row>
    <row r="1163" spans="1:27" hidden="1" x14ac:dyDescent="0.3">
      <c r="A1163">
        <v>412</v>
      </c>
      <c r="B1163" s="1" t="s">
        <v>45</v>
      </c>
      <c r="C1163">
        <v>161</v>
      </c>
      <c r="D1163" s="1" t="s">
        <v>22</v>
      </c>
      <c r="E1163" s="1">
        <v>1</v>
      </c>
      <c r="F1163" s="1" t="s">
        <v>23</v>
      </c>
      <c r="G1163">
        <v>0</v>
      </c>
      <c r="H1163" t="str">
        <f>IF(Append1[[#This Row],[number_vmail_messages]]&lt;=10, "Low",
IF(Append1[[#This Row],[number_vmail_messages]]&lt;=25, "Medium", "High"))</f>
        <v>Low</v>
      </c>
      <c r="I1163">
        <v>156.1</v>
      </c>
      <c r="J1163">
        <v>114</v>
      </c>
      <c r="K1163">
        <v>26.54</v>
      </c>
      <c r="L1163">
        <v>180.3</v>
      </c>
      <c r="M1163">
        <v>63</v>
      </c>
      <c r="N1163">
        <v>15.33</v>
      </c>
      <c r="O1163">
        <v>179.6</v>
      </c>
      <c r="P1163">
        <v>115</v>
      </c>
      <c r="Q1163">
        <v>8.08</v>
      </c>
      <c r="R1163">
        <v>11.1</v>
      </c>
      <c r="S1163">
        <v>9</v>
      </c>
      <c r="T1163">
        <v>3</v>
      </c>
      <c r="U1163" t="str">
        <f>IF(Append1[[#This Row],[total_intl_charge]] &lt;= MEDIAN(Append1[total_intl_charge]), "Low", "High")</f>
        <v>High</v>
      </c>
      <c r="V1163">
        <v>2</v>
      </c>
      <c r="W1163" t="s">
        <v>23</v>
      </c>
      <c r="X1163" s="1" t="s">
        <v>24</v>
      </c>
      <c r="Y1163">
        <f>IF(Append1[[#This Row],[churn]]="yes", 1,0)</f>
        <v>0</v>
      </c>
      <c r="Z1163" t="str">
        <f>IF(Append1[[#This Row],[total_eve_charge]]&lt;=15,"Low",
IF(Append1[[#This Row],[total_eve_charge]]&lt;=19,"Medium","High"))</f>
        <v>Medium</v>
      </c>
      <c r="AA1163" s="1" t="str">
        <f>IF(Append1[[#This Row],[total_day_charge]]&gt;30,"Heavy User",
IF(Append1[[#This Row],[total_eve_charge]]&gt;20,"Evening User",
IF(Append1[[#This Row],[total_night_charge]]&gt;10,"Night User","Low User")))</f>
        <v>Low User</v>
      </c>
    </row>
    <row r="1164" spans="1:27" hidden="1" x14ac:dyDescent="0.3">
      <c r="A1164">
        <v>413</v>
      </c>
      <c r="B1164" s="1" t="s">
        <v>65</v>
      </c>
      <c r="C1164">
        <v>75</v>
      </c>
      <c r="D1164" s="1" t="s">
        <v>32</v>
      </c>
      <c r="E1164" s="1">
        <v>1</v>
      </c>
      <c r="F1164" s="1" t="s">
        <v>23</v>
      </c>
      <c r="G1164">
        <v>0</v>
      </c>
      <c r="H1164" t="str">
        <f>IF(Append1[[#This Row],[number_vmail_messages]]&lt;=10, "Low",
IF(Append1[[#This Row],[number_vmail_messages]]&lt;=25, "Medium", "High"))</f>
        <v>Low</v>
      </c>
      <c r="I1164">
        <v>211.3</v>
      </c>
      <c r="J1164">
        <v>61</v>
      </c>
      <c r="K1164">
        <v>35.92</v>
      </c>
      <c r="L1164">
        <v>105.6</v>
      </c>
      <c r="M1164">
        <v>119</v>
      </c>
      <c r="N1164">
        <v>8.98</v>
      </c>
      <c r="O1164">
        <v>175.9</v>
      </c>
      <c r="P1164">
        <v>63</v>
      </c>
      <c r="Q1164">
        <v>7.92</v>
      </c>
      <c r="R1164">
        <v>9.6999999999999993</v>
      </c>
      <c r="S1164">
        <v>4</v>
      </c>
      <c r="T1164">
        <v>2.62</v>
      </c>
      <c r="U1164" t="str">
        <f>IF(Append1[[#This Row],[total_intl_charge]] &lt;= MEDIAN(Append1[total_intl_charge]), "Low", "High")</f>
        <v>Low</v>
      </c>
      <c r="V1164">
        <v>4</v>
      </c>
      <c r="W1164" t="s">
        <v>24</v>
      </c>
      <c r="X1164" s="1" t="s">
        <v>24</v>
      </c>
      <c r="Y1164">
        <f>IF(Append1[[#This Row],[churn]]="yes", 1,0)</f>
        <v>1</v>
      </c>
      <c r="Z1164" t="str">
        <f>IF(Append1[[#This Row],[total_eve_charge]]&lt;=15,"Low",
IF(Append1[[#This Row],[total_eve_charge]]&lt;=19,"Medium","High"))</f>
        <v>Low</v>
      </c>
      <c r="AA1164" s="1" t="str">
        <f>IF(Append1[[#This Row],[total_day_charge]]&gt;30,"Heavy User",
IF(Append1[[#This Row],[total_eve_charge]]&gt;20,"Evening User",
IF(Append1[[#This Row],[total_night_charge]]&gt;10,"Night User","Low User")))</f>
        <v>Heavy User</v>
      </c>
    </row>
    <row r="1165" spans="1:27" x14ac:dyDescent="0.3">
      <c r="A1165">
        <v>414</v>
      </c>
      <c r="B1165" s="1" t="s">
        <v>62</v>
      </c>
      <c r="C1165">
        <v>126</v>
      </c>
      <c r="D1165" s="1" t="s">
        <v>22</v>
      </c>
      <c r="E1165" s="1">
        <v>0</v>
      </c>
      <c r="F1165" s="1" t="s">
        <v>24</v>
      </c>
      <c r="G1165">
        <v>23</v>
      </c>
      <c r="H1165" t="str">
        <f>IF(Append1[[#This Row],[number_vmail_messages]]&lt;=10, "Low",
IF(Append1[[#This Row],[number_vmail_messages]]&lt;=25, "Medium", "High"))</f>
        <v>Medium</v>
      </c>
      <c r="I1165">
        <v>114.3</v>
      </c>
      <c r="J1165">
        <v>102</v>
      </c>
      <c r="K1165">
        <v>19.43</v>
      </c>
      <c r="L1165">
        <v>190.3</v>
      </c>
      <c r="M1165">
        <v>103</v>
      </c>
      <c r="N1165">
        <v>16.18</v>
      </c>
      <c r="O1165">
        <v>240.4</v>
      </c>
      <c r="P1165">
        <v>111</v>
      </c>
      <c r="Q1165">
        <v>10.82</v>
      </c>
      <c r="R1165">
        <v>12.6</v>
      </c>
      <c r="S1165">
        <v>7</v>
      </c>
      <c r="T1165">
        <v>3.4</v>
      </c>
      <c r="U1165" t="str">
        <f>IF(Append1[[#This Row],[total_intl_charge]] &lt;= MEDIAN(Append1[total_intl_charge]), "Low", "High")</f>
        <v>High</v>
      </c>
      <c r="V1165">
        <v>3</v>
      </c>
      <c r="W1165" t="s">
        <v>23</v>
      </c>
      <c r="X1165" s="1" t="s">
        <v>23</v>
      </c>
      <c r="Y1165">
        <f>IF(Append1[[#This Row],[churn]]="yes", 1,0)</f>
        <v>0</v>
      </c>
      <c r="Z1165" t="str">
        <f>IF(Append1[[#This Row],[total_eve_charge]]&lt;=15,"Low",
IF(Append1[[#This Row],[total_eve_charge]]&lt;=19,"Medium","High"))</f>
        <v>Medium</v>
      </c>
      <c r="AA1165" s="1" t="str">
        <f>IF(Append1[[#This Row],[total_day_charge]]&gt;30,"Heavy User",
IF(Append1[[#This Row],[total_eve_charge]]&gt;20,"Evening User",
IF(Append1[[#This Row],[total_night_charge]]&gt;10,"Night User","Low User")))</f>
        <v>Night User</v>
      </c>
    </row>
    <row r="1166" spans="1:27" hidden="1" x14ac:dyDescent="0.3">
      <c r="A1166">
        <v>415</v>
      </c>
      <c r="B1166" s="1" t="s">
        <v>46</v>
      </c>
      <c r="C1166">
        <v>93</v>
      </c>
      <c r="D1166" s="1" t="s">
        <v>22</v>
      </c>
      <c r="E1166" s="1">
        <v>1</v>
      </c>
      <c r="F1166" s="1" t="s">
        <v>23</v>
      </c>
      <c r="G1166">
        <v>0</v>
      </c>
      <c r="H1166" t="str">
        <f>IF(Append1[[#This Row],[number_vmail_messages]]&lt;=10, "Low",
IF(Append1[[#This Row],[number_vmail_messages]]&lt;=25, "Medium", "High"))</f>
        <v>Low</v>
      </c>
      <c r="I1166">
        <v>216.9</v>
      </c>
      <c r="J1166">
        <v>61</v>
      </c>
      <c r="K1166">
        <v>36.869999999999997</v>
      </c>
      <c r="L1166">
        <v>207.4</v>
      </c>
      <c r="M1166">
        <v>120</v>
      </c>
      <c r="N1166">
        <v>17.63</v>
      </c>
      <c r="O1166">
        <v>221.7</v>
      </c>
      <c r="P1166">
        <v>110</v>
      </c>
      <c r="Q1166">
        <v>9.98</v>
      </c>
      <c r="R1166">
        <v>17.5</v>
      </c>
      <c r="S1166">
        <v>5</v>
      </c>
      <c r="T1166">
        <v>4.7300000000000004</v>
      </c>
      <c r="U1166" t="str">
        <f>IF(Append1[[#This Row],[total_intl_charge]] &lt;= MEDIAN(Append1[total_intl_charge]), "Low", "High")</f>
        <v>High</v>
      </c>
      <c r="V1166">
        <v>1</v>
      </c>
      <c r="W1166" t="s">
        <v>24</v>
      </c>
      <c r="X1166" s="1" t="s">
        <v>24</v>
      </c>
      <c r="Y1166">
        <f>IF(Append1[[#This Row],[churn]]="yes", 1,0)</f>
        <v>1</v>
      </c>
      <c r="Z1166" t="str">
        <f>IF(Append1[[#This Row],[total_eve_charge]]&lt;=15,"Low",
IF(Append1[[#This Row],[total_eve_charge]]&lt;=19,"Medium","High"))</f>
        <v>Medium</v>
      </c>
      <c r="AA1166" s="1" t="str">
        <f>IF(Append1[[#This Row],[total_day_charge]]&gt;30,"Heavy User",
IF(Append1[[#This Row],[total_eve_charge]]&gt;20,"Evening User",
IF(Append1[[#This Row],[total_night_charge]]&gt;10,"Night User","Low User")))</f>
        <v>Heavy User</v>
      </c>
    </row>
    <row r="1167" spans="1:27" x14ac:dyDescent="0.3">
      <c r="A1167">
        <v>416</v>
      </c>
      <c r="B1167" s="1" t="s">
        <v>46</v>
      </c>
      <c r="C1167">
        <v>109</v>
      </c>
      <c r="D1167" s="1" t="s">
        <v>22</v>
      </c>
      <c r="E1167" s="1">
        <v>1</v>
      </c>
      <c r="F1167" s="1" t="s">
        <v>24</v>
      </c>
      <c r="G1167">
        <v>26</v>
      </c>
      <c r="H1167" t="str">
        <f>IF(Append1[[#This Row],[number_vmail_messages]]&lt;=10, "Low",
IF(Append1[[#This Row],[number_vmail_messages]]&lt;=25, "Medium", "High"))</f>
        <v>High</v>
      </c>
      <c r="I1167">
        <v>217.2</v>
      </c>
      <c r="J1167">
        <v>138</v>
      </c>
      <c r="K1167">
        <v>36.92</v>
      </c>
      <c r="L1167">
        <v>145.5</v>
      </c>
      <c r="M1167">
        <v>111</v>
      </c>
      <c r="N1167">
        <v>12.37</v>
      </c>
      <c r="O1167">
        <v>280.7</v>
      </c>
      <c r="P1167">
        <v>76</v>
      </c>
      <c r="Q1167">
        <v>12.63</v>
      </c>
      <c r="R1167">
        <v>9.3000000000000007</v>
      </c>
      <c r="S1167">
        <v>3</v>
      </c>
      <c r="T1167">
        <v>2.5099999999999998</v>
      </c>
      <c r="U1167" t="str">
        <f>IF(Append1[[#This Row],[total_intl_charge]] &lt;= MEDIAN(Append1[total_intl_charge]), "Low", "High")</f>
        <v>Low</v>
      </c>
      <c r="V1167">
        <v>0</v>
      </c>
      <c r="W1167" t="s">
        <v>23</v>
      </c>
      <c r="X1167" s="1" t="s">
        <v>24</v>
      </c>
      <c r="Y1167">
        <f>IF(Append1[[#This Row],[churn]]="yes", 1,0)</f>
        <v>0</v>
      </c>
      <c r="Z1167" t="str">
        <f>IF(Append1[[#This Row],[total_eve_charge]]&lt;=15,"Low",
IF(Append1[[#This Row],[total_eve_charge]]&lt;=19,"Medium","High"))</f>
        <v>Low</v>
      </c>
      <c r="AA1167" s="1" t="str">
        <f>IF(Append1[[#This Row],[total_day_charge]]&gt;30,"Heavy User",
IF(Append1[[#This Row],[total_eve_charge]]&gt;20,"Evening User",
IF(Append1[[#This Row],[total_night_charge]]&gt;10,"Night User","Low User")))</f>
        <v>Heavy User</v>
      </c>
    </row>
    <row r="1168" spans="1:27" hidden="1" x14ac:dyDescent="0.3">
      <c r="A1168">
        <v>417</v>
      </c>
      <c r="B1168" s="1" t="s">
        <v>58</v>
      </c>
      <c r="C1168">
        <v>80</v>
      </c>
      <c r="D1168" s="1" t="s">
        <v>26</v>
      </c>
      <c r="E1168" s="1">
        <v>0</v>
      </c>
      <c r="F1168" s="1" t="s">
        <v>23</v>
      </c>
      <c r="G1168">
        <v>0</v>
      </c>
      <c r="H1168" t="str">
        <f>IF(Append1[[#This Row],[number_vmail_messages]]&lt;=10, "Low",
IF(Append1[[#This Row],[number_vmail_messages]]&lt;=25, "Medium", "High"))</f>
        <v>Low</v>
      </c>
      <c r="I1168">
        <v>206.3</v>
      </c>
      <c r="J1168">
        <v>97</v>
      </c>
      <c r="K1168">
        <v>35.07</v>
      </c>
      <c r="L1168">
        <v>154.9</v>
      </c>
      <c r="M1168">
        <v>98</v>
      </c>
      <c r="N1168">
        <v>13.17</v>
      </c>
      <c r="O1168">
        <v>263.60000000000002</v>
      </c>
      <c r="P1168">
        <v>82</v>
      </c>
      <c r="Q1168">
        <v>11.86</v>
      </c>
      <c r="R1168">
        <v>12.4</v>
      </c>
      <c r="S1168">
        <v>12</v>
      </c>
      <c r="T1168">
        <v>3.35</v>
      </c>
      <c r="U1168" t="str">
        <f>IF(Append1[[#This Row],[total_intl_charge]] &lt;= MEDIAN(Append1[total_intl_charge]), "Low", "High")</f>
        <v>High</v>
      </c>
      <c r="V1168">
        <v>0</v>
      </c>
      <c r="W1168" t="s">
        <v>23</v>
      </c>
      <c r="X1168" s="1" t="s">
        <v>23</v>
      </c>
      <c r="Y1168">
        <f>IF(Append1[[#This Row],[churn]]="yes", 1,0)</f>
        <v>0</v>
      </c>
      <c r="Z1168" t="str">
        <f>IF(Append1[[#This Row],[total_eve_charge]]&lt;=15,"Low",
IF(Append1[[#This Row],[total_eve_charge]]&lt;=19,"Medium","High"))</f>
        <v>Low</v>
      </c>
      <c r="AA1168" s="1" t="str">
        <f>IF(Append1[[#This Row],[total_day_charge]]&gt;30,"Heavy User",
IF(Append1[[#This Row],[total_eve_charge]]&gt;20,"Evening User",
IF(Append1[[#This Row],[total_night_charge]]&gt;10,"Night User","Low User")))</f>
        <v>Heavy User</v>
      </c>
    </row>
    <row r="1169" spans="1:27" hidden="1" x14ac:dyDescent="0.3">
      <c r="A1169">
        <v>418</v>
      </c>
      <c r="B1169" s="1" t="s">
        <v>41</v>
      </c>
      <c r="C1169">
        <v>41</v>
      </c>
      <c r="D1169" s="1" t="s">
        <v>22</v>
      </c>
      <c r="E1169" s="1">
        <v>0</v>
      </c>
      <c r="F1169" s="1" t="s">
        <v>23</v>
      </c>
      <c r="G1169">
        <v>0</v>
      </c>
      <c r="H1169" t="str">
        <f>IF(Append1[[#This Row],[number_vmail_messages]]&lt;=10, "Low",
IF(Append1[[#This Row],[number_vmail_messages]]&lt;=25, "Medium", "High"))</f>
        <v>Low</v>
      </c>
      <c r="I1169">
        <v>159.30000000000001</v>
      </c>
      <c r="J1169">
        <v>66</v>
      </c>
      <c r="K1169">
        <v>27.08</v>
      </c>
      <c r="L1169">
        <v>125.9</v>
      </c>
      <c r="M1169">
        <v>75</v>
      </c>
      <c r="N1169">
        <v>10.7</v>
      </c>
      <c r="O1169">
        <v>261.89999999999998</v>
      </c>
      <c r="P1169">
        <v>76</v>
      </c>
      <c r="Q1169">
        <v>11.79</v>
      </c>
      <c r="R1169">
        <v>11.1</v>
      </c>
      <c r="S1169">
        <v>5</v>
      </c>
      <c r="T1169">
        <v>3</v>
      </c>
      <c r="U1169" t="str">
        <f>IF(Append1[[#This Row],[total_intl_charge]] &lt;= MEDIAN(Append1[total_intl_charge]), "Low", "High")</f>
        <v>High</v>
      </c>
      <c r="V1169">
        <v>1</v>
      </c>
      <c r="W1169" t="s">
        <v>23</v>
      </c>
      <c r="X1169" s="1" t="s">
        <v>23</v>
      </c>
      <c r="Y1169">
        <f>IF(Append1[[#This Row],[churn]]="yes", 1,0)</f>
        <v>0</v>
      </c>
      <c r="Z1169" t="str">
        <f>IF(Append1[[#This Row],[total_eve_charge]]&lt;=15,"Low",
IF(Append1[[#This Row],[total_eve_charge]]&lt;=19,"Medium","High"))</f>
        <v>Low</v>
      </c>
      <c r="AA1169" s="1" t="str">
        <f>IF(Append1[[#This Row],[total_day_charge]]&gt;30,"Heavy User",
IF(Append1[[#This Row],[total_eve_charge]]&gt;20,"Evening User",
IF(Append1[[#This Row],[total_night_charge]]&gt;10,"Night User","Low User")))</f>
        <v>Night User</v>
      </c>
    </row>
    <row r="1170" spans="1:27" x14ac:dyDescent="0.3">
      <c r="A1170">
        <v>419</v>
      </c>
      <c r="B1170" s="1" t="s">
        <v>67</v>
      </c>
      <c r="C1170">
        <v>136</v>
      </c>
      <c r="D1170" s="1" t="s">
        <v>22</v>
      </c>
      <c r="E1170" s="1">
        <v>0</v>
      </c>
      <c r="F1170" s="1" t="s">
        <v>24</v>
      </c>
      <c r="G1170">
        <v>31</v>
      </c>
      <c r="H1170" t="str">
        <f>IF(Append1[[#This Row],[number_vmail_messages]]&lt;=10, "Low",
IF(Append1[[#This Row],[number_vmail_messages]]&lt;=25, "Medium", "High"))</f>
        <v>High</v>
      </c>
      <c r="I1170">
        <v>143.1</v>
      </c>
      <c r="J1170">
        <v>88</v>
      </c>
      <c r="K1170">
        <v>24.33</v>
      </c>
      <c r="L1170">
        <v>236.6</v>
      </c>
      <c r="M1170">
        <v>65</v>
      </c>
      <c r="N1170">
        <v>20.11</v>
      </c>
      <c r="O1170">
        <v>227.8</v>
      </c>
      <c r="P1170">
        <v>120</v>
      </c>
      <c r="Q1170">
        <v>10.25</v>
      </c>
      <c r="R1170">
        <v>11.4</v>
      </c>
      <c r="S1170">
        <v>5</v>
      </c>
      <c r="T1170">
        <v>3.08</v>
      </c>
      <c r="U1170" t="str">
        <f>IF(Append1[[#This Row],[total_intl_charge]] &lt;= MEDIAN(Append1[total_intl_charge]), "Low", "High")</f>
        <v>High</v>
      </c>
      <c r="V1170">
        <v>2</v>
      </c>
      <c r="W1170" t="s">
        <v>23</v>
      </c>
      <c r="X1170" s="1" t="s">
        <v>23</v>
      </c>
      <c r="Y1170">
        <f>IF(Append1[[#This Row],[churn]]="yes", 1,0)</f>
        <v>0</v>
      </c>
      <c r="Z1170" t="str">
        <f>IF(Append1[[#This Row],[total_eve_charge]]&lt;=15,"Low",
IF(Append1[[#This Row],[total_eve_charge]]&lt;=19,"Medium","High"))</f>
        <v>High</v>
      </c>
      <c r="AA1170" s="1" t="str">
        <f>IF(Append1[[#This Row],[total_day_charge]]&gt;30,"Heavy User",
IF(Append1[[#This Row],[total_eve_charge]]&gt;20,"Evening User",
IF(Append1[[#This Row],[total_night_charge]]&gt;10,"Night User","Low User")))</f>
        <v>Evening User</v>
      </c>
    </row>
    <row r="1171" spans="1:27" hidden="1" x14ac:dyDescent="0.3">
      <c r="A1171">
        <v>420</v>
      </c>
      <c r="B1171" s="1" t="s">
        <v>43</v>
      </c>
      <c r="C1171">
        <v>92</v>
      </c>
      <c r="D1171" s="1" t="s">
        <v>22</v>
      </c>
      <c r="E1171" s="1">
        <v>0</v>
      </c>
      <c r="F1171" s="1" t="s">
        <v>23</v>
      </c>
      <c r="G1171">
        <v>0</v>
      </c>
      <c r="H1171" t="str">
        <f>IF(Append1[[#This Row],[number_vmail_messages]]&lt;=10, "Low",
IF(Append1[[#This Row],[number_vmail_messages]]&lt;=25, "Medium", "High"))</f>
        <v>Low</v>
      </c>
      <c r="I1171">
        <v>154</v>
      </c>
      <c r="J1171">
        <v>122</v>
      </c>
      <c r="K1171">
        <v>26.18</v>
      </c>
      <c r="L1171">
        <v>329.8</v>
      </c>
      <c r="M1171">
        <v>88</v>
      </c>
      <c r="N1171">
        <v>28.03</v>
      </c>
      <c r="O1171">
        <v>288</v>
      </c>
      <c r="P1171">
        <v>117</v>
      </c>
      <c r="Q1171">
        <v>12.96</v>
      </c>
      <c r="R1171">
        <v>5.6</v>
      </c>
      <c r="S1171">
        <v>2</v>
      </c>
      <c r="T1171">
        <v>1.51</v>
      </c>
      <c r="U1171" t="str">
        <f>IF(Append1[[#This Row],[total_intl_charge]] &lt;= MEDIAN(Append1[total_intl_charge]), "Low", "High")</f>
        <v>Low</v>
      </c>
      <c r="V1171">
        <v>3</v>
      </c>
      <c r="W1171" t="s">
        <v>24</v>
      </c>
      <c r="X1171" s="1" t="s">
        <v>23</v>
      </c>
      <c r="Y1171">
        <f>IF(Append1[[#This Row],[churn]]="yes", 1,0)</f>
        <v>1</v>
      </c>
      <c r="Z1171" t="str">
        <f>IF(Append1[[#This Row],[total_eve_charge]]&lt;=15,"Low",
IF(Append1[[#This Row],[total_eve_charge]]&lt;=19,"Medium","High"))</f>
        <v>High</v>
      </c>
      <c r="AA1171" s="1" t="str">
        <f>IF(Append1[[#This Row],[total_day_charge]]&gt;30,"Heavy User",
IF(Append1[[#This Row],[total_eve_charge]]&gt;20,"Evening User",
IF(Append1[[#This Row],[total_night_charge]]&gt;10,"Night User","Low User")))</f>
        <v>Evening User</v>
      </c>
    </row>
    <row r="1172" spans="1:27" x14ac:dyDescent="0.3">
      <c r="A1172">
        <v>421</v>
      </c>
      <c r="B1172" s="1" t="s">
        <v>21</v>
      </c>
      <c r="C1172">
        <v>143</v>
      </c>
      <c r="D1172" s="1" t="s">
        <v>32</v>
      </c>
      <c r="E1172" s="1">
        <v>0</v>
      </c>
      <c r="F1172" s="1" t="s">
        <v>24</v>
      </c>
      <c r="G1172">
        <v>24</v>
      </c>
      <c r="H1172" t="str">
        <f>IF(Append1[[#This Row],[number_vmail_messages]]&lt;=10, "Low",
IF(Append1[[#This Row],[number_vmail_messages]]&lt;=25, "Medium", "High"))</f>
        <v>Medium</v>
      </c>
      <c r="I1172">
        <v>186.6</v>
      </c>
      <c r="J1172">
        <v>69</v>
      </c>
      <c r="K1172">
        <v>31.72</v>
      </c>
      <c r="L1172">
        <v>222</v>
      </c>
      <c r="M1172">
        <v>116</v>
      </c>
      <c r="N1172">
        <v>18.87</v>
      </c>
      <c r="O1172">
        <v>234.9</v>
      </c>
      <c r="P1172">
        <v>138</v>
      </c>
      <c r="Q1172">
        <v>10.57</v>
      </c>
      <c r="R1172">
        <v>11.6</v>
      </c>
      <c r="S1172">
        <v>5</v>
      </c>
      <c r="T1172">
        <v>3.13</v>
      </c>
      <c r="U1172" t="str">
        <f>IF(Append1[[#This Row],[total_intl_charge]] &lt;= MEDIAN(Append1[total_intl_charge]), "Low", "High")</f>
        <v>High</v>
      </c>
      <c r="V1172">
        <v>1</v>
      </c>
      <c r="W1172" t="s">
        <v>23</v>
      </c>
      <c r="X1172" s="1" t="s">
        <v>23</v>
      </c>
      <c r="Y1172">
        <f>IF(Append1[[#This Row],[churn]]="yes", 1,0)</f>
        <v>0</v>
      </c>
      <c r="Z1172" t="str">
        <f>IF(Append1[[#This Row],[total_eve_charge]]&lt;=15,"Low",
IF(Append1[[#This Row],[total_eve_charge]]&lt;=19,"Medium","High"))</f>
        <v>Medium</v>
      </c>
      <c r="AA1172" s="1" t="str">
        <f>IF(Append1[[#This Row],[total_day_charge]]&gt;30,"Heavy User",
IF(Append1[[#This Row],[total_eve_charge]]&gt;20,"Evening User",
IF(Append1[[#This Row],[total_night_charge]]&gt;10,"Night User","Low User")))</f>
        <v>Heavy User</v>
      </c>
    </row>
    <row r="1173" spans="1:27" x14ac:dyDescent="0.3">
      <c r="A1173">
        <v>422</v>
      </c>
      <c r="B1173" s="1" t="s">
        <v>59</v>
      </c>
      <c r="C1173">
        <v>118</v>
      </c>
      <c r="D1173" s="1" t="s">
        <v>22</v>
      </c>
      <c r="E1173" s="1">
        <v>0</v>
      </c>
      <c r="F1173" s="1" t="s">
        <v>24</v>
      </c>
      <c r="G1173">
        <v>26</v>
      </c>
      <c r="H1173" t="str">
        <f>IF(Append1[[#This Row],[number_vmail_messages]]&lt;=10, "Low",
IF(Append1[[#This Row],[number_vmail_messages]]&lt;=25, "Medium", "High"))</f>
        <v>High</v>
      </c>
      <c r="I1173">
        <v>170.8</v>
      </c>
      <c r="J1173">
        <v>114</v>
      </c>
      <c r="K1173">
        <v>29.04</v>
      </c>
      <c r="L1173">
        <v>199.5</v>
      </c>
      <c r="M1173">
        <v>125</v>
      </c>
      <c r="N1173">
        <v>16.96</v>
      </c>
      <c r="O1173">
        <v>169.7</v>
      </c>
      <c r="P1173">
        <v>98</v>
      </c>
      <c r="Q1173">
        <v>7.64</v>
      </c>
      <c r="R1173">
        <v>9.6</v>
      </c>
      <c r="S1173">
        <v>5</v>
      </c>
      <c r="T1173">
        <v>2.59</v>
      </c>
      <c r="U1173" t="str">
        <f>IF(Append1[[#This Row],[total_intl_charge]] &lt;= MEDIAN(Append1[total_intl_charge]), "Low", "High")</f>
        <v>Low</v>
      </c>
      <c r="V1173">
        <v>5</v>
      </c>
      <c r="W1173" t="s">
        <v>24</v>
      </c>
      <c r="X1173" s="1" t="s">
        <v>23</v>
      </c>
      <c r="Y1173">
        <f>IF(Append1[[#This Row],[churn]]="yes", 1,0)</f>
        <v>1</v>
      </c>
      <c r="Z1173" t="str">
        <f>IF(Append1[[#This Row],[total_eve_charge]]&lt;=15,"Low",
IF(Append1[[#This Row],[total_eve_charge]]&lt;=19,"Medium","High"))</f>
        <v>Medium</v>
      </c>
      <c r="AA1173" s="1" t="str">
        <f>IF(Append1[[#This Row],[total_day_charge]]&gt;30,"Heavy User",
IF(Append1[[#This Row],[total_eve_charge]]&gt;20,"Evening User",
IF(Append1[[#This Row],[total_night_charge]]&gt;10,"Night User","Low User")))</f>
        <v>Low User</v>
      </c>
    </row>
    <row r="1174" spans="1:27" x14ac:dyDescent="0.3">
      <c r="A1174">
        <v>423</v>
      </c>
      <c r="B1174" s="1" t="s">
        <v>28</v>
      </c>
      <c r="C1174">
        <v>193</v>
      </c>
      <c r="D1174" s="1" t="s">
        <v>32</v>
      </c>
      <c r="E1174" s="1">
        <v>0</v>
      </c>
      <c r="F1174" s="1" t="s">
        <v>24</v>
      </c>
      <c r="G1174">
        <v>17</v>
      </c>
      <c r="H1174" t="str">
        <f>IF(Append1[[#This Row],[number_vmail_messages]]&lt;=10, "Low",
IF(Append1[[#This Row],[number_vmail_messages]]&lt;=25, "Medium", "High"))</f>
        <v>Medium</v>
      </c>
      <c r="I1174">
        <v>124</v>
      </c>
      <c r="J1174">
        <v>102</v>
      </c>
      <c r="K1174">
        <v>21.08</v>
      </c>
      <c r="L1174">
        <v>202.9</v>
      </c>
      <c r="M1174">
        <v>81</v>
      </c>
      <c r="N1174">
        <v>17.25</v>
      </c>
      <c r="O1174">
        <v>205.1</v>
      </c>
      <c r="P1174">
        <v>129</v>
      </c>
      <c r="Q1174">
        <v>9.23</v>
      </c>
      <c r="R1174">
        <v>12.3</v>
      </c>
      <c r="S1174">
        <v>3</v>
      </c>
      <c r="T1174">
        <v>3.32</v>
      </c>
      <c r="U1174" t="str">
        <f>IF(Append1[[#This Row],[total_intl_charge]] &lt;= MEDIAN(Append1[total_intl_charge]), "Low", "High")</f>
        <v>High</v>
      </c>
      <c r="V1174">
        <v>1</v>
      </c>
      <c r="W1174" t="s">
        <v>23</v>
      </c>
      <c r="X1174" s="1" t="s">
        <v>23</v>
      </c>
      <c r="Y1174">
        <f>IF(Append1[[#This Row],[churn]]="yes", 1,0)</f>
        <v>0</v>
      </c>
      <c r="Z1174" t="str">
        <f>IF(Append1[[#This Row],[total_eve_charge]]&lt;=15,"Low",
IF(Append1[[#This Row],[total_eve_charge]]&lt;=19,"Medium","High"))</f>
        <v>Medium</v>
      </c>
      <c r="AA1174" s="1" t="str">
        <f>IF(Append1[[#This Row],[total_day_charge]]&gt;30,"Heavy User",
IF(Append1[[#This Row],[total_eve_charge]]&gt;20,"Evening User",
IF(Append1[[#This Row],[total_night_charge]]&gt;10,"Night User","Low User")))</f>
        <v>Low User</v>
      </c>
    </row>
    <row r="1175" spans="1:27" hidden="1" x14ac:dyDescent="0.3">
      <c r="A1175">
        <v>424</v>
      </c>
      <c r="B1175" s="1" t="s">
        <v>29</v>
      </c>
      <c r="C1175">
        <v>73</v>
      </c>
      <c r="D1175" s="1" t="s">
        <v>22</v>
      </c>
      <c r="E1175" s="1">
        <v>0</v>
      </c>
      <c r="F1175" s="1" t="s">
        <v>23</v>
      </c>
      <c r="G1175">
        <v>0</v>
      </c>
      <c r="H1175" t="str">
        <f>IF(Append1[[#This Row],[number_vmail_messages]]&lt;=10, "Low",
IF(Append1[[#This Row],[number_vmail_messages]]&lt;=25, "Medium", "High"))</f>
        <v>Low</v>
      </c>
      <c r="I1175">
        <v>198.3</v>
      </c>
      <c r="J1175">
        <v>94</v>
      </c>
      <c r="K1175">
        <v>33.71</v>
      </c>
      <c r="L1175">
        <v>279.3</v>
      </c>
      <c r="M1175">
        <v>101</v>
      </c>
      <c r="N1175">
        <v>23.74</v>
      </c>
      <c r="O1175">
        <v>146.19999999999999</v>
      </c>
      <c r="P1175">
        <v>87</v>
      </c>
      <c r="Q1175">
        <v>6.58</v>
      </c>
      <c r="R1175">
        <v>14.8</v>
      </c>
      <c r="S1175">
        <v>8</v>
      </c>
      <c r="T1175">
        <v>4</v>
      </c>
      <c r="U1175" t="str">
        <f>IF(Append1[[#This Row],[total_intl_charge]] &lt;= MEDIAN(Append1[total_intl_charge]), "Low", "High")</f>
        <v>High</v>
      </c>
      <c r="V1175">
        <v>3</v>
      </c>
      <c r="W1175" t="s">
        <v>23</v>
      </c>
      <c r="X1175" s="1" t="s">
        <v>23</v>
      </c>
      <c r="Y1175">
        <f>IF(Append1[[#This Row],[churn]]="yes", 1,0)</f>
        <v>0</v>
      </c>
      <c r="Z1175" t="str">
        <f>IF(Append1[[#This Row],[total_eve_charge]]&lt;=15,"Low",
IF(Append1[[#This Row],[total_eve_charge]]&lt;=19,"Medium","High"))</f>
        <v>High</v>
      </c>
      <c r="AA1175" s="1" t="str">
        <f>IF(Append1[[#This Row],[total_day_charge]]&gt;30,"Heavy User",
IF(Append1[[#This Row],[total_eve_charge]]&gt;20,"Evening User",
IF(Append1[[#This Row],[total_night_charge]]&gt;10,"Night User","Low User")))</f>
        <v>Heavy User</v>
      </c>
    </row>
    <row r="1176" spans="1:27" hidden="1" x14ac:dyDescent="0.3">
      <c r="A1176">
        <v>425</v>
      </c>
      <c r="B1176" s="1" t="s">
        <v>56</v>
      </c>
      <c r="C1176">
        <v>62</v>
      </c>
      <c r="D1176" s="1" t="s">
        <v>32</v>
      </c>
      <c r="E1176" s="1">
        <v>0</v>
      </c>
      <c r="F1176" s="1" t="s">
        <v>23</v>
      </c>
      <c r="G1176">
        <v>0</v>
      </c>
      <c r="H1176" t="str">
        <f>IF(Append1[[#This Row],[number_vmail_messages]]&lt;=10, "Low",
IF(Append1[[#This Row],[number_vmail_messages]]&lt;=25, "Medium", "High"))</f>
        <v>Low</v>
      </c>
      <c r="I1176">
        <v>172.8</v>
      </c>
      <c r="J1176">
        <v>101</v>
      </c>
      <c r="K1176">
        <v>29.38</v>
      </c>
      <c r="L1176">
        <v>204.8</v>
      </c>
      <c r="M1176">
        <v>97</v>
      </c>
      <c r="N1176">
        <v>17.41</v>
      </c>
      <c r="O1176">
        <v>240.8</v>
      </c>
      <c r="P1176">
        <v>90</v>
      </c>
      <c r="Q1176">
        <v>10.84</v>
      </c>
      <c r="R1176">
        <v>9.1</v>
      </c>
      <c r="S1176">
        <v>8</v>
      </c>
      <c r="T1176">
        <v>2.46</v>
      </c>
      <c r="U1176" t="str">
        <f>IF(Append1[[#This Row],[total_intl_charge]] &lt;= MEDIAN(Append1[total_intl_charge]), "Low", "High")</f>
        <v>Low</v>
      </c>
      <c r="V1176">
        <v>2</v>
      </c>
      <c r="W1176" t="s">
        <v>23</v>
      </c>
      <c r="X1176" s="1" t="s">
        <v>23</v>
      </c>
      <c r="Y1176">
        <f>IF(Append1[[#This Row],[churn]]="yes", 1,0)</f>
        <v>0</v>
      </c>
      <c r="Z1176" t="str">
        <f>IF(Append1[[#This Row],[total_eve_charge]]&lt;=15,"Low",
IF(Append1[[#This Row],[total_eve_charge]]&lt;=19,"Medium","High"))</f>
        <v>Medium</v>
      </c>
      <c r="AA1176" s="1" t="str">
        <f>IF(Append1[[#This Row],[total_day_charge]]&gt;30,"Heavy User",
IF(Append1[[#This Row],[total_eve_charge]]&gt;20,"Evening User",
IF(Append1[[#This Row],[total_night_charge]]&gt;10,"Night User","Low User")))</f>
        <v>Night User</v>
      </c>
    </row>
    <row r="1177" spans="1:27" x14ac:dyDescent="0.3">
      <c r="A1177">
        <v>426</v>
      </c>
      <c r="B1177" s="1" t="s">
        <v>51</v>
      </c>
      <c r="C1177">
        <v>30</v>
      </c>
      <c r="D1177" s="1" t="s">
        <v>22</v>
      </c>
      <c r="E1177" s="1">
        <v>0</v>
      </c>
      <c r="F1177" s="1" t="s">
        <v>24</v>
      </c>
      <c r="G1177">
        <v>30</v>
      </c>
      <c r="H1177" t="str">
        <f>IF(Append1[[#This Row],[number_vmail_messages]]&lt;=10, "Low",
IF(Append1[[#This Row],[number_vmail_messages]]&lt;=25, "Medium", "High"))</f>
        <v>High</v>
      </c>
      <c r="I1177">
        <v>217.4</v>
      </c>
      <c r="J1177">
        <v>74</v>
      </c>
      <c r="K1177">
        <v>36.96</v>
      </c>
      <c r="L1177">
        <v>213.8</v>
      </c>
      <c r="M1177">
        <v>86</v>
      </c>
      <c r="N1177">
        <v>18.170000000000002</v>
      </c>
      <c r="O1177">
        <v>227.2</v>
      </c>
      <c r="P1177">
        <v>104</v>
      </c>
      <c r="Q1177">
        <v>10.220000000000001</v>
      </c>
      <c r="R1177">
        <v>6.6</v>
      </c>
      <c r="S1177">
        <v>3</v>
      </c>
      <c r="T1177">
        <v>1.78</v>
      </c>
      <c r="U1177" t="str">
        <f>IF(Append1[[#This Row],[total_intl_charge]] &lt;= MEDIAN(Append1[total_intl_charge]), "Low", "High")</f>
        <v>Low</v>
      </c>
      <c r="V1177">
        <v>0</v>
      </c>
      <c r="W1177" t="s">
        <v>23</v>
      </c>
      <c r="X1177" s="1" t="s">
        <v>23</v>
      </c>
      <c r="Y1177">
        <f>IF(Append1[[#This Row],[churn]]="yes", 1,0)</f>
        <v>0</v>
      </c>
      <c r="Z1177" t="str">
        <f>IF(Append1[[#This Row],[total_eve_charge]]&lt;=15,"Low",
IF(Append1[[#This Row],[total_eve_charge]]&lt;=19,"Medium","High"))</f>
        <v>Medium</v>
      </c>
      <c r="AA1177" s="1" t="str">
        <f>IF(Append1[[#This Row],[total_day_charge]]&gt;30,"Heavy User",
IF(Append1[[#This Row],[total_eve_charge]]&gt;20,"Evening User",
IF(Append1[[#This Row],[total_night_charge]]&gt;10,"Night User","Low User")))</f>
        <v>Heavy User</v>
      </c>
    </row>
    <row r="1178" spans="1:27" x14ac:dyDescent="0.3">
      <c r="A1178">
        <v>427</v>
      </c>
      <c r="B1178" s="1" t="s">
        <v>25</v>
      </c>
      <c r="C1178">
        <v>60</v>
      </c>
      <c r="D1178" s="1" t="s">
        <v>32</v>
      </c>
      <c r="E1178" s="1">
        <v>1</v>
      </c>
      <c r="F1178" s="1" t="s">
        <v>24</v>
      </c>
      <c r="G1178">
        <v>29</v>
      </c>
      <c r="H1178" t="str">
        <f>IF(Append1[[#This Row],[number_vmail_messages]]&lt;=10, "Low",
IF(Append1[[#This Row],[number_vmail_messages]]&lt;=25, "Medium", "High"))</f>
        <v>High</v>
      </c>
      <c r="I1178">
        <v>265.89999999999998</v>
      </c>
      <c r="J1178">
        <v>113</v>
      </c>
      <c r="K1178">
        <v>45.2</v>
      </c>
      <c r="L1178">
        <v>215.8</v>
      </c>
      <c r="M1178">
        <v>94</v>
      </c>
      <c r="N1178">
        <v>18.34</v>
      </c>
      <c r="O1178">
        <v>108.1</v>
      </c>
      <c r="P1178">
        <v>82</v>
      </c>
      <c r="Q1178">
        <v>4.8600000000000003</v>
      </c>
      <c r="R1178">
        <v>14</v>
      </c>
      <c r="S1178">
        <v>12</v>
      </c>
      <c r="T1178">
        <v>3.78</v>
      </c>
      <c r="U1178" t="str">
        <f>IF(Append1[[#This Row],[total_intl_charge]] &lt;= MEDIAN(Append1[total_intl_charge]), "Low", "High")</f>
        <v>High</v>
      </c>
      <c r="V1178">
        <v>0</v>
      </c>
      <c r="W1178" t="s">
        <v>24</v>
      </c>
      <c r="X1178" s="1" t="s">
        <v>24</v>
      </c>
      <c r="Y1178">
        <f>IF(Append1[[#This Row],[churn]]="yes", 1,0)</f>
        <v>1</v>
      </c>
      <c r="Z1178" t="str">
        <f>IF(Append1[[#This Row],[total_eve_charge]]&lt;=15,"Low",
IF(Append1[[#This Row],[total_eve_charge]]&lt;=19,"Medium","High"))</f>
        <v>Medium</v>
      </c>
      <c r="AA1178" s="1" t="str">
        <f>IF(Append1[[#This Row],[total_day_charge]]&gt;30,"Heavy User",
IF(Append1[[#This Row],[total_eve_charge]]&gt;20,"Evening User",
IF(Append1[[#This Row],[total_night_charge]]&gt;10,"Night User","Low User")))</f>
        <v>Heavy User</v>
      </c>
    </row>
    <row r="1179" spans="1:27" hidden="1" x14ac:dyDescent="0.3">
      <c r="A1179">
        <v>428</v>
      </c>
      <c r="B1179" s="1" t="s">
        <v>59</v>
      </c>
      <c r="C1179">
        <v>96</v>
      </c>
      <c r="D1179" s="1" t="s">
        <v>26</v>
      </c>
      <c r="E1179" s="1">
        <v>0</v>
      </c>
      <c r="F1179" s="1" t="s">
        <v>23</v>
      </c>
      <c r="G1179">
        <v>0</v>
      </c>
      <c r="H1179" t="str">
        <f>IF(Append1[[#This Row],[number_vmail_messages]]&lt;=10, "Low",
IF(Append1[[#This Row],[number_vmail_messages]]&lt;=25, "Medium", "High"))</f>
        <v>Low</v>
      </c>
      <c r="I1179">
        <v>98.2</v>
      </c>
      <c r="J1179">
        <v>100</v>
      </c>
      <c r="K1179">
        <v>16.690000000000001</v>
      </c>
      <c r="L1179">
        <v>307.2</v>
      </c>
      <c r="M1179">
        <v>88</v>
      </c>
      <c r="N1179">
        <v>26.11</v>
      </c>
      <c r="O1179">
        <v>182.5</v>
      </c>
      <c r="P1179">
        <v>120</v>
      </c>
      <c r="Q1179">
        <v>8.2100000000000009</v>
      </c>
      <c r="R1179">
        <v>7.6</v>
      </c>
      <c r="S1179">
        <v>1</v>
      </c>
      <c r="T1179">
        <v>2.0499999999999998</v>
      </c>
      <c r="U1179" t="str">
        <f>IF(Append1[[#This Row],[total_intl_charge]] &lt;= MEDIAN(Append1[total_intl_charge]), "Low", "High")</f>
        <v>Low</v>
      </c>
      <c r="V1179">
        <v>2</v>
      </c>
      <c r="W1179" t="s">
        <v>23</v>
      </c>
      <c r="X1179" s="1" t="s">
        <v>23</v>
      </c>
      <c r="Y1179">
        <f>IF(Append1[[#This Row],[churn]]="yes", 1,0)</f>
        <v>0</v>
      </c>
      <c r="Z1179" t="str">
        <f>IF(Append1[[#This Row],[total_eve_charge]]&lt;=15,"Low",
IF(Append1[[#This Row],[total_eve_charge]]&lt;=19,"Medium","High"))</f>
        <v>High</v>
      </c>
      <c r="AA1179" s="1" t="str">
        <f>IF(Append1[[#This Row],[total_day_charge]]&gt;30,"Heavy User",
IF(Append1[[#This Row],[total_eve_charge]]&gt;20,"Evening User",
IF(Append1[[#This Row],[total_night_charge]]&gt;10,"Night User","Low User")))</f>
        <v>Evening User</v>
      </c>
    </row>
    <row r="1180" spans="1:27" hidden="1" x14ac:dyDescent="0.3">
      <c r="A1180">
        <v>429</v>
      </c>
      <c r="B1180" s="1" t="s">
        <v>50</v>
      </c>
      <c r="C1180">
        <v>52</v>
      </c>
      <c r="D1180" s="1" t="s">
        <v>32</v>
      </c>
      <c r="E1180" s="1">
        <v>0</v>
      </c>
      <c r="F1180" s="1" t="s">
        <v>23</v>
      </c>
      <c r="G1180">
        <v>0</v>
      </c>
      <c r="H1180" t="str">
        <f>IF(Append1[[#This Row],[number_vmail_messages]]&lt;=10, "Low",
IF(Append1[[#This Row],[number_vmail_messages]]&lt;=25, "Medium", "High"))</f>
        <v>Low</v>
      </c>
      <c r="I1180">
        <v>214.7</v>
      </c>
      <c r="J1180">
        <v>68</v>
      </c>
      <c r="K1180">
        <v>36.5</v>
      </c>
      <c r="L1180">
        <v>158.6</v>
      </c>
      <c r="M1180">
        <v>138</v>
      </c>
      <c r="N1180">
        <v>13.48</v>
      </c>
      <c r="O1180">
        <v>123.4</v>
      </c>
      <c r="P1180">
        <v>114</v>
      </c>
      <c r="Q1180">
        <v>5.55</v>
      </c>
      <c r="R1180">
        <v>9.4</v>
      </c>
      <c r="S1180">
        <v>4</v>
      </c>
      <c r="T1180">
        <v>2.54</v>
      </c>
      <c r="U1180" t="str">
        <f>IF(Append1[[#This Row],[total_intl_charge]] &lt;= MEDIAN(Append1[total_intl_charge]), "Low", "High")</f>
        <v>Low</v>
      </c>
      <c r="V1180">
        <v>2</v>
      </c>
      <c r="W1180" t="s">
        <v>23</v>
      </c>
      <c r="X1180" s="1" t="s">
        <v>23</v>
      </c>
      <c r="Y1180">
        <f>IF(Append1[[#This Row],[churn]]="yes", 1,0)</f>
        <v>0</v>
      </c>
      <c r="Z1180" t="str">
        <f>IF(Append1[[#This Row],[total_eve_charge]]&lt;=15,"Low",
IF(Append1[[#This Row],[total_eve_charge]]&lt;=19,"Medium","High"))</f>
        <v>Low</v>
      </c>
      <c r="AA1180" s="1" t="str">
        <f>IF(Append1[[#This Row],[total_day_charge]]&gt;30,"Heavy User",
IF(Append1[[#This Row],[total_eve_charge]]&gt;20,"Evening User",
IF(Append1[[#This Row],[total_night_charge]]&gt;10,"Night User","Low User")))</f>
        <v>Heavy User</v>
      </c>
    </row>
    <row r="1181" spans="1:27" hidden="1" x14ac:dyDescent="0.3">
      <c r="A1181">
        <v>430</v>
      </c>
      <c r="B1181" s="1" t="s">
        <v>58</v>
      </c>
      <c r="C1181">
        <v>87</v>
      </c>
      <c r="D1181" s="1" t="s">
        <v>22</v>
      </c>
      <c r="E1181" s="1">
        <v>0</v>
      </c>
      <c r="F1181" s="1" t="s">
        <v>23</v>
      </c>
      <c r="G1181">
        <v>0</v>
      </c>
      <c r="H1181" t="str">
        <f>IF(Append1[[#This Row],[number_vmail_messages]]&lt;=10, "Low",
IF(Append1[[#This Row],[number_vmail_messages]]&lt;=25, "Medium", "High"))</f>
        <v>Low</v>
      </c>
      <c r="I1181">
        <v>168.2</v>
      </c>
      <c r="J1181">
        <v>92</v>
      </c>
      <c r="K1181">
        <v>28.59</v>
      </c>
      <c r="L1181">
        <v>224.7</v>
      </c>
      <c r="M1181">
        <v>100</v>
      </c>
      <c r="N1181">
        <v>19.100000000000001</v>
      </c>
      <c r="O1181">
        <v>169.5</v>
      </c>
      <c r="P1181">
        <v>99</v>
      </c>
      <c r="Q1181">
        <v>7.63</v>
      </c>
      <c r="R1181">
        <v>12.9</v>
      </c>
      <c r="S1181">
        <v>3</v>
      </c>
      <c r="T1181">
        <v>3.48</v>
      </c>
      <c r="U1181" t="str">
        <f>IF(Append1[[#This Row],[total_intl_charge]] &lt;= MEDIAN(Append1[total_intl_charge]), "Low", "High")</f>
        <v>High</v>
      </c>
      <c r="V1181">
        <v>1</v>
      </c>
      <c r="W1181" t="s">
        <v>23</v>
      </c>
      <c r="X1181" s="1" t="s">
        <v>23</v>
      </c>
      <c r="Y1181">
        <f>IF(Append1[[#This Row],[churn]]="yes", 1,0)</f>
        <v>0</v>
      </c>
      <c r="Z1181" t="str">
        <f>IF(Append1[[#This Row],[total_eve_charge]]&lt;=15,"Low",
IF(Append1[[#This Row],[total_eve_charge]]&lt;=19,"Medium","High"))</f>
        <v>High</v>
      </c>
      <c r="AA1181" s="1" t="str">
        <f>IF(Append1[[#This Row],[total_day_charge]]&gt;30,"Heavy User",
IF(Append1[[#This Row],[total_eve_charge]]&gt;20,"Evening User",
IF(Append1[[#This Row],[total_night_charge]]&gt;10,"Night User","Low User")))</f>
        <v>Low User</v>
      </c>
    </row>
    <row r="1182" spans="1:27" hidden="1" x14ac:dyDescent="0.3">
      <c r="A1182">
        <v>431</v>
      </c>
      <c r="B1182" s="1" t="s">
        <v>37</v>
      </c>
      <c r="C1182">
        <v>41</v>
      </c>
      <c r="D1182" s="1" t="s">
        <v>32</v>
      </c>
      <c r="E1182" s="1">
        <v>0</v>
      </c>
      <c r="F1182" s="1" t="s">
        <v>23</v>
      </c>
      <c r="G1182">
        <v>0</v>
      </c>
      <c r="H1182" t="str">
        <f>IF(Append1[[#This Row],[number_vmail_messages]]&lt;=10, "Low",
IF(Append1[[#This Row],[number_vmail_messages]]&lt;=25, "Medium", "High"))</f>
        <v>Low</v>
      </c>
      <c r="I1182">
        <v>202.9</v>
      </c>
      <c r="J1182">
        <v>97</v>
      </c>
      <c r="K1182">
        <v>34.49</v>
      </c>
      <c r="L1182">
        <v>153.80000000000001</v>
      </c>
      <c r="M1182">
        <v>104</v>
      </c>
      <c r="N1182">
        <v>13.07</v>
      </c>
      <c r="O1182">
        <v>113.5</v>
      </c>
      <c r="P1182">
        <v>92</v>
      </c>
      <c r="Q1182">
        <v>5.1100000000000003</v>
      </c>
      <c r="R1182">
        <v>9</v>
      </c>
      <c r="S1182">
        <v>3</v>
      </c>
      <c r="T1182">
        <v>2.4300000000000002</v>
      </c>
      <c r="U1182" t="str">
        <f>IF(Append1[[#This Row],[total_intl_charge]] &lt;= MEDIAN(Append1[total_intl_charge]), "Low", "High")</f>
        <v>Low</v>
      </c>
      <c r="V1182">
        <v>3</v>
      </c>
      <c r="W1182" t="s">
        <v>23</v>
      </c>
      <c r="X1182" s="1" t="s">
        <v>23</v>
      </c>
      <c r="Y1182">
        <f>IF(Append1[[#This Row],[churn]]="yes", 1,0)</f>
        <v>0</v>
      </c>
      <c r="Z1182" t="str">
        <f>IF(Append1[[#This Row],[total_eve_charge]]&lt;=15,"Low",
IF(Append1[[#This Row],[total_eve_charge]]&lt;=19,"Medium","High"))</f>
        <v>Low</v>
      </c>
      <c r="AA1182" s="1" t="str">
        <f>IF(Append1[[#This Row],[total_day_charge]]&gt;30,"Heavy User",
IF(Append1[[#This Row],[total_eve_charge]]&gt;20,"Evening User",
IF(Append1[[#This Row],[total_night_charge]]&gt;10,"Night User","Low User")))</f>
        <v>Heavy User</v>
      </c>
    </row>
    <row r="1183" spans="1:27" hidden="1" x14ac:dyDescent="0.3">
      <c r="A1183">
        <v>432</v>
      </c>
      <c r="B1183" s="1" t="s">
        <v>71</v>
      </c>
      <c r="C1183">
        <v>112</v>
      </c>
      <c r="D1183" s="1" t="s">
        <v>22</v>
      </c>
      <c r="E1183" s="1">
        <v>0</v>
      </c>
      <c r="F1183" s="1" t="s">
        <v>23</v>
      </c>
      <c r="G1183">
        <v>0</v>
      </c>
      <c r="H1183" t="str">
        <f>IF(Append1[[#This Row],[number_vmail_messages]]&lt;=10, "Low",
IF(Append1[[#This Row],[number_vmail_messages]]&lt;=25, "Medium", "High"))</f>
        <v>Low</v>
      </c>
      <c r="I1183">
        <v>261.39999999999998</v>
      </c>
      <c r="J1183">
        <v>108</v>
      </c>
      <c r="K1183">
        <v>44.44</v>
      </c>
      <c r="L1183">
        <v>154.5</v>
      </c>
      <c r="M1183">
        <v>102</v>
      </c>
      <c r="N1183">
        <v>13.13</v>
      </c>
      <c r="O1183">
        <v>130.9</v>
      </c>
      <c r="P1183">
        <v>90</v>
      </c>
      <c r="Q1183">
        <v>5.89</v>
      </c>
      <c r="R1183">
        <v>11.6</v>
      </c>
      <c r="S1183">
        <v>2</v>
      </c>
      <c r="T1183">
        <v>3.13</v>
      </c>
      <c r="U1183" t="str">
        <f>IF(Append1[[#This Row],[total_intl_charge]] &lt;= MEDIAN(Append1[total_intl_charge]), "Low", "High")</f>
        <v>High</v>
      </c>
      <c r="V1183">
        <v>1</v>
      </c>
      <c r="W1183" t="s">
        <v>23</v>
      </c>
      <c r="X1183" s="1" t="s">
        <v>23</v>
      </c>
      <c r="Y1183">
        <f>IF(Append1[[#This Row],[churn]]="yes", 1,0)</f>
        <v>0</v>
      </c>
      <c r="Z1183" t="str">
        <f>IF(Append1[[#This Row],[total_eve_charge]]&lt;=15,"Low",
IF(Append1[[#This Row],[total_eve_charge]]&lt;=19,"Medium","High"))</f>
        <v>Low</v>
      </c>
      <c r="AA1183" s="1" t="str">
        <f>IF(Append1[[#This Row],[total_day_charge]]&gt;30,"Heavy User",
IF(Append1[[#This Row],[total_eve_charge]]&gt;20,"Evening User",
IF(Append1[[#This Row],[total_night_charge]]&gt;10,"Night User","Low User")))</f>
        <v>Heavy User</v>
      </c>
    </row>
    <row r="1184" spans="1:27" hidden="1" x14ac:dyDescent="0.3">
      <c r="A1184">
        <v>433</v>
      </c>
      <c r="B1184" s="1" t="s">
        <v>49</v>
      </c>
      <c r="C1184">
        <v>88</v>
      </c>
      <c r="D1184" s="1" t="s">
        <v>26</v>
      </c>
      <c r="E1184" s="1">
        <v>0</v>
      </c>
      <c r="F1184" s="1" t="s">
        <v>23</v>
      </c>
      <c r="G1184">
        <v>0</v>
      </c>
      <c r="H1184" t="str">
        <f>IF(Append1[[#This Row],[number_vmail_messages]]&lt;=10, "Low",
IF(Append1[[#This Row],[number_vmail_messages]]&lt;=25, "Medium", "High"))</f>
        <v>Low</v>
      </c>
      <c r="I1184">
        <v>73.3</v>
      </c>
      <c r="J1184">
        <v>86</v>
      </c>
      <c r="K1184">
        <v>12.46</v>
      </c>
      <c r="L1184">
        <v>161.4</v>
      </c>
      <c r="M1184">
        <v>82</v>
      </c>
      <c r="N1184">
        <v>13.72</v>
      </c>
      <c r="O1184">
        <v>239.6</v>
      </c>
      <c r="P1184">
        <v>76</v>
      </c>
      <c r="Q1184">
        <v>10.78</v>
      </c>
      <c r="R1184">
        <v>8.1999999999999993</v>
      </c>
      <c r="S1184">
        <v>3</v>
      </c>
      <c r="T1184">
        <v>2.21</v>
      </c>
      <c r="U1184" t="str">
        <f>IF(Append1[[#This Row],[total_intl_charge]] &lt;= MEDIAN(Append1[total_intl_charge]), "Low", "High")</f>
        <v>Low</v>
      </c>
      <c r="V1184">
        <v>4</v>
      </c>
      <c r="W1184" t="s">
        <v>24</v>
      </c>
      <c r="X1184" s="1" t="s">
        <v>23</v>
      </c>
      <c r="Y1184">
        <f>IF(Append1[[#This Row],[churn]]="yes", 1,0)</f>
        <v>1</v>
      </c>
      <c r="Z1184" t="str">
        <f>IF(Append1[[#This Row],[total_eve_charge]]&lt;=15,"Low",
IF(Append1[[#This Row],[total_eve_charge]]&lt;=19,"Medium","High"))</f>
        <v>Low</v>
      </c>
      <c r="AA1184" s="1" t="str">
        <f>IF(Append1[[#This Row],[total_day_charge]]&gt;30,"Heavy User",
IF(Append1[[#This Row],[total_eve_charge]]&gt;20,"Evening User",
IF(Append1[[#This Row],[total_night_charge]]&gt;10,"Night User","Low User")))</f>
        <v>Night User</v>
      </c>
    </row>
    <row r="1185" spans="1:27" x14ac:dyDescent="0.3">
      <c r="A1185">
        <v>434</v>
      </c>
      <c r="B1185" s="1" t="s">
        <v>76</v>
      </c>
      <c r="C1185">
        <v>122</v>
      </c>
      <c r="D1185" s="1" t="s">
        <v>32</v>
      </c>
      <c r="E1185" s="1">
        <v>0</v>
      </c>
      <c r="F1185" s="1" t="s">
        <v>24</v>
      </c>
      <c r="G1185">
        <v>27</v>
      </c>
      <c r="H1185" t="str">
        <f>IF(Append1[[#This Row],[number_vmail_messages]]&lt;=10, "Low",
IF(Append1[[#This Row],[number_vmail_messages]]&lt;=25, "Medium", "High"))</f>
        <v>High</v>
      </c>
      <c r="I1185">
        <v>253.7</v>
      </c>
      <c r="J1185">
        <v>84</v>
      </c>
      <c r="K1185">
        <v>43.13</v>
      </c>
      <c r="L1185">
        <v>229.2</v>
      </c>
      <c r="M1185">
        <v>109</v>
      </c>
      <c r="N1185">
        <v>19.48</v>
      </c>
      <c r="O1185">
        <v>190.5</v>
      </c>
      <c r="P1185">
        <v>123</v>
      </c>
      <c r="Q1185">
        <v>8.57</v>
      </c>
      <c r="R1185">
        <v>9.1999999999999993</v>
      </c>
      <c r="S1185">
        <v>5</v>
      </c>
      <c r="T1185">
        <v>2.48</v>
      </c>
      <c r="U1185" t="str">
        <f>IF(Append1[[#This Row],[total_intl_charge]] &lt;= MEDIAN(Append1[total_intl_charge]), "Low", "High")</f>
        <v>Low</v>
      </c>
      <c r="V1185">
        <v>7</v>
      </c>
      <c r="W1185" t="s">
        <v>23</v>
      </c>
      <c r="X1185" s="1" t="s">
        <v>23</v>
      </c>
      <c r="Y1185">
        <f>IF(Append1[[#This Row],[churn]]="yes", 1,0)</f>
        <v>0</v>
      </c>
      <c r="Z1185" t="str">
        <f>IF(Append1[[#This Row],[total_eve_charge]]&lt;=15,"Low",
IF(Append1[[#This Row],[total_eve_charge]]&lt;=19,"Medium","High"))</f>
        <v>High</v>
      </c>
      <c r="AA1185" s="1" t="str">
        <f>IF(Append1[[#This Row],[total_day_charge]]&gt;30,"Heavy User",
IF(Append1[[#This Row],[total_eve_charge]]&gt;20,"Evening User",
IF(Append1[[#This Row],[total_night_charge]]&gt;10,"Night User","Low User")))</f>
        <v>Heavy User</v>
      </c>
    </row>
    <row r="1186" spans="1:27" hidden="1" x14ac:dyDescent="0.3">
      <c r="A1186">
        <v>435</v>
      </c>
      <c r="B1186" s="1" t="s">
        <v>43</v>
      </c>
      <c r="C1186">
        <v>61</v>
      </c>
      <c r="D1186" s="1" t="s">
        <v>32</v>
      </c>
      <c r="E1186" s="1">
        <v>0</v>
      </c>
      <c r="F1186" s="1" t="s">
        <v>23</v>
      </c>
      <c r="G1186">
        <v>0</v>
      </c>
      <c r="H1186" t="str">
        <f>IF(Append1[[#This Row],[number_vmail_messages]]&lt;=10, "Low",
IF(Append1[[#This Row],[number_vmail_messages]]&lt;=25, "Medium", "High"))</f>
        <v>Low</v>
      </c>
      <c r="I1186">
        <v>45</v>
      </c>
      <c r="J1186">
        <v>108</v>
      </c>
      <c r="K1186">
        <v>7.65</v>
      </c>
      <c r="L1186">
        <v>151.30000000000001</v>
      </c>
      <c r="M1186">
        <v>74</v>
      </c>
      <c r="N1186">
        <v>12.86</v>
      </c>
      <c r="O1186">
        <v>152.9</v>
      </c>
      <c r="P1186">
        <v>94</v>
      </c>
      <c r="Q1186">
        <v>6.88</v>
      </c>
      <c r="R1186">
        <v>9.8000000000000007</v>
      </c>
      <c r="S1186">
        <v>6</v>
      </c>
      <c r="T1186">
        <v>2.65</v>
      </c>
      <c r="U1186" t="str">
        <f>IF(Append1[[#This Row],[total_intl_charge]] &lt;= MEDIAN(Append1[total_intl_charge]), "Low", "High")</f>
        <v>Low</v>
      </c>
      <c r="V1186">
        <v>2</v>
      </c>
      <c r="W1186" t="s">
        <v>23</v>
      </c>
      <c r="X1186" s="1" t="s">
        <v>23</v>
      </c>
      <c r="Y1186">
        <f>IF(Append1[[#This Row],[churn]]="yes", 1,0)</f>
        <v>0</v>
      </c>
      <c r="Z1186" t="str">
        <f>IF(Append1[[#This Row],[total_eve_charge]]&lt;=15,"Low",
IF(Append1[[#This Row],[total_eve_charge]]&lt;=19,"Medium","High"))</f>
        <v>Low</v>
      </c>
      <c r="AA1186" s="1" t="str">
        <f>IF(Append1[[#This Row],[total_day_charge]]&gt;30,"Heavy User",
IF(Append1[[#This Row],[total_eve_charge]]&gt;20,"Evening User",
IF(Append1[[#This Row],[total_night_charge]]&gt;10,"Night User","Low User")))</f>
        <v>Low User</v>
      </c>
    </row>
    <row r="1187" spans="1:27" hidden="1" x14ac:dyDescent="0.3">
      <c r="A1187">
        <v>436</v>
      </c>
      <c r="B1187" s="1" t="s">
        <v>30</v>
      </c>
      <c r="C1187">
        <v>87</v>
      </c>
      <c r="D1187" s="1" t="s">
        <v>26</v>
      </c>
      <c r="E1187" s="1">
        <v>0</v>
      </c>
      <c r="F1187" s="1" t="s">
        <v>23</v>
      </c>
      <c r="G1187">
        <v>0</v>
      </c>
      <c r="H1187" t="str">
        <f>IF(Append1[[#This Row],[number_vmail_messages]]&lt;=10, "Low",
IF(Append1[[#This Row],[number_vmail_messages]]&lt;=25, "Medium", "High"))</f>
        <v>Low</v>
      </c>
      <c r="I1187">
        <v>231.3</v>
      </c>
      <c r="J1187">
        <v>105</v>
      </c>
      <c r="K1187">
        <v>39.32</v>
      </c>
      <c r="L1187">
        <v>171.7</v>
      </c>
      <c r="M1187">
        <v>108</v>
      </c>
      <c r="N1187">
        <v>14.59</v>
      </c>
      <c r="O1187">
        <v>67.7</v>
      </c>
      <c r="P1187">
        <v>136</v>
      </c>
      <c r="Q1187">
        <v>3.05</v>
      </c>
      <c r="R1187">
        <v>13</v>
      </c>
      <c r="S1187">
        <v>6</v>
      </c>
      <c r="T1187">
        <v>3.51</v>
      </c>
      <c r="U1187" t="str">
        <f>IF(Append1[[#This Row],[total_intl_charge]] &lt;= MEDIAN(Append1[total_intl_charge]), "Low", "High")</f>
        <v>High</v>
      </c>
      <c r="V1187">
        <v>1</v>
      </c>
      <c r="W1187" t="s">
        <v>23</v>
      </c>
      <c r="X1187" s="1" t="s">
        <v>23</v>
      </c>
      <c r="Y1187">
        <f>IF(Append1[[#This Row],[churn]]="yes", 1,0)</f>
        <v>0</v>
      </c>
      <c r="Z1187" t="str">
        <f>IF(Append1[[#This Row],[total_eve_charge]]&lt;=15,"Low",
IF(Append1[[#This Row],[total_eve_charge]]&lt;=19,"Medium","High"))</f>
        <v>Low</v>
      </c>
      <c r="AA1187" s="1" t="str">
        <f>IF(Append1[[#This Row],[total_day_charge]]&gt;30,"Heavy User",
IF(Append1[[#This Row],[total_eve_charge]]&gt;20,"Evening User",
IF(Append1[[#This Row],[total_night_charge]]&gt;10,"Night User","Low User")))</f>
        <v>Heavy User</v>
      </c>
    </row>
    <row r="1188" spans="1:27" hidden="1" x14ac:dyDescent="0.3">
      <c r="A1188">
        <v>437</v>
      </c>
      <c r="B1188" s="1" t="s">
        <v>46</v>
      </c>
      <c r="C1188">
        <v>30</v>
      </c>
      <c r="D1188" s="1" t="s">
        <v>26</v>
      </c>
      <c r="E1188" s="1">
        <v>0</v>
      </c>
      <c r="F1188" s="1" t="s">
        <v>23</v>
      </c>
      <c r="G1188">
        <v>0</v>
      </c>
      <c r="H1188" t="str">
        <f>IF(Append1[[#This Row],[number_vmail_messages]]&lt;=10, "Low",
IF(Append1[[#This Row],[number_vmail_messages]]&lt;=25, "Medium", "High"))</f>
        <v>Low</v>
      </c>
      <c r="I1188">
        <v>227.4</v>
      </c>
      <c r="J1188">
        <v>88</v>
      </c>
      <c r="K1188">
        <v>38.659999999999997</v>
      </c>
      <c r="L1188">
        <v>182.5</v>
      </c>
      <c r="M1188">
        <v>100</v>
      </c>
      <c r="N1188">
        <v>15.51</v>
      </c>
      <c r="O1188">
        <v>191.7</v>
      </c>
      <c r="P1188">
        <v>134</v>
      </c>
      <c r="Q1188">
        <v>8.6300000000000008</v>
      </c>
      <c r="R1188">
        <v>12.5</v>
      </c>
      <c r="S1188">
        <v>3</v>
      </c>
      <c r="T1188">
        <v>3.38</v>
      </c>
      <c r="U1188" t="str">
        <f>IF(Append1[[#This Row],[total_intl_charge]] &lt;= MEDIAN(Append1[total_intl_charge]), "Low", "High")</f>
        <v>High</v>
      </c>
      <c r="V1188">
        <v>0</v>
      </c>
      <c r="W1188" t="s">
        <v>23</v>
      </c>
      <c r="X1188" s="1" t="s">
        <v>23</v>
      </c>
      <c r="Y1188">
        <f>IF(Append1[[#This Row],[churn]]="yes", 1,0)</f>
        <v>0</v>
      </c>
      <c r="Z1188" t="str">
        <f>IF(Append1[[#This Row],[total_eve_charge]]&lt;=15,"Low",
IF(Append1[[#This Row],[total_eve_charge]]&lt;=19,"Medium","High"))</f>
        <v>Medium</v>
      </c>
      <c r="AA1188" s="1" t="str">
        <f>IF(Append1[[#This Row],[total_day_charge]]&gt;30,"Heavy User",
IF(Append1[[#This Row],[total_eve_charge]]&gt;20,"Evening User",
IF(Append1[[#This Row],[total_night_charge]]&gt;10,"Night User","Low User")))</f>
        <v>Heavy User</v>
      </c>
    </row>
    <row r="1189" spans="1:27" x14ac:dyDescent="0.3">
      <c r="A1189">
        <v>438</v>
      </c>
      <c r="B1189" s="1" t="s">
        <v>34</v>
      </c>
      <c r="C1189">
        <v>95</v>
      </c>
      <c r="D1189" s="1" t="s">
        <v>22</v>
      </c>
      <c r="E1189" s="1">
        <v>0</v>
      </c>
      <c r="F1189" s="1" t="s">
        <v>24</v>
      </c>
      <c r="G1189">
        <v>22</v>
      </c>
      <c r="H1189" t="str">
        <f>IF(Append1[[#This Row],[number_vmail_messages]]&lt;=10, "Low",
IF(Append1[[#This Row],[number_vmail_messages]]&lt;=25, "Medium", "High"))</f>
        <v>Medium</v>
      </c>
      <c r="I1189">
        <v>40.9</v>
      </c>
      <c r="J1189">
        <v>126</v>
      </c>
      <c r="K1189">
        <v>6.95</v>
      </c>
      <c r="L1189">
        <v>133.4</v>
      </c>
      <c r="M1189">
        <v>90</v>
      </c>
      <c r="N1189">
        <v>11.34</v>
      </c>
      <c r="O1189">
        <v>264.2</v>
      </c>
      <c r="P1189">
        <v>91</v>
      </c>
      <c r="Q1189">
        <v>11.89</v>
      </c>
      <c r="R1189">
        <v>11.9</v>
      </c>
      <c r="S1189">
        <v>7</v>
      </c>
      <c r="T1189">
        <v>3.21</v>
      </c>
      <c r="U1189" t="str">
        <f>IF(Append1[[#This Row],[total_intl_charge]] &lt;= MEDIAN(Append1[total_intl_charge]), "Low", "High")</f>
        <v>High</v>
      </c>
      <c r="V1189">
        <v>0</v>
      </c>
      <c r="W1189" t="s">
        <v>23</v>
      </c>
      <c r="X1189" s="1" t="s">
        <v>23</v>
      </c>
      <c r="Y1189">
        <f>IF(Append1[[#This Row],[churn]]="yes", 1,0)</f>
        <v>0</v>
      </c>
      <c r="Z1189" t="str">
        <f>IF(Append1[[#This Row],[total_eve_charge]]&lt;=15,"Low",
IF(Append1[[#This Row],[total_eve_charge]]&lt;=19,"Medium","High"))</f>
        <v>Low</v>
      </c>
      <c r="AA1189" s="1" t="str">
        <f>IF(Append1[[#This Row],[total_day_charge]]&gt;30,"Heavy User",
IF(Append1[[#This Row],[total_eve_charge]]&gt;20,"Evening User",
IF(Append1[[#This Row],[total_night_charge]]&gt;10,"Night User","Low User")))</f>
        <v>Night User</v>
      </c>
    </row>
    <row r="1190" spans="1:27" hidden="1" x14ac:dyDescent="0.3">
      <c r="A1190">
        <v>439</v>
      </c>
      <c r="B1190" s="1" t="s">
        <v>35</v>
      </c>
      <c r="C1190">
        <v>46</v>
      </c>
      <c r="D1190" s="1" t="s">
        <v>22</v>
      </c>
      <c r="E1190" s="1">
        <v>0</v>
      </c>
      <c r="F1190" s="1" t="s">
        <v>23</v>
      </c>
      <c r="G1190">
        <v>0</v>
      </c>
      <c r="H1190" t="str">
        <f>IF(Append1[[#This Row],[number_vmail_messages]]&lt;=10, "Low",
IF(Append1[[#This Row],[number_vmail_messages]]&lt;=25, "Medium", "High"))</f>
        <v>Low</v>
      </c>
      <c r="I1190">
        <v>124.8</v>
      </c>
      <c r="J1190">
        <v>133</v>
      </c>
      <c r="K1190">
        <v>21.22</v>
      </c>
      <c r="L1190">
        <v>157.30000000000001</v>
      </c>
      <c r="M1190">
        <v>143</v>
      </c>
      <c r="N1190">
        <v>13.37</v>
      </c>
      <c r="O1190">
        <v>199.3</v>
      </c>
      <c r="P1190">
        <v>72</v>
      </c>
      <c r="Q1190">
        <v>8.9700000000000006</v>
      </c>
      <c r="R1190">
        <v>8.6</v>
      </c>
      <c r="S1190">
        <v>4</v>
      </c>
      <c r="T1190">
        <v>2.3199999999999998</v>
      </c>
      <c r="U1190" t="str">
        <f>IF(Append1[[#This Row],[total_intl_charge]] &lt;= MEDIAN(Append1[total_intl_charge]), "Low", "High")</f>
        <v>Low</v>
      </c>
      <c r="V1190">
        <v>2</v>
      </c>
      <c r="W1190" t="s">
        <v>23</v>
      </c>
      <c r="X1190" s="1" t="s">
        <v>23</v>
      </c>
      <c r="Y1190">
        <f>IF(Append1[[#This Row],[churn]]="yes", 1,0)</f>
        <v>0</v>
      </c>
      <c r="Z1190" t="str">
        <f>IF(Append1[[#This Row],[total_eve_charge]]&lt;=15,"Low",
IF(Append1[[#This Row],[total_eve_charge]]&lt;=19,"Medium","High"))</f>
        <v>Low</v>
      </c>
      <c r="AA1190" s="1" t="str">
        <f>IF(Append1[[#This Row],[total_day_charge]]&gt;30,"Heavy User",
IF(Append1[[#This Row],[total_eve_charge]]&gt;20,"Evening User",
IF(Append1[[#This Row],[total_night_charge]]&gt;10,"Night User","Low User")))</f>
        <v>Low User</v>
      </c>
    </row>
    <row r="1191" spans="1:27" hidden="1" x14ac:dyDescent="0.3">
      <c r="A1191">
        <v>440</v>
      </c>
      <c r="B1191" s="1" t="s">
        <v>69</v>
      </c>
      <c r="C1191">
        <v>100</v>
      </c>
      <c r="D1191" s="1" t="s">
        <v>26</v>
      </c>
      <c r="E1191" s="1">
        <v>1</v>
      </c>
      <c r="F1191" s="1" t="s">
        <v>23</v>
      </c>
      <c r="G1191">
        <v>0</v>
      </c>
      <c r="H1191" t="str">
        <f>IF(Append1[[#This Row],[number_vmail_messages]]&lt;=10, "Low",
IF(Append1[[#This Row],[number_vmail_messages]]&lt;=25, "Medium", "High"))</f>
        <v>Low</v>
      </c>
      <c r="I1191">
        <v>68.5</v>
      </c>
      <c r="J1191">
        <v>110</v>
      </c>
      <c r="K1191">
        <v>11.65</v>
      </c>
      <c r="L1191">
        <v>337.1</v>
      </c>
      <c r="M1191">
        <v>115</v>
      </c>
      <c r="N1191">
        <v>28.65</v>
      </c>
      <c r="O1191">
        <v>205.2</v>
      </c>
      <c r="P1191">
        <v>99</v>
      </c>
      <c r="Q1191">
        <v>9.23</v>
      </c>
      <c r="R1191">
        <v>12.1</v>
      </c>
      <c r="S1191">
        <v>9</v>
      </c>
      <c r="T1191">
        <v>3.27</v>
      </c>
      <c r="U1191" t="str">
        <f>IF(Append1[[#This Row],[total_intl_charge]] &lt;= MEDIAN(Append1[total_intl_charge]), "Low", "High")</f>
        <v>High</v>
      </c>
      <c r="V1191">
        <v>0</v>
      </c>
      <c r="W1191" t="s">
        <v>23</v>
      </c>
      <c r="X1191" s="1" t="s">
        <v>24</v>
      </c>
      <c r="Y1191">
        <f>IF(Append1[[#This Row],[churn]]="yes", 1,0)</f>
        <v>0</v>
      </c>
      <c r="Z1191" t="str">
        <f>IF(Append1[[#This Row],[total_eve_charge]]&lt;=15,"Low",
IF(Append1[[#This Row],[total_eve_charge]]&lt;=19,"Medium","High"))</f>
        <v>High</v>
      </c>
      <c r="AA1191" s="1" t="str">
        <f>IF(Append1[[#This Row],[total_day_charge]]&gt;30,"Heavy User",
IF(Append1[[#This Row],[total_eve_charge]]&gt;20,"Evening User",
IF(Append1[[#This Row],[total_night_charge]]&gt;10,"Night User","Low User")))</f>
        <v>Evening User</v>
      </c>
    </row>
    <row r="1192" spans="1:27" hidden="1" x14ac:dyDescent="0.3">
      <c r="A1192">
        <v>441</v>
      </c>
      <c r="B1192" s="1" t="s">
        <v>25</v>
      </c>
      <c r="C1192">
        <v>77</v>
      </c>
      <c r="D1192" s="1" t="s">
        <v>22</v>
      </c>
      <c r="E1192" s="1">
        <v>0</v>
      </c>
      <c r="F1192" s="1" t="s">
        <v>23</v>
      </c>
      <c r="G1192">
        <v>0</v>
      </c>
      <c r="H1192" t="str">
        <f>IF(Append1[[#This Row],[number_vmail_messages]]&lt;=10, "Low",
IF(Append1[[#This Row],[number_vmail_messages]]&lt;=25, "Medium", "High"))</f>
        <v>Low</v>
      </c>
      <c r="I1192">
        <v>163</v>
      </c>
      <c r="J1192">
        <v>112</v>
      </c>
      <c r="K1192">
        <v>27.71</v>
      </c>
      <c r="L1192">
        <v>219.1</v>
      </c>
      <c r="M1192">
        <v>89</v>
      </c>
      <c r="N1192">
        <v>18.62</v>
      </c>
      <c r="O1192">
        <v>233.4</v>
      </c>
      <c r="P1192">
        <v>66</v>
      </c>
      <c r="Q1192">
        <v>10.5</v>
      </c>
      <c r="R1192">
        <v>6.7</v>
      </c>
      <c r="S1192">
        <v>3</v>
      </c>
      <c r="T1192">
        <v>1.81</v>
      </c>
      <c r="U1192" t="str">
        <f>IF(Append1[[#This Row],[total_intl_charge]] &lt;= MEDIAN(Append1[total_intl_charge]), "Low", "High")</f>
        <v>Low</v>
      </c>
      <c r="V1192">
        <v>2</v>
      </c>
      <c r="W1192" t="s">
        <v>23</v>
      </c>
      <c r="X1192" s="1" t="s">
        <v>23</v>
      </c>
      <c r="Y1192">
        <f>IF(Append1[[#This Row],[churn]]="yes", 1,0)</f>
        <v>0</v>
      </c>
      <c r="Z1192" t="str">
        <f>IF(Append1[[#This Row],[total_eve_charge]]&lt;=15,"Low",
IF(Append1[[#This Row],[total_eve_charge]]&lt;=19,"Medium","High"))</f>
        <v>Medium</v>
      </c>
      <c r="AA1192" s="1" t="str">
        <f>IF(Append1[[#This Row],[total_day_charge]]&gt;30,"Heavy User",
IF(Append1[[#This Row],[total_eve_charge]]&gt;20,"Evening User",
IF(Append1[[#This Row],[total_night_charge]]&gt;10,"Night User","Low User")))</f>
        <v>Night User</v>
      </c>
    </row>
    <row r="1193" spans="1:27" x14ac:dyDescent="0.3">
      <c r="A1193">
        <v>442</v>
      </c>
      <c r="B1193" s="1" t="s">
        <v>64</v>
      </c>
      <c r="C1193">
        <v>98</v>
      </c>
      <c r="D1193" s="1" t="s">
        <v>22</v>
      </c>
      <c r="E1193" s="1">
        <v>0</v>
      </c>
      <c r="F1193" s="1" t="s">
        <v>24</v>
      </c>
      <c r="G1193">
        <v>38</v>
      </c>
      <c r="H1193" t="str">
        <f>IF(Append1[[#This Row],[number_vmail_messages]]&lt;=10, "Low",
IF(Append1[[#This Row],[number_vmail_messages]]&lt;=25, "Medium", "High"))</f>
        <v>High</v>
      </c>
      <c r="I1193">
        <v>213.7</v>
      </c>
      <c r="J1193">
        <v>61</v>
      </c>
      <c r="K1193">
        <v>36.33</v>
      </c>
      <c r="L1193">
        <v>253</v>
      </c>
      <c r="M1193">
        <v>104</v>
      </c>
      <c r="N1193">
        <v>21.51</v>
      </c>
      <c r="O1193">
        <v>207.7</v>
      </c>
      <c r="P1193">
        <v>73</v>
      </c>
      <c r="Q1193">
        <v>9.35</v>
      </c>
      <c r="R1193">
        <v>10.7</v>
      </c>
      <c r="S1193">
        <v>5</v>
      </c>
      <c r="T1193">
        <v>2.89</v>
      </c>
      <c r="U1193" t="str">
        <f>IF(Append1[[#This Row],[total_intl_charge]] &lt;= MEDIAN(Append1[total_intl_charge]), "Low", "High")</f>
        <v>High</v>
      </c>
      <c r="V1193">
        <v>2</v>
      </c>
      <c r="W1193" t="s">
        <v>23</v>
      </c>
      <c r="X1193" s="1" t="s">
        <v>23</v>
      </c>
      <c r="Y1193">
        <f>IF(Append1[[#This Row],[churn]]="yes", 1,0)</f>
        <v>0</v>
      </c>
      <c r="Z1193" t="str">
        <f>IF(Append1[[#This Row],[total_eve_charge]]&lt;=15,"Low",
IF(Append1[[#This Row],[total_eve_charge]]&lt;=19,"Medium","High"))</f>
        <v>High</v>
      </c>
      <c r="AA1193" s="1" t="str">
        <f>IF(Append1[[#This Row],[total_day_charge]]&gt;30,"Heavy User",
IF(Append1[[#This Row],[total_eve_charge]]&gt;20,"Evening User",
IF(Append1[[#This Row],[total_night_charge]]&gt;10,"Night User","Low User")))</f>
        <v>Heavy User</v>
      </c>
    </row>
    <row r="1194" spans="1:27" x14ac:dyDescent="0.3">
      <c r="A1194">
        <v>443</v>
      </c>
      <c r="B1194" s="1" t="s">
        <v>50</v>
      </c>
      <c r="C1194">
        <v>125</v>
      </c>
      <c r="D1194" s="1" t="s">
        <v>22</v>
      </c>
      <c r="E1194" s="1">
        <v>0</v>
      </c>
      <c r="F1194" s="1" t="s">
        <v>24</v>
      </c>
      <c r="G1194">
        <v>36</v>
      </c>
      <c r="H1194" t="str">
        <f>IF(Append1[[#This Row],[number_vmail_messages]]&lt;=10, "Low",
IF(Append1[[#This Row],[number_vmail_messages]]&lt;=25, "Medium", "High"))</f>
        <v>High</v>
      </c>
      <c r="I1194">
        <v>201.3</v>
      </c>
      <c r="J1194">
        <v>117</v>
      </c>
      <c r="K1194">
        <v>34.22</v>
      </c>
      <c r="L1194">
        <v>42.2</v>
      </c>
      <c r="M1194">
        <v>78</v>
      </c>
      <c r="N1194">
        <v>3.59</v>
      </c>
      <c r="O1194">
        <v>125.7</v>
      </c>
      <c r="P1194">
        <v>104</v>
      </c>
      <c r="Q1194">
        <v>5.66</v>
      </c>
      <c r="R1194">
        <v>5.4</v>
      </c>
      <c r="S1194">
        <v>3</v>
      </c>
      <c r="T1194">
        <v>1.46</v>
      </c>
      <c r="U1194" t="str">
        <f>IF(Append1[[#This Row],[total_intl_charge]] &lt;= MEDIAN(Append1[total_intl_charge]), "Low", "High")</f>
        <v>Low</v>
      </c>
      <c r="V1194">
        <v>1</v>
      </c>
      <c r="W1194" t="s">
        <v>23</v>
      </c>
      <c r="X1194" s="1" t="s">
        <v>23</v>
      </c>
      <c r="Y1194">
        <f>IF(Append1[[#This Row],[churn]]="yes", 1,0)</f>
        <v>0</v>
      </c>
      <c r="Z1194" t="str">
        <f>IF(Append1[[#This Row],[total_eve_charge]]&lt;=15,"Low",
IF(Append1[[#This Row],[total_eve_charge]]&lt;=19,"Medium","High"))</f>
        <v>Low</v>
      </c>
      <c r="AA1194" s="1" t="str">
        <f>IF(Append1[[#This Row],[total_day_charge]]&gt;30,"Heavy User",
IF(Append1[[#This Row],[total_eve_charge]]&gt;20,"Evening User",
IF(Append1[[#This Row],[total_night_charge]]&gt;10,"Night User","Low User")))</f>
        <v>Heavy User</v>
      </c>
    </row>
    <row r="1195" spans="1:27" hidden="1" x14ac:dyDescent="0.3">
      <c r="A1195">
        <v>444</v>
      </c>
      <c r="B1195" s="1" t="s">
        <v>29</v>
      </c>
      <c r="C1195">
        <v>194</v>
      </c>
      <c r="D1195" s="1" t="s">
        <v>32</v>
      </c>
      <c r="E1195" s="1">
        <v>0</v>
      </c>
      <c r="F1195" s="1" t="s">
        <v>23</v>
      </c>
      <c r="G1195">
        <v>0</v>
      </c>
      <c r="H1195" t="str">
        <f>IF(Append1[[#This Row],[number_vmail_messages]]&lt;=10, "Low",
IF(Append1[[#This Row],[number_vmail_messages]]&lt;=25, "Medium", "High"))</f>
        <v>Low</v>
      </c>
      <c r="I1195">
        <v>48.4</v>
      </c>
      <c r="J1195">
        <v>101</v>
      </c>
      <c r="K1195">
        <v>8.23</v>
      </c>
      <c r="L1195">
        <v>281.10000000000002</v>
      </c>
      <c r="M1195">
        <v>138</v>
      </c>
      <c r="N1195">
        <v>23.89</v>
      </c>
      <c r="O1195">
        <v>218.5</v>
      </c>
      <c r="P1195">
        <v>87</v>
      </c>
      <c r="Q1195">
        <v>9.83</v>
      </c>
      <c r="R1195">
        <v>18.2</v>
      </c>
      <c r="S1195">
        <v>1</v>
      </c>
      <c r="T1195">
        <v>4.91</v>
      </c>
      <c r="U1195" t="str">
        <f>IF(Append1[[#This Row],[total_intl_charge]] &lt;= MEDIAN(Append1[total_intl_charge]), "Low", "High")</f>
        <v>High</v>
      </c>
      <c r="V1195">
        <v>1</v>
      </c>
      <c r="W1195" t="s">
        <v>23</v>
      </c>
      <c r="X1195" s="1" t="s">
        <v>23</v>
      </c>
      <c r="Y1195">
        <f>IF(Append1[[#This Row],[churn]]="yes", 1,0)</f>
        <v>0</v>
      </c>
      <c r="Z1195" t="str">
        <f>IF(Append1[[#This Row],[total_eve_charge]]&lt;=15,"Low",
IF(Append1[[#This Row],[total_eve_charge]]&lt;=19,"Medium","High"))</f>
        <v>High</v>
      </c>
      <c r="AA1195" s="1" t="str">
        <f>IF(Append1[[#This Row],[total_day_charge]]&gt;30,"Heavy User",
IF(Append1[[#This Row],[total_eve_charge]]&gt;20,"Evening User",
IF(Append1[[#This Row],[total_night_charge]]&gt;10,"Night User","Low User")))</f>
        <v>Evening User</v>
      </c>
    </row>
    <row r="1196" spans="1:27" x14ac:dyDescent="0.3">
      <c r="A1196">
        <v>445</v>
      </c>
      <c r="B1196" s="1" t="s">
        <v>48</v>
      </c>
      <c r="C1196">
        <v>190</v>
      </c>
      <c r="D1196" s="1" t="s">
        <v>22</v>
      </c>
      <c r="E1196" s="1">
        <v>0</v>
      </c>
      <c r="F1196" s="1" t="s">
        <v>24</v>
      </c>
      <c r="G1196">
        <v>22</v>
      </c>
      <c r="H1196" t="str">
        <f>IF(Append1[[#This Row],[number_vmail_messages]]&lt;=10, "Low",
IF(Append1[[#This Row],[number_vmail_messages]]&lt;=25, "Medium", "High"))</f>
        <v>Medium</v>
      </c>
      <c r="I1196">
        <v>166.5</v>
      </c>
      <c r="J1196">
        <v>93</v>
      </c>
      <c r="K1196">
        <v>28.31</v>
      </c>
      <c r="L1196">
        <v>183</v>
      </c>
      <c r="M1196">
        <v>92</v>
      </c>
      <c r="N1196">
        <v>15.56</v>
      </c>
      <c r="O1196">
        <v>121</v>
      </c>
      <c r="P1196">
        <v>102</v>
      </c>
      <c r="Q1196">
        <v>5.44</v>
      </c>
      <c r="R1196">
        <v>8.5</v>
      </c>
      <c r="S1196">
        <v>3</v>
      </c>
      <c r="T1196">
        <v>2.2999999999999998</v>
      </c>
      <c r="U1196" t="str">
        <f>IF(Append1[[#This Row],[total_intl_charge]] &lt;= MEDIAN(Append1[total_intl_charge]), "Low", "High")</f>
        <v>Low</v>
      </c>
      <c r="V1196">
        <v>0</v>
      </c>
      <c r="W1196" t="s">
        <v>23</v>
      </c>
      <c r="X1196" s="1" t="s">
        <v>23</v>
      </c>
      <c r="Y1196">
        <f>IF(Append1[[#This Row],[churn]]="yes", 1,0)</f>
        <v>0</v>
      </c>
      <c r="Z1196" t="str">
        <f>IF(Append1[[#This Row],[total_eve_charge]]&lt;=15,"Low",
IF(Append1[[#This Row],[total_eve_charge]]&lt;=19,"Medium","High"))</f>
        <v>Medium</v>
      </c>
      <c r="AA1196" s="1" t="str">
        <f>IF(Append1[[#This Row],[total_day_charge]]&gt;30,"Heavy User",
IF(Append1[[#This Row],[total_eve_charge]]&gt;20,"Evening User",
IF(Append1[[#This Row],[total_night_charge]]&gt;10,"Night User","Low User")))</f>
        <v>Low User</v>
      </c>
    </row>
    <row r="1197" spans="1:27" hidden="1" x14ac:dyDescent="0.3">
      <c r="A1197">
        <v>446</v>
      </c>
      <c r="B1197" s="1" t="s">
        <v>64</v>
      </c>
      <c r="C1197">
        <v>165</v>
      </c>
      <c r="D1197" s="1" t="s">
        <v>22</v>
      </c>
      <c r="E1197" s="1">
        <v>0</v>
      </c>
      <c r="F1197" s="1" t="s">
        <v>23</v>
      </c>
      <c r="G1197">
        <v>0</v>
      </c>
      <c r="H1197" t="str">
        <f>IF(Append1[[#This Row],[number_vmail_messages]]&lt;=10, "Low",
IF(Append1[[#This Row],[number_vmail_messages]]&lt;=25, "Medium", "High"))</f>
        <v>Low</v>
      </c>
      <c r="I1197">
        <v>216.6</v>
      </c>
      <c r="J1197">
        <v>126</v>
      </c>
      <c r="K1197">
        <v>36.82</v>
      </c>
      <c r="L1197">
        <v>190.8</v>
      </c>
      <c r="M1197">
        <v>104</v>
      </c>
      <c r="N1197">
        <v>16.22</v>
      </c>
      <c r="O1197">
        <v>224.7</v>
      </c>
      <c r="P1197">
        <v>123</v>
      </c>
      <c r="Q1197">
        <v>10.11</v>
      </c>
      <c r="R1197">
        <v>12.4</v>
      </c>
      <c r="S1197">
        <v>8</v>
      </c>
      <c r="T1197">
        <v>3.35</v>
      </c>
      <c r="U1197" t="str">
        <f>IF(Append1[[#This Row],[total_intl_charge]] &lt;= MEDIAN(Append1[total_intl_charge]), "Low", "High")</f>
        <v>High</v>
      </c>
      <c r="V1197">
        <v>0</v>
      </c>
      <c r="W1197" t="s">
        <v>23</v>
      </c>
      <c r="X1197" s="1" t="s">
        <v>23</v>
      </c>
      <c r="Y1197">
        <f>IF(Append1[[#This Row],[churn]]="yes", 1,0)</f>
        <v>0</v>
      </c>
      <c r="Z1197" t="str">
        <f>IF(Append1[[#This Row],[total_eve_charge]]&lt;=15,"Low",
IF(Append1[[#This Row],[total_eve_charge]]&lt;=19,"Medium","High"))</f>
        <v>Medium</v>
      </c>
      <c r="AA1197" s="1" t="str">
        <f>IF(Append1[[#This Row],[total_day_charge]]&gt;30,"Heavy User",
IF(Append1[[#This Row],[total_eve_charge]]&gt;20,"Evening User",
IF(Append1[[#This Row],[total_night_charge]]&gt;10,"Night User","Low User")))</f>
        <v>Heavy User</v>
      </c>
    </row>
    <row r="1198" spans="1:27" hidden="1" x14ac:dyDescent="0.3">
      <c r="A1198">
        <v>447</v>
      </c>
      <c r="B1198" s="1" t="s">
        <v>44</v>
      </c>
      <c r="C1198">
        <v>59</v>
      </c>
      <c r="D1198" s="1" t="s">
        <v>32</v>
      </c>
      <c r="E1198" s="1">
        <v>0</v>
      </c>
      <c r="F1198" s="1" t="s">
        <v>23</v>
      </c>
      <c r="G1198">
        <v>0</v>
      </c>
      <c r="H1198" t="str">
        <f>IF(Append1[[#This Row],[number_vmail_messages]]&lt;=10, "Low",
IF(Append1[[#This Row],[number_vmail_messages]]&lt;=25, "Medium", "High"))</f>
        <v>Low</v>
      </c>
      <c r="I1198">
        <v>107.8</v>
      </c>
      <c r="J1198">
        <v>113</v>
      </c>
      <c r="K1198">
        <v>18.329999999999998</v>
      </c>
      <c r="L1198">
        <v>216.6</v>
      </c>
      <c r="M1198">
        <v>125</v>
      </c>
      <c r="N1198">
        <v>18.41</v>
      </c>
      <c r="O1198">
        <v>217.5</v>
      </c>
      <c r="P1198">
        <v>92</v>
      </c>
      <c r="Q1198">
        <v>9.7899999999999991</v>
      </c>
      <c r="R1198">
        <v>9.9</v>
      </c>
      <c r="S1198">
        <v>3</v>
      </c>
      <c r="T1198">
        <v>2.67</v>
      </c>
      <c r="U1198" t="str">
        <f>IF(Append1[[#This Row],[total_intl_charge]] &lt;= MEDIAN(Append1[total_intl_charge]), "Low", "High")</f>
        <v>Low</v>
      </c>
      <c r="V1198">
        <v>2</v>
      </c>
      <c r="W1198" t="s">
        <v>23</v>
      </c>
      <c r="X1198" s="1" t="s">
        <v>23</v>
      </c>
      <c r="Y1198">
        <f>IF(Append1[[#This Row],[churn]]="yes", 1,0)</f>
        <v>0</v>
      </c>
      <c r="Z1198" t="str">
        <f>IF(Append1[[#This Row],[total_eve_charge]]&lt;=15,"Low",
IF(Append1[[#This Row],[total_eve_charge]]&lt;=19,"Medium","High"))</f>
        <v>Medium</v>
      </c>
      <c r="AA1198" s="1" t="str">
        <f>IF(Append1[[#This Row],[total_day_charge]]&gt;30,"Heavy User",
IF(Append1[[#This Row],[total_eve_charge]]&gt;20,"Evening User",
IF(Append1[[#This Row],[total_night_charge]]&gt;10,"Night User","Low User")))</f>
        <v>Low User</v>
      </c>
    </row>
    <row r="1199" spans="1:27" x14ac:dyDescent="0.3">
      <c r="A1199">
        <v>448</v>
      </c>
      <c r="B1199" s="1" t="s">
        <v>25</v>
      </c>
      <c r="C1199">
        <v>47</v>
      </c>
      <c r="D1199" s="1" t="s">
        <v>32</v>
      </c>
      <c r="E1199" s="1">
        <v>0</v>
      </c>
      <c r="F1199" s="1" t="s">
        <v>24</v>
      </c>
      <c r="G1199">
        <v>28</v>
      </c>
      <c r="H1199" t="str">
        <f>IF(Append1[[#This Row],[number_vmail_messages]]&lt;=10, "Low",
IF(Append1[[#This Row],[number_vmail_messages]]&lt;=25, "Medium", "High"))</f>
        <v>High</v>
      </c>
      <c r="I1199">
        <v>141.30000000000001</v>
      </c>
      <c r="J1199">
        <v>94</v>
      </c>
      <c r="K1199">
        <v>24.02</v>
      </c>
      <c r="L1199">
        <v>168</v>
      </c>
      <c r="M1199">
        <v>108</v>
      </c>
      <c r="N1199">
        <v>14.28</v>
      </c>
      <c r="O1199">
        <v>113.5</v>
      </c>
      <c r="P1199">
        <v>84</v>
      </c>
      <c r="Q1199">
        <v>5.1100000000000003</v>
      </c>
      <c r="R1199">
        <v>7.8</v>
      </c>
      <c r="S1199">
        <v>2</v>
      </c>
      <c r="T1199">
        <v>2.11</v>
      </c>
      <c r="U1199" t="str">
        <f>IF(Append1[[#This Row],[total_intl_charge]] &lt;= MEDIAN(Append1[total_intl_charge]), "Low", "High")</f>
        <v>Low</v>
      </c>
      <c r="V1199">
        <v>1</v>
      </c>
      <c r="W1199" t="s">
        <v>23</v>
      </c>
      <c r="X1199" s="1" t="s">
        <v>23</v>
      </c>
      <c r="Y1199">
        <f>IF(Append1[[#This Row],[churn]]="yes", 1,0)</f>
        <v>0</v>
      </c>
      <c r="Z1199" t="str">
        <f>IF(Append1[[#This Row],[total_eve_charge]]&lt;=15,"Low",
IF(Append1[[#This Row],[total_eve_charge]]&lt;=19,"Medium","High"))</f>
        <v>Low</v>
      </c>
      <c r="AA1199" s="1" t="str">
        <f>IF(Append1[[#This Row],[total_day_charge]]&gt;30,"Heavy User",
IF(Append1[[#This Row],[total_eve_charge]]&gt;20,"Evening User",
IF(Append1[[#This Row],[total_night_charge]]&gt;10,"Night User","Low User")))</f>
        <v>Low User</v>
      </c>
    </row>
    <row r="1200" spans="1:27" x14ac:dyDescent="0.3">
      <c r="A1200">
        <v>449</v>
      </c>
      <c r="B1200" s="1" t="s">
        <v>61</v>
      </c>
      <c r="C1200">
        <v>150</v>
      </c>
      <c r="D1200" s="1" t="s">
        <v>22</v>
      </c>
      <c r="E1200" s="1">
        <v>0</v>
      </c>
      <c r="F1200" s="1" t="s">
        <v>24</v>
      </c>
      <c r="G1200">
        <v>29</v>
      </c>
      <c r="H1200" t="str">
        <f>IF(Append1[[#This Row],[number_vmail_messages]]&lt;=10, "Low",
IF(Append1[[#This Row],[number_vmail_messages]]&lt;=25, "Medium", "High"))</f>
        <v>High</v>
      </c>
      <c r="I1200">
        <v>209.9</v>
      </c>
      <c r="J1200">
        <v>77</v>
      </c>
      <c r="K1200">
        <v>35.68</v>
      </c>
      <c r="L1200">
        <v>158</v>
      </c>
      <c r="M1200">
        <v>52</v>
      </c>
      <c r="N1200">
        <v>13.43</v>
      </c>
      <c r="O1200">
        <v>141.9</v>
      </c>
      <c r="P1200">
        <v>113</v>
      </c>
      <c r="Q1200">
        <v>6.39</v>
      </c>
      <c r="R1200">
        <v>6.6</v>
      </c>
      <c r="S1200">
        <v>1</v>
      </c>
      <c r="T1200">
        <v>1.78</v>
      </c>
      <c r="U1200" t="str">
        <f>IF(Append1[[#This Row],[total_intl_charge]] &lt;= MEDIAN(Append1[total_intl_charge]), "Low", "High")</f>
        <v>Low</v>
      </c>
      <c r="V1200">
        <v>0</v>
      </c>
      <c r="W1200" t="s">
        <v>23</v>
      </c>
      <c r="X1200" s="1" t="s">
        <v>23</v>
      </c>
      <c r="Y1200">
        <f>IF(Append1[[#This Row],[churn]]="yes", 1,0)</f>
        <v>0</v>
      </c>
      <c r="Z1200" t="str">
        <f>IF(Append1[[#This Row],[total_eve_charge]]&lt;=15,"Low",
IF(Append1[[#This Row],[total_eve_charge]]&lt;=19,"Medium","High"))</f>
        <v>Low</v>
      </c>
      <c r="AA1200" s="1" t="str">
        <f>IF(Append1[[#This Row],[total_day_charge]]&gt;30,"Heavy User",
IF(Append1[[#This Row],[total_eve_charge]]&gt;20,"Evening User",
IF(Append1[[#This Row],[total_night_charge]]&gt;10,"Night User","Low User")))</f>
        <v>Heavy User</v>
      </c>
    </row>
    <row r="1201" spans="1:27" x14ac:dyDescent="0.3">
      <c r="A1201">
        <v>450</v>
      </c>
      <c r="B1201" s="1" t="s">
        <v>38</v>
      </c>
      <c r="C1201">
        <v>152</v>
      </c>
      <c r="D1201" s="1" t="s">
        <v>22</v>
      </c>
      <c r="E1201" s="1">
        <v>1</v>
      </c>
      <c r="F1201" s="1" t="s">
        <v>24</v>
      </c>
      <c r="G1201">
        <v>20</v>
      </c>
      <c r="H1201" t="str">
        <f>IF(Append1[[#This Row],[number_vmail_messages]]&lt;=10, "Low",
IF(Append1[[#This Row],[number_vmail_messages]]&lt;=25, "Medium", "High"))</f>
        <v>Medium</v>
      </c>
      <c r="I1201">
        <v>237.5</v>
      </c>
      <c r="J1201">
        <v>120</v>
      </c>
      <c r="K1201">
        <v>40.380000000000003</v>
      </c>
      <c r="L1201">
        <v>253.4</v>
      </c>
      <c r="M1201">
        <v>94</v>
      </c>
      <c r="N1201">
        <v>21.54</v>
      </c>
      <c r="O1201">
        <v>265.2</v>
      </c>
      <c r="P1201">
        <v>80</v>
      </c>
      <c r="Q1201">
        <v>11.93</v>
      </c>
      <c r="R1201">
        <v>14.2</v>
      </c>
      <c r="S1201">
        <v>3</v>
      </c>
      <c r="T1201">
        <v>3.83</v>
      </c>
      <c r="U1201" t="str">
        <f>IF(Append1[[#This Row],[total_intl_charge]] &lt;= MEDIAN(Append1[total_intl_charge]), "Low", "High")</f>
        <v>High</v>
      </c>
      <c r="V1201">
        <v>9</v>
      </c>
      <c r="W1201" t="s">
        <v>24</v>
      </c>
      <c r="X1201" s="1" t="s">
        <v>24</v>
      </c>
      <c r="Y1201">
        <f>IF(Append1[[#This Row],[churn]]="yes", 1,0)</f>
        <v>1</v>
      </c>
      <c r="Z1201" t="str">
        <f>IF(Append1[[#This Row],[total_eve_charge]]&lt;=15,"Low",
IF(Append1[[#This Row],[total_eve_charge]]&lt;=19,"Medium","High"))</f>
        <v>High</v>
      </c>
      <c r="AA1201" s="1" t="str">
        <f>IF(Append1[[#This Row],[total_day_charge]]&gt;30,"Heavy User",
IF(Append1[[#This Row],[total_eve_charge]]&gt;20,"Evening User",
IF(Append1[[#This Row],[total_night_charge]]&gt;10,"Night User","Low User")))</f>
        <v>Heavy User</v>
      </c>
    </row>
    <row r="1202" spans="1:27" hidden="1" x14ac:dyDescent="0.3">
      <c r="A1202">
        <v>451</v>
      </c>
      <c r="B1202" s="1" t="s">
        <v>72</v>
      </c>
      <c r="C1202">
        <v>26</v>
      </c>
      <c r="D1202" s="1" t="s">
        <v>22</v>
      </c>
      <c r="E1202" s="1">
        <v>0</v>
      </c>
      <c r="F1202" s="1" t="s">
        <v>23</v>
      </c>
      <c r="G1202">
        <v>0</v>
      </c>
      <c r="H1202" t="str">
        <f>IF(Append1[[#This Row],[number_vmail_messages]]&lt;=10, "Low",
IF(Append1[[#This Row],[number_vmail_messages]]&lt;=25, "Medium", "High"))</f>
        <v>Low</v>
      </c>
      <c r="I1202">
        <v>234.5</v>
      </c>
      <c r="J1202">
        <v>109</v>
      </c>
      <c r="K1202">
        <v>39.869999999999997</v>
      </c>
      <c r="L1202">
        <v>216.5</v>
      </c>
      <c r="M1202">
        <v>129</v>
      </c>
      <c r="N1202">
        <v>18.399999999999999</v>
      </c>
      <c r="O1202">
        <v>191.6</v>
      </c>
      <c r="P1202">
        <v>94</v>
      </c>
      <c r="Q1202">
        <v>8.6199999999999992</v>
      </c>
      <c r="R1202">
        <v>3.5</v>
      </c>
      <c r="S1202">
        <v>6</v>
      </c>
      <c r="T1202">
        <v>0.95</v>
      </c>
      <c r="U1202" t="str">
        <f>IF(Append1[[#This Row],[total_intl_charge]] &lt;= MEDIAN(Append1[total_intl_charge]), "Low", "High")</f>
        <v>Low</v>
      </c>
      <c r="V1202">
        <v>3</v>
      </c>
      <c r="W1202" t="s">
        <v>23</v>
      </c>
      <c r="X1202" s="1" t="s">
        <v>23</v>
      </c>
      <c r="Y1202">
        <f>IF(Append1[[#This Row],[churn]]="yes", 1,0)</f>
        <v>0</v>
      </c>
      <c r="Z1202" t="str">
        <f>IF(Append1[[#This Row],[total_eve_charge]]&lt;=15,"Low",
IF(Append1[[#This Row],[total_eve_charge]]&lt;=19,"Medium","High"))</f>
        <v>Medium</v>
      </c>
      <c r="AA1202" s="1" t="str">
        <f>IF(Append1[[#This Row],[total_day_charge]]&gt;30,"Heavy User",
IF(Append1[[#This Row],[total_eve_charge]]&gt;20,"Evening User",
IF(Append1[[#This Row],[total_night_charge]]&gt;10,"Night User","Low User")))</f>
        <v>Heavy User</v>
      </c>
    </row>
    <row r="1203" spans="1:27" x14ac:dyDescent="0.3">
      <c r="A1203">
        <v>452</v>
      </c>
      <c r="B1203" s="1" t="s">
        <v>55</v>
      </c>
      <c r="C1203">
        <v>79</v>
      </c>
      <c r="D1203" s="1" t="s">
        <v>26</v>
      </c>
      <c r="E1203" s="1">
        <v>0</v>
      </c>
      <c r="F1203" s="1" t="s">
        <v>24</v>
      </c>
      <c r="G1203">
        <v>31</v>
      </c>
      <c r="H1203" t="str">
        <f>IF(Append1[[#This Row],[number_vmail_messages]]&lt;=10, "Low",
IF(Append1[[#This Row],[number_vmail_messages]]&lt;=25, "Medium", "High"))</f>
        <v>High</v>
      </c>
      <c r="I1203">
        <v>103.1</v>
      </c>
      <c r="J1203">
        <v>90</v>
      </c>
      <c r="K1203">
        <v>17.53</v>
      </c>
      <c r="L1203">
        <v>243</v>
      </c>
      <c r="M1203">
        <v>135</v>
      </c>
      <c r="N1203">
        <v>20.66</v>
      </c>
      <c r="O1203">
        <v>76.400000000000006</v>
      </c>
      <c r="P1203">
        <v>92</v>
      </c>
      <c r="Q1203">
        <v>3.44</v>
      </c>
      <c r="R1203">
        <v>12.2</v>
      </c>
      <c r="S1203">
        <v>8</v>
      </c>
      <c r="T1203">
        <v>3.29</v>
      </c>
      <c r="U1203" t="str">
        <f>IF(Append1[[#This Row],[total_intl_charge]] &lt;= MEDIAN(Append1[total_intl_charge]), "Low", "High")</f>
        <v>High</v>
      </c>
      <c r="V1203">
        <v>3</v>
      </c>
      <c r="W1203" t="s">
        <v>23</v>
      </c>
      <c r="X1203" s="1" t="s">
        <v>23</v>
      </c>
      <c r="Y1203">
        <f>IF(Append1[[#This Row],[churn]]="yes", 1,0)</f>
        <v>0</v>
      </c>
      <c r="Z1203" t="str">
        <f>IF(Append1[[#This Row],[total_eve_charge]]&lt;=15,"Low",
IF(Append1[[#This Row],[total_eve_charge]]&lt;=19,"Medium","High"))</f>
        <v>High</v>
      </c>
      <c r="AA1203" s="1" t="str">
        <f>IF(Append1[[#This Row],[total_day_charge]]&gt;30,"Heavy User",
IF(Append1[[#This Row],[total_eve_charge]]&gt;20,"Evening User",
IF(Append1[[#This Row],[total_night_charge]]&gt;10,"Night User","Low User")))</f>
        <v>Evening User</v>
      </c>
    </row>
    <row r="1204" spans="1:27" x14ac:dyDescent="0.3">
      <c r="A1204">
        <v>453</v>
      </c>
      <c r="B1204" s="1" t="s">
        <v>61</v>
      </c>
      <c r="C1204">
        <v>95</v>
      </c>
      <c r="D1204" s="1" t="s">
        <v>26</v>
      </c>
      <c r="E1204" s="1">
        <v>0</v>
      </c>
      <c r="F1204" s="1" t="s">
        <v>24</v>
      </c>
      <c r="G1204">
        <v>27</v>
      </c>
      <c r="H1204" t="str">
        <f>IF(Append1[[#This Row],[number_vmail_messages]]&lt;=10, "Low",
IF(Append1[[#This Row],[number_vmail_messages]]&lt;=25, "Medium", "High"))</f>
        <v>High</v>
      </c>
      <c r="I1204">
        <v>129.5</v>
      </c>
      <c r="J1204">
        <v>106</v>
      </c>
      <c r="K1204">
        <v>22.02</v>
      </c>
      <c r="L1204">
        <v>248.9</v>
      </c>
      <c r="M1204">
        <v>90</v>
      </c>
      <c r="N1204">
        <v>21.16</v>
      </c>
      <c r="O1204">
        <v>268</v>
      </c>
      <c r="P1204">
        <v>115</v>
      </c>
      <c r="Q1204">
        <v>12.06</v>
      </c>
      <c r="R1204">
        <v>11.9</v>
      </c>
      <c r="S1204">
        <v>3</v>
      </c>
      <c r="T1204">
        <v>3.21</v>
      </c>
      <c r="U1204" t="str">
        <f>IF(Append1[[#This Row],[total_intl_charge]] &lt;= MEDIAN(Append1[total_intl_charge]), "Low", "High")</f>
        <v>High</v>
      </c>
      <c r="V1204">
        <v>1</v>
      </c>
      <c r="W1204" t="s">
        <v>23</v>
      </c>
      <c r="X1204" s="1" t="s">
        <v>23</v>
      </c>
      <c r="Y1204">
        <f>IF(Append1[[#This Row],[churn]]="yes", 1,0)</f>
        <v>0</v>
      </c>
      <c r="Z1204" t="str">
        <f>IF(Append1[[#This Row],[total_eve_charge]]&lt;=15,"Low",
IF(Append1[[#This Row],[total_eve_charge]]&lt;=19,"Medium","High"))</f>
        <v>High</v>
      </c>
      <c r="AA1204" s="1" t="str">
        <f>IF(Append1[[#This Row],[total_day_charge]]&gt;30,"Heavy User",
IF(Append1[[#This Row],[total_eve_charge]]&gt;20,"Evening User",
IF(Append1[[#This Row],[total_night_charge]]&gt;10,"Night User","Low User")))</f>
        <v>Evening User</v>
      </c>
    </row>
    <row r="1205" spans="1:27" hidden="1" x14ac:dyDescent="0.3">
      <c r="A1205">
        <v>454</v>
      </c>
      <c r="B1205" s="1" t="s">
        <v>37</v>
      </c>
      <c r="C1205">
        <v>69</v>
      </c>
      <c r="D1205" s="1" t="s">
        <v>26</v>
      </c>
      <c r="E1205" s="1">
        <v>1</v>
      </c>
      <c r="F1205" s="1" t="s">
        <v>23</v>
      </c>
      <c r="G1205">
        <v>0</v>
      </c>
      <c r="H1205" t="str">
        <f>IF(Append1[[#This Row],[number_vmail_messages]]&lt;=10, "Low",
IF(Append1[[#This Row],[number_vmail_messages]]&lt;=25, "Medium", "High"))</f>
        <v>Low</v>
      </c>
      <c r="I1205">
        <v>279.8</v>
      </c>
      <c r="J1205">
        <v>90</v>
      </c>
      <c r="K1205">
        <v>47.57</v>
      </c>
      <c r="L1205">
        <v>248.7</v>
      </c>
      <c r="M1205">
        <v>91</v>
      </c>
      <c r="N1205">
        <v>21.14</v>
      </c>
      <c r="O1205">
        <v>171</v>
      </c>
      <c r="P1205">
        <v>118</v>
      </c>
      <c r="Q1205">
        <v>7.69</v>
      </c>
      <c r="R1205">
        <v>8.4</v>
      </c>
      <c r="S1205">
        <v>10</v>
      </c>
      <c r="T1205">
        <v>2.27</v>
      </c>
      <c r="U1205" t="str">
        <f>IF(Append1[[#This Row],[total_intl_charge]] &lt;= MEDIAN(Append1[total_intl_charge]), "Low", "High")</f>
        <v>Low</v>
      </c>
      <c r="V1205">
        <v>2</v>
      </c>
      <c r="W1205" t="s">
        <v>24</v>
      </c>
      <c r="X1205" s="1" t="s">
        <v>24</v>
      </c>
      <c r="Y1205">
        <f>IF(Append1[[#This Row],[churn]]="yes", 1,0)</f>
        <v>1</v>
      </c>
      <c r="Z1205" t="str">
        <f>IF(Append1[[#This Row],[total_eve_charge]]&lt;=15,"Low",
IF(Append1[[#This Row],[total_eve_charge]]&lt;=19,"Medium","High"))</f>
        <v>High</v>
      </c>
      <c r="AA1205" s="1" t="str">
        <f>IF(Append1[[#This Row],[total_day_charge]]&gt;30,"Heavy User",
IF(Append1[[#This Row],[total_eve_charge]]&gt;20,"Evening User",
IF(Append1[[#This Row],[total_night_charge]]&gt;10,"Night User","Low User")))</f>
        <v>Heavy User</v>
      </c>
    </row>
    <row r="1206" spans="1:27" x14ac:dyDescent="0.3">
      <c r="A1206">
        <v>455</v>
      </c>
      <c r="B1206" s="1" t="s">
        <v>28</v>
      </c>
      <c r="C1206">
        <v>95</v>
      </c>
      <c r="D1206" s="1" t="s">
        <v>26</v>
      </c>
      <c r="E1206" s="1">
        <v>1</v>
      </c>
      <c r="F1206" s="1" t="s">
        <v>24</v>
      </c>
      <c r="G1206">
        <v>41</v>
      </c>
      <c r="H1206" t="str">
        <f>IF(Append1[[#This Row],[number_vmail_messages]]&lt;=10, "Low",
IF(Append1[[#This Row],[number_vmail_messages]]&lt;=25, "Medium", "High"))</f>
        <v>High</v>
      </c>
      <c r="I1206">
        <v>136.80000000000001</v>
      </c>
      <c r="J1206">
        <v>91</v>
      </c>
      <c r="K1206">
        <v>23.26</v>
      </c>
      <c r="L1206">
        <v>200.8</v>
      </c>
      <c r="M1206">
        <v>61</v>
      </c>
      <c r="N1206">
        <v>17.07</v>
      </c>
      <c r="O1206">
        <v>133.69999999999999</v>
      </c>
      <c r="P1206">
        <v>67</v>
      </c>
      <c r="Q1206">
        <v>6.02</v>
      </c>
      <c r="R1206">
        <v>10.3</v>
      </c>
      <c r="S1206">
        <v>9</v>
      </c>
      <c r="T1206">
        <v>2.78</v>
      </c>
      <c r="U1206" t="str">
        <f>IF(Append1[[#This Row],[total_intl_charge]] &lt;= MEDIAN(Append1[total_intl_charge]), "Low", "High")</f>
        <v>Low</v>
      </c>
      <c r="V1206">
        <v>5</v>
      </c>
      <c r="W1206" t="s">
        <v>24</v>
      </c>
      <c r="X1206" s="1" t="s">
        <v>24</v>
      </c>
      <c r="Y1206">
        <f>IF(Append1[[#This Row],[churn]]="yes", 1,0)</f>
        <v>1</v>
      </c>
      <c r="Z1206" t="str">
        <f>IF(Append1[[#This Row],[total_eve_charge]]&lt;=15,"Low",
IF(Append1[[#This Row],[total_eve_charge]]&lt;=19,"Medium","High"))</f>
        <v>Medium</v>
      </c>
      <c r="AA1206" s="1" t="str">
        <f>IF(Append1[[#This Row],[total_day_charge]]&gt;30,"Heavy User",
IF(Append1[[#This Row],[total_eve_charge]]&gt;20,"Evening User",
IF(Append1[[#This Row],[total_night_charge]]&gt;10,"Night User","Low User")))</f>
        <v>Low User</v>
      </c>
    </row>
    <row r="1207" spans="1:27" x14ac:dyDescent="0.3">
      <c r="A1207">
        <v>456</v>
      </c>
      <c r="B1207" s="1" t="s">
        <v>60</v>
      </c>
      <c r="C1207">
        <v>31</v>
      </c>
      <c r="D1207" s="1" t="s">
        <v>22</v>
      </c>
      <c r="E1207" s="1">
        <v>0</v>
      </c>
      <c r="F1207" s="1" t="s">
        <v>24</v>
      </c>
      <c r="G1207">
        <v>31</v>
      </c>
      <c r="H1207" t="str">
        <f>IF(Append1[[#This Row],[number_vmail_messages]]&lt;=10, "Low",
IF(Append1[[#This Row],[number_vmail_messages]]&lt;=25, "Medium", "High"))</f>
        <v>High</v>
      </c>
      <c r="I1207">
        <v>100.1</v>
      </c>
      <c r="J1207">
        <v>54</v>
      </c>
      <c r="K1207">
        <v>17.02</v>
      </c>
      <c r="L1207">
        <v>246.3</v>
      </c>
      <c r="M1207">
        <v>97</v>
      </c>
      <c r="N1207">
        <v>20.94</v>
      </c>
      <c r="O1207">
        <v>255</v>
      </c>
      <c r="P1207">
        <v>131</v>
      </c>
      <c r="Q1207">
        <v>11.48</v>
      </c>
      <c r="R1207">
        <v>5.9</v>
      </c>
      <c r="S1207">
        <v>3</v>
      </c>
      <c r="T1207">
        <v>1.59</v>
      </c>
      <c r="U1207" t="str">
        <f>IF(Append1[[#This Row],[total_intl_charge]] &lt;= MEDIAN(Append1[total_intl_charge]), "Low", "High")</f>
        <v>Low</v>
      </c>
      <c r="V1207">
        <v>0</v>
      </c>
      <c r="W1207" t="s">
        <v>23</v>
      </c>
      <c r="X1207" s="1" t="s">
        <v>23</v>
      </c>
      <c r="Y1207">
        <f>IF(Append1[[#This Row],[churn]]="yes", 1,0)</f>
        <v>0</v>
      </c>
      <c r="Z1207" t="str">
        <f>IF(Append1[[#This Row],[total_eve_charge]]&lt;=15,"Low",
IF(Append1[[#This Row],[total_eve_charge]]&lt;=19,"Medium","High"))</f>
        <v>High</v>
      </c>
      <c r="AA1207" s="1" t="str">
        <f>IF(Append1[[#This Row],[total_day_charge]]&gt;30,"Heavy User",
IF(Append1[[#This Row],[total_eve_charge]]&gt;20,"Evening User",
IF(Append1[[#This Row],[total_night_charge]]&gt;10,"Night User","Low User")))</f>
        <v>Evening User</v>
      </c>
    </row>
    <row r="1208" spans="1:27" x14ac:dyDescent="0.3">
      <c r="A1208">
        <v>457</v>
      </c>
      <c r="B1208" s="1" t="s">
        <v>50</v>
      </c>
      <c r="C1208">
        <v>121</v>
      </c>
      <c r="D1208" s="1" t="s">
        <v>32</v>
      </c>
      <c r="E1208" s="1">
        <v>0</v>
      </c>
      <c r="F1208" s="1" t="s">
        <v>24</v>
      </c>
      <c r="G1208">
        <v>31</v>
      </c>
      <c r="H1208" t="str">
        <f>IF(Append1[[#This Row],[number_vmail_messages]]&lt;=10, "Low",
IF(Append1[[#This Row],[number_vmail_messages]]&lt;=25, "Medium", "High"))</f>
        <v>High</v>
      </c>
      <c r="I1208">
        <v>237.1</v>
      </c>
      <c r="J1208">
        <v>63</v>
      </c>
      <c r="K1208">
        <v>40.31</v>
      </c>
      <c r="L1208">
        <v>205.6</v>
      </c>
      <c r="M1208">
        <v>117</v>
      </c>
      <c r="N1208">
        <v>17.48</v>
      </c>
      <c r="O1208">
        <v>196.7</v>
      </c>
      <c r="P1208">
        <v>85</v>
      </c>
      <c r="Q1208">
        <v>8.85</v>
      </c>
      <c r="R1208">
        <v>10.1</v>
      </c>
      <c r="S1208">
        <v>5</v>
      </c>
      <c r="T1208">
        <v>2.73</v>
      </c>
      <c r="U1208" t="str">
        <f>IF(Append1[[#This Row],[total_intl_charge]] &lt;= MEDIAN(Append1[total_intl_charge]), "Low", "High")</f>
        <v>Low</v>
      </c>
      <c r="V1208">
        <v>4</v>
      </c>
      <c r="W1208" t="s">
        <v>23</v>
      </c>
      <c r="X1208" s="1" t="s">
        <v>23</v>
      </c>
      <c r="Y1208">
        <f>IF(Append1[[#This Row],[churn]]="yes", 1,0)</f>
        <v>0</v>
      </c>
      <c r="Z1208" t="str">
        <f>IF(Append1[[#This Row],[total_eve_charge]]&lt;=15,"Low",
IF(Append1[[#This Row],[total_eve_charge]]&lt;=19,"Medium","High"))</f>
        <v>Medium</v>
      </c>
      <c r="AA1208" s="1" t="str">
        <f>IF(Append1[[#This Row],[total_day_charge]]&gt;30,"Heavy User",
IF(Append1[[#This Row],[total_eve_charge]]&gt;20,"Evening User",
IF(Append1[[#This Row],[total_night_charge]]&gt;10,"Night User","Low User")))</f>
        <v>Heavy User</v>
      </c>
    </row>
    <row r="1209" spans="1:27" hidden="1" x14ac:dyDescent="0.3">
      <c r="A1209">
        <v>458</v>
      </c>
      <c r="B1209" s="1" t="s">
        <v>33</v>
      </c>
      <c r="C1209">
        <v>44</v>
      </c>
      <c r="D1209" s="1" t="s">
        <v>26</v>
      </c>
      <c r="E1209" s="1">
        <v>0</v>
      </c>
      <c r="F1209" s="1" t="s">
        <v>23</v>
      </c>
      <c r="G1209">
        <v>0</v>
      </c>
      <c r="H1209" t="str">
        <f>IF(Append1[[#This Row],[number_vmail_messages]]&lt;=10, "Low",
IF(Append1[[#This Row],[number_vmail_messages]]&lt;=25, "Medium", "High"))</f>
        <v>Low</v>
      </c>
      <c r="I1209">
        <v>288.10000000000002</v>
      </c>
      <c r="J1209">
        <v>112</v>
      </c>
      <c r="K1209">
        <v>48.98</v>
      </c>
      <c r="L1209">
        <v>258</v>
      </c>
      <c r="M1209">
        <v>92</v>
      </c>
      <c r="N1209">
        <v>21.93</v>
      </c>
      <c r="O1209">
        <v>192.4</v>
      </c>
      <c r="P1209">
        <v>90</v>
      </c>
      <c r="Q1209">
        <v>8.66</v>
      </c>
      <c r="R1209">
        <v>10.199999999999999</v>
      </c>
      <c r="S1209">
        <v>4</v>
      </c>
      <c r="T1209">
        <v>2.75</v>
      </c>
      <c r="U1209" t="str">
        <f>IF(Append1[[#This Row],[total_intl_charge]] &lt;= MEDIAN(Append1[total_intl_charge]), "Low", "High")</f>
        <v>Low</v>
      </c>
      <c r="V1209">
        <v>3</v>
      </c>
      <c r="W1209" t="s">
        <v>24</v>
      </c>
      <c r="X1209" s="1" t="s">
        <v>23</v>
      </c>
      <c r="Y1209">
        <f>IF(Append1[[#This Row],[churn]]="yes", 1,0)</f>
        <v>1</v>
      </c>
      <c r="Z1209" t="str">
        <f>IF(Append1[[#This Row],[total_eve_charge]]&lt;=15,"Low",
IF(Append1[[#This Row],[total_eve_charge]]&lt;=19,"Medium","High"))</f>
        <v>High</v>
      </c>
      <c r="AA1209" s="1" t="str">
        <f>IF(Append1[[#This Row],[total_day_charge]]&gt;30,"Heavy User",
IF(Append1[[#This Row],[total_eve_charge]]&gt;20,"Evening User",
IF(Append1[[#This Row],[total_night_charge]]&gt;10,"Night User","Low User")))</f>
        <v>Heavy User</v>
      </c>
    </row>
    <row r="1210" spans="1:27" x14ac:dyDescent="0.3">
      <c r="A1210">
        <v>459</v>
      </c>
      <c r="B1210" s="1" t="s">
        <v>29</v>
      </c>
      <c r="C1210">
        <v>74</v>
      </c>
      <c r="D1210" s="1" t="s">
        <v>22</v>
      </c>
      <c r="E1210" s="1">
        <v>0</v>
      </c>
      <c r="F1210" s="1" t="s">
        <v>24</v>
      </c>
      <c r="G1210">
        <v>25</v>
      </c>
      <c r="H1210" t="str">
        <f>IF(Append1[[#This Row],[number_vmail_messages]]&lt;=10, "Low",
IF(Append1[[#This Row],[number_vmail_messages]]&lt;=25, "Medium", "High"))</f>
        <v>Medium</v>
      </c>
      <c r="I1210">
        <v>194.6</v>
      </c>
      <c r="J1210">
        <v>84</v>
      </c>
      <c r="K1210">
        <v>33.08</v>
      </c>
      <c r="L1210">
        <v>119.9</v>
      </c>
      <c r="M1210">
        <v>103</v>
      </c>
      <c r="N1210">
        <v>10.19</v>
      </c>
      <c r="O1210">
        <v>175.5</v>
      </c>
      <c r="P1210">
        <v>75</v>
      </c>
      <c r="Q1210">
        <v>7.9</v>
      </c>
      <c r="R1210">
        <v>13.1</v>
      </c>
      <c r="S1210">
        <v>2</v>
      </c>
      <c r="T1210">
        <v>3.54</v>
      </c>
      <c r="U1210" t="str">
        <f>IF(Append1[[#This Row],[total_intl_charge]] &lt;= MEDIAN(Append1[total_intl_charge]), "Low", "High")</f>
        <v>High</v>
      </c>
      <c r="V1210">
        <v>2</v>
      </c>
      <c r="W1210" t="s">
        <v>23</v>
      </c>
      <c r="X1210" s="1" t="s">
        <v>23</v>
      </c>
      <c r="Y1210">
        <f>IF(Append1[[#This Row],[churn]]="yes", 1,0)</f>
        <v>0</v>
      </c>
      <c r="Z1210" t="str">
        <f>IF(Append1[[#This Row],[total_eve_charge]]&lt;=15,"Low",
IF(Append1[[#This Row],[total_eve_charge]]&lt;=19,"Medium","High"))</f>
        <v>Low</v>
      </c>
      <c r="AA1210" s="1" t="str">
        <f>IF(Append1[[#This Row],[total_day_charge]]&gt;30,"Heavy User",
IF(Append1[[#This Row],[total_eve_charge]]&gt;20,"Evening User",
IF(Append1[[#This Row],[total_night_charge]]&gt;10,"Night User","Low User")))</f>
        <v>Heavy User</v>
      </c>
    </row>
    <row r="1211" spans="1:27" x14ac:dyDescent="0.3">
      <c r="A1211">
        <v>460</v>
      </c>
      <c r="B1211" s="1" t="s">
        <v>40</v>
      </c>
      <c r="C1211">
        <v>58</v>
      </c>
      <c r="D1211" s="1" t="s">
        <v>32</v>
      </c>
      <c r="E1211" s="1">
        <v>0</v>
      </c>
      <c r="F1211" s="1" t="s">
        <v>24</v>
      </c>
      <c r="G1211">
        <v>20</v>
      </c>
      <c r="H1211" t="str">
        <f>IF(Append1[[#This Row],[number_vmail_messages]]&lt;=10, "Low",
IF(Append1[[#This Row],[number_vmail_messages]]&lt;=25, "Medium", "High"))</f>
        <v>Medium</v>
      </c>
      <c r="I1211">
        <v>194.5</v>
      </c>
      <c r="J1211">
        <v>110</v>
      </c>
      <c r="K1211">
        <v>33.07</v>
      </c>
      <c r="L1211">
        <v>213.7</v>
      </c>
      <c r="M1211">
        <v>89</v>
      </c>
      <c r="N1211">
        <v>18.16</v>
      </c>
      <c r="O1211">
        <v>236.6</v>
      </c>
      <c r="P1211">
        <v>92</v>
      </c>
      <c r="Q1211">
        <v>10.65</v>
      </c>
      <c r="R1211">
        <v>9.5</v>
      </c>
      <c r="S1211">
        <v>2</v>
      </c>
      <c r="T1211">
        <v>2.57</v>
      </c>
      <c r="U1211" t="str">
        <f>IF(Append1[[#This Row],[total_intl_charge]] &lt;= MEDIAN(Append1[total_intl_charge]), "Low", "High")</f>
        <v>Low</v>
      </c>
      <c r="V1211">
        <v>1</v>
      </c>
      <c r="W1211" t="s">
        <v>23</v>
      </c>
      <c r="X1211" s="1" t="s">
        <v>23</v>
      </c>
      <c r="Y1211">
        <f>IF(Append1[[#This Row],[churn]]="yes", 1,0)</f>
        <v>0</v>
      </c>
      <c r="Z1211" t="str">
        <f>IF(Append1[[#This Row],[total_eve_charge]]&lt;=15,"Low",
IF(Append1[[#This Row],[total_eve_charge]]&lt;=19,"Medium","High"))</f>
        <v>Medium</v>
      </c>
      <c r="AA1211" s="1" t="str">
        <f>IF(Append1[[#This Row],[total_day_charge]]&gt;30,"Heavy User",
IF(Append1[[#This Row],[total_eve_charge]]&gt;20,"Evening User",
IF(Append1[[#This Row],[total_night_charge]]&gt;10,"Night User","Low User")))</f>
        <v>Heavy User</v>
      </c>
    </row>
    <row r="1212" spans="1:27" hidden="1" x14ac:dyDescent="0.3">
      <c r="A1212">
        <v>461</v>
      </c>
      <c r="B1212" s="1" t="s">
        <v>63</v>
      </c>
      <c r="C1212">
        <v>74</v>
      </c>
      <c r="D1212" s="1" t="s">
        <v>32</v>
      </c>
      <c r="E1212" s="1">
        <v>0</v>
      </c>
      <c r="F1212" s="1" t="s">
        <v>23</v>
      </c>
      <c r="G1212">
        <v>0</v>
      </c>
      <c r="H1212" t="str">
        <f>IF(Append1[[#This Row],[number_vmail_messages]]&lt;=10, "Low",
IF(Append1[[#This Row],[number_vmail_messages]]&lt;=25, "Medium", "High"))</f>
        <v>Low</v>
      </c>
      <c r="I1212">
        <v>174.1</v>
      </c>
      <c r="J1212">
        <v>96</v>
      </c>
      <c r="K1212">
        <v>29.6</v>
      </c>
      <c r="L1212">
        <v>251.1</v>
      </c>
      <c r="M1212">
        <v>94</v>
      </c>
      <c r="N1212">
        <v>21.34</v>
      </c>
      <c r="O1212">
        <v>257.60000000000002</v>
      </c>
      <c r="P1212">
        <v>123</v>
      </c>
      <c r="Q1212">
        <v>11.59</v>
      </c>
      <c r="R1212">
        <v>8.3000000000000007</v>
      </c>
      <c r="S1212">
        <v>5</v>
      </c>
      <c r="T1212">
        <v>2.2400000000000002</v>
      </c>
      <c r="U1212" t="str">
        <f>IF(Append1[[#This Row],[total_intl_charge]] &lt;= MEDIAN(Append1[total_intl_charge]), "Low", "High")</f>
        <v>Low</v>
      </c>
      <c r="V1212">
        <v>2</v>
      </c>
      <c r="W1212" t="s">
        <v>24</v>
      </c>
      <c r="X1212" s="1" t="s">
        <v>23</v>
      </c>
      <c r="Y1212">
        <f>IF(Append1[[#This Row],[churn]]="yes", 1,0)</f>
        <v>1</v>
      </c>
      <c r="Z1212" t="str">
        <f>IF(Append1[[#This Row],[total_eve_charge]]&lt;=15,"Low",
IF(Append1[[#This Row],[total_eve_charge]]&lt;=19,"Medium","High"))</f>
        <v>High</v>
      </c>
      <c r="AA1212" s="1" t="str">
        <f>IF(Append1[[#This Row],[total_day_charge]]&gt;30,"Heavy User",
IF(Append1[[#This Row],[total_eve_charge]]&gt;20,"Evening User",
IF(Append1[[#This Row],[total_night_charge]]&gt;10,"Night User","Low User")))</f>
        <v>Evening User</v>
      </c>
    </row>
    <row r="1213" spans="1:27" hidden="1" x14ac:dyDescent="0.3">
      <c r="A1213">
        <v>462</v>
      </c>
      <c r="B1213" s="1" t="s">
        <v>39</v>
      </c>
      <c r="C1213">
        <v>125</v>
      </c>
      <c r="D1213" s="1" t="s">
        <v>22</v>
      </c>
      <c r="E1213" s="1">
        <v>0</v>
      </c>
      <c r="F1213" s="1" t="s">
        <v>23</v>
      </c>
      <c r="G1213">
        <v>0</v>
      </c>
      <c r="H1213" t="str">
        <f>IF(Append1[[#This Row],[number_vmail_messages]]&lt;=10, "Low",
IF(Append1[[#This Row],[number_vmail_messages]]&lt;=25, "Medium", "High"))</f>
        <v>Low</v>
      </c>
      <c r="I1213">
        <v>131.80000000000001</v>
      </c>
      <c r="J1213">
        <v>97</v>
      </c>
      <c r="K1213">
        <v>22.41</v>
      </c>
      <c r="L1213">
        <v>136.69999999999999</v>
      </c>
      <c r="M1213">
        <v>100</v>
      </c>
      <c r="N1213">
        <v>11.62</v>
      </c>
      <c r="O1213">
        <v>308.2</v>
      </c>
      <c r="P1213">
        <v>119</v>
      </c>
      <c r="Q1213">
        <v>13.87</v>
      </c>
      <c r="R1213">
        <v>7.7</v>
      </c>
      <c r="S1213">
        <v>6</v>
      </c>
      <c r="T1213">
        <v>2.08</v>
      </c>
      <c r="U1213" t="str">
        <f>IF(Append1[[#This Row],[total_intl_charge]] &lt;= MEDIAN(Append1[total_intl_charge]), "Low", "High")</f>
        <v>Low</v>
      </c>
      <c r="V1213">
        <v>2</v>
      </c>
      <c r="W1213" t="s">
        <v>23</v>
      </c>
      <c r="X1213" s="1" t="s">
        <v>23</v>
      </c>
      <c r="Y1213">
        <f>IF(Append1[[#This Row],[churn]]="yes", 1,0)</f>
        <v>0</v>
      </c>
      <c r="Z1213" t="str">
        <f>IF(Append1[[#This Row],[total_eve_charge]]&lt;=15,"Low",
IF(Append1[[#This Row],[total_eve_charge]]&lt;=19,"Medium","High"))</f>
        <v>Low</v>
      </c>
      <c r="AA1213" s="1" t="str">
        <f>IF(Append1[[#This Row],[total_day_charge]]&gt;30,"Heavy User",
IF(Append1[[#This Row],[total_eve_charge]]&gt;20,"Evening User",
IF(Append1[[#This Row],[total_night_charge]]&gt;10,"Night User","Low User")))</f>
        <v>Night User</v>
      </c>
    </row>
    <row r="1214" spans="1:27" hidden="1" x14ac:dyDescent="0.3">
      <c r="A1214">
        <v>463</v>
      </c>
      <c r="B1214" s="1" t="s">
        <v>28</v>
      </c>
      <c r="C1214">
        <v>80</v>
      </c>
      <c r="D1214" s="1" t="s">
        <v>22</v>
      </c>
      <c r="E1214" s="1">
        <v>0</v>
      </c>
      <c r="F1214" s="1" t="s">
        <v>23</v>
      </c>
      <c r="G1214">
        <v>0</v>
      </c>
      <c r="H1214" t="str">
        <f>IF(Append1[[#This Row],[number_vmail_messages]]&lt;=10, "Low",
IF(Append1[[#This Row],[number_vmail_messages]]&lt;=25, "Medium", "High"))</f>
        <v>Low</v>
      </c>
      <c r="I1214">
        <v>160.6</v>
      </c>
      <c r="J1214">
        <v>103</v>
      </c>
      <c r="K1214">
        <v>27.3</v>
      </c>
      <c r="L1214">
        <v>237</v>
      </c>
      <c r="M1214">
        <v>109</v>
      </c>
      <c r="N1214">
        <v>20.149999999999999</v>
      </c>
      <c r="O1214">
        <v>245.1</v>
      </c>
      <c r="P1214">
        <v>88</v>
      </c>
      <c r="Q1214">
        <v>11.03</v>
      </c>
      <c r="R1214">
        <v>10.7</v>
      </c>
      <c r="S1214">
        <v>1</v>
      </c>
      <c r="T1214">
        <v>2.89</v>
      </c>
      <c r="U1214" t="str">
        <f>IF(Append1[[#This Row],[total_intl_charge]] &lt;= MEDIAN(Append1[total_intl_charge]), "Low", "High")</f>
        <v>High</v>
      </c>
      <c r="V1214">
        <v>1</v>
      </c>
      <c r="W1214" t="s">
        <v>23</v>
      </c>
      <c r="X1214" s="1" t="s">
        <v>23</v>
      </c>
      <c r="Y1214">
        <f>IF(Append1[[#This Row],[churn]]="yes", 1,0)</f>
        <v>0</v>
      </c>
      <c r="Z1214" t="str">
        <f>IF(Append1[[#This Row],[total_eve_charge]]&lt;=15,"Low",
IF(Append1[[#This Row],[total_eve_charge]]&lt;=19,"Medium","High"))</f>
        <v>High</v>
      </c>
      <c r="AA1214" s="1" t="str">
        <f>IF(Append1[[#This Row],[total_day_charge]]&gt;30,"Heavy User",
IF(Append1[[#This Row],[total_eve_charge]]&gt;20,"Evening User",
IF(Append1[[#This Row],[total_night_charge]]&gt;10,"Night User","Low User")))</f>
        <v>Evening User</v>
      </c>
    </row>
    <row r="1215" spans="1:27" x14ac:dyDescent="0.3">
      <c r="A1215">
        <v>464</v>
      </c>
      <c r="B1215" s="1" t="s">
        <v>36</v>
      </c>
      <c r="C1215">
        <v>99</v>
      </c>
      <c r="D1215" s="1" t="s">
        <v>32</v>
      </c>
      <c r="E1215" s="1">
        <v>0</v>
      </c>
      <c r="F1215" s="1" t="s">
        <v>24</v>
      </c>
      <c r="G1215">
        <v>28</v>
      </c>
      <c r="H1215" t="str">
        <f>IF(Append1[[#This Row],[number_vmail_messages]]&lt;=10, "Low",
IF(Append1[[#This Row],[number_vmail_messages]]&lt;=25, "Medium", "High"))</f>
        <v>High</v>
      </c>
      <c r="I1215">
        <v>200.7</v>
      </c>
      <c r="J1215">
        <v>88</v>
      </c>
      <c r="K1215">
        <v>34.119999999999997</v>
      </c>
      <c r="L1215">
        <v>264.2</v>
      </c>
      <c r="M1215">
        <v>116</v>
      </c>
      <c r="N1215">
        <v>22.46</v>
      </c>
      <c r="O1215">
        <v>172.7</v>
      </c>
      <c r="P1215">
        <v>102</v>
      </c>
      <c r="Q1215">
        <v>7.77</v>
      </c>
      <c r="R1215">
        <v>9.1</v>
      </c>
      <c r="S1215">
        <v>5</v>
      </c>
      <c r="T1215">
        <v>2.46</v>
      </c>
      <c r="U1215" t="str">
        <f>IF(Append1[[#This Row],[total_intl_charge]] &lt;= MEDIAN(Append1[total_intl_charge]), "Low", "High")</f>
        <v>Low</v>
      </c>
      <c r="V1215">
        <v>1</v>
      </c>
      <c r="W1215" t="s">
        <v>23</v>
      </c>
      <c r="X1215" s="1" t="s">
        <v>23</v>
      </c>
      <c r="Y1215">
        <f>IF(Append1[[#This Row],[churn]]="yes", 1,0)</f>
        <v>0</v>
      </c>
      <c r="Z1215" t="str">
        <f>IF(Append1[[#This Row],[total_eve_charge]]&lt;=15,"Low",
IF(Append1[[#This Row],[total_eve_charge]]&lt;=19,"Medium","High"))</f>
        <v>High</v>
      </c>
      <c r="AA1215" s="1" t="str">
        <f>IF(Append1[[#This Row],[total_day_charge]]&gt;30,"Heavy User",
IF(Append1[[#This Row],[total_eve_charge]]&gt;20,"Evening User",
IF(Append1[[#This Row],[total_night_charge]]&gt;10,"Night User","Low User")))</f>
        <v>Heavy User</v>
      </c>
    </row>
    <row r="1216" spans="1:27" hidden="1" x14ac:dyDescent="0.3">
      <c r="A1216">
        <v>465</v>
      </c>
      <c r="B1216" s="1" t="s">
        <v>35</v>
      </c>
      <c r="C1216">
        <v>99</v>
      </c>
      <c r="D1216" s="1" t="s">
        <v>22</v>
      </c>
      <c r="E1216" s="1">
        <v>0</v>
      </c>
      <c r="F1216" s="1" t="s">
        <v>23</v>
      </c>
      <c r="G1216">
        <v>0</v>
      </c>
      <c r="H1216" t="str">
        <f>IF(Append1[[#This Row],[number_vmail_messages]]&lt;=10, "Low",
IF(Append1[[#This Row],[number_vmail_messages]]&lt;=25, "Medium", "High"))</f>
        <v>Low</v>
      </c>
      <c r="I1216">
        <v>145.6</v>
      </c>
      <c r="J1216">
        <v>106</v>
      </c>
      <c r="K1216">
        <v>24.75</v>
      </c>
      <c r="L1216">
        <v>98.3</v>
      </c>
      <c r="M1216">
        <v>106</v>
      </c>
      <c r="N1216">
        <v>8.36</v>
      </c>
      <c r="O1216">
        <v>230.8</v>
      </c>
      <c r="P1216">
        <v>83</v>
      </c>
      <c r="Q1216">
        <v>10.39</v>
      </c>
      <c r="R1216">
        <v>10.9</v>
      </c>
      <c r="S1216">
        <v>5</v>
      </c>
      <c r="T1216">
        <v>2.94</v>
      </c>
      <c r="U1216" t="str">
        <f>IF(Append1[[#This Row],[total_intl_charge]] &lt;= MEDIAN(Append1[total_intl_charge]), "Low", "High")</f>
        <v>High</v>
      </c>
      <c r="V1216">
        <v>1</v>
      </c>
      <c r="W1216" t="s">
        <v>23</v>
      </c>
      <c r="X1216" s="1" t="s">
        <v>23</v>
      </c>
      <c r="Y1216">
        <f>IF(Append1[[#This Row],[churn]]="yes", 1,0)</f>
        <v>0</v>
      </c>
      <c r="Z1216" t="str">
        <f>IF(Append1[[#This Row],[total_eve_charge]]&lt;=15,"Low",
IF(Append1[[#This Row],[total_eve_charge]]&lt;=19,"Medium","High"))</f>
        <v>Low</v>
      </c>
      <c r="AA1216" s="1" t="str">
        <f>IF(Append1[[#This Row],[total_day_charge]]&gt;30,"Heavy User",
IF(Append1[[#This Row],[total_eve_charge]]&gt;20,"Evening User",
IF(Append1[[#This Row],[total_night_charge]]&gt;10,"Night User","Low User")))</f>
        <v>Night User</v>
      </c>
    </row>
    <row r="1217" spans="1:27" x14ac:dyDescent="0.3">
      <c r="A1217">
        <v>466</v>
      </c>
      <c r="B1217" s="1" t="s">
        <v>60</v>
      </c>
      <c r="C1217">
        <v>66</v>
      </c>
      <c r="D1217" s="1" t="s">
        <v>22</v>
      </c>
      <c r="E1217" s="1">
        <v>0</v>
      </c>
      <c r="F1217" s="1" t="s">
        <v>24</v>
      </c>
      <c r="G1217">
        <v>29</v>
      </c>
      <c r="H1217" t="str">
        <f>IF(Append1[[#This Row],[number_vmail_messages]]&lt;=10, "Low",
IF(Append1[[#This Row],[number_vmail_messages]]&lt;=25, "Medium", "High"))</f>
        <v>High</v>
      </c>
      <c r="I1217">
        <v>229.4</v>
      </c>
      <c r="J1217">
        <v>104</v>
      </c>
      <c r="K1217">
        <v>39</v>
      </c>
      <c r="L1217">
        <v>257.39999999999998</v>
      </c>
      <c r="M1217">
        <v>84</v>
      </c>
      <c r="N1217">
        <v>21.88</v>
      </c>
      <c r="O1217">
        <v>231.5</v>
      </c>
      <c r="P1217">
        <v>119</v>
      </c>
      <c r="Q1217">
        <v>10.42</v>
      </c>
      <c r="R1217">
        <v>8</v>
      </c>
      <c r="S1217">
        <v>1</v>
      </c>
      <c r="T1217">
        <v>2.16</v>
      </c>
      <c r="U1217" t="str">
        <f>IF(Append1[[#This Row],[total_intl_charge]] &lt;= MEDIAN(Append1[total_intl_charge]), "Low", "High")</f>
        <v>Low</v>
      </c>
      <c r="V1217">
        <v>2</v>
      </c>
      <c r="W1217" t="s">
        <v>23</v>
      </c>
      <c r="X1217" s="1" t="s">
        <v>23</v>
      </c>
      <c r="Y1217">
        <f>IF(Append1[[#This Row],[churn]]="yes", 1,0)</f>
        <v>0</v>
      </c>
      <c r="Z1217" t="str">
        <f>IF(Append1[[#This Row],[total_eve_charge]]&lt;=15,"Low",
IF(Append1[[#This Row],[total_eve_charge]]&lt;=19,"Medium","High"))</f>
        <v>High</v>
      </c>
      <c r="AA1217" s="1" t="str">
        <f>IF(Append1[[#This Row],[total_day_charge]]&gt;30,"Heavy User",
IF(Append1[[#This Row],[total_eve_charge]]&gt;20,"Evening User",
IF(Append1[[#This Row],[total_night_charge]]&gt;10,"Night User","Low User")))</f>
        <v>Heavy User</v>
      </c>
    </row>
    <row r="1218" spans="1:27" hidden="1" x14ac:dyDescent="0.3">
      <c r="A1218">
        <v>467</v>
      </c>
      <c r="B1218" s="1" t="s">
        <v>65</v>
      </c>
      <c r="C1218">
        <v>97</v>
      </c>
      <c r="D1218" s="1" t="s">
        <v>26</v>
      </c>
      <c r="E1218" s="1">
        <v>0</v>
      </c>
      <c r="F1218" s="1" t="s">
        <v>23</v>
      </c>
      <c r="G1218">
        <v>0</v>
      </c>
      <c r="H1218" t="str">
        <f>IF(Append1[[#This Row],[number_vmail_messages]]&lt;=10, "Low",
IF(Append1[[#This Row],[number_vmail_messages]]&lt;=25, "Medium", "High"))</f>
        <v>Low</v>
      </c>
      <c r="I1218">
        <v>211</v>
      </c>
      <c r="J1218">
        <v>76</v>
      </c>
      <c r="K1218">
        <v>35.869999999999997</v>
      </c>
      <c r="L1218">
        <v>189</v>
      </c>
      <c r="M1218">
        <v>100</v>
      </c>
      <c r="N1218">
        <v>16.07</v>
      </c>
      <c r="O1218">
        <v>123</v>
      </c>
      <c r="P1218">
        <v>102</v>
      </c>
      <c r="Q1218">
        <v>5.54</v>
      </c>
      <c r="R1218">
        <v>4.7</v>
      </c>
      <c r="S1218">
        <v>4</v>
      </c>
      <c r="T1218">
        <v>1.27</v>
      </c>
      <c r="U1218" t="str">
        <f>IF(Append1[[#This Row],[total_intl_charge]] &lt;= MEDIAN(Append1[total_intl_charge]), "Low", "High")</f>
        <v>Low</v>
      </c>
      <c r="V1218">
        <v>3</v>
      </c>
      <c r="W1218" t="s">
        <v>23</v>
      </c>
      <c r="X1218" s="1" t="s">
        <v>23</v>
      </c>
      <c r="Y1218">
        <f>IF(Append1[[#This Row],[churn]]="yes", 1,0)</f>
        <v>0</v>
      </c>
      <c r="Z1218" t="str">
        <f>IF(Append1[[#This Row],[total_eve_charge]]&lt;=15,"Low",
IF(Append1[[#This Row],[total_eve_charge]]&lt;=19,"Medium","High"))</f>
        <v>Medium</v>
      </c>
      <c r="AA1218" s="1" t="str">
        <f>IF(Append1[[#This Row],[total_day_charge]]&gt;30,"Heavy User",
IF(Append1[[#This Row],[total_eve_charge]]&gt;20,"Evening User",
IF(Append1[[#This Row],[total_night_charge]]&gt;10,"Night User","Low User")))</f>
        <v>Heavy User</v>
      </c>
    </row>
    <row r="1219" spans="1:27" x14ac:dyDescent="0.3">
      <c r="A1219">
        <v>468</v>
      </c>
      <c r="B1219" s="1" t="s">
        <v>54</v>
      </c>
      <c r="C1219">
        <v>75</v>
      </c>
      <c r="D1219" s="1" t="s">
        <v>26</v>
      </c>
      <c r="E1219" s="1">
        <v>0</v>
      </c>
      <c r="F1219" s="1" t="s">
        <v>24</v>
      </c>
      <c r="G1219">
        <v>37</v>
      </c>
      <c r="H1219" t="str">
        <f>IF(Append1[[#This Row],[number_vmail_messages]]&lt;=10, "Low",
IF(Append1[[#This Row],[number_vmail_messages]]&lt;=25, "Medium", "High"))</f>
        <v>High</v>
      </c>
      <c r="I1219">
        <v>121.5</v>
      </c>
      <c r="J1219">
        <v>97</v>
      </c>
      <c r="K1219">
        <v>20.66</v>
      </c>
      <c r="L1219">
        <v>271.39999999999998</v>
      </c>
      <c r="M1219">
        <v>110</v>
      </c>
      <c r="N1219">
        <v>23.07</v>
      </c>
      <c r="O1219">
        <v>248.7</v>
      </c>
      <c r="P1219">
        <v>97</v>
      </c>
      <c r="Q1219">
        <v>11.19</v>
      </c>
      <c r="R1219">
        <v>11.3</v>
      </c>
      <c r="S1219">
        <v>5</v>
      </c>
      <c r="T1219">
        <v>3.05</v>
      </c>
      <c r="U1219" t="str">
        <f>IF(Append1[[#This Row],[total_intl_charge]] &lt;= MEDIAN(Append1[total_intl_charge]), "Low", "High")</f>
        <v>High</v>
      </c>
      <c r="V1219">
        <v>2</v>
      </c>
      <c r="W1219" t="s">
        <v>23</v>
      </c>
      <c r="X1219" s="1" t="s">
        <v>23</v>
      </c>
      <c r="Y1219">
        <f>IF(Append1[[#This Row],[churn]]="yes", 1,0)</f>
        <v>0</v>
      </c>
      <c r="Z1219" t="str">
        <f>IF(Append1[[#This Row],[total_eve_charge]]&lt;=15,"Low",
IF(Append1[[#This Row],[total_eve_charge]]&lt;=19,"Medium","High"))</f>
        <v>High</v>
      </c>
      <c r="AA1219" s="1" t="str">
        <f>IF(Append1[[#This Row],[total_day_charge]]&gt;30,"Heavy User",
IF(Append1[[#This Row],[total_eve_charge]]&gt;20,"Evening User",
IF(Append1[[#This Row],[total_night_charge]]&gt;10,"Night User","Low User")))</f>
        <v>Evening User</v>
      </c>
    </row>
    <row r="1220" spans="1:27" hidden="1" x14ac:dyDescent="0.3">
      <c r="A1220">
        <v>469</v>
      </c>
      <c r="B1220" s="1" t="s">
        <v>55</v>
      </c>
      <c r="C1220">
        <v>85</v>
      </c>
      <c r="D1220" s="1" t="s">
        <v>26</v>
      </c>
      <c r="E1220" s="1">
        <v>1</v>
      </c>
      <c r="F1220" s="1" t="s">
        <v>23</v>
      </c>
      <c r="G1220">
        <v>0</v>
      </c>
      <c r="H1220" t="str">
        <f>IF(Append1[[#This Row],[number_vmail_messages]]&lt;=10, "Low",
IF(Append1[[#This Row],[number_vmail_messages]]&lt;=25, "Medium", "High"))</f>
        <v>Low</v>
      </c>
      <c r="I1220">
        <v>216</v>
      </c>
      <c r="J1220">
        <v>73</v>
      </c>
      <c r="K1220">
        <v>36.72</v>
      </c>
      <c r="L1220">
        <v>188.2</v>
      </c>
      <c r="M1220">
        <v>117</v>
      </c>
      <c r="N1220">
        <v>16</v>
      </c>
      <c r="O1220">
        <v>147.1</v>
      </c>
      <c r="P1220">
        <v>98</v>
      </c>
      <c r="Q1220">
        <v>6.62</v>
      </c>
      <c r="R1220">
        <v>3.6</v>
      </c>
      <c r="S1220">
        <v>7</v>
      </c>
      <c r="T1220">
        <v>0.97</v>
      </c>
      <c r="U1220" t="str">
        <f>IF(Append1[[#This Row],[total_intl_charge]] &lt;= MEDIAN(Append1[total_intl_charge]), "Low", "High")</f>
        <v>Low</v>
      </c>
      <c r="V1220">
        <v>2</v>
      </c>
      <c r="W1220" t="s">
        <v>23</v>
      </c>
      <c r="X1220" s="1" t="s">
        <v>24</v>
      </c>
      <c r="Y1220">
        <f>IF(Append1[[#This Row],[churn]]="yes", 1,0)</f>
        <v>0</v>
      </c>
      <c r="Z1220" t="str">
        <f>IF(Append1[[#This Row],[total_eve_charge]]&lt;=15,"Low",
IF(Append1[[#This Row],[total_eve_charge]]&lt;=19,"Medium","High"))</f>
        <v>Medium</v>
      </c>
      <c r="AA1220" s="1" t="str">
        <f>IF(Append1[[#This Row],[total_day_charge]]&gt;30,"Heavy User",
IF(Append1[[#This Row],[total_eve_charge]]&gt;20,"Evening User",
IF(Append1[[#This Row],[total_night_charge]]&gt;10,"Night User","Low User")))</f>
        <v>Heavy User</v>
      </c>
    </row>
    <row r="1221" spans="1:27" hidden="1" x14ac:dyDescent="0.3">
      <c r="A1221">
        <v>470</v>
      </c>
      <c r="B1221" s="1" t="s">
        <v>57</v>
      </c>
      <c r="C1221">
        <v>108</v>
      </c>
      <c r="D1221" s="1" t="s">
        <v>26</v>
      </c>
      <c r="E1221" s="1">
        <v>0</v>
      </c>
      <c r="F1221" s="1" t="s">
        <v>23</v>
      </c>
      <c r="G1221">
        <v>0</v>
      </c>
      <c r="H1221" t="str">
        <f>IF(Append1[[#This Row],[number_vmail_messages]]&lt;=10, "Low",
IF(Append1[[#This Row],[number_vmail_messages]]&lt;=25, "Medium", "High"))</f>
        <v>Low</v>
      </c>
      <c r="I1221">
        <v>293</v>
      </c>
      <c r="J1221">
        <v>88</v>
      </c>
      <c r="K1221">
        <v>49.81</v>
      </c>
      <c r="L1221">
        <v>160.6</v>
      </c>
      <c r="M1221">
        <v>101</v>
      </c>
      <c r="N1221">
        <v>13.65</v>
      </c>
      <c r="O1221">
        <v>143.9</v>
      </c>
      <c r="P1221">
        <v>87</v>
      </c>
      <c r="Q1221">
        <v>6.48</v>
      </c>
      <c r="R1221">
        <v>10</v>
      </c>
      <c r="S1221">
        <v>6</v>
      </c>
      <c r="T1221">
        <v>2.7</v>
      </c>
      <c r="U1221" t="str">
        <f>IF(Append1[[#This Row],[total_intl_charge]] &lt;= MEDIAN(Append1[total_intl_charge]), "Low", "High")</f>
        <v>Low</v>
      </c>
      <c r="V1221">
        <v>2</v>
      </c>
      <c r="W1221" t="s">
        <v>23</v>
      </c>
      <c r="X1221" s="1" t="s">
        <v>23</v>
      </c>
      <c r="Y1221">
        <f>IF(Append1[[#This Row],[churn]]="yes", 1,0)</f>
        <v>0</v>
      </c>
      <c r="Z1221" t="str">
        <f>IF(Append1[[#This Row],[total_eve_charge]]&lt;=15,"Low",
IF(Append1[[#This Row],[total_eve_charge]]&lt;=19,"Medium","High"))</f>
        <v>Low</v>
      </c>
      <c r="AA1221" s="1" t="str">
        <f>IF(Append1[[#This Row],[total_day_charge]]&gt;30,"Heavy User",
IF(Append1[[#This Row],[total_eve_charge]]&gt;20,"Evening User",
IF(Append1[[#This Row],[total_night_charge]]&gt;10,"Night User","Low User")))</f>
        <v>Heavy User</v>
      </c>
    </row>
    <row r="1222" spans="1:27" hidden="1" x14ac:dyDescent="0.3">
      <c r="A1222">
        <v>471</v>
      </c>
      <c r="B1222" s="1" t="s">
        <v>51</v>
      </c>
      <c r="C1222">
        <v>51</v>
      </c>
      <c r="D1222" s="1" t="s">
        <v>26</v>
      </c>
      <c r="E1222" s="1">
        <v>0</v>
      </c>
      <c r="F1222" s="1" t="s">
        <v>23</v>
      </c>
      <c r="G1222">
        <v>0</v>
      </c>
      <c r="H1222" t="str">
        <f>IF(Append1[[#This Row],[number_vmail_messages]]&lt;=10, "Low",
IF(Append1[[#This Row],[number_vmail_messages]]&lt;=25, "Medium", "High"))</f>
        <v>Low</v>
      </c>
      <c r="I1222">
        <v>181.5</v>
      </c>
      <c r="J1222">
        <v>108</v>
      </c>
      <c r="K1222">
        <v>30.86</v>
      </c>
      <c r="L1222">
        <v>196.9</v>
      </c>
      <c r="M1222">
        <v>87</v>
      </c>
      <c r="N1222">
        <v>16.739999999999998</v>
      </c>
      <c r="O1222">
        <v>187.2</v>
      </c>
      <c r="P1222">
        <v>119</v>
      </c>
      <c r="Q1222">
        <v>8.42</v>
      </c>
      <c r="R1222">
        <v>10.3</v>
      </c>
      <c r="S1222">
        <v>2</v>
      </c>
      <c r="T1222">
        <v>2.78</v>
      </c>
      <c r="U1222" t="str">
        <f>IF(Append1[[#This Row],[total_intl_charge]] &lt;= MEDIAN(Append1[total_intl_charge]), "Low", "High")</f>
        <v>Low</v>
      </c>
      <c r="V1222">
        <v>1</v>
      </c>
      <c r="W1222" t="s">
        <v>23</v>
      </c>
      <c r="X1222" s="1" t="s">
        <v>23</v>
      </c>
      <c r="Y1222">
        <f>IF(Append1[[#This Row],[churn]]="yes", 1,0)</f>
        <v>0</v>
      </c>
      <c r="Z1222" t="str">
        <f>IF(Append1[[#This Row],[total_eve_charge]]&lt;=15,"Low",
IF(Append1[[#This Row],[total_eve_charge]]&lt;=19,"Medium","High"))</f>
        <v>Medium</v>
      </c>
      <c r="AA1222" s="1" t="str">
        <f>IF(Append1[[#This Row],[total_day_charge]]&gt;30,"Heavy User",
IF(Append1[[#This Row],[total_eve_charge]]&gt;20,"Evening User",
IF(Append1[[#This Row],[total_night_charge]]&gt;10,"Night User","Low User")))</f>
        <v>Heavy User</v>
      </c>
    </row>
    <row r="1223" spans="1:27" x14ac:dyDescent="0.3">
      <c r="A1223">
        <v>472</v>
      </c>
      <c r="B1223" s="1" t="s">
        <v>38</v>
      </c>
      <c r="C1223">
        <v>186</v>
      </c>
      <c r="D1223" s="1" t="s">
        <v>22</v>
      </c>
      <c r="E1223" s="1">
        <v>0</v>
      </c>
      <c r="F1223" s="1" t="s">
        <v>24</v>
      </c>
      <c r="G1223">
        <v>26</v>
      </c>
      <c r="H1223" t="str">
        <f>IF(Append1[[#This Row],[number_vmail_messages]]&lt;=10, "Low",
IF(Append1[[#This Row],[number_vmail_messages]]&lt;=25, "Medium", "High"))</f>
        <v>High</v>
      </c>
      <c r="I1223">
        <v>74.3</v>
      </c>
      <c r="J1223">
        <v>107</v>
      </c>
      <c r="K1223">
        <v>12.63</v>
      </c>
      <c r="L1223">
        <v>177.3</v>
      </c>
      <c r="M1223">
        <v>116</v>
      </c>
      <c r="N1223">
        <v>15.07</v>
      </c>
      <c r="O1223">
        <v>296.3</v>
      </c>
      <c r="P1223">
        <v>90</v>
      </c>
      <c r="Q1223">
        <v>13.33</v>
      </c>
      <c r="R1223">
        <v>14.5</v>
      </c>
      <c r="S1223">
        <v>3</v>
      </c>
      <c r="T1223">
        <v>3.92</v>
      </c>
      <c r="U1223" t="str">
        <f>IF(Append1[[#This Row],[total_intl_charge]] &lt;= MEDIAN(Append1[total_intl_charge]), "Low", "High")</f>
        <v>High</v>
      </c>
      <c r="V1223">
        <v>2</v>
      </c>
      <c r="W1223" t="s">
        <v>23</v>
      </c>
      <c r="X1223" s="1" t="s">
        <v>23</v>
      </c>
      <c r="Y1223">
        <f>IF(Append1[[#This Row],[churn]]="yes", 1,0)</f>
        <v>0</v>
      </c>
      <c r="Z1223" t="str">
        <f>IF(Append1[[#This Row],[total_eve_charge]]&lt;=15,"Low",
IF(Append1[[#This Row],[total_eve_charge]]&lt;=19,"Medium","High"))</f>
        <v>Medium</v>
      </c>
      <c r="AA1223" s="1" t="str">
        <f>IF(Append1[[#This Row],[total_day_charge]]&gt;30,"Heavy User",
IF(Append1[[#This Row],[total_eve_charge]]&gt;20,"Evening User",
IF(Append1[[#This Row],[total_night_charge]]&gt;10,"Night User","Low User")))</f>
        <v>Night User</v>
      </c>
    </row>
    <row r="1224" spans="1:27" hidden="1" x14ac:dyDescent="0.3">
      <c r="A1224">
        <v>473</v>
      </c>
      <c r="B1224" s="1" t="s">
        <v>37</v>
      </c>
      <c r="C1224">
        <v>44</v>
      </c>
      <c r="D1224" s="1" t="s">
        <v>22</v>
      </c>
      <c r="E1224" s="1">
        <v>1</v>
      </c>
      <c r="F1224" s="1" t="s">
        <v>23</v>
      </c>
      <c r="G1224">
        <v>0</v>
      </c>
      <c r="H1224" t="str">
        <f>IF(Append1[[#This Row],[number_vmail_messages]]&lt;=10, "Low",
IF(Append1[[#This Row],[number_vmail_messages]]&lt;=25, "Medium", "High"))</f>
        <v>Low</v>
      </c>
      <c r="I1224">
        <v>62.3</v>
      </c>
      <c r="J1224">
        <v>92</v>
      </c>
      <c r="K1224">
        <v>10.59</v>
      </c>
      <c r="L1224">
        <v>275</v>
      </c>
      <c r="M1224">
        <v>82</v>
      </c>
      <c r="N1224">
        <v>23.38</v>
      </c>
      <c r="O1224">
        <v>138.69999999999999</v>
      </c>
      <c r="P1224">
        <v>108</v>
      </c>
      <c r="Q1224">
        <v>6.24</v>
      </c>
      <c r="R1224">
        <v>10.8</v>
      </c>
      <c r="S1224">
        <v>3</v>
      </c>
      <c r="T1224">
        <v>2.92</v>
      </c>
      <c r="U1224" t="str">
        <f>IF(Append1[[#This Row],[total_intl_charge]] &lt;= MEDIAN(Append1[total_intl_charge]), "Low", "High")</f>
        <v>High</v>
      </c>
      <c r="V1224">
        <v>1</v>
      </c>
      <c r="W1224" t="s">
        <v>23</v>
      </c>
      <c r="X1224" s="1" t="s">
        <v>24</v>
      </c>
      <c r="Y1224">
        <f>IF(Append1[[#This Row],[churn]]="yes", 1,0)</f>
        <v>0</v>
      </c>
      <c r="Z1224" t="str">
        <f>IF(Append1[[#This Row],[total_eve_charge]]&lt;=15,"Low",
IF(Append1[[#This Row],[total_eve_charge]]&lt;=19,"Medium","High"))</f>
        <v>High</v>
      </c>
      <c r="AA1224" s="1" t="str">
        <f>IF(Append1[[#This Row],[total_day_charge]]&gt;30,"Heavy User",
IF(Append1[[#This Row],[total_eve_charge]]&gt;20,"Evening User",
IF(Append1[[#This Row],[total_night_charge]]&gt;10,"Night User","Low User")))</f>
        <v>Evening User</v>
      </c>
    </row>
    <row r="1225" spans="1:27" x14ac:dyDescent="0.3">
      <c r="A1225">
        <v>474</v>
      </c>
      <c r="B1225" s="1" t="s">
        <v>45</v>
      </c>
      <c r="C1225">
        <v>64</v>
      </c>
      <c r="D1225" s="1" t="s">
        <v>32</v>
      </c>
      <c r="E1225" s="1">
        <v>0</v>
      </c>
      <c r="F1225" s="1" t="s">
        <v>24</v>
      </c>
      <c r="G1225">
        <v>31</v>
      </c>
      <c r="H1225" t="str">
        <f>IF(Append1[[#This Row],[number_vmail_messages]]&lt;=10, "Low",
IF(Append1[[#This Row],[number_vmail_messages]]&lt;=25, "Medium", "High"))</f>
        <v>High</v>
      </c>
      <c r="I1225">
        <v>228.6</v>
      </c>
      <c r="J1225">
        <v>88</v>
      </c>
      <c r="K1225">
        <v>38.86</v>
      </c>
      <c r="L1225">
        <v>248.5</v>
      </c>
      <c r="M1225">
        <v>109</v>
      </c>
      <c r="N1225">
        <v>21.12</v>
      </c>
      <c r="O1225">
        <v>167.1</v>
      </c>
      <c r="P1225">
        <v>124</v>
      </c>
      <c r="Q1225">
        <v>7.52</v>
      </c>
      <c r="R1225">
        <v>9</v>
      </c>
      <c r="S1225">
        <v>1</v>
      </c>
      <c r="T1225">
        <v>2.4300000000000002</v>
      </c>
      <c r="U1225" t="str">
        <f>IF(Append1[[#This Row],[total_intl_charge]] &lt;= MEDIAN(Append1[total_intl_charge]), "Low", "High")</f>
        <v>Low</v>
      </c>
      <c r="V1225">
        <v>3</v>
      </c>
      <c r="W1225" t="s">
        <v>23</v>
      </c>
      <c r="X1225" s="1" t="s">
        <v>23</v>
      </c>
      <c r="Y1225">
        <f>IF(Append1[[#This Row],[churn]]="yes", 1,0)</f>
        <v>0</v>
      </c>
      <c r="Z1225" t="str">
        <f>IF(Append1[[#This Row],[total_eve_charge]]&lt;=15,"Low",
IF(Append1[[#This Row],[total_eve_charge]]&lt;=19,"Medium","High"))</f>
        <v>High</v>
      </c>
      <c r="AA1225" s="1" t="str">
        <f>IF(Append1[[#This Row],[total_day_charge]]&gt;30,"Heavy User",
IF(Append1[[#This Row],[total_eve_charge]]&gt;20,"Evening User",
IF(Append1[[#This Row],[total_night_charge]]&gt;10,"Night User","Low User")))</f>
        <v>Heavy User</v>
      </c>
    </row>
    <row r="1226" spans="1:27" hidden="1" x14ac:dyDescent="0.3">
      <c r="A1226">
        <v>475</v>
      </c>
      <c r="B1226" s="1" t="s">
        <v>71</v>
      </c>
      <c r="C1226">
        <v>44</v>
      </c>
      <c r="D1226" s="1" t="s">
        <v>26</v>
      </c>
      <c r="E1226" s="1">
        <v>0</v>
      </c>
      <c r="F1226" s="1" t="s">
        <v>23</v>
      </c>
      <c r="G1226">
        <v>0</v>
      </c>
      <c r="H1226" t="str">
        <f>IF(Append1[[#This Row],[number_vmail_messages]]&lt;=10, "Low",
IF(Append1[[#This Row],[number_vmail_messages]]&lt;=25, "Medium", "High"))</f>
        <v>Low</v>
      </c>
      <c r="I1226">
        <v>228.1</v>
      </c>
      <c r="J1226">
        <v>121</v>
      </c>
      <c r="K1226">
        <v>38.78</v>
      </c>
      <c r="L1226">
        <v>276.5</v>
      </c>
      <c r="M1226">
        <v>79</v>
      </c>
      <c r="N1226">
        <v>23.5</v>
      </c>
      <c r="O1226">
        <v>279.8</v>
      </c>
      <c r="P1226">
        <v>77</v>
      </c>
      <c r="Q1226">
        <v>12.59</v>
      </c>
      <c r="R1226">
        <v>9.9</v>
      </c>
      <c r="S1226">
        <v>5</v>
      </c>
      <c r="T1226">
        <v>2.67</v>
      </c>
      <c r="U1226" t="str">
        <f>IF(Append1[[#This Row],[total_intl_charge]] &lt;= MEDIAN(Append1[total_intl_charge]), "Low", "High")</f>
        <v>Low</v>
      </c>
      <c r="V1226">
        <v>2</v>
      </c>
      <c r="W1226" t="s">
        <v>24</v>
      </c>
      <c r="X1226" s="1" t="s">
        <v>23</v>
      </c>
      <c r="Y1226">
        <f>IF(Append1[[#This Row],[churn]]="yes", 1,0)</f>
        <v>1</v>
      </c>
      <c r="Z1226" t="str">
        <f>IF(Append1[[#This Row],[total_eve_charge]]&lt;=15,"Low",
IF(Append1[[#This Row],[total_eve_charge]]&lt;=19,"Medium","High"))</f>
        <v>High</v>
      </c>
      <c r="AA1226" s="1" t="str">
        <f>IF(Append1[[#This Row],[total_day_charge]]&gt;30,"Heavy User",
IF(Append1[[#This Row],[total_eve_charge]]&gt;20,"Evening User",
IF(Append1[[#This Row],[total_night_charge]]&gt;10,"Night User","Low User")))</f>
        <v>Heavy User</v>
      </c>
    </row>
    <row r="1227" spans="1:27" x14ac:dyDescent="0.3">
      <c r="A1227">
        <v>476</v>
      </c>
      <c r="B1227" s="1" t="s">
        <v>62</v>
      </c>
      <c r="C1227">
        <v>114</v>
      </c>
      <c r="D1227" s="1" t="s">
        <v>22</v>
      </c>
      <c r="E1227" s="1">
        <v>0</v>
      </c>
      <c r="F1227" s="1" t="s">
        <v>24</v>
      </c>
      <c r="G1227">
        <v>36</v>
      </c>
      <c r="H1227" t="str">
        <f>IF(Append1[[#This Row],[number_vmail_messages]]&lt;=10, "Low",
IF(Append1[[#This Row],[number_vmail_messages]]&lt;=25, "Medium", "High"))</f>
        <v>High</v>
      </c>
      <c r="I1227">
        <v>309.89999999999998</v>
      </c>
      <c r="J1227">
        <v>90</v>
      </c>
      <c r="K1227">
        <v>52.68</v>
      </c>
      <c r="L1227">
        <v>200.3</v>
      </c>
      <c r="M1227">
        <v>89</v>
      </c>
      <c r="N1227">
        <v>17.03</v>
      </c>
      <c r="O1227">
        <v>183.5</v>
      </c>
      <c r="P1227">
        <v>105</v>
      </c>
      <c r="Q1227">
        <v>8.26</v>
      </c>
      <c r="R1227">
        <v>14.2</v>
      </c>
      <c r="S1227">
        <v>2</v>
      </c>
      <c r="T1227">
        <v>3.83</v>
      </c>
      <c r="U1227" t="str">
        <f>IF(Append1[[#This Row],[total_intl_charge]] &lt;= MEDIAN(Append1[total_intl_charge]), "Low", "High")</f>
        <v>High</v>
      </c>
      <c r="V1227">
        <v>1</v>
      </c>
      <c r="W1227" t="s">
        <v>23</v>
      </c>
      <c r="X1227" s="1" t="s">
        <v>23</v>
      </c>
      <c r="Y1227">
        <f>IF(Append1[[#This Row],[churn]]="yes", 1,0)</f>
        <v>0</v>
      </c>
      <c r="Z1227" t="str">
        <f>IF(Append1[[#This Row],[total_eve_charge]]&lt;=15,"Low",
IF(Append1[[#This Row],[total_eve_charge]]&lt;=19,"Medium","High"))</f>
        <v>Medium</v>
      </c>
      <c r="AA1227" s="1" t="str">
        <f>IF(Append1[[#This Row],[total_day_charge]]&gt;30,"Heavy User",
IF(Append1[[#This Row],[total_eve_charge]]&gt;20,"Evening User",
IF(Append1[[#This Row],[total_night_charge]]&gt;10,"Night User","Low User")))</f>
        <v>Heavy User</v>
      </c>
    </row>
    <row r="1228" spans="1:27" hidden="1" x14ac:dyDescent="0.3">
      <c r="A1228">
        <v>477</v>
      </c>
      <c r="B1228" s="1" t="s">
        <v>64</v>
      </c>
      <c r="C1228">
        <v>110</v>
      </c>
      <c r="D1228" s="1" t="s">
        <v>32</v>
      </c>
      <c r="E1228" s="1">
        <v>0</v>
      </c>
      <c r="F1228" s="1" t="s">
        <v>23</v>
      </c>
      <c r="G1228">
        <v>0</v>
      </c>
      <c r="H1228" t="str">
        <f>IF(Append1[[#This Row],[number_vmail_messages]]&lt;=10, "Low",
IF(Append1[[#This Row],[number_vmail_messages]]&lt;=25, "Medium", "High"))</f>
        <v>Low</v>
      </c>
      <c r="I1228">
        <v>149.80000000000001</v>
      </c>
      <c r="J1228">
        <v>112</v>
      </c>
      <c r="K1228">
        <v>25.47</v>
      </c>
      <c r="L1228">
        <v>180</v>
      </c>
      <c r="M1228">
        <v>93</v>
      </c>
      <c r="N1228">
        <v>15.3</v>
      </c>
      <c r="O1228">
        <v>140</v>
      </c>
      <c r="P1228">
        <v>119</v>
      </c>
      <c r="Q1228">
        <v>6.3</v>
      </c>
      <c r="R1228">
        <v>11.7</v>
      </c>
      <c r="S1228">
        <v>4</v>
      </c>
      <c r="T1228">
        <v>3.16</v>
      </c>
      <c r="U1228" t="str">
        <f>IF(Append1[[#This Row],[total_intl_charge]] &lt;= MEDIAN(Append1[total_intl_charge]), "Low", "High")</f>
        <v>High</v>
      </c>
      <c r="V1228">
        <v>2</v>
      </c>
      <c r="W1228" t="s">
        <v>23</v>
      </c>
      <c r="X1228" s="1" t="s">
        <v>23</v>
      </c>
      <c r="Y1228">
        <f>IF(Append1[[#This Row],[churn]]="yes", 1,0)</f>
        <v>0</v>
      </c>
      <c r="Z1228" t="str">
        <f>IF(Append1[[#This Row],[total_eve_charge]]&lt;=15,"Low",
IF(Append1[[#This Row],[total_eve_charge]]&lt;=19,"Medium","High"))</f>
        <v>Medium</v>
      </c>
      <c r="AA1228" s="1" t="str">
        <f>IF(Append1[[#This Row],[total_day_charge]]&gt;30,"Heavy User",
IF(Append1[[#This Row],[total_eve_charge]]&gt;20,"Evening User",
IF(Append1[[#This Row],[total_night_charge]]&gt;10,"Night User","Low User")))</f>
        <v>Low User</v>
      </c>
    </row>
    <row r="1229" spans="1:27" x14ac:dyDescent="0.3">
      <c r="A1229">
        <v>478</v>
      </c>
      <c r="B1229" s="1" t="s">
        <v>39</v>
      </c>
      <c r="C1229">
        <v>90</v>
      </c>
      <c r="D1229" s="1" t="s">
        <v>32</v>
      </c>
      <c r="E1229" s="1">
        <v>0</v>
      </c>
      <c r="F1229" s="1" t="s">
        <v>24</v>
      </c>
      <c r="G1229">
        <v>30</v>
      </c>
      <c r="H1229" t="str">
        <f>IF(Append1[[#This Row],[number_vmail_messages]]&lt;=10, "Low",
IF(Append1[[#This Row],[number_vmail_messages]]&lt;=25, "Medium", "High"))</f>
        <v>High</v>
      </c>
      <c r="I1229">
        <v>183.8</v>
      </c>
      <c r="J1229">
        <v>76</v>
      </c>
      <c r="K1229">
        <v>31.25</v>
      </c>
      <c r="L1229">
        <v>229.7</v>
      </c>
      <c r="M1229">
        <v>95</v>
      </c>
      <c r="N1229">
        <v>19.52</v>
      </c>
      <c r="O1229">
        <v>144.1</v>
      </c>
      <c r="P1229">
        <v>124</v>
      </c>
      <c r="Q1229">
        <v>6.48</v>
      </c>
      <c r="R1229">
        <v>7.7</v>
      </c>
      <c r="S1229">
        <v>3</v>
      </c>
      <c r="T1229">
        <v>2.08</v>
      </c>
      <c r="U1229" t="str">
        <f>IF(Append1[[#This Row],[total_intl_charge]] &lt;= MEDIAN(Append1[total_intl_charge]), "Low", "High")</f>
        <v>Low</v>
      </c>
      <c r="V1229">
        <v>1</v>
      </c>
      <c r="W1229" t="s">
        <v>23</v>
      </c>
      <c r="X1229" s="1" t="s">
        <v>23</v>
      </c>
      <c r="Y1229">
        <f>IF(Append1[[#This Row],[churn]]="yes", 1,0)</f>
        <v>0</v>
      </c>
      <c r="Z1229" t="str">
        <f>IF(Append1[[#This Row],[total_eve_charge]]&lt;=15,"Low",
IF(Append1[[#This Row],[total_eve_charge]]&lt;=19,"Medium","High"))</f>
        <v>High</v>
      </c>
      <c r="AA1229" s="1" t="str">
        <f>IF(Append1[[#This Row],[total_day_charge]]&gt;30,"Heavy User",
IF(Append1[[#This Row],[total_eve_charge]]&gt;20,"Evening User",
IF(Append1[[#This Row],[total_night_charge]]&gt;10,"Night User","Low User")))</f>
        <v>Heavy User</v>
      </c>
    </row>
    <row r="1230" spans="1:27" x14ac:dyDescent="0.3">
      <c r="A1230">
        <v>479</v>
      </c>
      <c r="B1230" s="1" t="s">
        <v>60</v>
      </c>
      <c r="C1230">
        <v>72</v>
      </c>
      <c r="D1230" s="1" t="s">
        <v>32</v>
      </c>
      <c r="E1230" s="1">
        <v>0</v>
      </c>
      <c r="F1230" s="1" t="s">
        <v>24</v>
      </c>
      <c r="G1230">
        <v>21</v>
      </c>
      <c r="H1230" t="str">
        <f>IF(Append1[[#This Row],[number_vmail_messages]]&lt;=10, "Low",
IF(Append1[[#This Row],[number_vmail_messages]]&lt;=25, "Medium", "High"))</f>
        <v>Medium</v>
      </c>
      <c r="I1230">
        <v>186.7</v>
      </c>
      <c r="J1230">
        <v>108</v>
      </c>
      <c r="K1230">
        <v>31.74</v>
      </c>
      <c r="L1230">
        <v>335</v>
      </c>
      <c r="M1230">
        <v>86</v>
      </c>
      <c r="N1230">
        <v>28.48</v>
      </c>
      <c r="O1230">
        <v>187.2</v>
      </c>
      <c r="P1230">
        <v>119</v>
      </c>
      <c r="Q1230">
        <v>8.42</v>
      </c>
      <c r="R1230">
        <v>16.5</v>
      </c>
      <c r="S1230">
        <v>4</v>
      </c>
      <c r="T1230">
        <v>4.46</v>
      </c>
      <c r="U1230" t="str">
        <f>IF(Append1[[#This Row],[total_intl_charge]] &lt;= MEDIAN(Append1[total_intl_charge]), "Low", "High")</f>
        <v>High</v>
      </c>
      <c r="V1230">
        <v>1</v>
      </c>
      <c r="W1230" t="s">
        <v>23</v>
      </c>
      <c r="X1230" s="1" t="s">
        <v>23</v>
      </c>
      <c r="Y1230">
        <f>IF(Append1[[#This Row],[churn]]="yes", 1,0)</f>
        <v>0</v>
      </c>
      <c r="Z1230" t="str">
        <f>IF(Append1[[#This Row],[total_eve_charge]]&lt;=15,"Low",
IF(Append1[[#This Row],[total_eve_charge]]&lt;=19,"Medium","High"))</f>
        <v>High</v>
      </c>
      <c r="AA1230" s="1" t="str">
        <f>IF(Append1[[#This Row],[total_day_charge]]&gt;30,"Heavy User",
IF(Append1[[#This Row],[total_eve_charge]]&gt;20,"Evening User",
IF(Append1[[#This Row],[total_night_charge]]&gt;10,"Night User","Low User")))</f>
        <v>Heavy User</v>
      </c>
    </row>
    <row r="1231" spans="1:27" hidden="1" x14ac:dyDescent="0.3">
      <c r="A1231">
        <v>480</v>
      </c>
      <c r="B1231" s="1" t="s">
        <v>57</v>
      </c>
      <c r="C1231">
        <v>113</v>
      </c>
      <c r="D1231" s="1" t="s">
        <v>22</v>
      </c>
      <c r="E1231" s="1">
        <v>0</v>
      </c>
      <c r="F1231" s="1" t="s">
        <v>23</v>
      </c>
      <c r="G1231">
        <v>0</v>
      </c>
      <c r="H1231" t="str">
        <f>IF(Append1[[#This Row],[number_vmail_messages]]&lt;=10, "Low",
IF(Append1[[#This Row],[number_vmail_messages]]&lt;=25, "Medium", "High"))</f>
        <v>Low</v>
      </c>
      <c r="I1231">
        <v>209.4</v>
      </c>
      <c r="J1231">
        <v>151</v>
      </c>
      <c r="K1231">
        <v>35.6</v>
      </c>
      <c r="L1231">
        <v>347.3</v>
      </c>
      <c r="M1231">
        <v>113</v>
      </c>
      <c r="N1231">
        <v>29.52</v>
      </c>
      <c r="O1231">
        <v>246</v>
      </c>
      <c r="P1231">
        <v>116</v>
      </c>
      <c r="Q1231">
        <v>11.07</v>
      </c>
      <c r="R1231">
        <v>7.4</v>
      </c>
      <c r="S1231">
        <v>2</v>
      </c>
      <c r="T1231">
        <v>2</v>
      </c>
      <c r="U1231" t="str">
        <f>IF(Append1[[#This Row],[total_intl_charge]] &lt;= MEDIAN(Append1[total_intl_charge]), "Low", "High")</f>
        <v>Low</v>
      </c>
      <c r="V1231">
        <v>1</v>
      </c>
      <c r="W1231" t="s">
        <v>24</v>
      </c>
      <c r="X1231" s="1" t="s">
        <v>23</v>
      </c>
      <c r="Y1231">
        <f>IF(Append1[[#This Row],[churn]]="yes", 1,0)</f>
        <v>1</v>
      </c>
      <c r="Z1231" t="str">
        <f>IF(Append1[[#This Row],[total_eve_charge]]&lt;=15,"Low",
IF(Append1[[#This Row],[total_eve_charge]]&lt;=19,"Medium","High"))</f>
        <v>High</v>
      </c>
      <c r="AA1231" s="1" t="str">
        <f>IF(Append1[[#This Row],[total_day_charge]]&gt;30,"Heavy User",
IF(Append1[[#This Row],[total_eve_charge]]&gt;20,"Evening User",
IF(Append1[[#This Row],[total_night_charge]]&gt;10,"Night User","Low User")))</f>
        <v>Heavy User</v>
      </c>
    </row>
    <row r="1232" spans="1:27" x14ac:dyDescent="0.3">
      <c r="A1232">
        <v>481</v>
      </c>
      <c r="B1232" s="1" t="s">
        <v>53</v>
      </c>
      <c r="C1232">
        <v>171</v>
      </c>
      <c r="D1232" s="1" t="s">
        <v>22</v>
      </c>
      <c r="E1232" s="1">
        <v>0</v>
      </c>
      <c r="F1232" s="1" t="s">
        <v>24</v>
      </c>
      <c r="G1232">
        <v>25</v>
      </c>
      <c r="H1232" t="str">
        <f>IF(Append1[[#This Row],[number_vmail_messages]]&lt;=10, "Low",
IF(Append1[[#This Row],[number_vmail_messages]]&lt;=25, "Medium", "High"))</f>
        <v>Medium</v>
      </c>
      <c r="I1232">
        <v>223.2</v>
      </c>
      <c r="J1232">
        <v>77</v>
      </c>
      <c r="K1232">
        <v>37.94</v>
      </c>
      <c r="L1232">
        <v>183.2</v>
      </c>
      <c r="M1232">
        <v>118</v>
      </c>
      <c r="N1232">
        <v>15.57</v>
      </c>
      <c r="O1232">
        <v>150.80000000000001</v>
      </c>
      <c r="P1232">
        <v>90</v>
      </c>
      <c r="Q1232">
        <v>6.79</v>
      </c>
      <c r="R1232">
        <v>10.199999999999999</v>
      </c>
      <c r="S1232">
        <v>3</v>
      </c>
      <c r="T1232">
        <v>2.75</v>
      </c>
      <c r="U1232" t="str">
        <f>IF(Append1[[#This Row],[total_intl_charge]] &lt;= MEDIAN(Append1[total_intl_charge]), "Low", "High")</f>
        <v>Low</v>
      </c>
      <c r="V1232">
        <v>3</v>
      </c>
      <c r="W1232" t="s">
        <v>23</v>
      </c>
      <c r="X1232" s="1" t="s">
        <v>23</v>
      </c>
      <c r="Y1232">
        <f>IF(Append1[[#This Row],[churn]]="yes", 1,0)</f>
        <v>0</v>
      </c>
      <c r="Z1232" t="str">
        <f>IF(Append1[[#This Row],[total_eve_charge]]&lt;=15,"Low",
IF(Append1[[#This Row],[total_eve_charge]]&lt;=19,"Medium","High"))</f>
        <v>Medium</v>
      </c>
      <c r="AA1232" s="1" t="str">
        <f>IF(Append1[[#This Row],[total_day_charge]]&gt;30,"Heavy User",
IF(Append1[[#This Row],[total_eve_charge]]&gt;20,"Evening User",
IF(Append1[[#This Row],[total_night_charge]]&gt;10,"Night User","Low User")))</f>
        <v>Heavy User</v>
      </c>
    </row>
    <row r="1233" spans="1:27" hidden="1" x14ac:dyDescent="0.3">
      <c r="A1233">
        <v>482</v>
      </c>
      <c r="B1233" s="1" t="s">
        <v>58</v>
      </c>
      <c r="C1233">
        <v>104</v>
      </c>
      <c r="D1233" s="1" t="s">
        <v>22</v>
      </c>
      <c r="E1233" s="1">
        <v>0</v>
      </c>
      <c r="F1233" s="1" t="s">
        <v>23</v>
      </c>
      <c r="G1233">
        <v>0</v>
      </c>
      <c r="H1233" t="str">
        <f>IF(Append1[[#This Row],[number_vmail_messages]]&lt;=10, "Low",
IF(Append1[[#This Row],[number_vmail_messages]]&lt;=25, "Medium", "High"))</f>
        <v>Low</v>
      </c>
      <c r="I1233">
        <v>164.2</v>
      </c>
      <c r="J1233">
        <v>109</v>
      </c>
      <c r="K1233">
        <v>27.91</v>
      </c>
      <c r="L1233">
        <v>155.4</v>
      </c>
      <c r="M1233">
        <v>90</v>
      </c>
      <c r="N1233">
        <v>13.21</v>
      </c>
      <c r="O1233">
        <v>168.9</v>
      </c>
      <c r="P1233">
        <v>117</v>
      </c>
      <c r="Q1233">
        <v>7.6</v>
      </c>
      <c r="R1233">
        <v>10.7</v>
      </c>
      <c r="S1233">
        <v>8</v>
      </c>
      <c r="T1233">
        <v>2.89</v>
      </c>
      <c r="U1233" t="str">
        <f>IF(Append1[[#This Row],[total_intl_charge]] &lt;= MEDIAN(Append1[total_intl_charge]), "Low", "High")</f>
        <v>High</v>
      </c>
      <c r="V1233">
        <v>1</v>
      </c>
      <c r="W1233" t="s">
        <v>23</v>
      </c>
      <c r="X1233" s="1" t="s">
        <v>23</v>
      </c>
      <c r="Y1233">
        <f>IF(Append1[[#This Row],[churn]]="yes", 1,0)</f>
        <v>0</v>
      </c>
      <c r="Z1233" t="str">
        <f>IF(Append1[[#This Row],[total_eve_charge]]&lt;=15,"Low",
IF(Append1[[#This Row],[total_eve_charge]]&lt;=19,"Medium","High"))</f>
        <v>Low</v>
      </c>
      <c r="AA1233" s="1" t="str">
        <f>IF(Append1[[#This Row],[total_day_charge]]&gt;30,"Heavy User",
IF(Append1[[#This Row],[total_eve_charge]]&gt;20,"Evening User",
IF(Append1[[#This Row],[total_night_charge]]&gt;10,"Night User","Low User")))</f>
        <v>Low User</v>
      </c>
    </row>
    <row r="1234" spans="1:27" hidden="1" x14ac:dyDescent="0.3">
      <c r="A1234">
        <v>483</v>
      </c>
      <c r="B1234" s="1" t="s">
        <v>65</v>
      </c>
      <c r="C1234">
        <v>165</v>
      </c>
      <c r="D1234" s="1" t="s">
        <v>32</v>
      </c>
      <c r="E1234" s="1">
        <v>0</v>
      </c>
      <c r="F1234" s="1" t="s">
        <v>23</v>
      </c>
      <c r="G1234">
        <v>0</v>
      </c>
      <c r="H1234" t="str">
        <f>IF(Append1[[#This Row],[number_vmail_messages]]&lt;=10, "Low",
IF(Append1[[#This Row],[number_vmail_messages]]&lt;=25, "Medium", "High"))</f>
        <v>Low</v>
      </c>
      <c r="I1234">
        <v>150.5</v>
      </c>
      <c r="J1234">
        <v>75</v>
      </c>
      <c r="K1234">
        <v>25.59</v>
      </c>
      <c r="L1234">
        <v>193.1</v>
      </c>
      <c r="M1234">
        <v>93</v>
      </c>
      <c r="N1234">
        <v>16.41</v>
      </c>
      <c r="O1234">
        <v>311.60000000000002</v>
      </c>
      <c r="P1234">
        <v>93</v>
      </c>
      <c r="Q1234">
        <v>14.02</v>
      </c>
      <c r="R1234">
        <v>10.3</v>
      </c>
      <c r="S1234">
        <v>2</v>
      </c>
      <c r="T1234">
        <v>2.78</v>
      </c>
      <c r="U1234" t="str">
        <f>IF(Append1[[#This Row],[total_intl_charge]] &lt;= MEDIAN(Append1[total_intl_charge]), "Low", "High")</f>
        <v>Low</v>
      </c>
      <c r="V1234">
        <v>1</v>
      </c>
      <c r="W1234" t="s">
        <v>23</v>
      </c>
      <c r="X1234" s="1" t="s">
        <v>23</v>
      </c>
      <c r="Y1234">
        <f>IF(Append1[[#This Row],[churn]]="yes", 1,0)</f>
        <v>0</v>
      </c>
      <c r="Z1234" t="str">
        <f>IF(Append1[[#This Row],[total_eve_charge]]&lt;=15,"Low",
IF(Append1[[#This Row],[total_eve_charge]]&lt;=19,"Medium","High"))</f>
        <v>Medium</v>
      </c>
      <c r="AA1234" s="1" t="str">
        <f>IF(Append1[[#This Row],[total_day_charge]]&gt;30,"Heavy User",
IF(Append1[[#This Row],[total_eve_charge]]&gt;20,"Evening User",
IF(Append1[[#This Row],[total_night_charge]]&gt;10,"Night User","Low User")))</f>
        <v>Night User</v>
      </c>
    </row>
    <row r="1235" spans="1:27" hidden="1" x14ac:dyDescent="0.3">
      <c r="A1235">
        <v>484</v>
      </c>
      <c r="B1235" s="1" t="s">
        <v>62</v>
      </c>
      <c r="C1235">
        <v>104</v>
      </c>
      <c r="D1235" s="1" t="s">
        <v>26</v>
      </c>
      <c r="E1235" s="1">
        <v>0</v>
      </c>
      <c r="F1235" s="1" t="s">
        <v>23</v>
      </c>
      <c r="G1235">
        <v>0</v>
      </c>
      <c r="H1235" t="str">
        <f>IF(Append1[[#This Row],[number_vmail_messages]]&lt;=10, "Low",
IF(Append1[[#This Row],[number_vmail_messages]]&lt;=25, "Medium", "High"))</f>
        <v>Low</v>
      </c>
      <c r="I1235">
        <v>234.2</v>
      </c>
      <c r="J1235">
        <v>128</v>
      </c>
      <c r="K1235">
        <v>39.81</v>
      </c>
      <c r="L1235">
        <v>293.10000000000002</v>
      </c>
      <c r="M1235">
        <v>92</v>
      </c>
      <c r="N1235">
        <v>24.91</v>
      </c>
      <c r="O1235">
        <v>183.9</v>
      </c>
      <c r="P1235">
        <v>79</v>
      </c>
      <c r="Q1235">
        <v>8.2799999999999994</v>
      </c>
      <c r="R1235">
        <v>9.8000000000000007</v>
      </c>
      <c r="S1235">
        <v>6</v>
      </c>
      <c r="T1235">
        <v>2.65</v>
      </c>
      <c r="U1235" t="str">
        <f>IF(Append1[[#This Row],[total_intl_charge]] &lt;= MEDIAN(Append1[total_intl_charge]), "Low", "High")</f>
        <v>Low</v>
      </c>
      <c r="V1235">
        <v>0</v>
      </c>
      <c r="W1235" t="s">
        <v>24</v>
      </c>
      <c r="X1235" s="1" t="s">
        <v>23</v>
      </c>
      <c r="Y1235">
        <f>IF(Append1[[#This Row],[churn]]="yes", 1,0)</f>
        <v>1</v>
      </c>
      <c r="Z1235" t="str">
        <f>IF(Append1[[#This Row],[total_eve_charge]]&lt;=15,"Low",
IF(Append1[[#This Row],[total_eve_charge]]&lt;=19,"Medium","High"))</f>
        <v>High</v>
      </c>
      <c r="AA1235" s="1" t="str">
        <f>IF(Append1[[#This Row],[total_day_charge]]&gt;30,"Heavy User",
IF(Append1[[#This Row],[total_eve_charge]]&gt;20,"Evening User",
IF(Append1[[#This Row],[total_night_charge]]&gt;10,"Night User","Low User")))</f>
        <v>Heavy User</v>
      </c>
    </row>
    <row r="1236" spans="1:27" hidden="1" x14ac:dyDescent="0.3">
      <c r="A1236">
        <v>485</v>
      </c>
      <c r="B1236" s="1" t="s">
        <v>68</v>
      </c>
      <c r="C1236">
        <v>110</v>
      </c>
      <c r="D1236" s="1" t="s">
        <v>32</v>
      </c>
      <c r="E1236" s="1">
        <v>0</v>
      </c>
      <c r="F1236" s="1" t="s">
        <v>23</v>
      </c>
      <c r="G1236">
        <v>0</v>
      </c>
      <c r="H1236" t="str">
        <f>IF(Append1[[#This Row],[number_vmail_messages]]&lt;=10, "Low",
IF(Append1[[#This Row],[number_vmail_messages]]&lt;=25, "Medium", "High"))</f>
        <v>Low</v>
      </c>
      <c r="I1236">
        <v>55.3</v>
      </c>
      <c r="J1236">
        <v>102</v>
      </c>
      <c r="K1236">
        <v>9.4</v>
      </c>
      <c r="L1236">
        <v>164.7</v>
      </c>
      <c r="M1236">
        <v>124</v>
      </c>
      <c r="N1236">
        <v>14</v>
      </c>
      <c r="O1236">
        <v>200.7</v>
      </c>
      <c r="P1236">
        <v>108</v>
      </c>
      <c r="Q1236">
        <v>9.0299999999999994</v>
      </c>
      <c r="R1236">
        <v>10.199999999999999</v>
      </c>
      <c r="S1236">
        <v>5</v>
      </c>
      <c r="T1236">
        <v>2.75</v>
      </c>
      <c r="U1236" t="str">
        <f>IF(Append1[[#This Row],[total_intl_charge]] &lt;= MEDIAN(Append1[total_intl_charge]), "Low", "High")</f>
        <v>Low</v>
      </c>
      <c r="V1236">
        <v>1</v>
      </c>
      <c r="W1236" t="s">
        <v>23</v>
      </c>
      <c r="X1236" s="1" t="s">
        <v>23</v>
      </c>
      <c r="Y1236">
        <f>IF(Append1[[#This Row],[churn]]="yes", 1,0)</f>
        <v>0</v>
      </c>
      <c r="Z1236" t="str">
        <f>IF(Append1[[#This Row],[total_eve_charge]]&lt;=15,"Low",
IF(Append1[[#This Row],[total_eve_charge]]&lt;=19,"Medium","High"))</f>
        <v>Low</v>
      </c>
      <c r="AA1236" s="1" t="str">
        <f>IF(Append1[[#This Row],[total_day_charge]]&gt;30,"Heavy User",
IF(Append1[[#This Row],[total_eve_charge]]&gt;20,"Evening User",
IF(Append1[[#This Row],[total_night_charge]]&gt;10,"Night User","Low User")))</f>
        <v>Low User</v>
      </c>
    </row>
    <row r="1237" spans="1:27" hidden="1" x14ac:dyDescent="0.3">
      <c r="A1237">
        <v>486</v>
      </c>
      <c r="B1237" s="1" t="s">
        <v>40</v>
      </c>
      <c r="C1237">
        <v>90</v>
      </c>
      <c r="D1237" s="1" t="s">
        <v>32</v>
      </c>
      <c r="E1237" s="1">
        <v>1</v>
      </c>
      <c r="F1237" s="1" t="s">
        <v>23</v>
      </c>
      <c r="G1237">
        <v>0</v>
      </c>
      <c r="H1237" t="str">
        <f>IF(Append1[[#This Row],[number_vmail_messages]]&lt;=10, "Low",
IF(Append1[[#This Row],[number_vmail_messages]]&lt;=25, "Medium", "High"))</f>
        <v>Low</v>
      </c>
      <c r="I1237">
        <v>221.8</v>
      </c>
      <c r="J1237">
        <v>97</v>
      </c>
      <c r="K1237">
        <v>37.71</v>
      </c>
      <c r="L1237">
        <v>203.8</v>
      </c>
      <c r="M1237">
        <v>134</v>
      </c>
      <c r="N1237">
        <v>17.32</v>
      </c>
      <c r="O1237">
        <v>215.8</v>
      </c>
      <c r="P1237">
        <v>154</v>
      </c>
      <c r="Q1237">
        <v>9.7100000000000009</v>
      </c>
      <c r="R1237">
        <v>8.4</v>
      </c>
      <c r="S1237">
        <v>4</v>
      </c>
      <c r="T1237">
        <v>2.27</v>
      </c>
      <c r="U1237" t="str">
        <f>IF(Append1[[#This Row],[total_intl_charge]] &lt;= MEDIAN(Append1[total_intl_charge]), "Low", "High")</f>
        <v>Low</v>
      </c>
      <c r="V1237">
        <v>1</v>
      </c>
      <c r="W1237" t="s">
        <v>23</v>
      </c>
      <c r="X1237" s="1" t="s">
        <v>24</v>
      </c>
      <c r="Y1237">
        <f>IF(Append1[[#This Row],[churn]]="yes", 1,0)</f>
        <v>0</v>
      </c>
      <c r="Z1237" t="str">
        <f>IF(Append1[[#This Row],[total_eve_charge]]&lt;=15,"Low",
IF(Append1[[#This Row],[total_eve_charge]]&lt;=19,"Medium","High"))</f>
        <v>Medium</v>
      </c>
      <c r="AA1237" s="1" t="str">
        <f>IF(Append1[[#This Row],[total_day_charge]]&gt;30,"Heavy User",
IF(Append1[[#This Row],[total_eve_charge]]&gt;20,"Evening User",
IF(Append1[[#This Row],[total_night_charge]]&gt;10,"Night User","Low User")))</f>
        <v>Heavy User</v>
      </c>
    </row>
    <row r="1238" spans="1:27" hidden="1" x14ac:dyDescent="0.3">
      <c r="A1238">
        <v>487</v>
      </c>
      <c r="B1238" s="1" t="s">
        <v>52</v>
      </c>
      <c r="C1238">
        <v>114</v>
      </c>
      <c r="D1238" s="1" t="s">
        <v>22</v>
      </c>
      <c r="E1238" s="1">
        <v>0</v>
      </c>
      <c r="F1238" s="1" t="s">
        <v>23</v>
      </c>
      <c r="G1238">
        <v>0</v>
      </c>
      <c r="H1238" t="str">
        <f>IF(Append1[[#This Row],[number_vmail_messages]]&lt;=10, "Low",
IF(Append1[[#This Row],[number_vmail_messages]]&lt;=25, "Medium", "High"))</f>
        <v>Low</v>
      </c>
      <c r="I1238">
        <v>169.6</v>
      </c>
      <c r="J1238">
        <v>85</v>
      </c>
      <c r="K1238">
        <v>28.83</v>
      </c>
      <c r="L1238">
        <v>58.9</v>
      </c>
      <c r="M1238">
        <v>86</v>
      </c>
      <c r="N1238">
        <v>5.01</v>
      </c>
      <c r="O1238">
        <v>179.3</v>
      </c>
      <c r="P1238">
        <v>124</v>
      </c>
      <c r="Q1238">
        <v>8.07</v>
      </c>
      <c r="R1238">
        <v>7.4</v>
      </c>
      <c r="S1238">
        <v>8</v>
      </c>
      <c r="T1238">
        <v>2</v>
      </c>
      <c r="U1238" t="str">
        <f>IF(Append1[[#This Row],[total_intl_charge]] &lt;= MEDIAN(Append1[total_intl_charge]), "Low", "High")</f>
        <v>Low</v>
      </c>
      <c r="V1238">
        <v>1</v>
      </c>
      <c r="W1238" t="s">
        <v>23</v>
      </c>
      <c r="X1238" s="1" t="s">
        <v>23</v>
      </c>
      <c r="Y1238">
        <f>IF(Append1[[#This Row],[churn]]="yes", 1,0)</f>
        <v>0</v>
      </c>
      <c r="Z1238" t="str">
        <f>IF(Append1[[#This Row],[total_eve_charge]]&lt;=15,"Low",
IF(Append1[[#This Row],[total_eve_charge]]&lt;=19,"Medium","High"))</f>
        <v>Low</v>
      </c>
      <c r="AA1238" s="1" t="str">
        <f>IF(Append1[[#This Row],[total_day_charge]]&gt;30,"Heavy User",
IF(Append1[[#This Row],[total_eve_charge]]&gt;20,"Evening User",
IF(Append1[[#This Row],[total_night_charge]]&gt;10,"Night User","Low User")))</f>
        <v>Low User</v>
      </c>
    </row>
    <row r="1239" spans="1:27" hidden="1" x14ac:dyDescent="0.3">
      <c r="A1239">
        <v>488</v>
      </c>
      <c r="B1239" s="1" t="s">
        <v>50</v>
      </c>
      <c r="C1239">
        <v>101</v>
      </c>
      <c r="D1239" s="1" t="s">
        <v>32</v>
      </c>
      <c r="E1239" s="1">
        <v>0</v>
      </c>
      <c r="F1239" s="1" t="s">
        <v>23</v>
      </c>
      <c r="G1239">
        <v>0</v>
      </c>
      <c r="H1239" t="str">
        <f>IF(Append1[[#This Row],[number_vmail_messages]]&lt;=10, "Low",
IF(Append1[[#This Row],[number_vmail_messages]]&lt;=25, "Medium", "High"))</f>
        <v>Low</v>
      </c>
      <c r="I1239">
        <v>89.7</v>
      </c>
      <c r="J1239">
        <v>118</v>
      </c>
      <c r="K1239">
        <v>15.25</v>
      </c>
      <c r="L1239">
        <v>260.10000000000002</v>
      </c>
      <c r="M1239">
        <v>79</v>
      </c>
      <c r="N1239">
        <v>22.11</v>
      </c>
      <c r="O1239">
        <v>170.1</v>
      </c>
      <c r="P1239">
        <v>93</v>
      </c>
      <c r="Q1239">
        <v>7.65</v>
      </c>
      <c r="R1239">
        <v>13.5</v>
      </c>
      <c r="S1239">
        <v>11</v>
      </c>
      <c r="T1239">
        <v>3.65</v>
      </c>
      <c r="U1239" t="str">
        <f>IF(Append1[[#This Row],[total_intl_charge]] &lt;= MEDIAN(Append1[total_intl_charge]), "Low", "High")</f>
        <v>High</v>
      </c>
      <c r="V1239">
        <v>5</v>
      </c>
      <c r="W1239" t="s">
        <v>24</v>
      </c>
      <c r="X1239" s="1" t="s">
        <v>23</v>
      </c>
      <c r="Y1239">
        <f>IF(Append1[[#This Row],[churn]]="yes", 1,0)</f>
        <v>1</v>
      </c>
      <c r="Z1239" t="str">
        <f>IF(Append1[[#This Row],[total_eve_charge]]&lt;=15,"Low",
IF(Append1[[#This Row],[total_eve_charge]]&lt;=19,"Medium","High"))</f>
        <v>High</v>
      </c>
      <c r="AA1239" s="1" t="str">
        <f>IF(Append1[[#This Row],[total_day_charge]]&gt;30,"Heavy User",
IF(Append1[[#This Row],[total_eve_charge]]&gt;20,"Evening User",
IF(Append1[[#This Row],[total_night_charge]]&gt;10,"Night User","Low User")))</f>
        <v>Evening User</v>
      </c>
    </row>
    <row r="1240" spans="1:27" x14ac:dyDescent="0.3">
      <c r="A1240">
        <v>489</v>
      </c>
      <c r="B1240" s="1" t="s">
        <v>37</v>
      </c>
      <c r="C1240">
        <v>117</v>
      </c>
      <c r="D1240" s="1" t="s">
        <v>32</v>
      </c>
      <c r="E1240" s="1">
        <v>0</v>
      </c>
      <c r="F1240" s="1" t="s">
        <v>24</v>
      </c>
      <c r="G1240">
        <v>14</v>
      </c>
      <c r="H1240" t="str">
        <f>IF(Append1[[#This Row],[number_vmail_messages]]&lt;=10, "Low",
IF(Append1[[#This Row],[number_vmail_messages]]&lt;=25, "Medium", "High"))</f>
        <v>Medium</v>
      </c>
      <c r="I1240">
        <v>80.2</v>
      </c>
      <c r="J1240">
        <v>81</v>
      </c>
      <c r="K1240">
        <v>13.63</v>
      </c>
      <c r="L1240">
        <v>219</v>
      </c>
      <c r="M1240">
        <v>103</v>
      </c>
      <c r="N1240">
        <v>18.62</v>
      </c>
      <c r="O1240">
        <v>122.6</v>
      </c>
      <c r="P1240">
        <v>102</v>
      </c>
      <c r="Q1240">
        <v>5.52</v>
      </c>
      <c r="R1240">
        <v>8.6</v>
      </c>
      <c r="S1240">
        <v>2</v>
      </c>
      <c r="T1240">
        <v>2.3199999999999998</v>
      </c>
      <c r="U1240" t="str">
        <f>IF(Append1[[#This Row],[total_intl_charge]] &lt;= MEDIAN(Append1[total_intl_charge]), "Low", "High")</f>
        <v>Low</v>
      </c>
      <c r="V1240">
        <v>1</v>
      </c>
      <c r="W1240" t="s">
        <v>23</v>
      </c>
      <c r="X1240" s="1" t="s">
        <v>23</v>
      </c>
      <c r="Y1240">
        <f>IF(Append1[[#This Row],[churn]]="yes", 1,0)</f>
        <v>0</v>
      </c>
      <c r="Z1240" t="str">
        <f>IF(Append1[[#This Row],[total_eve_charge]]&lt;=15,"Low",
IF(Append1[[#This Row],[total_eve_charge]]&lt;=19,"Medium","High"))</f>
        <v>Medium</v>
      </c>
      <c r="AA1240" s="1" t="str">
        <f>IF(Append1[[#This Row],[total_day_charge]]&gt;30,"Heavy User",
IF(Append1[[#This Row],[total_eve_charge]]&gt;20,"Evening User",
IF(Append1[[#This Row],[total_night_charge]]&gt;10,"Night User","Low User")))</f>
        <v>Low User</v>
      </c>
    </row>
    <row r="1241" spans="1:27" hidden="1" x14ac:dyDescent="0.3">
      <c r="A1241">
        <v>490</v>
      </c>
      <c r="B1241" s="1" t="s">
        <v>53</v>
      </c>
      <c r="C1241">
        <v>82</v>
      </c>
      <c r="D1241" s="1" t="s">
        <v>32</v>
      </c>
      <c r="E1241" s="1">
        <v>0</v>
      </c>
      <c r="F1241" s="1" t="s">
        <v>23</v>
      </c>
      <c r="G1241">
        <v>0</v>
      </c>
      <c r="H1241" t="str">
        <f>IF(Append1[[#This Row],[number_vmail_messages]]&lt;=10, "Low",
IF(Append1[[#This Row],[number_vmail_messages]]&lt;=25, "Medium", "High"))</f>
        <v>Low</v>
      </c>
      <c r="I1241">
        <v>125.7</v>
      </c>
      <c r="J1241">
        <v>96</v>
      </c>
      <c r="K1241">
        <v>21.37</v>
      </c>
      <c r="L1241">
        <v>207.6</v>
      </c>
      <c r="M1241">
        <v>137</v>
      </c>
      <c r="N1241">
        <v>17.649999999999999</v>
      </c>
      <c r="O1241">
        <v>183.1</v>
      </c>
      <c r="P1241">
        <v>103</v>
      </c>
      <c r="Q1241">
        <v>8.24</v>
      </c>
      <c r="R1241">
        <v>12.9</v>
      </c>
      <c r="S1241">
        <v>2</v>
      </c>
      <c r="T1241">
        <v>3.48</v>
      </c>
      <c r="U1241" t="str">
        <f>IF(Append1[[#This Row],[total_intl_charge]] &lt;= MEDIAN(Append1[total_intl_charge]), "Low", "High")</f>
        <v>High</v>
      </c>
      <c r="V1241">
        <v>1</v>
      </c>
      <c r="W1241" t="s">
        <v>23</v>
      </c>
      <c r="X1241" s="1" t="s">
        <v>23</v>
      </c>
      <c r="Y1241">
        <f>IF(Append1[[#This Row],[churn]]="yes", 1,0)</f>
        <v>0</v>
      </c>
      <c r="Z1241" t="str">
        <f>IF(Append1[[#This Row],[total_eve_charge]]&lt;=15,"Low",
IF(Append1[[#This Row],[total_eve_charge]]&lt;=19,"Medium","High"))</f>
        <v>Medium</v>
      </c>
      <c r="AA1241" s="1" t="str">
        <f>IF(Append1[[#This Row],[total_day_charge]]&gt;30,"Heavy User",
IF(Append1[[#This Row],[total_eve_charge]]&gt;20,"Evening User",
IF(Append1[[#This Row],[total_night_charge]]&gt;10,"Night User","Low User")))</f>
        <v>Low User</v>
      </c>
    </row>
    <row r="1242" spans="1:27" hidden="1" x14ac:dyDescent="0.3">
      <c r="A1242">
        <v>491</v>
      </c>
      <c r="B1242" s="1" t="s">
        <v>50</v>
      </c>
      <c r="C1242">
        <v>92</v>
      </c>
      <c r="D1242" s="1" t="s">
        <v>26</v>
      </c>
      <c r="E1242" s="1">
        <v>0</v>
      </c>
      <c r="F1242" s="1" t="s">
        <v>23</v>
      </c>
      <c r="G1242">
        <v>0</v>
      </c>
      <c r="H1242" t="str">
        <f>IF(Append1[[#This Row],[number_vmail_messages]]&lt;=10, "Low",
IF(Append1[[#This Row],[number_vmail_messages]]&lt;=25, "Medium", "High"))</f>
        <v>Low</v>
      </c>
      <c r="I1242">
        <v>176.3</v>
      </c>
      <c r="J1242">
        <v>85</v>
      </c>
      <c r="K1242">
        <v>29.97</v>
      </c>
      <c r="L1242">
        <v>93.4</v>
      </c>
      <c r="M1242">
        <v>125</v>
      </c>
      <c r="N1242">
        <v>7.94</v>
      </c>
      <c r="O1242">
        <v>207.2</v>
      </c>
      <c r="P1242">
        <v>107</v>
      </c>
      <c r="Q1242">
        <v>9.32</v>
      </c>
      <c r="R1242">
        <v>9.6</v>
      </c>
      <c r="S1242">
        <v>1</v>
      </c>
      <c r="T1242">
        <v>2.59</v>
      </c>
      <c r="U1242" t="str">
        <f>IF(Append1[[#This Row],[total_intl_charge]] &lt;= MEDIAN(Append1[total_intl_charge]), "Low", "High")</f>
        <v>Low</v>
      </c>
      <c r="V1242">
        <v>2</v>
      </c>
      <c r="W1242" t="s">
        <v>23</v>
      </c>
      <c r="X1242" s="1" t="s">
        <v>23</v>
      </c>
      <c r="Y1242">
        <f>IF(Append1[[#This Row],[churn]]="yes", 1,0)</f>
        <v>0</v>
      </c>
      <c r="Z1242" t="str">
        <f>IF(Append1[[#This Row],[total_eve_charge]]&lt;=15,"Low",
IF(Append1[[#This Row],[total_eve_charge]]&lt;=19,"Medium","High"))</f>
        <v>Low</v>
      </c>
      <c r="AA1242" s="1" t="str">
        <f>IF(Append1[[#This Row],[total_day_charge]]&gt;30,"Heavy User",
IF(Append1[[#This Row],[total_eve_charge]]&gt;20,"Evening User",
IF(Append1[[#This Row],[total_night_charge]]&gt;10,"Night User","Low User")))</f>
        <v>Low User</v>
      </c>
    </row>
    <row r="1243" spans="1:27" x14ac:dyDescent="0.3">
      <c r="A1243">
        <v>492</v>
      </c>
      <c r="B1243" s="1" t="s">
        <v>65</v>
      </c>
      <c r="C1243">
        <v>82</v>
      </c>
      <c r="D1243" s="1" t="s">
        <v>26</v>
      </c>
      <c r="E1243" s="1">
        <v>0</v>
      </c>
      <c r="F1243" s="1" t="s">
        <v>24</v>
      </c>
      <c r="G1243">
        <v>29</v>
      </c>
      <c r="H1243" t="str">
        <f>IF(Append1[[#This Row],[number_vmail_messages]]&lt;=10, "Low",
IF(Append1[[#This Row],[number_vmail_messages]]&lt;=25, "Medium", "High"))</f>
        <v>High</v>
      </c>
      <c r="I1243">
        <v>207.2</v>
      </c>
      <c r="J1243">
        <v>111</v>
      </c>
      <c r="K1243">
        <v>35.22</v>
      </c>
      <c r="L1243">
        <v>254.1</v>
      </c>
      <c r="M1243">
        <v>137</v>
      </c>
      <c r="N1243">
        <v>21.6</v>
      </c>
      <c r="O1243">
        <v>169.3</v>
      </c>
      <c r="P1243">
        <v>92</v>
      </c>
      <c r="Q1243">
        <v>7.62</v>
      </c>
      <c r="R1243">
        <v>9.5</v>
      </c>
      <c r="S1243">
        <v>5</v>
      </c>
      <c r="T1243">
        <v>2.57</v>
      </c>
      <c r="U1243" t="str">
        <f>IF(Append1[[#This Row],[total_intl_charge]] &lt;= MEDIAN(Append1[total_intl_charge]), "Low", "High")</f>
        <v>Low</v>
      </c>
      <c r="V1243">
        <v>2</v>
      </c>
      <c r="W1243" t="s">
        <v>23</v>
      </c>
      <c r="X1243" s="1" t="s">
        <v>23</v>
      </c>
      <c r="Y1243">
        <f>IF(Append1[[#This Row],[churn]]="yes", 1,0)</f>
        <v>0</v>
      </c>
      <c r="Z1243" t="str">
        <f>IF(Append1[[#This Row],[total_eve_charge]]&lt;=15,"Low",
IF(Append1[[#This Row],[total_eve_charge]]&lt;=19,"Medium","High"))</f>
        <v>High</v>
      </c>
      <c r="AA1243" s="1" t="str">
        <f>IF(Append1[[#This Row],[total_day_charge]]&gt;30,"Heavy User",
IF(Append1[[#This Row],[total_eve_charge]]&gt;20,"Evening User",
IF(Append1[[#This Row],[total_night_charge]]&gt;10,"Night User","Low User")))</f>
        <v>Heavy User</v>
      </c>
    </row>
    <row r="1244" spans="1:27" hidden="1" x14ac:dyDescent="0.3">
      <c r="A1244">
        <v>493</v>
      </c>
      <c r="B1244" s="1" t="s">
        <v>71</v>
      </c>
      <c r="C1244">
        <v>90</v>
      </c>
      <c r="D1244" s="1" t="s">
        <v>22</v>
      </c>
      <c r="E1244" s="1">
        <v>0</v>
      </c>
      <c r="F1244" s="1" t="s">
        <v>23</v>
      </c>
      <c r="G1244">
        <v>0</v>
      </c>
      <c r="H1244" t="str">
        <f>IF(Append1[[#This Row],[number_vmail_messages]]&lt;=10, "Low",
IF(Append1[[#This Row],[number_vmail_messages]]&lt;=25, "Medium", "High"))</f>
        <v>Low</v>
      </c>
      <c r="I1244">
        <v>205.7</v>
      </c>
      <c r="J1244">
        <v>138</v>
      </c>
      <c r="K1244">
        <v>34.97</v>
      </c>
      <c r="L1244">
        <v>161.9</v>
      </c>
      <c r="M1244">
        <v>83</v>
      </c>
      <c r="N1244">
        <v>13.76</v>
      </c>
      <c r="O1244">
        <v>269.7</v>
      </c>
      <c r="P1244">
        <v>104</v>
      </c>
      <c r="Q1244">
        <v>12.14</v>
      </c>
      <c r="R1244">
        <v>12.5</v>
      </c>
      <c r="S1244">
        <v>6</v>
      </c>
      <c r="T1244">
        <v>3.38</v>
      </c>
      <c r="U1244" t="str">
        <f>IF(Append1[[#This Row],[total_intl_charge]] &lt;= MEDIAN(Append1[total_intl_charge]), "Low", "High")</f>
        <v>High</v>
      </c>
      <c r="V1244">
        <v>2</v>
      </c>
      <c r="W1244" t="s">
        <v>23</v>
      </c>
      <c r="X1244" s="1" t="s">
        <v>23</v>
      </c>
      <c r="Y1244">
        <f>IF(Append1[[#This Row],[churn]]="yes", 1,0)</f>
        <v>0</v>
      </c>
      <c r="Z1244" t="str">
        <f>IF(Append1[[#This Row],[total_eve_charge]]&lt;=15,"Low",
IF(Append1[[#This Row],[total_eve_charge]]&lt;=19,"Medium","High"))</f>
        <v>Low</v>
      </c>
      <c r="AA1244" s="1" t="str">
        <f>IF(Append1[[#This Row],[total_day_charge]]&gt;30,"Heavy User",
IF(Append1[[#This Row],[total_eve_charge]]&gt;20,"Evening User",
IF(Append1[[#This Row],[total_night_charge]]&gt;10,"Night User","Low User")))</f>
        <v>Heavy User</v>
      </c>
    </row>
    <row r="1245" spans="1:27" hidden="1" x14ac:dyDescent="0.3">
      <c r="A1245">
        <v>494</v>
      </c>
      <c r="B1245" s="1" t="s">
        <v>38</v>
      </c>
      <c r="C1245">
        <v>124</v>
      </c>
      <c r="D1245" s="1" t="s">
        <v>26</v>
      </c>
      <c r="E1245" s="1">
        <v>0</v>
      </c>
      <c r="F1245" s="1" t="s">
        <v>23</v>
      </c>
      <c r="G1245">
        <v>0</v>
      </c>
      <c r="H1245" t="str">
        <f>IF(Append1[[#This Row],[number_vmail_messages]]&lt;=10, "Low",
IF(Append1[[#This Row],[number_vmail_messages]]&lt;=25, "Medium", "High"))</f>
        <v>Low</v>
      </c>
      <c r="I1245">
        <v>157.5</v>
      </c>
      <c r="J1245">
        <v>70</v>
      </c>
      <c r="K1245">
        <v>26.78</v>
      </c>
      <c r="L1245">
        <v>130.69999999999999</v>
      </c>
      <c r="M1245">
        <v>79</v>
      </c>
      <c r="N1245">
        <v>11.11</v>
      </c>
      <c r="O1245">
        <v>193.4</v>
      </c>
      <c r="P1245">
        <v>98</v>
      </c>
      <c r="Q1245">
        <v>8.6999999999999993</v>
      </c>
      <c r="R1245">
        <v>9.6</v>
      </c>
      <c r="S1245">
        <v>4</v>
      </c>
      <c r="T1245">
        <v>2.59</v>
      </c>
      <c r="U1245" t="str">
        <f>IF(Append1[[#This Row],[total_intl_charge]] &lt;= MEDIAN(Append1[total_intl_charge]), "Low", "High")</f>
        <v>Low</v>
      </c>
      <c r="V1245">
        <v>3</v>
      </c>
      <c r="W1245" t="s">
        <v>23</v>
      </c>
      <c r="X1245" s="1" t="s">
        <v>23</v>
      </c>
      <c r="Y1245">
        <f>IF(Append1[[#This Row],[churn]]="yes", 1,0)</f>
        <v>0</v>
      </c>
      <c r="Z1245" t="str">
        <f>IF(Append1[[#This Row],[total_eve_charge]]&lt;=15,"Low",
IF(Append1[[#This Row],[total_eve_charge]]&lt;=19,"Medium","High"))</f>
        <v>Low</v>
      </c>
      <c r="AA1245" s="1" t="str">
        <f>IF(Append1[[#This Row],[total_day_charge]]&gt;30,"Heavy User",
IF(Append1[[#This Row],[total_eve_charge]]&gt;20,"Evening User",
IF(Append1[[#This Row],[total_night_charge]]&gt;10,"Night User","Low User")))</f>
        <v>Low User</v>
      </c>
    </row>
    <row r="1246" spans="1:27" hidden="1" x14ac:dyDescent="0.3">
      <c r="A1246">
        <v>495</v>
      </c>
      <c r="B1246" s="1" t="s">
        <v>44</v>
      </c>
      <c r="C1246">
        <v>39</v>
      </c>
      <c r="D1246" s="1" t="s">
        <v>32</v>
      </c>
      <c r="E1246" s="1">
        <v>0</v>
      </c>
      <c r="F1246" s="1" t="s">
        <v>23</v>
      </c>
      <c r="G1246">
        <v>0</v>
      </c>
      <c r="H1246" t="str">
        <f>IF(Append1[[#This Row],[number_vmail_messages]]&lt;=10, "Low",
IF(Append1[[#This Row],[number_vmail_messages]]&lt;=25, "Medium", "High"))</f>
        <v>Low</v>
      </c>
      <c r="I1246">
        <v>160.4</v>
      </c>
      <c r="J1246">
        <v>68</v>
      </c>
      <c r="K1246">
        <v>27.27</v>
      </c>
      <c r="L1246">
        <v>102.6</v>
      </c>
      <c r="M1246">
        <v>103</v>
      </c>
      <c r="N1246">
        <v>8.7200000000000006</v>
      </c>
      <c r="O1246">
        <v>235.3</v>
      </c>
      <c r="P1246">
        <v>106</v>
      </c>
      <c r="Q1246">
        <v>10.59</v>
      </c>
      <c r="R1246">
        <v>9.1</v>
      </c>
      <c r="S1246">
        <v>5</v>
      </c>
      <c r="T1246">
        <v>2.46</v>
      </c>
      <c r="U1246" t="str">
        <f>IF(Append1[[#This Row],[total_intl_charge]] &lt;= MEDIAN(Append1[total_intl_charge]), "Low", "High")</f>
        <v>Low</v>
      </c>
      <c r="V1246">
        <v>2</v>
      </c>
      <c r="W1246" t="s">
        <v>23</v>
      </c>
      <c r="X1246" s="1" t="s">
        <v>23</v>
      </c>
      <c r="Y1246">
        <f>IF(Append1[[#This Row],[churn]]="yes", 1,0)</f>
        <v>0</v>
      </c>
      <c r="Z1246" t="str">
        <f>IF(Append1[[#This Row],[total_eve_charge]]&lt;=15,"Low",
IF(Append1[[#This Row],[total_eve_charge]]&lt;=19,"Medium","High"))</f>
        <v>Low</v>
      </c>
      <c r="AA1246" s="1" t="str">
        <f>IF(Append1[[#This Row],[total_day_charge]]&gt;30,"Heavy User",
IF(Append1[[#This Row],[total_eve_charge]]&gt;20,"Evening User",
IF(Append1[[#This Row],[total_night_charge]]&gt;10,"Night User","Low User")))</f>
        <v>Night User</v>
      </c>
    </row>
    <row r="1247" spans="1:27" x14ac:dyDescent="0.3">
      <c r="A1247">
        <v>496</v>
      </c>
      <c r="B1247" s="1" t="s">
        <v>67</v>
      </c>
      <c r="C1247">
        <v>75</v>
      </c>
      <c r="D1247" s="1" t="s">
        <v>26</v>
      </c>
      <c r="E1247" s="1">
        <v>0</v>
      </c>
      <c r="F1247" s="1" t="s">
        <v>24</v>
      </c>
      <c r="G1247">
        <v>46</v>
      </c>
      <c r="H1247" t="str">
        <f>IF(Append1[[#This Row],[number_vmail_messages]]&lt;=10, "Low",
IF(Append1[[#This Row],[number_vmail_messages]]&lt;=25, "Medium", "High"))</f>
        <v>High</v>
      </c>
      <c r="I1247">
        <v>214.1</v>
      </c>
      <c r="J1247">
        <v>62</v>
      </c>
      <c r="K1247">
        <v>36.4</v>
      </c>
      <c r="L1247">
        <v>200.9</v>
      </c>
      <c r="M1247">
        <v>111</v>
      </c>
      <c r="N1247">
        <v>17.079999999999998</v>
      </c>
      <c r="O1247">
        <v>246.8</v>
      </c>
      <c r="P1247">
        <v>126</v>
      </c>
      <c r="Q1247">
        <v>11.11</v>
      </c>
      <c r="R1247">
        <v>9.1999999999999993</v>
      </c>
      <c r="S1247">
        <v>6</v>
      </c>
      <c r="T1247">
        <v>2.48</v>
      </c>
      <c r="U1247" t="str">
        <f>IF(Append1[[#This Row],[total_intl_charge]] &lt;= MEDIAN(Append1[total_intl_charge]), "Low", "High")</f>
        <v>Low</v>
      </c>
      <c r="V1247">
        <v>0</v>
      </c>
      <c r="W1247" t="s">
        <v>23</v>
      </c>
      <c r="X1247" s="1" t="s">
        <v>23</v>
      </c>
      <c r="Y1247">
        <f>IF(Append1[[#This Row],[churn]]="yes", 1,0)</f>
        <v>0</v>
      </c>
      <c r="Z1247" t="str">
        <f>IF(Append1[[#This Row],[total_eve_charge]]&lt;=15,"Low",
IF(Append1[[#This Row],[total_eve_charge]]&lt;=19,"Medium","High"))</f>
        <v>Medium</v>
      </c>
      <c r="AA1247" s="1" t="str">
        <f>IF(Append1[[#This Row],[total_day_charge]]&gt;30,"Heavy User",
IF(Append1[[#This Row],[total_eve_charge]]&gt;20,"Evening User",
IF(Append1[[#This Row],[total_night_charge]]&gt;10,"Night User","Low User")))</f>
        <v>Heavy User</v>
      </c>
    </row>
    <row r="1248" spans="1:27" hidden="1" x14ac:dyDescent="0.3">
      <c r="A1248">
        <v>497</v>
      </c>
      <c r="B1248" s="1" t="s">
        <v>46</v>
      </c>
      <c r="C1248">
        <v>102</v>
      </c>
      <c r="D1248" s="1" t="s">
        <v>26</v>
      </c>
      <c r="E1248" s="1">
        <v>0</v>
      </c>
      <c r="F1248" s="1" t="s">
        <v>23</v>
      </c>
      <c r="G1248">
        <v>0</v>
      </c>
      <c r="H1248" t="str">
        <f>IF(Append1[[#This Row],[number_vmail_messages]]&lt;=10, "Low",
IF(Append1[[#This Row],[number_vmail_messages]]&lt;=25, "Medium", "High"))</f>
        <v>Low</v>
      </c>
      <c r="I1248">
        <v>102.6</v>
      </c>
      <c r="J1248">
        <v>89</v>
      </c>
      <c r="K1248">
        <v>17.440000000000001</v>
      </c>
      <c r="L1248">
        <v>246</v>
      </c>
      <c r="M1248">
        <v>77</v>
      </c>
      <c r="N1248">
        <v>20.91</v>
      </c>
      <c r="O1248">
        <v>170.5</v>
      </c>
      <c r="P1248">
        <v>140</v>
      </c>
      <c r="Q1248">
        <v>7.67</v>
      </c>
      <c r="R1248">
        <v>9.1</v>
      </c>
      <c r="S1248">
        <v>4</v>
      </c>
      <c r="T1248">
        <v>2.46</v>
      </c>
      <c r="U1248" t="str">
        <f>IF(Append1[[#This Row],[total_intl_charge]] &lt;= MEDIAN(Append1[total_intl_charge]), "Low", "High")</f>
        <v>Low</v>
      </c>
      <c r="V1248">
        <v>2</v>
      </c>
      <c r="W1248" t="s">
        <v>23</v>
      </c>
      <c r="X1248" s="1" t="s">
        <v>23</v>
      </c>
      <c r="Y1248">
        <f>IF(Append1[[#This Row],[churn]]="yes", 1,0)</f>
        <v>0</v>
      </c>
      <c r="Z1248" t="str">
        <f>IF(Append1[[#This Row],[total_eve_charge]]&lt;=15,"Low",
IF(Append1[[#This Row],[total_eve_charge]]&lt;=19,"Medium","High"))</f>
        <v>High</v>
      </c>
      <c r="AA1248" s="1" t="str">
        <f>IF(Append1[[#This Row],[total_day_charge]]&gt;30,"Heavy User",
IF(Append1[[#This Row],[total_eve_charge]]&gt;20,"Evening User",
IF(Append1[[#This Row],[total_night_charge]]&gt;10,"Night User","Low User")))</f>
        <v>Evening User</v>
      </c>
    </row>
    <row r="1249" spans="1:27" hidden="1" x14ac:dyDescent="0.3">
      <c r="A1249">
        <v>498</v>
      </c>
      <c r="B1249" s="1" t="s">
        <v>71</v>
      </c>
      <c r="C1249">
        <v>143</v>
      </c>
      <c r="D1249" s="1" t="s">
        <v>26</v>
      </c>
      <c r="E1249" s="1">
        <v>0</v>
      </c>
      <c r="F1249" s="1" t="s">
        <v>23</v>
      </c>
      <c r="G1249">
        <v>0</v>
      </c>
      <c r="H1249" t="str">
        <f>IF(Append1[[#This Row],[number_vmail_messages]]&lt;=10, "Low",
IF(Append1[[#This Row],[number_vmail_messages]]&lt;=25, "Medium", "High"))</f>
        <v>Low</v>
      </c>
      <c r="I1249">
        <v>202.8</v>
      </c>
      <c r="J1249">
        <v>109</v>
      </c>
      <c r="K1249">
        <v>34.479999999999997</v>
      </c>
      <c r="L1249">
        <v>165.8</v>
      </c>
      <c r="M1249">
        <v>104</v>
      </c>
      <c r="N1249">
        <v>14.09</v>
      </c>
      <c r="O1249">
        <v>143.9</v>
      </c>
      <c r="P1249">
        <v>71</v>
      </c>
      <c r="Q1249">
        <v>6.48</v>
      </c>
      <c r="R1249">
        <v>4.5999999999999996</v>
      </c>
      <c r="S1249">
        <v>4</v>
      </c>
      <c r="T1249">
        <v>1.24</v>
      </c>
      <c r="U1249" t="str">
        <f>IF(Append1[[#This Row],[total_intl_charge]] &lt;= MEDIAN(Append1[total_intl_charge]), "Low", "High")</f>
        <v>Low</v>
      </c>
      <c r="V1249">
        <v>1</v>
      </c>
      <c r="W1249" t="s">
        <v>23</v>
      </c>
      <c r="X1249" s="1" t="s">
        <v>23</v>
      </c>
      <c r="Y1249">
        <f>IF(Append1[[#This Row],[churn]]="yes", 1,0)</f>
        <v>0</v>
      </c>
      <c r="Z1249" t="str">
        <f>IF(Append1[[#This Row],[total_eve_charge]]&lt;=15,"Low",
IF(Append1[[#This Row],[total_eve_charge]]&lt;=19,"Medium","High"))</f>
        <v>Low</v>
      </c>
      <c r="AA1249" s="1" t="str">
        <f>IF(Append1[[#This Row],[total_day_charge]]&gt;30,"Heavy User",
IF(Append1[[#This Row],[total_eve_charge]]&gt;20,"Evening User",
IF(Append1[[#This Row],[total_night_charge]]&gt;10,"Night User","Low User")))</f>
        <v>Heavy User</v>
      </c>
    </row>
    <row r="1250" spans="1:27" hidden="1" x14ac:dyDescent="0.3">
      <c r="A1250">
        <v>499</v>
      </c>
      <c r="B1250" s="1" t="s">
        <v>46</v>
      </c>
      <c r="C1250">
        <v>53</v>
      </c>
      <c r="D1250" s="1" t="s">
        <v>22</v>
      </c>
      <c r="E1250" s="1">
        <v>0</v>
      </c>
      <c r="F1250" s="1" t="s">
        <v>23</v>
      </c>
      <c r="G1250">
        <v>0</v>
      </c>
      <c r="H1250" t="str">
        <f>IF(Append1[[#This Row],[number_vmail_messages]]&lt;=10, "Low",
IF(Append1[[#This Row],[number_vmail_messages]]&lt;=25, "Medium", "High"))</f>
        <v>Low</v>
      </c>
      <c r="I1250">
        <v>57.5</v>
      </c>
      <c r="J1250">
        <v>95</v>
      </c>
      <c r="K1250">
        <v>9.7799999999999994</v>
      </c>
      <c r="L1250">
        <v>265.5</v>
      </c>
      <c r="M1250">
        <v>131</v>
      </c>
      <c r="N1250">
        <v>22.57</v>
      </c>
      <c r="O1250">
        <v>244.3</v>
      </c>
      <c r="P1250">
        <v>128</v>
      </c>
      <c r="Q1250">
        <v>10.99</v>
      </c>
      <c r="R1250">
        <v>11.6</v>
      </c>
      <c r="S1250">
        <v>6</v>
      </c>
      <c r="T1250">
        <v>3.13</v>
      </c>
      <c r="U1250" t="str">
        <f>IF(Append1[[#This Row],[total_intl_charge]] &lt;= MEDIAN(Append1[total_intl_charge]), "Low", "High")</f>
        <v>High</v>
      </c>
      <c r="V1250">
        <v>3</v>
      </c>
      <c r="W1250" t="s">
        <v>23</v>
      </c>
      <c r="X1250" s="1" t="s">
        <v>23</v>
      </c>
      <c r="Y1250">
        <f>IF(Append1[[#This Row],[churn]]="yes", 1,0)</f>
        <v>0</v>
      </c>
      <c r="Z1250" t="str">
        <f>IF(Append1[[#This Row],[total_eve_charge]]&lt;=15,"Low",
IF(Append1[[#This Row],[total_eve_charge]]&lt;=19,"Medium","High"))</f>
        <v>High</v>
      </c>
      <c r="AA1250" s="1" t="str">
        <f>IF(Append1[[#This Row],[total_day_charge]]&gt;30,"Heavy User",
IF(Append1[[#This Row],[total_eve_charge]]&gt;20,"Evening User",
IF(Append1[[#This Row],[total_night_charge]]&gt;10,"Night User","Low User")))</f>
        <v>Evening User</v>
      </c>
    </row>
    <row r="1251" spans="1:27" hidden="1" x14ac:dyDescent="0.3">
      <c r="A1251">
        <v>500</v>
      </c>
      <c r="B1251" s="1" t="s">
        <v>58</v>
      </c>
      <c r="C1251">
        <v>30</v>
      </c>
      <c r="D1251" s="1" t="s">
        <v>22</v>
      </c>
      <c r="E1251" s="1">
        <v>0</v>
      </c>
      <c r="F1251" s="1" t="s">
        <v>23</v>
      </c>
      <c r="G1251">
        <v>0</v>
      </c>
      <c r="H1251" t="str">
        <f>IF(Append1[[#This Row],[number_vmail_messages]]&lt;=10, "Low",
IF(Append1[[#This Row],[number_vmail_messages]]&lt;=25, "Medium", "High"))</f>
        <v>Low</v>
      </c>
      <c r="I1251">
        <v>169.9</v>
      </c>
      <c r="J1251">
        <v>144</v>
      </c>
      <c r="K1251">
        <v>28.88</v>
      </c>
      <c r="L1251">
        <v>225.2</v>
      </c>
      <c r="M1251">
        <v>118</v>
      </c>
      <c r="N1251">
        <v>19.14</v>
      </c>
      <c r="O1251">
        <v>169.7</v>
      </c>
      <c r="P1251">
        <v>93</v>
      </c>
      <c r="Q1251">
        <v>7.64</v>
      </c>
      <c r="R1251">
        <v>11.4</v>
      </c>
      <c r="S1251">
        <v>7</v>
      </c>
      <c r="T1251">
        <v>3.08</v>
      </c>
      <c r="U1251" t="str">
        <f>IF(Append1[[#This Row],[total_intl_charge]] &lt;= MEDIAN(Append1[total_intl_charge]), "Low", "High")</f>
        <v>High</v>
      </c>
      <c r="V1251">
        <v>1</v>
      </c>
      <c r="W1251" t="s">
        <v>23</v>
      </c>
      <c r="X1251" s="1" t="s">
        <v>23</v>
      </c>
      <c r="Y1251">
        <f>IF(Append1[[#This Row],[churn]]="yes", 1,0)</f>
        <v>0</v>
      </c>
      <c r="Z1251" t="str">
        <f>IF(Append1[[#This Row],[total_eve_charge]]&lt;=15,"Low",
IF(Append1[[#This Row],[total_eve_charge]]&lt;=19,"Medium","High"))</f>
        <v>High</v>
      </c>
      <c r="AA1251" s="1" t="str">
        <f>IF(Append1[[#This Row],[total_day_charge]]&gt;30,"Heavy User",
IF(Append1[[#This Row],[total_eve_charge]]&gt;20,"Evening User",
IF(Append1[[#This Row],[total_night_charge]]&gt;10,"Night User","Low User")))</f>
        <v>Low User</v>
      </c>
    </row>
    <row r="1252" spans="1:27" hidden="1" x14ac:dyDescent="0.3">
      <c r="A1252">
        <v>501</v>
      </c>
      <c r="B1252" s="1" t="s">
        <v>43</v>
      </c>
      <c r="C1252">
        <v>112</v>
      </c>
      <c r="D1252" s="1" t="s">
        <v>22</v>
      </c>
      <c r="E1252" s="1">
        <v>0</v>
      </c>
      <c r="F1252" s="1" t="s">
        <v>23</v>
      </c>
      <c r="G1252">
        <v>0</v>
      </c>
      <c r="H1252" t="str">
        <f>IF(Append1[[#This Row],[number_vmail_messages]]&lt;=10, "Low",
IF(Append1[[#This Row],[number_vmail_messages]]&lt;=25, "Medium", "High"))</f>
        <v>Low</v>
      </c>
      <c r="I1252">
        <v>335.5</v>
      </c>
      <c r="J1252">
        <v>77</v>
      </c>
      <c r="K1252">
        <v>57.04</v>
      </c>
      <c r="L1252">
        <v>212.5</v>
      </c>
      <c r="M1252">
        <v>109</v>
      </c>
      <c r="N1252">
        <v>18.059999999999999</v>
      </c>
      <c r="O1252">
        <v>265</v>
      </c>
      <c r="P1252">
        <v>132</v>
      </c>
      <c r="Q1252">
        <v>11.93</v>
      </c>
      <c r="R1252">
        <v>12.7</v>
      </c>
      <c r="S1252">
        <v>8</v>
      </c>
      <c r="T1252">
        <v>3.43</v>
      </c>
      <c r="U1252" t="str">
        <f>IF(Append1[[#This Row],[total_intl_charge]] &lt;= MEDIAN(Append1[total_intl_charge]), "Low", "High")</f>
        <v>High</v>
      </c>
      <c r="V1252">
        <v>2</v>
      </c>
      <c r="W1252" t="s">
        <v>24</v>
      </c>
      <c r="X1252" s="1" t="s">
        <v>23</v>
      </c>
      <c r="Y1252">
        <f>IF(Append1[[#This Row],[churn]]="yes", 1,0)</f>
        <v>1</v>
      </c>
      <c r="Z1252" t="str">
        <f>IF(Append1[[#This Row],[total_eve_charge]]&lt;=15,"Low",
IF(Append1[[#This Row],[total_eve_charge]]&lt;=19,"Medium","High"))</f>
        <v>Medium</v>
      </c>
      <c r="AA1252" s="1" t="str">
        <f>IF(Append1[[#This Row],[total_day_charge]]&gt;30,"Heavy User",
IF(Append1[[#This Row],[total_eve_charge]]&gt;20,"Evening User",
IF(Append1[[#This Row],[total_night_charge]]&gt;10,"Night User","Low User")))</f>
        <v>Heavy User</v>
      </c>
    </row>
    <row r="1253" spans="1:27" hidden="1" x14ac:dyDescent="0.3">
      <c r="A1253">
        <v>502</v>
      </c>
      <c r="B1253" s="1" t="s">
        <v>61</v>
      </c>
      <c r="C1253">
        <v>129</v>
      </c>
      <c r="D1253" s="1" t="s">
        <v>22</v>
      </c>
      <c r="E1253" s="1">
        <v>0</v>
      </c>
      <c r="F1253" s="1" t="s">
        <v>23</v>
      </c>
      <c r="G1253">
        <v>0</v>
      </c>
      <c r="H1253" t="str">
        <f>IF(Append1[[#This Row],[number_vmail_messages]]&lt;=10, "Low",
IF(Append1[[#This Row],[number_vmail_messages]]&lt;=25, "Medium", "High"))</f>
        <v>Low</v>
      </c>
      <c r="I1253">
        <v>139.5</v>
      </c>
      <c r="J1253">
        <v>119</v>
      </c>
      <c r="K1253">
        <v>23.72</v>
      </c>
      <c r="L1253">
        <v>289.3</v>
      </c>
      <c r="M1253">
        <v>105</v>
      </c>
      <c r="N1253">
        <v>24.59</v>
      </c>
      <c r="O1253">
        <v>129.4</v>
      </c>
      <c r="P1253">
        <v>97</v>
      </c>
      <c r="Q1253">
        <v>5.82</v>
      </c>
      <c r="R1253">
        <v>13.1</v>
      </c>
      <c r="S1253">
        <v>8</v>
      </c>
      <c r="T1253">
        <v>3.54</v>
      </c>
      <c r="U1253" t="str">
        <f>IF(Append1[[#This Row],[total_intl_charge]] &lt;= MEDIAN(Append1[total_intl_charge]), "Low", "High")</f>
        <v>High</v>
      </c>
      <c r="V1253">
        <v>0</v>
      </c>
      <c r="W1253" t="s">
        <v>23</v>
      </c>
      <c r="X1253" s="1" t="s">
        <v>23</v>
      </c>
      <c r="Y1253">
        <f>IF(Append1[[#This Row],[churn]]="yes", 1,0)</f>
        <v>0</v>
      </c>
      <c r="Z1253" t="str">
        <f>IF(Append1[[#This Row],[total_eve_charge]]&lt;=15,"Low",
IF(Append1[[#This Row],[total_eve_charge]]&lt;=19,"Medium","High"))</f>
        <v>High</v>
      </c>
      <c r="AA1253" s="1" t="str">
        <f>IF(Append1[[#This Row],[total_day_charge]]&gt;30,"Heavy User",
IF(Append1[[#This Row],[total_eve_charge]]&gt;20,"Evening User",
IF(Append1[[#This Row],[total_night_charge]]&gt;10,"Night User","Low User")))</f>
        <v>Evening User</v>
      </c>
    </row>
    <row r="1254" spans="1:27" x14ac:dyDescent="0.3">
      <c r="A1254">
        <v>503</v>
      </c>
      <c r="B1254" s="1" t="s">
        <v>72</v>
      </c>
      <c r="C1254">
        <v>63</v>
      </c>
      <c r="D1254" s="1" t="s">
        <v>22</v>
      </c>
      <c r="E1254" s="1">
        <v>0</v>
      </c>
      <c r="F1254" s="1" t="s">
        <v>24</v>
      </c>
      <c r="G1254">
        <v>29</v>
      </c>
      <c r="H1254" t="str">
        <f>IF(Append1[[#This Row],[number_vmail_messages]]&lt;=10, "Low",
IF(Append1[[#This Row],[number_vmail_messages]]&lt;=25, "Medium", "High"))</f>
        <v>High</v>
      </c>
      <c r="I1254">
        <v>142.30000000000001</v>
      </c>
      <c r="J1254">
        <v>107</v>
      </c>
      <c r="K1254">
        <v>24.19</v>
      </c>
      <c r="L1254">
        <v>118.7</v>
      </c>
      <c r="M1254">
        <v>56</v>
      </c>
      <c r="N1254">
        <v>10.09</v>
      </c>
      <c r="O1254">
        <v>240.1</v>
      </c>
      <c r="P1254">
        <v>91</v>
      </c>
      <c r="Q1254">
        <v>10.8</v>
      </c>
      <c r="R1254">
        <v>6.6</v>
      </c>
      <c r="S1254">
        <v>8</v>
      </c>
      <c r="T1254">
        <v>1.78</v>
      </c>
      <c r="U1254" t="str">
        <f>IF(Append1[[#This Row],[total_intl_charge]] &lt;= MEDIAN(Append1[total_intl_charge]), "Low", "High")</f>
        <v>Low</v>
      </c>
      <c r="V1254">
        <v>1</v>
      </c>
      <c r="W1254" t="s">
        <v>23</v>
      </c>
      <c r="X1254" s="1" t="s">
        <v>23</v>
      </c>
      <c r="Y1254">
        <f>IF(Append1[[#This Row],[churn]]="yes", 1,0)</f>
        <v>0</v>
      </c>
      <c r="Z1254" t="str">
        <f>IF(Append1[[#This Row],[total_eve_charge]]&lt;=15,"Low",
IF(Append1[[#This Row],[total_eve_charge]]&lt;=19,"Medium","High"))</f>
        <v>Low</v>
      </c>
      <c r="AA1254" s="1" t="str">
        <f>IF(Append1[[#This Row],[total_day_charge]]&gt;30,"Heavy User",
IF(Append1[[#This Row],[total_eve_charge]]&gt;20,"Evening User",
IF(Append1[[#This Row],[total_night_charge]]&gt;10,"Night User","Low User")))</f>
        <v>Night User</v>
      </c>
    </row>
    <row r="1255" spans="1:27" hidden="1" x14ac:dyDescent="0.3">
      <c r="A1255">
        <v>504</v>
      </c>
      <c r="B1255" s="1" t="s">
        <v>36</v>
      </c>
      <c r="C1255">
        <v>28</v>
      </c>
      <c r="D1255" s="1" t="s">
        <v>22</v>
      </c>
      <c r="E1255" s="1">
        <v>0</v>
      </c>
      <c r="F1255" s="1" t="s">
        <v>23</v>
      </c>
      <c r="G1255">
        <v>0</v>
      </c>
      <c r="H1255" t="str">
        <f>IF(Append1[[#This Row],[number_vmail_messages]]&lt;=10, "Low",
IF(Append1[[#This Row],[number_vmail_messages]]&lt;=25, "Medium", "High"))</f>
        <v>Low</v>
      </c>
      <c r="I1255">
        <v>187.8</v>
      </c>
      <c r="J1255">
        <v>94</v>
      </c>
      <c r="K1255">
        <v>31.93</v>
      </c>
      <c r="L1255">
        <v>248.6</v>
      </c>
      <c r="M1255">
        <v>86</v>
      </c>
      <c r="N1255">
        <v>21.13</v>
      </c>
      <c r="O1255">
        <v>208.8</v>
      </c>
      <c r="P1255">
        <v>124</v>
      </c>
      <c r="Q1255">
        <v>9.4</v>
      </c>
      <c r="R1255">
        <v>10.6</v>
      </c>
      <c r="S1255">
        <v>5</v>
      </c>
      <c r="T1255">
        <v>2.86</v>
      </c>
      <c r="U1255" t="str">
        <f>IF(Append1[[#This Row],[total_intl_charge]] &lt;= MEDIAN(Append1[total_intl_charge]), "Low", "High")</f>
        <v>High</v>
      </c>
      <c r="V1255">
        <v>0</v>
      </c>
      <c r="W1255" t="s">
        <v>23</v>
      </c>
      <c r="X1255" s="1" t="s">
        <v>23</v>
      </c>
      <c r="Y1255">
        <f>IF(Append1[[#This Row],[churn]]="yes", 1,0)</f>
        <v>0</v>
      </c>
      <c r="Z1255" t="str">
        <f>IF(Append1[[#This Row],[total_eve_charge]]&lt;=15,"Low",
IF(Append1[[#This Row],[total_eve_charge]]&lt;=19,"Medium","High"))</f>
        <v>High</v>
      </c>
      <c r="AA1255" s="1" t="str">
        <f>IF(Append1[[#This Row],[total_day_charge]]&gt;30,"Heavy User",
IF(Append1[[#This Row],[total_eve_charge]]&gt;20,"Evening User",
IF(Append1[[#This Row],[total_night_charge]]&gt;10,"Night User","Low User")))</f>
        <v>Heavy User</v>
      </c>
    </row>
    <row r="1256" spans="1:27" hidden="1" x14ac:dyDescent="0.3">
      <c r="A1256">
        <v>505</v>
      </c>
      <c r="B1256" s="1" t="s">
        <v>76</v>
      </c>
      <c r="C1256">
        <v>90</v>
      </c>
      <c r="D1256" s="1" t="s">
        <v>22</v>
      </c>
      <c r="E1256" s="1">
        <v>0</v>
      </c>
      <c r="F1256" s="1" t="s">
        <v>23</v>
      </c>
      <c r="G1256">
        <v>0</v>
      </c>
      <c r="H1256" t="str">
        <f>IF(Append1[[#This Row],[number_vmail_messages]]&lt;=10, "Low",
IF(Append1[[#This Row],[number_vmail_messages]]&lt;=25, "Medium", "High"))</f>
        <v>Low</v>
      </c>
      <c r="I1256">
        <v>193.7</v>
      </c>
      <c r="J1256">
        <v>83</v>
      </c>
      <c r="K1256">
        <v>32.93</v>
      </c>
      <c r="L1256">
        <v>154.19999999999999</v>
      </c>
      <c r="M1256">
        <v>79</v>
      </c>
      <c r="N1256">
        <v>13.11</v>
      </c>
      <c r="O1256">
        <v>299</v>
      </c>
      <c r="P1256">
        <v>60</v>
      </c>
      <c r="Q1256">
        <v>13.46</v>
      </c>
      <c r="R1256">
        <v>12.7</v>
      </c>
      <c r="S1256">
        <v>3</v>
      </c>
      <c r="T1256">
        <v>3.43</v>
      </c>
      <c r="U1256" t="str">
        <f>IF(Append1[[#This Row],[total_intl_charge]] &lt;= MEDIAN(Append1[total_intl_charge]), "Low", "High")</f>
        <v>High</v>
      </c>
      <c r="V1256">
        <v>1</v>
      </c>
      <c r="W1256" t="s">
        <v>23</v>
      </c>
      <c r="X1256" s="1" t="s">
        <v>23</v>
      </c>
      <c r="Y1256">
        <f>IF(Append1[[#This Row],[churn]]="yes", 1,0)</f>
        <v>0</v>
      </c>
      <c r="Z1256" t="str">
        <f>IF(Append1[[#This Row],[total_eve_charge]]&lt;=15,"Low",
IF(Append1[[#This Row],[total_eve_charge]]&lt;=19,"Medium","High"))</f>
        <v>Low</v>
      </c>
      <c r="AA1256" s="1" t="str">
        <f>IF(Append1[[#This Row],[total_day_charge]]&gt;30,"Heavy User",
IF(Append1[[#This Row],[total_eve_charge]]&gt;20,"Evening User",
IF(Append1[[#This Row],[total_night_charge]]&gt;10,"Night User","Low User")))</f>
        <v>Heavy User</v>
      </c>
    </row>
    <row r="1257" spans="1:27" hidden="1" x14ac:dyDescent="0.3">
      <c r="A1257">
        <v>506</v>
      </c>
      <c r="B1257" s="1" t="s">
        <v>64</v>
      </c>
      <c r="C1257">
        <v>151</v>
      </c>
      <c r="D1257" s="1" t="s">
        <v>26</v>
      </c>
      <c r="E1257" s="1">
        <v>0</v>
      </c>
      <c r="F1257" s="1" t="s">
        <v>23</v>
      </c>
      <c r="G1257">
        <v>0</v>
      </c>
      <c r="H1257" t="str">
        <f>IF(Append1[[#This Row],[number_vmail_messages]]&lt;=10, "Low",
IF(Append1[[#This Row],[number_vmail_messages]]&lt;=25, "Medium", "High"))</f>
        <v>Low</v>
      </c>
      <c r="I1257">
        <v>156.4</v>
      </c>
      <c r="J1257">
        <v>108</v>
      </c>
      <c r="K1257">
        <v>26.59</v>
      </c>
      <c r="L1257">
        <v>233.4</v>
      </c>
      <c r="M1257">
        <v>118</v>
      </c>
      <c r="N1257">
        <v>19.84</v>
      </c>
      <c r="O1257">
        <v>195.7</v>
      </c>
      <c r="P1257">
        <v>141</v>
      </c>
      <c r="Q1257">
        <v>8.81</v>
      </c>
      <c r="R1257">
        <v>7.7</v>
      </c>
      <c r="S1257">
        <v>6</v>
      </c>
      <c r="T1257">
        <v>2.08</v>
      </c>
      <c r="U1257" t="str">
        <f>IF(Append1[[#This Row],[total_intl_charge]] &lt;= MEDIAN(Append1[total_intl_charge]), "Low", "High")</f>
        <v>Low</v>
      </c>
      <c r="V1257">
        <v>4</v>
      </c>
      <c r="W1257" t="s">
        <v>23</v>
      </c>
      <c r="X1257" s="1" t="s">
        <v>23</v>
      </c>
      <c r="Y1257">
        <f>IF(Append1[[#This Row],[churn]]="yes", 1,0)</f>
        <v>0</v>
      </c>
      <c r="Z1257" t="str">
        <f>IF(Append1[[#This Row],[total_eve_charge]]&lt;=15,"Low",
IF(Append1[[#This Row],[total_eve_charge]]&lt;=19,"Medium","High"))</f>
        <v>High</v>
      </c>
      <c r="AA1257" s="1" t="str">
        <f>IF(Append1[[#This Row],[total_day_charge]]&gt;30,"Heavy User",
IF(Append1[[#This Row],[total_eve_charge]]&gt;20,"Evening User",
IF(Append1[[#This Row],[total_night_charge]]&gt;10,"Night User","Low User")))</f>
        <v>Low User</v>
      </c>
    </row>
    <row r="1258" spans="1:27" x14ac:dyDescent="0.3">
      <c r="A1258">
        <v>507</v>
      </c>
      <c r="B1258" s="1" t="s">
        <v>74</v>
      </c>
      <c r="C1258">
        <v>105</v>
      </c>
      <c r="D1258" s="1" t="s">
        <v>22</v>
      </c>
      <c r="E1258" s="1">
        <v>1</v>
      </c>
      <c r="F1258" s="1" t="s">
        <v>24</v>
      </c>
      <c r="G1258">
        <v>29</v>
      </c>
      <c r="H1258" t="str">
        <f>IF(Append1[[#This Row],[number_vmail_messages]]&lt;=10, "Low",
IF(Append1[[#This Row],[number_vmail_messages]]&lt;=25, "Medium", "High"))</f>
        <v>High</v>
      </c>
      <c r="I1258">
        <v>220.7</v>
      </c>
      <c r="J1258">
        <v>82</v>
      </c>
      <c r="K1258">
        <v>37.520000000000003</v>
      </c>
      <c r="L1258">
        <v>217.7</v>
      </c>
      <c r="M1258">
        <v>110</v>
      </c>
      <c r="N1258">
        <v>18.5</v>
      </c>
      <c r="O1258">
        <v>190.5</v>
      </c>
      <c r="P1258">
        <v>100</v>
      </c>
      <c r="Q1258">
        <v>8.57</v>
      </c>
      <c r="R1258">
        <v>13.2</v>
      </c>
      <c r="S1258">
        <v>6</v>
      </c>
      <c r="T1258">
        <v>3.56</v>
      </c>
      <c r="U1258" t="str">
        <f>IF(Append1[[#This Row],[total_intl_charge]] &lt;= MEDIAN(Append1[total_intl_charge]), "Low", "High")</f>
        <v>High</v>
      </c>
      <c r="V1258">
        <v>1</v>
      </c>
      <c r="W1258" t="s">
        <v>24</v>
      </c>
      <c r="X1258" s="1" t="s">
        <v>24</v>
      </c>
      <c r="Y1258">
        <f>IF(Append1[[#This Row],[churn]]="yes", 1,0)</f>
        <v>1</v>
      </c>
      <c r="Z1258" t="str">
        <f>IF(Append1[[#This Row],[total_eve_charge]]&lt;=15,"Low",
IF(Append1[[#This Row],[total_eve_charge]]&lt;=19,"Medium","High"))</f>
        <v>Medium</v>
      </c>
      <c r="AA1258" s="1" t="str">
        <f>IF(Append1[[#This Row],[total_day_charge]]&gt;30,"Heavy User",
IF(Append1[[#This Row],[total_eve_charge]]&gt;20,"Evening User",
IF(Append1[[#This Row],[total_night_charge]]&gt;10,"Night User","Low User")))</f>
        <v>Heavy User</v>
      </c>
    </row>
    <row r="1259" spans="1:27" x14ac:dyDescent="0.3">
      <c r="A1259">
        <v>508</v>
      </c>
      <c r="B1259" s="1" t="s">
        <v>69</v>
      </c>
      <c r="C1259">
        <v>41</v>
      </c>
      <c r="D1259" s="1" t="s">
        <v>32</v>
      </c>
      <c r="E1259" s="1">
        <v>0</v>
      </c>
      <c r="F1259" s="1" t="s">
        <v>24</v>
      </c>
      <c r="G1259">
        <v>37</v>
      </c>
      <c r="H1259" t="str">
        <f>IF(Append1[[#This Row],[number_vmail_messages]]&lt;=10, "Low",
IF(Append1[[#This Row],[number_vmail_messages]]&lt;=25, "Medium", "High"))</f>
        <v>High</v>
      </c>
      <c r="I1259">
        <v>239.8</v>
      </c>
      <c r="J1259">
        <v>110</v>
      </c>
      <c r="K1259">
        <v>40.770000000000003</v>
      </c>
      <c r="L1259">
        <v>221.9</v>
      </c>
      <c r="M1259">
        <v>115</v>
      </c>
      <c r="N1259">
        <v>18.86</v>
      </c>
      <c r="O1259">
        <v>189.1</v>
      </c>
      <c r="P1259">
        <v>100</v>
      </c>
      <c r="Q1259">
        <v>8.51</v>
      </c>
      <c r="R1259">
        <v>7.3</v>
      </c>
      <c r="S1259">
        <v>1</v>
      </c>
      <c r="T1259">
        <v>1.97</v>
      </c>
      <c r="U1259" t="str">
        <f>IF(Append1[[#This Row],[total_intl_charge]] &lt;= MEDIAN(Append1[total_intl_charge]), "Low", "High")</f>
        <v>Low</v>
      </c>
      <c r="V1259">
        <v>2</v>
      </c>
      <c r="W1259" t="s">
        <v>23</v>
      </c>
      <c r="X1259" s="1" t="s">
        <v>23</v>
      </c>
      <c r="Y1259">
        <f>IF(Append1[[#This Row],[churn]]="yes", 1,0)</f>
        <v>0</v>
      </c>
      <c r="Z1259" t="str">
        <f>IF(Append1[[#This Row],[total_eve_charge]]&lt;=15,"Low",
IF(Append1[[#This Row],[total_eve_charge]]&lt;=19,"Medium","High"))</f>
        <v>Medium</v>
      </c>
      <c r="AA1259" s="1" t="str">
        <f>IF(Append1[[#This Row],[total_day_charge]]&gt;30,"Heavy User",
IF(Append1[[#This Row],[total_eve_charge]]&gt;20,"Evening User",
IF(Append1[[#This Row],[total_night_charge]]&gt;10,"Night User","Low User")))</f>
        <v>Heavy User</v>
      </c>
    </row>
    <row r="1260" spans="1:27" x14ac:dyDescent="0.3">
      <c r="A1260">
        <v>509</v>
      </c>
      <c r="B1260" s="1" t="s">
        <v>48</v>
      </c>
      <c r="C1260">
        <v>48</v>
      </c>
      <c r="D1260" s="1" t="s">
        <v>26</v>
      </c>
      <c r="E1260" s="1">
        <v>0</v>
      </c>
      <c r="F1260" s="1" t="s">
        <v>24</v>
      </c>
      <c r="G1260">
        <v>43</v>
      </c>
      <c r="H1260" t="str">
        <f>IF(Append1[[#This Row],[number_vmail_messages]]&lt;=10, "Low",
IF(Append1[[#This Row],[number_vmail_messages]]&lt;=25, "Medium", "High"))</f>
        <v>High</v>
      </c>
      <c r="I1260">
        <v>172</v>
      </c>
      <c r="J1260">
        <v>111</v>
      </c>
      <c r="K1260">
        <v>29.24</v>
      </c>
      <c r="L1260">
        <v>200.2</v>
      </c>
      <c r="M1260">
        <v>64</v>
      </c>
      <c r="N1260">
        <v>17.02</v>
      </c>
      <c r="O1260">
        <v>233.1</v>
      </c>
      <c r="P1260">
        <v>96</v>
      </c>
      <c r="Q1260">
        <v>10.49</v>
      </c>
      <c r="R1260">
        <v>8</v>
      </c>
      <c r="S1260">
        <v>5</v>
      </c>
      <c r="T1260">
        <v>2.16</v>
      </c>
      <c r="U1260" t="str">
        <f>IF(Append1[[#This Row],[total_intl_charge]] &lt;= MEDIAN(Append1[total_intl_charge]), "Low", "High")</f>
        <v>Low</v>
      </c>
      <c r="V1260">
        <v>1</v>
      </c>
      <c r="W1260" t="s">
        <v>23</v>
      </c>
      <c r="X1260" s="1" t="s">
        <v>23</v>
      </c>
      <c r="Y1260">
        <f>IF(Append1[[#This Row],[churn]]="yes", 1,0)</f>
        <v>0</v>
      </c>
      <c r="Z1260" t="str">
        <f>IF(Append1[[#This Row],[total_eve_charge]]&lt;=15,"Low",
IF(Append1[[#This Row],[total_eve_charge]]&lt;=19,"Medium","High"))</f>
        <v>Medium</v>
      </c>
      <c r="AA1260" s="1" t="str">
        <f>IF(Append1[[#This Row],[total_day_charge]]&gt;30,"Heavy User",
IF(Append1[[#This Row],[total_eve_charge]]&gt;20,"Evening User",
IF(Append1[[#This Row],[total_night_charge]]&gt;10,"Night User","Low User")))</f>
        <v>Night User</v>
      </c>
    </row>
    <row r="1261" spans="1:27" x14ac:dyDescent="0.3">
      <c r="A1261">
        <v>510</v>
      </c>
      <c r="B1261" s="1" t="s">
        <v>47</v>
      </c>
      <c r="C1261">
        <v>166</v>
      </c>
      <c r="D1261" s="1" t="s">
        <v>32</v>
      </c>
      <c r="E1261" s="1">
        <v>1</v>
      </c>
      <c r="F1261" s="1" t="s">
        <v>24</v>
      </c>
      <c r="G1261">
        <v>35</v>
      </c>
      <c r="H1261" t="str">
        <f>IF(Append1[[#This Row],[number_vmail_messages]]&lt;=10, "Low",
IF(Append1[[#This Row],[number_vmail_messages]]&lt;=25, "Medium", "High"))</f>
        <v>High</v>
      </c>
      <c r="I1261">
        <v>128.19999999999999</v>
      </c>
      <c r="J1261">
        <v>138</v>
      </c>
      <c r="K1261">
        <v>21.79</v>
      </c>
      <c r="L1261">
        <v>274.5</v>
      </c>
      <c r="M1261">
        <v>113</v>
      </c>
      <c r="N1261">
        <v>23.33</v>
      </c>
      <c r="O1261">
        <v>298.89999999999998</v>
      </c>
      <c r="P1261">
        <v>130</v>
      </c>
      <c r="Q1261">
        <v>13.45</v>
      </c>
      <c r="R1261">
        <v>8.8000000000000007</v>
      </c>
      <c r="S1261">
        <v>7</v>
      </c>
      <c r="T1261">
        <v>2.38</v>
      </c>
      <c r="U1261" t="str">
        <f>IF(Append1[[#This Row],[total_intl_charge]] &lt;= MEDIAN(Append1[total_intl_charge]), "Low", "High")</f>
        <v>Low</v>
      </c>
      <c r="V1261">
        <v>2</v>
      </c>
      <c r="W1261" t="s">
        <v>23</v>
      </c>
      <c r="X1261" s="1" t="s">
        <v>24</v>
      </c>
      <c r="Y1261">
        <f>IF(Append1[[#This Row],[churn]]="yes", 1,0)</f>
        <v>0</v>
      </c>
      <c r="Z1261" t="str">
        <f>IF(Append1[[#This Row],[total_eve_charge]]&lt;=15,"Low",
IF(Append1[[#This Row],[total_eve_charge]]&lt;=19,"Medium","High"))</f>
        <v>High</v>
      </c>
      <c r="AA1261" s="1" t="str">
        <f>IF(Append1[[#This Row],[total_day_charge]]&gt;30,"Heavy User",
IF(Append1[[#This Row],[total_eve_charge]]&gt;20,"Evening User",
IF(Append1[[#This Row],[total_night_charge]]&gt;10,"Night User","Low User")))</f>
        <v>Evening User</v>
      </c>
    </row>
    <row r="1262" spans="1:27" hidden="1" x14ac:dyDescent="0.3">
      <c r="A1262">
        <v>511</v>
      </c>
      <c r="B1262" s="1" t="s">
        <v>45</v>
      </c>
      <c r="C1262">
        <v>79</v>
      </c>
      <c r="D1262" s="1" t="s">
        <v>26</v>
      </c>
      <c r="E1262" s="1">
        <v>0</v>
      </c>
      <c r="F1262" s="1" t="s">
        <v>23</v>
      </c>
      <c r="G1262">
        <v>0</v>
      </c>
      <c r="H1262" t="str">
        <f>IF(Append1[[#This Row],[number_vmail_messages]]&lt;=10, "Low",
IF(Append1[[#This Row],[number_vmail_messages]]&lt;=25, "Medium", "High"))</f>
        <v>Low</v>
      </c>
      <c r="I1262">
        <v>130.19999999999999</v>
      </c>
      <c r="J1262">
        <v>119</v>
      </c>
      <c r="K1262">
        <v>22.13</v>
      </c>
      <c r="L1262">
        <v>290.89999999999998</v>
      </c>
      <c r="M1262">
        <v>121</v>
      </c>
      <c r="N1262">
        <v>24.73</v>
      </c>
      <c r="O1262">
        <v>194.8</v>
      </c>
      <c r="P1262">
        <v>140</v>
      </c>
      <c r="Q1262">
        <v>8.77</v>
      </c>
      <c r="R1262">
        <v>14</v>
      </c>
      <c r="S1262">
        <v>6</v>
      </c>
      <c r="T1262">
        <v>3.78</v>
      </c>
      <c r="U1262" t="str">
        <f>IF(Append1[[#This Row],[total_intl_charge]] &lt;= MEDIAN(Append1[total_intl_charge]), "Low", "High")</f>
        <v>High</v>
      </c>
      <c r="V1262">
        <v>3</v>
      </c>
      <c r="W1262" t="s">
        <v>23</v>
      </c>
      <c r="X1262" s="1" t="s">
        <v>23</v>
      </c>
      <c r="Y1262">
        <f>IF(Append1[[#This Row],[churn]]="yes", 1,0)</f>
        <v>0</v>
      </c>
      <c r="Z1262" t="str">
        <f>IF(Append1[[#This Row],[total_eve_charge]]&lt;=15,"Low",
IF(Append1[[#This Row],[total_eve_charge]]&lt;=19,"Medium","High"))</f>
        <v>High</v>
      </c>
      <c r="AA1262" s="1" t="str">
        <f>IF(Append1[[#This Row],[total_day_charge]]&gt;30,"Heavy User",
IF(Append1[[#This Row],[total_eve_charge]]&gt;20,"Evening User",
IF(Append1[[#This Row],[total_night_charge]]&gt;10,"Night User","Low User")))</f>
        <v>Evening User</v>
      </c>
    </row>
    <row r="1263" spans="1:27" hidden="1" x14ac:dyDescent="0.3">
      <c r="A1263">
        <v>512</v>
      </c>
      <c r="B1263" s="1" t="s">
        <v>56</v>
      </c>
      <c r="C1263">
        <v>153</v>
      </c>
      <c r="D1263" s="1" t="s">
        <v>26</v>
      </c>
      <c r="E1263" s="1">
        <v>0</v>
      </c>
      <c r="F1263" s="1" t="s">
        <v>23</v>
      </c>
      <c r="G1263">
        <v>0</v>
      </c>
      <c r="H1263" t="str">
        <f>IF(Append1[[#This Row],[number_vmail_messages]]&lt;=10, "Low",
IF(Append1[[#This Row],[number_vmail_messages]]&lt;=25, "Medium", "High"))</f>
        <v>Low</v>
      </c>
      <c r="I1263">
        <v>195.4</v>
      </c>
      <c r="J1263">
        <v>107</v>
      </c>
      <c r="K1263">
        <v>33.22</v>
      </c>
      <c r="L1263">
        <v>154.6</v>
      </c>
      <c r="M1263">
        <v>96</v>
      </c>
      <c r="N1263">
        <v>13.14</v>
      </c>
      <c r="O1263">
        <v>142.80000000000001</v>
      </c>
      <c r="P1263">
        <v>97</v>
      </c>
      <c r="Q1263">
        <v>6.43</v>
      </c>
      <c r="R1263">
        <v>11.6</v>
      </c>
      <c r="S1263">
        <v>6</v>
      </c>
      <c r="T1263">
        <v>3.13</v>
      </c>
      <c r="U1263" t="str">
        <f>IF(Append1[[#This Row],[total_intl_charge]] &lt;= MEDIAN(Append1[total_intl_charge]), "Low", "High")</f>
        <v>High</v>
      </c>
      <c r="V1263">
        <v>1</v>
      </c>
      <c r="W1263" t="s">
        <v>23</v>
      </c>
      <c r="X1263" s="1" t="s">
        <v>23</v>
      </c>
      <c r="Y1263">
        <f>IF(Append1[[#This Row],[churn]]="yes", 1,0)</f>
        <v>0</v>
      </c>
      <c r="Z1263" t="str">
        <f>IF(Append1[[#This Row],[total_eve_charge]]&lt;=15,"Low",
IF(Append1[[#This Row],[total_eve_charge]]&lt;=19,"Medium","High"))</f>
        <v>Low</v>
      </c>
      <c r="AA1263" s="1" t="str">
        <f>IF(Append1[[#This Row],[total_day_charge]]&gt;30,"Heavy User",
IF(Append1[[#This Row],[total_eve_charge]]&gt;20,"Evening User",
IF(Append1[[#This Row],[total_night_charge]]&gt;10,"Night User","Low User")))</f>
        <v>Heavy User</v>
      </c>
    </row>
    <row r="1264" spans="1:27" hidden="1" x14ac:dyDescent="0.3">
      <c r="A1264">
        <v>513</v>
      </c>
      <c r="B1264" s="1" t="s">
        <v>21</v>
      </c>
      <c r="C1264">
        <v>110</v>
      </c>
      <c r="D1264" s="1" t="s">
        <v>22</v>
      </c>
      <c r="E1264" s="1">
        <v>1</v>
      </c>
      <c r="F1264" s="1" t="s">
        <v>23</v>
      </c>
      <c r="G1264">
        <v>0</v>
      </c>
      <c r="H1264" t="str">
        <f>IF(Append1[[#This Row],[number_vmail_messages]]&lt;=10, "Low",
IF(Append1[[#This Row],[number_vmail_messages]]&lt;=25, "Medium", "High"))</f>
        <v>Low</v>
      </c>
      <c r="I1264">
        <v>293.3</v>
      </c>
      <c r="J1264">
        <v>79</v>
      </c>
      <c r="K1264">
        <v>49.86</v>
      </c>
      <c r="L1264">
        <v>188.5</v>
      </c>
      <c r="M1264">
        <v>90</v>
      </c>
      <c r="N1264">
        <v>16.02</v>
      </c>
      <c r="O1264">
        <v>266.89999999999998</v>
      </c>
      <c r="P1264">
        <v>91</v>
      </c>
      <c r="Q1264">
        <v>12.01</v>
      </c>
      <c r="R1264">
        <v>14.5</v>
      </c>
      <c r="S1264">
        <v>4</v>
      </c>
      <c r="T1264">
        <v>3.92</v>
      </c>
      <c r="U1264" t="str">
        <f>IF(Append1[[#This Row],[total_intl_charge]] &lt;= MEDIAN(Append1[total_intl_charge]), "Low", "High")</f>
        <v>High</v>
      </c>
      <c r="V1264">
        <v>0</v>
      </c>
      <c r="W1264" t="s">
        <v>24</v>
      </c>
      <c r="X1264" s="1" t="s">
        <v>24</v>
      </c>
      <c r="Y1264">
        <f>IF(Append1[[#This Row],[churn]]="yes", 1,0)</f>
        <v>1</v>
      </c>
      <c r="Z1264" t="str">
        <f>IF(Append1[[#This Row],[total_eve_charge]]&lt;=15,"Low",
IF(Append1[[#This Row],[total_eve_charge]]&lt;=19,"Medium","High"))</f>
        <v>Medium</v>
      </c>
      <c r="AA1264" s="1" t="str">
        <f>IF(Append1[[#This Row],[total_day_charge]]&gt;30,"Heavy User",
IF(Append1[[#This Row],[total_eve_charge]]&gt;20,"Evening User",
IF(Append1[[#This Row],[total_night_charge]]&gt;10,"Night User","Low User")))</f>
        <v>Heavy User</v>
      </c>
    </row>
    <row r="1265" spans="1:27" hidden="1" x14ac:dyDescent="0.3">
      <c r="A1265">
        <v>514</v>
      </c>
      <c r="B1265" s="1" t="s">
        <v>21</v>
      </c>
      <c r="C1265">
        <v>163</v>
      </c>
      <c r="D1265" s="1" t="s">
        <v>22</v>
      </c>
      <c r="E1265" s="1">
        <v>0</v>
      </c>
      <c r="F1265" s="1" t="s">
        <v>23</v>
      </c>
      <c r="G1265">
        <v>0</v>
      </c>
      <c r="H1265" t="str">
        <f>IF(Append1[[#This Row],[number_vmail_messages]]&lt;=10, "Low",
IF(Append1[[#This Row],[number_vmail_messages]]&lt;=25, "Medium", "High"))</f>
        <v>Low</v>
      </c>
      <c r="I1265">
        <v>191.3</v>
      </c>
      <c r="J1265">
        <v>89</v>
      </c>
      <c r="K1265">
        <v>32.520000000000003</v>
      </c>
      <c r="L1265">
        <v>193.9</v>
      </c>
      <c r="M1265">
        <v>87</v>
      </c>
      <c r="N1265">
        <v>16.48</v>
      </c>
      <c r="O1265">
        <v>268.39999999999998</v>
      </c>
      <c r="P1265">
        <v>121</v>
      </c>
      <c r="Q1265">
        <v>12.08</v>
      </c>
      <c r="R1265">
        <v>12.8</v>
      </c>
      <c r="S1265">
        <v>4</v>
      </c>
      <c r="T1265">
        <v>3.46</v>
      </c>
      <c r="U1265" t="str">
        <f>IF(Append1[[#This Row],[total_intl_charge]] &lt;= MEDIAN(Append1[total_intl_charge]), "Low", "High")</f>
        <v>High</v>
      </c>
      <c r="V1265">
        <v>1</v>
      </c>
      <c r="W1265" t="s">
        <v>23</v>
      </c>
      <c r="X1265" s="1" t="s">
        <v>23</v>
      </c>
      <c r="Y1265">
        <f>IF(Append1[[#This Row],[churn]]="yes", 1,0)</f>
        <v>0</v>
      </c>
      <c r="Z1265" t="str">
        <f>IF(Append1[[#This Row],[total_eve_charge]]&lt;=15,"Low",
IF(Append1[[#This Row],[total_eve_charge]]&lt;=19,"Medium","High"))</f>
        <v>Medium</v>
      </c>
      <c r="AA1265" s="1" t="str">
        <f>IF(Append1[[#This Row],[total_day_charge]]&gt;30,"Heavy User",
IF(Append1[[#This Row],[total_eve_charge]]&gt;20,"Evening User",
IF(Append1[[#This Row],[total_night_charge]]&gt;10,"Night User","Low User")))</f>
        <v>Heavy User</v>
      </c>
    </row>
    <row r="1266" spans="1:27" x14ac:dyDescent="0.3">
      <c r="A1266">
        <v>515</v>
      </c>
      <c r="B1266" s="1" t="s">
        <v>65</v>
      </c>
      <c r="C1266">
        <v>105</v>
      </c>
      <c r="D1266" s="1" t="s">
        <v>32</v>
      </c>
      <c r="E1266" s="1">
        <v>0</v>
      </c>
      <c r="F1266" s="1" t="s">
        <v>24</v>
      </c>
      <c r="G1266">
        <v>33</v>
      </c>
      <c r="H1266" t="str">
        <f>IF(Append1[[#This Row],[number_vmail_messages]]&lt;=10, "Low",
IF(Append1[[#This Row],[number_vmail_messages]]&lt;=25, "Medium", "High"))</f>
        <v>High</v>
      </c>
      <c r="I1266">
        <v>209.6</v>
      </c>
      <c r="J1266">
        <v>68</v>
      </c>
      <c r="K1266">
        <v>35.630000000000003</v>
      </c>
      <c r="L1266">
        <v>146.9</v>
      </c>
      <c r="M1266">
        <v>140</v>
      </c>
      <c r="N1266">
        <v>12.49</v>
      </c>
      <c r="O1266">
        <v>121</v>
      </c>
      <c r="P1266">
        <v>131</v>
      </c>
      <c r="Q1266">
        <v>5.44</v>
      </c>
      <c r="R1266">
        <v>10.6</v>
      </c>
      <c r="S1266">
        <v>3</v>
      </c>
      <c r="T1266">
        <v>2.86</v>
      </c>
      <c r="U1266" t="str">
        <f>IF(Append1[[#This Row],[total_intl_charge]] &lt;= MEDIAN(Append1[total_intl_charge]), "Low", "High")</f>
        <v>High</v>
      </c>
      <c r="V1266">
        <v>2</v>
      </c>
      <c r="W1266" t="s">
        <v>23</v>
      </c>
      <c r="X1266" s="1" t="s">
        <v>23</v>
      </c>
      <c r="Y1266">
        <f>IF(Append1[[#This Row],[churn]]="yes", 1,0)</f>
        <v>0</v>
      </c>
      <c r="Z1266" t="str">
        <f>IF(Append1[[#This Row],[total_eve_charge]]&lt;=15,"Low",
IF(Append1[[#This Row],[total_eve_charge]]&lt;=19,"Medium","High"))</f>
        <v>Low</v>
      </c>
      <c r="AA1266" s="1" t="str">
        <f>IF(Append1[[#This Row],[total_day_charge]]&gt;30,"Heavy User",
IF(Append1[[#This Row],[total_eve_charge]]&gt;20,"Evening User",
IF(Append1[[#This Row],[total_night_charge]]&gt;10,"Night User","Low User")))</f>
        <v>Heavy User</v>
      </c>
    </row>
    <row r="1267" spans="1:27" hidden="1" x14ac:dyDescent="0.3">
      <c r="A1267">
        <v>516</v>
      </c>
      <c r="B1267" s="1" t="s">
        <v>31</v>
      </c>
      <c r="C1267">
        <v>172</v>
      </c>
      <c r="D1267" s="1" t="s">
        <v>22</v>
      </c>
      <c r="E1267" s="1">
        <v>0</v>
      </c>
      <c r="F1267" s="1" t="s">
        <v>23</v>
      </c>
      <c r="G1267">
        <v>0</v>
      </c>
      <c r="H1267" t="str">
        <f>IF(Append1[[#This Row],[number_vmail_messages]]&lt;=10, "Low",
IF(Append1[[#This Row],[number_vmail_messages]]&lt;=25, "Medium", "High"))</f>
        <v>Low</v>
      </c>
      <c r="I1267">
        <v>215.7</v>
      </c>
      <c r="J1267">
        <v>140</v>
      </c>
      <c r="K1267">
        <v>36.67</v>
      </c>
      <c r="L1267">
        <v>146.30000000000001</v>
      </c>
      <c r="M1267">
        <v>84</v>
      </c>
      <c r="N1267">
        <v>12.44</v>
      </c>
      <c r="O1267">
        <v>264.60000000000002</v>
      </c>
      <c r="P1267">
        <v>83</v>
      </c>
      <c r="Q1267">
        <v>11.91</v>
      </c>
      <c r="R1267">
        <v>7.1</v>
      </c>
      <c r="S1267">
        <v>1</v>
      </c>
      <c r="T1267">
        <v>1.92</v>
      </c>
      <c r="U1267" t="str">
        <f>IF(Append1[[#This Row],[total_intl_charge]] &lt;= MEDIAN(Append1[total_intl_charge]), "Low", "High")</f>
        <v>Low</v>
      </c>
      <c r="V1267">
        <v>3</v>
      </c>
      <c r="W1267" t="s">
        <v>23</v>
      </c>
      <c r="X1267" s="1" t="s">
        <v>23</v>
      </c>
      <c r="Y1267">
        <f>IF(Append1[[#This Row],[churn]]="yes", 1,0)</f>
        <v>0</v>
      </c>
      <c r="Z1267" t="str">
        <f>IF(Append1[[#This Row],[total_eve_charge]]&lt;=15,"Low",
IF(Append1[[#This Row],[total_eve_charge]]&lt;=19,"Medium","High"))</f>
        <v>Low</v>
      </c>
      <c r="AA1267" s="1" t="str">
        <f>IF(Append1[[#This Row],[total_day_charge]]&gt;30,"Heavy User",
IF(Append1[[#This Row],[total_eve_charge]]&gt;20,"Evening User",
IF(Append1[[#This Row],[total_night_charge]]&gt;10,"Night User","Low User")))</f>
        <v>Heavy User</v>
      </c>
    </row>
    <row r="1268" spans="1:27" hidden="1" x14ac:dyDescent="0.3">
      <c r="A1268">
        <v>517</v>
      </c>
      <c r="B1268" s="1" t="s">
        <v>69</v>
      </c>
      <c r="C1268">
        <v>126</v>
      </c>
      <c r="D1268" s="1" t="s">
        <v>22</v>
      </c>
      <c r="E1268" s="1">
        <v>0</v>
      </c>
      <c r="F1268" s="1" t="s">
        <v>23</v>
      </c>
      <c r="G1268">
        <v>0</v>
      </c>
      <c r="H1268" t="str">
        <f>IF(Append1[[#This Row],[number_vmail_messages]]&lt;=10, "Low",
IF(Append1[[#This Row],[number_vmail_messages]]&lt;=25, "Medium", "High"))</f>
        <v>Low</v>
      </c>
      <c r="I1268">
        <v>161.4</v>
      </c>
      <c r="J1268">
        <v>110</v>
      </c>
      <c r="K1268">
        <v>27.44</v>
      </c>
      <c r="L1268">
        <v>220.6</v>
      </c>
      <c r="M1268">
        <v>125</v>
      </c>
      <c r="N1268">
        <v>18.75</v>
      </c>
      <c r="O1268">
        <v>249.2</v>
      </c>
      <c r="P1268">
        <v>78</v>
      </c>
      <c r="Q1268">
        <v>11.21</v>
      </c>
      <c r="R1268">
        <v>5.0999999999999996</v>
      </c>
      <c r="S1268">
        <v>2</v>
      </c>
      <c r="T1268">
        <v>1.38</v>
      </c>
      <c r="U1268" t="str">
        <f>IF(Append1[[#This Row],[total_intl_charge]] &lt;= MEDIAN(Append1[total_intl_charge]), "Low", "High")</f>
        <v>Low</v>
      </c>
      <c r="V1268">
        <v>0</v>
      </c>
      <c r="W1268" t="s">
        <v>23</v>
      </c>
      <c r="X1268" s="1" t="s">
        <v>23</v>
      </c>
      <c r="Y1268">
        <f>IF(Append1[[#This Row],[churn]]="yes", 1,0)</f>
        <v>0</v>
      </c>
      <c r="Z1268" t="str">
        <f>IF(Append1[[#This Row],[total_eve_charge]]&lt;=15,"Low",
IF(Append1[[#This Row],[total_eve_charge]]&lt;=19,"Medium","High"))</f>
        <v>Medium</v>
      </c>
      <c r="AA1268" s="1" t="str">
        <f>IF(Append1[[#This Row],[total_day_charge]]&gt;30,"Heavy User",
IF(Append1[[#This Row],[total_eve_charge]]&gt;20,"Evening User",
IF(Append1[[#This Row],[total_night_charge]]&gt;10,"Night User","Low User")))</f>
        <v>Night User</v>
      </c>
    </row>
    <row r="1269" spans="1:27" hidden="1" x14ac:dyDescent="0.3">
      <c r="A1269">
        <v>518</v>
      </c>
      <c r="B1269" s="1" t="s">
        <v>40</v>
      </c>
      <c r="C1269">
        <v>97</v>
      </c>
      <c r="D1269" s="1" t="s">
        <v>26</v>
      </c>
      <c r="E1269" s="1">
        <v>0</v>
      </c>
      <c r="F1269" s="1" t="s">
        <v>23</v>
      </c>
      <c r="G1269">
        <v>0</v>
      </c>
      <c r="H1269" t="str">
        <f>IF(Append1[[#This Row],[number_vmail_messages]]&lt;=10, "Low",
IF(Append1[[#This Row],[number_vmail_messages]]&lt;=25, "Medium", "High"))</f>
        <v>Low</v>
      </c>
      <c r="I1269">
        <v>144.19999999999999</v>
      </c>
      <c r="J1269">
        <v>91</v>
      </c>
      <c r="K1269">
        <v>24.51</v>
      </c>
      <c r="L1269">
        <v>226.7</v>
      </c>
      <c r="M1269">
        <v>137</v>
      </c>
      <c r="N1269">
        <v>19.27</v>
      </c>
      <c r="O1269">
        <v>144.6</v>
      </c>
      <c r="P1269">
        <v>72</v>
      </c>
      <c r="Q1269">
        <v>6.51</v>
      </c>
      <c r="R1269">
        <v>13.8</v>
      </c>
      <c r="S1269">
        <v>4</v>
      </c>
      <c r="T1269">
        <v>3.73</v>
      </c>
      <c r="U1269" t="str">
        <f>IF(Append1[[#This Row],[total_intl_charge]] &lt;= MEDIAN(Append1[total_intl_charge]), "Low", "High")</f>
        <v>High</v>
      </c>
      <c r="V1269">
        <v>3</v>
      </c>
      <c r="W1269" t="s">
        <v>23</v>
      </c>
      <c r="X1269" s="1" t="s">
        <v>23</v>
      </c>
      <c r="Y1269">
        <f>IF(Append1[[#This Row],[churn]]="yes", 1,0)</f>
        <v>0</v>
      </c>
      <c r="Z1269" t="str">
        <f>IF(Append1[[#This Row],[total_eve_charge]]&lt;=15,"Low",
IF(Append1[[#This Row],[total_eve_charge]]&lt;=19,"Medium","High"))</f>
        <v>High</v>
      </c>
      <c r="AA1269" s="1" t="str">
        <f>IF(Append1[[#This Row],[total_day_charge]]&gt;30,"Heavy User",
IF(Append1[[#This Row],[total_eve_charge]]&gt;20,"Evening User",
IF(Append1[[#This Row],[total_night_charge]]&gt;10,"Night User","Low User")))</f>
        <v>Low User</v>
      </c>
    </row>
    <row r="1270" spans="1:27" x14ac:dyDescent="0.3">
      <c r="A1270">
        <v>519</v>
      </c>
      <c r="B1270" s="1" t="s">
        <v>34</v>
      </c>
      <c r="C1270">
        <v>95</v>
      </c>
      <c r="D1270" s="1" t="s">
        <v>32</v>
      </c>
      <c r="E1270" s="1">
        <v>1</v>
      </c>
      <c r="F1270" s="1" t="s">
        <v>24</v>
      </c>
      <c r="G1270">
        <v>37</v>
      </c>
      <c r="H1270" t="str">
        <f>IF(Append1[[#This Row],[number_vmail_messages]]&lt;=10, "Low",
IF(Append1[[#This Row],[number_vmail_messages]]&lt;=25, "Medium", "High"))</f>
        <v>High</v>
      </c>
      <c r="I1270">
        <v>220.2</v>
      </c>
      <c r="J1270">
        <v>109</v>
      </c>
      <c r="K1270">
        <v>37.43</v>
      </c>
      <c r="L1270">
        <v>185.3</v>
      </c>
      <c r="M1270">
        <v>99</v>
      </c>
      <c r="N1270">
        <v>15.75</v>
      </c>
      <c r="O1270">
        <v>205.1</v>
      </c>
      <c r="P1270">
        <v>82</v>
      </c>
      <c r="Q1270">
        <v>9.23</v>
      </c>
      <c r="R1270">
        <v>4.0999999999999996</v>
      </c>
      <c r="S1270">
        <v>2</v>
      </c>
      <c r="T1270">
        <v>1.1100000000000001</v>
      </c>
      <c r="U1270" t="str">
        <f>IF(Append1[[#This Row],[total_intl_charge]] &lt;= MEDIAN(Append1[total_intl_charge]), "Low", "High")</f>
        <v>Low</v>
      </c>
      <c r="V1270">
        <v>0</v>
      </c>
      <c r="W1270" t="s">
        <v>24</v>
      </c>
      <c r="X1270" s="1" t="s">
        <v>24</v>
      </c>
      <c r="Y1270">
        <f>IF(Append1[[#This Row],[churn]]="yes", 1,0)</f>
        <v>1</v>
      </c>
      <c r="Z1270" t="str">
        <f>IF(Append1[[#This Row],[total_eve_charge]]&lt;=15,"Low",
IF(Append1[[#This Row],[total_eve_charge]]&lt;=19,"Medium","High"))</f>
        <v>Medium</v>
      </c>
      <c r="AA1270" s="1" t="str">
        <f>IF(Append1[[#This Row],[total_day_charge]]&gt;30,"Heavy User",
IF(Append1[[#This Row],[total_eve_charge]]&gt;20,"Evening User",
IF(Append1[[#This Row],[total_night_charge]]&gt;10,"Night User","Low User")))</f>
        <v>Heavy User</v>
      </c>
    </row>
    <row r="1271" spans="1:27" hidden="1" x14ac:dyDescent="0.3">
      <c r="A1271">
        <v>520</v>
      </c>
      <c r="B1271" s="1" t="s">
        <v>51</v>
      </c>
      <c r="C1271">
        <v>87</v>
      </c>
      <c r="D1271" s="1" t="s">
        <v>26</v>
      </c>
      <c r="E1271" s="1">
        <v>0</v>
      </c>
      <c r="F1271" s="1" t="s">
        <v>23</v>
      </c>
      <c r="G1271">
        <v>0</v>
      </c>
      <c r="H1271" t="str">
        <f>IF(Append1[[#This Row],[number_vmail_messages]]&lt;=10, "Low",
IF(Append1[[#This Row],[number_vmail_messages]]&lt;=25, "Medium", "High"))</f>
        <v>Low</v>
      </c>
      <c r="I1271">
        <v>256.2</v>
      </c>
      <c r="J1271">
        <v>105</v>
      </c>
      <c r="K1271">
        <v>43.55</v>
      </c>
      <c r="L1271">
        <v>160.69999999999999</v>
      </c>
      <c r="M1271">
        <v>102</v>
      </c>
      <c r="N1271">
        <v>13.66</v>
      </c>
      <c r="O1271">
        <v>249.4</v>
      </c>
      <c r="P1271">
        <v>80</v>
      </c>
      <c r="Q1271">
        <v>11.22</v>
      </c>
      <c r="R1271">
        <v>7.4</v>
      </c>
      <c r="S1271">
        <v>2</v>
      </c>
      <c r="T1271">
        <v>2</v>
      </c>
      <c r="U1271" t="str">
        <f>IF(Append1[[#This Row],[total_intl_charge]] &lt;= MEDIAN(Append1[total_intl_charge]), "Low", "High")</f>
        <v>Low</v>
      </c>
      <c r="V1271">
        <v>4</v>
      </c>
      <c r="W1271" t="s">
        <v>23</v>
      </c>
      <c r="X1271" s="1" t="s">
        <v>23</v>
      </c>
      <c r="Y1271">
        <f>IF(Append1[[#This Row],[churn]]="yes", 1,0)</f>
        <v>0</v>
      </c>
      <c r="Z1271" t="str">
        <f>IF(Append1[[#This Row],[total_eve_charge]]&lt;=15,"Low",
IF(Append1[[#This Row],[total_eve_charge]]&lt;=19,"Medium","High"))</f>
        <v>Low</v>
      </c>
      <c r="AA1271" s="1" t="str">
        <f>IF(Append1[[#This Row],[total_day_charge]]&gt;30,"Heavy User",
IF(Append1[[#This Row],[total_eve_charge]]&gt;20,"Evening User",
IF(Append1[[#This Row],[total_night_charge]]&gt;10,"Night User","Low User")))</f>
        <v>Heavy User</v>
      </c>
    </row>
    <row r="1272" spans="1:27" hidden="1" x14ac:dyDescent="0.3">
      <c r="A1272">
        <v>521</v>
      </c>
      <c r="B1272" s="1" t="s">
        <v>28</v>
      </c>
      <c r="C1272">
        <v>97</v>
      </c>
      <c r="D1272" s="1" t="s">
        <v>22</v>
      </c>
      <c r="E1272" s="1">
        <v>0</v>
      </c>
      <c r="F1272" s="1" t="s">
        <v>23</v>
      </c>
      <c r="G1272">
        <v>0</v>
      </c>
      <c r="H1272" t="str">
        <f>IF(Append1[[#This Row],[number_vmail_messages]]&lt;=10, "Low",
IF(Append1[[#This Row],[number_vmail_messages]]&lt;=25, "Medium", "High"))</f>
        <v>Low</v>
      </c>
      <c r="I1272">
        <v>112.7</v>
      </c>
      <c r="J1272">
        <v>119</v>
      </c>
      <c r="K1272">
        <v>19.16</v>
      </c>
      <c r="L1272">
        <v>217.7</v>
      </c>
      <c r="M1272">
        <v>109</v>
      </c>
      <c r="N1272">
        <v>18.5</v>
      </c>
      <c r="O1272">
        <v>152.1</v>
      </c>
      <c r="P1272">
        <v>76</v>
      </c>
      <c r="Q1272">
        <v>6.84</v>
      </c>
      <c r="R1272">
        <v>6.5</v>
      </c>
      <c r="S1272">
        <v>5</v>
      </c>
      <c r="T1272">
        <v>1.76</v>
      </c>
      <c r="U1272" t="str">
        <f>IF(Append1[[#This Row],[total_intl_charge]] &lt;= MEDIAN(Append1[total_intl_charge]), "Low", "High")</f>
        <v>Low</v>
      </c>
      <c r="V1272">
        <v>1</v>
      </c>
      <c r="W1272" t="s">
        <v>23</v>
      </c>
      <c r="X1272" s="1" t="s">
        <v>23</v>
      </c>
      <c r="Y1272">
        <f>IF(Append1[[#This Row],[churn]]="yes", 1,0)</f>
        <v>0</v>
      </c>
      <c r="Z1272" t="str">
        <f>IF(Append1[[#This Row],[total_eve_charge]]&lt;=15,"Low",
IF(Append1[[#This Row],[total_eve_charge]]&lt;=19,"Medium","High"))</f>
        <v>Medium</v>
      </c>
      <c r="AA1272" s="1" t="str">
        <f>IF(Append1[[#This Row],[total_day_charge]]&gt;30,"Heavy User",
IF(Append1[[#This Row],[total_eve_charge]]&gt;20,"Evening User",
IF(Append1[[#This Row],[total_night_charge]]&gt;10,"Night User","Low User")))</f>
        <v>Low User</v>
      </c>
    </row>
    <row r="1273" spans="1:27" hidden="1" x14ac:dyDescent="0.3">
      <c r="A1273">
        <v>522</v>
      </c>
      <c r="B1273" s="1" t="s">
        <v>40</v>
      </c>
      <c r="C1273">
        <v>140</v>
      </c>
      <c r="D1273" s="1" t="s">
        <v>32</v>
      </c>
      <c r="E1273" s="1">
        <v>0</v>
      </c>
      <c r="F1273" s="1" t="s">
        <v>23</v>
      </c>
      <c r="G1273">
        <v>0</v>
      </c>
      <c r="H1273" t="str">
        <f>IF(Append1[[#This Row],[number_vmail_messages]]&lt;=10, "Low",
IF(Append1[[#This Row],[number_vmail_messages]]&lt;=25, "Medium", "High"))</f>
        <v>Low</v>
      </c>
      <c r="I1273">
        <v>194.8</v>
      </c>
      <c r="J1273">
        <v>107</v>
      </c>
      <c r="K1273">
        <v>33.119999999999997</v>
      </c>
      <c r="L1273">
        <v>170.9</v>
      </c>
      <c r="M1273">
        <v>99</v>
      </c>
      <c r="N1273">
        <v>14.53</v>
      </c>
      <c r="O1273">
        <v>225.1</v>
      </c>
      <c r="P1273">
        <v>93</v>
      </c>
      <c r="Q1273">
        <v>10.130000000000001</v>
      </c>
      <c r="R1273">
        <v>13.9</v>
      </c>
      <c r="S1273">
        <v>4</v>
      </c>
      <c r="T1273">
        <v>3.75</v>
      </c>
      <c r="U1273" t="str">
        <f>IF(Append1[[#This Row],[total_intl_charge]] &lt;= MEDIAN(Append1[total_intl_charge]), "Low", "High")</f>
        <v>High</v>
      </c>
      <c r="V1273">
        <v>0</v>
      </c>
      <c r="W1273" t="s">
        <v>23</v>
      </c>
      <c r="X1273" s="1" t="s">
        <v>23</v>
      </c>
      <c r="Y1273">
        <f>IF(Append1[[#This Row],[churn]]="yes", 1,0)</f>
        <v>0</v>
      </c>
      <c r="Z1273" t="str">
        <f>IF(Append1[[#This Row],[total_eve_charge]]&lt;=15,"Low",
IF(Append1[[#This Row],[total_eve_charge]]&lt;=19,"Medium","High"))</f>
        <v>Low</v>
      </c>
      <c r="AA1273" s="1" t="str">
        <f>IF(Append1[[#This Row],[total_day_charge]]&gt;30,"Heavy User",
IF(Append1[[#This Row],[total_eve_charge]]&gt;20,"Evening User",
IF(Append1[[#This Row],[total_night_charge]]&gt;10,"Night User","Low User")))</f>
        <v>Heavy User</v>
      </c>
    </row>
    <row r="1274" spans="1:27" hidden="1" x14ac:dyDescent="0.3">
      <c r="A1274">
        <v>523</v>
      </c>
      <c r="B1274" s="1" t="s">
        <v>63</v>
      </c>
      <c r="C1274">
        <v>169</v>
      </c>
      <c r="D1274" s="1" t="s">
        <v>22</v>
      </c>
      <c r="E1274" s="1">
        <v>0</v>
      </c>
      <c r="F1274" s="1" t="s">
        <v>23</v>
      </c>
      <c r="G1274">
        <v>0</v>
      </c>
      <c r="H1274" t="str">
        <f>IF(Append1[[#This Row],[number_vmail_messages]]&lt;=10, "Low",
IF(Append1[[#This Row],[number_vmail_messages]]&lt;=25, "Medium", "High"))</f>
        <v>Low</v>
      </c>
      <c r="I1274">
        <v>100.8</v>
      </c>
      <c r="J1274">
        <v>112</v>
      </c>
      <c r="K1274">
        <v>17.14</v>
      </c>
      <c r="L1274">
        <v>230</v>
      </c>
      <c r="M1274">
        <v>69</v>
      </c>
      <c r="N1274">
        <v>19.55</v>
      </c>
      <c r="O1274">
        <v>193.6</v>
      </c>
      <c r="P1274">
        <v>95</v>
      </c>
      <c r="Q1274">
        <v>8.7100000000000009</v>
      </c>
      <c r="R1274">
        <v>9.5</v>
      </c>
      <c r="S1274">
        <v>2</v>
      </c>
      <c r="T1274">
        <v>2.57</v>
      </c>
      <c r="U1274" t="str">
        <f>IF(Append1[[#This Row],[total_intl_charge]] &lt;= MEDIAN(Append1[total_intl_charge]), "Low", "High")</f>
        <v>Low</v>
      </c>
      <c r="V1274">
        <v>0</v>
      </c>
      <c r="W1274" t="s">
        <v>23</v>
      </c>
      <c r="X1274" s="1" t="s">
        <v>23</v>
      </c>
      <c r="Y1274">
        <f>IF(Append1[[#This Row],[churn]]="yes", 1,0)</f>
        <v>0</v>
      </c>
      <c r="Z1274" t="str">
        <f>IF(Append1[[#This Row],[total_eve_charge]]&lt;=15,"Low",
IF(Append1[[#This Row],[total_eve_charge]]&lt;=19,"Medium","High"))</f>
        <v>High</v>
      </c>
      <c r="AA1274" s="1" t="str">
        <f>IF(Append1[[#This Row],[total_day_charge]]&gt;30,"Heavy User",
IF(Append1[[#This Row],[total_eve_charge]]&gt;20,"Evening User",
IF(Append1[[#This Row],[total_night_charge]]&gt;10,"Night User","Low User")))</f>
        <v>Low User</v>
      </c>
    </row>
    <row r="1275" spans="1:27" x14ac:dyDescent="0.3">
      <c r="A1275">
        <v>524</v>
      </c>
      <c r="B1275" s="1" t="s">
        <v>70</v>
      </c>
      <c r="C1275">
        <v>68</v>
      </c>
      <c r="D1275" s="1" t="s">
        <v>32</v>
      </c>
      <c r="E1275" s="1">
        <v>0</v>
      </c>
      <c r="F1275" s="1" t="s">
        <v>24</v>
      </c>
      <c r="G1275">
        <v>22</v>
      </c>
      <c r="H1275" t="str">
        <f>IF(Append1[[#This Row],[number_vmail_messages]]&lt;=10, "Low",
IF(Append1[[#This Row],[number_vmail_messages]]&lt;=25, "Medium", "High"))</f>
        <v>Medium</v>
      </c>
      <c r="I1275">
        <v>82.5</v>
      </c>
      <c r="J1275">
        <v>97</v>
      </c>
      <c r="K1275">
        <v>14.03</v>
      </c>
      <c r="L1275">
        <v>289.89999999999998</v>
      </c>
      <c r="M1275">
        <v>94</v>
      </c>
      <c r="N1275">
        <v>24.64</v>
      </c>
      <c r="O1275">
        <v>180</v>
      </c>
      <c r="P1275">
        <v>114</v>
      </c>
      <c r="Q1275">
        <v>8.1</v>
      </c>
      <c r="R1275">
        <v>4.8</v>
      </c>
      <c r="S1275">
        <v>4</v>
      </c>
      <c r="T1275">
        <v>1.3</v>
      </c>
      <c r="U1275" t="str">
        <f>IF(Append1[[#This Row],[total_intl_charge]] &lt;= MEDIAN(Append1[total_intl_charge]), "Low", "High")</f>
        <v>Low</v>
      </c>
      <c r="V1275">
        <v>3</v>
      </c>
      <c r="W1275" t="s">
        <v>23</v>
      </c>
      <c r="X1275" s="1" t="s">
        <v>23</v>
      </c>
      <c r="Y1275">
        <f>IF(Append1[[#This Row],[churn]]="yes", 1,0)</f>
        <v>0</v>
      </c>
      <c r="Z1275" t="str">
        <f>IF(Append1[[#This Row],[total_eve_charge]]&lt;=15,"Low",
IF(Append1[[#This Row],[total_eve_charge]]&lt;=19,"Medium","High"))</f>
        <v>High</v>
      </c>
      <c r="AA1275" s="1" t="str">
        <f>IF(Append1[[#This Row],[total_day_charge]]&gt;30,"Heavy User",
IF(Append1[[#This Row],[total_eve_charge]]&gt;20,"Evening User",
IF(Append1[[#This Row],[total_night_charge]]&gt;10,"Night User","Low User")))</f>
        <v>Evening User</v>
      </c>
    </row>
    <row r="1276" spans="1:27" x14ac:dyDescent="0.3">
      <c r="A1276">
        <v>525</v>
      </c>
      <c r="B1276" s="1" t="s">
        <v>34</v>
      </c>
      <c r="C1276">
        <v>122</v>
      </c>
      <c r="D1276" s="1" t="s">
        <v>22</v>
      </c>
      <c r="E1276" s="1">
        <v>0</v>
      </c>
      <c r="F1276" s="1" t="s">
        <v>24</v>
      </c>
      <c r="G1276">
        <v>34</v>
      </c>
      <c r="H1276" t="str">
        <f>IF(Append1[[#This Row],[number_vmail_messages]]&lt;=10, "Low",
IF(Append1[[#This Row],[number_vmail_messages]]&lt;=25, "Medium", "High"))</f>
        <v>High</v>
      </c>
      <c r="I1276">
        <v>146.4</v>
      </c>
      <c r="J1276">
        <v>104</v>
      </c>
      <c r="K1276">
        <v>24.89</v>
      </c>
      <c r="L1276">
        <v>89.7</v>
      </c>
      <c r="M1276">
        <v>103</v>
      </c>
      <c r="N1276">
        <v>7.62</v>
      </c>
      <c r="O1276">
        <v>220</v>
      </c>
      <c r="P1276">
        <v>91</v>
      </c>
      <c r="Q1276">
        <v>9.9</v>
      </c>
      <c r="R1276">
        <v>15.6</v>
      </c>
      <c r="S1276">
        <v>4</v>
      </c>
      <c r="T1276">
        <v>4.21</v>
      </c>
      <c r="U1276" t="str">
        <f>IF(Append1[[#This Row],[total_intl_charge]] &lt;= MEDIAN(Append1[total_intl_charge]), "Low", "High")</f>
        <v>High</v>
      </c>
      <c r="V1276">
        <v>2</v>
      </c>
      <c r="W1276" t="s">
        <v>23</v>
      </c>
      <c r="X1276" s="1" t="s">
        <v>23</v>
      </c>
      <c r="Y1276">
        <f>IF(Append1[[#This Row],[churn]]="yes", 1,0)</f>
        <v>0</v>
      </c>
      <c r="Z1276" t="str">
        <f>IF(Append1[[#This Row],[total_eve_charge]]&lt;=15,"Low",
IF(Append1[[#This Row],[total_eve_charge]]&lt;=19,"Medium","High"))</f>
        <v>Low</v>
      </c>
      <c r="AA1276" s="1" t="str">
        <f>IF(Append1[[#This Row],[total_day_charge]]&gt;30,"Heavy User",
IF(Append1[[#This Row],[total_eve_charge]]&gt;20,"Evening User",
IF(Append1[[#This Row],[total_night_charge]]&gt;10,"Night User","Low User")))</f>
        <v>Low User</v>
      </c>
    </row>
    <row r="1277" spans="1:27" hidden="1" x14ac:dyDescent="0.3">
      <c r="A1277">
        <v>526</v>
      </c>
      <c r="B1277" s="1" t="s">
        <v>43</v>
      </c>
      <c r="C1277">
        <v>36</v>
      </c>
      <c r="D1277" s="1" t="s">
        <v>32</v>
      </c>
      <c r="E1277" s="1">
        <v>0</v>
      </c>
      <c r="F1277" s="1" t="s">
        <v>23</v>
      </c>
      <c r="G1277">
        <v>0</v>
      </c>
      <c r="H1277" t="str">
        <f>IF(Append1[[#This Row],[number_vmail_messages]]&lt;=10, "Low",
IF(Append1[[#This Row],[number_vmail_messages]]&lt;=25, "Medium", "High"))</f>
        <v>Low</v>
      </c>
      <c r="I1277">
        <v>177.9</v>
      </c>
      <c r="J1277">
        <v>129</v>
      </c>
      <c r="K1277">
        <v>30.24</v>
      </c>
      <c r="L1277">
        <v>224.6</v>
      </c>
      <c r="M1277">
        <v>87</v>
      </c>
      <c r="N1277">
        <v>19.09</v>
      </c>
      <c r="O1277">
        <v>306.3</v>
      </c>
      <c r="P1277">
        <v>102</v>
      </c>
      <c r="Q1277">
        <v>13.78</v>
      </c>
      <c r="R1277">
        <v>10.8</v>
      </c>
      <c r="S1277">
        <v>6</v>
      </c>
      <c r="T1277">
        <v>2.92</v>
      </c>
      <c r="U1277" t="str">
        <f>IF(Append1[[#This Row],[total_intl_charge]] &lt;= MEDIAN(Append1[total_intl_charge]), "Low", "High")</f>
        <v>High</v>
      </c>
      <c r="V1277">
        <v>2</v>
      </c>
      <c r="W1277" t="s">
        <v>23</v>
      </c>
      <c r="X1277" s="1" t="s">
        <v>23</v>
      </c>
      <c r="Y1277">
        <f>IF(Append1[[#This Row],[churn]]="yes", 1,0)</f>
        <v>0</v>
      </c>
      <c r="Z1277" t="str">
        <f>IF(Append1[[#This Row],[total_eve_charge]]&lt;=15,"Low",
IF(Append1[[#This Row],[total_eve_charge]]&lt;=19,"Medium","High"))</f>
        <v>High</v>
      </c>
      <c r="AA1277" s="1" t="str">
        <f>IF(Append1[[#This Row],[total_day_charge]]&gt;30,"Heavy User",
IF(Append1[[#This Row],[total_eve_charge]]&gt;20,"Evening User",
IF(Append1[[#This Row],[total_night_charge]]&gt;10,"Night User","Low User")))</f>
        <v>Heavy User</v>
      </c>
    </row>
    <row r="1278" spans="1:27" x14ac:dyDescent="0.3">
      <c r="A1278">
        <v>527</v>
      </c>
      <c r="B1278" s="1" t="s">
        <v>39</v>
      </c>
      <c r="C1278">
        <v>120</v>
      </c>
      <c r="D1278" s="1" t="s">
        <v>26</v>
      </c>
      <c r="E1278" s="1">
        <v>0</v>
      </c>
      <c r="F1278" s="1" t="s">
        <v>24</v>
      </c>
      <c r="G1278">
        <v>27</v>
      </c>
      <c r="H1278" t="str">
        <f>IF(Append1[[#This Row],[number_vmail_messages]]&lt;=10, "Low",
IF(Append1[[#This Row],[number_vmail_messages]]&lt;=25, "Medium", "High"))</f>
        <v>High</v>
      </c>
      <c r="I1278">
        <v>153.5</v>
      </c>
      <c r="J1278">
        <v>84</v>
      </c>
      <c r="K1278">
        <v>26.1</v>
      </c>
      <c r="L1278">
        <v>194</v>
      </c>
      <c r="M1278">
        <v>73</v>
      </c>
      <c r="N1278">
        <v>16.489999999999998</v>
      </c>
      <c r="O1278">
        <v>256.5</v>
      </c>
      <c r="P1278">
        <v>94</v>
      </c>
      <c r="Q1278">
        <v>11.54</v>
      </c>
      <c r="R1278">
        <v>10.199999999999999</v>
      </c>
      <c r="S1278">
        <v>7</v>
      </c>
      <c r="T1278">
        <v>2.75</v>
      </c>
      <c r="U1278" t="str">
        <f>IF(Append1[[#This Row],[total_intl_charge]] &lt;= MEDIAN(Append1[total_intl_charge]), "Low", "High")</f>
        <v>Low</v>
      </c>
      <c r="V1278">
        <v>5</v>
      </c>
      <c r="W1278" t="s">
        <v>23</v>
      </c>
      <c r="X1278" s="1" t="s">
        <v>23</v>
      </c>
      <c r="Y1278">
        <f>IF(Append1[[#This Row],[churn]]="yes", 1,0)</f>
        <v>0</v>
      </c>
      <c r="Z1278" t="str">
        <f>IF(Append1[[#This Row],[total_eve_charge]]&lt;=15,"Low",
IF(Append1[[#This Row],[total_eve_charge]]&lt;=19,"Medium","High"))</f>
        <v>Medium</v>
      </c>
      <c r="AA1278" s="1" t="str">
        <f>IF(Append1[[#This Row],[total_day_charge]]&gt;30,"Heavy User",
IF(Append1[[#This Row],[total_eve_charge]]&gt;20,"Evening User",
IF(Append1[[#This Row],[total_night_charge]]&gt;10,"Night User","Low User")))</f>
        <v>Night User</v>
      </c>
    </row>
    <row r="1279" spans="1:27" hidden="1" x14ac:dyDescent="0.3">
      <c r="A1279">
        <v>528</v>
      </c>
      <c r="B1279" s="1" t="s">
        <v>21</v>
      </c>
      <c r="C1279">
        <v>121</v>
      </c>
      <c r="D1279" s="1" t="s">
        <v>32</v>
      </c>
      <c r="E1279" s="1">
        <v>0</v>
      </c>
      <c r="F1279" s="1" t="s">
        <v>23</v>
      </c>
      <c r="G1279">
        <v>0</v>
      </c>
      <c r="H1279" t="str">
        <f>IF(Append1[[#This Row],[number_vmail_messages]]&lt;=10, "Low",
IF(Append1[[#This Row],[number_vmail_messages]]&lt;=25, "Medium", "High"))</f>
        <v>Low</v>
      </c>
      <c r="I1279">
        <v>150.69999999999999</v>
      </c>
      <c r="J1279">
        <v>105</v>
      </c>
      <c r="K1279">
        <v>25.62</v>
      </c>
      <c r="L1279">
        <v>197.3</v>
      </c>
      <c r="M1279">
        <v>133</v>
      </c>
      <c r="N1279">
        <v>16.77</v>
      </c>
      <c r="O1279">
        <v>169</v>
      </c>
      <c r="P1279">
        <v>116</v>
      </c>
      <c r="Q1279">
        <v>7.61</v>
      </c>
      <c r="R1279">
        <v>9.1999999999999993</v>
      </c>
      <c r="S1279">
        <v>15</v>
      </c>
      <c r="T1279">
        <v>2.48</v>
      </c>
      <c r="U1279" t="str">
        <f>IF(Append1[[#This Row],[total_intl_charge]] &lt;= MEDIAN(Append1[total_intl_charge]), "Low", "High")</f>
        <v>Low</v>
      </c>
      <c r="V1279">
        <v>1</v>
      </c>
      <c r="W1279" t="s">
        <v>23</v>
      </c>
      <c r="X1279" s="1" t="s">
        <v>23</v>
      </c>
      <c r="Y1279">
        <f>IF(Append1[[#This Row],[churn]]="yes", 1,0)</f>
        <v>0</v>
      </c>
      <c r="Z1279" t="str">
        <f>IF(Append1[[#This Row],[total_eve_charge]]&lt;=15,"Low",
IF(Append1[[#This Row],[total_eve_charge]]&lt;=19,"Medium","High"))</f>
        <v>Medium</v>
      </c>
      <c r="AA1279" s="1" t="str">
        <f>IF(Append1[[#This Row],[total_day_charge]]&gt;30,"Heavy User",
IF(Append1[[#This Row],[total_eve_charge]]&gt;20,"Evening User",
IF(Append1[[#This Row],[total_night_charge]]&gt;10,"Night User","Low User")))</f>
        <v>Low User</v>
      </c>
    </row>
    <row r="1280" spans="1:27" x14ac:dyDescent="0.3">
      <c r="A1280">
        <v>529</v>
      </c>
      <c r="B1280" s="1" t="s">
        <v>72</v>
      </c>
      <c r="C1280">
        <v>64</v>
      </c>
      <c r="D1280" s="1" t="s">
        <v>32</v>
      </c>
      <c r="E1280" s="1">
        <v>0</v>
      </c>
      <c r="F1280" s="1" t="s">
        <v>24</v>
      </c>
      <c r="G1280">
        <v>19</v>
      </c>
      <c r="H1280" t="str">
        <f>IF(Append1[[#This Row],[number_vmail_messages]]&lt;=10, "Low",
IF(Append1[[#This Row],[number_vmail_messages]]&lt;=25, "Medium", "High"))</f>
        <v>Medium</v>
      </c>
      <c r="I1280">
        <v>180.1</v>
      </c>
      <c r="J1280">
        <v>106</v>
      </c>
      <c r="K1280">
        <v>30.62</v>
      </c>
      <c r="L1280">
        <v>127.5</v>
      </c>
      <c r="M1280">
        <v>92</v>
      </c>
      <c r="N1280">
        <v>10.84</v>
      </c>
      <c r="O1280">
        <v>237.4</v>
      </c>
      <c r="P1280">
        <v>118</v>
      </c>
      <c r="Q1280">
        <v>10.68</v>
      </c>
      <c r="R1280">
        <v>7.5</v>
      </c>
      <c r="S1280">
        <v>3</v>
      </c>
      <c r="T1280">
        <v>2.0299999999999998</v>
      </c>
      <c r="U1280" t="str">
        <f>IF(Append1[[#This Row],[total_intl_charge]] &lt;= MEDIAN(Append1[total_intl_charge]), "Low", "High")</f>
        <v>Low</v>
      </c>
      <c r="V1280">
        <v>0</v>
      </c>
      <c r="W1280" t="s">
        <v>23</v>
      </c>
      <c r="X1280" s="1" t="s">
        <v>23</v>
      </c>
      <c r="Y1280">
        <f>IF(Append1[[#This Row],[churn]]="yes", 1,0)</f>
        <v>0</v>
      </c>
      <c r="Z1280" t="str">
        <f>IF(Append1[[#This Row],[total_eve_charge]]&lt;=15,"Low",
IF(Append1[[#This Row],[total_eve_charge]]&lt;=19,"Medium","High"))</f>
        <v>Low</v>
      </c>
      <c r="AA1280" s="1" t="str">
        <f>IF(Append1[[#This Row],[total_day_charge]]&gt;30,"Heavy User",
IF(Append1[[#This Row],[total_eve_charge]]&gt;20,"Evening User",
IF(Append1[[#This Row],[total_night_charge]]&gt;10,"Night User","Low User")))</f>
        <v>Heavy User</v>
      </c>
    </row>
    <row r="1281" spans="1:27" x14ac:dyDescent="0.3">
      <c r="A1281">
        <v>530</v>
      </c>
      <c r="B1281" s="1" t="s">
        <v>63</v>
      </c>
      <c r="C1281">
        <v>13</v>
      </c>
      <c r="D1281" s="1" t="s">
        <v>22</v>
      </c>
      <c r="E1281" s="1">
        <v>0</v>
      </c>
      <c r="F1281" s="1" t="s">
        <v>24</v>
      </c>
      <c r="G1281">
        <v>31</v>
      </c>
      <c r="H1281" t="str">
        <f>IF(Append1[[#This Row],[number_vmail_messages]]&lt;=10, "Low",
IF(Append1[[#This Row],[number_vmail_messages]]&lt;=25, "Medium", "High"))</f>
        <v>High</v>
      </c>
      <c r="I1281">
        <v>265.3</v>
      </c>
      <c r="J1281">
        <v>94</v>
      </c>
      <c r="K1281">
        <v>45.1</v>
      </c>
      <c r="L1281">
        <v>147.6</v>
      </c>
      <c r="M1281">
        <v>95</v>
      </c>
      <c r="N1281">
        <v>12.55</v>
      </c>
      <c r="O1281">
        <v>259.3</v>
      </c>
      <c r="P1281">
        <v>117</v>
      </c>
      <c r="Q1281">
        <v>11.67</v>
      </c>
      <c r="R1281">
        <v>12.9</v>
      </c>
      <c r="S1281">
        <v>1</v>
      </c>
      <c r="T1281">
        <v>3.48</v>
      </c>
      <c r="U1281" t="str">
        <f>IF(Append1[[#This Row],[total_intl_charge]] &lt;= MEDIAN(Append1[total_intl_charge]), "Low", "High")</f>
        <v>High</v>
      </c>
      <c r="V1281">
        <v>1</v>
      </c>
      <c r="W1281" t="s">
        <v>23</v>
      </c>
      <c r="X1281" s="1" t="s">
        <v>23</v>
      </c>
      <c r="Y1281">
        <f>IF(Append1[[#This Row],[churn]]="yes", 1,0)</f>
        <v>0</v>
      </c>
      <c r="Z1281" t="str">
        <f>IF(Append1[[#This Row],[total_eve_charge]]&lt;=15,"Low",
IF(Append1[[#This Row],[total_eve_charge]]&lt;=19,"Medium","High"))</f>
        <v>Low</v>
      </c>
      <c r="AA1281" s="1" t="str">
        <f>IF(Append1[[#This Row],[total_day_charge]]&gt;30,"Heavy User",
IF(Append1[[#This Row],[total_eve_charge]]&gt;20,"Evening User",
IF(Append1[[#This Row],[total_night_charge]]&gt;10,"Night User","Low User")))</f>
        <v>Heavy User</v>
      </c>
    </row>
    <row r="1282" spans="1:27" hidden="1" x14ac:dyDescent="0.3">
      <c r="A1282">
        <v>531</v>
      </c>
      <c r="B1282" s="1" t="s">
        <v>51</v>
      </c>
      <c r="C1282">
        <v>106</v>
      </c>
      <c r="D1282" s="1" t="s">
        <v>22</v>
      </c>
      <c r="E1282" s="1">
        <v>0</v>
      </c>
      <c r="F1282" s="1" t="s">
        <v>23</v>
      </c>
      <c r="G1282">
        <v>0</v>
      </c>
      <c r="H1282" t="str">
        <f>IF(Append1[[#This Row],[number_vmail_messages]]&lt;=10, "Low",
IF(Append1[[#This Row],[number_vmail_messages]]&lt;=25, "Medium", "High"))</f>
        <v>Low</v>
      </c>
      <c r="I1282">
        <v>128.6</v>
      </c>
      <c r="J1282">
        <v>83</v>
      </c>
      <c r="K1282">
        <v>21.86</v>
      </c>
      <c r="L1282">
        <v>134</v>
      </c>
      <c r="M1282">
        <v>114</v>
      </c>
      <c r="N1282">
        <v>11.39</v>
      </c>
      <c r="O1282">
        <v>210.6</v>
      </c>
      <c r="P1282">
        <v>113</v>
      </c>
      <c r="Q1282">
        <v>9.48</v>
      </c>
      <c r="R1282">
        <v>11.4</v>
      </c>
      <c r="S1282">
        <v>2</v>
      </c>
      <c r="T1282">
        <v>3.08</v>
      </c>
      <c r="U1282" t="str">
        <f>IF(Append1[[#This Row],[total_intl_charge]] &lt;= MEDIAN(Append1[total_intl_charge]), "Low", "High")</f>
        <v>High</v>
      </c>
      <c r="V1282">
        <v>0</v>
      </c>
      <c r="W1282" t="s">
        <v>23</v>
      </c>
      <c r="X1282" s="1" t="s">
        <v>23</v>
      </c>
      <c r="Y1282">
        <f>IF(Append1[[#This Row],[churn]]="yes", 1,0)</f>
        <v>0</v>
      </c>
      <c r="Z1282" t="str">
        <f>IF(Append1[[#This Row],[total_eve_charge]]&lt;=15,"Low",
IF(Append1[[#This Row],[total_eve_charge]]&lt;=19,"Medium","High"))</f>
        <v>Low</v>
      </c>
      <c r="AA1282" s="1" t="str">
        <f>IF(Append1[[#This Row],[total_day_charge]]&gt;30,"Heavy User",
IF(Append1[[#This Row],[total_eve_charge]]&gt;20,"Evening User",
IF(Append1[[#This Row],[total_night_charge]]&gt;10,"Night User","Low User")))</f>
        <v>Low User</v>
      </c>
    </row>
    <row r="1283" spans="1:27" hidden="1" x14ac:dyDescent="0.3">
      <c r="A1283">
        <v>532</v>
      </c>
      <c r="B1283" s="1" t="s">
        <v>70</v>
      </c>
      <c r="C1283">
        <v>88</v>
      </c>
      <c r="D1283" s="1" t="s">
        <v>22</v>
      </c>
      <c r="E1283" s="1">
        <v>0</v>
      </c>
      <c r="F1283" s="1" t="s">
        <v>23</v>
      </c>
      <c r="G1283">
        <v>0</v>
      </c>
      <c r="H1283" t="str">
        <f>IF(Append1[[#This Row],[number_vmail_messages]]&lt;=10, "Low",
IF(Append1[[#This Row],[number_vmail_messages]]&lt;=25, "Medium", "High"))</f>
        <v>Low</v>
      </c>
      <c r="I1283">
        <v>161.5</v>
      </c>
      <c r="J1283">
        <v>92</v>
      </c>
      <c r="K1283">
        <v>27.46</v>
      </c>
      <c r="L1283">
        <v>173.5</v>
      </c>
      <c r="M1283">
        <v>108</v>
      </c>
      <c r="N1283">
        <v>14.75</v>
      </c>
      <c r="O1283">
        <v>206.2</v>
      </c>
      <c r="P1283">
        <v>95</v>
      </c>
      <c r="Q1283">
        <v>9.2799999999999994</v>
      </c>
      <c r="R1283">
        <v>7.9</v>
      </c>
      <c r="S1283">
        <v>4</v>
      </c>
      <c r="T1283">
        <v>2.13</v>
      </c>
      <c r="U1283" t="str">
        <f>IF(Append1[[#This Row],[total_intl_charge]] &lt;= MEDIAN(Append1[total_intl_charge]), "Low", "High")</f>
        <v>Low</v>
      </c>
      <c r="V1283">
        <v>2</v>
      </c>
      <c r="W1283" t="s">
        <v>23</v>
      </c>
      <c r="X1283" s="1" t="s">
        <v>23</v>
      </c>
      <c r="Y1283">
        <f>IF(Append1[[#This Row],[churn]]="yes", 1,0)</f>
        <v>0</v>
      </c>
      <c r="Z1283" t="str">
        <f>IF(Append1[[#This Row],[total_eve_charge]]&lt;=15,"Low",
IF(Append1[[#This Row],[total_eve_charge]]&lt;=19,"Medium","High"))</f>
        <v>Low</v>
      </c>
      <c r="AA1283" s="1" t="str">
        <f>IF(Append1[[#This Row],[total_day_charge]]&gt;30,"Heavy User",
IF(Append1[[#This Row],[total_eve_charge]]&gt;20,"Evening User",
IF(Append1[[#This Row],[total_night_charge]]&gt;10,"Night User","Low User")))</f>
        <v>Low User</v>
      </c>
    </row>
    <row r="1284" spans="1:27" hidden="1" x14ac:dyDescent="0.3">
      <c r="A1284">
        <v>533</v>
      </c>
      <c r="B1284" s="1" t="s">
        <v>56</v>
      </c>
      <c r="C1284">
        <v>74</v>
      </c>
      <c r="D1284" s="1" t="s">
        <v>32</v>
      </c>
      <c r="E1284" s="1">
        <v>0</v>
      </c>
      <c r="F1284" s="1" t="s">
        <v>23</v>
      </c>
      <c r="G1284">
        <v>0</v>
      </c>
      <c r="H1284" t="str">
        <f>IF(Append1[[#This Row],[number_vmail_messages]]&lt;=10, "Low",
IF(Append1[[#This Row],[number_vmail_messages]]&lt;=25, "Medium", "High"))</f>
        <v>Low</v>
      </c>
      <c r="I1284">
        <v>165.3</v>
      </c>
      <c r="J1284">
        <v>120</v>
      </c>
      <c r="K1284">
        <v>28.1</v>
      </c>
      <c r="L1284">
        <v>198.5</v>
      </c>
      <c r="M1284">
        <v>106</v>
      </c>
      <c r="N1284">
        <v>16.87</v>
      </c>
      <c r="O1284">
        <v>208.5</v>
      </c>
      <c r="P1284">
        <v>102</v>
      </c>
      <c r="Q1284">
        <v>9.3800000000000008</v>
      </c>
      <c r="R1284">
        <v>9.8000000000000007</v>
      </c>
      <c r="S1284">
        <v>3</v>
      </c>
      <c r="T1284">
        <v>2.65</v>
      </c>
      <c r="U1284" t="str">
        <f>IF(Append1[[#This Row],[total_intl_charge]] &lt;= MEDIAN(Append1[total_intl_charge]), "Low", "High")</f>
        <v>Low</v>
      </c>
      <c r="V1284">
        <v>1</v>
      </c>
      <c r="W1284" t="s">
        <v>23</v>
      </c>
      <c r="X1284" s="1" t="s">
        <v>23</v>
      </c>
      <c r="Y1284">
        <f>IF(Append1[[#This Row],[churn]]="yes", 1,0)</f>
        <v>0</v>
      </c>
      <c r="Z1284" t="str">
        <f>IF(Append1[[#This Row],[total_eve_charge]]&lt;=15,"Low",
IF(Append1[[#This Row],[total_eve_charge]]&lt;=19,"Medium","High"))</f>
        <v>Medium</v>
      </c>
      <c r="AA1284" s="1" t="str">
        <f>IF(Append1[[#This Row],[total_day_charge]]&gt;30,"Heavy User",
IF(Append1[[#This Row],[total_eve_charge]]&gt;20,"Evening User",
IF(Append1[[#This Row],[total_night_charge]]&gt;10,"Night User","Low User")))</f>
        <v>Low User</v>
      </c>
    </row>
    <row r="1285" spans="1:27" hidden="1" x14ac:dyDescent="0.3">
      <c r="A1285">
        <v>534</v>
      </c>
      <c r="B1285" s="1" t="s">
        <v>30</v>
      </c>
      <c r="C1285">
        <v>83</v>
      </c>
      <c r="D1285" s="1" t="s">
        <v>22</v>
      </c>
      <c r="E1285" s="1">
        <v>0</v>
      </c>
      <c r="F1285" s="1" t="s">
        <v>23</v>
      </c>
      <c r="G1285">
        <v>0</v>
      </c>
      <c r="H1285" t="str">
        <f>IF(Append1[[#This Row],[number_vmail_messages]]&lt;=10, "Low",
IF(Append1[[#This Row],[number_vmail_messages]]&lt;=25, "Medium", "High"))</f>
        <v>Low</v>
      </c>
      <c r="I1285">
        <v>195</v>
      </c>
      <c r="J1285">
        <v>92</v>
      </c>
      <c r="K1285">
        <v>33.15</v>
      </c>
      <c r="L1285">
        <v>210.5</v>
      </c>
      <c r="M1285">
        <v>83</v>
      </c>
      <c r="N1285">
        <v>17.89</v>
      </c>
      <c r="O1285">
        <v>180.6</v>
      </c>
      <c r="P1285">
        <v>92</v>
      </c>
      <c r="Q1285">
        <v>8.1300000000000008</v>
      </c>
      <c r="R1285">
        <v>11</v>
      </c>
      <c r="S1285">
        <v>13</v>
      </c>
      <c r="T1285">
        <v>2.97</v>
      </c>
      <c r="U1285" t="str">
        <f>IF(Append1[[#This Row],[total_intl_charge]] &lt;= MEDIAN(Append1[total_intl_charge]), "Low", "High")</f>
        <v>High</v>
      </c>
      <c r="V1285">
        <v>0</v>
      </c>
      <c r="W1285" t="s">
        <v>23</v>
      </c>
      <c r="X1285" s="1" t="s">
        <v>23</v>
      </c>
      <c r="Y1285">
        <f>IF(Append1[[#This Row],[churn]]="yes", 1,0)</f>
        <v>0</v>
      </c>
      <c r="Z1285" t="str">
        <f>IF(Append1[[#This Row],[total_eve_charge]]&lt;=15,"Low",
IF(Append1[[#This Row],[total_eve_charge]]&lt;=19,"Medium","High"))</f>
        <v>Medium</v>
      </c>
      <c r="AA1285" s="1" t="str">
        <f>IF(Append1[[#This Row],[total_day_charge]]&gt;30,"Heavy User",
IF(Append1[[#This Row],[total_eve_charge]]&gt;20,"Evening User",
IF(Append1[[#This Row],[total_night_charge]]&gt;10,"Night User","Low User")))</f>
        <v>Heavy User</v>
      </c>
    </row>
    <row r="1286" spans="1:27" hidden="1" x14ac:dyDescent="0.3">
      <c r="A1286">
        <v>535</v>
      </c>
      <c r="B1286" s="1" t="s">
        <v>50</v>
      </c>
      <c r="C1286">
        <v>49</v>
      </c>
      <c r="D1286" s="1" t="s">
        <v>22</v>
      </c>
      <c r="E1286" s="1">
        <v>0</v>
      </c>
      <c r="F1286" s="1" t="s">
        <v>23</v>
      </c>
      <c r="G1286">
        <v>0</v>
      </c>
      <c r="H1286" t="str">
        <f>IF(Append1[[#This Row],[number_vmail_messages]]&lt;=10, "Low",
IF(Append1[[#This Row],[number_vmail_messages]]&lt;=25, "Medium", "High"))</f>
        <v>Low</v>
      </c>
      <c r="I1286">
        <v>213.8</v>
      </c>
      <c r="J1286">
        <v>79</v>
      </c>
      <c r="K1286">
        <v>36.35</v>
      </c>
      <c r="L1286">
        <v>265.10000000000002</v>
      </c>
      <c r="M1286">
        <v>93</v>
      </c>
      <c r="N1286">
        <v>22.53</v>
      </c>
      <c r="O1286">
        <v>239.8</v>
      </c>
      <c r="P1286">
        <v>128</v>
      </c>
      <c r="Q1286">
        <v>10.79</v>
      </c>
      <c r="R1286">
        <v>15.6</v>
      </c>
      <c r="S1286">
        <v>7</v>
      </c>
      <c r="T1286">
        <v>4.21</v>
      </c>
      <c r="U1286" t="str">
        <f>IF(Append1[[#This Row],[total_intl_charge]] &lt;= MEDIAN(Append1[total_intl_charge]), "Low", "High")</f>
        <v>High</v>
      </c>
      <c r="V1286">
        <v>0</v>
      </c>
      <c r="W1286" t="s">
        <v>23</v>
      </c>
      <c r="X1286" s="1" t="s">
        <v>23</v>
      </c>
      <c r="Y1286">
        <f>IF(Append1[[#This Row],[churn]]="yes", 1,0)</f>
        <v>0</v>
      </c>
      <c r="Z1286" t="str">
        <f>IF(Append1[[#This Row],[total_eve_charge]]&lt;=15,"Low",
IF(Append1[[#This Row],[total_eve_charge]]&lt;=19,"Medium","High"))</f>
        <v>High</v>
      </c>
      <c r="AA1286" s="1" t="str">
        <f>IF(Append1[[#This Row],[total_day_charge]]&gt;30,"Heavy User",
IF(Append1[[#This Row],[total_eve_charge]]&gt;20,"Evening User",
IF(Append1[[#This Row],[total_night_charge]]&gt;10,"Night User","Low User")))</f>
        <v>Heavy User</v>
      </c>
    </row>
    <row r="1287" spans="1:27" x14ac:dyDescent="0.3">
      <c r="A1287">
        <v>536</v>
      </c>
      <c r="B1287" s="1" t="s">
        <v>39</v>
      </c>
      <c r="C1287">
        <v>111</v>
      </c>
      <c r="D1287" s="1" t="s">
        <v>26</v>
      </c>
      <c r="E1287" s="1">
        <v>0</v>
      </c>
      <c r="F1287" s="1" t="s">
        <v>24</v>
      </c>
      <c r="G1287">
        <v>24</v>
      </c>
      <c r="H1287" t="str">
        <f>IF(Append1[[#This Row],[number_vmail_messages]]&lt;=10, "Low",
IF(Append1[[#This Row],[number_vmail_messages]]&lt;=25, "Medium", "High"))</f>
        <v>Medium</v>
      </c>
      <c r="I1287">
        <v>205.5</v>
      </c>
      <c r="J1287">
        <v>114</v>
      </c>
      <c r="K1287">
        <v>34.94</v>
      </c>
      <c r="L1287">
        <v>219.3</v>
      </c>
      <c r="M1287">
        <v>99</v>
      </c>
      <c r="N1287">
        <v>18.64</v>
      </c>
      <c r="O1287">
        <v>215.9</v>
      </c>
      <c r="P1287">
        <v>95</v>
      </c>
      <c r="Q1287">
        <v>9.7200000000000006</v>
      </c>
      <c r="R1287">
        <v>14</v>
      </c>
      <c r="S1287">
        <v>4</v>
      </c>
      <c r="T1287">
        <v>3.78</v>
      </c>
      <c r="U1287" t="str">
        <f>IF(Append1[[#This Row],[total_intl_charge]] &lt;= MEDIAN(Append1[total_intl_charge]), "Low", "High")</f>
        <v>High</v>
      </c>
      <c r="V1287">
        <v>1</v>
      </c>
      <c r="W1287" t="s">
        <v>23</v>
      </c>
      <c r="X1287" s="1" t="s">
        <v>23</v>
      </c>
      <c r="Y1287">
        <f>IF(Append1[[#This Row],[churn]]="yes", 1,0)</f>
        <v>0</v>
      </c>
      <c r="Z1287" t="str">
        <f>IF(Append1[[#This Row],[total_eve_charge]]&lt;=15,"Low",
IF(Append1[[#This Row],[total_eve_charge]]&lt;=19,"Medium","High"))</f>
        <v>Medium</v>
      </c>
      <c r="AA1287" s="1" t="str">
        <f>IF(Append1[[#This Row],[total_day_charge]]&gt;30,"Heavy User",
IF(Append1[[#This Row],[total_eve_charge]]&gt;20,"Evening User",
IF(Append1[[#This Row],[total_night_charge]]&gt;10,"Night User","Low User")))</f>
        <v>Heavy User</v>
      </c>
    </row>
    <row r="1288" spans="1:27" x14ac:dyDescent="0.3">
      <c r="A1288">
        <v>537</v>
      </c>
      <c r="B1288" s="1" t="s">
        <v>63</v>
      </c>
      <c r="C1288">
        <v>50</v>
      </c>
      <c r="D1288" s="1" t="s">
        <v>22</v>
      </c>
      <c r="E1288" s="1">
        <v>0</v>
      </c>
      <c r="F1288" s="1" t="s">
        <v>24</v>
      </c>
      <c r="G1288">
        <v>22</v>
      </c>
      <c r="H1288" t="str">
        <f>IF(Append1[[#This Row],[number_vmail_messages]]&lt;=10, "Low",
IF(Append1[[#This Row],[number_vmail_messages]]&lt;=25, "Medium", "High"))</f>
        <v>Medium</v>
      </c>
      <c r="I1288">
        <v>252.9</v>
      </c>
      <c r="J1288">
        <v>112</v>
      </c>
      <c r="K1288">
        <v>42.99</v>
      </c>
      <c r="L1288">
        <v>177.9</v>
      </c>
      <c r="M1288">
        <v>99</v>
      </c>
      <c r="N1288">
        <v>15.12</v>
      </c>
      <c r="O1288">
        <v>158.4</v>
      </c>
      <c r="P1288">
        <v>146</v>
      </c>
      <c r="Q1288">
        <v>7.13</v>
      </c>
      <c r="R1288">
        <v>8.5</v>
      </c>
      <c r="S1288">
        <v>4</v>
      </c>
      <c r="T1288">
        <v>2.2999999999999998</v>
      </c>
      <c r="U1288" t="str">
        <f>IF(Append1[[#This Row],[total_intl_charge]] &lt;= MEDIAN(Append1[total_intl_charge]), "Low", "High")</f>
        <v>Low</v>
      </c>
      <c r="V1288">
        <v>3</v>
      </c>
      <c r="W1288" t="s">
        <v>23</v>
      </c>
      <c r="X1288" s="1" t="s">
        <v>23</v>
      </c>
      <c r="Y1288">
        <f>IF(Append1[[#This Row],[churn]]="yes", 1,0)</f>
        <v>0</v>
      </c>
      <c r="Z1288" t="str">
        <f>IF(Append1[[#This Row],[total_eve_charge]]&lt;=15,"Low",
IF(Append1[[#This Row],[total_eve_charge]]&lt;=19,"Medium","High"))</f>
        <v>Medium</v>
      </c>
      <c r="AA1288" s="1" t="str">
        <f>IF(Append1[[#This Row],[total_day_charge]]&gt;30,"Heavy User",
IF(Append1[[#This Row],[total_eve_charge]]&gt;20,"Evening User",
IF(Append1[[#This Row],[total_night_charge]]&gt;10,"Night User","Low User")))</f>
        <v>Heavy User</v>
      </c>
    </row>
    <row r="1289" spans="1:27" hidden="1" x14ac:dyDescent="0.3">
      <c r="A1289">
        <v>538</v>
      </c>
      <c r="B1289" s="1" t="s">
        <v>65</v>
      </c>
      <c r="C1289">
        <v>88</v>
      </c>
      <c r="D1289" s="1" t="s">
        <v>22</v>
      </c>
      <c r="E1289" s="1">
        <v>0</v>
      </c>
      <c r="F1289" s="1" t="s">
        <v>23</v>
      </c>
      <c r="G1289">
        <v>0</v>
      </c>
      <c r="H1289" t="str">
        <f>IF(Append1[[#This Row],[number_vmail_messages]]&lt;=10, "Low",
IF(Append1[[#This Row],[number_vmail_messages]]&lt;=25, "Medium", "High"))</f>
        <v>Low</v>
      </c>
      <c r="I1289">
        <v>192</v>
      </c>
      <c r="J1289">
        <v>91</v>
      </c>
      <c r="K1289">
        <v>32.64</v>
      </c>
      <c r="L1289">
        <v>127.6</v>
      </c>
      <c r="M1289">
        <v>127</v>
      </c>
      <c r="N1289">
        <v>10.85</v>
      </c>
      <c r="O1289">
        <v>155.6</v>
      </c>
      <c r="P1289">
        <v>125</v>
      </c>
      <c r="Q1289">
        <v>7</v>
      </c>
      <c r="R1289">
        <v>7.5</v>
      </c>
      <c r="S1289">
        <v>5</v>
      </c>
      <c r="T1289">
        <v>2.0299999999999998</v>
      </c>
      <c r="U1289" t="str">
        <f>IF(Append1[[#This Row],[total_intl_charge]] &lt;= MEDIAN(Append1[total_intl_charge]), "Low", "High")</f>
        <v>Low</v>
      </c>
      <c r="V1289">
        <v>1</v>
      </c>
      <c r="W1289" t="s">
        <v>23</v>
      </c>
      <c r="X1289" s="1" t="s">
        <v>23</v>
      </c>
      <c r="Y1289">
        <f>IF(Append1[[#This Row],[churn]]="yes", 1,0)</f>
        <v>0</v>
      </c>
      <c r="Z1289" t="str">
        <f>IF(Append1[[#This Row],[total_eve_charge]]&lt;=15,"Low",
IF(Append1[[#This Row],[total_eve_charge]]&lt;=19,"Medium","High"))</f>
        <v>Low</v>
      </c>
      <c r="AA1289" s="1" t="str">
        <f>IF(Append1[[#This Row],[total_day_charge]]&gt;30,"Heavy User",
IF(Append1[[#This Row],[total_eve_charge]]&gt;20,"Evening User",
IF(Append1[[#This Row],[total_night_charge]]&gt;10,"Night User","Low User")))</f>
        <v>Heavy User</v>
      </c>
    </row>
    <row r="1290" spans="1:27" x14ac:dyDescent="0.3">
      <c r="A1290">
        <v>539</v>
      </c>
      <c r="B1290" s="1" t="s">
        <v>37</v>
      </c>
      <c r="C1290">
        <v>131</v>
      </c>
      <c r="D1290" s="1" t="s">
        <v>22</v>
      </c>
      <c r="E1290" s="1">
        <v>0</v>
      </c>
      <c r="F1290" s="1" t="s">
        <v>24</v>
      </c>
      <c r="G1290">
        <v>39</v>
      </c>
      <c r="H1290" t="str">
        <f>IF(Append1[[#This Row],[number_vmail_messages]]&lt;=10, "Low",
IF(Append1[[#This Row],[number_vmail_messages]]&lt;=25, "Medium", "High"))</f>
        <v>High</v>
      </c>
      <c r="I1290">
        <v>69.099999999999994</v>
      </c>
      <c r="J1290">
        <v>122</v>
      </c>
      <c r="K1290">
        <v>11.75</v>
      </c>
      <c r="L1290">
        <v>101.3</v>
      </c>
      <c r="M1290">
        <v>136</v>
      </c>
      <c r="N1290">
        <v>8.61</v>
      </c>
      <c r="O1290">
        <v>104.8</v>
      </c>
      <c r="P1290">
        <v>94</v>
      </c>
      <c r="Q1290">
        <v>4.72</v>
      </c>
      <c r="R1290">
        <v>9.1</v>
      </c>
      <c r="S1290">
        <v>4</v>
      </c>
      <c r="T1290">
        <v>2.46</v>
      </c>
      <c r="U1290" t="str">
        <f>IF(Append1[[#This Row],[total_intl_charge]] &lt;= MEDIAN(Append1[total_intl_charge]), "Low", "High")</f>
        <v>Low</v>
      </c>
      <c r="V1290">
        <v>0</v>
      </c>
      <c r="W1290" t="s">
        <v>23</v>
      </c>
      <c r="X1290" s="1" t="s">
        <v>23</v>
      </c>
      <c r="Y1290">
        <f>IF(Append1[[#This Row],[churn]]="yes", 1,0)</f>
        <v>0</v>
      </c>
      <c r="Z1290" t="str">
        <f>IF(Append1[[#This Row],[total_eve_charge]]&lt;=15,"Low",
IF(Append1[[#This Row],[total_eve_charge]]&lt;=19,"Medium","High"))</f>
        <v>Low</v>
      </c>
      <c r="AA1290" s="1" t="str">
        <f>IF(Append1[[#This Row],[total_day_charge]]&gt;30,"Heavy User",
IF(Append1[[#This Row],[total_eve_charge]]&gt;20,"Evening User",
IF(Append1[[#This Row],[total_night_charge]]&gt;10,"Night User","Low User")))</f>
        <v>Low User</v>
      </c>
    </row>
    <row r="1291" spans="1:27" hidden="1" x14ac:dyDescent="0.3">
      <c r="A1291">
        <v>540</v>
      </c>
      <c r="B1291" s="1" t="s">
        <v>43</v>
      </c>
      <c r="C1291">
        <v>79</v>
      </c>
      <c r="D1291" s="1" t="s">
        <v>32</v>
      </c>
      <c r="E1291" s="1">
        <v>0</v>
      </c>
      <c r="F1291" s="1" t="s">
        <v>23</v>
      </c>
      <c r="G1291">
        <v>0</v>
      </c>
      <c r="H1291" t="str">
        <f>IF(Append1[[#This Row],[number_vmail_messages]]&lt;=10, "Low",
IF(Append1[[#This Row],[number_vmail_messages]]&lt;=25, "Medium", "High"))</f>
        <v>Low</v>
      </c>
      <c r="I1291">
        <v>261.7</v>
      </c>
      <c r="J1291">
        <v>97</v>
      </c>
      <c r="K1291">
        <v>44.49</v>
      </c>
      <c r="L1291">
        <v>210.6</v>
      </c>
      <c r="M1291">
        <v>48</v>
      </c>
      <c r="N1291">
        <v>17.899999999999999</v>
      </c>
      <c r="O1291">
        <v>256.7</v>
      </c>
      <c r="P1291">
        <v>83</v>
      </c>
      <c r="Q1291">
        <v>11.55</v>
      </c>
      <c r="R1291">
        <v>6</v>
      </c>
      <c r="S1291">
        <v>3</v>
      </c>
      <c r="T1291">
        <v>1.62</v>
      </c>
      <c r="U1291" t="str">
        <f>IF(Append1[[#This Row],[total_intl_charge]] &lt;= MEDIAN(Append1[total_intl_charge]), "Low", "High")</f>
        <v>Low</v>
      </c>
      <c r="V1291">
        <v>3</v>
      </c>
      <c r="W1291" t="s">
        <v>24</v>
      </c>
      <c r="X1291" s="1" t="s">
        <v>23</v>
      </c>
      <c r="Y1291">
        <f>IF(Append1[[#This Row],[churn]]="yes", 1,0)</f>
        <v>1</v>
      </c>
      <c r="Z1291" t="str">
        <f>IF(Append1[[#This Row],[total_eve_charge]]&lt;=15,"Low",
IF(Append1[[#This Row],[total_eve_charge]]&lt;=19,"Medium","High"))</f>
        <v>Medium</v>
      </c>
      <c r="AA1291" s="1" t="str">
        <f>IF(Append1[[#This Row],[total_day_charge]]&gt;30,"Heavy User",
IF(Append1[[#This Row],[total_eve_charge]]&gt;20,"Evening User",
IF(Append1[[#This Row],[total_night_charge]]&gt;10,"Night User","Low User")))</f>
        <v>Heavy User</v>
      </c>
    </row>
    <row r="1292" spans="1:27" hidden="1" x14ac:dyDescent="0.3">
      <c r="A1292">
        <v>541</v>
      </c>
      <c r="B1292" s="1" t="s">
        <v>44</v>
      </c>
      <c r="C1292">
        <v>140</v>
      </c>
      <c r="D1292" s="1" t="s">
        <v>22</v>
      </c>
      <c r="E1292" s="1">
        <v>0</v>
      </c>
      <c r="F1292" s="1" t="s">
        <v>23</v>
      </c>
      <c r="G1292">
        <v>0</v>
      </c>
      <c r="H1292" t="str">
        <f>IF(Append1[[#This Row],[number_vmail_messages]]&lt;=10, "Low",
IF(Append1[[#This Row],[number_vmail_messages]]&lt;=25, "Medium", "High"))</f>
        <v>Low</v>
      </c>
      <c r="I1292">
        <v>235.5</v>
      </c>
      <c r="J1292">
        <v>81</v>
      </c>
      <c r="K1292">
        <v>40.04</v>
      </c>
      <c r="L1292">
        <v>257.2</v>
      </c>
      <c r="M1292">
        <v>130</v>
      </c>
      <c r="N1292">
        <v>21.86</v>
      </c>
      <c r="O1292">
        <v>103.1</v>
      </c>
      <c r="P1292">
        <v>111</v>
      </c>
      <c r="Q1292">
        <v>4.6399999999999997</v>
      </c>
      <c r="R1292">
        <v>11.5</v>
      </c>
      <c r="S1292">
        <v>4</v>
      </c>
      <c r="T1292">
        <v>3.11</v>
      </c>
      <c r="U1292" t="str">
        <f>IF(Append1[[#This Row],[total_intl_charge]] &lt;= MEDIAN(Append1[total_intl_charge]), "Low", "High")</f>
        <v>High</v>
      </c>
      <c r="V1292">
        <v>2</v>
      </c>
      <c r="W1292" t="s">
        <v>23</v>
      </c>
      <c r="X1292" s="1" t="s">
        <v>23</v>
      </c>
      <c r="Y1292">
        <f>IF(Append1[[#This Row],[churn]]="yes", 1,0)</f>
        <v>0</v>
      </c>
      <c r="Z1292" t="str">
        <f>IF(Append1[[#This Row],[total_eve_charge]]&lt;=15,"Low",
IF(Append1[[#This Row],[total_eve_charge]]&lt;=19,"Medium","High"))</f>
        <v>High</v>
      </c>
      <c r="AA1292" s="1" t="str">
        <f>IF(Append1[[#This Row],[total_day_charge]]&gt;30,"Heavy User",
IF(Append1[[#This Row],[total_eve_charge]]&gt;20,"Evening User",
IF(Append1[[#This Row],[total_night_charge]]&gt;10,"Night User","Low User")))</f>
        <v>Heavy User</v>
      </c>
    </row>
    <row r="1293" spans="1:27" hidden="1" x14ac:dyDescent="0.3">
      <c r="A1293">
        <v>542</v>
      </c>
      <c r="B1293" s="1" t="s">
        <v>60</v>
      </c>
      <c r="C1293">
        <v>105</v>
      </c>
      <c r="D1293" s="1" t="s">
        <v>32</v>
      </c>
      <c r="E1293" s="1">
        <v>0</v>
      </c>
      <c r="F1293" s="1" t="s">
        <v>23</v>
      </c>
      <c r="G1293">
        <v>0</v>
      </c>
      <c r="H1293" t="str">
        <f>IF(Append1[[#This Row],[number_vmail_messages]]&lt;=10, "Low",
IF(Append1[[#This Row],[number_vmail_messages]]&lt;=25, "Medium", "High"))</f>
        <v>Low</v>
      </c>
      <c r="I1293">
        <v>213.4</v>
      </c>
      <c r="J1293">
        <v>100</v>
      </c>
      <c r="K1293">
        <v>36.28</v>
      </c>
      <c r="L1293">
        <v>204.9</v>
      </c>
      <c r="M1293">
        <v>52</v>
      </c>
      <c r="N1293">
        <v>17.420000000000002</v>
      </c>
      <c r="O1293">
        <v>179.7</v>
      </c>
      <c r="P1293">
        <v>93</v>
      </c>
      <c r="Q1293">
        <v>8.09</v>
      </c>
      <c r="R1293">
        <v>9.5</v>
      </c>
      <c r="S1293">
        <v>6</v>
      </c>
      <c r="T1293">
        <v>2.57</v>
      </c>
      <c r="U1293" t="str">
        <f>IF(Append1[[#This Row],[total_intl_charge]] &lt;= MEDIAN(Append1[total_intl_charge]), "Low", "High")</f>
        <v>Low</v>
      </c>
      <c r="V1293">
        <v>1</v>
      </c>
      <c r="W1293" t="s">
        <v>23</v>
      </c>
      <c r="X1293" s="1" t="s">
        <v>23</v>
      </c>
      <c r="Y1293">
        <f>IF(Append1[[#This Row],[churn]]="yes", 1,0)</f>
        <v>0</v>
      </c>
      <c r="Z1293" t="str">
        <f>IF(Append1[[#This Row],[total_eve_charge]]&lt;=15,"Low",
IF(Append1[[#This Row],[total_eve_charge]]&lt;=19,"Medium","High"))</f>
        <v>Medium</v>
      </c>
      <c r="AA1293" s="1" t="str">
        <f>IF(Append1[[#This Row],[total_day_charge]]&gt;30,"Heavy User",
IF(Append1[[#This Row],[total_eve_charge]]&gt;20,"Evening User",
IF(Append1[[#This Row],[total_night_charge]]&gt;10,"Night User","Low User")))</f>
        <v>Heavy User</v>
      </c>
    </row>
    <row r="1294" spans="1:27" x14ac:dyDescent="0.3">
      <c r="A1294">
        <v>543</v>
      </c>
      <c r="B1294" s="1" t="s">
        <v>36</v>
      </c>
      <c r="C1294">
        <v>87</v>
      </c>
      <c r="D1294" s="1" t="s">
        <v>22</v>
      </c>
      <c r="E1294" s="1">
        <v>0</v>
      </c>
      <c r="F1294" s="1" t="s">
        <v>24</v>
      </c>
      <c r="G1294">
        <v>22</v>
      </c>
      <c r="H1294" t="str">
        <f>IF(Append1[[#This Row],[number_vmail_messages]]&lt;=10, "Low",
IF(Append1[[#This Row],[number_vmail_messages]]&lt;=25, "Medium", "High"))</f>
        <v>Medium</v>
      </c>
      <c r="I1294">
        <v>263.8</v>
      </c>
      <c r="J1294">
        <v>65</v>
      </c>
      <c r="K1294">
        <v>44.85</v>
      </c>
      <c r="L1294">
        <v>103.4</v>
      </c>
      <c r="M1294">
        <v>115</v>
      </c>
      <c r="N1294">
        <v>8.7899999999999991</v>
      </c>
      <c r="O1294">
        <v>208.1</v>
      </c>
      <c r="P1294">
        <v>109</v>
      </c>
      <c r="Q1294">
        <v>9.36</v>
      </c>
      <c r="R1294">
        <v>8.5</v>
      </c>
      <c r="S1294">
        <v>3</v>
      </c>
      <c r="T1294">
        <v>2.2999999999999998</v>
      </c>
      <c r="U1294" t="str">
        <f>IF(Append1[[#This Row],[total_intl_charge]] &lt;= MEDIAN(Append1[total_intl_charge]), "Low", "High")</f>
        <v>Low</v>
      </c>
      <c r="V1294">
        <v>3</v>
      </c>
      <c r="W1294" t="s">
        <v>23</v>
      </c>
      <c r="X1294" s="1" t="s">
        <v>23</v>
      </c>
      <c r="Y1294">
        <f>IF(Append1[[#This Row],[churn]]="yes", 1,0)</f>
        <v>0</v>
      </c>
      <c r="Z1294" t="str">
        <f>IF(Append1[[#This Row],[total_eve_charge]]&lt;=15,"Low",
IF(Append1[[#This Row],[total_eve_charge]]&lt;=19,"Medium","High"))</f>
        <v>Low</v>
      </c>
      <c r="AA1294" s="1" t="str">
        <f>IF(Append1[[#This Row],[total_day_charge]]&gt;30,"Heavy User",
IF(Append1[[#This Row],[total_eve_charge]]&gt;20,"Evening User",
IF(Append1[[#This Row],[total_night_charge]]&gt;10,"Night User","Low User")))</f>
        <v>Heavy User</v>
      </c>
    </row>
    <row r="1295" spans="1:27" x14ac:dyDescent="0.3">
      <c r="A1295">
        <v>544</v>
      </c>
      <c r="B1295" s="1" t="s">
        <v>66</v>
      </c>
      <c r="C1295">
        <v>96</v>
      </c>
      <c r="D1295" s="1" t="s">
        <v>26</v>
      </c>
      <c r="E1295" s="1">
        <v>0</v>
      </c>
      <c r="F1295" s="1" t="s">
        <v>24</v>
      </c>
      <c r="G1295">
        <v>31</v>
      </c>
      <c r="H1295" t="str">
        <f>IF(Append1[[#This Row],[number_vmail_messages]]&lt;=10, "Low",
IF(Append1[[#This Row],[number_vmail_messages]]&lt;=25, "Medium", "High"))</f>
        <v>High</v>
      </c>
      <c r="I1295">
        <v>183.4</v>
      </c>
      <c r="J1295">
        <v>126</v>
      </c>
      <c r="K1295">
        <v>31.18</v>
      </c>
      <c r="L1295">
        <v>195.5</v>
      </c>
      <c r="M1295">
        <v>106</v>
      </c>
      <c r="N1295">
        <v>16.62</v>
      </c>
      <c r="O1295">
        <v>180.1</v>
      </c>
      <c r="P1295">
        <v>93</v>
      </c>
      <c r="Q1295">
        <v>8.1</v>
      </c>
      <c r="R1295">
        <v>10.5</v>
      </c>
      <c r="S1295">
        <v>5</v>
      </c>
      <c r="T1295">
        <v>2.84</v>
      </c>
      <c r="U1295" t="str">
        <f>IF(Append1[[#This Row],[total_intl_charge]] &lt;= MEDIAN(Append1[total_intl_charge]), "Low", "High")</f>
        <v>High</v>
      </c>
      <c r="V1295">
        <v>1</v>
      </c>
      <c r="W1295" t="s">
        <v>23</v>
      </c>
      <c r="X1295" s="1" t="s">
        <v>23</v>
      </c>
      <c r="Y1295">
        <f>IF(Append1[[#This Row],[churn]]="yes", 1,0)</f>
        <v>0</v>
      </c>
      <c r="Z1295" t="str">
        <f>IF(Append1[[#This Row],[total_eve_charge]]&lt;=15,"Low",
IF(Append1[[#This Row],[total_eve_charge]]&lt;=19,"Medium","High"))</f>
        <v>Medium</v>
      </c>
      <c r="AA1295" s="1" t="str">
        <f>IF(Append1[[#This Row],[total_day_charge]]&gt;30,"Heavy User",
IF(Append1[[#This Row],[total_eve_charge]]&gt;20,"Evening User",
IF(Append1[[#This Row],[total_night_charge]]&gt;10,"Night User","Low User")))</f>
        <v>Heavy User</v>
      </c>
    </row>
    <row r="1296" spans="1:27" hidden="1" x14ac:dyDescent="0.3">
      <c r="A1296">
        <v>545</v>
      </c>
      <c r="B1296" s="1" t="s">
        <v>66</v>
      </c>
      <c r="C1296">
        <v>79</v>
      </c>
      <c r="D1296" s="1" t="s">
        <v>26</v>
      </c>
      <c r="E1296" s="1">
        <v>0</v>
      </c>
      <c r="F1296" s="1" t="s">
        <v>23</v>
      </c>
      <c r="G1296">
        <v>0</v>
      </c>
      <c r="H1296" t="str">
        <f>IF(Append1[[#This Row],[number_vmail_messages]]&lt;=10, "Low",
IF(Append1[[#This Row],[number_vmail_messages]]&lt;=25, "Medium", "High"))</f>
        <v>Low</v>
      </c>
      <c r="I1296">
        <v>157.6</v>
      </c>
      <c r="J1296">
        <v>85</v>
      </c>
      <c r="K1296">
        <v>26.79</v>
      </c>
      <c r="L1296">
        <v>194.1</v>
      </c>
      <c r="M1296">
        <v>92</v>
      </c>
      <c r="N1296">
        <v>16.5</v>
      </c>
      <c r="O1296">
        <v>231.5</v>
      </c>
      <c r="P1296">
        <v>86</v>
      </c>
      <c r="Q1296">
        <v>10.42</v>
      </c>
      <c r="R1296">
        <v>9.4</v>
      </c>
      <c r="S1296">
        <v>10</v>
      </c>
      <c r="T1296">
        <v>2.54</v>
      </c>
      <c r="U1296" t="str">
        <f>IF(Append1[[#This Row],[total_intl_charge]] &lt;= MEDIAN(Append1[total_intl_charge]), "Low", "High")</f>
        <v>Low</v>
      </c>
      <c r="V1296">
        <v>5</v>
      </c>
      <c r="W1296" t="s">
        <v>24</v>
      </c>
      <c r="X1296" s="1" t="s">
        <v>23</v>
      </c>
      <c r="Y1296">
        <f>IF(Append1[[#This Row],[churn]]="yes", 1,0)</f>
        <v>1</v>
      </c>
      <c r="Z1296" t="str">
        <f>IF(Append1[[#This Row],[total_eve_charge]]&lt;=15,"Low",
IF(Append1[[#This Row],[total_eve_charge]]&lt;=19,"Medium","High"))</f>
        <v>Medium</v>
      </c>
      <c r="AA1296" s="1" t="str">
        <f>IF(Append1[[#This Row],[total_day_charge]]&gt;30,"Heavy User",
IF(Append1[[#This Row],[total_eve_charge]]&gt;20,"Evening User",
IF(Append1[[#This Row],[total_night_charge]]&gt;10,"Night User","Low User")))</f>
        <v>Night User</v>
      </c>
    </row>
    <row r="1297" spans="1:27" hidden="1" x14ac:dyDescent="0.3">
      <c r="A1297">
        <v>546</v>
      </c>
      <c r="B1297" s="1" t="s">
        <v>38</v>
      </c>
      <c r="C1297">
        <v>55</v>
      </c>
      <c r="D1297" s="1" t="s">
        <v>22</v>
      </c>
      <c r="E1297" s="1">
        <v>0</v>
      </c>
      <c r="F1297" s="1" t="s">
        <v>23</v>
      </c>
      <c r="G1297">
        <v>0</v>
      </c>
      <c r="H1297" t="str">
        <f>IF(Append1[[#This Row],[number_vmail_messages]]&lt;=10, "Low",
IF(Append1[[#This Row],[number_vmail_messages]]&lt;=25, "Medium", "High"))</f>
        <v>Low</v>
      </c>
      <c r="I1297">
        <v>175.6</v>
      </c>
      <c r="J1297">
        <v>147</v>
      </c>
      <c r="K1297">
        <v>29.85</v>
      </c>
      <c r="L1297">
        <v>161.80000000000001</v>
      </c>
      <c r="M1297">
        <v>118</v>
      </c>
      <c r="N1297">
        <v>13.75</v>
      </c>
      <c r="O1297">
        <v>289.5</v>
      </c>
      <c r="P1297">
        <v>55</v>
      </c>
      <c r="Q1297">
        <v>13.03</v>
      </c>
      <c r="R1297">
        <v>9.3000000000000007</v>
      </c>
      <c r="S1297">
        <v>4</v>
      </c>
      <c r="T1297">
        <v>2.5099999999999998</v>
      </c>
      <c r="U1297" t="str">
        <f>IF(Append1[[#This Row],[total_intl_charge]] &lt;= MEDIAN(Append1[total_intl_charge]), "Low", "High")</f>
        <v>Low</v>
      </c>
      <c r="V1297">
        <v>0</v>
      </c>
      <c r="W1297" t="s">
        <v>23</v>
      </c>
      <c r="X1297" s="1" t="s">
        <v>23</v>
      </c>
      <c r="Y1297">
        <f>IF(Append1[[#This Row],[churn]]="yes", 1,0)</f>
        <v>0</v>
      </c>
      <c r="Z1297" t="str">
        <f>IF(Append1[[#This Row],[total_eve_charge]]&lt;=15,"Low",
IF(Append1[[#This Row],[total_eve_charge]]&lt;=19,"Medium","High"))</f>
        <v>Low</v>
      </c>
      <c r="AA1297" s="1" t="str">
        <f>IF(Append1[[#This Row],[total_day_charge]]&gt;30,"Heavy User",
IF(Append1[[#This Row],[total_eve_charge]]&gt;20,"Evening User",
IF(Append1[[#This Row],[total_night_charge]]&gt;10,"Night User","Low User")))</f>
        <v>Night User</v>
      </c>
    </row>
    <row r="1298" spans="1:27" hidden="1" x14ac:dyDescent="0.3">
      <c r="A1298">
        <v>547</v>
      </c>
      <c r="B1298" s="1" t="s">
        <v>41</v>
      </c>
      <c r="C1298">
        <v>130</v>
      </c>
      <c r="D1298" s="1" t="s">
        <v>22</v>
      </c>
      <c r="E1298" s="1">
        <v>0</v>
      </c>
      <c r="F1298" s="1" t="s">
        <v>23</v>
      </c>
      <c r="G1298">
        <v>0</v>
      </c>
      <c r="H1298" t="str">
        <f>IF(Append1[[#This Row],[number_vmail_messages]]&lt;=10, "Low",
IF(Append1[[#This Row],[number_vmail_messages]]&lt;=25, "Medium", "High"))</f>
        <v>Low</v>
      </c>
      <c r="I1298">
        <v>242.5</v>
      </c>
      <c r="J1298">
        <v>101</v>
      </c>
      <c r="K1298">
        <v>41.23</v>
      </c>
      <c r="L1298">
        <v>102.8</v>
      </c>
      <c r="M1298">
        <v>114</v>
      </c>
      <c r="N1298">
        <v>8.74</v>
      </c>
      <c r="O1298">
        <v>142.4</v>
      </c>
      <c r="P1298">
        <v>89</v>
      </c>
      <c r="Q1298">
        <v>6.41</v>
      </c>
      <c r="R1298">
        <v>9.3000000000000007</v>
      </c>
      <c r="S1298">
        <v>2</v>
      </c>
      <c r="T1298">
        <v>2.5099999999999998</v>
      </c>
      <c r="U1298" t="str">
        <f>IF(Append1[[#This Row],[total_intl_charge]] &lt;= MEDIAN(Append1[total_intl_charge]), "Low", "High")</f>
        <v>Low</v>
      </c>
      <c r="V1298">
        <v>2</v>
      </c>
      <c r="W1298" t="s">
        <v>23</v>
      </c>
      <c r="X1298" s="1" t="s">
        <v>23</v>
      </c>
      <c r="Y1298">
        <f>IF(Append1[[#This Row],[churn]]="yes", 1,0)</f>
        <v>0</v>
      </c>
      <c r="Z1298" t="str">
        <f>IF(Append1[[#This Row],[total_eve_charge]]&lt;=15,"Low",
IF(Append1[[#This Row],[total_eve_charge]]&lt;=19,"Medium","High"))</f>
        <v>Low</v>
      </c>
      <c r="AA1298" s="1" t="str">
        <f>IF(Append1[[#This Row],[total_day_charge]]&gt;30,"Heavy User",
IF(Append1[[#This Row],[total_eve_charge]]&gt;20,"Evening User",
IF(Append1[[#This Row],[total_night_charge]]&gt;10,"Night User","Low User")))</f>
        <v>Heavy User</v>
      </c>
    </row>
    <row r="1299" spans="1:27" hidden="1" x14ac:dyDescent="0.3">
      <c r="A1299">
        <v>548</v>
      </c>
      <c r="B1299" s="1" t="s">
        <v>56</v>
      </c>
      <c r="C1299">
        <v>34</v>
      </c>
      <c r="D1299" s="1" t="s">
        <v>22</v>
      </c>
      <c r="E1299" s="1">
        <v>0</v>
      </c>
      <c r="F1299" s="1" t="s">
        <v>23</v>
      </c>
      <c r="G1299">
        <v>0</v>
      </c>
      <c r="H1299" t="str">
        <f>IF(Append1[[#This Row],[number_vmail_messages]]&lt;=10, "Low",
IF(Append1[[#This Row],[number_vmail_messages]]&lt;=25, "Medium", "High"))</f>
        <v>Low</v>
      </c>
      <c r="I1299">
        <v>151</v>
      </c>
      <c r="J1299">
        <v>102</v>
      </c>
      <c r="K1299">
        <v>25.67</v>
      </c>
      <c r="L1299">
        <v>131.4</v>
      </c>
      <c r="M1299">
        <v>101</v>
      </c>
      <c r="N1299">
        <v>11.17</v>
      </c>
      <c r="O1299">
        <v>186.6</v>
      </c>
      <c r="P1299">
        <v>86</v>
      </c>
      <c r="Q1299">
        <v>8.4</v>
      </c>
      <c r="R1299">
        <v>9.9</v>
      </c>
      <c r="S1299">
        <v>7</v>
      </c>
      <c r="T1299">
        <v>2.67</v>
      </c>
      <c r="U1299" t="str">
        <f>IF(Append1[[#This Row],[total_intl_charge]] &lt;= MEDIAN(Append1[total_intl_charge]), "Low", "High")</f>
        <v>Low</v>
      </c>
      <c r="V1299">
        <v>0</v>
      </c>
      <c r="W1299" t="s">
        <v>23</v>
      </c>
      <c r="X1299" s="1" t="s">
        <v>23</v>
      </c>
      <c r="Y1299">
        <f>IF(Append1[[#This Row],[churn]]="yes", 1,0)</f>
        <v>0</v>
      </c>
      <c r="Z1299" t="str">
        <f>IF(Append1[[#This Row],[total_eve_charge]]&lt;=15,"Low",
IF(Append1[[#This Row],[total_eve_charge]]&lt;=19,"Medium","High"))</f>
        <v>Low</v>
      </c>
      <c r="AA1299" s="1" t="str">
        <f>IF(Append1[[#This Row],[total_day_charge]]&gt;30,"Heavy User",
IF(Append1[[#This Row],[total_eve_charge]]&gt;20,"Evening User",
IF(Append1[[#This Row],[total_night_charge]]&gt;10,"Night User","Low User")))</f>
        <v>Low User</v>
      </c>
    </row>
    <row r="1300" spans="1:27" hidden="1" x14ac:dyDescent="0.3">
      <c r="A1300">
        <v>549</v>
      </c>
      <c r="B1300" s="1" t="s">
        <v>39</v>
      </c>
      <c r="C1300">
        <v>139</v>
      </c>
      <c r="D1300" s="1" t="s">
        <v>22</v>
      </c>
      <c r="E1300" s="1">
        <v>0</v>
      </c>
      <c r="F1300" s="1" t="s">
        <v>23</v>
      </c>
      <c r="G1300">
        <v>0</v>
      </c>
      <c r="H1300" t="str">
        <f>IF(Append1[[#This Row],[number_vmail_messages]]&lt;=10, "Low",
IF(Append1[[#This Row],[number_vmail_messages]]&lt;=25, "Medium", "High"))</f>
        <v>Low</v>
      </c>
      <c r="I1300">
        <v>138.1</v>
      </c>
      <c r="J1300">
        <v>103</v>
      </c>
      <c r="K1300">
        <v>23.48</v>
      </c>
      <c r="L1300">
        <v>164.5</v>
      </c>
      <c r="M1300">
        <v>100</v>
      </c>
      <c r="N1300">
        <v>13.98</v>
      </c>
      <c r="O1300">
        <v>134.9</v>
      </c>
      <c r="P1300">
        <v>63</v>
      </c>
      <c r="Q1300">
        <v>6.07</v>
      </c>
      <c r="R1300">
        <v>8.3000000000000007</v>
      </c>
      <c r="S1300">
        <v>2</v>
      </c>
      <c r="T1300">
        <v>2.2400000000000002</v>
      </c>
      <c r="U1300" t="str">
        <f>IF(Append1[[#This Row],[total_intl_charge]] &lt;= MEDIAN(Append1[total_intl_charge]), "Low", "High")</f>
        <v>Low</v>
      </c>
      <c r="V1300">
        <v>1</v>
      </c>
      <c r="W1300" t="s">
        <v>23</v>
      </c>
      <c r="X1300" s="1" t="s">
        <v>23</v>
      </c>
      <c r="Y1300">
        <f>IF(Append1[[#This Row],[churn]]="yes", 1,0)</f>
        <v>0</v>
      </c>
      <c r="Z1300" t="str">
        <f>IF(Append1[[#This Row],[total_eve_charge]]&lt;=15,"Low",
IF(Append1[[#This Row],[total_eve_charge]]&lt;=19,"Medium","High"))</f>
        <v>Low</v>
      </c>
      <c r="AA1300" s="1" t="str">
        <f>IF(Append1[[#This Row],[total_day_charge]]&gt;30,"Heavy User",
IF(Append1[[#This Row],[total_eve_charge]]&gt;20,"Evening User",
IF(Append1[[#This Row],[total_night_charge]]&gt;10,"Night User","Low User")))</f>
        <v>Low User</v>
      </c>
    </row>
    <row r="1301" spans="1:27" hidden="1" x14ac:dyDescent="0.3">
      <c r="A1301">
        <v>550</v>
      </c>
      <c r="B1301" s="1" t="s">
        <v>63</v>
      </c>
      <c r="C1301">
        <v>109</v>
      </c>
      <c r="D1301" s="1" t="s">
        <v>32</v>
      </c>
      <c r="E1301" s="1">
        <v>0</v>
      </c>
      <c r="F1301" s="1" t="s">
        <v>23</v>
      </c>
      <c r="G1301">
        <v>0</v>
      </c>
      <c r="H1301" t="str">
        <f>IF(Append1[[#This Row],[number_vmail_messages]]&lt;=10, "Low",
IF(Append1[[#This Row],[number_vmail_messages]]&lt;=25, "Medium", "High"))</f>
        <v>Low</v>
      </c>
      <c r="I1301">
        <v>264.7</v>
      </c>
      <c r="J1301">
        <v>69</v>
      </c>
      <c r="K1301">
        <v>45</v>
      </c>
      <c r="L1301">
        <v>305</v>
      </c>
      <c r="M1301">
        <v>120</v>
      </c>
      <c r="N1301">
        <v>25.93</v>
      </c>
      <c r="O1301">
        <v>197.4</v>
      </c>
      <c r="P1301">
        <v>86</v>
      </c>
      <c r="Q1301">
        <v>8.8800000000000008</v>
      </c>
      <c r="R1301">
        <v>9.5</v>
      </c>
      <c r="S1301">
        <v>9</v>
      </c>
      <c r="T1301">
        <v>2.57</v>
      </c>
      <c r="U1301" t="str">
        <f>IF(Append1[[#This Row],[total_intl_charge]] &lt;= MEDIAN(Append1[total_intl_charge]), "Low", "High")</f>
        <v>Low</v>
      </c>
      <c r="V1301">
        <v>1</v>
      </c>
      <c r="W1301" t="s">
        <v>24</v>
      </c>
      <c r="X1301" s="1" t="s">
        <v>23</v>
      </c>
      <c r="Y1301">
        <f>IF(Append1[[#This Row],[churn]]="yes", 1,0)</f>
        <v>1</v>
      </c>
      <c r="Z1301" t="str">
        <f>IF(Append1[[#This Row],[total_eve_charge]]&lt;=15,"Low",
IF(Append1[[#This Row],[total_eve_charge]]&lt;=19,"Medium","High"))</f>
        <v>High</v>
      </c>
      <c r="AA1301" s="1" t="str">
        <f>IF(Append1[[#This Row],[total_day_charge]]&gt;30,"Heavy User",
IF(Append1[[#This Row],[total_eve_charge]]&gt;20,"Evening User",
IF(Append1[[#This Row],[total_night_charge]]&gt;10,"Night User","Low User")))</f>
        <v>Heavy User</v>
      </c>
    </row>
    <row r="1302" spans="1:27" x14ac:dyDescent="0.3">
      <c r="A1302">
        <v>551</v>
      </c>
      <c r="B1302" s="1" t="s">
        <v>62</v>
      </c>
      <c r="C1302">
        <v>65</v>
      </c>
      <c r="D1302" s="1" t="s">
        <v>32</v>
      </c>
      <c r="E1302" s="1">
        <v>0</v>
      </c>
      <c r="F1302" s="1" t="s">
        <v>24</v>
      </c>
      <c r="G1302">
        <v>31</v>
      </c>
      <c r="H1302" t="str">
        <f>IF(Append1[[#This Row],[number_vmail_messages]]&lt;=10, "Low",
IF(Append1[[#This Row],[number_vmail_messages]]&lt;=25, "Medium", "High"))</f>
        <v>High</v>
      </c>
      <c r="I1302">
        <v>282.3</v>
      </c>
      <c r="J1302">
        <v>70</v>
      </c>
      <c r="K1302">
        <v>47.99</v>
      </c>
      <c r="L1302">
        <v>152</v>
      </c>
      <c r="M1302">
        <v>89</v>
      </c>
      <c r="N1302">
        <v>12.92</v>
      </c>
      <c r="O1302">
        <v>225.5</v>
      </c>
      <c r="P1302">
        <v>93</v>
      </c>
      <c r="Q1302">
        <v>10.15</v>
      </c>
      <c r="R1302">
        <v>12</v>
      </c>
      <c r="S1302">
        <v>4</v>
      </c>
      <c r="T1302">
        <v>3.24</v>
      </c>
      <c r="U1302" t="str">
        <f>IF(Append1[[#This Row],[total_intl_charge]] &lt;= MEDIAN(Append1[total_intl_charge]), "Low", "High")</f>
        <v>High</v>
      </c>
      <c r="V1302">
        <v>1</v>
      </c>
      <c r="W1302" t="s">
        <v>23</v>
      </c>
      <c r="X1302" s="1" t="s">
        <v>23</v>
      </c>
      <c r="Y1302">
        <f>IF(Append1[[#This Row],[churn]]="yes", 1,0)</f>
        <v>0</v>
      </c>
      <c r="Z1302" t="str">
        <f>IF(Append1[[#This Row],[total_eve_charge]]&lt;=15,"Low",
IF(Append1[[#This Row],[total_eve_charge]]&lt;=19,"Medium","High"))</f>
        <v>Low</v>
      </c>
      <c r="AA1302" s="1" t="str">
        <f>IF(Append1[[#This Row],[total_day_charge]]&gt;30,"Heavy User",
IF(Append1[[#This Row],[total_eve_charge]]&gt;20,"Evening User",
IF(Append1[[#This Row],[total_night_charge]]&gt;10,"Night User","Low User")))</f>
        <v>Heavy User</v>
      </c>
    </row>
    <row r="1303" spans="1:27" hidden="1" x14ac:dyDescent="0.3">
      <c r="A1303">
        <v>552</v>
      </c>
      <c r="B1303" s="1" t="s">
        <v>28</v>
      </c>
      <c r="C1303">
        <v>152</v>
      </c>
      <c r="D1303" s="1" t="s">
        <v>22</v>
      </c>
      <c r="E1303" s="1">
        <v>0</v>
      </c>
      <c r="F1303" s="1" t="s">
        <v>23</v>
      </c>
      <c r="G1303">
        <v>0</v>
      </c>
      <c r="H1303" t="str">
        <f>IF(Append1[[#This Row],[number_vmail_messages]]&lt;=10, "Low",
IF(Append1[[#This Row],[number_vmail_messages]]&lt;=25, "Medium", "High"))</f>
        <v>Low</v>
      </c>
      <c r="I1303">
        <v>197.1</v>
      </c>
      <c r="J1303">
        <v>126</v>
      </c>
      <c r="K1303">
        <v>33.51</v>
      </c>
      <c r="L1303">
        <v>130.1</v>
      </c>
      <c r="M1303">
        <v>76</v>
      </c>
      <c r="N1303">
        <v>11.06</v>
      </c>
      <c r="O1303">
        <v>78.099999999999994</v>
      </c>
      <c r="P1303">
        <v>100</v>
      </c>
      <c r="Q1303">
        <v>3.51</v>
      </c>
      <c r="R1303">
        <v>7.4</v>
      </c>
      <c r="S1303">
        <v>4</v>
      </c>
      <c r="T1303">
        <v>2</v>
      </c>
      <c r="U1303" t="str">
        <f>IF(Append1[[#This Row],[total_intl_charge]] &lt;= MEDIAN(Append1[total_intl_charge]), "Low", "High")</f>
        <v>Low</v>
      </c>
      <c r="V1303">
        <v>3</v>
      </c>
      <c r="W1303" t="s">
        <v>23</v>
      </c>
      <c r="X1303" s="1" t="s">
        <v>23</v>
      </c>
      <c r="Y1303">
        <f>IF(Append1[[#This Row],[churn]]="yes", 1,0)</f>
        <v>0</v>
      </c>
      <c r="Z1303" t="str">
        <f>IF(Append1[[#This Row],[total_eve_charge]]&lt;=15,"Low",
IF(Append1[[#This Row],[total_eve_charge]]&lt;=19,"Medium","High"))</f>
        <v>Low</v>
      </c>
      <c r="AA1303" s="1" t="str">
        <f>IF(Append1[[#This Row],[total_day_charge]]&gt;30,"Heavy User",
IF(Append1[[#This Row],[total_eve_charge]]&gt;20,"Evening User",
IF(Append1[[#This Row],[total_night_charge]]&gt;10,"Night User","Low User")))</f>
        <v>Heavy User</v>
      </c>
    </row>
    <row r="1304" spans="1:27" hidden="1" x14ac:dyDescent="0.3">
      <c r="A1304">
        <v>553</v>
      </c>
      <c r="B1304" s="1" t="s">
        <v>70</v>
      </c>
      <c r="C1304">
        <v>147</v>
      </c>
      <c r="D1304" s="1" t="s">
        <v>32</v>
      </c>
      <c r="E1304" s="1">
        <v>0</v>
      </c>
      <c r="F1304" s="1" t="s">
        <v>23</v>
      </c>
      <c r="G1304">
        <v>0</v>
      </c>
      <c r="H1304" t="str">
        <f>IF(Append1[[#This Row],[number_vmail_messages]]&lt;=10, "Low",
IF(Append1[[#This Row],[number_vmail_messages]]&lt;=25, "Medium", "High"))</f>
        <v>Low</v>
      </c>
      <c r="I1304">
        <v>205.3</v>
      </c>
      <c r="J1304">
        <v>95</v>
      </c>
      <c r="K1304">
        <v>34.9</v>
      </c>
      <c r="L1304">
        <v>166.7</v>
      </c>
      <c r="M1304">
        <v>128</v>
      </c>
      <c r="N1304">
        <v>14.17</v>
      </c>
      <c r="O1304">
        <v>240.6</v>
      </c>
      <c r="P1304">
        <v>84</v>
      </c>
      <c r="Q1304">
        <v>10.83</v>
      </c>
      <c r="R1304">
        <v>7.8</v>
      </c>
      <c r="S1304">
        <v>4</v>
      </c>
      <c r="T1304">
        <v>2.11</v>
      </c>
      <c r="U1304" t="str">
        <f>IF(Append1[[#This Row],[total_intl_charge]] &lt;= MEDIAN(Append1[total_intl_charge]), "Low", "High")</f>
        <v>Low</v>
      </c>
      <c r="V1304">
        <v>1</v>
      </c>
      <c r="W1304" t="s">
        <v>23</v>
      </c>
      <c r="X1304" s="1" t="s">
        <v>23</v>
      </c>
      <c r="Y1304">
        <f>IF(Append1[[#This Row],[churn]]="yes", 1,0)</f>
        <v>0</v>
      </c>
      <c r="Z1304" t="str">
        <f>IF(Append1[[#This Row],[total_eve_charge]]&lt;=15,"Low",
IF(Append1[[#This Row],[total_eve_charge]]&lt;=19,"Medium","High"))</f>
        <v>Low</v>
      </c>
      <c r="AA1304" s="1" t="str">
        <f>IF(Append1[[#This Row],[total_day_charge]]&gt;30,"Heavy User",
IF(Append1[[#This Row],[total_eve_charge]]&gt;20,"Evening User",
IF(Append1[[#This Row],[total_night_charge]]&gt;10,"Night User","Low User")))</f>
        <v>Heavy User</v>
      </c>
    </row>
    <row r="1305" spans="1:27" x14ac:dyDescent="0.3">
      <c r="A1305">
        <v>554</v>
      </c>
      <c r="B1305" s="1" t="s">
        <v>33</v>
      </c>
      <c r="C1305">
        <v>112</v>
      </c>
      <c r="D1305" s="1" t="s">
        <v>22</v>
      </c>
      <c r="E1305" s="1">
        <v>0</v>
      </c>
      <c r="F1305" s="1" t="s">
        <v>24</v>
      </c>
      <c r="G1305">
        <v>22</v>
      </c>
      <c r="H1305" t="str">
        <f>IF(Append1[[#This Row],[number_vmail_messages]]&lt;=10, "Low",
IF(Append1[[#This Row],[number_vmail_messages]]&lt;=25, "Medium", "High"))</f>
        <v>Medium</v>
      </c>
      <c r="I1305">
        <v>181.8</v>
      </c>
      <c r="J1305">
        <v>110</v>
      </c>
      <c r="K1305">
        <v>30.91</v>
      </c>
      <c r="L1305">
        <v>228.1</v>
      </c>
      <c r="M1305">
        <v>123</v>
      </c>
      <c r="N1305">
        <v>19.39</v>
      </c>
      <c r="O1305">
        <v>262.7</v>
      </c>
      <c r="P1305">
        <v>141</v>
      </c>
      <c r="Q1305">
        <v>11.82</v>
      </c>
      <c r="R1305">
        <v>9.1999999999999993</v>
      </c>
      <c r="S1305">
        <v>4</v>
      </c>
      <c r="T1305">
        <v>2.48</v>
      </c>
      <c r="U1305" t="str">
        <f>IF(Append1[[#This Row],[total_intl_charge]] &lt;= MEDIAN(Append1[total_intl_charge]), "Low", "High")</f>
        <v>Low</v>
      </c>
      <c r="V1305">
        <v>2</v>
      </c>
      <c r="W1305" t="s">
        <v>23</v>
      </c>
      <c r="X1305" s="1" t="s">
        <v>23</v>
      </c>
      <c r="Y1305">
        <f>IF(Append1[[#This Row],[churn]]="yes", 1,0)</f>
        <v>0</v>
      </c>
      <c r="Z1305" t="str">
        <f>IF(Append1[[#This Row],[total_eve_charge]]&lt;=15,"Low",
IF(Append1[[#This Row],[total_eve_charge]]&lt;=19,"Medium","High"))</f>
        <v>High</v>
      </c>
      <c r="AA1305" s="1" t="str">
        <f>IF(Append1[[#This Row],[total_day_charge]]&gt;30,"Heavy User",
IF(Append1[[#This Row],[total_eve_charge]]&gt;20,"Evening User",
IF(Append1[[#This Row],[total_night_charge]]&gt;10,"Night User","Low User")))</f>
        <v>Heavy User</v>
      </c>
    </row>
    <row r="1306" spans="1:27" hidden="1" x14ac:dyDescent="0.3">
      <c r="A1306">
        <v>555</v>
      </c>
      <c r="B1306" s="1" t="s">
        <v>64</v>
      </c>
      <c r="C1306">
        <v>120</v>
      </c>
      <c r="D1306" s="1" t="s">
        <v>22</v>
      </c>
      <c r="E1306" s="1">
        <v>0</v>
      </c>
      <c r="F1306" s="1" t="s">
        <v>23</v>
      </c>
      <c r="G1306">
        <v>0</v>
      </c>
      <c r="H1306" t="str">
        <f>IF(Append1[[#This Row],[number_vmail_messages]]&lt;=10, "Low",
IF(Append1[[#This Row],[number_vmail_messages]]&lt;=25, "Medium", "High"))</f>
        <v>Low</v>
      </c>
      <c r="I1306">
        <v>252</v>
      </c>
      <c r="J1306">
        <v>120</v>
      </c>
      <c r="K1306">
        <v>42.84</v>
      </c>
      <c r="L1306">
        <v>150.19999999999999</v>
      </c>
      <c r="M1306">
        <v>106</v>
      </c>
      <c r="N1306">
        <v>12.77</v>
      </c>
      <c r="O1306">
        <v>151.80000000000001</v>
      </c>
      <c r="P1306">
        <v>96</v>
      </c>
      <c r="Q1306">
        <v>6.83</v>
      </c>
      <c r="R1306">
        <v>9.6</v>
      </c>
      <c r="S1306">
        <v>1</v>
      </c>
      <c r="T1306">
        <v>2.59</v>
      </c>
      <c r="U1306" t="str">
        <f>IF(Append1[[#This Row],[total_intl_charge]] &lt;= MEDIAN(Append1[total_intl_charge]), "Low", "High")</f>
        <v>Low</v>
      </c>
      <c r="V1306">
        <v>2</v>
      </c>
      <c r="W1306" t="s">
        <v>23</v>
      </c>
      <c r="X1306" s="1" t="s">
        <v>23</v>
      </c>
      <c r="Y1306">
        <f>IF(Append1[[#This Row],[churn]]="yes", 1,0)</f>
        <v>0</v>
      </c>
      <c r="Z1306" t="str">
        <f>IF(Append1[[#This Row],[total_eve_charge]]&lt;=15,"Low",
IF(Append1[[#This Row],[total_eve_charge]]&lt;=19,"Medium","High"))</f>
        <v>Low</v>
      </c>
      <c r="AA1306" s="1" t="str">
        <f>IF(Append1[[#This Row],[total_day_charge]]&gt;30,"Heavy User",
IF(Append1[[#This Row],[total_eve_charge]]&gt;20,"Evening User",
IF(Append1[[#This Row],[total_night_charge]]&gt;10,"Night User","Low User")))</f>
        <v>Heavy User</v>
      </c>
    </row>
    <row r="1307" spans="1:27" hidden="1" x14ac:dyDescent="0.3">
      <c r="A1307">
        <v>556</v>
      </c>
      <c r="B1307" s="1" t="s">
        <v>36</v>
      </c>
      <c r="C1307">
        <v>171</v>
      </c>
      <c r="D1307" s="1" t="s">
        <v>22</v>
      </c>
      <c r="E1307" s="1">
        <v>0</v>
      </c>
      <c r="F1307" s="1" t="s">
        <v>23</v>
      </c>
      <c r="G1307">
        <v>0</v>
      </c>
      <c r="H1307" t="str">
        <f>IF(Append1[[#This Row],[number_vmail_messages]]&lt;=10, "Low",
IF(Append1[[#This Row],[number_vmail_messages]]&lt;=25, "Medium", "High"))</f>
        <v>Low</v>
      </c>
      <c r="I1307">
        <v>231.2</v>
      </c>
      <c r="J1307">
        <v>135</v>
      </c>
      <c r="K1307">
        <v>39.299999999999997</v>
      </c>
      <c r="L1307">
        <v>188.7</v>
      </c>
      <c r="M1307">
        <v>74</v>
      </c>
      <c r="N1307">
        <v>16.04</v>
      </c>
      <c r="O1307">
        <v>206.9</v>
      </c>
      <c r="P1307">
        <v>124</v>
      </c>
      <c r="Q1307">
        <v>9.31</v>
      </c>
      <c r="R1307">
        <v>12.3</v>
      </c>
      <c r="S1307">
        <v>1</v>
      </c>
      <c r="T1307">
        <v>3.32</v>
      </c>
      <c r="U1307" t="str">
        <f>IF(Append1[[#This Row],[total_intl_charge]] &lt;= MEDIAN(Append1[total_intl_charge]), "Low", "High")</f>
        <v>High</v>
      </c>
      <c r="V1307">
        <v>1</v>
      </c>
      <c r="W1307" t="s">
        <v>23</v>
      </c>
      <c r="X1307" s="1" t="s">
        <v>23</v>
      </c>
      <c r="Y1307">
        <f>IF(Append1[[#This Row],[churn]]="yes", 1,0)</f>
        <v>0</v>
      </c>
      <c r="Z1307" t="str">
        <f>IF(Append1[[#This Row],[total_eve_charge]]&lt;=15,"Low",
IF(Append1[[#This Row],[total_eve_charge]]&lt;=19,"Medium","High"))</f>
        <v>Medium</v>
      </c>
      <c r="AA1307" s="1" t="str">
        <f>IF(Append1[[#This Row],[total_day_charge]]&gt;30,"Heavy User",
IF(Append1[[#This Row],[total_eve_charge]]&gt;20,"Evening User",
IF(Append1[[#This Row],[total_night_charge]]&gt;10,"Night User","Low User")))</f>
        <v>Heavy User</v>
      </c>
    </row>
    <row r="1308" spans="1:27" x14ac:dyDescent="0.3">
      <c r="A1308">
        <v>557</v>
      </c>
      <c r="B1308" s="1" t="s">
        <v>33</v>
      </c>
      <c r="C1308">
        <v>101</v>
      </c>
      <c r="D1308" s="1" t="s">
        <v>22</v>
      </c>
      <c r="E1308" s="1">
        <v>0</v>
      </c>
      <c r="F1308" s="1" t="s">
        <v>24</v>
      </c>
      <c r="G1308">
        <v>33</v>
      </c>
      <c r="H1308" t="str">
        <f>IF(Append1[[#This Row],[number_vmail_messages]]&lt;=10, "Low",
IF(Append1[[#This Row],[number_vmail_messages]]&lt;=25, "Medium", "High"))</f>
        <v>High</v>
      </c>
      <c r="I1308">
        <v>200.1</v>
      </c>
      <c r="J1308">
        <v>108</v>
      </c>
      <c r="K1308">
        <v>34.020000000000003</v>
      </c>
      <c r="L1308">
        <v>188.9</v>
      </c>
      <c r="M1308">
        <v>122</v>
      </c>
      <c r="N1308">
        <v>16.059999999999999</v>
      </c>
      <c r="O1308">
        <v>205.1</v>
      </c>
      <c r="P1308">
        <v>90</v>
      </c>
      <c r="Q1308">
        <v>9.23</v>
      </c>
      <c r="R1308">
        <v>15.5</v>
      </c>
      <c r="S1308">
        <v>4</v>
      </c>
      <c r="T1308">
        <v>4.1900000000000004</v>
      </c>
      <c r="U1308" t="str">
        <f>IF(Append1[[#This Row],[total_intl_charge]] &lt;= MEDIAN(Append1[total_intl_charge]), "Low", "High")</f>
        <v>High</v>
      </c>
      <c r="V1308">
        <v>0</v>
      </c>
      <c r="W1308" t="s">
        <v>23</v>
      </c>
      <c r="X1308" s="1" t="s">
        <v>23</v>
      </c>
      <c r="Y1308">
        <f>IF(Append1[[#This Row],[churn]]="yes", 1,0)</f>
        <v>0</v>
      </c>
      <c r="Z1308" t="str">
        <f>IF(Append1[[#This Row],[total_eve_charge]]&lt;=15,"Low",
IF(Append1[[#This Row],[total_eve_charge]]&lt;=19,"Medium","High"))</f>
        <v>Medium</v>
      </c>
      <c r="AA1308" s="1" t="str">
        <f>IF(Append1[[#This Row],[total_day_charge]]&gt;30,"Heavy User",
IF(Append1[[#This Row],[total_eve_charge]]&gt;20,"Evening User",
IF(Append1[[#This Row],[total_night_charge]]&gt;10,"Night User","Low User")))</f>
        <v>Heavy User</v>
      </c>
    </row>
    <row r="1309" spans="1:27" x14ac:dyDescent="0.3">
      <c r="A1309">
        <v>558</v>
      </c>
      <c r="B1309" s="1" t="s">
        <v>71</v>
      </c>
      <c r="C1309">
        <v>32</v>
      </c>
      <c r="D1309" s="1" t="s">
        <v>32</v>
      </c>
      <c r="E1309" s="1">
        <v>0</v>
      </c>
      <c r="F1309" s="1" t="s">
        <v>24</v>
      </c>
      <c r="G1309">
        <v>26</v>
      </c>
      <c r="H1309" t="str">
        <f>IF(Append1[[#This Row],[number_vmail_messages]]&lt;=10, "Low",
IF(Append1[[#This Row],[number_vmail_messages]]&lt;=25, "Medium", "High"))</f>
        <v>High</v>
      </c>
      <c r="I1309">
        <v>266.7</v>
      </c>
      <c r="J1309">
        <v>109</v>
      </c>
      <c r="K1309">
        <v>45.34</v>
      </c>
      <c r="L1309">
        <v>232.3</v>
      </c>
      <c r="M1309">
        <v>107</v>
      </c>
      <c r="N1309">
        <v>19.75</v>
      </c>
      <c r="O1309">
        <v>212.8</v>
      </c>
      <c r="P1309">
        <v>98</v>
      </c>
      <c r="Q1309">
        <v>9.58</v>
      </c>
      <c r="R1309">
        <v>16.3</v>
      </c>
      <c r="S1309">
        <v>4</v>
      </c>
      <c r="T1309">
        <v>4.4000000000000004</v>
      </c>
      <c r="U1309" t="str">
        <f>IF(Append1[[#This Row],[total_intl_charge]] &lt;= MEDIAN(Append1[total_intl_charge]), "Low", "High")</f>
        <v>High</v>
      </c>
      <c r="V1309">
        <v>1</v>
      </c>
      <c r="W1309" t="s">
        <v>23</v>
      </c>
      <c r="X1309" s="1" t="s">
        <v>23</v>
      </c>
      <c r="Y1309">
        <f>IF(Append1[[#This Row],[churn]]="yes", 1,0)</f>
        <v>0</v>
      </c>
      <c r="Z1309" t="str">
        <f>IF(Append1[[#This Row],[total_eve_charge]]&lt;=15,"Low",
IF(Append1[[#This Row],[total_eve_charge]]&lt;=19,"Medium","High"))</f>
        <v>High</v>
      </c>
      <c r="AA1309" s="1" t="str">
        <f>IF(Append1[[#This Row],[total_day_charge]]&gt;30,"Heavy User",
IF(Append1[[#This Row],[total_eve_charge]]&gt;20,"Evening User",
IF(Append1[[#This Row],[total_night_charge]]&gt;10,"Night User","Low User")))</f>
        <v>Heavy User</v>
      </c>
    </row>
    <row r="1310" spans="1:27" hidden="1" x14ac:dyDescent="0.3">
      <c r="A1310">
        <v>559</v>
      </c>
      <c r="B1310" s="1" t="s">
        <v>30</v>
      </c>
      <c r="C1310">
        <v>151</v>
      </c>
      <c r="D1310" s="1" t="s">
        <v>32</v>
      </c>
      <c r="E1310" s="1">
        <v>0</v>
      </c>
      <c r="F1310" s="1" t="s">
        <v>23</v>
      </c>
      <c r="G1310">
        <v>0</v>
      </c>
      <c r="H1310" t="str">
        <f>IF(Append1[[#This Row],[number_vmail_messages]]&lt;=10, "Low",
IF(Append1[[#This Row],[number_vmail_messages]]&lt;=25, "Medium", "High"))</f>
        <v>Low</v>
      </c>
      <c r="I1310">
        <v>175.3</v>
      </c>
      <c r="J1310">
        <v>106</v>
      </c>
      <c r="K1310">
        <v>29.8</v>
      </c>
      <c r="L1310">
        <v>144.30000000000001</v>
      </c>
      <c r="M1310">
        <v>87</v>
      </c>
      <c r="N1310">
        <v>12.27</v>
      </c>
      <c r="O1310">
        <v>160.19999999999999</v>
      </c>
      <c r="P1310">
        <v>88</v>
      </c>
      <c r="Q1310">
        <v>7.21</v>
      </c>
      <c r="R1310">
        <v>11.8</v>
      </c>
      <c r="S1310">
        <v>5</v>
      </c>
      <c r="T1310">
        <v>3.19</v>
      </c>
      <c r="U1310" t="str">
        <f>IF(Append1[[#This Row],[total_intl_charge]] &lt;= MEDIAN(Append1[total_intl_charge]), "Low", "High")</f>
        <v>High</v>
      </c>
      <c r="V1310">
        <v>0</v>
      </c>
      <c r="W1310" t="s">
        <v>23</v>
      </c>
      <c r="X1310" s="1" t="s">
        <v>23</v>
      </c>
      <c r="Y1310">
        <f>IF(Append1[[#This Row],[churn]]="yes", 1,0)</f>
        <v>0</v>
      </c>
      <c r="Z1310" t="str">
        <f>IF(Append1[[#This Row],[total_eve_charge]]&lt;=15,"Low",
IF(Append1[[#This Row],[total_eve_charge]]&lt;=19,"Medium","High"))</f>
        <v>Low</v>
      </c>
      <c r="AA1310" s="1" t="str">
        <f>IF(Append1[[#This Row],[total_day_charge]]&gt;30,"Heavy User",
IF(Append1[[#This Row],[total_eve_charge]]&gt;20,"Evening User",
IF(Append1[[#This Row],[total_night_charge]]&gt;10,"Night User","Low User")))</f>
        <v>Low User</v>
      </c>
    </row>
    <row r="1311" spans="1:27" hidden="1" x14ac:dyDescent="0.3">
      <c r="A1311">
        <v>560</v>
      </c>
      <c r="B1311" s="1" t="s">
        <v>39</v>
      </c>
      <c r="C1311">
        <v>60</v>
      </c>
      <c r="D1311" s="1" t="s">
        <v>32</v>
      </c>
      <c r="E1311" s="1">
        <v>0</v>
      </c>
      <c r="F1311" s="1" t="s">
        <v>23</v>
      </c>
      <c r="G1311">
        <v>0</v>
      </c>
      <c r="H1311" t="str">
        <f>IF(Append1[[#This Row],[number_vmail_messages]]&lt;=10, "Low",
IF(Append1[[#This Row],[number_vmail_messages]]&lt;=25, "Medium", "High"))</f>
        <v>Low</v>
      </c>
      <c r="I1311">
        <v>125.1</v>
      </c>
      <c r="J1311">
        <v>99</v>
      </c>
      <c r="K1311">
        <v>21.27</v>
      </c>
      <c r="L1311">
        <v>248.8</v>
      </c>
      <c r="M1311">
        <v>62</v>
      </c>
      <c r="N1311">
        <v>21.15</v>
      </c>
      <c r="O1311">
        <v>211.3</v>
      </c>
      <c r="P1311">
        <v>79</v>
      </c>
      <c r="Q1311">
        <v>9.51</v>
      </c>
      <c r="R1311">
        <v>11.2</v>
      </c>
      <c r="S1311">
        <v>3</v>
      </c>
      <c r="T1311">
        <v>3.02</v>
      </c>
      <c r="U1311" t="str">
        <f>IF(Append1[[#This Row],[total_intl_charge]] &lt;= MEDIAN(Append1[total_intl_charge]), "Low", "High")</f>
        <v>High</v>
      </c>
      <c r="V1311">
        <v>3</v>
      </c>
      <c r="W1311" t="s">
        <v>23</v>
      </c>
      <c r="X1311" s="1" t="s">
        <v>23</v>
      </c>
      <c r="Y1311">
        <f>IF(Append1[[#This Row],[churn]]="yes", 1,0)</f>
        <v>0</v>
      </c>
      <c r="Z1311" t="str">
        <f>IF(Append1[[#This Row],[total_eve_charge]]&lt;=15,"Low",
IF(Append1[[#This Row],[total_eve_charge]]&lt;=19,"Medium","High"))</f>
        <v>High</v>
      </c>
      <c r="AA1311" s="1" t="str">
        <f>IF(Append1[[#This Row],[total_day_charge]]&gt;30,"Heavy User",
IF(Append1[[#This Row],[total_eve_charge]]&gt;20,"Evening User",
IF(Append1[[#This Row],[total_night_charge]]&gt;10,"Night User","Low User")))</f>
        <v>Evening User</v>
      </c>
    </row>
    <row r="1312" spans="1:27" hidden="1" x14ac:dyDescent="0.3">
      <c r="A1312">
        <v>561</v>
      </c>
      <c r="B1312" s="1" t="s">
        <v>51</v>
      </c>
      <c r="C1312">
        <v>119</v>
      </c>
      <c r="D1312" s="1" t="s">
        <v>22</v>
      </c>
      <c r="E1312" s="1">
        <v>0</v>
      </c>
      <c r="F1312" s="1" t="s">
        <v>23</v>
      </c>
      <c r="G1312">
        <v>0</v>
      </c>
      <c r="H1312" t="str">
        <f>IF(Append1[[#This Row],[number_vmail_messages]]&lt;=10, "Low",
IF(Append1[[#This Row],[number_vmail_messages]]&lt;=25, "Medium", "High"))</f>
        <v>Low</v>
      </c>
      <c r="I1312">
        <v>176.8</v>
      </c>
      <c r="J1312">
        <v>90</v>
      </c>
      <c r="K1312">
        <v>30.06</v>
      </c>
      <c r="L1312">
        <v>224.7</v>
      </c>
      <c r="M1312">
        <v>81</v>
      </c>
      <c r="N1312">
        <v>19.100000000000001</v>
      </c>
      <c r="O1312">
        <v>204.6</v>
      </c>
      <c r="P1312">
        <v>77</v>
      </c>
      <c r="Q1312">
        <v>9.2100000000000009</v>
      </c>
      <c r="R1312">
        <v>7.5</v>
      </c>
      <c r="S1312">
        <v>15</v>
      </c>
      <c r="T1312">
        <v>2.0299999999999998</v>
      </c>
      <c r="U1312" t="str">
        <f>IF(Append1[[#This Row],[total_intl_charge]] &lt;= MEDIAN(Append1[total_intl_charge]), "Low", "High")</f>
        <v>Low</v>
      </c>
      <c r="V1312">
        <v>1</v>
      </c>
      <c r="W1312" t="s">
        <v>23</v>
      </c>
      <c r="X1312" s="1" t="s">
        <v>23</v>
      </c>
      <c r="Y1312">
        <f>IF(Append1[[#This Row],[churn]]="yes", 1,0)</f>
        <v>0</v>
      </c>
      <c r="Z1312" t="str">
        <f>IF(Append1[[#This Row],[total_eve_charge]]&lt;=15,"Low",
IF(Append1[[#This Row],[total_eve_charge]]&lt;=19,"Medium","High"))</f>
        <v>High</v>
      </c>
      <c r="AA1312" s="1" t="str">
        <f>IF(Append1[[#This Row],[total_day_charge]]&gt;30,"Heavy User",
IF(Append1[[#This Row],[total_eve_charge]]&gt;20,"Evening User",
IF(Append1[[#This Row],[total_night_charge]]&gt;10,"Night User","Low User")))</f>
        <v>Heavy User</v>
      </c>
    </row>
    <row r="1313" spans="1:27" hidden="1" x14ac:dyDescent="0.3">
      <c r="A1313">
        <v>562</v>
      </c>
      <c r="B1313" s="1" t="s">
        <v>31</v>
      </c>
      <c r="C1313">
        <v>43</v>
      </c>
      <c r="D1313" s="1" t="s">
        <v>22</v>
      </c>
      <c r="E1313" s="1">
        <v>0</v>
      </c>
      <c r="F1313" s="1" t="s">
        <v>23</v>
      </c>
      <c r="G1313">
        <v>0</v>
      </c>
      <c r="H1313" t="str">
        <f>IF(Append1[[#This Row],[number_vmail_messages]]&lt;=10, "Low",
IF(Append1[[#This Row],[number_vmail_messages]]&lt;=25, "Medium", "High"))</f>
        <v>Low</v>
      </c>
      <c r="I1313">
        <v>241.9</v>
      </c>
      <c r="J1313">
        <v>101</v>
      </c>
      <c r="K1313">
        <v>41.12</v>
      </c>
      <c r="L1313">
        <v>129.4</v>
      </c>
      <c r="M1313">
        <v>121</v>
      </c>
      <c r="N1313">
        <v>11</v>
      </c>
      <c r="O1313">
        <v>264.8</v>
      </c>
      <c r="P1313">
        <v>104</v>
      </c>
      <c r="Q1313">
        <v>11.92</v>
      </c>
      <c r="R1313">
        <v>5.9</v>
      </c>
      <c r="S1313">
        <v>3</v>
      </c>
      <c r="T1313">
        <v>1.59</v>
      </c>
      <c r="U1313" t="str">
        <f>IF(Append1[[#This Row],[total_intl_charge]] &lt;= MEDIAN(Append1[total_intl_charge]), "Low", "High")</f>
        <v>Low</v>
      </c>
      <c r="V1313">
        <v>1</v>
      </c>
      <c r="W1313" t="s">
        <v>23</v>
      </c>
      <c r="X1313" s="1" t="s">
        <v>23</v>
      </c>
      <c r="Y1313">
        <f>IF(Append1[[#This Row],[churn]]="yes", 1,0)</f>
        <v>0</v>
      </c>
      <c r="Z1313" t="str">
        <f>IF(Append1[[#This Row],[total_eve_charge]]&lt;=15,"Low",
IF(Append1[[#This Row],[total_eve_charge]]&lt;=19,"Medium","High"))</f>
        <v>Low</v>
      </c>
      <c r="AA1313" s="1" t="str">
        <f>IF(Append1[[#This Row],[total_day_charge]]&gt;30,"Heavy User",
IF(Append1[[#This Row],[total_eve_charge]]&gt;20,"Evening User",
IF(Append1[[#This Row],[total_night_charge]]&gt;10,"Night User","Low User")))</f>
        <v>Heavy User</v>
      </c>
    </row>
    <row r="1314" spans="1:27" hidden="1" x14ac:dyDescent="0.3">
      <c r="A1314">
        <v>563</v>
      </c>
      <c r="B1314" s="1" t="s">
        <v>57</v>
      </c>
      <c r="C1314">
        <v>84</v>
      </c>
      <c r="D1314" s="1" t="s">
        <v>32</v>
      </c>
      <c r="E1314" s="1">
        <v>0</v>
      </c>
      <c r="F1314" s="1" t="s">
        <v>23</v>
      </c>
      <c r="G1314">
        <v>0</v>
      </c>
      <c r="H1314" t="str">
        <f>IF(Append1[[#This Row],[number_vmail_messages]]&lt;=10, "Low",
IF(Append1[[#This Row],[number_vmail_messages]]&lt;=25, "Medium", "High"))</f>
        <v>Low</v>
      </c>
      <c r="I1314">
        <v>217.1</v>
      </c>
      <c r="J1314">
        <v>99</v>
      </c>
      <c r="K1314">
        <v>36.909999999999997</v>
      </c>
      <c r="L1314">
        <v>236</v>
      </c>
      <c r="M1314">
        <v>68</v>
      </c>
      <c r="N1314">
        <v>20.059999999999999</v>
      </c>
      <c r="O1314">
        <v>118.3</v>
      </c>
      <c r="P1314">
        <v>120</v>
      </c>
      <c r="Q1314">
        <v>5.32</v>
      </c>
      <c r="R1314">
        <v>9.4</v>
      </c>
      <c r="S1314">
        <v>4</v>
      </c>
      <c r="T1314">
        <v>2.54</v>
      </c>
      <c r="U1314" t="str">
        <f>IF(Append1[[#This Row],[total_intl_charge]] &lt;= MEDIAN(Append1[total_intl_charge]), "Low", "High")</f>
        <v>Low</v>
      </c>
      <c r="V1314">
        <v>1</v>
      </c>
      <c r="W1314" t="s">
        <v>23</v>
      </c>
      <c r="X1314" s="1" t="s">
        <v>23</v>
      </c>
      <c r="Y1314">
        <f>IF(Append1[[#This Row],[churn]]="yes", 1,0)</f>
        <v>0</v>
      </c>
      <c r="Z1314" t="str">
        <f>IF(Append1[[#This Row],[total_eve_charge]]&lt;=15,"Low",
IF(Append1[[#This Row],[total_eve_charge]]&lt;=19,"Medium","High"))</f>
        <v>High</v>
      </c>
      <c r="AA1314" s="1" t="str">
        <f>IF(Append1[[#This Row],[total_day_charge]]&gt;30,"Heavy User",
IF(Append1[[#This Row],[total_eve_charge]]&gt;20,"Evening User",
IF(Append1[[#This Row],[total_night_charge]]&gt;10,"Night User","Low User")))</f>
        <v>Heavy User</v>
      </c>
    </row>
    <row r="1315" spans="1:27" hidden="1" x14ac:dyDescent="0.3">
      <c r="A1315">
        <v>564</v>
      </c>
      <c r="B1315" s="1" t="s">
        <v>44</v>
      </c>
      <c r="C1315">
        <v>65</v>
      </c>
      <c r="D1315" s="1" t="s">
        <v>26</v>
      </c>
      <c r="E1315" s="1">
        <v>0</v>
      </c>
      <c r="F1315" s="1" t="s">
        <v>23</v>
      </c>
      <c r="G1315">
        <v>0</v>
      </c>
      <c r="H1315" t="str">
        <f>IF(Append1[[#This Row],[number_vmail_messages]]&lt;=10, "Low",
IF(Append1[[#This Row],[number_vmail_messages]]&lt;=25, "Medium", "High"))</f>
        <v>Low</v>
      </c>
      <c r="I1315">
        <v>195.4</v>
      </c>
      <c r="J1315">
        <v>110</v>
      </c>
      <c r="K1315">
        <v>33.22</v>
      </c>
      <c r="L1315">
        <v>181.2</v>
      </c>
      <c r="M1315">
        <v>109</v>
      </c>
      <c r="N1315">
        <v>15.4</v>
      </c>
      <c r="O1315">
        <v>178.5</v>
      </c>
      <c r="P1315">
        <v>105</v>
      </c>
      <c r="Q1315">
        <v>8.0299999999999994</v>
      </c>
      <c r="R1315">
        <v>8.9</v>
      </c>
      <c r="S1315">
        <v>4</v>
      </c>
      <c r="T1315">
        <v>2.4</v>
      </c>
      <c r="U1315" t="str">
        <f>IF(Append1[[#This Row],[total_intl_charge]] &lt;= MEDIAN(Append1[total_intl_charge]), "Low", "High")</f>
        <v>Low</v>
      </c>
      <c r="V1315">
        <v>0</v>
      </c>
      <c r="W1315" t="s">
        <v>23</v>
      </c>
      <c r="X1315" s="1" t="s">
        <v>23</v>
      </c>
      <c r="Y1315">
        <f>IF(Append1[[#This Row],[churn]]="yes", 1,0)</f>
        <v>0</v>
      </c>
      <c r="Z1315" t="str">
        <f>IF(Append1[[#This Row],[total_eve_charge]]&lt;=15,"Low",
IF(Append1[[#This Row],[total_eve_charge]]&lt;=19,"Medium","High"))</f>
        <v>Medium</v>
      </c>
      <c r="AA1315" s="1" t="str">
        <f>IF(Append1[[#This Row],[total_day_charge]]&gt;30,"Heavy User",
IF(Append1[[#This Row],[total_eve_charge]]&gt;20,"Evening User",
IF(Append1[[#This Row],[total_night_charge]]&gt;10,"Night User","Low User")))</f>
        <v>Heavy User</v>
      </c>
    </row>
    <row r="1316" spans="1:27" hidden="1" x14ac:dyDescent="0.3">
      <c r="A1316">
        <v>565</v>
      </c>
      <c r="B1316" s="1" t="s">
        <v>40</v>
      </c>
      <c r="C1316">
        <v>75</v>
      </c>
      <c r="D1316" s="1" t="s">
        <v>22</v>
      </c>
      <c r="E1316" s="1">
        <v>1</v>
      </c>
      <c r="F1316" s="1" t="s">
        <v>23</v>
      </c>
      <c r="G1316">
        <v>0</v>
      </c>
      <c r="H1316" t="str">
        <f>IF(Append1[[#This Row],[number_vmail_messages]]&lt;=10, "Low",
IF(Append1[[#This Row],[number_vmail_messages]]&lt;=25, "Medium", "High"))</f>
        <v>Low</v>
      </c>
      <c r="I1316">
        <v>222.4</v>
      </c>
      <c r="J1316">
        <v>78</v>
      </c>
      <c r="K1316">
        <v>37.81</v>
      </c>
      <c r="L1316">
        <v>327</v>
      </c>
      <c r="M1316">
        <v>111</v>
      </c>
      <c r="N1316">
        <v>27.8</v>
      </c>
      <c r="O1316">
        <v>208</v>
      </c>
      <c r="P1316">
        <v>104</v>
      </c>
      <c r="Q1316">
        <v>9.36</v>
      </c>
      <c r="R1316">
        <v>8.6999999999999993</v>
      </c>
      <c r="S1316">
        <v>9</v>
      </c>
      <c r="T1316">
        <v>2.35</v>
      </c>
      <c r="U1316" t="str">
        <f>IF(Append1[[#This Row],[total_intl_charge]] &lt;= MEDIAN(Append1[total_intl_charge]), "Low", "High")</f>
        <v>Low</v>
      </c>
      <c r="V1316">
        <v>1</v>
      </c>
      <c r="W1316" t="s">
        <v>24</v>
      </c>
      <c r="X1316" s="1" t="s">
        <v>24</v>
      </c>
      <c r="Y1316">
        <f>IF(Append1[[#This Row],[churn]]="yes", 1,0)</f>
        <v>1</v>
      </c>
      <c r="Z1316" t="str">
        <f>IF(Append1[[#This Row],[total_eve_charge]]&lt;=15,"Low",
IF(Append1[[#This Row],[total_eve_charge]]&lt;=19,"Medium","High"))</f>
        <v>High</v>
      </c>
      <c r="AA1316" s="1" t="str">
        <f>IF(Append1[[#This Row],[total_day_charge]]&gt;30,"Heavy User",
IF(Append1[[#This Row],[total_eve_charge]]&gt;20,"Evening User",
IF(Append1[[#This Row],[total_night_charge]]&gt;10,"Night User","Low User")))</f>
        <v>Heavy User</v>
      </c>
    </row>
    <row r="1317" spans="1:27" hidden="1" x14ac:dyDescent="0.3">
      <c r="A1317">
        <v>566</v>
      </c>
      <c r="B1317" s="1" t="s">
        <v>21</v>
      </c>
      <c r="C1317">
        <v>116</v>
      </c>
      <c r="D1317" s="1" t="s">
        <v>26</v>
      </c>
      <c r="E1317" s="1">
        <v>0</v>
      </c>
      <c r="F1317" s="1" t="s">
        <v>23</v>
      </c>
      <c r="G1317">
        <v>0</v>
      </c>
      <c r="H1317" t="str">
        <f>IF(Append1[[#This Row],[number_vmail_messages]]&lt;=10, "Low",
IF(Append1[[#This Row],[number_vmail_messages]]&lt;=25, "Medium", "High"))</f>
        <v>Low</v>
      </c>
      <c r="I1317">
        <v>189.5</v>
      </c>
      <c r="J1317">
        <v>90</v>
      </c>
      <c r="K1317">
        <v>32.22</v>
      </c>
      <c r="L1317">
        <v>189.8</v>
      </c>
      <c r="M1317">
        <v>118</v>
      </c>
      <c r="N1317">
        <v>16.13</v>
      </c>
      <c r="O1317">
        <v>205.8</v>
      </c>
      <c r="P1317">
        <v>83</v>
      </c>
      <c r="Q1317">
        <v>9.26</v>
      </c>
      <c r="R1317">
        <v>13.1</v>
      </c>
      <c r="S1317">
        <v>2</v>
      </c>
      <c r="T1317">
        <v>3.54</v>
      </c>
      <c r="U1317" t="str">
        <f>IF(Append1[[#This Row],[total_intl_charge]] &lt;= MEDIAN(Append1[total_intl_charge]), "Low", "High")</f>
        <v>High</v>
      </c>
      <c r="V1317">
        <v>1</v>
      </c>
      <c r="W1317" t="s">
        <v>23</v>
      </c>
      <c r="X1317" s="1" t="s">
        <v>23</v>
      </c>
      <c r="Y1317">
        <f>IF(Append1[[#This Row],[churn]]="yes", 1,0)</f>
        <v>0</v>
      </c>
      <c r="Z1317" t="str">
        <f>IF(Append1[[#This Row],[total_eve_charge]]&lt;=15,"Low",
IF(Append1[[#This Row],[total_eve_charge]]&lt;=19,"Medium","High"))</f>
        <v>Medium</v>
      </c>
      <c r="AA1317" s="1" t="str">
        <f>IF(Append1[[#This Row],[total_day_charge]]&gt;30,"Heavy User",
IF(Append1[[#This Row],[total_eve_charge]]&gt;20,"Evening User",
IF(Append1[[#This Row],[total_night_charge]]&gt;10,"Night User","Low User")))</f>
        <v>Heavy User</v>
      </c>
    </row>
    <row r="1318" spans="1:27" hidden="1" x14ac:dyDescent="0.3">
      <c r="A1318">
        <v>567</v>
      </c>
      <c r="B1318" s="1" t="s">
        <v>71</v>
      </c>
      <c r="C1318">
        <v>107</v>
      </c>
      <c r="D1318" s="1" t="s">
        <v>22</v>
      </c>
      <c r="E1318" s="1">
        <v>0</v>
      </c>
      <c r="F1318" s="1" t="s">
        <v>23</v>
      </c>
      <c r="G1318">
        <v>0</v>
      </c>
      <c r="H1318" t="str">
        <f>IF(Append1[[#This Row],[number_vmail_messages]]&lt;=10, "Low",
IF(Append1[[#This Row],[number_vmail_messages]]&lt;=25, "Medium", "High"))</f>
        <v>Low</v>
      </c>
      <c r="I1318">
        <v>123.1</v>
      </c>
      <c r="J1318">
        <v>100</v>
      </c>
      <c r="K1318">
        <v>20.93</v>
      </c>
      <c r="L1318">
        <v>158.4</v>
      </c>
      <c r="M1318">
        <v>82</v>
      </c>
      <c r="N1318">
        <v>13.46</v>
      </c>
      <c r="O1318">
        <v>256.10000000000002</v>
      </c>
      <c r="P1318">
        <v>82</v>
      </c>
      <c r="Q1318">
        <v>11.52</v>
      </c>
      <c r="R1318">
        <v>9.3000000000000007</v>
      </c>
      <c r="S1318">
        <v>5</v>
      </c>
      <c r="T1318">
        <v>2.5099999999999998</v>
      </c>
      <c r="U1318" t="str">
        <f>IF(Append1[[#This Row],[total_intl_charge]] &lt;= MEDIAN(Append1[total_intl_charge]), "Low", "High")</f>
        <v>Low</v>
      </c>
      <c r="V1318">
        <v>0</v>
      </c>
      <c r="W1318" t="s">
        <v>23</v>
      </c>
      <c r="X1318" s="1" t="s">
        <v>23</v>
      </c>
      <c r="Y1318">
        <f>IF(Append1[[#This Row],[churn]]="yes", 1,0)</f>
        <v>0</v>
      </c>
      <c r="Z1318" t="str">
        <f>IF(Append1[[#This Row],[total_eve_charge]]&lt;=15,"Low",
IF(Append1[[#This Row],[total_eve_charge]]&lt;=19,"Medium","High"))</f>
        <v>Low</v>
      </c>
      <c r="AA1318" s="1" t="str">
        <f>IF(Append1[[#This Row],[total_day_charge]]&gt;30,"Heavy User",
IF(Append1[[#This Row],[total_eve_charge]]&gt;20,"Evening User",
IF(Append1[[#This Row],[total_night_charge]]&gt;10,"Night User","Low User")))</f>
        <v>Night User</v>
      </c>
    </row>
    <row r="1319" spans="1:27" x14ac:dyDescent="0.3">
      <c r="A1319">
        <v>568</v>
      </c>
      <c r="B1319" s="1" t="s">
        <v>29</v>
      </c>
      <c r="C1319">
        <v>189</v>
      </c>
      <c r="D1319" s="1" t="s">
        <v>22</v>
      </c>
      <c r="E1319" s="1">
        <v>0</v>
      </c>
      <c r="F1319" s="1" t="s">
        <v>24</v>
      </c>
      <c r="G1319">
        <v>38</v>
      </c>
      <c r="H1319" t="str">
        <f>IF(Append1[[#This Row],[number_vmail_messages]]&lt;=10, "Low",
IF(Append1[[#This Row],[number_vmail_messages]]&lt;=25, "Medium", "High"))</f>
        <v>High</v>
      </c>
      <c r="I1319">
        <v>256.7</v>
      </c>
      <c r="J1319">
        <v>98</v>
      </c>
      <c r="K1319">
        <v>43.64</v>
      </c>
      <c r="L1319">
        <v>150.5</v>
      </c>
      <c r="M1319">
        <v>120</v>
      </c>
      <c r="N1319">
        <v>12.79</v>
      </c>
      <c r="O1319">
        <v>123</v>
      </c>
      <c r="P1319">
        <v>87</v>
      </c>
      <c r="Q1319">
        <v>5.54</v>
      </c>
      <c r="R1319">
        <v>11.4</v>
      </c>
      <c r="S1319">
        <v>3</v>
      </c>
      <c r="T1319">
        <v>3.08</v>
      </c>
      <c r="U1319" t="str">
        <f>IF(Append1[[#This Row],[total_intl_charge]] &lt;= MEDIAN(Append1[total_intl_charge]), "Low", "High")</f>
        <v>High</v>
      </c>
      <c r="V1319">
        <v>3</v>
      </c>
      <c r="W1319" t="s">
        <v>23</v>
      </c>
      <c r="X1319" s="1" t="s">
        <v>23</v>
      </c>
      <c r="Y1319">
        <f>IF(Append1[[#This Row],[churn]]="yes", 1,0)</f>
        <v>0</v>
      </c>
      <c r="Z1319" t="str">
        <f>IF(Append1[[#This Row],[total_eve_charge]]&lt;=15,"Low",
IF(Append1[[#This Row],[total_eve_charge]]&lt;=19,"Medium","High"))</f>
        <v>Low</v>
      </c>
      <c r="AA1319" s="1" t="str">
        <f>IF(Append1[[#This Row],[total_day_charge]]&gt;30,"Heavy User",
IF(Append1[[#This Row],[total_eve_charge]]&gt;20,"Evening User",
IF(Append1[[#This Row],[total_night_charge]]&gt;10,"Night User","Low User")))</f>
        <v>Heavy User</v>
      </c>
    </row>
    <row r="1320" spans="1:27" hidden="1" x14ac:dyDescent="0.3">
      <c r="A1320">
        <v>569</v>
      </c>
      <c r="B1320" s="1" t="s">
        <v>70</v>
      </c>
      <c r="C1320">
        <v>123</v>
      </c>
      <c r="D1320" s="1" t="s">
        <v>32</v>
      </c>
      <c r="E1320" s="1">
        <v>0</v>
      </c>
      <c r="F1320" s="1" t="s">
        <v>23</v>
      </c>
      <c r="G1320">
        <v>0</v>
      </c>
      <c r="H1320" t="str">
        <f>IF(Append1[[#This Row],[number_vmail_messages]]&lt;=10, "Low",
IF(Append1[[#This Row],[number_vmail_messages]]&lt;=25, "Medium", "High"))</f>
        <v>Low</v>
      </c>
      <c r="I1320">
        <v>159.1</v>
      </c>
      <c r="J1320">
        <v>94</v>
      </c>
      <c r="K1320">
        <v>27.05</v>
      </c>
      <c r="L1320">
        <v>241.6</v>
      </c>
      <c r="M1320">
        <v>119</v>
      </c>
      <c r="N1320">
        <v>20.54</v>
      </c>
      <c r="O1320">
        <v>202.4</v>
      </c>
      <c r="P1320">
        <v>120</v>
      </c>
      <c r="Q1320">
        <v>9.11</v>
      </c>
      <c r="R1320">
        <v>6.5</v>
      </c>
      <c r="S1320">
        <v>1</v>
      </c>
      <c r="T1320">
        <v>1.76</v>
      </c>
      <c r="U1320" t="str">
        <f>IF(Append1[[#This Row],[total_intl_charge]] &lt;= MEDIAN(Append1[total_intl_charge]), "Low", "High")</f>
        <v>Low</v>
      </c>
      <c r="V1320">
        <v>1</v>
      </c>
      <c r="W1320" t="s">
        <v>23</v>
      </c>
      <c r="X1320" s="1" t="s">
        <v>23</v>
      </c>
      <c r="Y1320">
        <f>IF(Append1[[#This Row],[churn]]="yes", 1,0)</f>
        <v>0</v>
      </c>
      <c r="Z1320" t="str">
        <f>IF(Append1[[#This Row],[total_eve_charge]]&lt;=15,"Low",
IF(Append1[[#This Row],[total_eve_charge]]&lt;=19,"Medium","High"))</f>
        <v>High</v>
      </c>
      <c r="AA1320" s="1" t="str">
        <f>IF(Append1[[#This Row],[total_day_charge]]&gt;30,"Heavy User",
IF(Append1[[#This Row],[total_eve_charge]]&gt;20,"Evening User",
IF(Append1[[#This Row],[total_night_charge]]&gt;10,"Night User","Low User")))</f>
        <v>Evening User</v>
      </c>
    </row>
    <row r="1321" spans="1:27" hidden="1" x14ac:dyDescent="0.3">
      <c r="A1321">
        <v>570</v>
      </c>
      <c r="B1321" s="1" t="s">
        <v>41</v>
      </c>
      <c r="C1321">
        <v>110</v>
      </c>
      <c r="D1321" s="1" t="s">
        <v>32</v>
      </c>
      <c r="E1321" s="1">
        <v>0</v>
      </c>
      <c r="F1321" s="1" t="s">
        <v>23</v>
      </c>
      <c r="G1321">
        <v>0</v>
      </c>
      <c r="H1321" t="str">
        <f>IF(Append1[[#This Row],[number_vmail_messages]]&lt;=10, "Low",
IF(Append1[[#This Row],[number_vmail_messages]]&lt;=25, "Medium", "High"))</f>
        <v>Low</v>
      </c>
      <c r="I1321">
        <v>100.1</v>
      </c>
      <c r="J1321">
        <v>90</v>
      </c>
      <c r="K1321">
        <v>17.02</v>
      </c>
      <c r="L1321">
        <v>233.3</v>
      </c>
      <c r="M1321">
        <v>93</v>
      </c>
      <c r="N1321">
        <v>19.829999999999998</v>
      </c>
      <c r="O1321">
        <v>204.4</v>
      </c>
      <c r="P1321">
        <v>57</v>
      </c>
      <c r="Q1321">
        <v>9.1999999999999993</v>
      </c>
      <c r="R1321">
        <v>11.1</v>
      </c>
      <c r="S1321">
        <v>8</v>
      </c>
      <c r="T1321">
        <v>3</v>
      </c>
      <c r="U1321" t="str">
        <f>IF(Append1[[#This Row],[total_intl_charge]] &lt;= MEDIAN(Append1[total_intl_charge]), "Low", "High")</f>
        <v>High</v>
      </c>
      <c r="V1321">
        <v>3</v>
      </c>
      <c r="W1321" t="s">
        <v>23</v>
      </c>
      <c r="X1321" s="1" t="s">
        <v>23</v>
      </c>
      <c r="Y1321">
        <f>IF(Append1[[#This Row],[churn]]="yes", 1,0)</f>
        <v>0</v>
      </c>
      <c r="Z1321" t="str">
        <f>IF(Append1[[#This Row],[total_eve_charge]]&lt;=15,"Low",
IF(Append1[[#This Row],[total_eve_charge]]&lt;=19,"Medium","High"))</f>
        <v>High</v>
      </c>
      <c r="AA1321" s="1" t="str">
        <f>IF(Append1[[#This Row],[total_day_charge]]&gt;30,"Heavy User",
IF(Append1[[#This Row],[total_eve_charge]]&gt;20,"Evening User",
IF(Append1[[#This Row],[total_night_charge]]&gt;10,"Night User","Low User")))</f>
        <v>Low User</v>
      </c>
    </row>
    <row r="1322" spans="1:27" x14ac:dyDescent="0.3">
      <c r="A1322">
        <v>571</v>
      </c>
      <c r="B1322" s="1" t="s">
        <v>39</v>
      </c>
      <c r="C1322">
        <v>63</v>
      </c>
      <c r="D1322" s="1" t="s">
        <v>22</v>
      </c>
      <c r="E1322" s="1">
        <v>0</v>
      </c>
      <c r="F1322" s="1" t="s">
        <v>24</v>
      </c>
      <c r="G1322">
        <v>32</v>
      </c>
      <c r="H1322" t="str">
        <f>IF(Append1[[#This Row],[number_vmail_messages]]&lt;=10, "Low",
IF(Append1[[#This Row],[number_vmail_messages]]&lt;=25, "Medium", "High"))</f>
        <v>High</v>
      </c>
      <c r="I1322">
        <v>30.9</v>
      </c>
      <c r="J1322">
        <v>113</v>
      </c>
      <c r="K1322">
        <v>5.25</v>
      </c>
      <c r="L1322">
        <v>187</v>
      </c>
      <c r="M1322">
        <v>113</v>
      </c>
      <c r="N1322">
        <v>15.9</v>
      </c>
      <c r="O1322">
        <v>230.8</v>
      </c>
      <c r="P1322">
        <v>101</v>
      </c>
      <c r="Q1322">
        <v>10.39</v>
      </c>
      <c r="R1322">
        <v>8.6</v>
      </c>
      <c r="S1322">
        <v>7</v>
      </c>
      <c r="T1322">
        <v>2.3199999999999998</v>
      </c>
      <c r="U1322" t="str">
        <f>IF(Append1[[#This Row],[total_intl_charge]] &lt;= MEDIAN(Append1[total_intl_charge]), "Low", "High")</f>
        <v>Low</v>
      </c>
      <c r="V1322">
        <v>1</v>
      </c>
      <c r="W1322" t="s">
        <v>23</v>
      </c>
      <c r="X1322" s="1" t="s">
        <v>23</v>
      </c>
      <c r="Y1322">
        <f>IF(Append1[[#This Row],[churn]]="yes", 1,0)</f>
        <v>0</v>
      </c>
      <c r="Z1322" t="str">
        <f>IF(Append1[[#This Row],[total_eve_charge]]&lt;=15,"Low",
IF(Append1[[#This Row],[total_eve_charge]]&lt;=19,"Medium","High"))</f>
        <v>Medium</v>
      </c>
      <c r="AA1322" s="1" t="str">
        <f>IF(Append1[[#This Row],[total_day_charge]]&gt;30,"Heavy User",
IF(Append1[[#This Row],[total_eve_charge]]&gt;20,"Evening User",
IF(Append1[[#This Row],[total_night_charge]]&gt;10,"Night User","Low User")))</f>
        <v>Night User</v>
      </c>
    </row>
    <row r="1323" spans="1:27" hidden="1" x14ac:dyDescent="0.3">
      <c r="A1323">
        <v>572</v>
      </c>
      <c r="B1323" s="1" t="s">
        <v>65</v>
      </c>
      <c r="C1323">
        <v>176</v>
      </c>
      <c r="D1323" s="1" t="s">
        <v>22</v>
      </c>
      <c r="E1323" s="1">
        <v>0</v>
      </c>
      <c r="F1323" s="1" t="s">
        <v>23</v>
      </c>
      <c r="G1323">
        <v>0</v>
      </c>
      <c r="H1323" t="str">
        <f>IF(Append1[[#This Row],[number_vmail_messages]]&lt;=10, "Low",
IF(Append1[[#This Row],[number_vmail_messages]]&lt;=25, "Medium", "High"))</f>
        <v>Low</v>
      </c>
      <c r="I1323">
        <v>223.2</v>
      </c>
      <c r="J1323">
        <v>76</v>
      </c>
      <c r="K1323">
        <v>37.94</v>
      </c>
      <c r="L1323">
        <v>214.4</v>
      </c>
      <c r="M1323">
        <v>131</v>
      </c>
      <c r="N1323">
        <v>18.22</v>
      </c>
      <c r="O1323">
        <v>154.4</v>
      </c>
      <c r="P1323">
        <v>80</v>
      </c>
      <c r="Q1323">
        <v>6.95</v>
      </c>
      <c r="R1323">
        <v>10.1</v>
      </c>
      <c r="S1323">
        <v>2</v>
      </c>
      <c r="T1323">
        <v>2.73</v>
      </c>
      <c r="U1323" t="str">
        <f>IF(Append1[[#This Row],[total_intl_charge]] &lt;= MEDIAN(Append1[total_intl_charge]), "Low", "High")</f>
        <v>Low</v>
      </c>
      <c r="V1323">
        <v>3</v>
      </c>
      <c r="W1323" t="s">
        <v>23</v>
      </c>
      <c r="X1323" s="1" t="s">
        <v>23</v>
      </c>
      <c r="Y1323">
        <f>IF(Append1[[#This Row],[churn]]="yes", 1,0)</f>
        <v>0</v>
      </c>
      <c r="Z1323" t="str">
        <f>IF(Append1[[#This Row],[total_eve_charge]]&lt;=15,"Low",
IF(Append1[[#This Row],[total_eve_charge]]&lt;=19,"Medium","High"))</f>
        <v>Medium</v>
      </c>
      <c r="AA1323" s="1" t="str">
        <f>IF(Append1[[#This Row],[total_day_charge]]&gt;30,"Heavy User",
IF(Append1[[#This Row],[total_eve_charge]]&gt;20,"Evening User",
IF(Append1[[#This Row],[total_night_charge]]&gt;10,"Night User","Low User")))</f>
        <v>Heavy User</v>
      </c>
    </row>
    <row r="1324" spans="1:27" hidden="1" x14ac:dyDescent="0.3">
      <c r="A1324">
        <v>573</v>
      </c>
      <c r="B1324" s="1" t="s">
        <v>49</v>
      </c>
      <c r="C1324">
        <v>108</v>
      </c>
      <c r="D1324" s="1" t="s">
        <v>26</v>
      </c>
      <c r="E1324" s="1">
        <v>0</v>
      </c>
      <c r="F1324" s="1" t="s">
        <v>23</v>
      </c>
      <c r="G1324">
        <v>0</v>
      </c>
      <c r="H1324" t="str">
        <f>IF(Append1[[#This Row],[number_vmail_messages]]&lt;=10, "Low",
IF(Append1[[#This Row],[number_vmail_messages]]&lt;=25, "Medium", "High"))</f>
        <v>Low</v>
      </c>
      <c r="I1324">
        <v>187.4</v>
      </c>
      <c r="J1324">
        <v>101</v>
      </c>
      <c r="K1324">
        <v>31.86</v>
      </c>
      <c r="L1324">
        <v>199.9</v>
      </c>
      <c r="M1324">
        <v>126</v>
      </c>
      <c r="N1324">
        <v>16.989999999999998</v>
      </c>
      <c r="O1324">
        <v>216.1</v>
      </c>
      <c r="P1324">
        <v>107</v>
      </c>
      <c r="Q1324">
        <v>9.7200000000000006</v>
      </c>
      <c r="R1324">
        <v>12.6</v>
      </c>
      <c r="S1324">
        <v>8</v>
      </c>
      <c r="T1324">
        <v>3.4</v>
      </c>
      <c r="U1324" t="str">
        <f>IF(Append1[[#This Row],[total_intl_charge]] &lt;= MEDIAN(Append1[total_intl_charge]), "Low", "High")</f>
        <v>High</v>
      </c>
      <c r="V1324">
        <v>1</v>
      </c>
      <c r="W1324" t="s">
        <v>23</v>
      </c>
      <c r="X1324" s="1" t="s">
        <v>23</v>
      </c>
      <c r="Y1324">
        <f>IF(Append1[[#This Row],[churn]]="yes", 1,0)</f>
        <v>0</v>
      </c>
      <c r="Z1324" t="str">
        <f>IF(Append1[[#This Row],[total_eve_charge]]&lt;=15,"Low",
IF(Append1[[#This Row],[total_eve_charge]]&lt;=19,"Medium","High"))</f>
        <v>Medium</v>
      </c>
      <c r="AA1324" s="1" t="str">
        <f>IF(Append1[[#This Row],[total_day_charge]]&gt;30,"Heavy User",
IF(Append1[[#This Row],[total_eve_charge]]&gt;20,"Evening User",
IF(Append1[[#This Row],[total_night_charge]]&gt;10,"Night User","Low User")))</f>
        <v>Heavy User</v>
      </c>
    </row>
    <row r="1325" spans="1:27" hidden="1" x14ac:dyDescent="0.3">
      <c r="A1325">
        <v>574</v>
      </c>
      <c r="B1325" s="1" t="s">
        <v>39</v>
      </c>
      <c r="C1325">
        <v>71</v>
      </c>
      <c r="D1325" s="1" t="s">
        <v>22</v>
      </c>
      <c r="E1325" s="1">
        <v>0</v>
      </c>
      <c r="F1325" s="1" t="s">
        <v>23</v>
      </c>
      <c r="G1325">
        <v>0</v>
      </c>
      <c r="H1325" t="str">
        <f>IF(Append1[[#This Row],[number_vmail_messages]]&lt;=10, "Low",
IF(Append1[[#This Row],[number_vmail_messages]]&lt;=25, "Medium", "High"))</f>
        <v>Low</v>
      </c>
      <c r="I1325">
        <v>277.5</v>
      </c>
      <c r="J1325">
        <v>104</v>
      </c>
      <c r="K1325">
        <v>47.18</v>
      </c>
      <c r="L1325">
        <v>131.80000000000001</v>
      </c>
      <c r="M1325">
        <v>121</v>
      </c>
      <c r="N1325">
        <v>11.2</v>
      </c>
      <c r="O1325">
        <v>126.9</v>
      </c>
      <c r="P1325">
        <v>101</v>
      </c>
      <c r="Q1325">
        <v>5.71</v>
      </c>
      <c r="R1325">
        <v>8.1999999999999993</v>
      </c>
      <c r="S1325">
        <v>2</v>
      </c>
      <c r="T1325">
        <v>2.21</v>
      </c>
      <c r="U1325" t="str">
        <f>IF(Append1[[#This Row],[total_intl_charge]] &lt;= MEDIAN(Append1[total_intl_charge]), "Low", "High")</f>
        <v>Low</v>
      </c>
      <c r="V1325">
        <v>1</v>
      </c>
      <c r="W1325" t="s">
        <v>23</v>
      </c>
      <c r="X1325" s="1" t="s">
        <v>23</v>
      </c>
      <c r="Y1325">
        <f>IF(Append1[[#This Row],[churn]]="yes", 1,0)</f>
        <v>0</v>
      </c>
      <c r="Z1325" t="str">
        <f>IF(Append1[[#This Row],[total_eve_charge]]&lt;=15,"Low",
IF(Append1[[#This Row],[total_eve_charge]]&lt;=19,"Medium","High"))</f>
        <v>Low</v>
      </c>
      <c r="AA1325" s="1" t="str">
        <f>IF(Append1[[#This Row],[total_day_charge]]&gt;30,"Heavy User",
IF(Append1[[#This Row],[total_eve_charge]]&gt;20,"Evening User",
IF(Append1[[#This Row],[total_night_charge]]&gt;10,"Night User","Low User")))</f>
        <v>Heavy User</v>
      </c>
    </row>
    <row r="1326" spans="1:27" hidden="1" x14ac:dyDescent="0.3">
      <c r="A1326">
        <v>575</v>
      </c>
      <c r="B1326" s="1" t="s">
        <v>59</v>
      </c>
      <c r="C1326">
        <v>137</v>
      </c>
      <c r="D1326" s="1" t="s">
        <v>26</v>
      </c>
      <c r="E1326" s="1">
        <v>0</v>
      </c>
      <c r="F1326" s="1" t="s">
        <v>23</v>
      </c>
      <c r="G1326">
        <v>0</v>
      </c>
      <c r="H1326" t="str">
        <f>IF(Append1[[#This Row],[number_vmail_messages]]&lt;=10, "Low",
IF(Append1[[#This Row],[number_vmail_messages]]&lt;=25, "Medium", "High"))</f>
        <v>Low</v>
      </c>
      <c r="I1326">
        <v>147.19999999999999</v>
      </c>
      <c r="J1326">
        <v>119</v>
      </c>
      <c r="K1326">
        <v>25.02</v>
      </c>
      <c r="L1326">
        <v>192.8</v>
      </c>
      <c r="M1326">
        <v>91</v>
      </c>
      <c r="N1326">
        <v>16.39</v>
      </c>
      <c r="O1326">
        <v>172.7</v>
      </c>
      <c r="P1326">
        <v>105</v>
      </c>
      <c r="Q1326">
        <v>7.77</v>
      </c>
      <c r="R1326">
        <v>10.199999999999999</v>
      </c>
      <c r="S1326">
        <v>4</v>
      </c>
      <c r="T1326">
        <v>2.75</v>
      </c>
      <c r="U1326" t="str">
        <f>IF(Append1[[#This Row],[total_intl_charge]] &lt;= MEDIAN(Append1[total_intl_charge]), "Low", "High")</f>
        <v>Low</v>
      </c>
      <c r="V1326">
        <v>1</v>
      </c>
      <c r="W1326" t="s">
        <v>23</v>
      </c>
      <c r="X1326" s="1" t="s">
        <v>23</v>
      </c>
      <c r="Y1326">
        <f>IF(Append1[[#This Row],[churn]]="yes", 1,0)</f>
        <v>0</v>
      </c>
      <c r="Z1326" t="str">
        <f>IF(Append1[[#This Row],[total_eve_charge]]&lt;=15,"Low",
IF(Append1[[#This Row],[total_eve_charge]]&lt;=19,"Medium","High"))</f>
        <v>Medium</v>
      </c>
      <c r="AA1326" s="1" t="str">
        <f>IF(Append1[[#This Row],[total_day_charge]]&gt;30,"Heavy User",
IF(Append1[[#This Row],[total_eve_charge]]&gt;20,"Evening User",
IF(Append1[[#This Row],[total_night_charge]]&gt;10,"Night User","Low User")))</f>
        <v>Low User</v>
      </c>
    </row>
    <row r="1327" spans="1:27" hidden="1" x14ac:dyDescent="0.3">
      <c r="A1327">
        <v>576</v>
      </c>
      <c r="B1327" s="1" t="s">
        <v>29</v>
      </c>
      <c r="C1327">
        <v>82</v>
      </c>
      <c r="D1327" s="1" t="s">
        <v>32</v>
      </c>
      <c r="E1327" s="1">
        <v>0</v>
      </c>
      <c r="F1327" s="1" t="s">
        <v>23</v>
      </c>
      <c r="G1327">
        <v>0</v>
      </c>
      <c r="H1327" t="str">
        <f>IF(Append1[[#This Row],[number_vmail_messages]]&lt;=10, "Low",
IF(Append1[[#This Row],[number_vmail_messages]]&lt;=25, "Medium", "High"))</f>
        <v>Low</v>
      </c>
      <c r="I1327">
        <v>185.8</v>
      </c>
      <c r="J1327">
        <v>36</v>
      </c>
      <c r="K1327">
        <v>31.59</v>
      </c>
      <c r="L1327">
        <v>276.5</v>
      </c>
      <c r="M1327">
        <v>134</v>
      </c>
      <c r="N1327">
        <v>23.5</v>
      </c>
      <c r="O1327">
        <v>192.1</v>
      </c>
      <c r="P1327">
        <v>104</v>
      </c>
      <c r="Q1327">
        <v>8.64</v>
      </c>
      <c r="R1327">
        <v>5.7</v>
      </c>
      <c r="S1327">
        <v>7</v>
      </c>
      <c r="T1327">
        <v>1.54</v>
      </c>
      <c r="U1327" t="str">
        <f>IF(Append1[[#This Row],[total_intl_charge]] &lt;= MEDIAN(Append1[total_intl_charge]), "Low", "High")</f>
        <v>Low</v>
      </c>
      <c r="V1327">
        <v>4</v>
      </c>
      <c r="W1327" t="s">
        <v>23</v>
      </c>
      <c r="X1327" s="1" t="s">
        <v>23</v>
      </c>
      <c r="Y1327">
        <f>IF(Append1[[#This Row],[churn]]="yes", 1,0)</f>
        <v>0</v>
      </c>
      <c r="Z1327" t="str">
        <f>IF(Append1[[#This Row],[total_eve_charge]]&lt;=15,"Low",
IF(Append1[[#This Row],[total_eve_charge]]&lt;=19,"Medium","High"))</f>
        <v>High</v>
      </c>
      <c r="AA1327" s="1" t="str">
        <f>IF(Append1[[#This Row],[total_day_charge]]&gt;30,"Heavy User",
IF(Append1[[#This Row],[total_eve_charge]]&gt;20,"Evening User",
IF(Append1[[#This Row],[total_night_charge]]&gt;10,"Night User","Low User")))</f>
        <v>Heavy User</v>
      </c>
    </row>
    <row r="1328" spans="1:27" x14ac:dyDescent="0.3">
      <c r="A1328">
        <v>577</v>
      </c>
      <c r="B1328" s="1" t="s">
        <v>34</v>
      </c>
      <c r="C1328">
        <v>92</v>
      </c>
      <c r="D1328" s="1" t="s">
        <v>26</v>
      </c>
      <c r="E1328" s="1">
        <v>0</v>
      </c>
      <c r="F1328" s="1" t="s">
        <v>24</v>
      </c>
      <c r="G1328">
        <v>29</v>
      </c>
      <c r="H1328" t="str">
        <f>IF(Append1[[#This Row],[number_vmail_messages]]&lt;=10, "Low",
IF(Append1[[#This Row],[number_vmail_messages]]&lt;=25, "Medium", "High"))</f>
        <v>High</v>
      </c>
      <c r="I1328">
        <v>155.4</v>
      </c>
      <c r="J1328">
        <v>110</v>
      </c>
      <c r="K1328">
        <v>26.42</v>
      </c>
      <c r="L1328">
        <v>188.5</v>
      </c>
      <c r="M1328">
        <v>104</v>
      </c>
      <c r="N1328">
        <v>16.02</v>
      </c>
      <c r="O1328">
        <v>254.9</v>
      </c>
      <c r="P1328">
        <v>118</v>
      </c>
      <c r="Q1328">
        <v>11.47</v>
      </c>
      <c r="R1328">
        <v>8</v>
      </c>
      <c r="S1328">
        <v>4</v>
      </c>
      <c r="T1328">
        <v>2.16</v>
      </c>
      <c r="U1328" t="str">
        <f>IF(Append1[[#This Row],[total_intl_charge]] &lt;= MEDIAN(Append1[total_intl_charge]), "Low", "High")</f>
        <v>Low</v>
      </c>
      <c r="V1328">
        <v>3</v>
      </c>
      <c r="W1328" t="s">
        <v>23</v>
      </c>
      <c r="X1328" s="1" t="s">
        <v>23</v>
      </c>
      <c r="Y1328">
        <f>IF(Append1[[#This Row],[churn]]="yes", 1,0)</f>
        <v>0</v>
      </c>
      <c r="Z1328" t="str">
        <f>IF(Append1[[#This Row],[total_eve_charge]]&lt;=15,"Low",
IF(Append1[[#This Row],[total_eve_charge]]&lt;=19,"Medium","High"))</f>
        <v>Medium</v>
      </c>
      <c r="AA1328" s="1" t="str">
        <f>IF(Append1[[#This Row],[total_day_charge]]&gt;30,"Heavy User",
IF(Append1[[#This Row],[total_eve_charge]]&gt;20,"Evening User",
IF(Append1[[#This Row],[total_night_charge]]&gt;10,"Night User","Low User")))</f>
        <v>Night User</v>
      </c>
    </row>
    <row r="1329" spans="1:27" hidden="1" x14ac:dyDescent="0.3">
      <c r="A1329">
        <v>578</v>
      </c>
      <c r="B1329" s="1" t="s">
        <v>37</v>
      </c>
      <c r="C1329">
        <v>165</v>
      </c>
      <c r="D1329" s="1" t="s">
        <v>26</v>
      </c>
      <c r="E1329" s="1">
        <v>0</v>
      </c>
      <c r="F1329" s="1" t="s">
        <v>23</v>
      </c>
      <c r="G1329">
        <v>0</v>
      </c>
      <c r="H1329" t="str">
        <f>IF(Append1[[#This Row],[number_vmail_messages]]&lt;=10, "Low",
IF(Append1[[#This Row],[number_vmail_messages]]&lt;=25, "Medium", "High"))</f>
        <v>Low</v>
      </c>
      <c r="I1329">
        <v>154.19999999999999</v>
      </c>
      <c r="J1329">
        <v>91</v>
      </c>
      <c r="K1329">
        <v>26.21</v>
      </c>
      <c r="L1329">
        <v>268.60000000000002</v>
      </c>
      <c r="M1329">
        <v>108</v>
      </c>
      <c r="N1329">
        <v>22.83</v>
      </c>
      <c r="O1329">
        <v>188.8</v>
      </c>
      <c r="P1329">
        <v>99</v>
      </c>
      <c r="Q1329">
        <v>8.5</v>
      </c>
      <c r="R1329">
        <v>10.9</v>
      </c>
      <c r="S1329">
        <v>4</v>
      </c>
      <c r="T1329">
        <v>2.94</v>
      </c>
      <c r="U1329" t="str">
        <f>IF(Append1[[#This Row],[total_intl_charge]] &lt;= MEDIAN(Append1[total_intl_charge]), "Low", "High")</f>
        <v>High</v>
      </c>
      <c r="V1329">
        <v>6</v>
      </c>
      <c r="W1329" t="s">
        <v>23</v>
      </c>
      <c r="X1329" s="1" t="s">
        <v>23</v>
      </c>
      <c r="Y1329">
        <f>IF(Append1[[#This Row],[churn]]="yes", 1,0)</f>
        <v>0</v>
      </c>
      <c r="Z1329" t="str">
        <f>IF(Append1[[#This Row],[total_eve_charge]]&lt;=15,"Low",
IF(Append1[[#This Row],[total_eve_charge]]&lt;=19,"Medium","High"))</f>
        <v>High</v>
      </c>
      <c r="AA1329" s="1" t="str">
        <f>IF(Append1[[#This Row],[total_day_charge]]&gt;30,"Heavy User",
IF(Append1[[#This Row],[total_eve_charge]]&gt;20,"Evening User",
IF(Append1[[#This Row],[total_night_charge]]&gt;10,"Night User","Low User")))</f>
        <v>Evening User</v>
      </c>
    </row>
    <row r="1330" spans="1:27" hidden="1" x14ac:dyDescent="0.3">
      <c r="A1330">
        <v>579</v>
      </c>
      <c r="B1330" s="1" t="s">
        <v>63</v>
      </c>
      <c r="C1330">
        <v>96</v>
      </c>
      <c r="D1330" s="1" t="s">
        <v>22</v>
      </c>
      <c r="E1330" s="1">
        <v>0</v>
      </c>
      <c r="F1330" s="1" t="s">
        <v>23</v>
      </c>
      <c r="G1330">
        <v>0</v>
      </c>
      <c r="H1330" t="str">
        <f>IF(Append1[[#This Row],[number_vmail_messages]]&lt;=10, "Low",
IF(Append1[[#This Row],[number_vmail_messages]]&lt;=25, "Medium", "High"))</f>
        <v>Low</v>
      </c>
      <c r="I1330">
        <v>97.6</v>
      </c>
      <c r="J1330">
        <v>98</v>
      </c>
      <c r="K1330">
        <v>16.59</v>
      </c>
      <c r="L1330">
        <v>105.5</v>
      </c>
      <c r="M1330">
        <v>118</v>
      </c>
      <c r="N1330">
        <v>8.9700000000000006</v>
      </c>
      <c r="O1330">
        <v>220.2</v>
      </c>
      <c r="P1330">
        <v>105</v>
      </c>
      <c r="Q1330">
        <v>9.91</v>
      </c>
      <c r="R1330">
        <v>11.6</v>
      </c>
      <c r="S1330">
        <v>9</v>
      </c>
      <c r="T1330">
        <v>3.13</v>
      </c>
      <c r="U1330" t="str">
        <f>IF(Append1[[#This Row],[total_intl_charge]] &lt;= MEDIAN(Append1[total_intl_charge]), "Low", "High")</f>
        <v>High</v>
      </c>
      <c r="V1330">
        <v>1</v>
      </c>
      <c r="W1330" t="s">
        <v>23</v>
      </c>
      <c r="X1330" s="1" t="s">
        <v>23</v>
      </c>
      <c r="Y1330">
        <f>IF(Append1[[#This Row],[churn]]="yes", 1,0)</f>
        <v>0</v>
      </c>
      <c r="Z1330" t="str">
        <f>IF(Append1[[#This Row],[total_eve_charge]]&lt;=15,"Low",
IF(Append1[[#This Row],[total_eve_charge]]&lt;=19,"Medium","High"))</f>
        <v>Low</v>
      </c>
      <c r="AA1330" s="1" t="str">
        <f>IF(Append1[[#This Row],[total_day_charge]]&gt;30,"Heavy User",
IF(Append1[[#This Row],[total_eve_charge]]&gt;20,"Evening User",
IF(Append1[[#This Row],[total_night_charge]]&gt;10,"Night User","Low User")))</f>
        <v>Low User</v>
      </c>
    </row>
    <row r="1331" spans="1:27" hidden="1" x14ac:dyDescent="0.3">
      <c r="A1331">
        <v>580</v>
      </c>
      <c r="B1331" s="1" t="s">
        <v>68</v>
      </c>
      <c r="C1331">
        <v>156</v>
      </c>
      <c r="D1331" s="1" t="s">
        <v>22</v>
      </c>
      <c r="E1331" s="1">
        <v>0</v>
      </c>
      <c r="F1331" s="1" t="s">
        <v>23</v>
      </c>
      <c r="G1331">
        <v>0</v>
      </c>
      <c r="H1331" t="str">
        <f>IF(Append1[[#This Row],[number_vmail_messages]]&lt;=10, "Low",
IF(Append1[[#This Row],[number_vmail_messages]]&lt;=25, "Medium", "High"))</f>
        <v>Low</v>
      </c>
      <c r="I1331">
        <v>178.8</v>
      </c>
      <c r="J1331">
        <v>94</v>
      </c>
      <c r="K1331">
        <v>30.4</v>
      </c>
      <c r="L1331">
        <v>178.4</v>
      </c>
      <c r="M1331">
        <v>97</v>
      </c>
      <c r="N1331">
        <v>15.16</v>
      </c>
      <c r="O1331">
        <v>169.2</v>
      </c>
      <c r="P1331">
        <v>77</v>
      </c>
      <c r="Q1331">
        <v>7.61</v>
      </c>
      <c r="R1331">
        <v>7.5</v>
      </c>
      <c r="S1331">
        <v>3</v>
      </c>
      <c r="T1331">
        <v>2.0299999999999998</v>
      </c>
      <c r="U1331" t="str">
        <f>IF(Append1[[#This Row],[total_intl_charge]] &lt;= MEDIAN(Append1[total_intl_charge]), "Low", "High")</f>
        <v>Low</v>
      </c>
      <c r="V1331">
        <v>1</v>
      </c>
      <c r="W1331" t="s">
        <v>23</v>
      </c>
      <c r="X1331" s="1" t="s">
        <v>23</v>
      </c>
      <c r="Y1331">
        <f>IF(Append1[[#This Row],[churn]]="yes", 1,0)</f>
        <v>0</v>
      </c>
      <c r="Z1331" t="str">
        <f>IF(Append1[[#This Row],[total_eve_charge]]&lt;=15,"Low",
IF(Append1[[#This Row],[total_eve_charge]]&lt;=19,"Medium","High"))</f>
        <v>Medium</v>
      </c>
      <c r="AA1331" s="1" t="str">
        <f>IF(Append1[[#This Row],[total_day_charge]]&gt;30,"Heavy User",
IF(Append1[[#This Row],[total_eve_charge]]&gt;20,"Evening User",
IF(Append1[[#This Row],[total_night_charge]]&gt;10,"Night User","Low User")))</f>
        <v>Heavy User</v>
      </c>
    </row>
    <row r="1332" spans="1:27" hidden="1" x14ac:dyDescent="0.3">
      <c r="A1332">
        <v>581</v>
      </c>
      <c r="B1332" s="1" t="s">
        <v>47</v>
      </c>
      <c r="C1332">
        <v>63</v>
      </c>
      <c r="D1332" s="1" t="s">
        <v>32</v>
      </c>
      <c r="E1332" s="1">
        <v>0</v>
      </c>
      <c r="F1332" s="1" t="s">
        <v>23</v>
      </c>
      <c r="G1332">
        <v>0</v>
      </c>
      <c r="H1332" t="str">
        <f>IF(Append1[[#This Row],[number_vmail_messages]]&lt;=10, "Low",
IF(Append1[[#This Row],[number_vmail_messages]]&lt;=25, "Medium", "High"))</f>
        <v>Low</v>
      </c>
      <c r="I1332">
        <v>149.30000000000001</v>
      </c>
      <c r="J1332">
        <v>104</v>
      </c>
      <c r="K1332">
        <v>25.38</v>
      </c>
      <c r="L1332">
        <v>273.60000000000002</v>
      </c>
      <c r="M1332">
        <v>75</v>
      </c>
      <c r="N1332">
        <v>23.26</v>
      </c>
      <c r="O1332">
        <v>206.6</v>
      </c>
      <c r="P1332">
        <v>72</v>
      </c>
      <c r="Q1332">
        <v>9.3000000000000007</v>
      </c>
      <c r="R1332">
        <v>9.1</v>
      </c>
      <c r="S1332">
        <v>4</v>
      </c>
      <c r="T1332">
        <v>2.46</v>
      </c>
      <c r="U1332" t="str">
        <f>IF(Append1[[#This Row],[total_intl_charge]] &lt;= MEDIAN(Append1[total_intl_charge]), "Low", "High")</f>
        <v>Low</v>
      </c>
      <c r="V1332">
        <v>0</v>
      </c>
      <c r="W1332" t="s">
        <v>23</v>
      </c>
      <c r="X1332" s="1" t="s">
        <v>23</v>
      </c>
      <c r="Y1332">
        <f>IF(Append1[[#This Row],[churn]]="yes", 1,0)</f>
        <v>0</v>
      </c>
      <c r="Z1332" t="str">
        <f>IF(Append1[[#This Row],[total_eve_charge]]&lt;=15,"Low",
IF(Append1[[#This Row],[total_eve_charge]]&lt;=19,"Medium","High"))</f>
        <v>High</v>
      </c>
      <c r="AA1332" s="1" t="str">
        <f>IF(Append1[[#This Row],[total_day_charge]]&gt;30,"Heavy User",
IF(Append1[[#This Row],[total_eve_charge]]&gt;20,"Evening User",
IF(Append1[[#This Row],[total_night_charge]]&gt;10,"Night User","Low User")))</f>
        <v>Evening User</v>
      </c>
    </row>
    <row r="1333" spans="1:27" hidden="1" x14ac:dyDescent="0.3">
      <c r="A1333">
        <v>582</v>
      </c>
      <c r="B1333" s="1" t="s">
        <v>52</v>
      </c>
      <c r="C1333">
        <v>37</v>
      </c>
      <c r="D1333" s="1" t="s">
        <v>22</v>
      </c>
      <c r="E1333" s="1">
        <v>0</v>
      </c>
      <c r="F1333" s="1" t="s">
        <v>23</v>
      </c>
      <c r="G1333">
        <v>0</v>
      </c>
      <c r="H1333" t="str">
        <f>IF(Append1[[#This Row],[number_vmail_messages]]&lt;=10, "Low",
IF(Append1[[#This Row],[number_vmail_messages]]&lt;=25, "Medium", "High"))</f>
        <v>Low</v>
      </c>
      <c r="I1333">
        <v>206</v>
      </c>
      <c r="J1333">
        <v>89</v>
      </c>
      <c r="K1333">
        <v>35.020000000000003</v>
      </c>
      <c r="L1333">
        <v>186</v>
      </c>
      <c r="M1333">
        <v>88</v>
      </c>
      <c r="N1333">
        <v>15.81</v>
      </c>
      <c r="O1333">
        <v>307.10000000000002</v>
      </c>
      <c r="P1333">
        <v>86</v>
      </c>
      <c r="Q1333">
        <v>13.82</v>
      </c>
      <c r="R1333">
        <v>8.4</v>
      </c>
      <c r="S1333">
        <v>11</v>
      </c>
      <c r="T1333">
        <v>2.27</v>
      </c>
      <c r="U1333" t="str">
        <f>IF(Append1[[#This Row],[total_intl_charge]] &lt;= MEDIAN(Append1[total_intl_charge]), "Low", "High")</f>
        <v>Low</v>
      </c>
      <c r="V1333">
        <v>0</v>
      </c>
      <c r="W1333" t="s">
        <v>23</v>
      </c>
      <c r="X1333" s="1" t="s">
        <v>23</v>
      </c>
      <c r="Y1333">
        <f>IF(Append1[[#This Row],[churn]]="yes", 1,0)</f>
        <v>0</v>
      </c>
      <c r="Z1333" t="str">
        <f>IF(Append1[[#This Row],[total_eve_charge]]&lt;=15,"Low",
IF(Append1[[#This Row],[total_eve_charge]]&lt;=19,"Medium","High"))</f>
        <v>Medium</v>
      </c>
      <c r="AA1333" s="1" t="str">
        <f>IF(Append1[[#This Row],[total_day_charge]]&gt;30,"Heavy User",
IF(Append1[[#This Row],[total_eve_charge]]&gt;20,"Evening User",
IF(Append1[[#This Row],[total_night_charge]]&gt;10,"Night User","Low User")))</f>
        <v>Heavy User</v>
      </c>
    </row>
    <row r="1334" spans="1:27" hidden="1" x14ac:dyDescent="0.3">
      <c r="A1334">
        <v>583</v>
      </c>
      <c r="B1334" s="1" t="s">
        <v>27</v>
      </c>
      <c r="C1334">
        <v>98</v>
      </c>
      <c r="D1334" s="1" t="s">
        <v>22</v>
      </c>
      <c r="E1334" s="1">
        <v>0</v>
      </c>
      <c r="F1334" s="1" t="s">
        <v>23</v>
      </c>
      <c r="G1334">
        <v>0</v>
      </c>
      <c r="H1334" t="str">
        <f>IF(Append1[[#This Row],[number_vmail_messages]]&lt;=10, "Low",
IF(Append1[[#This Row],[number_vmail_messages]]&lt;=25, "Medium", "High"))</f>
        <v>Low</v>
      </c>
      <c r="I1334">
        <v>216.8</v>
      </c>
      <c r="J1334">
        <v>86</v>
      </c>
      <c r="K1334">
        <v>36.86</v>
      </c>
      <c r="L1334">
        <v>190.8</v>
      </c>
      <c r="M1334">
        <v>114</v>
      </c>
      <c r="N1334">
        <v>16.22</v>
      </c>
      <c r="O1334">
        <v>187.5</v>
      </c>
      <c r="P1334">
        <v>79</v>
      </c>
      <c r="Q1334">
        <v>8.44</v>
      </c>
      <c r="R1334">
        <v>11</v>
      </c>
      <c r="S1334">
        <v>9</v>
      </c>
      <c r="T1334">
        <v>2.97</v>
      </c>
      <c r="U1334" t="str">
        <f>IF(Append1[[#This Row],[total_intl_charge]] &lt;= MEDIAN(Append1[total_intl_charge]), "Low", "High")</f>
        <v>High</v>
      </c>
      <c r="V1334">
        <v>0</v>
      </c>
      <c r="W1334" t="s">
        <v>23</v>
      </c>
      <c r="X1334" s="1" t="s">
        <v>23</v>
      </c>
      <c r="Y1334">
        <f>IF(Append1[[#This Row],[churn]]="yes", 1,0)</f>
        <v>0</v>
      </c>
      <c r="Z1334" t="str">
        <f>IF(Append1[[#This Row],[total_eve_charge]]&lt;=15,"Low",
IF(Append1[[#This Row],[total_eve_charge]]&lt;=19,"Medium","High"))</f>
        <v>Medium</v>
      </c>
      <c r="AA1334" s="1" t="str">
        <f>IF(Append1[[#This Row],[total_day_charge]]&gt;30,"Heavy User",
IF(Append1[[#This Row],[total_eve_charge]]&gt;20,"Evening User",
IF(Append1[[#This Row],[total_night_charge]]&gt;10,"Night User","Low User")))</f>
        <v>Heavy User</v>
      </c>
    </row>
    <row r="1335" spans="1:27" hidden="1" x14ac:dyDescent="0.3">
      <c r="A1335">
        <v>584</v>
      </c>
      <c r="B1335" s="1" t="s">
        <v>71</v>
      </c>
      <c r="C1335">
        <v>121</v>
      </c>
      <c r="D1335" s="1" t="s">
        <v>22</v>
      </c>
      <c r="E1335" s="1">
        <v>0</v>
      </c>
      <c r="F1335" s="1" t="s">
        <v>23</v>
      </c>
      <c r="G1335">
        <v>0</v>
      </c>
      <c r="H1335" t="str">
        <f>IF(Append1[[#This Row],[number_vmail_messages]]&lt;=10, "Low",
IF(Append1[[#This Row],[number_vmail_messages]]&lt;=25, "Medium", "High"))</f>
        <v>Low</v>
      </c>
      <c r="I1335">
        <v>103.3</v>
      </c>
      <c r="J1335">
        <v>110</v>
      </c>
      <c r="K1335">
        <v>17.559999999999999</v>
      </c>
      <c r="L1335">
        <v>129.1</v>
      </c>
      <c r="M1335">
        <v>82</v>
      </c>
      <c r="N1335">
        <v>10.97</v>
      </c>
      <c r="O1335">
        <v>167.1</v>
      </c>
      <c r="P1335">
        <v>113</v>
      </c>
      <c r="Q1335">
        <v>7.52</v>
      </c>
      <c r="R1335">
        <v>10.7</v>
      </c>
      <c r="S1335">
        <v>3</v>
      </c>
      <c r="T1335">
        <v>2.89</v>
      </c>
      <c r="U1335" t="str">
        <f>IF(Append1[[#This Row],[total_intl_charge]] &lt;= MEDIAN(Append1[total_intl_charge]), "Low", "High")</f>
        <v>High</v>
      </c>
      <c r="V1335">
        <v>0</v>
      </c>
      <c r="W1335" t="s">
        <v>23</v>
      </c>
      <c r="X1335" s="1" t="s">
        <v>23</v>
      </c>
      <c r="Y1335">
        <f>IF(Append1[[#This Row],[churn]]="yes", 1,0)</f>
        <v>0</v>
      </c>
      <c r="Z1335" t="str">
        <f>IF(Append1[[#This Row],[total_eve_charge]]&lt;=15,"Low",
IF(Append1[[#This Row],[total_eve_charge]]&lt;=19,"Medium","High"))</f>
        <v>Low</v>
      </c>
      <c r="AA1335" s="1" t="str">
        <f>IF(Append1[[#This Row],[total_day_charge]]&gt;30,"Heavy User",
IF(Append1[[#This Row],[total_eve_charge]]&gt;20,"Evening User",
IF(Append1[[#This Row],[total_night_charge]]&gt;10,"Night User","Low User")))</f>
        <v>Low User</v>
      </c>
    </row>
    <row r="1336" spans="1:27" hidden="1" x14ac:dyDescent="0.3">
      <c r="A1336">
        <v>585</v>
      </c>
      <c r="B1336" s="1" t="s">
        <v>61</v>
      </c>
      <c r="C1336">
        <v>94</v>
      </c>
      <c r="D1336" s="1" t="s">
        <v>22</v>
      </c>
      <c r="E1336" s="1">
        <v>0</v>
      </c>
      <c r="F1336" s="1" t="s">
        <v>23</v>
      </c>
      <c r="G1336">
        <v>0</v>
      </c>
      <c r="H1336" t="str">
        <f>IF(Append1[[#This Row],[number_vmail_messages]]&lt;=10, "Low",
IF(Append1[[#This Row],[number_vmail_messages]]&lt;=25, "Medium", "High"))</f>
        <v>Low</v>
      </c>
      <c r="I1336">
        <v>139.4</v>
      </c>
      <c r="J1336">
        <v>95</v>
      </c>
      <c r="K1336">
        <v>23.7</v>
      </c>
      <c r="L1336">
        <v>159.1</v>
      </c>
      <c r="M1336">
        <v>92</v>
      </c>
      <c r="N1336">
        <v>13.52</v>
      </c>
      <c r="O1336">
        <v>128.19999999999999</v>
      </c>
      <c r="P1336">
        <v>129</v>
      </c>
      <c r="Q1336">
        <v>5.77</v>
      </c>
      <c r="R1336">
        <v>7.7</v>
      </c>
      <c r="S1336">
        <v>3</v>
      </c>
      <c r="T1336">
        <v>2.08</v>
      </c>
      <c r="U1336" t="str">
        <f>IF(Append1[[#This Row],[total_intl_charge]] &lt;= MEDIAN(Append1[total_intl_charge]), "Low", "High")</f>
        <v>Low</v>
      </c>
      <c r="V1336">
        <v>0</v>
      </c>
      <c r="W1336" t="s">
        <v>23</v>
      </c>
      <c r="X1336" s="1" t="s">
        <v>23</v>
      </c>
      <c r="Y1336">
        <f>IF(Append1[[#This Row],[churn]]="yes", 1,0)</f>
        <v>0</v>
      </c>
      <c r="Z1336" t="str">
        <f>IF(Append1[[#This Row],[total_eve_charge]]&lt;=15,"Low",
IF(Append1[[#This Row],[total_eve_charge]]&lt;=19,"Medium","High"))</f>
        <v>Low</v>
      </c>
      <c r="AA1336" s="1" t="str">
        <f>IF(Append1[[#This Row],[total_day_charge]]&gt;30,"Heavy User",
IF(Append1[[#This Row],[total_eve_charge]]&gt;20,"Evening User",
IF(Append1[[#This Row],[total_night_charge]]&gt;10,"Night User","Low User")))</f>
        <v>Low User</v>
      </c>
    </row>
    <row r="1337" spans="1:27" hidden="1" x14ac:dyDescent="0.3">
      <c r="A1337">
        <v>586</v>
      </c>
      <c r="B1337" s="1" t="s">
        <v>21</v>
      </c>
      <c r="C1337">
        <v>99</v>
      </c>
      <c r="D1337" s="1" t="s">
        <v>22</v>
      </c>
      <c r="E1337" s="1">
        <v>0</v>
      </c>
      <c r="F1337" s="1" t="s">
        <v>23</v>
      </c>
      <c r="G1337">
        <v>0</v>
      </c>
      <c r="H1337" t="str">
        <f>IF(Append1[[#This Row],[number_vmail_messages]]&lt;=10, "Low",
IF(Append1[[#This Row],[number_vmail_messages]]&lt;=25, "Medium", "High"))</f>
        <v>Low</v>
      </c>
      <c r="I1337">
        <v>191.2</v>
      </c>
      <c r="J1337">
        <v>110</v>
      </c>
      <c r="K1337">
        <v>32.5</v>
      </c>
      <c r="L1337">
        <v>163.9</v>
      </c>
      <c r="M1337">
        <v>102</v>
      </c>
      <c r="N1337">
        <v>13.93</v>
      </c>
      <c r="O1337">
        <v>243.6</v>
      </c>
      <c r="P1337">
        <v>114</v>
      </c>
      <c r="Q1337">
        <v>10.96</v>
      </c>
      <c r="R1337">
        <v>14.1</v>
      </c>
      <c r="S1337">
        <v>3</v>
      </c>
      <c r="T1337">
        <v>3.81</v>
      </c>
      <c r="U1337" t="str">
        <f>IF(Append1[[#This Row],[total_intl_charge]] &lt;= MEDIAN(Append1[total_intl_charge]), "Low", "High")</f>
        <v>High</v>
      </c>
      <c r="V1337">
        <v>1</v>
      </c>
      <c r="W1337" t="s">
        <v>23</v>
      </c>
      <c r="X1337" s="1" t="s">
        <v>23</v>
      </c>
      <c r="Y1337">
        <f>IF(Append1[[#This Row],[churn]]="yes", 1,0)</f>
        <v>0</v>
      </c>
      <c r="Z1337" t="str">
        <f>IF(Append1[[#This Row],[total_eve_charge]]&lt;=15,"Low",
IF(Append1[[#This Row],[total_eve_charge]]&lt;=19,"Medium","High"))</f>
        <v>Low</v>
      </c>
      <c r="AA1337" s="1" t="str">
        <f>IF(Append1[[#This Row],[total_day_charge]]&gt;30,"Heavy User",
IF(Append1[[#This Row],[total_eve_charge]]&gt;20,"Evening User",
IF(Append1[[#This Row],[total_night_charge]]&gt;10,"Night User","Low User")))</f>
        <v>Heavy User</v>
      </c>
    </row>
    <row r="1338" spans="1:27" x14ac:dyDescent="0.3">
      <c r="A1338">
        <v>587</v>
      </c>
      <c r="B1338" s="1" t="s">
        <v>63</v>
      </c>
      <c r="C1338">
        <v>163</v>
      </c>
      <c r="D1338" s="1" t="s">
        <v>26</v>
      </c>
      <c r="E1338" s="1">
        <v>0</v>
      </c>
      <c r="F1338" s="1" t="s">
        <v>24</v>
      </c>
      <c r="G1338">
        <v>23</v>
      </c>
      <c r="H1338" t="str">
        <f>IF(Append1[[#This Row],[number_vmail_messages]]&lt;=10, "Low",
IF(Append1[[#This Row],[number_vmail_messages]]&lt;=25, "Medium", "High"))</f>
        <v>Medium</v>
      </c>
      <c r="I1338">
        <v>160</v>
      </c>
      <c r="J1338">
        <v>104</v>
      </c>
      <c r="K1338">
        <v>27.2</v>
      </c>
      <c r="L1338">
        <v>189.4</v>
      </c>
      <c r="M1338">
        <v>64</v>
      </c>
      <c r="N1338">
        <v>16.100000000000001</v>
      </c>
      <c r="O1338">
        <v>229.9</v>
      </c>
      <c r="P1338">
        <v>118</v>
      </c>
      <c r="Q1338">
        <v>10.35</v>
      </c>
      <c r="R1338">
        <v>10.4</v>
      </c>
      <c r="S1338">
        <v>7</v>
      </c>
      <c r="T1338">
        <v>2.81</v>
      </c>
      <c r="U1338" t="str">
        <f>IF(Append1[[#This Row],[total_intl_charge]] &lt;= MEDIAN(Append1[total_intl_charge]), "Low", "High")</f>
        <v>High</v>
      </c>
      <c r="V1338">
        <v>1</v>
      </c>
      <c r="W1338" t="s">
        <v>23</v>
      </c>
      <c r="X1338" s="1" t="s">
        <v>23</v>
      </c>
      <c r="Y1338">
        <f>IF(Append1[[#This Row],[churn]]="yes", 1,0)</f>
        <v>0</v>
      </c>
      <c r="Z1338" t="str">
        <f>IF(Append1[[#This Row],[total_eve_charge]]&lt;=15,"Low",
IF(Append1[[#This Row],[total_eve_charge]]&lt;=19,"Medium","High"))</f>
        <v>Medium</v>
      </c>
      <c r="AA1338" s="1" t="str">
        <f>IF(Append1[[#This Row],[total_day_charge]]&gt;30,"Heavy User",
IF(Append1[[#This Row],[total_eve_charge]]&gt;20,"Evening User",
IF(Append1[[#This Row],[total_night_charge]]&gt;10,"Night User","Low User")))</f>
        <v>Night User</v>
      </c>
    </row>
    <row r="1339" spans="1:27" hidden="1" x14ac:dyDescent="0.3">
      <c r="A1339">
        <v>588</v>
      </c>
      <c r="B1339" s="1" t="s">
        <v>43</v>
      </c>
      <c r="C1339">
        <v>161</v>
      </c>
      <c r="D1339" s="1" t="s">
        <v>26</v>
      </c>
      <c r="E1339" s="1">
        <v>0</v>
      </c>
      <c r="F1339" s="1" t="s">
        <v>23</v>
      </c>
      <c r="G1339">
        <v>0</v>
      </c>
      <c r="H1339" t="str">
        <f>IF(Append1[[#This Row],[number_vmail_messages]]&lt;=10, "Low",
IF(Append1[[#This Row],[number_vmail_messages]]&lt;=25, "Medium", "High"))</f>
        <v>Low</v>
      </c>
      <c r="I1339">
        <v>221.7</v>
      </c>
      <c r="J1339">
        <v>95</v>
      </c>
      <c r="K1339">
        <v>37.69</v>
      </c>
      <c r="L1339">
        <v>193</v>
      </c>
      <c r="M1339">
        <v>82</v>
      </c>
      <c r="N1339">
        <v>16.41</v>
      </c>
      <c r="O1339">
        <v>194.1</v>
      </c>
      <c r="P1339">
        <v>113</v>
      </c>
      <c r="Q1339">
        <v>8.73</v>
      </c>
      <c r="R1339">
        <v>6.5</v>
      </c>
      <c r="S1339">
        <v>4</v>
      </c>
      <c r="T1339">
        <v>1.76</v>
      </c>
      <c r="U1339" t="str">
        <f>IF(Append1[[#This Row],[total_intl_charge]] &lt;= MEDIAN(Append1[total_intl_charge]), "Low", "High")</f>
        <v>Low</v>
      </c>
      <c r="V1339">
        <v>3</v>
      </c>
      <c r="W1339" t="s">
        <v>23</v>
      </c>
      <c r="X1339" s="1" t="s">
        <v>23</v>
      </c>
      <c r="Y1339">
        <f>IF(Append1[[#This Row],[churn]]="yes", 1,0)</f>
        <v>0</v>
      </c>
      <c r="Z1339" t="str">
        <f>IF(Append1[[#This Row],[total_eve_charge]]&lt;=15,"Low",
IF(Append1[[#This Row],[total_eve_charge]]&lt;=19,"Medium","High"))</f>
        <v>Medium</v>
      </c>
      <c r="AA1339" s="1" t="str">
        <f>IF(Append1[[#This Row],[total_day_charge]]&gt;30,"Heavy User",
IF(Append1[[#This Row],[total_eve_charge]]&gt;20,"Evening User",
IF(Append1[[#This Row],[total_night_charge]]&gt;10,"Night User","Low User")))</f>
        <v>Heavy User</v>
      </c>
    </row>
    <row r="1340" spans="1:27" hidden="1" x14ac:dyDescent="0.3">
      <c r="A1340">
        <v>589</v>
      </c>
      <c r="B1340" s="1" t="s">
        <v>39</v>
      </c>
      <c r="C1340">
        <v>108</v>
      </c>
      <c r="D1340" s="1" t="s">
        <v>22</v>
      </c>
      <c r="E1340" s="1">
        <v>0</v>
      </c>
      <c r="F1340" s="1" t="s">
        <v>23</v>
      </c>
      <c r="G1340">
        <v>0</v>
      </c>
      <c r="H1340" t="str">
        <f>IF(Append1[[#This Row],[number_vmail_messages]]&lt;=10, "Low",
IF(Append1[[#This Row],[number_vmail_messages]]&lt;=25, "Medium", "High"))</f>
        <v>Low</v>
      </c>
      <c r="I1340">
        <v>215.6</v>
      </c>
      <c r="J1340">
        <v>78</v>
      </c>
      <c r="K1340">
        <v>36.65</v>
      </c>
      <c r="L1340">
        <v>195.3</v>
      </c>
      <c r="M1340">
        <v>119</v>
      </c>
      <c r="N1340">
        <v>16.600000000000001</v>
      </c>
      <c r="O1340">
        <v>194.4</v>
      </c>
      <c r="P1340">
        <v>65</v>
      </c>
      <c r="Q1340">
        <v>8.75</v>
      </c>
      <c r="R1340">
        <v>3.6</v>
      </c>
      <c r="S1340">
        <v>5</v>
      </c>
      <c r="T1340">
        <v>0.97</v>
      </c>
      <c r="U1340" t="str">
        <f>IF(Append1[[#This Row],[total_intl_charge]] &lt;= MEDIAN(Append1[total_intl_charge]), "Low", "High")</f>
        <v>Low</v>
      </c>
      <c r="V1340">
        <v>1</v>
      </c>
      <c r="W1340" t="s">
        <v>23</v>
      </c>
      <c r="X1340" s="1" t="s">
        <v>23</v>
      </c>
      <c r="Y1340">
        <f>IF(Append1[[#This Row],[churn]]="yes", 1,0)</f>
        <v>0</v>
      </c>
      <c r="Z1340" t="str">
        <f>IF(Append1[[#This Row],[total_eve_charge]]&lt;=15,"Low",
IF(Append1[[#This Row],[total_eve_charge]]&lt;=19,"Medium","High"))</f>
        <v>Medium</v>
      </c>
      <c r="AA1340" s="1" t="str">
        <f>IF(Append1[[#This Row],[total_day_charge]]&gt;30,"Heavy User",
IF(Append1[[#This Row],[total_eve_charge]]&gt;20,"Evening User",
IF(Append1[[#This Row],[total_night_charge]]&gt;10,"Night User","Low User")))</f>
        <v>Heavy User</v>
      </c>
    </row>
    <row r="1341" spans="1:27" x14ac:dyDescent="0.3">
      <c r="A1341">
        <v>590</v>
      </c>
      <c r="B1341" s="1" t="s">
        <v>60</v>
      </c>
      <c r="C1341">
        <v>84</v>
      </c>
      <c r="D1341" s="1" t="s">
        <v>26</v>
      </c>
      <c r="E1341" s="1">
        <v>0</v>
      </c>
      <c r="F1341" s="1" t="s">
        <v>24</v>
      </c>
      <c r="G1341">
        <v>42</v>
      </c>
      <c r="H1341" t="str">
        <f>IF(Append1[[#This Row],[number_vmail_messages]]&lt;=10, "Low",
IF(Append1[[#This Row],[number_vmail_messages]]&lt;=25, "Medium", "High"))</f>
        <v>High</v>
      </c>
      <c r="I1341">
        <v>165.3</v>
      </c>
      <c r="J1341">
        <v>97</v>
      </c>
      <c r="K1341">
        <v>28.1</v>
      </c>
      <c r="L1341">
        <v>223.5</v>
      </c>
      <c r="M1341">
        <v>118</v>
      </c>
      <c r="N1341">
        <v>19</v>
      </c>
      <c r="O1341">
        <v>260.8</v>
      </c>
      <c r="P1341">
        <v>72</v>
      </c>
      <c r="Q1341">
        <v>11.74</v>
      </c>
      <c r="R1341">
        <v>7.6</v>
      </c>
      <c r="S1341">
        <v>7</v>
      </c>
      <c r="T1341">
        <v>2.0499999999999998</v>
      </c>
      <c r="U1341" t="str">
        <f>IF(Append1[[#This Row],[total_intl_charge]] &lt;= MEDIAN(Append1[total_intl_charge]), "Low", "High")</f>
        <v>Low</v>
      </c>
      <c r="V1341">
        <v>3</v>
      </c>
      <c r="W1341" t="s">
        <v>23</v>
      </c>
      <c r="X1341" s="1" t="s">
        <v>23</v>
      </c>
      <c r="Y1341">
        <f>IF(Append1[[#This Row],[churn]]="yes", 1,0)</f>
        <v>0</v>
      </c>
      <c r="Z1341" t="str">
        <f>IF(Append1[[#This Row],[total_eve_charge]]&lt;=15,"Low",
IF(Append1[[#This Row],[total_eve_charge]]&lt;=19,"Medium","High"))</f>
        <v>Medium</v>
      </c>
      <c r="AA1341" s="1" t="str">
        <f>IF(Append1[[#This Row],[total_day_charge]]&gt;30,"Heavy User",
IF(Append1[[#This Row],[total_eve_charge]]&gt;20,"Evening User",
IF(Append1[[#This Row],[total_night_charge]]&gt;10,"Night User","Low User")))</f>
        <v>Night User</v>
      </c>
    </row>
    <row r="1342" spans="1:27" x14ac:dyDescent="0.3">
      <c r="A1342">
        <v>591</v>
      </c>
      <c r="B1342" s="1" t="s">
        <v>35</v>
      </c>
      <c r="C1342">
        <v>83</v>
      </c>
      <c r="D1342" s="1" t="s">
        <v>22</v>
      </c>
      <c r="E1342" s="1">
        <v>1</v>
      </c>
      <c r="F1342" s="1" t="s">
        <v>24</v>
      </c>
      <c r="G1342">
        <v>32</v>
      </c>
      <c r="H1342" t="str">
        <f>IF(Append1[[#This Row],[number_vmail_messages]]&lt;=10, "Low",
IF(Append1[[#This Row],[number_vmail_messages]]&lt;=25, "Medium", "High"))</f>
        <v>High</v>
      </c>
      <c r="I1342">
        <v>94.7</v>
      </c>
      <c r="J1342">
        <v>111</v>
      </c>
      <c r="K1342">
        <v>16.100000000000001</v>
      </c>
      <c r="L1342">
        <v>154.4</v>
      </c>
      <c r="M1342">
        <v>98</v>
      </c>
      <c r="N1342">
        <v>13.12</v>
      </c>
      <c r="O1342">
        <v>200.4</v>
      </c>
      <c r="P1342">
        <v>109</v>
      </c>
      <c r="Q1342">
        <v>9.02</v>
      </c>
      <c r="R1342">
        <v>10.6</v>
      </c>
      <c r="S1342">
        <v>6</v>
      </c>
      <c r="T1342">
        <v>2.86</v>
      </c>
      <c r="U1342" t="str">
        <f>IF(Append1[[#This Row],[total_intl_charge]] &lt;= MEDIAN(Append1[total_intl_charge]), "Low", "High")</f>
        <v>High</v>
      </c>
      <c r="V1342">
        <v>2</v>
      </c>
      <c r="W1342" t="s">
        <v>23</v>
      </c>
      <c r="X1342" s="1" t="s">
        <v>24</v>
      </c>
      <c r="Y1342">
        <f>IF(Append1[[#This Row],[churn]]="yes", 1,0)</f>
        <v>0</v>
      </c>
      <c r="Z1342" t="str">
        <f>IF(Append1[[#This Row],[total_eve_charge]]&lt;=15,"Low",
IF(Append1[[#This Row],[total_eve_charge]]&lt;=19,"Medium","High"))</f>
        <v>Low</v>
      </c>
      <c r="AA1342" s="1" t="str">
        <f>IF(Append1[[#This Row],[total_day_charge]]&gt;30,"Heavy User",
IF(Append1[[#This Row],[total_eve_charge]]&gt;20,"Evening User",
IF(Append1[[#This Row],[total_night_charge]]&gt;10,"Night User","Low User")))</f>
        <v>Low User</v>
      </c>
    </row>
    <row r="1343" spans="1:27" hidden="1" x14ac:dyDescent="0.3">
      <c r="A1343">
        <v>592</v>
      </c>
      <c r="B1343" s="1" t="s">
        <v>69</v>
      </c>
      <c r="C1343">
        <v>139</v>
      </c>
      <c r="D1343" s="1" t="s">
        <v>26</v>
      </c>
      <c r="E1343" s="1">
        <v>0</v>
      </c>
      <c r="F1343" s="1" t="s">
        <v>23</v>
      </c>
      <c r="G1343">
        <v>0</v>
      </c>
      <c r="H1343" t="str">
        <f>IF(Append1[[#This Row],[number_vmail_messages]]&lt;=10, "Low",
IF(Append1[[#This Row],[number_vmail_messages]]&lt;=25, "Medium", "High"))</f>
        <v>Low</v>
      </c>
      <c r="I1343">
        <v>203.2</v>
      </c>
      <c r="J1343">
        <v>81</v>
      </c>
      <c r="K1343">
        <v>34.54</v>
      </c>
      <c r="L1343">
        <v>152.5</v>
      </c>
      <c r="M1343">
        <v>99</v>
      </c>
      <c r="N1343">
        <v>12.96</v>
      </c>
      <c r="O1343">
        <v>197.8</v>
      </c>
      <c r="P1343">
        <v>76</v>
      </c>
      <c r="Q1343">
        <v>8.9</v>
      </c>
      <c r="R1343">
        <v>9.6999999999999993</v>
      </c>
      <c r="S1343">
        <v>3</v>
      </c>
      <c r="T1343">
        <v>2.62</v>
      </c>
      <c r="U1343" t="str">
        <f>IF(Append1[[#This Row],[total_intl_charge]] &lt;= MEDIAN(Append1[total_intl_charge]), "Low", "High")</f>
        <v>Low</v>
      </c>
      <c r="V1343">
        <v>2</v>
      </c>
      <c r="W1343" t="s">
        <v>23</v>
      </c>
      <c r="X1343" s="1" t="s">
        <v>23</v>
      </c>
      <c r="Y1343">
        <f>IF(Append1[[#This Row],[churn]]="yes", 1,0)</f>
        <v>0</v>
      </c>
      <c r="Z1343" t="str">
        <f>IF(Append1[[#This Row],[total_eve_charge]]&lt;=15,"Low",
IF(Append1[[#This Row],[total_eve_charge]]&lt;=19,"Medium","High"))</f>
        <v>Low</v>
      </c>
      <c r="AA1343" s="1" t="str">
        <f>IF(Append1[[#This Row],[total_day_charge]]&gt;30,"Heavy User",
IF(Append1[[#This Row],[total_eve_charge]]&gt;20,"Evening User",
IF(Append1[[#This Row],[total_night_charge]]&gt;10,"Night User","Low User")))</f>
        <v>Heavy User</v>
      </c>
    </row>
    <row r="1344" spans="1:27" hidden="1" x14ac:dyDescent="0.3">
      <c r="A1344">
        <v>593</v>
      </c>
      <c r="B1344" s="1" t="s">
        <v>75</v>
      </c>
      <c r="C1344">
        <v>69</v>
      </c>
      <c r="D1344" s="1" t="s">
        <v>26</v>
      </c>
      <c r="E1344" s="1">
        <v>0</v>
      </c>
      <c r="F1344" s="1" t="s">
        <v>23</v>
      </c>
      <c r="G1344">
        <v>0</v>
      </c>
      <c r="H1344" t="str">
        <f>IF(Append1[[#This Row],[number_vmail_messages]]&lt;=10, "Low",
IF(Append1[[#This Row],[number_vmail_messages]]&lt;=25, "Medium", "High"))</f>
        <v>Low</v>
      </c>
      <c r="I1344">
        <v>195.3</v>
      </c>
      <c r="J1344">
        <v>70</v>
      </c>
      <c r="K1344">
        <v>33.200000000000003</v>
      </c>
      <c r="L1344">
        <v>216.7</v>
      </c>
      <c r="M1344">
        <v>108</v>
      </c>
      <c r="N1344">
        <v>18.420000000000002</v>
      </c>
      <c r="O1344">
        <v>259.89999999999998</v>
      </c>
      <c r="P1344">
        <v>119</v>
      </c>
      <c r="Q1344">
        <v>11.7</v>
      </c>
      <c r="R1344">
        <v>12.5</v>
      </c>
      <c r="S1344">
        <v>4</v>
      </c>
      <c r="T1344">
        <v>3.38</v>
      </c>
      <c r="U1344" t="str">
        <f>IF(Append1[[#This Row],[total_intl_charge]] &lt;= MEDIAN(Append1[total_intl_charge]), "Low", "High")</f>
        <v>High</v>
      </c>
      <c r="V1344">
        <v>3</v>
      </c>
      <c r="W1344" t="s">
        <v>23</v>
      </c>
      <c r="X1344" s="1" t="s">
        <v>23</v>
      </c>
      <c r="Y1344">
        <f>IF(Append1[[#This Row],[churn]]="yes", 1,0)</f>
        <v>0</v>
      </c>
      <c r="Z1344" t="str">
        <f>IF(Append1[[#This Row],[total_eve_charge]]&lt;=15,"Low",
IF(Append1[[#This Row],[total_eve_charge]]&lt;=19,"Medium","High"))</f>
        <v>Medium</v>
      </c>
      <c r="AA1344" s="1" t="str">
        <f>IF(Append1[[#This Row],[total_day_charge]]&gt;30,"Heavy User",
IF(Append1[[#This Row],[total_eve_charge]]&gt;20,"Evening User",
IF(Append1[[#This Row],[total_night_charge]]&gt;10,"Night User","Low User")))</f>
        <v>Heavy User</v>
      </c>
    </row>
    <row r="1345" spans="1:27" hidden="1" x14ac:dyDescent="0.3">
      <c r="A1345">
        <v>594</v>
      </c>
      <c r="B1345" s="1" t="s">
        <v>43</v>
      </c>
      <c r="C1345">
        <v>106</v>
      </c>
      <c r="D1345" s="1" t="s">
        <v>22</v>
      </c>
      <c r="E1345" s="1">
        <v>0</v>
      </c>
      <c r="F1345" s="1" t="s">
        <v>23</v>
      </c>
      <c r="G1345">
        <v>0</v>
      </c>
      <c r="H1345" t="str">
        <f>IF(Append1[[#This Row],[number_vmail_messages]]&lt;=10, "Low",
IF(Append1[[#This Row],[number_vmail_messages]]&lt;=25, "Medium", "High"))</f>
        <v>Low</v>
      </c>
      <c r="I1345">
        <v>114.4</v>
      </c>
      <c r="J1345">
        <v>104</v>
      </c>
      <c r="K1345">
        <v>19.45</v>
      </c>
      <c r="L1345">
        <v>78.3</v>
      </c>
      <c r="M1345">
        <v>101</v>
      </c>
      <c r="N1345">
        <v>6.66</v>
      </c>
      <c r="O1345">
        <v>232.7</v>
      </c>
      <c r="P1345">
        <v>78</v>
      </c>
      <c r="Q1345">
        <v>10.47</v>
      </c>
      <c r="R1345">
        <v>0</v>
      </c>
      <c r="S1345">
        <v>0</v>
      </c>
      <c r="T1345">
        <v>0</v>
      </c>
      <c r="U1345" t="str">
        <f>IF(Append1[[#This Row],[total_intl_charge]] &lt;= MEDIAN(Append1[total_intl_charge]), "Low", "High")</f>
        <v>Low</v>
      </c>
      <c r="V1345">
        <v>2</v>
      </c>
      <c r="W1345" t="s">
        <v>23</v>
      </c>
      <c r="X1345" s="1" t="s">
        <v>23</v>
      </c>
      <c r="Y1345">
        <f>IF(Append1[[#This Row],[churn]]="yes", 1,0)</f>
        <v>0</v>
      </c>
      <c r="Z1345" t="str">
        <f>IF(Append1[[#This Row],[total_eve_charge]]&lt;=15,"Low",
IF(Append1[[#This Row],[total_eve_charge]]&lt;=19,"Medium","High"))</f>
        <v>Low</v>
      </c>
      <c r="AA1345" s="1" t="str">
        <f>IF(Append1[[#This Row],[total_day_charge]]&gt;30,"Heavy User",
IF(Append1[[#This Row],[total_eve_charge]]&gt;20,"Evening User",
IF(Append1[[#This Row],[total_night_charge]]&gt;10,"Night User","Low User")))</f>
        <v>Night User</v>
      </c>
    </row>
    <row r="1346" spans="1:27" hidden="1" x14ac:dyDescent="0.3">
      <c r="A1346">
        <v>595</v>
      </c>
      <c r="B1346" s="1" t="s">
        <v>56</v>
      </c>
      <c r="C1346">
        <v>158</v>
      </c>
      <c r="D1346" s="1" t="s">
        <v>22</v>
      </c>
      <c r="E1346" s="1">
        <v>0</v>
      </c>
      <c r="F1346" s="1" t="s">
        <v>23</v>
      </c>
      <c r="G1346">
        <v>0</v>
      </c>
      <c r="H1346" t="str">
        <f>IF(Append1[[#This Row],[number_vmail_messages]]&lt;=10, "Low",
IF(Append1[[#This Row],[number_vmail_messages]]&lt;=25, "Medium", "High"))</f>
        <v>Low</v>
      </c>
      <c r="I1346">
        <v>222.8</v>
      </c>
      <c r="J1346">
        <v>101</v>
      </c>
      <c r="K1346">
        <v>37.880000000000003</v>
      </c>
      <c r="L1346">
        <v>203</v>
      </c>
      <c r="M1346">
        <v>128</v>
      </c>
      <c r="N1346">
        <v>17.260000000000002</v>
      </c>
      <c r="O1346">
        <v>210.6</v>
      </c>
      <c r="P1346">
        <v>106</v>
      </c>
      <c r="Q1346">
        <v>9.48</v>
      </c>
      <c r="R1346">
        <v>6.9</v>
      </c>
      <c r="S1346">
        <v>2</v>
      </c>
      <c r="T1346">
        <v>1.86</v>
      </c>
      <c r="U1346" t="str">
        <f>IF(Append1[[#This Row],[total_intl_charge]] &lt;= MEDIAN(Append1[total_intl_charge]), "Low", "High")</f>
        <v>Low</v>
      </c>
      <c r="V1346">
        <v>2</v>
      </c>
      <c r="W1346" t="s">
        <v>23</v>
      </c>
      <c r="X1346" s="1" t="s">
        <v>23</v>
      </c>
      <c r="Y1346">
        <f>IF(Append1[[#This Row],[churn]]="yes", 1,0)</f>
        <v>0</v>
      </c>
      <c r="Z1346" t="str">
        <f>IF(Append1[[#This Row],[total_eve_charge]]&lt;=15,"Low",
IF(Append1[[#This Row],[total_eve_charge]]&lt;=19,"Medium","High"))</f>
        <v>Medium</v>
      </c>
      <c r="AA1346" s="1" t="str">
        <f>IF(Append1[[#This Row],[total_day_charge]]&gt;30,"Heavy User",
IF(Append1[[#This Row],[total_eve_charge]]&gt;20,"Evening User",
IF(Append1[[#This Row],[total_night_charge]]&gt;10,"Night User","Low User")))</f>
        <v>Heavy User</v>
      </c>
    </row>
    <row r="1347" spans="1:27" x14ac:dyDescent="0.3">
      <c r="A1347">
        <v>596</v>
      </c>
      <c r="B1347" s="1" t="s">
        <v>62</v>
      </c>
      <c r="C1347">
        <v>168</v>
      </c>
      <c r="D1347" s="1" t="s">
        <v>22</v>
      </c>
      <c r="E1347" s="1">
        <v>0</v>
      </c>
      <c r="F1347" s="1" t="s">
        <v>24</v>
      </c>
      <c r="G1347">
        <v>22</v>
      </c>
      <c r="H1347" t="str">
        <f>IF(Append1[[#This Row],[number_vmail_messages]]&lt;=10, "Low",
IF(Append1[[#This Row],[number_vmail_messages]]&lt;=25, "Medium", "High"))</f>
        <v>Medium</v>
      </c>
      <c r="I1347">
        <v>175.9</v>
      </c>
      <c r="J1347">
        <v>70</v>
      </c>
      <c r="K1347">
        <v>29.9</v>
      </c>
      <c r="L1347">
        <v>211.7</v>
      </c>
      <c r="M1347">
        <v>105</v>
      </c>
      <c r="N1347">
        <v>17.989999999999998</v>
      </c>
      <c r="O1347">
        <v>174.5</v>
      </c>
      <c r="P1347">
        <v>81</v>
      </c>
      <c r="Q1347">
        <v>7.85</v>
      </c>
      <c r="R1347">
        <v>7.3</v>
      </c>
      <c r="S1347">
        <v>5</v>
      </c>
      <c r="T1347">
        <v>1.97</v>
      </c>
      <c r="U1347" t="str">
        <f>IF(Append1[[#This Row],[total_intl_charge]] &lt;= MEDIAN(Append1[total_intl_charge]), "Low", "High")</f>
        <v>Low</v>
      </c>
      <c r="V1347">
        <v>2</v>
      </c>
      <c r="W1347" t="s">
        <v>23</v>
      </c>
      <c r="X1347" s="1" t="s">
        <v>23</v>
      </c>
      <c r="Y1347">
        <f>IF(Append1[[#This Row],[churn]]="yes", 1,0)</f>
        <v>0</v>
      </c>
      <c r="Z1347" t="str">
        <f>IF(Append1[[#This Row],[total_eve_charge]]&lt;=15,"Low",
IF(Append1[[#This Row],[total_eve_charge]]&lt;=19,"Medium","High"))</f>
        <v>Medium</v>
      </c>
      <c r="AA1347" s="1" t="str">
        <f>IF(Append1[[#This Row],[total_day_charge]]&gt;30,"Heavy User",
IF(Append1[[#This Row],[total_eve_charge]]&gt;20,"Evening User",
IF(Append1[[#This Row],[total_night_charge]]&gt;10,"Night User","Low User")))</f>
        <v>Low User</v>
      </c>
    </row>
    <row r="1348" spans="1:27" hidden="1" x14ac:dyDescent="0.3">
      <c r="A1348">
        <v>597</v>
      </c>
      <c r="B1348" s="1" t="s">
        <v>71</v>
      </c>
      <c r="C1348">
        <v>115</v>
      </c>
      <c r="D1348" s="1" t="s">
        <v>26</v>
      </c>
      <c r="E1348" s="1">
        <v>1</v>
      </c>
      <c r="F1348" s="1" t="s">
        <v>23</v>
      </c>
      <c r="G1348">
        <v>0</v>
      </c>
      <c r="H1348" t="str">
        <f>IF(Append1[[#This Row],[number_vmail_messages]]&lt;=10, "Low",
IF(Append1[[#This Row],[number_vmail_messages]]&lt;=25, "Medium", "High"))</f>
        <v>Low</v>
      </c>
      <c r="I1348">
        <v>249.9</v>
      </c>
      <c r="J1348">
        <v>95</v>
      </c>
      <c r="K1348">
        <v>42.48</v>
      </c>
      <c r="L1348">
        <v>242.5</v>
      </c>
      <c r="M1348">
        <v>104</v>
      </c>
      <c r="N1348">
        <v>20.61</v>
      </c>
      <c r="O1348">
        <v>151.69999999999999</v>
      </c>
      <c r="P1348">
        <v>121</v>
      </c>
      <c r="Q1348">
        <v>6.83</v>
      </c>
      <c r="R1348">
        <v>15.3</v>
      </c>
      <c r="S1348">
        <v>6</v>
      </c>
      <c r="T1348">
        <v>4.13</v>
      </c>
      <c r="U1348" t="str">
        <f>IF(Append1[[#This Row],[total_intl_charge]] &lt;= MEDIAN(Append1[total_intl_charge]), "Low", "High")</f>
        <v>High</v>
      </c>
      <c r="V1348">
        <v>1</v>
      </c>
      <c r="W1348" t="s">
        <v>24</v>
      </c>
      <c r="X1348" s="1" t="s">
        <v>24</v>
      </c>
      <c r="Y1348">
        <f>IF(Append1[[#This Row],[churn]]="yes", 1,0)</f>
        <v>1</v>
      </c>
      <c r="Z1348" t="str">
        <f>IF(Append1[[#This Row],[total_eve_charge]]&lt;=15,"Low",
IF(Append1[[#This Row],[total_eve_charge]]&lt;=19,"Medium","High"))</f>
        <v>High</v>
      </c>
      <c r="AA1348" s="1" t="str">
        <f>IF(Append1[[#This Row],[total_day_charge]]&gt;30,"Heavy User",
IF(Append1[[#This Row],[total_eve_charge]]&gt;20,"Evening User",
IF(Append1[[#This Row],[total_night_charge]]&gt;10,"Night User","Low User")))</f>
        <v>Heavy User</v>
      </c>
    </row>
    <row r="1349" spans="1:27" x14ac:dyDescent="0.3">
      <c r="A1349">
        <v>598</v>
      </c>
      <c r="B1349" s="1" t="s">
        <v>33</v>
      </c>
      <c r="C1349">
        <v>57</v>
      </c>
      <c r="D1349" s="1" t="s">
        <v>32</v>
      </c>
      <c r="E1349" s="1">
        <v>1</v>
      </c>
      <c r="F1349" s="1" t="s">
        <v>24</v>
      </c>
      <c r="G1349">
        <v>30</v>
      </c>
      <c r="H1349" t="str">
        <f>IF(Append1[[#This Row],[number_vmail_messages]]&lt;=10, "Low",
IF(Append1[[#This Row],[number_vmail_messages]]&lt;=25, "Medium", "High"))</f>
        <v>High</v>
      </c>
      <c r="I1349">
        <v>234.5</v>
      </c>
      <c r="J1349">
        <v>130</v>
      </c>
      <c r="K1349">
        <v>39.869999999999997</v>
      </c>
      <c r="L1349">
        <v>195.2</v>
      </c>
      <c r="M1349">
        <v>116</v>
      </c>
      <c r="N1349">
        <v>16.59</v>
      </c>
      <c r="O1349">
        <v>268.8</v>
      </c>
      <c r="P1349">
        <v>94</v>
      </c>
      <c r="Q1349">
        <v>12.1</v>
      </c>
      <c r="R1349">
        <v>11.4</v>
      </c>
      <c r="S1349">
        <v>4</v>
      </c>
      <c r="T1349">
        <v>3.08</v>
      </c>
      <c r="U1349" t="str">
        <f>IF(Append1[[#This Row],[total_intl_charge]] &lt;= MEDIAN(Append1[total_intl_charge]), "Low", "High")</f>
        <v>High</v>
      </c>
      <c r="V1349">
        <v>2</v>
      </c>
      <c r="W1349" t="s">
        <v>23</v>
      </c>
      <c r="X1349" s="1" t="s">
        <v>24</v>
      </c>
      <c r="Y1349">
        <f>IF(Append1[[#This Row],[churn]]="yes", 1,0)</f>
        <v>0</v>
      </c>
      <c r="Z1349" t="str">
        <f>IF(Append1[[#This Row],[total_eve_charge]]&lt;=15,"Low",
IF(Append1[[#This Row],[total_eve_charge]]&lt;=19,"Medium","High"))</f>
        <v>Medium</v>
      </c>
      <c r="AA1349" s="1" t="str">
        <f>IF(Append1[[#This Row],[total_day_charge]]&gt;30,"Heavy User",
IF(Append1[[#This Row],[total_eve_charge]]&gt;20,"Evening User",
IF(Append1[[#This Row],[total_night_charge]]&gt;10,"Night User","Low User")))</f>
        <v>Heavy User</v>
      </c>
    </row>
    <row r="1350" spans="1:27" hidden="1" x14ac:dyDescent="0.3">
      <c r="A1350">
        <v>599</v>
      </c>
      <c r="B1350" s="1" t="s">
        <v>54</v>
      </c>
      <c r="C1350">
        <v>67</v>
      </c>
      <c r="D1350" s="1" t="s">
        <v>22</v>
      </c>
      <c r="E1350" s="1">
        <v>0</v>
      </c>
      <c r="F1350" s="1" t="s">
        <v>23</v>
      </c>
      <c r="G1350">
        <v>0</v>
      </c>
      <c r="H1350" t="str">
        <f>IF(Append1[[#This Row],[number_vmail_messages]]&lt;=10, "Low",
IF(Append1[[#This Row],[number_vmail_messages]]&lt;=25, "Medium", "High"))</f>
        <v>Low</v>
      </c>
      <c r="I1350">
        <v>210.7</v>
      </c>
      <c r="J1350">
        <v>116</v>
      </c>
      <c r="K1350">
        <v>35.82</v>
      </c>
      <c r="L1350">
        <v>219.2</v>
      </c>
      <c r="M1350">
        <v>86</v>
      </c>
      <c r="N1350">
        <v>18.63</v>
      </c>
      <c r="O1350">
        <v>179.7</v>
      </c>
      <c r="P1350">
        <v>83</v>
      </c>
      <c r="Q1350">
        <v>8.09</v>
      </c>
      <c r="R1350">
        <v>7.2</v>
      </c>
      <c r="S1350">
        <v>6</v>
      </c>
      <c r="T1350">
        <v>1.94</v>
      </c>
      <c r="U1350" t="str">
        <f>IF(Append1[[#This Row],[total_intl_charge]] &lt;= MEDIAN(Append1[total_intl_charge]), "Low", "High")</f>
        <v>Low</v>
      </c>
      <c r="V1350">
        <v>1</v>
      </c>
      <c r="W1350" t="s">
        <v>23</v>
      </c>
      <c r="X1350" s="1" t="s">
        <v>23</v>
      </c>
      <c r="Y1350">
        <f>IF(Append1[[#This Row],[churn]]="yes", 1,0)</f>
        <v>0</v>
      </c>
      <c r="Z1350" t="str">
        <f>IF(Append1[[#This Row],[total_eve_charge]]&lt;=15,"Low",
IF(Append1[[#This Row],[total_eve_charge]]&lt;=19,"Medium","High"))</f>
        <v>Medium</v>
      </c>
      <c r="AA1350" s="1" t="str">
        <f>IF(Append1[[#This Row],[total_day_charge]]&gt;30,"Heavy User",
IF(Append1[[#This Row],[total_eve_charge]]&gt;20,"Evening User",
IF(Append1[[#This Row],[total_night_charge]]&gt;10,"Night User","Low User")))</f>
        <v>Heavy User</v>
      </c>
    </row>
    <row r="1351" spans="1:27" hidden="1" x14ac:dyDescent="0.3">
      <c r="A1351">
        <v>600</v>
      </c>
      <c r="B1351" s="1" t="s">
        <v>41</v>
      </c>
      <c r="C1351">
        <v>127</v>
      </c>
      <c r="D1351" s="1" t="s">
        <v>32</v>
      </c>
      <c r="E1351" s="1">
        <v>0</v>
      </c>
      <c r="F1351" s="1" t="s">
        <v>23</v>
      </c>
      <c r="G1351">
        <v>0</v>
      </c>
      <c r="H1351" t="str">
        <f>IF(Append1[[#This Row],[number_vmail_messages]]&lt;=10, "Low",
IF(Append1[[#This Row],[number_vmail_messages]]&lt;=25, "Medium", "High"))</f>
        <v>Low</v>
      </c>
      <c r="I1351">
        <v>182.3</v>
      </c>
      <c r="J1351">
        <v>124</v>
      </c>
      <c r="K1351">
        <v>30.99</v>
      </c>
      <c r="L1351">
        <v>169.9</v>
      </c>
      <c r="M1351">
        <v>110</v>
      </c>
      <c r="N1351">
        <v>14.44</v>
      </c>
      <c r="O1351">
        <v>184</v>
      </c>
      <c r="P1351">
        <v>116</v>
      </c>
      <c r="Q1351">
        <v>8.2799999999999994</v>
      </c>
      <c r="R1351">
        <v>9.3000000000000007</v>
      </c>
      <c r="S1351">
        <v>3</v>
      </c>
      <c r="T1351">
        <v>2.5099999999999998</v>
      </c>
      <c r="U1351" t="str">
        <f>IF(Append1[[#This Row],[total_intl_charge]] &lt;= MEDIAN(Append1[total_intl_charge]), "Low", "High")</f>
        <v>Low</v>
      </c>
      <c r="V1351">
        <v>1</v>
      </c>
      <c r="W1351" t="s">
        <v>23</v>
      </c>
      <c r="X1351" s="1" t="s">
        <v>23</v>
      </c>
      <c r="Y1351">
        <f>IF(Append1[[#This Row],[churn]]="yes", 1,0)</f>
        <v>0</v>
      </c>
      <c r="Z1351" t="str">
        <f>IF(Append1[[#This Row],[total_eve_charge]]&lt;=15,"Low",
IF(Append1[[#This Row],[total_eve_charge]]&lt;=19,"Medium","High"))</f>
        <v>Low</v>
      </c>
      <c r="AA1351" s="1" t="str">
        <f>IF(Append1[[#This Row],[total_day_charge]]&gt;30,"Heavy User",
IF(Append1[[#This Row],[total_eve_charge]]&gt;20,"Evening User",
IF(Append1[[#This Row],[total_night_charge]]&gt;10,"Night User","Low User")))</f>
        <v>Heavy User</v>
      </c>
    </row>
    <row r="1352" spans="1:27" hidden="1" x14ac:dyDescent="0.3">
      <c r="A1352">
        <v>601</v>
      </c>
      <c r="B1352" s="1" t="s">
        <v>41</v>
      </c>
      <c r="C1352">
        <v>78</v>
      </c>
      <c r="D1352" s="1" t="s">
        <v>26</v>
      </c>
      <c r="E1352" s="1">
        <v>0</v>
      </c>
      <c r="F1352" s="1" t="s">
        <v>23</v>
      </c>
      <c r="G1352">
        <v>0</v>
      </c>
      <c r="H1352" t="str">
        <f>IF(Append1[[#This Row],[number_vmail_messages]]&lt;=10, "Low",
IF(Append1[[#This Row],[number_vmail_messages]]&lt;=25, "Medium", "High"))</f>
        <v>Low</v>
      </c>
      <c r="I1352">
        <v>190.3</v>
      </c>
      <c r="J1352">
        <v>88</v>
      </c>
      <c r="K1352">
        <v>32.35</v>
      </c>
      <c r="L1352">
        <v>194.5</v>
      </c>
      <c r="M1352">
        <v>89</v>
      </c>
      <c r="N1352">
        <v>16.53</v>
      </c>
      <c r="O1352">
        <v>256.5</v>
      </c>
      <c r="P1352">
        <v>109</v>
      </c>
      <c r="Q1352">
        <v>11.54</v>
      </c>
      <c r="R1352">
        <v>11.7</v>
      </c>
      <c r="S1352">
        <v>5</v>
      </c>
      <c r="T1352">
        <v>3.16</v>
      </c>
      <c r="U1352" t="str">
        <f>IF(Append1[[#This Row],[total_intl_charge]] &lt;= MEDIAN(Append1[total_intl_charge]), "Low", "High")</f>
        <v>High</v>
      </c>
      <c r="V1352">
        <v>2</v>
      </c>
      <c r="W1352" t="s">
        <v>23</v>
      </c>
      <c r="X1352" s="1" t="s">
        <v>23</v>
      </c>
      <c r="Y1352">
        <f>IF(Append1[[#This Row],[churn]]="yes", 1,0)</f>
        <v>0</v>
      </c>
      <c r="Z1352" t="str">
        <f>IF(Append1[[#This Row],[total_eve_charge]]&lt;=15,"Low",
IF(Append1[[#This Row],[total_eve_charge]]&lt;=19,"Medium","High"))</f>
        <v>Medium</v>
      </c>
      <c r="AA1352" s="1" t="str">
        <f>IF(Append1[[#This Row],[total_day_charge]]&gt;30,"Heavy User",
IF(Append1[[#This Row],[total_eve_charge]]&gt;20,"Evening User",
IF(Append1[[#This Row],[total_night_charge]]&gt;10,"Night User","Low User")))</f>
        <v>Heavy User</v>
      </c>
    </row>
    <row r="1353" spans="1:27" x14ac:dyDescent="0.3">
      <c r="A1353">
        <v>602</v>
      </c>
      <c r="B1353" s="1" t="s">
        <v>60</v>
      </c>
      <c r="C1353">
        <v>100</v>
      </c>
      <c r="D1353" s="1" t="s">
        <v>22</v>
      </c>
      <c r="E1353" s="1">
        <v>0</v>
      </c>
      <c r="F1353" s="1" t="s">
        <v>24</v>
      </c>
      <c r="G1353">
        <v>38</v>
      </c>
      <c r="H1353" t="str">
        <f>IF(Append1[[#This Row],[number_vmail_messages]]&lt;=10, "Low",
IF(Append1[[#This Row],[number_vmail_messages]]&lt;=25, "Medium", "High"))</f>
        <v>High</v>
      </c>
      <c r="I1353">
        <v>177.1</v>
      </c>
      <c r="J1353">
        <v>88</v>
      </c>
      <c r="K1353">
        <v>30.11</v>
      </c>
      <c r="L1353">
        <v>163.69999999999999</v>
      </c>
      <c r="M1353">
        <v>108</v>
      </c>
      <c r="N1353">
        <v>13.91</v>
      </c>
      <c r="O1353">
        <v>242.7</v>
      </c>
      <c r="P1353">
        <v>72</v>
      </c>
      <c r="Q1353">
        <v>10.92</v>
      </c>
      <c r="R1353">
        <v>7.4</v>
      </c>
      <c r="S1353">
        <v>2</v>
      </c>
      <c r="T1353">
        <v>2</v>
      </c>
      <c r="U1353" t="str">
        <f>IF(Append1[[#This Row],[total_intl_charge]] &lt;= MEDIAN(Append1[total_intl_charge]), "Low", "High")</f>
        <v>Low</v>
      </c>
      <c r="V1353">
        <v>0</v>
      </c>
      <c r="W1353" t="s">
        <v>23</v>
      </c>
      <c r="X1353" s="1" t="s">
        <v>23</v>
      </c>
      <c r="Y1353">
        <f>IF(Append1[[#This Row],[churn]]="yes", 1,0)</f>
        <v>0</v>
      </c>
      <c r="Z1353" t="str">
        <f>IF(Append1[[#This Row],[total_eve_charge]]&lt;=15,"Low",
IF(Append1[[#This Row],[total_eve_charge]]&lt;=19,"Medium","High"))</f>
        <v>Low</v>
      </c>
      <c r="AA1353" s="1" t="str">
        <f>IF(Append1[[#This Row],[total_day_charge]]&gt;30,"Heavy User",
IF(Append1[[#This Row],[total_eve_charge]]&gt;20,"Evening User",
IF(Append1[[#This Row],[total_night_charge]]&gt;10,"Night User","Low User")))</f>
        <v>Heavy User</v>
      </c>
    </row>
    <row r="1354" spans="1:27" x14ac:dyDescent="0.3">
      <c r="A1354">
        <v>603</v>
      </c>
      <c r="B1354" s="1" t="s">
        <v>48</v>
      </c>
      <c r="C1354">
        <v>103</v>
      </c>
      <c r="D1354" s="1" t="s">
        <v>26</v>
      </c>
      <c r="E1354" s="1">
        <v>0</v>
      </c>
      <c r="F1354" s="1" t="s">
        <v>24</v>
      </c>
      <c r="G1354">
        <v>36</v>
      </c>
      <c r="H1354" t="str">
        <f>IF(Append1[[#This Row],[number_vmail_messages]]&lt;=10, "Low",
IF(Append1[[#This Row],[number_vmail_messages]]&lt;=25, "Medium", "High"))</f>
        <v>High</v>
      </c>
      <c r="I1354">
        <v>87.2</v>
      </c>
      <c r="J1354">
        <v>92</v>
      </c>
      <c r="K1354">
        <v>14.82</v>
      </c>
      <c r="L1354">
        <v>169.3</v>
      </c>
      <c r="M1354">
        <v>110</v>
      </c>
      <c r="N1354">
        <v>14.39</v>
      </c>
      <c r="O1354">
        <v>166.7</v>
      </c>
      <c r="P1354">
        <v>80</v>
      </c>
      <c r="Q1354">
        <v>7.5</v>
      </c>
      <c r="R1354">
        <v>10.9</v>
      </c>
      <c r="S1354">
        <v>5</v>
      </c>
      <c r="T1354">
        <v>2.94</v>
      </c>
      <c r="U1354" t="str">
        <f>IF(Append1[[#This Row],[total_intl_charge]] &lt;= MEDIAN(Append1[total_intl_charge]), "Low", "High")</f>
        <v>High</v>
      </c>
      <c r="V1354">
        <v>6</v>
      </c>
      <c r="W1354" t="s">
        <v>24</v>
      </c>
      <c r="X1354" s="1" t="s">
        <v>23</v>
      </c>
      <c r="Y1354">
        <f>IF(Append1[[#This Row],[churn]]="yes", 1,0)</f>
        <v>1</v>
      </c>
      <c r="Z1354" t="str">
        <f>IF(Append1[[#This Row],[total_eve_charge]]&lt;=15,"Low",
IF(Append1[[#This Row],[total_eve_charge]]&lt;=19,"Medium","High"))</f>
        <v>Low</v>
      </c>
      <c r="AA1354" s="1" t="str">
        <f>IF(Append1[[#This Row],[total_day_charge]]&gt;30,"Heavy User",
IF(Append1[[#This Row],[total_eve_charge]]&gt;20,"Evening User",
IF(Append1[[#This Row],[total_night_charge]]&gt;10,"Night User","Low User")))</f>
        <v>Low User</v>
      </c>
    </row>
    <row r="1355" spans="1:27" hidden="1" x14ac:dyDescent="0.3">
      <c r="A1355">
        <v>604</v>
      </c>
      <c r="B1355" s="1" t="s">
        <v>76</v>
      </c>
      <c r="C1355">
        <v>113</v>
      </c>
      <c r="D1355" s="1" t="s">
        <v>22</v>
      </c>
      <c r="E1355" s="1">
        <v>0</v>
      </c>
      <c r="F1355" s="1" t="s">
        <v>23</v>
      </c>
      <c r="G1355">
        <v>0</v>
      </c>
      <c r="H1355" t="str">
        <f>IF(Append1[[#This Row],[number_vmail_messages]]&lt;=10, "Low",
IF(Append1[[#This Row],[number_vmail_messages]]&lt;=25, "Medium", "High"))</f>
        <v>Low</v>
      </c>
      <c r="I1355">
        <v>215.6</v>
      </c>
      <c r="J1355">
        <v>96</v>
      </c>
      <c r="K1355">
        <v>36.65</v>
      </c>
      <c r="L1355">
        <v>193.4</v>
      </c>
      <c r="M1355">
        <v>127</v>
      </c>
      <c r="N1355">
        <v>16.440000000000001</v>
      </c>
      <c r="O1355">
        <v>105.4</v>
      </c>
      <c r="P1355">
        <v>115</v>
      </c>
      <c r="Q1355">
        <v>4.74</v>
      </c>
      <c r="R1355">
        <v>13.5</v>
      </c>
      <c r="S1355">
        <v>3</v>
      </c>
      <c r="T1355">
        <v>3.65</v>
      </c>
      <c r="U1355" t="str">
        <f>IF(Append1[[#This Row],[total_intl_charge]] &lt;= MEDIAN(Append1[total_intl_charge]), "Low", "High")</f>
        <v>High</v>
      </c>
      <c r="V1355">
        <v>1</v>
      </c>
      <c r="W1355" t="s">
        <v>23</v>
      </c>
      <c r="X1355" s="1" t="s">
        <v>23</v>
      </c>
      <c r="Y1355">
        <f>IF(Append1[[#This Row],[churn]]="yes", 1,0)</f>
        <v>0</v>
      </c>
      <c r="Z1355" t="str">
        <f>IF(Append1[[#This Row],[total_eve_charge]]&lt;=15,"Low",
IF(Append1[[#This Row],[total_eve_charge]]&lt;=19,"Medium","High"))</f>
        <v>Medium</v>
      </c>
      <c r="AA1355" s="1" t="str">
        <f>IF(Append1[[#This Row],[total_day_charge]]&gt;30,"Heavy User",
IF(Append1[[#This Row],[total_eve_charge]]&gt;20,"Evening User",
IF(Append1[[#This Row],[total_night_charge]]&gt;10,"Night User","Low User")))</f>
        <v>Heavy User</v>
      </c>
    </row>
    <row r="1356" spans="1:27" x14ac:dyDescent="0.3">
      <c r="A1356">
        <v>605</v>
      </c>
      <c r="B1356" s="1" t="s">
        <v>64</v>
      </c>
      <c r="C1356">
        <v>129</v>
      </c>
      <c r="D1356" s="1" t="s">
        <v>26</v>
      </c>
      <c r="E1356" s="1">
        <v>0</v>
      </c>
      <c r="F1356" s="1" t="s">
        <v>24</v>
      </c>
      <c r="G1356">
        <v>36</v>
      </c>
      <c r="H1356" t="str">
        <f>IF(Append1[[#This Row],[number_vmail_messages]]&lt;=10, "Low",
IF(Append1[[#This Row],[number_vmail_messages]]&lt;=25, "Medium", "High"))</f>
        <v>High</v>
      </c>
      <c r="I1356">
        <v>192.8</v>
      </c>
      <c r="J1356">
        <v>103</v>
      </c>
      <c r="K1356">
        <v>32.78</v>
      </c>
      <c r="L1356">
        <v>177</v>
      </c>
      <c r="M1356">
        <v>83</v>
      </c>
      <c r="N1356">
        <v>15.05</v>
      </c>
      <c r="O1356">
        <v>216.5</v>
      </c>
      <c r="P1356">
        <v>118</v>
      </c>
      <c r="Q1356">
        <v>9.74</v>
      </c>
      <c r="R1356">
        <v>16.399999999999999</v>
      </c>
      <c r="S1356">
        <v>5</v>
      </c>
      <c r="T1356">
        <v>4.43</v>
      </c>
      <c r="U1356" t="str">
        <f>IF(Append1[[#This Row],[total_intl_charge]] &lt;= MEDIAN(Append1[total_intl_charge]), "Low", "High")</f>
        <v>High</v>
      </c>
      <c r="V1356">
        <v>1</v>
      </c>
      <c r="W1356" t="s">
        <v>23</v>
      </c>
      <c r="X1356" s="1" t="s">
        <v>23</v>
      </c>
      <c r="Y1356">
        <f>IF(Append1[[#This Row],[churn]]="yes", 1,0)</f>
        <v>0</v>
      </c>
      <c r="Z1356" t="str">
        <f>IF(Append1[[#This Row],[total_eve_charge]]&lt;=15,"Low",
IF(Append1[[#This Row],[total_eve_charge]]&lt;=19,"Medium","High"))</f>
        <v>Medium</v>
      </c>
      <c r="AA1356" s="1" t="str">
        <f>IF(Append1[[#This Row],[total_day_charge]]&gt;30,"Heavy User",
IF(Append1[[#This Row],[total_eve_charge]]&gt;20,"Evening User",
IF(Append1[[#This Row],[total_night_charge]]&gt;10,"Night User","Low User")))</f>
        <v>Heavy User</v>
      </c>
    </row>
    <row r="1357" spans="1:27" hidden="1" x14ac:dyDescent="0.3">
      <c r="A1357">
        <v>606</v>
      </c>
      <c r="B1357" s="1" t="s">
        <v>75</v>
      </c>
      <c r="C1357">
        <v>57</v>
      </c>
      <c r="D1357" s="1" t="s">
        <v>26</v>
      </c>
      <c r="E1357" s="1">
        <v>0</v>
      </c>
      <c r="F1357" s="1" t="s">
        <v>23</v>
      </c>
      <c r="G1357">
        <v>0</v>
      </c>
      <c r="H1357" t="str">
        <f>IF(Append1[[#This Row],[number_vmail_messages]]&lt;=10, "Low",
IF(Append1[[#This Row],[number_vmail_messages]]&lt;=25, "Medium", "High"))</f>
        <v>Low</v>
      </c>
      <c r="I1357">
        <v>149.30000000000001</v>
      </c>
      <c r="J1357">
        <v>100</v>
      </c>
      <c r="K1357">
        <v>25.38</v>
      </c>
      <c r="L1357">
        <v>200.2</v>
      </c>
      <c r="M1357">
        <v>110</v>
      </c>
      <c r="N1357">
        <v>17.02</v>
      </c>
      <c r="O1357">
        <v>231.7</v>
      </c>
      <c r="P1357">
        <v>101</v>
      </c>
      <c r="Q1357">
        <v>10.43</v>
      </c>
      <c r="R1357">
        <v>11.9</v>
      </c>
      <c r="S1357">
        <v>3</v>
      </c>
      <c r="T1357">
        <v>3.21</v>
      </c>
      <c r="U1357" t="str">
        <f>IF(Append1[[#This Row],[total_intl_charge]] &lt;= MEDIAN(Append1[total_intl_charge]), "Low", "High")</f>
        <v>High</v>
      </c>
      <c r="V1357">
        <v>2</v>
      </c>
      <c r="W1357" t="s">
        <v>23</v>
      </c>
      <c r="X1357" s="1" t="s">
        <v>23</v>
      </c>
      <c r="Y1357">
        <f>IF(Append1[[#This Row],[churn]]="yes", 1,0)</f>
        <v>0</v>
      </c>
      <c r="Z1357" t="str">
        <f>IF(Append1[[#This Row],[total_eve_charge]]&lt;=15,"Low",
IF(Append1[[#This Row],[total_eve_charge]]&lt;=19,"Medium","High"))</f>
        <v>Medium</v>
      </c>
      <c r="AA1357" s="1" t="str">
        <f>IF(Append1[[#This Row],[total_day_charge]]&gt;30,"Heavy User",
IF(Append1[[#This Row],[total_eve_charge]]&gt;20,"Evening User",
IF(Append1[[#This Row],[total_night_charge]]&gt;10,"Night User","Low User")))</f>
        <v>Night User</v>
      </c>
    </row>
    <row r="1358" spans="1:27" hidden="1" x14ac:dyDescent="0.3">
      <c r="A1358">
        <v>607</v>
      </c>
      <c r="B1358" s="1" t="s">
        <v>71</v>
      </c>
      <c r="C1358">
        <v>82</v>
      </c>
      <c r="D1358" s="1" t="s">
        <v>32</v>
      </c>
      <c r="E1358" s="1">
        <v>0</v>
      </c>
      <c r="F1358" s="1" t="s">
        <v>23</v>
      </c>
      <c r="G1358">
        <v>0</v>
      </c>
      <c r="H1358" t="str">
        <f>IF(Append1[[#This Row],[number_vmail_messages]]&lt;=10, "Low",
IF(Append1[[#This Row],[number_vmail_messages]]&lt;=25, "Medium", "High"))</f>
        <v>Low</v>
      </c>
      <c r="I1358">
        <v>143.69999999999999</v>
      </c>
      <c r="J1358">
        <v>116</v>
      </c>
      <c r="K1358">
        <v>24.43</v>
      </c>
      <c r="L1358">
        <v>170.7</v>
      </c>
      <c r="M1358">
        <v>99</v>
      </c>
      <c r="N1358">
        <v>14.51</v>
      </c>
      <c r="O1358">
        <v>287.7</v>
      </c>
      <c r="P1358">
        <v>95</v>
      </c>
      <c r="Q1358">
        <v>12.95</v>
      </c>
      <c r="R1358">
        <v>7.8</v>
      </c>
      <c r="S1358">
        <v>5</v>
      </c>
      <c r="T1358">
        <v>2.11</v>
      </c>
      <c r="U1358" t="str">
        <f>IF(Append1[[#This Row],[total_intl_charge]] &lt;= MEDIAN(Append1[total_intl_charge]), "Low", "High")</f>
        <v>Low</v>
      </c>
      <c r="V1358">
        <v>1</v>
      </c>
      <c r="W1358" t="s">
        <v>23</v>
      </c>
      <c r="X1358" s="1" t="s">
        <v>23</v>
      </c>
      <c r="Y1358">
        <f>IF(Append1[[#This Row],[churn]]="yes", 1,0)</f>
        <v>0</v>
      </c>
      <c r="Z1358" t="str">
        <f>IF(Append1[[#This Row],[total_eve_charge]]&lt;=15,"Low",
IF(Append1[[#This Row],[total_eve_charge]]&lt;=19,"Medium","High"))</f>
        <v>Low</v>
      </c>
      <c r="AA1358" s="1" t="str">
        <f>IF(Append1[[#This Row],[total_day_charge]]&gt;30,"Heavy User",
IF(Append1[[#This Row],[total_eve_charge]]&gt;20,"Evening User",
IF(Append1[[#This Row],[total_night_charge]]&gt;10,"Night User","Low User")))</f>
        <v>Night User</v>
      </c>
    </row>
    <row r="1359" spans="1:27" hidden="1" x14ac:dyDescent="0.3">
      <c r="A1359">
        <v>608</v>
      </c>
      <c r="B1359" s="1" t="s">
        <v>34</v>
      </c>
      <c r="C1359">
        <v>64</v>
      </c>
      <c r="D1359" s="1" t="s">
        <v>22</v>
      </c>
      <c r="E1359" s="1">
        <v>0</v>
      </c>
      <c r="F1359" s="1" t="s">
        <v>23</v>
      </c>
      <c r="G1359">
        <v>0</v>
      </c>
      <c r="H1359" t="str">
        <f>IF(Append1[[#This Row],[number_vmail_messages]]&lt;=10, "Low",
IF(Append1[[#This Row],[number_vmail_messages]]&lt;=25, "Medium", "High"))</f>
        <v>Low</v>
      </c>
      <c r="I1359">
        <v>224.8</v>
      </c>
      <c r="J1359">
        <v>111</v>
      </c>
      <c r="K1359">
        <v>38.22</v>
      </c>
      <c r="L1359">
        <v>190</v>
      </c>
      <c r="M1359">
        <v>101</v>
      </c>
      <c r="N1359">
        <v>16.149999999999999</v>
      </c>
      <c r="O1359">
        <v>221.4</v>
      </c>
      <c r="P1359">
        <v>110</v>
      </c>
      <c r="Q1359">
        <v>9.9600000000000009</v>
      </c>
      <c r="R1359">
        <v>9.1999999999999993</v>
      </c>
      <c r="S1359">
        <v>2</v>
      </c>
      <c r="T1359">
        <v>2.48</v>
      </c>
      <c r="U1359" t="str">
        <f>IF(Append1[[#This Row],[total_intl_charge]] &lt;= MEDIAN(Append1[total_intl_charge]), "Low", "High")</f>
        <v>Low</v>
      </c>
      <c r="V1359">
        <v>1</v>
      </c>
      <c r="W1359" t="s">
        <v>23</v>
      </c>
      <c r="X1359" s="1" t="s">
        <v>23</v>
      </c>
      <c r="Y1359">
        <f>IF(Append1[[#This Row],[churn]]="yes", 1,0)</f>
        <v>0</v>
      </c>
      <c r="Z1359" t="str">
        <f>IF(Append1[[#This Row],[total_eve_charge]]&lt;=15,"Low",
IF(Append1[[#This Row],[total_eve_charge]]&lt;=19,"Medium","High"))</f>
        <v>Medium</v>
      </c>
      <c r="AA1359" s="1" t="str">
        <f>IF(Append1[[#This Row],[total_day_charge]]&gt;30,"Heavy User",
IF(Append1[[#This Row],[total_eve_charge]]&gt;20,"Evening User",
IF(Append1[[#This Row],[total_night_charge]]&gt;10,"Night User","Low User")))</f>
        <v>Heavy User</v>
      </c>
    </row>
    <row r="1360" spans="1:27" x14ac:dyDescent="0.3">
      <c r="A1360">
        <v>609</v>
      </c>
      <c r="B1360" s="1" t="s">
        <v>59</v>
      </c>
      <c r="C1360">
        <v>86</v>
      </c>
      <c r="D1360" s="1" t="s">
        <v>26</v>
      </c>
      <c r="E1360" s="1">
        <v>0</v>
      </c>
      <c r="F1360" s="1" t="s">
        <v>24</v>
      </c>
      <c r="G1360">
        <v>39</v>
      </c>
      <c r="H1360" t="str">
        <f>IF(Append1[[#This Row],[number_vmail_messages]]&lt;=10, "Low",
IF(Append1[[#This Row],[number_vmail_messages]]&lt;=25, "Medium", "High"))</f>
        <v>High</v>
      </c>
      <c r="I1360">
        <v>261.2</v>
      </c>
      <c r="J1360">
        <v>122</v>
      </c>
      <c r="K1360">
        <v>44.4</v>
      </c>
      <c r="L1360">
        <v>214.2</v>
      </c>
      <c r="M1360">
        <v>101</v>
      </c>
      <c r="N1360">
        <v>18.21</v>
      </c>
      <c r="O1360">
        <v>154.9</v>
      </c>
      <c r="P1360">
        <v>101</v>
      </c>
      <c r="Q1360">
        <v>6.97</v>
      </c>
      <c r="R1360">
        <v>12.7</v>
      </c>
      <c r="S1360">
        <v>5</v>
      </c>
      <c r="T1360">
        <v>3.43</v>
      </c>
      <c r="U1360" t="str">
        <f>IF(Append1[[#This Row],[total_intl_charge]] &lt;= MEDIAN(Append1[total_intl_charge]), "Low", "High")</f>
        <v>High</v>
      </c>
      <c r="V1360">
        <v>2</v>
      </c>
      <c r="W1360" t="s">
        <v>23</v>
      </c>
      <c r="X1360" s="1" t="s">
        <v>23</v>
      </c>
      <c r="Y1360">
        <f>IF(Append1[[#This Row],[churn]]="yes", 1,0)</f>
        <v>0</v>
      </c>
      <c r="Z1360" t="str">
        <f>IF(Append1[[#This Row],[total_eve_charge]]&lt;=15,"Low",
IF(Append1[[#This Row],[total_eve_charge]]&lt;=19,"Medium","High"))</f>
        <v>Medium</v>
      </c>
      <c r="AA1360" s="1" t="str">
        <f>IF(Append1[[#This Row],[total_day_charge]]&gt;30,"Heavy User",
IF(Append1[[#This Row],[total_eve_charge]]&gt;20,"Evening User",
IF(Append1[[#This Row],[total_night_charge]]&gt;10,"Night User","Low User")))</f>
        <v>Heavy User</v>
      </c>
    </row>
    <row r="1361" spans="1:27" x14ac:dyDescent="0.3">
      <c r="A1361">
        <v>610</v>
      </c>
      <c r="B1361" s="1" t="s">
        <v>65</v>
      </c>
      <c r="C1361">
        <v>151</v>
      </c>
      <c r="D1361" s="1" t="s">
        <v>22</v>
      </c>
      <c r="E1361" s="1">
        <v>0</v>
      </c>
      <c r="F1361" s="1" t="s">
        <v>24</v>
      </c>
      <c r="G1361">
        <v>26</v>
      </c>
      <c r="H1361" t="str">
        <f>IF(Append1[[#This Row],[number_vmail_messages]]&lt;=10, "Low",
IF(Append1[[#This Row],[number_vmail_messages]]&lt;=25, "Medium", "High"))</f>
        <v>High</v>
      </c>
      <c r="I1361">
        <v>196.5</v>
      </c>
      <c r="J1361">
        <v>98</v>
      </c>
      <c r="K1361">
        <v>33.409999999999997</v>
      </c>
      <c r="L1361">
        <v>175.8</v>
      </c>
      <c r="M1361">
        <v>111</v>
      </c>
      <c r="N1361">
        <v>14.94</v>
      </c>
      <c r="O1361">
        <v>221.8</v>
      </c>
      <c r="P1361">
        <v>124</v>
      </c>
      <c r="Q1361">
        <v>9.98</v>
      </c>
      <c r="R1361">
        <v>13.4</v>
      </c>
      <c r="S1361">
        <v>5</v>
      </c>
      <c r="T1361">
        <v>3.62</v>
      </c>
      <c r="U1361" t="str">
        <f>IF(Append1[[#This Row],[total_intl_charge]] &lt;= MEDIAN(Append1[total_intl_charge]), "Low", "High")</f>
        <v>High</v>
      </c>
      <c r="V1361">
        <v>0</v>
      </c>
      <c r="W1361" t="s">
        <v>23</v>
      </c>
      <c r="X1361" s="1" t="s">
        <v>23</v>
      </c>
      <c r="Y1361">
        <f>IF(Append1[[#This Row],[churn]]="yes", 1,0)</f>
        <v>0</v>
      </c>
      <c r="Z1361" t="str">
        <f>IF(Append1[[#This Row],[total_eve_charge]]&lt;=15,"Low",
IF(Append1[[#This Row],[total_eve_charge]]&lt;=19,"Medium","High"))</f>
        <v>Low</v>
      </c>
      <c r="AA1361" s="1" t="str">
        <f>IF(Append1[[#This Row],[total_day_charge]]&gt;30,"Heavy User",
IF(Append1[[#This Row],[total_eve_charge]]&gt;20,"Evening User",
IF(Append1[[#This Row],[total_night_charge]]&gt;10,"Night User","Low User")))</f>
        <v>Heavy User</v>
      </c>
    </row>
    <row r="1362" spans="1:27" hidden="1" x14ac:dyDescent="0.3">
      <c r="A1362">
        <v>611</v>
      </c>
      <c r="B1362" s="1" t="s">
        <v>36</v>
      </c>
      <c r="C1362">
        <v>94</v>
      </c>
      <c r="D1362" s="1" t="s">
        <v>26</v>
      </c>
      <c r="E1362" s="1">
        <v>0</v>
      </c>
      <c r="F1362" s="1" t="s">
        <v>23</v>
      </c>
      <c r="G1362">
        <v>0</v>
      </c>
      <c r="H1362" t="str">
        <f>IF(Append1[[#This Row],[number_vmail_messages]]&lt;=10, "Low",
IF(Append1[[#This Row],[number_vmail_messages]]&lt;=25, "Medium", "High"))</f>
        <v>Low</v>
      </c>
      <c r="I1362">
        <v>271.2</v>
      </c>
      <c r="J1362">
        <v>105</v>
      </c>
      <c r="K1362">
        <v>46.1</v>
      </c>
      <c r="L1362">
        <v>202.6</v>
      </c>
      <c r="M1362">
        <v>105</v>
      </c>
      <c r="N1362">
        <v>17.22</v>
      </c>
      <c r="O1362">
        <v>221.6</v>
      </c>
      <c r="P1362">
        <v>51</v>
      </c>
      <c r="Q1362">
        <v>9.9700000000000006</v>
      </c>
      <c r="R1362">
        <v>11.5</v>
      </c>
      <c r="S1362">
        <v>3</v>
      </c>
      <c r="T1362">
        <v>3.11</v>
      </c>
      <c r="U1362" t="str">
        <f>IF(Append1[[#This Row],[total_intl_charge]] &lt;= MEDIAN(Append1[total_intl_charge]), "Low", "High")</f>
        <v>High</v>
      </c>
      <c r="V1362">
        <v>3</v>
      </c>
      <c r="W1362" t="s">
        <v>24</v>
      </c>
      <c r="X1362" s="1" t="s">
        <v>23</v>
      </c>
      <c r="Y1362">
        <f>IF(Append1[[#This Row],[churn]]="yes", 1,0)</f>
        <v>1</v>
      </c>
      <c r="Z1362" t="str">
        <f>IF(Append1[[#This Row],[total_eve_charge]]&lt;=15,"Low",
IF(Append1[[#This Row],[total_eve_charge]]&lt;=19,"Medium","High"))</f>
        <v>Medium</v>
      </c>
      <c r="AA1362" s="1" t="str">
        <f>IF(Append1[[#This Row],[total_day_charge]]&gt;30,"Heavy User",
IF(Append1[[#This Row],[total_eve_charge]]&gt;20,"Evening User",
IF(Append1[[#This Row],[total_night_charge]]&gt;10,"Night User","Low User")))</f>
        <v>Heavy User</v>
      </c>
    </row>
    <row r="1363" spans="1:27" hidden="1" x14ac:dyDescent="0.3">
      <c r="A1363">
        <v>612</v>
      </c>
      <c r="B1363" s="1" t="s">
        <v>36</v>
      </c>
      <c r="C1363">
        <v>90</v>
      </c>
      <c r="D1363" s="1" t="s">
        <v>22</v>
      </c>
      <c r="E1363" s="1">
        <v>0</v>
      </c>
      <c r="F1363" s="1" t="s">
        <v>23</v>
      </c>
      <c r="G1363">
        <v>0</v>
      </c>
      <c r="H1363" t="str">
        <f>IF(Append1[[#This Row],[number_vmail_messages]]&lt;=10, "Low",
IF(Append1[[#This Row],[number_vmail_messages]]&lt;=25, "Medium", "High"))</f>
        <v>Low</v>
      </c>
      <c r="I1363">
        <v>207.2</v>
      </c>
      <c r="J1363">
        <v>121</v>
      </c>
      <c r="K1363">
        <v>35.22</v>
      </c>
      <c r="L1363">
        <v>292.5</v>
      </c>
      <c r="M1363">
        <v>104</v>
      </c>
      <c r="N1363">
        <v>24.86</v>
      </c>
      <c r="O1363">
        <v>226.3</v>
      </c>
      <c r="P1363">
        <v>103</v>
      </c>
      <c r="Q1363">
        <v>10.18</v>
      </c>
      <c r="R1363">
        <v>8</v>
      </c>
      <c r="S1363">
        <v>1</v>
      </c>
      <c r="T1363">
        <v>2.16</v>
      </c>
      <c r="U1363" t="str">
        <f>IF(Append1[[#This Row],[total_intl_charge]] &lt;= MEDIAN(Append1[total_intl_charge]), "Low", "High")</f>
        <v>Low</v>
      </c>
      <c r="V1363">
        <v>2</v>
      </c>
      <c r="W1363" t="s">
        <v>23</v>
      </c>
      <c r="X1363" s="1" t="s">
        <v>23</v>
      </c>
      <c r="Y1363">
        <f>IF(Append1[[#This Row],[churn]]="yes", 1,0)</f>
        <v>0</v>
      </c>
      <c r="Z1363" t="str">
        <f>IF(Append1[[#This Row],[total_eve_charge]]&lt;=15,"Low",
IF(Append1[[#This Row],[total_eve_charge]]&lt;=19,"Medium","High"))</f>
        <v>High</v>
      </c>
      <c r="AA1363" s="1" t="str">
        <f>IF(Append1[[#This Row],[total_day_charge]]&gt;30,"Heavy User",
IF(Append1[[#This Row],[total_eve_charge]]&gt;20,"Evening User",
IF(Append1[[#This Row],[total_night_charge]]&gt;10,"Night User","Low User")))</f>
        <v>Heavy User</v>
      </c>
    </row>
    <row r="1364" spans="1:27" hidden="1" x14ac:dyDescent="0.3">
      <c r="A1364">
        <v>613</v>
      </c>
      <c r="B1364" s="1" t="s">
        <v>57</v>
      </c>
      <c r="C1364">
        <v>48</v>
      </c>
      <c r="D1364" s="1" t="s">
        <v>26</v>
      </c>
      <c r="E1364" s="1">
        <v>0</v>
      </c>
      <c r="F1364" s="1" t="s">
        <v>23</v>
      </c>
      <c r="G1364">
        <v>0</v>
      </c>
      <c r="H1364" t="str">
        <f>IF(Append1[[#This Row],[number_vmail_messages]]&lt;=10, "Low",
IF(Append1[[#This Row],[number_vmail_messages]]&lt;=25, "Medium", "High"))</f>
        <v>Low</v>
      </c>
      <c r="I1364">
        <v>300.39999999999998</v>
      </c>
      <c r="J1364">
        <v>94</v>
      </c>
      <c r="K1364">
        <v>51.07</v>
      </c>
      <c r="L1364">
        <v>133.19999999999999</v>
      </c>
      <c r="M1364">
        <v>103</v>
      </c>
      <c r="N1364">
        <v>11.32</v>
      </c>
      <c r="O1364">
        <v>197.4</v>
      </c>
      <c r="P1364">
        <v>94</v>
      </c>
      <c r="Q1364">
        <v>8.8800000000000008</v>
      </c>
      <c r="R1364">
        <v>7.2</v>
      </c>
      <c r="S1364">
        <v>5</v>
      </c>
      <c r="T1364">
        <v>1.94</v>
      </c>
      <c r="U1364" t="str">
        <f>IF(Append1[[#This Row],[total_intl_charge]] &lt;= MEDIAN(Append1[total_intl_charge]), "Low", "High")</f>
        <v>Low</v>
      </c>
      <c r="V1364">
        <v>2</v>
      </c>
      <c r="W1364" t="s">
        <v>23</v>
      </c>
      <c r="X1364" s="1" t="s">
        <v>23</v>
      </c>
      <c r="Y1364">
        <f>IF(Append1[[#This Row],[churn]]="yes", 1,0)</f>
        <v>0</v>
      </c>
      <c r="Z1364" t="str">
        <f>IF(Append1[[#This Row],[total_eve_charge]]&lt;=15,"Low",
IF(Append1[[#This Row],[total_eve_charge]]&lt;=19,"Medium","High"))</f>
        <v>Low</v>
      </c>
      <c r="AA1364" s="1" t="str">
        <f>IF(Append1[[#This Row],[total_day_charge]]&gt;30,"Heavy User",
IF(Append1[[#This Row],[total_eve_charge]]&gt;20,"Evening User",
IF(Append1[[#This Row],[total_night_charge]]&gt;10,"Night User","Low User")))</f>
        <v>Heavy User</v>
      </c>
    </row>
    <row r="1365" spans="1:27" x14ac:dyDescent="0.3">
      <c r="A1365">
        <v>614</v>
      </c>
      <c r="B1365" s="1" t="s">
        <v>34</v>
      </c>
      <c r="C1365">
        <v>93</v>
      </c>
      <c r="D1365" s="1" t="s">
        <v>22</v>
      </c>
      <c r="E1365" s="1">
        <v>1</v>
      </c>
      <c r="F1365" s="1" t="s">
        <v>24</v>
      </c>
      <c r="G1365">
        <v>20</v>
      </c>
      <c r="H1365" t="str">
        <f>IF(Append1[[#This Row],[number_vmail_messages]]&lt;=10, "Low",
IF(Append1[[#This Row],[number_vmail_messages]]&lt;=25, "Medium", "High"))</f>
        <v>Medium</v>
      </c>
      <c r="I1365">
        <v>187.5</v>
      </c>
      <c r="J1365">
        <v>110</v>
      </c>
      <c r="K1365">
        <v>31.88</v>
      </c>
      <c r="L1365">
        <v>169.8</v>
      </c>
      <c r="M1365">
        <v>94</v>
      </c>
      <c r="N1365">
        <v>14.43</v>
      </c>
      <c r="O1365">
        <v>175.3</v>
      </c>
      <c r="P1365">
        <v>127</v>
      </c>
      <c r="Q1365">
        <v>7.89</v>
      </c>
      <c r="R1365">
        <v>12.1</v>
      </c>
      <c r="S1365">
        <v>4</v>
      </c>
      <c r="T1365">
        <v>3.27</v>
      </c>
      <c r="U1365" t="str">
        <f>IF(Append1[[#This Row],[total_intl_charge]] &lt;= MEDIAN(Append1[total_intl_charge]), "Low", "High")</f>
        <v>High</v>
      </c>
      <c r="V1365">
        <v>1</v>
      </c>
      <c r="W1365" t="s">
        <v>23</v>
      </c>
      <c r="X1365" s="1" t="s">
        <v>24</v>
      </c>
      <c r="Y1365">
        <f>IF(Append1[[#This Row],[churn]]="yes", 1,0)</f>
        <v>0</v>
      </c>
      <c r="Z1365" t="str">
        <f>IF(Append1[[#This Row],[total_eve_charge]]&lt;=15,"Low",
IF(Append1[[#This Row],[total_eve_charge]]&lt;=19,"Medium","High"))</f>
        <v>Low</v>
      </c>
      <c r="AA1365" s="1" t="str">
        <f>IF(Append1[[#This Row],[total_day_charge]]&gt;30,"Heavy User",
IF(Append1[[#This Row],[total_eve_charge]]&gt;20,"Evening User",
IF(Append1[[#This Row],[total_night_charge]]&gt;10,"Night User","Low User")))</f>
        <v>Heavy User</v>
      </c>
    </row>
    <row r="1366" spans="1:27" hidden="1" x14ac:dyDescent="0.3">
      <c r="A1366">
        <v>615</v>
      </c>
      <c r="B1366" s="1" t="s">
        <v>69</v>
      </c>
      <c r="C1366">
        <v>169</v>
      </c>
      <c r="D1366" s="1" t="s">
        <v>22</v>
      </c>
      <c r="E1366" s="1">
        <v>1</v>
      </c>
      <c r="F1366" s="1" t="s">
        <v>23</v>
      </c>
      <c r="G1366">
        <v>0</v>
      </c>
      <c r="H1366" t="str">
        <f>IF(Append1[[#This Row],[number_vmail_messages]]&lt;=10, "Low",
IF(Append1[[#This Row],[number_vmail_messages]]&lt;=25, "Medium", "High"))</f>
        <v>Low</v>
      </c>
      <c r="I1366">
        <v>57.1</v>
      </c>
      <c r="J1366">
        <v>98</v>
      </c>
      <c r="K1366">
        <v>9.7100000000000009</v>
      </c>
      <c r="L1366">
        <v>199.7</v>
      </c>
      <c r="M1366">
        <v>78</v>
      </c>
      <c r="N1366">
        <v>16.97</v>
      </c>
      <c r="O1366">
        <v>274.7</v>
      </c>
      <c r="P1366">
        <v>103</v>
      </c>
      <c r="Q1366">
        <v>12.36</v>
      </c>
      <c r="R1366">
        <v>6.5</v>
      </c>
      <c r="S1366">
        <v>6</v>
      </c>
      <c r="T1366">
        <v>1.76</v>
      </c>
      <c r="U1366" t="str">
        <f>IF(Append1[[#This Row],[total_intl_charge]] &lt;= MEDIAN(Append1[total_intl_charge]), "Low", "High")</f>
        <v>Low</v>
      </c>
      <c r="V1366">
        <v>3</v>
      </c>
      <c r="W1366" t="s">
        <v>23</v>
      </c>
      <c r="X1366" s="1" t="s">
        <v>24</v>
      </c>
      <c r="Y1366">
        <f>IF(Append1[[#This Row],[churn]]="yes", 1,0)</f>
        <v>0</v>
      </c>
      <c r="Z1366" t="str">
        <f>IF(Append1[[#This Row],[total_eve_charge]]&lt;=15,"Low",
IF(Append1[[#This Row],[total_eve_charge]]&lt;=19,"Medium","High"))</f>
        <v>Medium</v>
      </c>
      <c r="AA1366" s="1" t="str">
        <f>IF(Append1[[#This Row],[total_day_charge]]&gt;30,"Heavy User",
IF(Append1[[#This Row],[total_eve_charge]]&gt;20,"Evening User",
IF(Append1[[#This Row],[total_night_charge]]&gt;10,"Night User","Low User")))</f>
        <v>Night User</v>
      </c>
    </row>
    <row r="1367" spans="1:27" hidden="1" x14ac:dyDescent="0.3">
      <c r="A1367">
        <v>616</v>
      </c>
      <c r="B1367" s="1" t="s">
        <v>76</v>
      </c>
      <c r="C1367">
        <v>91</v>
      </c>
      <c r="D1367" s="1" t="s">
        <v>22</v>
      </c>
      <c r="E1367" s="1">
        <v>1</v>
      </c>
      <c r="F1367" s="1" t="s">
        <v>23</v>
      </c>
      <c r="G1367">
        <v>0</v>
      </c>
      <c r="H1367" t="str">
        <f>IF(Append1[[#This Row],[number_vmail_messages]]&lt;=10, "Low",
IF(Append1[[#This Row],[number_vmail_messages]]&lt;=25, "Medium", "High"))</f>
        <v>Low</v>
      </c>
      <c r="I1367">
        <v>145</v>
      </c>
      <c r="J1367">
        <v>89</v>
      </c>
      <c r="K1367">
        <v>24.65</v>
      </c>
      <c r="L1367">
        <v>175.8</v>
      </c>
      <c r="M1367">
        <v>102</v>
      </c>
      <c r="N1367">
        <v>14.94</v>
      </c>
      <c r="O1367">
        <v>223.7</v>
      </c>
      <c r="P1367">
        <v>151</v>
      </c>
      <c r="Q1367">
        <v>10.07</v>
      </c>
      <c r="R1367">
        <v>16.7</v>
      </c>
      <c r="S1367">
        <v>3</v>
      </c>
      <c r="T1367">
        <v>4.51</v>
      </c>
      <c r="U1367" t="str">
        <f>IF(Append1[[#This Row],[total_intl_charge]] &lt;= MEDIAN(Append1[total_intl_charge]), "Low", "High")</f>
        <v>High</v>
      </c>
      <c r="V1367">
        <v>2</v>
      </c>
      <c r="W1367" t="s">
        <v>24</v>
      </c>
      <c r="X1367" s="1" t="s">
        <v>24</v>
      </c>
      <c r="Y1367">
        <f>IF(Append1[[#This Row],[churn]]="yes", 1,0)</f>
        <v>1</v>
      </c>
      <c r="Z1367" t="str">
        <f>IF(Append1[[#This Row],[total_eve_charge]]&lt;=15,"Low",
IF(Append1[[#This Row],[total_eve_charge]]&lt;=19,"Medium","High"))</f>
        <v>Low</v>
      </c>
      <c r="AA1367" s="1" t="str">
        <f>IF(Append1[[#This Row],[total_day_charge]]&gt;30,"Heavy User",
IF(Append1[[#This Row],[total_eve_charge]]&gt;20,"Evening User",
IF(Append1[[#This Row],[total_night_charge]]&gt;10,"Night User","Low User")))</f>
        <v>Night User</v>
      </c>
    </row>
    <row r="1368" spans="1:27" hidden="1" x14ac:dyDescent="0.3">
      <c r="A1368">
        <v>617</v>
      </c>
      <c r="B1368" s="1" t="s">
        <v>46</v>
      </c>
      <c r="C1368">
        <v>101</v>
      </c>
      <c r="D1368" s="1" t="s">
        <v>26</v>
      </c>
      <c r="E1368" s="1">
        <v>0</v>
      </c>
      <c r="F1368" s="1" t="s">
        <v>23</v>
      </c>
      <c r="G1368">
        <v>0</v>
      </c>
      <c r="H1368" t="str">
        <f>IF(Append1[[#This Row],[number_vmail_messages]]&lt;=10, "Low",
IF(Append1[[#This Row],[number_vmail_messages]]&lt;=25, "Medium", "High"))</f>
        <v>Low</v>
      </c>
      <c r="I1368">
        <v>190.7</v>
      </c>
      <c r="J1368">
        <v>72</v>
      </c>
      <c r="K1368">
        <v>32.42</v>
      </c>
      <c r="L1368">
        <v>208.6</v>
      </c>
      <c r="M1368">
        <v>103</v>
      </c>
      <c r="N1368">
        <v>17.73</v>
      </c>
      <c r="O1368">
        <v>203.8</v>
      </c>
      <c r="P1368">
        <v>111</v>
      </c>
      <c r="Q1368">
        <v>9.17</v>
      </c>
      <c r="R1368">
        <v>8.8000000000000007</v>
      </c>
      <c r="S1368">
        <v>8</v>
      </c>
      <c r="T1368">
        <v>2.38</v>
      </c>
      <c r="U1368" t="str">
        <f>IF(Append1[[#This Row],[total_intl_charge]] &lt;= MEDIAN(Append1[total_intl_charge]), "Low", "High")</f>
        <v>Low</v>
      </c>
      <c r="V1368">
        <v>1</v>
      </c>
      <c r="W1368" t="s">
        <v>23</v>
      </c>
      <c r="X1368" s="1" t="s">
        <v>23</v>
      </c>
      <c r="Y1368">
        <f>IF(Append1[[#This Row],[churn]]="yes", 1,0)</f>
        <v>0</v>
      </c>
      <c r="Z1368" t="str">
        <f>IF(Append1[[#This Row],[total_eve_charge]]&lt;=15,"Low",
IF(Append1[[#This Row],[total_eve_charge]]&lt;=19,"Medium","High"))</f>
        <v>Medium</v>
      </c>
      <c r="AA1368" s="1" t="str">
        <f>IF(Append1[[#This Row],[total_day_charge]]&gt;30,"Heavy User",
IF(Append1[[#This Row],[total_eve_charge]]&gt;20,"Evening User",
IF(Append1[[#This Row],[total_night_charge]]&gt;10,"Night User","Low User")))</f>
        <v>Heavy User</v>
      </c>
    </row>
    <row r="1369" spans="1:27" x14ac:dyDescent="0.3">
      <c r="A1369">
        <v>618</v>
      </c>
      <c r="B1369" s="1" t="s">
        <v>48</v>
      </c>
      <c r="C1369">
        <v>67</v>
      </c>
      <c r="D1369" s="1" t="s">
        <v>26</v>
      </c>
      <c r="E1369" s="1">
        <v>0</v>
      </c>
      <c r="F1369" s="1" t="s">
        <v>24</v>
      </c>
      <c r="G1369">
        <v>20</v>
      </c>
      <c r="H1369" t="str">
        <f>IF(Append1[[#This Row],[number_vmail_messages]]&lt;=10, "Low",
IF(Append1[[#This Row],[number_vmail_messages]]&lt;=25, "Medium", "High"))</f>
        <v>Medium</v>
      </c>
      <c r="I1369">
        <v>230.6</v>
      </c>
      <c r="J1369">
        <v>40</v>
      </c>
      <c r="K1369">
        <v>39.200000000000003</v>
      </c>
      <c r="L1369">
        <v>189.1</v>
      </c>
      <c r="M1369">
        <v>58</v>
      </c>
      <c r="N1369">
        <v>16.07</v>
      </c>
      <c r="O1369">
        <v>162.19999999999999</v>
      </c>
      <c r="P1369">
        <v>115</v>
      </c>
      <c r="Q1369">
        <v>7.3</v>
      </c>
      <c r="R1369">
        <v>9.4</v>
      </c>
      <c r="S1369">
        <v>2</v>
      </c>
      <c r="T1369">
        <v>2.54</v>
      </c>
      <c r="U1369" t="str">
        <f>IF(Append1[[#This Row],[total_intl_charge]] &lt;= MEDIAN(Append1[total_intl_charge]), "Low", "High")</f>
        <v>Low</v>
      </c>
      <c r="V1369">
        <v>1</v>
      </c>
      <c r="W1369" t="s">
        <v>23</v>
      </c>
      <c r="X1369" s="1" t="s">
        <v>23</v>
      </c>
      <c r="Y1369">
        <f>IF(Append1[[#This Row],[churn]]="yes", 1,0)</f>
        <v>0</v>
      </c>
      <c r="Z1369" t="str">
        <f>IF(Append1[[#This Row],[total_eve_charge]]&lt;=15,"Low",
IF(Append1[[#This Row],[total_eve_charge]]&lt;=19,"Medium","High"))</f>
        <v>Medium</v>
      </c>
      <c r="AA1369" s="1" t="str">
        <f>IF(Append1[[#This Row],[total_day_charge]]&gt;30,"Heavy User",
IF(Append1[[#This Row],[total_eve_charge]]&gt;20,"Evening User",
IF(Append1[[#This Row],[total_night_charge]]&gt;10,"Night User","Low User")))</f>
        <v>Heavy User</v>
      </c>
    </row>
    <row r="1370" spans="1:27" hidden="1" x14ac:dyDescent="0.3">
      <c r="A1370">
        <v>619</v>
      </c>
      <c r="B1370" s="1" t="s">
        <v>29</v>
      </c>
      <c r="C1370">
        <v>66</v>
      </c>
      <c r="D1370" s="1" t="s">
        <v>22</v>
      </c>
      <c r="E1370" s="1">
        <v>0</v>
      </c>
      <c r="F1370" s="1" t="s">
        <v>23</v>
      </c>
      <c r="G1370">
        <v>0</v>
      </c>
      <c r="H1370" t="str">
        <f>IF(Append1[[#This Row],[number_vmail_messages]]&lt;=10, "Low",
IF(Append1[[#This Row],[number_vmail_messages]]&lt;=25, "Medium", "High"))</f>
        <v>Low</v>
      </c>
      <c r="I1370">
        <v>34</v>
      </c>
      <c r="J1370">
        <v>133</v>
      </c>
      <c r="K1370">
        <v>5.78</v>
      </c>
      <c r="L1370">
        <v>278.60000000000002</v>
      </c>
      <c r="M1370">
        <v>61</v>
      </c>
      <c r="N1370">
        <v>23.68</v>
      </c>
      <c r="O1370">
        <v>129.6</v>
      </c>
      <c r="P1370">
        <v>120</v>
      </c>
      <c r="Q1370">
        <v>5.83</v>
      </c>
      <c r="R1370">
        <v>11.5</v>
      </c>
      <c r="S1370">
        <v>3</v>
      </c>
      <c r="T1370">
        <v>3.11</v>
      </c>
      <c r="U1370" t="str">
        <f>IF(Append1[[#This Row],[total_intl_charge]] &lt;= MEDIAN(Append1[total_intl_charge]), "Low", "High")</f>
        <v>High</v>
      </c>
      <c r="V1370">
        <v>0</v>
      </c>
      <c r="W1370" t="s">
        <v>23</v>
      </c>
      <c r="X1370" s="1" t="s">
        <v>23</v>
      </c>
      <c r="Y1370">
        <f>IF(Append1[[#This Row],[churn]]="yes", 1,0)</f>
        <v>0</v>
      </c>
      <c r="Z1370" t="str">
        <f>IF(Append1[[#This Row],[total_eve_charge]]&lt;=15,"Low",
IF(Append1[[#This Row],[total_eve_charge]]&lt;=19,"Medium","High"))</f>
        <v>High</v>
      </c>
      <c r="AA1370" s="1" t="str">
        <f>IF(Append1[[#This Row],[total_day_charge]]&gt;30,"Heavy User",
IF(Append1[[#This Row],[total_eve_charge]]&gt;20,"Evening User",
IF(Append1[[#This Row],[total_night_charge]]&gt;10,"Night User","Low User")))</f>
        <v>Evening User</v>
      </c>
    </row>
    <row r="1371" spans="1:27" x14ac:dyDescent="0.3">
      <c r="A1371">
        <v>620</v>
      </c>
      <c r="B1371" s="1" t="s">
        <v>45</v>
      </c>
      <c r="C1371">
        <v>116</v>
      </c>
      <c r="D1371" s="1" t="s">
        <v>22</v>
      </c>
      <c r="E1371" s="1">
        <v>0</v>
      </c>
      <c r="F1371" s="1" t="s">
        <v>24</v>
      </c>
      <c r="G1371">
        <v>17</v>
      </c>
      <c r="H1371" t="str">
        <f>IF(Append1[[#This Row],[number_vmail_messages]]&lt;=10, "Low",
IF(Append1[[#This Row],[number_vmail_messages]]&lt;=25, "Medium", "High"))</f>
        <v>Medium</v>
      </c>
      <c r="I1371">
        <v>193.4</v>
      </c>
      <c r="J1371">
        <v>112</v>
      </c>
      <c r="K1371">
        <v>32.880000000000003</v>
      </c>
      <c r="L1371">
        <v>240.6</v>
      </c>
      <c r="M1371">
        <v>131</v>
      </c>
      <c r="N1371">
        <v>20.45</v>
      </c>
      <c r="O1371">
        <v>248.1</v>
      </c>
      <c r="P1371">
        <v>98</v>
      </c>
      <c r="Q1371">
        <v>11.16</v>
      </c>
      <c r="R1371">
        <v>11.4</v>
      </c>
      <c r="S1371">
        <v>3</v>
      </c>
      <c r="T1371">
        <v>3.08</v>
      </c>
      <c r="U1371" t="str">
        <f>IF(Append1[[#This Row],[total_intl_charge]] &lt;= MEDIAN(Append1[total_intl_charge]), "Low", "High")</f>
        <v>High</v>
      </c>
      <c r="V1371">
        <v>5</v>
      </c>
      <c r="W1371" t="s">
        <v>23</v>
      </c>
      <c r="X1371" s="1" t="s">
        <v>23</v>
      </c>
      <c r="Y1371">
        <f>IF(Append1[[#This Row],[churn]]="yes", 1,0)</f>
        <v>0</v>
      </c>
      <c r="Z1371" t="str">
        <f>IF(Append1[[#This Row],[total_eve_charge]]&lt;=15,"Low",
IF(Append1[[#This Row],[total_eve_charge]]&lt;=19,"Medium","High"))</f>
        <v>High</v>
      </c>
      <c r="AA1371" s="1" t="str">
        <f>IF(Append1[[#This Row],[total_day_charge]]&gt;30,"Heavy User",
IF(Append1[[#This Row],[total_eve_charge]]&gt;20,"Evening User",
IF(Append1[[#This Row],[total_night_charge]]&gt;10,"Night User","Low User")))</f>
        <v>Heavy User</v>
      </c>
    </row>
    <row r="1372" spans="1:27" hidden="1" x14ac:dyDescent="0.3">
      <c r="A1372">
        <v>621</v>
      </c>
      <c r="B1372" s="1" t="s">
        <v>31</v>
      </c>
      <c r="C1372">
        <v>158</v>
      </c>
      <c r="D1372" s="1" t="s">
        <v>32</v>
      </c>
      <c r="E1372" s="1">
        <v>0</v>
      </c>
      <c r="F1372" s="1" t="s">
        <v>23</v>
      </c>
      <c r="G1372">
        <v>0</v>
      </c>
      <c r="H1372" t="str">
        <f>IF(Append1[[#This Row],[number_vmail_messages]]&lt;=10, "Low",
IF(Append1[[#This Row],[number_vmail_messages]]&lt;=25, "Medium", "High"))</f>
        <v>Low</v>
      </c>
      <c r="I1372">
        <v>202</v>
      </c>
      <c r="J1372">
        <v>126</v>
      </c>
      <c r="K1372">
        <v>34.340000000000003</v>
      </c>
      <c r="L1372">
        <v>163.5</v>
      </c>
      <c r="M1372">
        <v>86</v>
      </c>
      <c r="N1372">
        <v>13.9</v>
      </c>
      <c r="O1372">
        <v>195.4</v>
      </c>
      <c r="P1372">
        <v>84</v>
      </c>
      <c r="Q1372">
        <v>8.7899999999999991</v>
      </c>
      <c r="R1372">
        <v>10.4</v>
      </c>
      <c r="S1372">
        <v>6</v>
      </c>
      <c r="T1372">
        <v>2.81</v>
      </c>
      <c r="U1372" t="str">
        <f>IF(Append1[[#This Row],[total_intl_charge]] &lt;= MEDIAN(Append1[total_intl_charge]), "Low", "High")</f>
        <v>High</v>
      </c>
      <c r="V1372">
        <v>1</v>
      </c>
      <c r="W1372" t="s">
        <v>23</v>
      </c>
      <c r="X1372" s="1" t="s">
        <v>23</v>
      </c>
      <c r="Y1372">
        <f>IF(Append1[[#This Row],[churn]]="yes", 1,0)</f>
        <v>0</v>
      </c>
      <c r="Z1372" t="str">
        <f>IF(Append1[[#This Row],[total_eve_charge]]&lt;=15,"Low",
IF(Append1[[#This Row],[total_eve_charge]]&lt;=19,"Medium","High"))</f>
        <v>Low</v>
      </c>
      <c r="AA1372" s="1" t="str">
        <f>IF(Append1[[#This Row],[total_day_charge]]&gt;30,"Heavy User",
IF(Append1[[#This Row],[total_eve_charge]]&gt;20,"Evening User",
IF(Append1[[#This Row],[total_night_charge]]&gt;10,"Night User","Low User")))</f>
        <v>Heavy User</v>
      </c>
    </row>
    <row r="1373" spans="1:27" x14ac:dyDescent="0.3">
      <c r="A1373">
        <v>622</v>
      </c>
      <c r="B1373" s="1" t="s">
        <v>47</v>
      </c>
      <c r="C1373">
        <v>119</v>
      </c>
      <c r="D1373" s="1" t="s">
        <v>22</v>
      </c>
      <c r="E1373" s="1">
        <v>0</v>
      </c>
      <c r="F1373" s="1" t="s">
        <v>24</v>
      </c>
      <c r="G1373">
        <v>26</v>
      </c>
      <c r="H1373" t="str">
        <f>IF(Append1[[#This Row],[number_vmail_messages]]&lt;=10, "Low",
IF(Append1[[#This Row],[number_vmail_messages]]&lt;=25, "Medium", "High"))</f>
        <v>High</v>
      </c>
      <c r="I1373">
        <v>161.30000000000001</v>
      </c>
      <c r="J1373">
        <v>97</v>
      </c>
      <c r="K1373">
        <v>27.42</v>
      </c>
      <c r="L1373">
        <v>250.3</v>
      </c>
      <c r="M1373">
        <v>110</v>
      </c>
      <c r="N1373">
        <v>21.28</v>
      </c>
      <c r="O1373">
        <v>142.4</v>
      </c>
      <c r="P1373">
        <v>92</v>
      </c>
      <c r="Q1373">
        <v>6.41</v>
      </c>
      <c r="R1373">
        <v>6.6</v>
      </c>
      <c r="S1373">
        <v>8</v>
      </c>
      <c r="T1373">
        <v>1.78</v>
      </c>
      <c r="U1373" t="str">
        <f>IF(Append1[[#This Row],[total_intl_charge]] &lt;= MEDIAN(Append1[total_intl_charge]), "Low", "High")</f>
        <v>Low</v>
      </c>
      <c r="V1373">
        <v>1</v>
      </c>
      <c r="W1373" t="s">
        <v>23</v>
      </c>
      <c r="X1373" s="1" t="s">
        <v>23</v>
      </c>
      <c r="Y1373">
        <f>IF(Append1[[#This Row],[churn]]="yes", 1,0)</f>
        <v>0</v>
      </c>
      <c r="Z1373" t="str">
        <f>IF(Append1[[#This Row],[total_eve_charge]]&lt;=15,"Low",
IF(Append1[[#This Row],[total_eve_charge]]&lt;=19,"Medium","High"))</f>
        <v>High</v>
      </c>
      <c r="AA1373" s="1" t="str">
        <f>IF(Append1[[#This Row],[total_day_charge]]&gt;30,"Heavy User",
IF(Append1[[#This Row],[total_eve_charge]]&gt;20,"Evening User",
IF(Append1[[#This Row],[total_night_charge]]&gt;10,"Night User","Low User")))</f>
        <v>Evening User</v>
      </c>
    </row>
    <row r="1374" spans="1:27" hidden="1" x14ac:dyDescent="0.3">
      <c r="A1374">
        <v>623</v>
      </c>
      <c r="B1374" s="1" t="s">
        <v>46</v>
      </c>
      <c r="C1374">
        <v>120</v>
      </c>
      <c r="D1374" s="1" t="s">
        <v>22</v>
      </c>
      <c r="E1374" s="1">
        <v>0</v>
      </c>
      <c r="F1374" s="1" t="s">
        <v>23</v>
      </c>
      <c r="G1374">
        <v>0</v>
      </c>
      <c r="H1374" t="str">
        <f>IF(Append1[[#This Row],[number_vmail_messages]]&lt;=10, "Low",
IF(Append1[[#This Row],[number_vmail_messages]]&lt;=25, "Medium", "High"))</f>
        <v>Low</v>
      </c>
      <c r="I1374">
        <v>150.6</v>
      </c>
      <c r="J1374">
        <v>85</v>
      </c>
      <c r="K1374">
        <v>25.6</v>
      </c>
      <c r="L1374">
        <v>119</v>
      </c>
      <c r="M1374">
        <v>128</v>
      </c>
      <c r="N1374">
        <v>10.119999999999999</v>
      </c>
      <c r="O1374">
        <v>232.9</v>
      </c>
      <c r="P1374">
        <v>123</v>
      </c>
      <c r="Q1374">
        <v>10.48</v>
      </c>
      <c r="R1374">
        <v>6.4</v>
      </c>
      <c r="S1374">
        <v>2</v>
      </c>
      <c r="T1374">
        <v>1.73</v>
      </c>
      <c r="U1374" t="str">
        <f>IF(Append1[[#This Row],[total_intl_charge]] &lt;= MEDIAN(Append1[total_intl_charge]), "Low", "High")</f>
        <v>Low</v>
      </c>
      <c r="V1374">
        <v>1</v>
      </c>
      <c r="W1374" t="s">
        <v>23</v>
      </c>
      <c r="X1374" s="1" t="s">
        <v>23</v>
      </c>
      <c r="Y1374">
        <f>IF(Append1[[#This Row],[churn]]="yes", 1,0)</f>
        <v>0</v>
      </c>
      <c r="Z1374" t="str">
        <f>IF(Append1[[#This Row],[total_eve_charge]]&lt;=15,"Low",
IF(Append1[[#This Row],[total_eve_charge]]&lt;=19,"Medium","High"))</f>
        <v>Low</v>
      </c>
      <c r="AA1374" s="1" t="str">
        <f>IF(Append1[[#This Row],[total_day_charge]]&gt;30,"Heavy User",
IF(Append1[[#This Row],[total_eve_charge]]&gt;20,"Evening User",
IF(Append1[[#This Row],[total_night_charge]]&gt;10,"Night User","Low User")))</f>
        <v>Night User</v>
      </c>
    </row>
    <row r="1375" spans="1:27" hidden="1" x14ac:dyDescent="0.3">
      <c r="A1375">
        <v>624</v>
      </c>
      <c r="B1375" s="1" t="s">
        <v>76</v>
      </c>
      <c r="C1375">
        <v>155</v>
      </c>
      <c r="D1375" s="1" t="s">
        <v>26</v>
      </c>
      <c r="E1375" s="1">
        <v>0</v>
      </c>
      <c r="F1375" s="1" t="s">
        <v>23</v>
      </c>
      <c r="G1375">
        <v>0</v>
      </c>
      <c r="H1375" t="str">
        <f>IF(Append1[[#This Row],[number_vmail_messages]]&lt;=10, "Low",
IF(Append1[[#This Row],[number_vmail_messages]]&lt;=25, "Medium", "High"))</f>
        <v>Low</v>
      </c>
      <c r="I1375">
        <v>184.6</v>
      </c>
      <c r="J1375">
        <v>102</v>
      </c>
      <c r="K1375">
        <v>31.38</v>
      </c>
      <c r="L1375">
        <v>196</v>
      </c>
      <c r="M1375">
        <v>117</v>
      </c>
      <c r="N1375">
        <v>16.66</v>
      </c>
      <c r="O1375">
        <v>226.5</v>
      </c>
      <c r="P1375">
        <v>122</v>
      </c>
      <c r="Q1375">
        <v>10.19</v>
      </c>
      <c r="R1375">
        <v>7.8</v>
      </c>
      <c r="S1375">
        <v>1</v>
      </c>
      <c r="T1375">
        <v>2.11</v>
      </c>
      <c r="U1375" t="str">
        <f>IF(Append1[[#This Row],[total_intl_charge]] &lt;= MEDIAN(Append1[total_intl_charge]), "Low", "High")</f>
        <v>Low</v>
      </c>
      <c r="V1375">
        <v>1</v>
      </c>
      <c r="W1375" t="s">
        <v>23</v>
      </c>
      <c r="X1375" s="1" t="s">
        <v>23</v>
      </c>
      <c r="Y1375">
        <f>IF(Append1[[#This Row],[churn]]="yes", 1,0)</f>
        <v>0</v>
      </c>
      <c r="Z1375" t="str">
        <f>IF(Append1[[#This Row],[total_eve_charge]]&lt;=15,"Low",
IF(Append1[[#This Row],[total_eve_charge]]&lt;=19,"Medium","High"))</f>
        <v>Medium</v>
      </c>
      <c r="AA1375" s="1" t="str">
        <f>IF(Append1[[#This Row],[total_day_charge]]&gt;30,"Heavy User",
IF(Append1[[#This Row],[total_eve_charge]]&gt;20,"Evening User",
IF(Append1[[#This Row],[total_night_charge]]&gt;10,"Night User","Low User")))</f>
        <v>Heavy User</v>
      </c>
    </row>
    <row r="1376" spans="1:27" hidden="1" x14ac:dyDescent="0.3">
      <c r="A1376">
        <v>625</v>
      </c>
      <c r="B1376" s="1" t="s">
        <v>31</v>
      </c>
      <c r="C1376">
        <v>106</v>
      </c>
      <c r="D1376" s="1" t="s">
        <v>32</v>
      </c>
      <c r="E1376" s="1">
        <v>0</v>
      </c>
      <c r="F1376" s="1" t="s">
        <v>23</v>
      </c>
      <c r="G1376">
        <v>0</v>
      </c>
      <c r="H1376" t="str">
        <f>IF(Append1[[#This Row],[number_vmail_messages]]&lt;=10, "Low",
IF(Append1[[#This Row],[number_vmail_messages]]&lt;=25, "Medium", "High"))</f>
        <v>Low</v>
      </c>
      <c r="I1376">
        <v>220.7</v>
      </c>
      <c r="J1376">
        <v>120</v>
      </c>
      <c r="K1376">
        <v>37.520000000000003</v>
      </c>
      <c r="L1376">
        <v>270.2</v>
      </c>
      <c r="M1376">
        <v>95</v>
      </c>
      <c r="N1376">
        <v>22.97</v>
      </c>
      <c r="O1376">
        <v>121.6</v>
      </c>
      <c r="P1376">
        <v>113</v>
      </c>
      <c r="Q1376">
        <v>5.47</v>
      </c>
      <c r="R1376">
        <v>8.6999999999999993</v>
      </c>
      <c r="S1376">
        <v>5</v>
      </c>
      <c r="T1376">
        <v>2.35</v>
      </c>
      <c r="U1376" t="str">
        <f>IF(Append1[[#This Row],[total_intl_charge]] &lt;= MEDIAN(Append1[total_intl_charge]), "Low", "High")</f>
        <v>Low</v>
      </c>
      <c r="V1376">
        <v>1</v>
      </c>
      <c r="W1376" t="s">
        <v>23</v>
      </c>
      <c r="X1376" s="1" t="s">
        <v>23</v>
      </c>
      <c r="Y1376">
        <f>IF(Append1[[#This Row],[churn]]="yes", 1,0)</f>
        <v>0</v>
      </c>
      <c r="Z1376" t="str">
        <f>IF(Append1[[#This Row],[total_eve_charge]]&lt;=15,"Low",
IF(Append1[[#This Row],[total_eve_charge]]&lt;=19,"Medium","High"))</f>
        <v>High</v>
      </c>
      <c r="AA1376" s="1" t="str">
        <f>IF(Append1[[#This Row],[total_day_charge]]&gt;30,"Heavy User",
IF(Append1[[#This Row],[total_eve_charge]]&gt;20,"Evening User",
IF(Append1[[#This Row],[total_night_charge]]&gt;10,"Night User","Low User")))</f>
        <v>Heavy User</v>
      </c>
    </row>
    <row r="1377" spans="1:27" x14ac:dyDescent="0.3">
      <c r="A1377">
        <v>626</v>
      </c>
      <c r="B1377" s="1" t="s">
        <v>25</v>
      </c>
      <c r="C1377">
        <v>146</v>
      </c>
      <c r="D1377" s="1" t="s">
        <v>22</v>
      </c>
      <c r="E1377" s="1">
        <v>0</v>
      </c>
      <c r="F1377" s="1" t="s">
        <v>24</v>
      </c>
      <c r="G1377">
        <v>32</v>
      </c>
      <c r="H1377" t="str">
        <f>IF(Append1[[#This Row],[number_vmail_messages]]&lt;=10, "Low",
IF(Append1[[#This Row],[number_vmail_messages]]&lt;=25, "Medium", "High"))</f>
        <v>High</v>
      </c>
      <c r="I1377">
        <v>154</v>
      </c>
      <c r="J1377">
        <v>80</v>
      </c>
      <c r="K1377">
        <v>26.18</v>
      </c>
      <c r="L1377">
        <v>185.5</v>
      </c>
      <c r="M1377">
        <v>91</v>
      </c>
      <c r="N1377">
        <v>15.77</v>
      </c>
      <c r="O1377">
        <v>148.19999999999999</v>
      </c>
      <c r="P1377">
        <v>107</v>
      </c>
      <c r="Q1377">
        <v>6.67</v>
      </c>
      <c r="R1377">
        <v>8.1999999999999993</v>
      </c>
      <c r="S1377">
        <v>4</v>
      </c>
      <c r="T1377">
        <v>2.21</v>
      </c>
      <c r="U1377" t="str">
        <f>IF(Append1[[#This Row],[total_intl_charge]] &lt;= MEDIAN(Append1[total_intl_charge]), "Low", "High")</f>
        <v>Low</v>
      </c>
      <c r="V1377">
        <v>3</v>
      </c>
      <c r="W1377" t="s">
        <v>23</v>
      </c>
      <c r="X1377" s="1" t="s">
        <v>23</v>
      </c>
      <c r="Y1377">
        <f>IF(Append1[[#This Row],[churn]]="yes", 1,0)</f>
        <v>0</v>
      </c>
      <c r="Z1377" t="str">
        <f>IF(Append1[[#This Row],[total_eve_charge]]&lt;=15,"Low",
IF(Append1[[#This Row],[total_eve_charge]]&lt;=19,"Medium","High"))</f>
        <v>Medium</v>
      </c>
      <c r="AA1377" s="1" t="str">
        <f>IF(Append1[[#This Row],[total_day_charge]]&gt;30,"Heavy User",
IF(Append1[[#This Row],[total_eve_charge]]&gt;20,"Evening User",
IF(Append1[[#This Row],[total_night_charge]]&gt;10,"Night User","Low User")))</f>
        <v>Low User</v>
      </c>
    </row>
    <row r="1378" spans="1:27" x14ac:dyDescent="0.3">
      <c r="A1378">
        <v>627</v>
      </c>
      <c r="B1378" s="1" t="s">
        <v>43</v>
      </c>
      <c r="C1378">
        <v>101</v>
      </c>
      <c r="D1378" s="1" t="s">
        <v>22</v>
      </c>
      <c r="E1378" s="1">
        <v>0</v>
      </c>
      <c r="F1378" s="1" t="s">
        <v>24</v>
      </c>
      <c r="G1378">
        <v>29</v>
      </c>
      <c r="H1378" t="str">
        <f>IF(Append1[[#This Row],[number_vmail_messages]]&lt;=10, "Low",
IF(Append1[[#This Row],[number_vmail_messages]]&lt;=25, "Medium", "High"))</f>
        <v>High</v>
      </c>
      <c r="I1378">
        <v>121.1</v>
      </c>
      <c r="J1378">
        <v>116</v>
      </c>
      <c r="K1378">
        <v>20.59</v>
      </c>
      <c r="L1378">
        <v>186.4</v>
      </c>
      <c r="M1378">
        <v>100</v>
      </c>
      <c r="N1378">
        <v>15.84</v>
      </c>
      <c r="O1378">
        <v>241.7</v>
      </c>
      <c r="P1378">
        <v>75</v>
      </c>
      <c r="Q1378">
        <v>10.88</v>
      </c>
      <c r="R1378">
        <v>10.1</v>
      </c>
      <c r="S1378">
        <v>6</v>
      </c>
      <c r="T1378">
        <v>2.73</v>
      </c>
      <c r="U1378" t="str">
        <f>IF(Append1[[#This Row],[total_intl_charge]] &lt;= MEDIAN(Append1[total_intl_charge]), "Low", "High")</f>
        <v>Low</v>
      </c>
      <c r="V1378">
        <v>0</v>
      </c>
      <c r="W1378" t="s">
        <v>23</v>
      </c>
      <c r="X1378" s="1" t="s">
        <v>23</v>
      </c>
      <c r="Y1378">
        <f>IF(Append1[[#This Row],[churn]]="yes", 1,0)</f>
        <v>0</v>
      </c>
      <c r="Z1378" t="str">
        <f>IF(Append1[[#This Row],[total_eve_charge]]&lt;=15,"Low",
IF(Append1[[#This Row],[total_eve_charge]]&lt;=19,"Medium","High"))</f>
        <v>Medium</v>
      </c>
      <c r="AA1378" s="1" t="str">
        <f>IF(Append1[[#This Row],[total_day_charge]]&gt;30,"Heavy User",
IF(Append1[[#This Row],[total_eve_charge]]&gt;20,"Evening User",
IF(Append1[[#This Row],[total_night_charge]]&gt;10,"Night User","Low User")))</f>
        <v>Night User</v>
      </c>
    </row>
    <row r="1379" spans="1:27" x14ac:dyDescent="0.3">
      <c r="A1379">
        <v>628</v>
      </c>
      <c r="B1379" s="1" t="s">
        <v>39</v>
      </c>
      <c r="C1379">
        <v>22</v>
      </c>
      <c r="D1379" s="1" t="s">
        <v>26</v>
      </c>
      <c r="E1379" s="1">
        <v>0</v>
      </c>
      <c r="F1379" s="1" t="s">
        <v>24</v>
      </c>
      <c r="G1379">
        <v>23</v>
      </c>
      <c r="H1379" t="str">
        <f>IF(Append1[[#This Row],[number_vmail_messages]]&lt;=10, "Low",
IF(Append1[[#This Row],[number_vmail_messages]]&lt;=25, "Medium", "High"))</f>
        <v>Medium</v>
      </c>
      <c r="I1379">
        <v>182.1</v>
      </c>
      <c r="J1379">
        <v>94</v>
      </c>
      <c r="K1379">
        <v>30.96</v>
      </c>
      <c r="L1379">
        <v>164.6</v>
      </c>
      <c r="M1379">
        <v>59</v>
      </c>
      <c r="N1379">
        <v>13.99</v>
      </c>
      <c r="O1379">
        <v>128.80000000000001</v>
      </c>
      <c r="P1379">
        <v>102</v>
      </c>
      <c r="Q1379">
        <v>5.8</v>
      </c>
      <c r="R1379">
        <v>12.7</v>
      </c>
      <c r="S1379">
        <v>4</v>
      </c>
      <c r="T1379">
        <v>3.43</v>
      </c>
      <c r="U1379" t="str">
        <f>IF(Append1[[#This Row],[total_intl_charge]] &lt;= MEDIAN(Append1[total_intl_charge]), "Low", "High")</f>
        <v>High</v>
      </c>
      <c r="V1379">
        <v>3</v>
      </c>
      <c r="W1379" t="s">
        <v>23</v>
      </c>
      <c r="X1379" s="1" t="s">
        <v>23</v>
      </c>
      <c r="Y1379">
        <f>IF(Append1[[#This Row],[churn]]="yes", 1,0)</f>
        <v>0</v>
      </c>
      <c r="Z1379" t="str">
        <f>IF(Append1[[#This Row],[total_eve_charge]]&lt;=15,"Low",
IF(Append1[[#This Row],[total_eve_charge]]&lt;=19,"Medium","High"))</f>
        <v>Low</v>
      </c>
      <c r="AA1379" s="1" t="str">
        <f>IF(Append1[[#This Row],[total_day_charge]]&gt;30,"Heavy User",
IF(Append1[[#This Row],[total_eve_charge]]&gt;20,"Evening User",
IF(Append1[[#This Row],[total_night_charge]]&gt;10,"Night User","Low User")))</f>
        <v>Heavy User</v>
      </c>
    </row>
    <row r="1380" spans="1:27" hidden="1" x14ac:dyDescent="0.3">
      <c r="A1380">
        <v>629</v>
      </c>
      <c r="B1380" s="1" t="s">
        <v>40</v>
      </c>
      <c r="C1380">
        <v>90</v>
      </c>
      <c r="D1380" s="1" t="s">
        <v>22</v>
      </c>
      <c r="E1380" s="1">
        <v>0</v>
      </c>
      <c r="F1380" s="1" t="s">
        <v>23</v>
      </c>
      <c r="G1380">
        <v>0</v>
      </c>
      <c r="H1380" t="str">
        <f>IF(Append1[[#This Row],[number_vmail_messages]]&lt;=10, "Low",
IF(Append1[[#This Row],[number_vmail_messages]]&lt;=25, "Medium", "High"))</f>
        <v>Low</v>
      </c>
      <c r="I1380">
        <v>109.6</v>
      </c>
      <c r="J1380">
        <v>88</v>
      </c>
      <c r="K1380">
        <v>18.63</v>
      </c>
      <c r="L1380">
        <v>137.6</v>
      </c>
      <c r="M1380">
        <v>108</v>
      </c>
      <c r="N1380">
        <v>11.7</v>
      </c>
      <c r="O1380">
        <v>159.69999999999999</v>
      </c>
      <c r="P1380">
        <v>121</v>
      </c>
      <c r="Q1380">
        <v>7.19</v>
      </c>
      <c r="R1380">
        <v>11</v>
      </c>
      <c r="S1380">
        <v>5</v>
      </c>
      <c r="T1380">
        <v>2.97</v>
      </c>
      <c r="U1380" t="str">
        <f>IF(Append1[[#This Row],[total_intl_charge]] &lt;= MEDIAN(Append1[total_intl_charge]), "Low", "High")</f>
        <v>High</v>
      </c>
      <c r="V1380">
        <v>2</v>
      </c>
      <c r="W1380" t="s">
        <v>23</v>
      </c>
      <c r="X1380" s="1" t="s">
        <v>23</v>
      </c>
      <c r="Y1380">
        <f>IF(Append1[[#This Row],[churn]]="yes", 1,0)</f>
        <v>0</v>
      </c>
      <c r="Z1380" t="str">
        <f>IF(Append1[[#This Row],[total_eve_charge]]&lt;=15,"Low",
IF(Append1[[#This Row],[total_eve_charge]]&lt;=19,"Medium","High"))</f>
        <v>Low</v>
      </c>
      <c r="AA1380" s="1" t="str">
        <f>IF(Append1[[#This Row],[total_day_charge]]&gt;30,"Heavy User",
IF(Append1[[#This Row],[total_eve_charge]]&gt;20,"Evening User",
IF(Append1[[#This Row],[total_night_charge]]&gt;10,"Night User","Low User")))</f>
        <v>Low User</v>
      </c>
    </row>
    <row r="1381" spans="1:27" hidden="1" x14ac:dyDescent="0.3">
      <c r="A1381">
        <v>630</v>
      </c>
      <c r="B1381" s="1" t="s">
        <v>44</v>
      </c>
      <c r="C1381">
        <v>41</v>
      </c>
      <c r="D1381" s="1" t="s">
        <v>22</v>
      </c>
      <c r="E1381" s="1">
        <v>0</v>
      </c>
      <c r="F1381" s="1" t="s">
        <v>23</v>
      </c>
      <c r="G1381">
        <v>0</v>
      </c>
      <c r="H1381" t="str">
        <f>IF(Append1[[#This Row],[number_vmail_messages]]&lt;=10, "Low",
IF(Append1[[#This Row],[number_vmail_messages]]&lt;=25, "Medium", "High"))</f>
        <v>Low</v>
      </c>
      <c r="I1381">
        <v>209.9</v>
      </c>
      <c r="J1381">
        <v>105</v>
      </c>
      <c r="K1381">
        <v>35.68</v>
      </c>
      <c r="L1381">
        <v>121.9</v>
      </c>
      <c r="M1381">
        <v>105</v>
      </c>
      <c r="N1381">
        <v>10.36</v>
      </c>
      <c r="O1381">
        <v>253.7</v>
      </c>
      <c r="P1381">
        <v>104</v>
      </c>
      <c r="Q1381">
        <v>11.42</v>
      </c>
      <c r="R1381">
        <v>9.6</v>
      </c>
      <c r="S1381">
        <v>4</v>
      </c>
      <c r="T1381">
        <v>2.59</v>
      </c>
      <c r="U1381" t="str">
        <f>IF(Append1[[#This Row],[total_intl_charge]] &lt;= MEDIAN(Append1[total_intl_charge]), "Low", "High")</f>
        <v>Low</v>
      </c>
      <c r="V1381">
        <v>1</v>
      </c>
      <c r="W1381" t="s">
        <v>23</v>
      </c>
      <c r="X1381" s="1" t="s">
        <v>23</v>
      </c>
      <c r="Y1381">
        <f>IF(Append1[[#This Row],[churn]]="yes", 1,0)</f>
        <v>0</v>
      </c>
      <c r="Z1381" t="str">
        <f>IF(Append1[[#This Row],[total_eve_charge]]&lt;=15,"Low",
IF(Append1[[#This Row],[total_eve_charge]]&lt;=19,"Medium","High"))</f>
        <v>Low</v>
      </c>
      <c r="AA1381" s="1" t="str">
        <f>IF(Append1[[#This Row],[total_day_charge]]&gt;30,"Heavy User",
IF(Append1[[#This Row],[total_eve_charge]]&gt;20,"Evening User",
IF(Append1[[#This Row],[total_night_charge]]&gt;10,"Night User","Low User")))</f>
        <v>Heavy User</v>
      </c>
    </row>
    <row r="1382" spans="1:27" hidden="1" x14ac:dyDescent="0.3">
      <c r="A1382">
        <v>631</v>
      </c>
      <c r="B1382" s="1" t="s">
        <v>36</v>
      </c>
      <c r="C1382">
        <v>33</v>
      </c>
      <c r="D1382" s="1" t="s">
        <v>22</v>
      </c>
      <c r="E1382" s="1">
        <v>0</v>
      </c>
      <c r="F1382" s="1" t="s">
        <v>23</v>
      </c>
      <c r="G1382">
        <v>0</v>
      </c>
      <c r="H1382" t="str">
        <f>IF(Append1[[#This Row],[number_vmail_messages]]&lt;=10, "Low",
IF(Append1[[#This Row],[number_vmail_messages]]&lt;=25, "Medium", "High"))</f>
        <v>Low</v>
      </c>
      <c r="I1382">
        <v>213.9</v>
      </c>
      <c r="J1382">
        <v>88</v>
      </c>
      <c r="K1382">
        <v>36.36</v>
      </c>
      <c r="L1382">
        <v>239.8</v>
      </c>
      <c r="M1382">
        <v>119</v>
      </c>
      <c r="N1382">
        <v>20.38</v>
      </c>
      <c r="O1382">
        <v>148.69999999999999</v>
      </c>
      <c r="P1382">
        <v>71</v>
      </c>
      <c r="Q1382">
        <v>6.69</v>
      </c>
      <c r="R1382">
        <v>9.8000000000000007</v>
      </c>
      <c r="S1382">
        <v>14</v>
      </c>
      <c r="T1382">
        <v>2.65</v>
      </c>
      <c r="U1382" t="str">
        <f>IF(Append1[[#This Row],[total_intl_charge]] &lt;= MEDIAN(Append1[total_intl_charge]), "Low", "High")</f>
        <v>Low</v>
      </c>
      <c r="V1382">
        <v>2</v>
      </c>
      <c r="W1382" t="s">
        <v>23</v>
      </c>
      <c r="X1382" s="1" t="s">
        <v>23</v>
      </c>
      <c r="Y1382">
        <f>IF(Append1[[#This Row],[churn]]="yes", 1,0)</f>
        <v>0</v>
      </c>
      <c r="Z1382" t="str">
        <f>IF(Append1[[#This Row],[total_eve_charge]]&lt;=15,"Low",
IF(Append1[[#This Row],[total_eve_charge]]&lt;=19,"Medium","High"))</f>
        <v>High</v>
      </c>
      <c r="AA1382" s="1" t="str">
        <f>IF(Append1[[#This Row],[total_day_charge]]&gt;30,"Heavy User",
IF(Append1[[#This Row],[total_eve_charge]]&gt;20,"Evening User",
IF(Append1[[#This Row],[total_night_charge]]&gt;10,"Night User","Low User")))</f>
        <v>Heavy User</v>
      </c>
    </row>
    <row r="1383" spans="1:27" hidden="1" x14ac:dyDescent="0.3">
      <c r="A1383">
        <v>632</v>
      </c>
      <c r="B1383" s="1" t="s">
        <v>48</v>
      </c>
      <c r="C1383">
        <v>112</v>
      </c>
      <c r="D1383" s="1" t="s">
        <v>22</v>
      </c>
      <c r="E1383" s="1">
        <v>0</v>
      </c>
      <c r="F1383" s="1" t="s">
        <v>23</v>
      </c>
      <c r="G1383">
        <v>0</v>
      </c>
      <c r="H1383" t="str">
        <f>IF(Append1[[#This Row],[number_vmail_messages]]&lt;=10, "Low",
IF(Append1[[#This Row],[number_vmail_messages]]&lt;=25, "Medium", "High"))</f>
        <v>Low</v>
      </c>
      <c r="I1383">
        <v>115.8</v>
      </c>
      <c r="J1383">
        <v>108</v>
      </c>
      <c r="K1383">
        <v>19.690000000000001</v>
      </c>
      <c r="L1383">
        <v>243.3</v>
      </c>
      <c r="M1383">
        <v>111</v>
      </c>
      <c r="N1383">
        <v>20.68</v>
      </c>
      <c r="O1383">
        <v>184.6</v>
      </c>
      <c r="P1383">
        <v>78</v>
      </c>
      <c r="Q1383">
        <v>8.31</v>
      </c>
      <c r="R1383">
        <v>13.1</v>
      </c>
      <c r="S1383">
        <v>5</v>
      </c>
      <c r="T1383">
        <v>3.54</v>
      </c>
      <c r="U1383" t="str">
        <f>IF(Append1[[#This Row],[total_intl_charge]] &lt;= MEDIAN(Append1[total_intl_charge]), "Low", "High")</f>
        <v>High</v>
      </c>
      <c r="V1383">
        <v>1</v>
      </c>
      <c r="W1383" t="s">
        <v>23</v>
      </c>
      <c r="X1383" s="1" t="s">
        <v>23</v>
      </c>
      <c r="Y1383">
        <f>IF(Append1[[#This Row],[churn]]="yes", 1,0)</f>
        <v>0</v>
      </c>
      <c r="Z1383" t="str">
        <f>IF(Append1[[#This Row],[total_eve_charge]]&lt;=15,"Low",
IF(Append1[[#This Row],[total_eve_charge]]&lt;=19,"Medium","High"))</f>
        <v>High</v>
      </c>
      <c r="AA1383" s="1" t="str">
        <f>IF(Append1[[#This Row],[total_day_charge]]&gt;30,"Heavy User",
IF(Append1[[#This Row],[total_eve_charge]]&gt;20,"Evening User",
IF(Append1[[#This Row],[total_night_charge]]&gt;10,"Night User","Low User")))</f>
        <v>Evening User</v>
      </c>
    </row>
    <row r="1384" spans="1:27" x14ac:dyDescent="0.3">
      <c r="A1384">
        <v>633</v>
      </c>
      <c r="B1384" s="1" t="s">
        <v>31</v>
      </c>
      <c r="C1384">
        <v>108</v>
      </c>
      <c r="D1384" s="1" t="s">
        <v>26</v>
      </c>
      <c r="E1384" s="1">
        <v>0</v>
      </c>
      <c r="F1384" s="1" t="s">
        <v>24</v>
      </c>
      <c r="G1384">
        <v>30</v>
      </c>
      <c r="H1384" t="str">
        <f>IF(Append1[[#This Row],[number_vmail_messages]]&lt;=10, "Low",
IF(Append1[[#This Row],[number_vmail_messages]]&lt;=25, "Medium", "High"))</f>
        <v>High</v>
      </c>
      <c r="I1384">
        <v>276.60000000000002</v>
      </c>
      <c r="J1384">
        <v>99</v>
      </c>
      <c r="K1384">
        <v>47.02</v>
      </c>
      <c r="L1384">
        <v>220.1</v>
      </c>
      <c r="M1384">
        <v>113</v>
      </c>
      <c r="N1384">
        <v>18.71</v>
      </c>
      <c r="O1384">
        <v>177.9</v>
      </c>
      <c r="P1384">
        <v>95</v>
      </c>
      <c r="Q1384">
        <v>8.01</v>
      </c>
      <c r="R1384">
        <v>9.8000000000000007</v>
      </c>
      <c r="S1384">
        <v>6</v>
      </c>
      <c r="T1384">
        <v>2.65</v>
      </c>
      <c r="U1384" t="str">
        <f>IF(Append1[[#This Row],[total_intl_charge]] &lt;= MEDIAN(Append1[total_intl_charge]), "Low", "High")</f>
        <v>Low</v>
      </c>
      <c r="V1384">
        <v>2</v>
      </c>
      <c r="W1384" t="s">
        <v>23</v>
      </c>
      <c r="X1384" s="1" t="s">
        <v>23</v>
      </c>
      <c r="Y1384">
        <f>IF(Append1[[#This Row],[churn]]="yes", 1,0)</f>
        <v>0</v>
      </c>
      <c r="Z1384" t="str">
        <f>IF(Append1[[#This Row],[total_eve_charge]]&lt;=15,"Low",
IF(Append1[[#This Row],[total_eve_charge]]&lt;=19,"Medium","High"))</f>
        <v>Medium</v>
      </c>
      <c r="AA1384" s="1" t="str">
        <f>IF(Append1[[#This Row],[total_day_charge]]&gt;30,"Heavy User",
IF(Append1[[#This Row],[total_eve_charge]]&gt;20,"Evening User",
IF(Append1[[#This Row],[total_night_charge]]&gt;10,"Night User","Low User")))</f>
        <v>Heavy User</v>
      </c>
    </row>
    <row r="1385" spans="1:27" x14ac:dyDescent="0.3">
      <c r="A1385">
        <v>634</v>
      </c>
      <c r="B1385" s="1" t="s">
        <v>74</v>
      </c>
      <c r="C1385">
        <v>136</v>
      </c>
      <c r="D1385" s="1" t="s">
        <v>22</v>
      </c>
      <c r="E1385" s="1">
        <v>0</v>
      </c>
      <c r="F1385" s="1" t="s">
        <v>24</v>
      </c>
      <c r="G1385">
        <v>21</v>
      </c>
      <c r="H1385" t="str">
        <f>IF(Append1[[#This Row],[number_vmail_messages]]&lt;=10, "Low",
IF(Append1[[#This Row],[number_vmail_messages]]&lt;=25, "Medium", "High"))</f>
        <v>Medium</v>
      </c>
      <c r="I1385">
        <v>179.4</v>
      </c>
      <c r="J1385">
        <v>88</v>
      </c>
      <c r="K1385">
        <v>30.5</v>
      </c>
      <c r="L1385">
        <v>181.1</v>
      </c>
      <c r="M1385">
        <v>97</v>
      </c>
      <c r="N1385">
        <v>15.39</v>
      </c>
      <c r="O1385">
        <v>320.7</v>
      </c>
      <c r="P1385">
        <v>120</v>
      </c>
      <c r="Q1385">
        <v>14.43</v>
      </c>
      <c r="R1385">
        <v>9.5</v>
      </c>
      <c r="S1385">
        <v>4</v>
      </c>
      <c r="T1385">
        <v>2.57</v>
      </c>
      <c r="U1385" t="str">
        <f>IF(Append1[[#This Row],[total_intl_charge]] &lt;= MEDIAN(Append1[total_intl_charge]), "Low", "High")</f>
        <v>Low</v>
      </c>
      <c r="V1385">
        <v>2</v>
      </c>
      <c r="W1385" t="s">
        <v>23</v>
      </c>
      <c r="X1385" s="1" t="s">
        <v>23</v>
      </c>
      <c r="Y1385">
        <f>IF(Append1[[#This Row],[churn]]="yes", 1,0)</f>
        <v>0</v>
      </c>
      <c r="Z1385" t="str">
        <f>IF(Append1[[#This Row],[total_eve_charge]]&lt;=15,"Low",
IF(Append1[[#This Row],[total_eve_charge]]&lt;=19,"Medium","High"))</f>
        <v>Medium</v>
      </c>
      <c r="AA1385" s="1" t="str">
        <f>IF(Append1[[#This Row],[total_day_charge]]&gt;30,"Heavy User",
IF(Append1[[#This Row],[total_eve_charge]]&gt;20,"Evening User",
IF(Append1[[#This Row],[total_night_charge]]&gt;10,"Night User","Low User")))</f>
        <v>Heavy User</v>
      </c>
    </row>
    <row r="1386" spans="1:27" hidden="1" x14ac:dyDescent="0.3">
      <c r="A1386">
        <v>635</v>
      </c>
      <c r="B1386" s="1" t="s">
        <v>72</v>
      </c>
      <c r="C1386">
        <v>128</v>
      </c>
      <c r="D1386" s="1" t="s">
        <v>26</v>
      </c>
      <c r="E1386" s="1">
        <v>0</v>
      </c>
      <c r="F1386" s="1" t="s">
        <v>23</v>
      </c>
      <c r="G1386">
        <v>0</v>
      </c>
      <c r="H1386" t="str">
        <f>IF(Append1[[#This Row],[number_vmail_messages]]&lt;=10, "Low",
IF(Append1[[#This Row],[number_vmail_messages]]&lt;=25, "Medium", "High"))</f>
        <v>Low</v>
      </c>
      <c r="I1386">
        <v>187.3</v>
      </c>
      <c r="J1386">
        <v>84</v>
      </c>
      <c r="K1386">
        <v>31.84</v>
      </c>
      <c r="L1386">
        <v>270.8</v>
      </c>
      <c r="M1386">
        <v>95</v>
      </c>
      <c r="N1386">
        <v>23.02</v>
      </c>
      <c r="O1386">
        <v>206.4</v>
      </c>
      <c r="P1386">
        <v>68</v>
      </c>
      <c r="Q1386">
        <v>9.2899999999999991</v>
      </c>
      <c r="R1386">
        <v>10.1</v>
      </c>
      <c r="S1386">
        <v>5</v>
      </c>
      <c r="T1386">
        <v>2.73</v>
      </c>
      <c r="U1386" t="str">
        <f>IF(Append1[[#This Row],[total_intl_charge]] &lt;= MEDIAN(Append1[total_intl_charge]), "Low", "High")</f>
        <v>Low</v>
      </c>
      <c r="V1386">
        <v>1</v>
      </c>
      <c r="W1386" t="s">
        <v>23</v>
      </c>
      <c r="X1386" s="1" t="s">
        <v>23</v>
      </c>
      <c r="Y1386">
        <f>IF(Append1[[#This Row],[churn]]="yes", 1,0)</f>
        <v>0</v>
      </c>
      <c r="Z1386" t="str">
        <f>IF(Append1[[#This Row],[total_eve_charge]]&lt;=15,"Low",
IF(Append1[[#This Row],[total_eve_charge]]&lt;=19,"Medium","High"))</f>
        <v>High</v>
      </c>
      <c r="AA1386" s="1" t="str">
        <f>IF(Append1[[#This Row],[total_day_charge]]&gt;30,"Heavy User",
IF(Append1[[#This Row],[total_eve_charge]]&gt;20,"Evening User",
IF(Append1[[#This Row],[total_night_charge]]&gt;10,"Night User","Low User")))</f>
        <v>Heavy User</v>
      </c>
    </row>
    <row r="1387" spans="1:27" hidden="1" x14ac:dyDescent="0.3">
      <c r="A1387">
        <v>636</v>
      </c>
      <c r="B1387" s="1" t="s">
        <v>72</v>
      </c>
      <c r="C1387">
        <v>27</v>
      </c>
      <c r="D1387" s="1" t="s">
        <v>32</v>
      </c>
      <c r="E1387" s="1">
        <v>0</v>
      </c>
      <c r="F1387" s="1" t="s">
        <v>23</v>
      </c>
      <c r="G1387">
        <v>0</v>
      </c>
      <c r="H1387" t="str">
        <f>IF(Append1[[#This Row],[number_vmail_messages]]&lt;=10, "Low",
IF(Append1[[#This Row],[number_vmail_messages]]&lt;=25, "Medium", "High"))</f>
        <v>Low</v>
      </c>
      <c r="I1387">
        <v>201.2</v>
      </c>
      <c r="J1387">
        <v>128</v>
      </c>
      <c r="K1387">
        <v>34.200000000000003</v>
      </c>
      <c r="L1387">
        <v>227.2</v>
      </c>
      <c r="M1387">
        <v>100</v>
      </c>
      <c r="N1387">
        <v>19.309999999999999</v>
      </c>
      <c r="O1387">
        <v>145.80000000000001</v>
      </c>
      <c r="P1387">
        <v>91</v>
      </c>
      <c r="Q1387">
        <v>6.56</v>
      </c>
      <c r="R1387">
        <v>8.4</v>
      </c>
      <c r="S1387">
        <v>3</v>
      </c>
      <c r="T1387">
        <v>2.27</v>
      </c>
      <c r="U1387" t="str">
        <f>IF(Append1[[#This Row],[total_intl_charge]] &lt;= MEDIAN(Append1[total_intl_charge]), "Low", "High")</f>
        <v>Low</v>
      </c>
      <c r="V1387">
        <v>2</v>
      </c>
      <c r="W1387" t="s">
        <v>23</v>
      </c>
      <c r="X1387" s="1" t="s">
        <v>23</v>
      </c>
      <c r="Y1387">
        <f>IF(Append1[[#This Row],[churn]]="yes", 1,0)</f>
        <v>0</v>
      </c>
      <c r="Z1387" t="str">
        <f>IF(Append1[[#This Row],[total_eve_charge]]&lt;=15,"Low",
IF(Append1[[#This Row],[total_eve_charge]]&lt;=19,"Medium","High"))</f>
        <v>High</v>
      </c>
      <c r="AA1387" s="1" t="str">
        <f>IF(Append1[[#This Row],[total_day_charge]]&gt;30,"Heavy User",
IF(Append1[[#This Row],[total_eve_charge]]&gt;20,"Evening User",
IF(Append1[[#This Row],[total_night_charge]]&gt;10,"Night User","Low User")))</f>
        <v>Heavy User</v>
      </c>
    </row>
    <row r="1388" spans="1:27" hidden="1" x14ac:dyDescent="0.3">
      <c r="A1388">
        <v>637</v>
      </c>
      <c r="B1388" s="1" t="s">
        <v>36</v>
      </c>
      <c r="C1388">
        <v>161</v>
      </c>
      <c r="D1388" s="1" t="s">
        <v>22</v>
      </c>
      <c r="E1388" s="1">
        <v>1</v>
      </c>
      <c r="F1388" s="1" t="s">
        <v>23</v>
      </c>
      <c r="G1388">
        <v>0</v>
      </c>
      <c r="H1388" t="str">
        <f>IF(Append1[[#This Row],[number_vmail_messages]]&lt;=10, "Low",
IF(Append1[[#This Row],[number_vmail_messages]]&lt;=25, "Medium", "High"))</f>
        <v>Low</v>
      </c>
      <c r="I1388">
        <v>189.6</v>
      </c>
      <c r="J1388">
        <v>78</v>
      </c>
      <c r="K1388">
        <v>32.229999999999997</v>
      </c>
      <c r="L1388">
        <v>267.39999999999998</v>
      </c>
      <c r="M1388">
        <v>117</v>
      </c>
      <c r="N1388">
        <v>22.73</v>
      </c>
      <c r="O1388">
        <v>184.5</v>
      </c>
      <c r="P1388">
        <v>137</v>
      </c>
      <c r="Q1388">
        <v>8.3000000000000007</v>
      </c>
      <c r="R1388">
        <v>1.3</v>
      </c>
      <c r="S1388">
        <v>6</v>
      </c>
      <c r="T1388">
        <v>0.35</v>
      </c>
      <c r="U1388" t="str">
        <f>IF(Append1[[#This Row],[total_intl_charge]] &lt;= MEDIAN(Append1[total_intl_charge]), "Low", "High")</f>
        <v>Low</v>
      </c>
      <c r="V1388">
        <v>1</v>
      </c>
      <c r="W1388" t="s">
        <v>23</v>
      </c>
      <c r="X1388" s="1" t="s">
        <v>24</v>
      </c>
      <c r="Y1388">
        <f>IF(Append1[[#This Row],[churn]]="yes", 1,0)</f>
        <v>0</v>
      </c>
      <c r="Z1388" t="str">
        <f>IF(Append1[[#This Row],[total_eve_charge]]&lt;=15,"Low",
IF(Append1[[#This Row],[total_eve_charge]]&lt;=19,"Medium","High"))</f>
        <v>High</v>
      </c>
      <c r="AA1388" s="1" t="str">
        <f>IF(Append1[[#This Row],[total_day_charge]]&gt;30,"Heavy User",
IF(Append1[[#This Row],[total_eve_charge]]&gt;20,"Evening User",
IF(Append1[[#This Row],[total_night_charge]]&gt;10,"Night User","Low User")))</f>
        <v>Heavy User</v>
      </c>
    </row>
    <row r="1389" spans="1:27" x14ac:dyDescent="0.3">
      <c r="A1389">
        <v>638</v>
      </c>
      <c r="B1389" s="1" t="s">
        <v>75</v>
      </c>
      <c r="C1389">
        <v>33</v>
      </c>
      <c r="D1389" s="1" t="s">
        <v>22</v>
      </c>
      <c r="E1389" s="1">
        <v>0</v>
      </c>
      <c r="F1389" s="1" t="s">
        <v>24</v>
      </c>
      <c r="G1389">
        <v>35</v>
      </c>
      <c r="H1389" t="str">
        <f>IF(Append1[[#This Row],[number_vmail_messages]]&lt;=10, "Low",
IF(Append1[[#This Row],[number_vmail_messages]]&lt;=25, "Medium", "High"))</f>
        <v>High</v>
      </c>
      <c r="I1389">
        <v>186.8</v>
      </c>
      <c r="J1389">
        <v>124</v>
      </c>
      <c r="K1389">
        <v>31.76</v>
      </c>
      <c r="L1389">
        <v>261</v>
      </c>
      <c r="M1389">
        <v>69</v>
      </c>
      <c r="N1389">
        <v>22.19</v>
      </c>
      <c r="O1389">
        <v>317.8</v>
      </c>
      <c r="P1389">
        <v>103</v>
      </c>
      <c r="Q1389">
        <v>14.3</v>
      </c>
      <c r="R1389">
        <v>15</v>
      </c>
      <c r="S1389">
        <v>5</v>
      </c>
      <c r="T1389">
        <v>4.05</v>
      </c>
      <c r="U1389" t="str">
        <f>IF(Append1[[#This Row],[total_intl_charge]] &lt;= MEDIAN(Append1[total_intl_charge]), "Low", "High")</f>
        <v>High</v>
      </c>
      <c r="V1389">
        <v>0</v>
      </c>
      <c r="W1389" t="s">
        <v>23</v>
      </c>
      <c r="X1389" s="1" t="s">
        <v>23</v>
      </c>
      <c r="Y1389">
        <f>IF(Append1[[#This Row],[churn]]="yes", 1,0)</f>
        <v>0</v>
      </c>
      <c r="Z1389" t="str">
        <f>IF(Append1[[#This Row],[total_eve_charge]]&lt;=15,"Low",
IF(Append1[[#This Row],[total_eve_charge]]&lt;=19,"Medium","High"))</f>
        <v>High</v>
      </c>
      <c r="AA1389" s="1" t="str">
        <f>IF(Append1[[#This Row],[total_day_charge]]&gt;30,"Heavy User",
IF(Append1[[#This Row],[total_eve_charge]]&gt;20,"Evening User",
IF(Append1[[#This Row],[total_night_charge]]&gt;10,"Night User","Low User")))</f>
        <v>Heavy User</v>
      </c>
    </row>
    <row r="1390" spans="1:27" x14ac:dyDescent="0.3">
      <c r="A1390">
        <v>639</v>
      </c>
      <c r="B1390" s="1" t="s">
        <v>45</v>
      </c>
      <c r="C1390">
        <v>120</v>
      </c>
      <c r="D1390" s="1" t="s">
        <v>22</v>
      </c>
      <c r="E1390" s="1">
        <v>0</v>
      </c>
      <c r="F1390" s="1" t="s">
        <v>24</v>
      </c>
      <c r="G1390">
        <v>31</v>
      </c>
      <c r="H1390" t="str">
        <f>IF(Append1[[#This Row],[number_vmail_messages]]&lt;=10, "Low",
IF(Append1[[#This Row],[number_vmail_messages]]&lt;=25, "Medium", "High"))</f>
        <v>High</v>
      </c>
      <c r="I1390">
        <v>153.5</v>
      </c>
      <c r="J1390">
        <v>83</v>
      </c>
      <c r="K1390">
        <v>26.1</v>
      </c>
      <c r="L1390">
        <v>219.1</v>
      </c>
      <c r="M1390">
        <v>96</v>
      </c>
      <c r="N1390">
        <v>18.62</v>
      </c>
      <c r="O1390">
        <v>237.4</v>
      </c>
      <c r="P1390">
        <v>76</v>
      </c>
      <c r="Q1390">
        <v>10.68</v>
      </c>
      <c r="R1390">
        <v>11.4</v>
      </c>
      <c r="S1390">
        <v>4</v>
      </c>
      <c r="T1390">
        <v>3.08</v>
      </c>
      <c r="U1390" t="str">
        <f>IF(Append1[[#This Row],[total_intl_charge]] &lt;= MEDIAN(Append1[total_intl_charge]), "Low", "High")</f>
        <v>High</v>
      </c>
      <c r="V1390">
        <v>0</v>
      </c>
      <c r="W1390" t="s">
        <v>23</v>
      </c>
      <c r="X1390" s="1" t="s">
        <v>23</v>
      </c>
      <c r="Y1390">
        <f>IF(Append1[[#This Row],[churn]]="yes", 1,0)</f>
        <v>0</v>
      </c>
      <c r="Z1390" t="str">
        <f>IF(Append1[[#This Row],[total_eve_charge]]&lt;=15,"Low",
IF(Append1[[#This Row],[total_eve_charge]]&lt;=19,"Medium","High"))</f>
        <v>Medium</v>
      </c>
      <c r="AA1390" s="1" t="str">
        <f>IF(Append1[[#This Row],[total_day_charge]]&gt;30,"Heavy User",
IF(Append1[[#This Row],[total_eve_charge]]&gt;20,"Evening User",
IF(Append1[[#This Row],[total_night_charge]]&gt;10,"Night User","Low User")))</f>
        <v>Night User</v>
      </c>
    </row>
    <row r="1391" spans="1:27" hidden="1" x14ac:dyDescent="0.3">
      <c r="A1391">
        <v>640</v>
      </c>
      <c r="B1391" s="1" t="s">
        <v>53</v>
      </c>
      <c r="C1391">
        <v>122</v>
      </c>
      <c r="D1391" s="1" t="s">
        <v>22</v>
      </c>
      <c r="E1391" s="1">
        <v>1</v>
      </c>
      <c r="F1391" s="1" t="s">
        <v>23</v>
      </c>
      <c r="G1391">
        <v>0</v>
      </c>
      <c r="H1391" t="str">
        <f>IF(Append1[[#This Row],[number_vmail_messages]]&lt;=10, "Low",
IF(Append1[[#This Row],[number_vmail_messages]]&lt;=25, "Medium", "High"))</f>
        <v>Low</v>
      </c>
      <c r="I1391">
        <v>230.9</v>
      </c>
      <c r="J1391">
        <v>132</v>
      </c>
      <c r="K1391">
        <v>39.25</v>
      </c>
      <c r="L1391">
        <v>243.2</v>
      </c>
      <c r="M1391">
        <v>99</v>
      </c>
      <c r="N1391">
        <v>20.67</v>
      </c>
      <c r="O1391">
        <v>182.4</v>
      </c>
      <c r="P1391">
        <v>57</v>
      </c>
      <c r="Q1391">
        <v>8.2100000000000009</v>
      </c>
      <c r="R1391">
        <v>11</v>
      </c>
      <c r="S1391">
        <v>2</v>
      </c>
      <c r="T1391">
        <v>2.97</v>
      </c>
      <c r="U1391" t="str">
        <f>IF(Append1[[#This Row],[total_intl_charge]] &lt;= MEDIAN(Append1[total_intl_charge]), "Low", "High")</f>
        <v>High</v>
      </c>
      <c r="V1391">
        <v>0</v>
      </c>
      <c r="W1391" t="s">
        <v>24</v>
      </c>
      <c r="X1391" s="1" t="s">
        <v>24</v>
      </c>
      <c r="Y1391">
        <f>IF(Append1[[#This Row],[churn]]="yes", 1,0)</f>
        <v>1</v>
      </c>
      <c r="Z1391" t="str">
        <f>IF(Append1[[#This Row],[total_eve_charge]]&lt;=15,"Low",
IF(Append1[[#This Row],[total_eve_charge]]&lt;=19,"Medium","High"))</f>
        <v>High</v>
      </c>
      <c r="AA1391" s="1" t="str">
        <f>IF(Append1[[#This Row],[total_day_charge]]&gt;30,"Heavy User",
IF(Append1[[#This Row],[total_eve_charge]]&gt;20,"Evening User",
IF(Append1[[#This Row],[total_night_charge]]&gt;10,"Night User","Low User")))</f>
        <v>Heavy User</v>
      </c>
    </row>
    <row r="1392" spans="1:27" x14ac:dyDescent="0.3">
      <c r="A1392">
        <v>641</v>
      </c>
      <c r="B1392" s="1" t="s">
        <v>71</v>
      </c>
      <c r="C1392">
        <v>148</v>
      </c>
      <c r="D1392" s="1" t="s">
        <v>22</v>
      </c>
      <c r="E1392" s="1">
        <v>0</v>
      </c>
      <c r="F1392" s="1" t="s">
        <v>24</v>
      </c>
      <c r="G1392">
        <v>26</v>
      </c>
      <c r="H1392" t="str">
        <f>IF(Append1[[#This Row],[number_vmail_messages]]&lt;=10, "Low",
IF(Append1[[#This Row],[number_vmail_messages]]&lt;=25, "Medium", "High"))</f>
        <v>High</v>
      </c>
      <c r="I1392">
        <v>244.9</v>
      </c>
      <c r="J1392">
        <v>150</v>
      </c>
      <c r="K1392">
        <v>41.63</v>
      </c>
      <c r="L1392">
        <v>118</v>
      </c>
      <c r="M1392">
        <v>138</v>
      </c>
      <c r="N1392">
        <v>10.029999999999999</v>
      </c>
      <c r="O1392">
        <v>236</v>
      </c>
      <c r="P1392">
        <v>91</v>
      </c>
      <c r="Q1392">
        <v>10.62</v>
      </c>
      <c r="R1392">
        <v>15.2</v>
      </c>
      <c r="S1392">
        <v>4</v>
      </c>
      <c r="T1392">
        <v>4.0999999999999996</v>
      </c>
      <c r="U1392" t="str">
        <f>IF(Append1[[#This Row],[total_intl_charge]] &lt;= MEDIAN(Append1[total_intl_charge]), "Low", "High")</f>
        <v>High</v>
      </c>
      <c r="V1392">
        <v>2</v>
      </c>
      <c r="W1392" t="s">
        <v>23</v>
      </c>
      <c r="X1392" s="1" t="s">
        <v>23</v>
      </c>
      <c r="Y1392">
        <f>IF(Append1[[#This Row],[churn]]="yes", 1,0)</f>
        <v>0</v>
      </c>
      <c r="Z1392" t="str">
        <f>IF(Append1[[#This Row],[total_eve_charge]]&lt;=15,"Low",
IF(Append1[[#This Row],[total_eve_charge]]&lt;=19,"Medium","High"))</f>
        <v>Low</v>
      </c>
      <c r="AA1392" s="1" t="str">
        <f>IF(Append1[[#This Row],[total_day_charge]]&gt;30,"Heavy User",
IF(Append1[[#This Row],[total_eve_charge]]&gt;20,"Evening User",
IF(Append1[[#This Row],[total_night_charge]]&gt;10,"Night User","Low User")))</f>
        <v>Heavy User</v>
      </c>
    </row>
    <row r="1393" spans="1:27" hidden="1" x14ac:dyDescent="0.3">
      <c r="A1393">
        <v>642</v>
      </c>
      <c r="B1393" s="1" t="s">
        <v>34</v>
      </c>
      <c r="C1393">
        <v>74</v>
      </c>
      <c r="D1393" s="1" t="s">
        <v>22</v>
      </c>
      <c r="E1393" s="1">
        <v>0</v>
      </c>
      <c r="F1393" s="1" t="s">
        <v>23</v>
      </c>
      <c r="G1393">
        <v>0</v>
      </c>
      <c r="H1393" t="str">
        <f>IF(Append1[[#This Row],[number_vmail_messages]]&lt;=10, "Low",
IF(Append1[[#This Row],[number_vmail_messages]]&lt;=25, "Medium", "High"))</f>
        <v>Low</v>
      </c>
      <c r="I1393">
        <v>230.9</v>
      </c>
      <c r="J1393">
        <v>93</v>
      </c>
      <c r="K1393">
        <v>39.25</v>
      </c>
      <c r="L1393">
        <v>223</v>
      </c>
      <c r="M1393">
        <v>78</v>
      </c>
      <c r="N1393">
        <v>18.96</v>
      </c>
      <c r="O1393">
        <v>157.80000000000001</v>
      </c>
      <c r="P1393">
        <v>101</v>
      </c>
      <c r="Q1393">
        <v>7.1</v>
      </c>
      <c r="R1393">
        <v>9.6999999999999993</v>
      </c>
      <c r="S1393">
        <v>2</v>
      </c>
      <c r="T1393">
        <v>2.62</v>
      </c>
      <c r="U1393" t="str">
        <f>IF(Append1[[#This Row],[total_intl_charge]] &lt;= MEDIAN(Append1[total_intl_charge]), "Low", "High")</f>
        <v>Low</v>
      </c>
      <c r="V1393">
        <v>3</v>
      </c>
      <c r="W1393" t="s">
        <v>23</v>
      </c>
      <c r="X1393" s="1" t="s">
        <v>23</v>
      </c>
      <c r="Y1393">
        <f>IF(Append1[[#This Row],[churn]]="yes", 1,0)</f>
        <v>0</v>
      </c>
      <c r="Z1393" t="str">
        <f>IF(Append1[[#This Row],[total_eve_charge]]&lt;=15,"Low",
IF(Append1[[#This Row],[total_eve_charge]]&lt;=19,"Medium","High"))</f>
        <v>Medium</v>
      </c>
      <c r="AA1393" s="1" t="str">
        <f>IF(Append1[[#This Row],[total_day_charge]]&gt;30,"Heavy User",
IF(Append1[[#This Row],[total_eve_charge]]&gt;20,"Evening User",
IF(Append1[[#This Row],[total_night_charge]]&gt;10,"Night User","Low User")))</f>
        <v>Heavy User</v>
      </c>
    </row>
    <row r="1394" spans="1:27" hidden="1" x14ac:dyDescent="0.3">
      <c r="A1394">
        <v>643</v>
      </c>
      <c r="B1394" s="1" t="s">
        <v>63</v>
      </c>
      <c r="C1394">
        <v>106</v>
      </c>
      <c r="D1394" s="1" t="s">
        <v>22</v>
      </c>
      <c r="E1394" s="1">
        <v>0</v>
      </c>
      <c r="F1394" s="1" t="s">
        <v>23</v>
      </c>
      <c r="G1394">
        <v>0</v>
      </c>
      <c r="H1394" t="str">
        <f>IF(Append1[[#This Row],[number_vmail_messages]]&lt;=10, "Low",
IF(Append1[[#This Row],[number_vmail_messages]]&lt;=25, "Medium", "High"))</f>
        <v>Low</v>
      </c>
      <c r="I1394">
        <v>187.1</v>
      </c>
      <c r="J1394">
        <v>104</v>
      </c>
      <c r="K1394">
        <v>31.81</v>
      </c>
      <c r="L1394">
        <v>250.2</v>
      </c>
      <c r="M1394">
        <v>117</v>
      </c>
      <c r="N1394">
        <v>21.27</v>
      </c>
      <c r="O1394">
        <v>144.9</v>
      </c>
      <c r="P1394">
        <v>81</v>
      </c>
      <c r="Q1394">
        <v>6.52</v>
      </c>
      <c r="R1394">
        <v>11</v>
      </c>
      <c r="S1394">
        <v>3</v>
      </c>
      <c r="T1394">
        <v>2.97</v>
      </c>
      <c r="U1394" t="str">
        <f>IF(Append1[[#This Row],[total_intl_charge]] &lt;= MEDIAN(Append1[total_intl_charge]), "Low", "High")</f>
        <v>High</v>
      </c>
      <c r="V1394">
        <v>1</v>
      </c>
      <c r="W1394" t="s">
        <v>23</v>
      </c>
      <c r="X1394" s="1" t="s">
        <v>23</v>
      </c>
      <c r="Y1394">
        <f>IF(Append1[[#This Row],[churn]]="yes", 1,0)</f>
        <v>0</v>
      </c>
      <c r="Z1394" t="str">
        <f>IF(Append1[[#This Row],[total_eve_charge]]&lt;=15,"Low",
IF(Append1[[#This Row],[total_eve_charge]]&lt;=19,"Medium","High"))</f>
        <v>High</v>
      </c>
      <c r="AA1394" s="1" t="str">
        <f>IF(Append1[[#This Row],[total_day_charge]]&gt;30,"Heavy User",
IF(Append1[[#This Row],[total_eve_charge]]&gt;20,"Evening User",
IF(Append1[[#This Row],[total_night_charge]]&gt;10,"Night User","Low User")))</f>
        <v>Heavy User</v>
      </c>
    </row>
    <row r="1395" spans="1:27" hidden="1" x14ac:dyDescent="0.3">
      <c r="A1395">
        <v>644</v>
      </c>
      <c r="B1395" s="1" t="s">
        <v>38</v>
      </c>
      <c r="C1395">
        <v>179</v>
      </c>
      <c r="D1395" s="1" t="s">
        <v>22</v>
      </c>
      <c r="E1395" s="1">
        <v>0</v>
      </c>
      <c r="F1395" s="1" t="s">
        <v>23</v>
      </c>
      <c r="G1395">
        <v>0</v>
      </c>
      <c r="H1395" t="str">
        <f>IF(Append1[[#This Row],[number_vmail_messages]]&lt;=10, "Low",
IF(Append1[[#This Row],[number_vmail_messages]]&lt;=25, "Medium", "High"))</f>
        <v>Low</v>
      </c>
      <c r="I1395">
        <v>170.7</v>
      </c>
      <c r="J1395">
        <v>54</v>
      </c>
      <c r="K1395">
        <v>29.02</v>
      </c>
      <c r="L1395">
        <v>191.1</v>
      </c>
      <c r="M1395">
        <v>108</v>
      </c>
      <c r="N1395">
        <v>16.239999999999998</v>
      </c>
      <c r="O1395">
        <v>214.6</v>
      </c>
      <c r="P1395">
        <v>107</v>
      </c>
      <c r="Q1395">
        <v>9.66</v>
      </c>
      <c r="R1395">
        <v>13.3</v>
      </c>
      <c r="S1395">
        <v>4</v>
      </c>
      <c r="T1395">
        <v>3.59</v>
      </c>
      <c r="U1395" t="str">
        <f>IF(Append1[[#This Row],[total_intl_charge]] &lt;= MEDIAN(Append1[total_intl_charge]), "Low", "High")</f>
        <v>High</v>
      </c>
      <c r="V1395">
        <v>1</v>
      </c>
      <c r="W1395" t="s">
        <v>23</v>
      </c>
      <c r="X1395" s="1" t="s">
        <v>23</v>
      </c>
      <c r="Y1395">
        <f>IF(Append1[[#This Row],[churn]]="yes", 1,0)</f>
        <v>0</v>
      </c>
      <c r="Z1395" t="str">
        <f>IF(Append1[[#This Row],[total_eve_charge]]&lt;=15,"Low",
IF(Append1[[#This Row],[total_eve_charge]]&lt;=19,"Medium","High"))</f>
        <v>Medium</v>
      </c>
      <c r="AA1395" s="1" t="str">
        <f>IF(Append1[[#This Row],[total_day_charge]]&gt;30,"Heavy User",
IF(Append1[[#This Row],[total_eve_charge]]&gt;20,"Evening User",
IF(Append1[[#This Row],[total_night_charge]]&gt;10,"Night User","Low User")))</f>
        <v>Low User</v>
      </c>
    </row>
    <row r="1396" spans="1:27" x14ac:dyDescent="0.3">
      <c r="A1396">
        <v>645</v>
      </c>
      <c r="B1396" s="1" t="s">
        <v>37</v>
      </c>
      <c r="C1396">
        <v>149</v>
      </c>
      <c r="D1396" s="1" t="s">
        <v>22</v>
      </c>
      <c r="E1396" s="1">
        <v>1</v>
      </c>
      <c r="F1396" s="1" t="s">
        <v>24</v>
      </c>
      <c r="G1396">
        <v>28</v>
      </c>
      <c r="H1396" t="str">
        <f>IF(Append1[[#This Row],[number_vmail_messages]]&lt;=10, "Low",
IF(Append1[[#This Row],[number_vmail_messages]]&lt;=25, "Medium", "High"))</f>
        <v>High</v>
      </c>
      <c r="I1396">
        <v>126.9</v>
      </c>
      <c r="J1396">
        <v>97</v>
      </c>
      <c r="K1396">
        <v>21.57</v>
      </c>
      <c r="L1396">
        <v>166.9</v>
      </c>
      <c r="M1396">
        <v>102</v>
      </c>
      <c r="N1396">
        <v>14.19</v>
      </c>
      <c r="O1396">
        <v>145.19999999999999</v>
      </c>
      <c r="P1396">
        <v>77</v>
      </c>
      <c r="Q1396">
        <v>6.53</v>
      </c>
      <c r="R1396">
        <v>8.8000000000000007</v>
      </c>
      <c r="S1396">
        <v>3</v>
      </c>
      <c r="T1396">
        <v>2.38</v>
      </c>
      <c r="U1396" t="str">
        <f>IF(Append1[[#This Row],[total_intl_charge]] &lt;= MEDIAN(Append1[total_intl_charge]), "Low", "High")</f>
        <v>Low</v>
      </c>
      <c r="V1396">
        <v>5</v>
      </c>
      <c r="W1396" t="s">
        <v>24</v>
      </c>
      <c r="X1396" s="1" t="s">
        <v>24</v>
      </c>
      <c r="Y1396">
        <f>IF(Append1[[#This Row],[churn]]="yes", 1,0)</f>
        <v>1</v>
      </c>
      <c r="Z1396" t="str">
        <f>IF(Append1[[#This Row],[total_eve_charge]]&lt;=15,"Low",
IF(Append1[[#This Row],[total_eve_charge]]&lt;=19,"Medium","High"))</f>
        <v>Low</v>
      </c>
      <c r="AA1396" s="1" t="str">
        <f>IF(Append1[[#This Row],[total_day_charge]]&gt;30,"Heavy User",
IF(Append1[[#This Row],[total_eve_charge]]&gt;20,"Evening User",
IF(Append1[[#This Row],[total_night_charge]]&gt;10,"Night User","Low User")))</f>
        <v>Low User</v>
      </c>
    </row>
    <row r="1397" spans="1:27" hidden="1" x14ac:dyDescent="0.3">
      <c r="A1397">
        <v>646</v>
      </c>
      <c r="B1397" s="1" t="s">
        <v>35</v>
      </c>
      <c r="C1397">
        <v>77</v>
      </c>
      <c r="D1397" s="1" t="s">
        <v>26</v>
      </c>
      <c r="E1397" s="1">
        <v>0</v>
      </c>
      <c r="F1397" s="1" t="s">
        <v>23</v>
      </c>
      <c r="G1397">
        <v>0</v>
      </c>
      <c r="H1397" t="str">
        <f>IF(Append1[[#This Row],[number_vmail_messages]]&lt;=10, "Low",
IF(Append1[[#This Row],[number_vmail_messages]]&lt;=25, "Medium", "High"))</f>
        <v>Low</v>
      </c>
      <c r="I1397">
        <v>189.5</v>
      </c>
      <c r="J1397">
        <v>112</v>
      </c>
      <c r="K1397">
        <v>32.22</v>
      </c>
      <c r="L1397">
        <v>207</v>
      </c>
      <c r="M1397">
        <v>95</v>
      </c>
      <c r="N1397">
        <v>17.600000000000001</v>
      </c>
      <c r="O1397">
        <v>214.1</v>
      </c>
      <c r="P1397">
        <v>91</v>
      </c>
      <c r="Q1397">
        <v>9.6300000000000008</v>
      </c>
      <c r="R1397">
        <v>9.1999999999999993</v>
      </c>
      <c r="S1397">
        <v>7</v>
      </c>
      <c r="T1397">
        <v>2.48</v>
      </c>
      <c r="U1397" t="str">
        <f>IF(Append1[[#This Row],[total_intl_charge]] &lt;= MEDIAN(Append1[total_intl_charge]), "Low", "High")</f>
        <v>Low</v>
      </c>
      <c r="V1397">
        <v>0</v>
      </c>
      <c r="W1397" t="s">
        <v>23</v>
      </c>
      <c r="X1397" s="1" t="s">
        <v>23</v>
      </c>
      <c r="Y1397">
        <f>IF(Append1[[#This Row],[churn]]="yes", 1,0)</f>
        <v>0</v>
      </c>
      <c r="Z1397" t="str">
        <f>IF(Append1[[#This Row],[total_eve_charge]]&lt;=15,"Low",
IF(Append1[[#This Row],[total_eve_charge]]&lt;=19,"Medium","High"))</f>
        <v>Medium</v>
      </c>
      <c r="AA1397" s="1" t="str">
        <f>IF(Append1[[#This Row],[total_day_charge]]&gt;30,"Heavy User",
IF(Append1[[#This Row],[total_eve_charge]]&gt;20,"Evening User",
IF(Append1[[#This Row],[total_night_charge]]&gt;10,"Night User","Low User")))</f>
        <v>Heavy User</v>
      </c>
    </row>
    <row r="1398" spans="1:27" hidden="1" x14ac:dyDescent="0.3">
      <c r="A1398">
        <v>647</v>
      </c>
      <c r="B1398" s="1" t="s">
        <v>42</v>
      </c>
      <c r="C1398">
        <v>127</v>
      </c>
      <c r="D1398" s="1" t="s">
        <v>32</v>
      </c>
      <c r="E1398" s="1">
        <v>1</v>
      </c>
      <c r="F1398" s="1" t="s">
        <v>23</v>
      </c>
      <c r="G1398">
        <v>0</v>
      </c>
      <c r="H1398" t="str">
        <f>IF(Append1[[#This Row],[number_vmail_messages]]&lt;=10, "Low",
IF(Append1[[#This Row],[number_vmail_messages]]&lt;=25, "Medium", "High"))</f>
        <v>Low</v>
      </c>
      <c r="I1398">
        <v>176.9</v>
      </c>
      <c r="J1398">
        <v>110</v>
      </c>
      <c r="K1398">
        <v>30.07</v>
      </c>
      <c r="L1398">
        <v>167.9</v>
      </c>
      <c r="M1398">
        <v>100</v>
      </c>
      <c r="N1398">
        <v>14.27</v>
      </c>
      <c r="O1398">
        <v>182.2</v>
      </c>
      <c r="P1398">
        <v>138</v>
      </c>
      <c r="Q1398">
        <v>8.1999999999999993</v>
      </c>
      <c r="R1398">
        <v>7.7</v>
      </c>
      <c r="S1398">
        <v>2</v>
      </c>
      <c r="T1398">
        <v>2.08</v>
      </c>
      <c r="U1398" t="str">
        <f>IF(Append1[[#This Row],[total_intl_charge]] &lt;= MEDIAN(Append1[total_intl_charge]), "Low", "High")</f>
        <v>Low</v>
      </c>
      <c r="V1398">
        <v>1</v>
      </c>
      <c r="W1398" t="s">
        <v>24</v>
      </c>
      <c r="X1398" s="1" t="s">
        <v>24</v>
      </c>
      <c r="Y1398">
        <f>IF(Append1[[#This Row],[churn]]="yes", 1,0)</f>
        <v>1</v>
      </c>
      <c r="Z1398" t="str">
        <f>IF(Append1[[#This Row],[total_eve_charge]]&lt;=15,"Low",
IF(Append1[[#This Row],[total_eve_charge]]&lt;=19,"Medium","High"))</f>
        <v>Low</v>
      </c>
      <c r="AA1398" s="1" t="str">
        <f>IF(Append1[[#This Row],[total_day_charge]]&gt;30,"Heavy User",
IF(Append1[[#This Row],[total_eve_charge]]&gt;20,"Evening User",
IF(Append1[[#This Row],[total_night_charge]]&gt;10,"Night User","Low User")))</f>
        <v>Heavy User</v>
      </c>
    </row>
    <row r="1399" spans="1:27" hidden="1" x14ac:dyDescent="0.3">
      <c r="A1399">
        <v>648</v>
      </c>
      <c r="B1399" s="1" t="s">
        <v>63</v>
      </c>
      <c r="C1399">
        <v>106</v>
      </c>
      <c r="D1399" s="1" t="s">
        <v>26</v>
      </c>
      <c r="E1399" s="1">
        <v>0</v>
      </c>
      <c r="F1399" s="1" t="s">
        <v>23</v>
      </c>
      <c r="G1399">
        <v>0</v>
      </c>
      <c r="H1399" t="str">
        <f>IF(Append1[[#This Row],[number_vmail_messages]]&lt;=10, "Low",
IF(Append1[[#This Row],[number_vmail_messages]]&lt;=25, "Medium", "High"))</f>
        <v>Low</v>
      </c>
      <c r="I1399">
        <v>169.4</v>
      </c>
      <c r="J1399">
        <v>107</v>
      </c>
      <c r="K1399">
        <v>28.8</v>
      </c>
      <c r="L1399">
        <v>197.2</v>
      </c>
      <c r="M1399">
        <v>71</v>
      </c>
      <c r="N1399">
        <v>16.760000000000002</v>
      </c>
      <c r="O1399">
        <v>202.2</v>
      </c>
      <c r="P1399">
        <v>79</v>
      </c>
      <c r="Q1399">
        <v>9.1</v>
      </c>
      <c r="R1399">
        <v>10.7</v>
      </c>
      <c r="S1399">
        <v>4</v>
      </c>
      <c r="T1399">
        <v>2.89</v>
      </c>
      <c r="U1399" t="str">
        <f>IF(Append1[[#This Row],[total_intl_charge]] &lt;= MEDIAN(Append1[total_intl_charge]), "Low", "High")</f>
        <v>High</v>
      </c>
      <c r="V1399">
        <v>1</v>
      </c>
      <c r="W1399" t="s">
        <v>23</v>
      </c>
      <c r="X1399" s="1" t="s">
        <v>23</v>
      </c>
      <c r="Y1399">
        <f>IF(Append1[[#This Row],[churn]]="yes", 1,0)</f>
        <v>0</v>
      </c>
      <c r="Z1399" t="str">
        <f>IF(Append1[[#This Row],[total_eve_charge]]&lt;=15,"Low",
IF(Append1[[#This Row],[total_eve_charge]]&lt;=19,"Medium","High"))</f>
        <v>Medium</v>
      </c>
      <c r="AA1399" s="1" t="str">
        <f>IF(Append1[[#This Row],[total_day_charge]]&gt;30,"Heavy User",
IF(Append1[[#This Row],[total_eve_charge]]&gt;20,"Evening User",
IF(Append1[[#This Row],[total_night_charge]]&gt;10,"Night User","Low User")))</f>
        <v>Low User</v>
      </c>
    </row>
    <row r="1400" spans="1:27" x14ac:dyDescent="0.3">
      <c r="A1400">
        <v>649</v>
      </c>
      <c r="B1400" s="1" t="s">
        <v>25</v>
      </c>
      <c r="C1400">
        <v>61</v>
      </c>
      <c r="D1400" s="1" t="s">
        <v>22</v>
      </c>
      <c r="E1400" s="1">
        <v>0</v>
      </c>
      <c r="F1400" s="1" t="s">
        <v>24</v>
      </c>
      <c r="G1400">
        <v>20</v>
      </c>
      <c r="H1400" t="str">
        <f>IF(Append1[[#This Row],[number_vmail_messages]]&lt;=10, "Low",
IF(Append1[[#This Row],[number_vmail_messages]]&lt;=25, "Medium", "High"))</f>
        <v>Medium</v>
      </c>
      <c r="I1400">
        <v>254.4</v>
      </c>
      <c r="J1400">
        <v>133</v>
      </c>
      <c r="K1400">
        <v>43.25</v>
      </c>
      <c r="L1400">
        <v>161.69999999999999</v>
      </c>
      <c r="M1400">
        <v>96</v>
      </c>
      <c r="N1400">
        <v>13.74</v>
      </c>
      <c r="O1400">
        <v>251.4</v>
      </c>
      <c r="P1400">
        <v>91</v>
      </c>
      <c r="Q1400">
        <v>11.31</v>
      </c>
      <c r="R1400">
        <v>10.5</v>
      </c>
      <c r="S1400">
        <v>4</v>
      </c>
      <c r="T1400">
        <v>2.84</v>
      </c>
      <c r="U1400" t="str">
        <f>IF(Append1[[#This Row],[total_intl_charge]] &lt;= MEDIAN(Append1[total_intl_charge]), "Low", "High")</f>
        <v>High</v>
      </c>
      <c r="V1400">
        <v>0</v>
      </c>
      <c r="W1400" t="s">
        <v>23</v>
      </c>
      <c r="X1400" s="1" t="s">
        <v>23</v>
      </c>
      <c r="Y1400">
        <f>IF(Append1[[#This Row],[churn]]="yes", 1,0)</f>
        <v>0</v>
      </c>
      <c r="Z1400" t="str">
        <f>IF(Append1[[#This Row],[total_eve_charge]]&lt;=15,"Low",
IF(Append1[[#This Row],[total_eve_charge]]&lt;=19,"Medium","High"))</f>
        <v>Low</v>
      </c>
      <c r="AA1400" s="1" t="str">
        <f>IF(Append1[[#This Row],[total_day_charge]]&gt;30,"Heavy User",
IF(Append1[[#This Row],[total_eve_charge]]&gt;20,"Evening User",
IF(Append1[[#This Row],[total_night_charge]]&gt;10,"Night User","Low User")))</f>
        <v>Heavy User</v>
      </c>
    </row>
    <row r="1401" spans="1:27" x14ac:dyDescent="0.3">
      <c r="A1401">
        <v>650</v>
      </c>
      <c r="B1401" s="1" t="s">
        <v>70</v>
      </c>
      <c r="C1401">
        <v>135</v>
      </c>
      <c r="D1401" s="1" t="s">
        <v>26</v>
      </c>
      <c r="E1401" s="1">
        <v>1</v>
      </c>
      <c r="F1401" s="1" t="s">
        <v>24</v>
      </c>
      <c r="G1401">
        <v>24</v>
      </c>
      <c r="H1401" t="str">
        <f>IF(Append1[[#This Row],[number_vmail_messages]]&lt;=10, "Low",
IF(Append1[[#This Row],[number_vmail_messages]]&lt;=25, "Medium", "High"))</f>
        <v>Medium</v>
      </c>
      <c r="I1401">
        <v>127.7</v>
      </c>
      <c r="J1401">
        <v>54</v>
      </c>
      <c r="K1401">
        <v>21.71</v>
      </c>
      <c r="L1401">
        <v>215</v>
      </c>
      <c r="M1401">
        <v>105</v>
      </c>
      <c r="N1401">
        <v>18.28</v>
      </c>
      <c r="O1401">
        <v>234.3</v>
      </c>
      <c r="P1401">
        <v>84</v>
      </c>
      <c r="Q1401">
        <v>10.54</v>
      </c>
      <c r="R1401">
        <v>5.8</v>
      </c>
      <c r="S1401">
        <v>4</v>
      </c>
      <c r="T1401">
        <v>1.57</v>
      </c>
      <c r="U1401" t="str">
        <f>IF(Append1[[#This Row],[total_intl_charge]] &lt;= MEDIAN(Append1[total_intl_charge]), "Low", "High")</f>
        <v>Low</v>
      </c>
      <c r="V1401">
        <v>2</v>
      </c>
      <c r="W1401" t="s">
        <v>23</v>
      </c>
      <c r="X1401" s="1" t="s">
        <v>24</v>
      </c>
      <c r="Y1401">
        <f>IF(Append1[[#This Row],[churn]]="yes", 1,0)</f>
        <v>0</v>
      </c>
      <c r="Z1401" t="str">
        <f>IF(Append1[[#This Row],[total_eve_charge]]&lt;=15,"Low",
IF(Append1[[#This Row],[total_eve_charge]]&lt;=19,"Medium","High"))</f>
        <v>Medium</v>
      </c>
      <c r="AA1401" s="1" t="str">
        <f>IF(Append1[[#This Row],[total_day_charge]]&gt;30,"Heavy User",
IF(Append1[[#This Row],[total_eve_charge]]&gt;20,"Evening User",
IF(Append1[[#This Row],[total_night_charge]]&gt;10,"Night User","Low User")))</f>
        <v>Night User</v>
      </c>
    </row>
    <row r="1402" spans="1:27" x14ac:dyDescent="0.3">
      <c r="A1402">
        <v>651</v>
      </c>
      <c r="B1402" s="1" t="s">
        <v>31</v>
      </c>
      <c r="C1402">
        <v>115</v>
      </c>
      <c r="D1402" s="1" t="s">
        <v>22</v>
      </c>
      <c r="E1402" s="1">
        <v>0</v>
      </c>
      <c r="F1402" s="1" t="s">
        <v>24</v>
      </c>
      <c r="G1402">
        <v>26</v>
      </c>
      <c r="H1402" t="str">
        <f>IF(Append1[[#This Row],[number_vmail_messages]]&lt;=10, "Low",
IF(Append1[[#This Row],[number_vmail_messages]]&lt;=25, "Medium", "High"))</f>
        <v>High</v>
      </c>
      <c r="I1402">
        <v>170.5</v>
      </c>
      <c r="J1402">
        <v>107</v>
      </c>
      <c r="K1402">
        <v>28.99</v>
      </c>
      <c r="L1402">
        <v>217.2</v>
      </c>
      <c r="M1402">
        <v>77</v>
      </c>
      <c r="N1402">
        <v>18.46</v>
      </c>
      <c r="O1402">
        <v>225.7</v>
      </c>
      <c r="P1402">
        <v>71</v>
      </c>
      <c r="Q1402">
        <v>10.16</v>
      </c>
      <c r="R1402">
        <v>13.6</v>
      </c>
      <c r="S1402">
        <v>5</v>
      </c>
      <c r="T1402">
        <v>3.67</v>
      </c>
      <c r="U1402" t="str">
        <f>IF(Append1[[#This Row],[total_intl_charge]] &lt;= MEDIAN(Append1[total_intl_charge]), "Low", "High")</f>
        <v>High</v>
      </c>
      <c r="V1402">
        <v>6</v>
      </c>
      <c r="W1402" t="s">
        <v>23</v>
      </c>
      <c r="X1402" s="1" t="s">
        <v>23</v>
      </c>
      <c r="Y1402">
        <f>IF(Append1[[#This Row],[churn]]="yes", 1,0)</f>
        <v>0</v>
      </c>
      <c r="Z1402" t="str">
        <f>IF(Append1[[#This Row],[total_eve_charge]]&lt;=15,"Low",
IF(Append1[[#This Row],[total_eve_charge]]&lt;=19,"Medium","High"))</f>
        <v>Medium</v>
      </c>
      <c r="AA1402" s="1" t="str">
        <f>IF(Append1[[#This Row],[total_day_charge]]&gt;30,"Heavy User",
IF(Append1[[#This Row],[total_eve_charge]]&gt;20,"Evening User",
IF(Append1[[#This Row],[total_night_charge]]&gt;10,"Night User","Low User")))</f>
        <v>Night User</v>
      </c>
    </row>
    <row r="1403" spans="1:27" hidden="1" x14ac:dyDescent="0.3">
      <c r="A1403">
        <v>652</v>
      </c>
      <c r="B1403" s="1" t="s">
        <v>70</v>
      </c>
      <c r="C1403">
        <v>167</v>
      </c>
      <c r="D1403" s="1" t="s">
        <v>32</v>
      </c>
      <c r="E1403" s="1">
        <v>1</v>
      </c>
      <c r="F1403" s="1" t="s">
        <v>23</v>
      </c>
      <c r="G1403">
        <v>0</v>
      </c>
      <c r="H1403" t="str">
        <f>IF(Append1[[#This Row],[number_vmail_messages]]&lt;=10, "Low",
IF(Append1[[#This Row],[number_vmail_messages]]&lt;=25, "Medium", "High"))</f>
        <v>Low</v>
      </c>
      <c r="I1403">
        <v>219.1</v>
      </c>
      <c r="J1403">
        <v>100</v>
      </c>
      <c r="K1403">
        <v>37.25</v>
      </c>
      <c r="L1403">
        <v>242.9</v>
      </c>
      <c r="M1403">
        <v>90</v>
      </c>
      <c r="N1403">
        <v>20.65</v>
      </c>
      <c r="O1403">
        <v>168.9</v>
      </c>
      <c r="P1403">
        <v>101</v>
      </c>
      <c r="Q1403">
        <v>7.6</v>
      </c>
      <c r="R1403">
        <v>10.1</v>
      </c>
      <c r="S1403">
        <v>4</v>
      </c>
      <c r="T1403">
        <v>2.73</v>
      </c>
      <c r="U1403" t="str">
        <f>IF(Append1[[#This Row],[total_intl_charge]] &lt;= MEDIAN(Append1[total_intl_charge]), "Low", "High")</f>
        <v>Low</v>
      </c>
      <c r="V1403">
        <v>2</v>
      </c>
      <c r="W1403" t="s">
        <v>23</v>
      </c>
      <c r="X1403" s="1" t="s">
        <v>24</v>
      </c>
      <c r="Y1403">
        <f>IF(Append1[[#This Row],[churn]]="yes", 1,0)</f>
        <v>0</v>
      </c>
      <c r="Z1403" t="str">
        <f>IF(Append1[[#This Row],[total_eve_charge]]&lt;=15,"Low",
IF(Append1[[#This Row],[total_eve_charge]]&lt;=19,"Medium","High"))</f>
        <v>High</v>
      </c>
      <c r="AA1403" s="1" t="str">
        <f>IF(Append1[[#This Row],[total_day_charge]]&gt;30,"Heavy User",
IF(Append1[[#This Row],[total_eve_charge]]&gt;20,"Evening User",
IF(Append1[[#This Row],[total_night_charge]]&gt;10,"Night User","Low User")))</f>
        <v>Heavy User</v>
      </c>
    </row>
    <row r="1404" spans="1:27" hidden="1" x14ac:dyDescent="0.3">
      <c r="A1404">
        <v>653</v>
      </c>
      <c r="B1404" s="1" t="s">
        <v>71</v>
      </c>
      <c r="C1404">
        <v>112</v>
      </c>
      <c r="D1404" s="1" t="s">
        <v>22</v>
      </c>
      <c r="E1404" s="1">
        <v>1</v>
      </c>
      <c r="F1404" s="1" t="s">
        <v>23</v>
      </c>
      <c r="G1404">
        <v>0</v>
      </c>
      <c r="H1404" t="str">
        <f>IF(Append1[[#This Row],[number_vmail_messages]]&lt;=10, "Low",
IF(Append1[[#This Row],[number_vmail_messages]]&lt;=25, "Medium", "High"))</f>
        <v>Low</v>
      </c>
      <c r="I1404">
        <v>161.9</v>
      </c>
      <c r="J1404">
        <v>138</v>
      </c>
      <c r="K1404">
        <v>27.52</v>
      </c>
      <c r="L1404">
        <v>200.9</v>
      </c>
      <c r="M1404">
        <v>114</v>
      </c>
      <c r="N1404">
        <v>17.079999999999998</v>
      </c>
      <c r="O1404">
        <v>134</v>
      </c>
      <c r="P1404">
        <v>134</v>
      </c>
      <c r="Q1404">
        <v>6.03</v>
      </c>
      <c r="R1404">
        <v>10.7</v>
      </c>
      <c r="S1404">
        <v>4</v>
      </c>
      <c r="T1404">
        <v>2.89</v>
      </c>
      <c r="U1404" t="str">
        <f>IF(Append1[[#This Row],[total_intl_charge]] &lt;= MEDIAN(Append1[total_intl_charge]), "Low", "High")</f>
        <v>High</v>
      </c>
      <c r="V1404">
        <v>1</v>
      </c>
      <c r="W1404" t="s">
        <v>23</v>
      </c>
      <c r="X1404" s="1" t="s">
        <v>24</v>
      </c>
      <c r="Y1404">
        <f>IF(Append1[[#This Row],[churn]]="yes", 1,0)</f>
        <v>0</v>
      </c>
      <c r="Z1404" t="str">
        <f>IF(Append1[[#This Row],[total_eve_charge]]&lt;=15,"Low",
IF(Append1[[#This Row],[total_eve_charge]]&lt;=19,"Medium","High"))</f>
        <v>Medium</v>
      </c>
      <c r="AA1404" s="1" t="str">
        <f>IF(Append1[[#This Row],[total_day_charge]]&gt;30,"Heavy User",
IF(Append1[[#This Row],[total_eve_charge]]&gt;20,"Evening User",
IF(Append1[[#This Row],[total_night_charge]]&gt;10,"Night User","Low User")))</f>
        <v>Low User</v>
      </c>
    </row>
    <row r="1405" spans="1:27" x14ac:dyDescent="0.3">
      <c r="A1405">
        <v>654</v>
      </c>
      <c r="B1405" s="1" t="s">
        <v>37</v>
      </c>
      <c r="C1405">
        <v>35</v>
      </c>
      <c r="D1405" s="1" t="s">
        <v>26</v>
      </c>
      <c r="E1405" s="1">
        <v>0</v>
      </c>
      <c r="F1405" s="1" t="s">
        <v>24</v>
      </c>
      <c r="G1405">
        <v>27</v>
      </c>
      <c r="H1405" t="str">
        <f>IF(Append1[[#This Row],[number_vmail_messages]]&lt;=10, "Low",
IF(Append1[[#This Row],[number_vmail_messages]]&lt;=25, "Medium", "High"))</f>
        <v>High</v>
      </c>
      <c r="I1405">
        <v>241.7</v>
      </c>
      <c r="J1405">
        <v>87</v>
      </c>
      <c r="K1405">
        <v>41.09</v>
      </c>
      <c r="L1405">
        <v>142</v>
      </c>
      <c r="M1405">
        <v>101</v>
      </c>
      <c r="N1405">
        <v>12.07</v>
      </c>
      <c r="O1405">
        <v>288.89999999999998</v>
      </c>
      <c r="P1405">
        <v>68</v>
      </c>
      <c r="Q1405">
        <v>13</v>
      </c>
      <c r="R1405">
        <v>9.4</v>
      </c>
      <c r="S1405">
        <v>4</v>
      </c>
      <c r="T1405">
        <v>2.54</v>
      </c>
      <c r="U1405" t="str">
        <f>IF(Append1[[#This Row],[total_intl_charge]] &lt;= MEDIAN(Append1[total_intl_charge]), "Low", "High")</f>
        <v>Low</v>
      </c>
      <c r="V1405">
        <v>1</v>
      </c>
      <c r="W1405" t="s">
        <v>23</v>
      </c>
      <c r="X1405" s="1" t="s">
        <v>23</v>
      </c>
      <c r="Y1405">
        <f>IF(Append1[[#This Row],[churn]]="yes", 1,0)</f>
        <v>0</v>
      </c>
      <c r="Z1405" t="str">
        <f>IF(Append1[[#This Row],[total_eve_charge]]&lt;=15,"Low",
IF(Append1[[#This Row],[total_eve_charge]]&lt;=19,"Medium","High"))</f>
        <v>Low</v>
      </c>
      <c r="AA1405" s="1" t="str">
        <f>IF(Append1[[#This Row],[total_day_charge]]&gt;30,"Heavy User",
IF(Append1[[#This Row],[total_eve_charge]]&gt;20,"Evening User",
IF(Append1[[#This Row],[total_night_charge]]&gt;10,"Night User","Low User")))</f>
        <v>Heavy User</v>
      </c>
    </row>
    <row r="1406" spans="1:27" hidden="1" x14ac:dyDescent="0.3">
      <c r="A1406">
        <v>655</v>
      </c>
      <c r="B1406" s="1" t="s">
        <v>21</v>
      </c>
      <c r="C1406">
        <v>103</v>
      </c>
      <c r="D1406" s="1" t="s">
        <v>32</v>
      </c>
      <c r="E1406" s="1">
        <v>1</v>
      </c>
      <c r="F1406" s="1" t="s">
        <v>23</v>
      </c>
      <c r="G1406">
        <v>0</v>
      </c>
      <c r="H1406" t="str">
        <f>IF(Append1[[#This Row],[number_vmail_messages]]&lt;=10, "Low",
IF(Append1[[#This Row],[number_vmail_messages]]&lt;=25, "Medium", "High"))</f>
        <v>Low</v>
      </c>
      <c r="I1406">
        <v>62.8</v>
      </c>
      <c r="J1406">
        <v>124</v>
      </c>
      <c r="K1406">
        <v>10.68</v>
      </c>
      <c r="L1406">
        <v>170.4</v>
      </c>
      <c r="M1406">
        <v>66</v>
      </c>
      <c r="N1406">
        <v>14.48</v>
      </c>
      <c r="O1406">
        <v>280.2</v>
      </c>
      <c r="P1406">
        <v>78</v>
      </c>
      <c r="Q1406">
        <v>12.61</v>
      </c>
      <c r="R1406">
        <v>9.4</v>
      </c>
      <c r="S1406">
        <v>4</v>
      </c>
      <c r="T1406">
        <v>2.54</v>
      </c>
      <c r="U1406" t="str">
        <f>IF(Append1[[#This Row],[total_intl_charge]] &lt;= MEDIAN(Append1[total_intl_charge]), "Low", "High")</f>
        <v>Low</v>
      </c>
      <c r="V1406">
        <v>3</v>
      </c>
      <c r="W1406" t="s">
        <v>23</v>
      </c>
      <c r="X1406" s="1" t="s">
        <v>24</v>
      </c>
      <c r="Y1406">
        <f>IF(Append1[[#This Row],[churn]]="yes", 1,0)</f>
        <v>0</v>
      </c>
      <c r="Z1406" t="str">
        <f>IF(Append1[[#This Row],[total_eve_charge]]&lt;=15,"Low",
IF(Append1[[#This Row],[total_eve_charge]]&lt;=19,"Medium","High"))</f>
        <v>Low</v>
      </c>
      <c r="AA1406" s="1" t="str">
        <f>IF(Append1[[#This Row],[total_day_charge]]&gt;30,"Heavy User",
IF(Append1[[#This Row],[total_eve_charge]]&gt;20,"Evening User",
IF(Append1[[#This Row],[total_night_charge]]&gt;10,"Night User","Low User")))</f>
        <v>Night User</v>
      </c>
    </row>
    <row r="1407" spans="1:27" x14ac:dyDescent="0.3">
      <c r="A1407">
        <v>656</v>
      </c>
      <c r="B1407" s="1" t="s">
        <v>43</v>
      </c>
      <c r="C1407">
        <v>107</v>
      </c>
      <c r="D1407" s="1" t="s">
        <v>22</v>
      </c>
      <c r="E1407" s="1">
        <v>0</v>
      </c>
      <c r="F1407" s="1" t="s">
        <v>24</v>
      </c>
      <c r="G1407">
        <v>22</v>
      </c>
      <c r="H1407" t="str">
        <f>IF(Append1[[#This Row],[number_vmail_messages]]&lt;=10, "Low",
IF(Append1[[#This Row],[number_vmail_messages]]&lt;=25, "Medium", "High"))</f>
        <v>Medium</v>
      </c>
      <c r="I1407">
        <v>281.10000000000002</v>
      </c>
      <c r="J1407">
        <v>83</v>
      </c>
      <c r="K1407">
        <v>47.79</v>
      </c>
      <c r="L1407">
        <v>143.69999999999999</v>
      </c>
      <c r="M1407">
        <v>130</v>
      </c>
      <c r="N1407">
        <v>12.21</v>
      </c>
      <c r="O1407">
        <v>239.4</v>
      </c>
      <c r="P1407">
        <v>128</v>
      </c>
      <c r="Q1407">
        <v>10.77</v>
      </c>
      <c r="R1407">
        <v>11.2</v>
      </c>
      <c r="S1407">
        <v>9</v>
      </c>
      <c r="T1407">
        <v>3.02</v>
      </c>
      <c r="U1407" t="str">
        <f>IF(Append1[[#This Row],[total_intl_charge]] &lt;= MEDIAN(Append1[total_intl_charge]), "Low", "High")</f>
        <v>High</v>
      </c>
      <c r="V1407">
        <v>1</v>
      </c>
      <c r="W1407" t="s">
        <v>23</v>
      </c>
      <c r="X1407" s="1" t="s">
        <v>23</v>
      </c>
      <c r="Y1407">
        <f>IF(Append1[[#This Row],[churn]]="yes", 1,0)</f>
        <v>0</v>
      </c>
      <c r="Z1407" t="str">
        <f>IF(Append1[[#This Row],[total_eve_charge]]&lt;=15,"Low",
IF(Append1[[#This Row],[total_eve_charge]]&lt;=19,"Medium","High"))</f>
        <v>Low</v>
      </c>
      <c r="AA1407" s="1" t="str">
        <f>IF(Append1[[#This Row],[total_day_charge]]&gt;30,"Heavy User",
IF(Append1[[#This Row],[total_eve_charge]]&gt;20,"Evening User",
IF(Append1[[#This Row],[total_night_charge]]&gt;10,"Night User","Low User")))</f>
        <v>Heavy User</v>
      </c>
    </row>
    <row r="1408" spans="1:27" hidden="1" x14ac:dyDescent="0.3">
      <c r="A1408">
        <v>657</v>
      </c>
      <c r="B1408" s="1" t="s">
        <v>53</v>
      </c>
      <c r="C1408">
        <v>69</v>
      </c>
      <c r="D1408" s="1" t="s">
        <v>22</v>
      </c>
      <c r="E1408" s="1">
        <v>0</v>
      </c>
      <c r="F1408" s="1" t="s">
        <v>23</v>
      </c>
      <c r="G1408">
        <v>0</v>
      </c>
      <c r="H1408" t="str">
        <f>IF(Append1[[#This Row],[number_vmail_messages]]&lt;=10, "Low",
IF(Append1[[#This Row],[number_vmail_messages]]&lt;=25, "Medium", "High"))</f>
        <v>Low</v>
      </c>
      <c r="I1408">
        <v>228.2</v>
      </c>
      <c r="J1408">
        <v>70</v>
      </c>
      <c r="K1408">
        <v>38.79</v>
      </c>
      <c r="L1408">
        <v>263.7</v>
      </c>
      <c r="M1408">
        <v>80</v>
      </c>
      <c r="N1408">
        <v>22.41</v>
      </c>
      <c r="O1408">
        <v>142.6</v>
      </c>
      <c r="P1408">
        <v>60</v>
      </c>
      <c r="Q1408">
        <v>6.42</v>
      </c>
      <c r="R1408">
        <v>10.7</v>
      </c>
      <c r="S1408">
        <v>5</v>
      </c>
      <c r="T1408">
        <v>2.89</v>
      </c>
      <c r="U1408" t="str">
        <f>IF(Append1[[#This Row],[total_intl_charge]] &lt;= MEDIAN(Append1[total_intl_charge]), "Low", "High")</f>
        <v>High</v>
      </c>
      <c r="V1408">
        <v>3</v>
      </c>
      <c r="W1408" t="s">
        <v>23</v>
      </c>
      <c r="X1408" s="1" t="s">
        <v>23</v>
      </c>
      <c r="Y1408">
        <f>IF(Append1[[#This Row],[churn]]="yes", 1,0)</f>
        <v>0</v>
      </c>
      <c r="Z1408" t="str">
        <f>IF(Append1[[#This Row],[total_eve_charge]]&lt;=15,"Low",
IF(Append1[[#This Row],[total_eve_charge]]&lt;=19,"Medium","High"))</f>
        <v>High</v>
      </c>
      <c r="AA1408" s="1" t="str">
        <f>IF(Append1[[#This Row],[total_day_charge]]&gt;30,"Heavy User",
IF(Append1[[#This Row],[total_eve_charge]]&gt;20,"Evening User",
IF(Append1[[#This Row],[total_night_charge]]&gt;10,"Night User","Low User")))</f>
        <v>Heavy User</v>
      </c>
    </row>
    <row r="1409" spans="1:27" hidden="1" x14ac:dyDescent="0.3">
      <c r="A1409">
        <v>658</v>
      </c>
      <c r="B1409" s="1" t="s">
        <v>34</v>
      </c>
      <c r="C1409">
        <v>24</v>
      </c>
      <c r="D1409" s="1" t="s">
        <v>32</v>
      </c>
      <c r="E1409" s="1">
        <v>0</v>
      </c>
      <c r="F1409" s="1" t="s">
        <v>23</v>
      </c>
      <c r="G1409">
        <v>0</v>
      </c>
      <c r="H1409" t="str">
        <f>IF(Append1[[#This Row],[number_vmail_messages]]&lt;=10, "Low",
IF(Append1[[#This Row],[number_vmail_messages]]&lt;=25, "Medium", "High"))</f>
        <v>Low</v>
      </c>
      <c r="I1409">
        <v>265.60000000000002</v>
      </c>
      <c r="J1409">
        <v>86</v>
      </c>
      <c r="K1409">
        <v>45.15</v>
      </c>
      <c r="L1409">
        <v>208.8</v>
      </c>
      <c r="M1409">
        <v>102</v>
      </c>
      <c r="N1409">
        <v>17.75</v>
      </c>
      <c r="O1409">
        <v>182.5</v>
      </c>
      <c r="P1409">
        <v>105</v>
      </c>
      <c r="Q1409">
        <v>8.2100000000000009</v>
      </c>
      <c r="R1409">
        <v>11.1</v>
      </c>
      <c r="S1409">
        <v>6</v>
      </c>
      <c r="T1409">
        <v>3</v>
      </c>
      <c r="U1409" t="str">
        <f>IF(Append1[[#This Row],[total_intl_charge]] &lt;= MEDIAN(Append1[total_intl_charge]), "Low", "High")</f>
        <v>High</v>
      </c>
      <c r="V1409">
        <v>2</v>
      </c>
      <c r="W1409" t="s">
        <v>24</v>
      </c>
      <c r="X1409" s="1" t="s">
        <v>23</v>
      </c>
      <c r="Y1409">
        <f>IF(Append1[[#This Row],[churn]]="yes", 1,0)</f>
        <v>1</v>
      </c>
      <c r="Z1409" t="str">
        <f>IF(Append1[[#This Row],[total_eve_charge]]&lt;=15,"Low",
IF(Append1[[#This Row],[total_eve_charge]]&lt;=19,"Medium","High"))</f>
        <v>Medium</v>
      </c>
      <c r="AA1409" s="1" t="str">
        <f>IF(Append1[[#This Row],[total_day_charge]]&gt;30,"Heavy User",
IF(Append1[[#This Row],[total_eve_charge]]&gt;20,"Evening User",
IF(Append1[[#This Row],[total_night_charge]]&gt;10,"Night User","Low User")))</f>
        <v>Heavy User</v>
      </c>
    </row>
    <row r="1410" spans="1:27" hidden="1" x14ac:dyDescent="0.3">
      <c r="A1410">
        <v>659</v>
      </c>
      <c r="B1410" s="1" t="s">
        <v>25</v>
      </c>
      <c r="C1410">
        <v>90</v>
      </c>
      <c r="D1410" s="1" t="s">
        <v>22</v>
      </c>
      <c r="E1410" s="1">
        <v>0</v>
      </c>
      <c r="F1410" s="1" t="s">
        <v>23</v>
      </c>
      <c r="G1410">
        <v>0</v>
      </c>
      <c r="H1410" t="str">
        <f>IF(Append1[[#This Row],[number_vmail_messages]]&lt;=10, "Low",
IF(Append1[[#This Row],[number_vmail_messages]]&lt;=25, "Medium", "High"))</f>
        <v>Low</v>
      </c>
      <c r="I1410">
        <v>214.9</v>
      </c>
      <c r="J1410">
        <v>97</v>
      </c>
      <c r="K1410">
        <v>36.53</v>
      </c>
      <c r="L1410">
        <v>117.8</v>
      </c>
      <c r="M1410">
        <v>117</v>
      </c>
      <c r="N1410">
        <v>10.01</v>
      </c>
      <c r="O1410">
        <v>133.69999999999999</v>
      </c>
      <c r="P1410">
        <v>78</v>
      </c>
      <c r="Q1410">
        <v>6.02</v>
      </c>
      <c r="R1410">
        <v>11.8</v>
      </c>
      <c r="S1410">
        <v>2</v>
      </c>
      <c r="T1410">
        <v>3.19</v>
      </c>
      <c r="U1410" t="str">
        <f>IF(Append1[[#This Row],[total_intl_charge]] &lt;= MEDIAN(Append1[total_intl_charge]), "Low", "High")</f>
        <v>High</v>
      </c>
      <c r="V1410">
        <v>2</v>
      </c>
      <c r="W1410" t="s">
        <v>23</v>
      </c>
      <c r="X1410" s="1" t="s">
        <v>23</v>
      </c>
      <c r="Y1410">
        <f>IF(Append1[[#This Row],[churn]]="yes", 1,0)</f>
        <v>0</v>
      </c>
      <c r="Z1410" t="str">
        <f>IF(Append1[[#This Row],[total_eve_charge]]&lt;=15,"Low",
IF(Append1[[#This Row],[total_eve_charge]]&lt;=19,"Medium","High"))</f>
        <v>Low</v>
      </c>
      <c r="AA1410" s="1" t="str">
        <f>IF(Append1[[#This Row],[total_day_charge]]&gt;30,"Heavy User",
IF(Append1[[#This Row],[total_eve_charge]]&gt;20,"Evening User",
IF(Append1[[#This Row],[total_night_charge]]&gt;10,"Night User","Low User")))</f>
        <v>Heavy User</v>
      </c>
    </row>
    <row r="1411" spans="1:27" hidden="1" x14ac:dyDescent="0.3">
      <c r="A1411">
        <v>660</v>
      </c>
      <c r="B1411" s="1" t="s">
        <v>65</v>
      </c>
      <c r="C1411">
        <v>137</v>
      </c>
      <c r="D1411" s="1" t="s">
        <v>26</v>
      </c>
      <c r="E1411" s="1">
        <v>0</v>
      </c>
      <c r="F1411" s="1" t="s">
        <v>23</v>
      </c>
      <c r="G1411">
        <v>0</v>
      </c>
      <c r="H1411" t="str">
        <f>IF(Append1[[#This Row],[number_vmail_messages]]&lt;=10, "Low",
IF(Append1[[#This Row],[number_vmail_messages]]&lt;=25, "Medium", "High"))</f>
        <v>Low</v>
      </c>
      <c r="I1411">
        <v>110.5</v>
      </c>
      <c r="J1411">
        <v>79</v>
      </c>
      <c r="K1411">
        <v>18.79</v>
      </c>
      <c r="L1411">
        <v>223.2</v>
      </c>
      <c r="M1411">
        <v>111</v>
      </c>
      <c r="N1411">
        <v>18.97</v>
      </c>
      <c r="O1411">
        <v>169.5</v>
      </c>
      <c r="P1411">
        <v>64</v>
      </c>
      <c r="Q1411">
        <v>7.63</v>
      </c>
      <c r="R1411">
        <v>10.5</v>
      </c>
      <c r="S1411">
        <v>3</v>
      </c>
      <c r="T1411">
        <v>2.84</v>
      </c>
      <c r="U1411" t="str">
        <f>IF(Append1[[#This Row],[total_intl_charge]] &lt;= MEDIAN(Append1[total_intl_charge]), "Low", "High")</f>
        <v>High</v>
      </c>
      <c r="V1411">
        <v>3</v>
      </c>
      <c r="W1411" t="s">
        <v>23</v>
      </c>
      <c r="X1411" s="1" t="s">
        <v>23</v>
      </c>
      <c r="Y1411">
        <f>IF(Append1[[#This Row],[churn]]="yes", 1,0)</f>
        <v>0</v>
      </c>
      <c r="Z1411" t="str">
        <f>IF(Append1[[#This Row],[total_eve_charge]]&lt;=15,"Low",
IF(Append1[[#This Row],[total_eve_charge]]&lt;=19,"Medium","High"))</f>
        <v>Medium</v>
      </c>
      <c r="AA1411" s="1" t="str">
        <f>IF(Append1[[#This Row],[total_day_charge]]&gt;30,"Heavy User",
IF(Append1[[#This Row],[total_eve_charge]]&gt;20,"Evening User",
IF(Append1[[#This Row],[total_night_charge]]&gt;10,"Night User","Low User")))</f>
        <v>Low User</v>
      </c>
    </row>
    <row r="1412" spans="1:27" x14ac:dyDescent="0.3">
      <c r="A1412">
        <v>661</v>
      </c>
      <c r="B1412" s="1" t="s">
        <v>54</v>
      </c>
      <c r="C1412">
        <v>92</v>
      </c>
      <c r="D1412" s="1" t="s">
        <v>22</v>
      </c>
      <c r="E1412" s="1">
        <v>1</v>
      </c>
      <c r="F1412" s="1" t="s">
        <v>24</v>
      </c>
      <c r="G1412">
        <v>45</v>
      </c>
      <c r="H1412" t="str">
        <f>IF(Append1[[#This Row],[number_vmail_messages]]&lt;=10, "Low",
IF(Append1[[#This Row],[number_vmail_messages]]&lt;=25, "Medium", "High"))</f>
        <v>High</v>
      </c>
      <c r="I1412">
        <v>281.10000000000002</v>
      </c>
      <c r="J1412">
        <v>88</v>
      </c>
      <c r="K1412">
        <v>47.79</v>
      </c>
      <c r="L1412">
        <v>198</v>
      </c>
      <c r="M1412">
        <v>103</v>
      </c>
      <c r="N1412">
        <v>16.829999999999998</v>
      </c>
      <c r="O1412">
        <v>94.3</v>
      </c>
      <c r="P1412">
        <v>76</v>
      </c>
      <c r="Q1412">
        <v>4.24</v>
      </c>
      <c r="R1412">
        <v>7.5</v>
      </c>
      <c r="S1412">
        <v>3</v>
      </c>
      <c r="T1412">
        <v>2.0299999999999998</v>
      </c>
      <c r="U1412" t="str">
        <f>IF(Append1[[#This Row],[total_intl_charge]] &lt;= MEDIAN(Append1[total_intl_charge]), "Low", "High")</f>
        <v>Low</v>
      </c>
      <c r="V1412">
        <v>0</v>
      </c>
      <c r="W1412" t="s">
        <v>23</v>
      </c>
      <c r="X1412" s="1" t="s">
        <v>24</v>
      </c>
      <c r="Y1412">
        <f>IF(Append1[[#This Row],[churn]]="yes", 1,0)</f>
        <v>0</v>
      </c>
      <c r="Z1412" t="str">
        <f>IF(Append1[[#This Row],[total_eve_charge]]&lt;=15,"Low",
IF(Append1[[#This Row],[total_eve_charge]]&lt;=19,"Medium","High"))</f>
        <v>Medium</v>
      </c>
      <c r="AA1412" s="1" t="str">
        <f>IF(Append1[[#This Row],[total_day_charge]]&gt;30,"Heavy User",
IF(Append1[[#This Row],[total_eve_charge]]&gt;20,"Evening User",
IF(Append1[[#This Row],[total_night_charge]]&gt;10,"Night User","Low User")))</f>
        <v>Heavy User</v>
      </c>
    </row>
    <row r="1413" spans="1:27" hidden="1" x14ac:dyDescent="0.3">
      <c r="A1413">
        <v>662</v>
      </c>
      <c r="B1413" s="1" t="s">
        <v>28</v>
      </c>
      <c r="C1413">
        <v>38</v>
      </c>
      <c r="D1413" s="1" t="s">
        <v>22</v>
      </c>
      <c r="E1413" s="1">
        <v>0</v>
      </c>
      <c r="F1413" s="1" t="s">
        <v>23</v>
      </c>
      <c r="G1413">
        <v>0</v>
      </c>
      <c r="H1413" t="str">
        <f>IF(Append1[[#This Row],[number_vmail_messages]]&lt;=10, "Low",
IF(Append1[[#This Row],[number_vmail_messages]]&lt;=25, "Medium", "High"))</f>
        <v>Low</v>
      </c>
      <c r="I1413">
        <v>137.80000000000001</v>
      </c>
      <c r="J1413">
        <v>86</v>
      </c>
      <c r="K1413">
        <v>23.43</v>
      </c>
      <c r="L1413">
        <v>286.3</v>
      </c>
      <c r="M1413">
        <v>76</v>
      </c>
      <c r="N1413">
        <v>24.34</v>
      </c>
      <c r="O1413">
        <v>167</v>
      </c>
      <c r="P1413">
        <v>77</v>
      </c>
      <c r="Q1413">
        <v>7.52</v>
      </c>
      <c r="R1413">
        <v>14.1</v>
      </c>
      <c r="S1413">
        <v>3</v>
      </c>
      <c r="T1413">
        <v>3.81</v>
      </c>
      <c r="U1413" t="str">
        <f>IF(Append1[[#This Row],[total_intl_charge]] &lt;= MEDIAN(Append1[total_intl_charge]), "Low", "High")</f>
        <v>High</v>
      </c>
      <c r="V1413">
        <v>2</v>
      </c>
      <c r="W1413" t="s">
        <v>23</v>
      </c>
      <c r="X1413" s="1" t="s">
        <v>23</v>
      </c>
      <c r="Y1413">
        <f>IF(Append1[[#This Row],[churn]]="yes", 1,0)</f>
        <v>0</v>
      </c>
      <c r="Z1413" t="str">
        <f>IF(Append1[[#This Row],[total_eve_charge]]&lt;=15,"Low",
IF(Append1[[#This Row],[total_eve_charge]]&lt;=19,"Medium","High"))</f>
        <v>High</v>
      </c>
      <c r="AA1413" s="1" t="str">
        <f>IF(Append1[[#This Row],[total_day_charge]]&gt;30,"Heavy User",
IF(Append1[[#This Row],[total_eve_charge]]&gt;20,"Evening User",
IF(Append1[[#This Row],[total_night_charge]]&gt;10,"Night User","Low User")))</f>
        <v>Evening User</v>
      </c>
    </row>
    <row r="1414" spans="1:27" x14ac:dyDescent="0.3">
      <c r="A1414">
        <v>663</v>
      </c>
      <c r="B1414" s="1" t="s">
        <v>74</v>
      </c>
      <c r="C1414">
        <v>69</v>
      </c>
      <c r="D1414" s="1" t="s">
        <v>26</v>
      </c>
      <c r="E1414" s="1">
        <v>1</v>
      </c>
      <c r="F1414" s="1" t="s">
        <v>24</v>
      </c>
      <c r="G1414">
        <v>33</v>
      </c>
      <c r="H1414" t="str">
        <f>IF(Append1[[#This Row],[number_vmail_messages]]&lt;=10, "Low",
IF(Append1[[#This Row],[number_vmail_messages]]&lt;=25, "Medium", "High"))</f>
        <v>High</v>
      </c>
      <c r="I1414">
        <v>271.5</v>
      </c>
      <c r="J1414">
        <v>98</v>
      </c>
      <c r="K1414">
        <v>46.16</v>
      </c>
      <c r="L1414">
        <v>253.4</v>
      </c>
      <c r="M1414">
        <v>102</v>
      </c>
      <c r="N1414">
        <v>21.54</v>
      </c>
      <c r="O1414">
        <v>165.4</v>
      </c>
      <c r="P1414">
        <v>85</v>
      </c>
      <c r="Q1414">
        <v>7.44</v>
      </c>
      <c r="R1414">
        <v>8.1999999999999993</v>
      </c>
      <c r="S1414">
        <v>2</v>
      </c>
      <c r="T1414">
        <v>2.21</v>
      </c>
      <c r="U1414" t="str">
        <f>IF(Append1[[#This Row],[total_intl_charge]] &lt;= MEDIAN(Append1[total_intl_charge]), "Low", "High")</f>
        <v>Low</v>
      </c>
      <c r="V1414">
        <v>1</v>
      </c>
      <c r="W1414" t="s">
        <v>24</v>
      </c>
      <c r="X1414" s="1" t="s">
        <v>24</v>
      </c>
      <c r="Y1414">
        <f>IF(Append1[[#This Row],[churn]]="yes", 1,0)</f>
        <v>1</v>
      </c>
      <c r="Z1414" t="str">
        <f>IF(Append1[[#This Row],[total_eve_charge]]&lt;=15,"Low",
IF(Append1[[#This Row],[total_eve_charge]]&lt;=19,"Medium","High"))</f>
        <v>High</v>
      </c>
      <c r="AA1414" s="1" t="str">
        <f>IF(Append1[[#This Row],[total_day_charge]]&gt;30,"Heavy User",
IF(Append1[[#This Row],[total_eve_charge]]&gt;20,"Evening User",
IF(Append1[[#This Row],[total_night_charge]]&gt;10,"Night User","Low User")))</f>
        <v>Heavy User</v>
      </c>
    </row>
    <row r="1415" spans="1:27" hidden="1" x14ac:dyDescent="0.3">
      <c r="A1415">
        <v>664</v>
      </c>
      <c r="B1415" s="1" t="s">
        <v>73</v>
      </c>
      <c r="C1415">
        <v>73</v>
      </c>
      <c r="D1415" s="1" t="s">
        <v>32</v>
      </c>
      <c r="E1415" s="1">
        <v>0</v>
      </c>
      <c r="F1415" s="1" t="s">
        <v>23</v>
      </c>
      <c r="G1415">
        <v>0</v>
      </c>
      <c r="H1415" t="str">
        <f>IF(Append1[[#This Row],[number_vmail_messages]]&lt;=10, "Low",
IF(Append1[[#This Row],[number_vmail_messages]]&lt;=25, "Medium", "High"))</f>
        <v>Low</v>
      </c>
      <c r="I1415">
        <v>187.3</v>
      </c>
      <c r="J1415">
        <v>118</v>
      </c>
      <c r="K1415">
        <v>31.84</v>
      </c>
      <c r="L1415">
        <v>239.7</v>
      </c>
      <c r="M1415">
        <v>90</v>
      </c>
      <c r="N1415">
        <v>20.37</v>
      </c>
      <c r="O1415">
        <v>167.5</v>
      </c>
      <c r="P1415">
        <v>108</v>
      </c>
      <c r="Q1415">
        <v>7.54</v>
      </c>
      <c r="R1415">
        <v>15.1</v>
      </c>
      <c r="S1415">
        <v>2</v>
      </c>
      <c r="T1415">
        <v>4.08</v>
      </c>
      <c r="U1415" t="str">
        <f>IF(Append1[[#This Row],[total_intl_charge]] &lt;= MEDIAN(Append1[total_intl_charge]), "Low", "High")</f>
        <v>High</v>
      </c>
      <c r="V1415">
        <v>1</v>
      </c>
      <c r="W1415" t="s">
        <v>23</v>
      </c>
      <c r="X1415" s="1" t="s">
        <v>23</v>
      </c>
      <c r="Y1415">
        <f>IF(Append1[[#This Row],[churn]]="yes", 1,0)</f>
        <v>0</v>
      </c>
      <c r="Z1415" t="str">
        <f>IF(Append1[[#This Row],[total_eve_charge]]&lt;=15,"Low",
IF(Append1[[#This Row],[total_eve_charge]]&lt;=19,"Medium","High"))</f>
        <v>High</v>
      </c>
      <c r="AA1415" s="1" t="str">
        <f>IF(Append1[[#This Row],[total_day_charge]]&gt;30,"Heavy User",
IF(Append1[[#This Row],[total_eve_charge]]&gt;20,"Evening User",
IF(Append1[[#This Row],[total_night_charge]]&gt;10,"Night User","Low User")))</f>
        <v>Heavy User</v>
      </c>
    </row>
    <row r="1416" spans="1:27" hidden="1" x14ac:dyDescent="0.3">
      <c r="A1416">
        <v>665</v>
      </c>
      <c r="B1416" s="1" t="s">
        <v>51</v>
      </c>
      <c r="C1416">
        <v>92</v>
      </c>
      <c r="D1416" s="1" t="s">
        <v>22</v>
      </c>
      <c r="E1416" s="1">
        <v>0</v>
      </c>
      <c r="F1416" s="1" t="s">
        <v>23</v>
      </c>
      <c r="G1416">
        <v>0</v>
      </c>
      <c r="H1416" t="str">
        <f>IF(Append1[[#This Row],[number_vmail_messages]]&lt;=10, "Low",
IF(Append1[[#This Row],[number_vmail_messages]]&lt;=25, "Medium", "High"))</f>
        <v>Low</v>
      </c>
      <c r="I1416">
        <v>197</v>
      </c>
      <c r="J1416">
        <v>84</v>
      </c>
      <c r="K1416">
        <v>33.49</v>
      </c>
      <c r="L1416">
        <v>269.3</v>
      </c>
      <c r="M1416">
        <v>105</v>
      </c>
      <c r="N1416">
        <v>22.89</v>
      </c>
      <c r="O1416">
        <v>158.9</v>
      </c>
      <c r="P1416">
        <v>105</v>
      </c>
      <c r="Q1416">
        <v>7.15</v>
      </c>
      <c r="R1416">
        <v>10.8</v>
      </c>
      <c r="S1416">
        <v>4</v>
      </c>
      <c r="T1416">
        <v>2.92</v>
      </c>
      <c r="U1416" t="str">
        <f>IF(Append1[[#This Row],[total_intl_charge]] &lt;= MEDIAN(Append1[total_intl_charge]), "Low", "High")</f>
        <v>High</v>
      </c>
      <c r="V1416">
        <v>1</v>
      </c>
      <c r="W1416" t="s">
        <v>23</v>
      </c>
      <c r="X1416" s="1" t="s">
        <v>23</v>
      </c>
      <c r="Y1416">
        <f>IF(Append1[[#This Row],[churn]]="yes", 1,0)</f>
        <v>0</v>
      </c>
      <c r="Z1416" t="str">
        <f>IF(Append1[[#This Row],[total_eve_charge]]&lt;=15,"Low",
IF(Append1[[#This Row],[total_eve_charge]]&lt;=19,"Medium","High"))</f>
        <v>High</v>
      </c>
      <c r="AA1416" s="1" t="str">
        <f>IF(Append1[[#This Row],[total_day_charge]]&gt;30,"Heavy User",
IF(Append1[[#This Row],[total_eve_charge]]&gt;20,"Evening User",
IF(Append1[[#This Row],[total_night_charge]]&gt;10,"Night User","Low User")))</f>
        <v>Heavy User</v>
      </c>
    </row>
    <row r="1417" spans="1:27" x14ac:dyDescent="0.3">
      <c r="A1417">
        <v>666</v>
      </c>
      <c r="B1417" s="1" t="s">
        <v>54</v>
      </c>
      <c r="C1417">
        <v>113</v>
      </c>
      <c r="D1417" s="1" t="s">
        <v>22</v>
      </c>
      <c r="E1417" s="1">
        <v>0</v>
      </c>
      <c r="F1417" s="1" t="s">
        <v>24</v>
      </c>
      <c r="G1417">
        <v>32</v>
      </c>
      <c r="H1417" t="str">
        <f>IF(Append1[[#This Row],[number_vmail_messages]]&lt;=10, "Low",
IF(Append1[[#This Row],[number_vmail_messages]]&lt;=25, "Medium", "High"))</f>
        <v>High</v>
      </c>
      <c r="I1417">
        <v>180.4</v>
      </c>
      <c r="J1417">
        <v>89</v>
      </c>
      <c r="K1417">
        <v>30.67</v>
      </c>
      <c r="L1417">
        <v>129.4</v>
      </c>
      <c r="M1417">
        <v>124</v>
      </c>
      <c r="N1417">
        <v>11</v>
      </c>
      <c r="O1417">
        <v>166.9</v>
      </c>
      <c r="P1417">
        <v>124</v>
      </c>
      <c r="Q1417">
        <v>7.51</v>
      </c>
      <c r="R1417">
        <v>8.4</v>
      </c>
      <c r="S1417">
        <v>2</v>
      </c>
      <c r="T1417">
        <v>2.27</v>
      </c>
      <c r="U1417" t="str">
        <f>IF(Append1[[#This Row],[total_intl_charge]] &lt;= MEDIAN(Append1[total_intl_charge]), "Low", "High")</f>
        <v>Low</v>
      </c>
      <c r="V1417">
        <v>1</v>
      </c>
      <c r="W1417" t="s">
        <v>23</v>
      </c>
      <c r="X1417" s="1" t="s">
        <v>23</v>
      </c>
      <c r="Y1417">
        <f>IF(Append1[[#This Row],[churn]]="yes", 1,0)</f>
        <v>0</v>
      </c>
      <c r="Z1417" t="str">
        <f>IF(Append1[[#This Row],[total_eve_charge]]&lt;=15,"Low",
IF(Append1[[#This Row],[total_eve_charge]]&lt;=19,"Medium","High"))</f>
        <v>Low</v>
      </c>
      <c r="AA1417" s="1" t="str">
        <f>IF(Append1[[#This Row],[total_day_charge]]&gt;30,"Heavy User",
IF(Append1[[#This Row],[total_eve_charge]]&gt;20,"Evening User",
IF(Append1[[#This Row],[total_night_charge]]&gt;10,"Night User","Low User")))</f>
        <v>Heavy User</v>
      </c>
    </row>
    <row r="1418" spans="1:27" hidden="1" x14ac:dyDescent="0.3">
      <c r="A1418">
        <v>667</v>
      </c>
      <c r="B1418" s="1" t="s">
        <v>56</v>
      </c>
      <c r="C1418">
        <v>68</v>
      </c>
      <c r="D1418" s="1" t="s">
        <v>32</v>
      </c>
      <c r="E1418" s="1">
        <v>1</v>
      </c>
      <c r="F1418" s="1" t="s">
        <v>23</v>
      </c>
      <c r="G1418">
        <v>0</v>
      </c>
      <c r="H1418" t="str">
        <f>IF(Append1[[#This Row],[number_vmail_messages]]&lt;=10, "Low",
IF(Append1[[#This Row],[number_vmail_messages]]&lt;=25, "Medium", "High"))</f>
        <v>Low</v>
      </c>
      <c r="I1418">
        <v>148.5</v>
      </c>
      <c r="J1418">
        <v>126</v>
      </c>
      <c r="K1418">
        <v>25.25</v>
      </c>
      <c r="L1418">
        <v>219.4</v>
      </c>
      <c r="M1418">
        <v>125</v>
      </c>
      <c r="N1418">
        <v>18.649999999999999</v>
      </c>
      <c r="O1418">
        <v>198.5</v>
      </c>
      <c r="P1418">
        <v>121</v>
      </c>
      <c r="Q1418">
        <v>8.93</v>
      </c>
      <c r="R1418">
        <v>14.5</v>
      </c>
      <c r="S1418">
        <v>7</v>
      </c>
      <c r="T1418">
        <v>3.92</v>
      </c>
      <c r="U1418" t="str">
        <f>IF(Append1[[#This Row],[total_intl_charge]] &lt;= MEDIAN(Append1[total_intl_charge]), "Low", "High")</f>
        <v>High</v>
      </c>
      <c r="V1418">
        <v>1</v>
      </c>
      <c r="W1418" t="s">
        <v>24</v>
      </c>
      <c r="X1418" s="1" t="s">
        <v>24</v>
      </c>
      <c r="Y1418">
        <f>IF(Append1[[#This Row],[churn]]="yes", 1,0)</f>
        <v>1</v>
      </c>
      <c r="Z1418" t="str">
        <f>IF(Append1[[#This Row],[total_eve_charge]]&lt;=15,"Low",
IF(Append1[[#This Row],[total_eve_charge]]&lt;=19,"Medium","High"))</f>
        <v>Medium</v>
      </c>
      <c r="AA1418" s="1" t="str">
        <f>IF(Append1[[#This Row],[total_day_charge]]&gt;30,"Heavy User",
IF(Append1[[#This Row],[total_eve_charge]]&gt;20,"Evening User",
IF(Append1[[#This Row],[total_night_charge]]&gt;10,"Night User","Low User")))</f>
        <v>Low User</v>
      </c>
    </row>
    <row r="1419" spans="1:27" x14ac:dyDescent="0.3">
      <c r="A1419">
        <v>668</v>
      </c>
      <c r="B1419" s="1" t="s">
        <v>33</v>
      </c>
      <c r="C1419">
        <v>135</v>
      </c>
      <c r="D1419" s="1" t="s">
        <v>22</v>
      </c>
      <c r="E1419" s="1">
        <v>0</v>
      </c>
      <c r="F1419" s="1" t="s">
        <v>24</v>
      </c>
      <c r="G1419">
        <v>22</v>
      </c>
      <c r="H1419" t="str">
        <f>IF(Append1[[#This Row],[number_vmail_messages]]&lt;=10, "Low",
IF(Append1[[#This Row],[number_vmail_messages]]&lt;=25, "Medium", "High"))</f>
        <v>Medium</v>
      </c>
      <c r="I1419">
        <v>197.1</v>
      </c>
      <c r="J1419">
        <v>113</v>
      </c>
      <c r="K1419">
        <v>33.51</v>
      </c>
      <c r="L1419">
        <v>259.39999999999998</v>
      </c>
      <c r="M1419">
        <v>95</v>
      </c>
      <c r="N1419">
        <v>22.05</v>
      </c>
      <c r="O1419">
        <v>134.69999999999999</v>
      </c>
      <c r="P1419">
        <v>135</v>
      </c>
      <c r="Q1419">
        <v>6.06</v>
      </c>
      <c r="R1419">
        <v>14.6</v>
      </c>
      <c r="S1419">
        <v>5</v>
      </c>
      <c r="T1419">
        <v>3.94</v>
      </c>
      <c r="U1419" t="str">
        <f>IF(Append1[[#This Row],[total_intl_charge]] &lt;= MEDIAN(Append1[total_intl_charge]), "Low", "High")</f>
        <v>High</v>
      </c>
      <c r="V1419">
        <v>2</v>
      </c>
      <c r="W1419" t="s">
        <v>23</v>
      </c>
      <c r="X1419" s="1" t="s">
        <v>23</v>
      </c>
      <c r="Y1419">
        <f>IF(Append1[[#This Row],[churn]]="yes", 1,0)</f>
        <v>0</v>
      </c>
      <c r="Z1419" t="str">
        <f>IF(Append1[[#This Row],[total_eve_charge]]&lt;=15,"Low",
IF(Append1[[#This Row],[total_eve_charge]]&lt;=19,"Medium","High"))</f>
        <v>High</v>
      </c>
      <c r="AA1419" s="1" t="str">
        <f>IF(Append1[[#This Row],[total_day_charge]]&gt;30,"Heavy User",
IF(Append1[[#This Row],[total_eve_charge]]&gt;20,"Evening User",
IF(Append1[[#This Row],[total_night_charge]]&gt;10,"Night User","Low User")))</f>
        <v>Heavy User</v>
      </c>
    </row>
    <row r="1420" spans="1:27" x14ac:dyDescent="0.3">
      <c r="A1420">
        <v>669</v>
      </c>
      <c r="B1420" s="1" t="s">
        <v>54</v>
      </c>
      <c r="C1420">
        <v>100</v>
      </c>
      <c r="D1420" s="1" t="s">
        <v>22</v>
      </c>
      <c r="E1420" s="1">
        <v>0</v>
      </c>
      <c r="F1420" s="1" t="s">
        <v>24</v>
      </c>
      <c r="G1420">
        <v>26</v>
      </c>
      <c r="H1420" t="str">
        <f>IF(Append1[[#This Row],[number_vmail_messages]]&lt;=10, "Low",
IF(Append1[[#This Row],[number_vmail_messages]]&lt;=25, "Medium", "High"))</f>
        <v>High</v>
      </c>
      <c r="I1420">
        <v>153.69999999999999</v>
      </c>
      <c r="J1420">
        <v>115</v>
      </c>
      <c r="K1420">
        <v>26.13</v>
      </c>
      <c r="L1420">
        <v>137.80000000000001</v>
      </c>
      <c r="M1420">
        <v>146</v>
      </c>
      <c r="N1420">
        <v>11.71</v>
      </c>
      <c r="O1420">
        <v>213.5</v>
      </c>
      <c r="P1420">
        <v>104</v>
      </c>
      <c r="Q1420">
        <v>9.61</v>
      </c>
      <c r="R1420">
        <v>15.9</v>
      </c>
      <c r="S1420">
        <v>5</v>
      </c>
      <c r="T1420">
        <v>4.29</v>
      </c>
      <c r="U1420" t="str">
        <f>IF(Append1[[#This Row],[total_intl_charge]] &lt;= MEDIAN(Append1[total_intl_charge]), "Low", "High")</f>
        <v>High</v>
      </c>
      <c r="V1420">
        <v>1</v>
      </c>
      <c r="W1420" t="s">
        <v>23</v>
      </c>
      <c r="X1420" s="1" t="s">
        <v>23</v>
      </c>
      <c r="Y1420">
        <f>IF(Append1[[#This Row],[churn]]="yes", 1,0)</f>
        <v>0</v>
      </c>
      <c r="Z1420" t="str">
        <f>IF(Append1[[#This Row],[total_eve_charge]]&lt;=15,"Low",
IF(Append1[[#This Row],[total_eve_charge]]&lt;=19,"Medium","High"))</f>
        <v>Low</v>
      </c>
      <c r="AA1420" s="1" t="str">
        <f>IF(Append1[[#This Row],[total_day_charge]]&gt;30,"Heavy User",
IF(Append1[[#This Row],[total_eve_charge]]&gt;20,"Evening User",
IF(Append1[[#This Row],[total_night_charge]]&gt;10,"Night User","Low User")))</f>
        <v>Low User</v>
      </c>
    </row>
    <row r="1421" spans="1:27" x14ac:dyDescent="0.3">
      <c r="A1421">
        <v>670</v>
      </c>
      <c r="B1421" s="1" t="s">
        <v>38</v>
      </c>
      <c r="C1421">
        <v>96</v>
      </c>
      <c r="D1421" s="1" t="s">
        <v>22</v>
      </c>
      <c r="E1421" s="1">
        <v>0</v>
      </c>
      <c r="F1421" s="1" t="s">
        <v>24</v>
      </c>
      <c r="G1421">
        <v>27</v>
      </c>
      <c r="H1421" t="str">
        <f>IF(Append1[[#This Row],[number_vmail_messages]]&lt;=10, "Low",
IF(Append1[[#This Row],[number_vmail_messages]]&lt;=25, "Medium", "High"))</f>
        <v>High</v>
      </c>
      <c r="I1421">
        <v>261.3</v>
      </c>
      <c r="J1421">
        <v>96</v>
      </c>
      <c r="K1421">
        <v>44.42</v>
      </c>
      <c r="L1421">
        <v>220.9</v>
      </c>
      <c r="M1421">
        <v>101</v>
      </c>
      <c r="N1421">
        <v>18.78</v>
      </c>
      <c r="O1421">
        <v>179.4</v>
      </c>
      <c r="P1421">
        <v>97</v>
      </c>
      <c r="Q1421">
        <v>8.07</v>
      </c>
      <c r="R1421">
        <v>11.3</v>
      </c>
      <c r="S1421">
        <v>2</v>
      </c>
      <c r="T1421">
        <v>3.05</v>
      </c>
      <c r="U1421" t="str">
        <f>IF(Append1[[#This Row],[total_intl_charge]] &lt;= MEDIAN(Append1[total_intl_charge]), "Low", "High")</f>
        <v>High</v>
      </c>
      <c r="V1421">
        <v>1</v>
      </c>
      <c r="W1421" t="s">
        <v>23</v>
      </c>
      <c r="X1421" s="1" t="s">
        <v>23</v>
      </c>
      <c r="Y1421">
        <f>IF(Append1[[#This Row],[churn]]="yes", 1,0)</f>
        <v>0</v>
      </c>
      <c r="Z1421" t="str">
        <f>IF(Append1[[#This Row],[total_eve_charge]]&lt;=15,"Low",
IF(Append1[[#This Row],[total_eve_charge]]&lt;=19,"Medium","High"))</f>
        <v>Medium</v>
      </c>
      <c r="AA1421" s="1" t="str">
        <f>IF(Append1[[#This Row],[total_day_charge]]&gt;30,"Heavy User",
IF(Append1[[#This Row],[total_eve_charge]]&gt;20,"Evening User",
IF(Append1[[#This Row],[total_night_charge]]&gt;10,"Night User","Low User")))</f>
        <v>Heavy User</v>
      </c>
    </row>
    <row r="1422" spans="1:27" hidden="1" x14ac:dyDescent="0.3">
      <c r="A1422">
        <v>671</v>
      </c>
      <c r="B1422" s="1" t="s">
        <v>65</v>
      </c>
      <c r="C1422">
        <v>108</v>
      </c>
      <c r="D1422" s="1" t="s">
        <v>26</v>
      </c>
      <c r="E1422" s="1">
        <v>0</v>
      </c>
      <c r="F1422" s="1" t="s">
        <v>23</v>
      </c>
      <c r="G1422">
        <v>0</v>
      </c>
      <c r="H1422" t="str">
        <f>IF(Append1[[#This Row],[number_vmail_messages]]&lt;=10, "Low",
IF(Append1[[#This Row],[number_vmail_messages]]&lt;=25, "Medium", "High"))</f>
        <v>Low</v>
      </c>
      <c r="I1422">
        <v>246.2</v>
      </c>
      <c r="J1422">
        <v>102</v>
      </c>
      <c r="K1422">
        <v>41.85</v>
      </c>
      <c r="L1422">
        <v>202.4</v>
      </c>
      <c r="M1422">
        <v>134</v>
      </c>
      <c r="N1422">
        <v>17.2</v>
      </c>
      <c r="O1422">
        <v>180.1</v>
      </c>
      <c r="P1422">
        <v>95</v>
      </c>
      <c r="Q1422">
        <v>8.1</v>
      </c>
      <c r="R1422">
        <v>9.4</v>
      </c>
      <c r="S1422">
        <v>5</v>
      </c>
      <c r="T1422">
        <v>2.54</v>
      </c>
      <c r="U1422" t="str">
        <f>IF(Append1[[#This Row],[total_intl_charge]] &lt;= MEDIAN(Append1[total_intl_charge]), "Low", "High")</f>
        <v>Low</v>
      </c>
      <c r="V1422">
        <v>1</v>
      </c>
      <c r="W1422" t="s">
        <v>23</v>
      </c>
      <c r="X1422" s="1" t="s">
        <v>23</v>
      </c>
      <c r="Y1422">
        <f>IF(Append1[[#This Row],[churn]]="yes", 1,0)</f>
        <v>0</v>
      </c>
      <c r="Z1422" t="str">
        <f>IF(Append1[[#This Row],[total_eve_charge]]&lt;=15,"Low",
IF(Append1[[#This Row],[total_eve_charge]]&lt;=19,"Medium","High"))</f>
        <v>Medium</v>
      </c>
      <c r="AA1422" s="1" t="str">
        <f>IF(Append1[[#This Row],[total_day_charge]]&gt;30,"Heavy User",
IF(Append1[[#This Row],[total_eve_charge]]&gt;20,"Evening User",
IF(Append1[[#This Row],[total_night_charge]]&gt;10,"Night User","Low User")))</f>
        <v>Heavy User</v>
      </c>
    </row>
    <row r="1423" spans="1:27" hidden="1" x14ac:dyDescent="0.3">
      <c r="A1423">
        <v>672</v>
      </c>
      <c r="B1423" s="1" t="s">
        <v>45</v>
      </c>
      <c r="C1423">
        <v>84</v>
      </c>
      <c r="D1423" s="1" t="s">
        <v>26</v>
      </c>
      <c r="E1423" s="1">
        <v>0</v>
      </c>
      <c r="F1423" s="1" t="s">
        <v>23</v>
      </c>
      <c r="G1423">
        <v>0</v>
      </c>
      <c r="H1423" t="str">
        <f>IF(Append1[[#This Row],[number_vmail_messages]]&lt;=10, "Low",
IF(Append1[[#This Row],[number_vmail_messages]]&lt;=25, "Medium", "High"))</f>
        <v>Low</v>
      </c>
      <c r="I1423">
        <v>191</v>
      </c>
      <c r="J1423">
        <v>88</v>
      </c>
      <c r="K1423">
        <v>32.47</v>
      </c>
      <c r="L1423">
        <v>318.8</v>
      </c>
      <c r="M1423">
        <v>119</v>
      </c>
      <c r="N1423">
        <v>27.1</v>
      </c>
      <c r="O1423">
        <v>247.3</v>
      </c>
      <c r="P1423">
        <v>79</v>
      </c>
      <c r="Q1423">
        <v>11.13</v>
      </c>
      <c r="R1423">
        <v>6.5</v>
      </c>
      <c r="S1423">
        <v>4</v>
      </c>
      <c r="T1423">
        <v>1.76</v>
      </c>
      <c r="U1423" t="str">
        <f>IF(Append1[[#This Row],[total_intl_charge]] &lt;= MEDIAN(Append1[total_intl_charge]), "Low", "High")</f>
        <v>Low</v>
      </c>
      <c r="V1423">
        <v>0</v>
      </c>
      <c r="W1423" t="s">
        <v>23</v>
      </c>
      <c r="X1423" s="1" t="s">
        <v>23</v>
      </c>
      <c r="Y1423">
        <f>IF(Append1[[#This Row],[churn]]="yes", 1,0)</f>
        <v>0</v>
      </c>
      <c r="Z1423" t="str">
        <f>IF(Append1[[#This Row],[total_eve_charge]]&lt;=15,"Low",
IF(Append1[[#This Row],[total_eve_charge]]&lt;=19,"Medium","High"))</f>
        <v>High</v>
      </c>
      <c r="AA1423" s="1" t="str">
        <f>IF(Append1[[#This Row],[total_day_charge]]&gt;30,"Heavy User",
IF(Append1[[#This Row],[total_eve_charge]]&gt;20,"Evening User",
IF(Append1[[#This Row],[total_night_charge]]&gt;10,"Night User","Low User")))</f>
        <v>Heavy User</v>
      </c>
    </row>
    <row r="1424" spans="1:27" hidden="1" x14ac:dyDescent="0.3">
      <c r="A1424">
        <v>673</v>
      </c>
      <c r="B1424" s="1" t="s">
        <v>47</v>
      </c>
      <c r="C1424">
        <v>134</v>
      </c>
      <c r="D1424" s="1" t="s">
        <v>32</v>
      </c>
      <c r="E1424" s="1">
        <v>0</v>
      </c>
      <c r="F1424" s="1" t="s">
        <v>23</v>
      </c>
      <c r="G1424">
        <v>0</v>
      </c>
      <c r="H1424" t="str">
        <f>IF(Append1[[#This Row],[number_vmail_messages]]&lt;=10, "Low",
IF(Append1[[#This Row],[number_vmail_messages]]&lt;=25, "Medium", "High"))</f>
        <v>Low</v>
      </c>
      <c r="I1424">
        <v>208.3</v>
      </c>
      <c r="J1424">
        <v>86</v>
      </c>
      <c r="K1424">
        <v>35.409999999999997</v>
      </c>
      <c r="L1424">
        <v>253.6</v>
      </c>
      <c r="M1424">
        <v>89</v>
      </c>
      <c r="N1424">
        <v>21.56</v>
      </c>
      <c r="O1424">
        <v>291</v>
      </c>
      <c r="P1424">
        <v>86</v>
      </c>
      <c r="Q1424">
        <v>13.1</v>
      </c>
      <c r="R1424">
        <v>12.6</v>
      </c>
      <c r="S1424">
        <v>3</v>
      </c>
      <c r="T1424">
        <v>3.4</v>
      </c>
      <c r="U1424" t="str">
        <f>IF(Append1[[#This Row],[total_intl_charge]] &lt;= MEDIAN(Append1[total_intl_charge]), "Low", "High")</f>
        <v>High</v>
      </c>
      <c r="V1424">
        <v>1</v>
      </c>
      <c r="W1424" t="s">
        <v>23</v>
      </c>
      <c r="X1424" s="1" t="s">
        <v>23</v>
      </c>
      <c r="Y1424">
        <f>IF(Append1[[#This Row],[churn]]="yes", 1,0)</f>
        <v>0</v>
      </c>
      <c r="Z1424" t="str">
        <f>IF(Append1[[#This Row],[total_eve_charge]]&lt;=15,"Low",
IF(Append1[[#This Row],[total_eve_charge]]&lt;=19,"Medium","High"))</f>
        <v>High</v>
      </c>
      <c r="AA1424" s="1" t="str">
        <f>IF(Append1[[#This Row],[total_day_charge]]&gt;30,"Heavy User",
IF(Append1[[#This Row],[total_eve_charge]]&gt;20,"Evening User",
IF(Append1[[#This Row],[total_night_charge]]&gt;10,"Night User","Low User")))</f>
        <v>Heavy User</v>
      </c>
    </row>
    <row r="1425" spans="1:27" hidden="1" x14ac:dyDescent="0.3">
      <c r="A1425">
        <v>674</v>
      </c>
      <c r="B1425" s="1" t="s">
        <v>63</v>
      </c>
      <c r="C1425">
        <v>72</v>
      </c>
      <c r="D1425" s="1" t="s">
        <v>22</v>
      </c>
      <c r="E1425" s="1">
        <v>0</v>
      </c>
      <c r="F1425" s="1" t="s">
        <v>23</v>
      </c>
      <c r="G1425">
        <v>0</v>
      </c>
      <c r="H1425" t="str">
        <f>IF(Append1[[#This Row],[number_vmail_messages]]&lt;=10, "Low",
IF(Append1[[#This Row],[number_vmail_messages]]&lt;=25, "Medium", "High"))</f>
        <v>Low</v>
      </c>
      <c r="I1425">
        <v>253</v>
      </c>
      <c r="J1425">
        <v>73</v>
      </c>
      <c r="K1425">
        <v>43.01</v>
      </c>
      <c r="L1425">
        <v>219.3</v>
      </c>
      <c r="M1425">
        <v>78</v>
      </c>
      <c r="N1425">
        <v>18.64</v>
      </c>
      <c r="O1425">
        <v>210.8</v>
      </c>
      <c r="P1425">
        <v>89</v>
      </c>
      <c r="Q1425">
        <v>9.49</v>
      </c>
      <c r="R1425">
        <v>9.8000000000000007</v>
      </c>
      <c r="S1425">
        <v>4</v>
      </c>
      <c r="T1425">
        <v>2.65</v>
      </c>
      <c r="U1425" t="str">
        <f>IF(Append1[[#This Row],[total_intl_charge]] &lt;= MEDIAN(Append1[total_intl_charge]), "Low", "High")</f>
        <v>Low</v>
      </c>
      <c r="V1425">
        <v>0</v>
      </c>
      <c r="W1425" t="s">
        <v>23</v>
      </c>
      <c r="X1425" s="1" t="s">
        <v>23</v>
      </c>
      <c r="Y1425">
        <f>IF(Append1[[#This Row],[churn]]="yes", 1,0)</f>
        <v>0</v>
      </c>
      <c r="Z1425" t="str">
        <f>IF(Append1[[#This Row],[total_eve_charge]]&lt;=15,"Low",
IF(Append1[[#This Row],[total_eve_charge]]&lt;=19,"Medium","High"))</f>
        <v>Medium</v>
      </c>
      <c r="AA1425" s="1" t="str">
        <f>IF(Append1[[#This Row],[total_day_charge]]&gt;30,"Heavy User",
IF(Append1[[#This Row],[total_eve_charge]]&gt;20,"Evening User",
IF(Append1[[#This Row],[total_night_charge]]&gt;10,"Night User","Low User")))</f>
        <v>Heavy User</v>
      </c>
    </row>
    <row r="1426" spans="1:27" hidden="1" x14ac:dyDescent="0.3">
      <c r="A1426">
        <v>675</v>
      </c>
      <c r="B1426" s="1" t="s">
        <v>25</v>
      </c>
      <c r="C1426">
        <v>83</v>
      </c>
      <c r="D1426" s="1" t="s">
        <v>32</v>
      </c>
      <c r="E1426" s="1">
        <v>0</v>
      </c>
      <c r="F1426" s="1" t="s">
        <v>23</v>
      </c>
      <c r="G1426">
        <v>0</v>
      </c>
      <c r="H1426" t="str">
        <f>IF(Append1[[#This Row],[number_vmail_messages]]&lt;=10, "Low",
IF(Append1[[#This Row],[number_vmail_messages]]&lt;=25, "Medium", "High"))</f>
        <v>Low</v>
      </c>
      <c r="I1426">
        <v>202.3</v>
      </c>
      <c r="J1426">
        <v>87</v>
      </c>
      <c r="K1426">
        <v>34.39</v>
      </c>
      <c r="L1426">
        <v>201.5</v>
      </c>
      <c r="M1426">
        <v>111</v>
      </c>
      <c r="N1426">
        <v>17.13</v>
      </c>
      <c r="O1426">
        <v>101.7</v>
      </c>
      <c r="P1426">
        <v>82</v>
      </c>
      <c r="Q1426">
        <v>4.58</v>
      </c>
      <c r="R1426">
        <v>6.8</v>
      </c>
      <c r="S1426">
        <v>4</v>
      </c>
      <c r="T1426">
        <v>1.84</v>
      </c>
      <c r="U1426" t="str">
        <f>IF(Append1[[#This Row],[total_intl_charge]] &lt;= MEDIAN(Append1[total_intl_charge]), "Low", "High")</f>
        <v>Low</v>
      </c>
      <c r="V1426">
        <v>0</v>
      </c>
      <c r="W1426" t="s">
        <v>23</v>
      </c>
      <c r="X1426" s="1" t="s">
        <v>23</v>
      </c>
      <c r="Y1426">
        <f>IF(Append1[[#This Row],[churn]]="yes", 1,0)</f>
        <v>0</v>
      </c>
      <c r="Z1426" t="str">
        <f>IF(Append1[[#This Row],[total_eve_charge]]&lt;=15,"Low",
IF(Append1[[#This Row],[total_eve_charge]]&lt;=19,"Medium","High"))</f>
        <v>Medium</v>
      </c>
      <c r="AA1426" s="1" t="str">
        <f>IF(Append1[[#This Row],[total_day_charge]]&gt;30,"Heavy User",
IF(Append1[[#This Row],[total_eve_charge]]&gt;20,"Evening User",
IF(Append1[[#This Row],[total_night_charge]]&gt;10,"Night User","Low User")))</f>
        <v>Heavy User</v>
      </c>
    </row>
    <row r="1427" spans="1:27" x14ac:dyDescent="0.3">
      <c r="A1427">
        <v>676</v>
      </c>
      <c r="B1427" s="1" t="s">
        <v>33</v>
      </c>
      <c r="C1427">
        <v>56</v>
      </c>
      <c r="D1427" s="1" t="s">
        <v>22</v>
      </c>
      <c r="E1427" s="1">
        <v>0</v>
      </c>
      <c r="F1427" s="1" t="s">
        <v>24</v>
      </c>
      <c r="G1427">
        <v>30</v>
      </c>
      <c r="H1427" t="str">
        <f>IF(Append1[[#This Row],[number_vmail_messages]]&lt;=10, "Low",
IF(Append1[[#This Row],[number_vmail_messages]]&lt;=25, "Medium", "High"))</f>
        <v>High</v>
      </c>
      <c r="I1427">
        <v>127.1</v>
      </c>
      <c r="J1427">
        <v>89</v>
      </c>
      <c r="K1427">
        <v>21.61</v>
      </c>
      <c r="L1427">
        <v>172.1</v>
      </c>
      <c r="M1427">
        <v>116</v>
      </c>
      <c r="N1427">
        <v>14.63</v>
      </c>
      <c r="O1427">
        <v>194.6</v>
      </c>
      <c r="P1427">
        <v>111</v>
      </c>
      <c r="Q1427">
        <v>8.76</v>
      </c>
      <c r="R1427">
        <v>12.1</v>
      </c>
      <c r="S1427">
        <v>3</v>
      </c>
      <c r="T1427">
        <v>3.27</v>
      </c>
      <c r="U1427" t="str">
        <f>IF(Append1[[#This Row],[total_intl_charge]] &lt;= MEDIAN(Append1[total_intl_charge]), "Low", "High")</f>
        <v>High</v>
      </c>
      <c r="V1427">
        <v>1</v>
      </c>
      <c r="W1427" t="s">
        <v>23</v>
      </c>
      <c r="X1427" s="1" t="s">
        <v>23</v>
      </c>
      <c r="Y1427">
        <f>IF(Append1[[#This Row],[churn]]="yes", 1,0)</f>
        <v>0</v>
      </c>
      <c r="Z1427" t="str">
        <f>IF(Append1[[#This Row],[total_eve_charge]]&lt;=15,"Low",
IF(Append1[[#This Row],[total_eve_charge]]&lt;=19,"Medium","High"))</f>
        <v>Low</v>
      </c>
      <c r="AA1427" s="1" t="str">
        <f>IF(Append1[[#This Row],[total_day_charge]]&gt;30,"Heavy User",
IF(Append1[[#This Row],[total_eve_charge]]&gt;20,"Evening User",
IF(Append1[[#This Row],[total_night_charge]]&gt;10,"Night User","Low User")))</f>
        <v>Low User</v>
      </c>
    </row>
    <row r="1428" spans="1:27" x14ac:dyDescent="0.3">
      <c r="A1428">
        <v>677</v>
      </c>
      <c r="B1428" s="1" t="s">
        <v>51</v>
      </c>
      <c r="C1428">
        <v>171</v>
      </c>
      <c r="D1428" s="1" t="s">
        <v>26</v>
      </c>
      <c r="E1428" s="1">
        <v>0</v>
      </c>
      <c r="F1428" s="1" t="s">
        <v>24</v>
      </c>
      <c r="G1428">
        <v>17</v>
      </c>
      <c r="H1428" t="str">
        <f>IF(Append1[[#This Row],[number_vmail_messages]]&lt;=10, "Low",
IF(Append1[[#This Row],[number_vmail_messages]]&lt;=25, "Medium", "High"))</f>
        <v>Medium</v>
      </c>
      <c r="I1428">
        <v>186.9</v>
      </c>
      <c r="J1428">
        <v>94</v>
      </c>
      <c r="K1428">
        <v>31.77</v>
      </c>
      <c r="L1428">
        <v>240</v>
      </c>
      <c r="M1428">
        <v>138</v>
      </c>
      <c r="N1428">
        <v>20.399999999999999</v>
      </c>
      <c r="O1428">
        <v>200.9</v>
      </c>
      <c r="P1428">
        <v>64</v>
      </c>
      <c r="Q1428">
        <v>9.0399999999999991</v>
      </c>
      <c r="R1428">
        <v>5.8</v>
      </c>
      <c r="S1428">
        <v>3</v>
      </c>
      <c r="T1428">
        <v>1.57</v>
      </c>
      <c r="U1428" t="str">
        <f>IF(Append1[[#This Row],[total_intl_charge]] &lt;= MEDIAN(Append1[total_intl_charge]), "Low", "High")</f>
        <v>Low</v>
      </c>
      <c r="V1428">
        <v>1</v>
      </c>
      <c r="W1428" t="s">
        <v>23</v>
      </c>
      <c r="X1428" s="1" t="s">
        <v>23</v>
      </c>
      <c r="Y1428">
        <f>IF(Append1[[#This Row],[churn]]="yes", 1,0)</f>
        <v>0</v>
      </c>
      <c r="Z1428" t="str">
        <f>IF(Append1[[#This Row],[total_eve_charge]]&lt;=15,"Low",
IF(Append1[[#This Row],[total_eve_charge]]&lt;=19,"Medium","High"))</f>
        <v>High</v>
      </c>
      <c r="AA1428" s="1" t="str">
        <f>IF(Append1[[#This Row],[total_day_charge]]&gt;30,"Heavy User",
IF(Append1[[#This Row],[total_eve_charge]]&gt;20,"Evening User",
IF(Append1[[#This Row],[total_night_charge]]&gt;10,"Night User","Low User")))</f>
        <v>Heavy User</v>
      </c>
    </row>
    <row r="1429" spans="1:27" hidden="1" x14ac:dyDescent="0.3">
      <c r="A1429">
        <v>678</v>
      </c>
      <c r="B1429" s="1" t="s">
        <v>29</v>
      </c>
      <c r="C1429">
        <v>123</v>
      </c>
      <c r="D1429" s="1" t="s">
        <v>26</v>
      </c>
      <c r="E1429" s="1">
        <v>0</v>
      </c>
      <c r="F1429" s="1" t="s">
        <v>23</v>
      </c>
      <c r="G1429">
        <v>0</v>
      </c>
      <c r="H1429" t="str">
        <f>IF(Append1[[#This Row],[number_vmail_messages]]&lt;=10, "Low",
IF(Append1[[#This Row],[number_vmail_messages]]&lt;=25, "Medium", "High"))</f>
        <v>Low</v>
      </c>
      <c r="I1429">
        <v>194</v>
      </c>
      <c r="J1429">
        <v>118</v>
      </c>
      <c r="K1429">
        <v>32.979999999999997</v>
      </c>
      <c r="L1429">
        <v>242</v>
      </c>
      <c r="M1429">
        <v>114</v>
      </c>
      <c r="N1429">
        <v>20.57</v>
      </c>
      <c r="O1429">
        <v>146.30000000000001</v>
      </c>
      <c r="P1429">
        <v>108</v>
      </c>
      <c r="Q1429">
        <v>6.58</v>
      </c>
      <c r="R1429">
        <v>12.1</v>
      </c>
      <c r="S1429">
        <v>4</v>
      </c>
      <c r="T1429">
        <v>3.27</v>
      </c>
      <c r="U1429" t="str">
        <f>IF(Append1[[#This Row],[total_intl_charge]] &lt;= MEDIAN(Append1[total_intl_charge]), "Low", "High")</f>
        <v>High</v>
      </c>
      <c r="V1429">
        <v>1</v>
      </c>
      <c r="W1429" t="s">
        <v>23</v>
      </c>
      <c r="X1429" s="1" t="s">
        <v>23</v>
      </c>
      <c r="Y1429">
        <f>IF(Append1[[#This Row],[churn]]="yes", 1,0)</f>
        <v>0</v>
      </c>
      <c r="Z1429" t="str">
        <f>IF(Append1[[#This Row],[total_eve_charge]]&lt;=15,"Low",
IF(Append1[[#This Row],[total_eve_charge]]&lt;=19,"Medium","High"))</f>
        <v>High</v>
      </c>
      <c r="AA1429" s="1" t="str">
        <f>IF(Append1[[#This Row],[total_day_charge]]&gt;30,"Heavy User",
IF(Append1[[#This Row],[total_eve_charge]]&gt;20,"Evening User",
IF(Append1[[#This Row],[total_night_charge]]&gt;10,"Night User","Low User")))</f>
        <v>Heavy User</v>
      </c>
    </row>
    <row r="1430" spans="1:27" hidden="1" x14ac:dyDescent="0.3">
      <c r="A1430">
        <v>679</v>
      </c>
      <c r="B1430" s="1" t="s">
        <v>45</v>
      </c>
      <c r="C1430">
        <v>58</v>
      </c>
      <c r="D1430" s="1" t="s">
        <v>26</v>
      </c>
      <c r="E1430" s="1">
        <v>0</v>
      </c>
      <c r="F1430" s="1" t="s">
        <v>23</v>
      </c>
      <c r="G1430">
        <v>0</v>
      </c>
      <c r="H1430" t="str">
        <f>IF(Append1[[#This Row],[number_vmail_messages]]&lt;=10, "Low",
IF(Append1[[#This Row],[number_vmail_messages]]&lt;=25, "Medium", "High"))</f>
        <v>Low</v>
      </c>
      <c r="I1430">
        <v>234.8</v>
      </c>
      <c r="J1430">
        <v>89</v>
      </c>
      <c r="K1430">
        <v>39.92</v>
      </c>
      <c r="L1430">
        <v>106.8</v>
      </c>
      <c r="M1430">
        <v>131</v>
      </c>
      <c r="N1430">
        <v>9.08</v>
      </c>
      <c r="O1430">
        <v>178.5</v>
      </c>
      <c r="P1430">
        <v>122</v>
      </c>
      <c r="Q1430">
        <v>8.0299999999999994</v>
      </c>
      <c r="R1430">
        <v>9.9</v>
      </c>
      <c r="S1430">
        <v>6</v>
      </c>
      <c r="T1430">
        <v>2.67</v>
      </c>
      <c r="U1430" t="str">
        <f>IF(Append1[[#This Row],[total_intl_charge]] &lt;= MEDIAN(Append1[total_intl_charge]), "Low", "High")</f>
        <v>Low</v>
      </c>
      <c r="V1430">
        <v>0</v>
      </c>
      <c r="W1430" t="s">
        <v>23</v>
      </c>
      <c r="X1430" s="1" t="s">
        <v>23</v>
      </c>
      <c r="Y1430">
        <f>IF(Append1[[#This Row],[churn]]="yes", 1,0)</f>
        <v>0</v>
      </c>
      <c r="Z1430" t="str">
        <f>IF(Append1[[#This Row],[total_eve_charge]]&lt;=15,"Low",
IF(Append1[[#This Row],[total_eve_charge]]&lt;=19,"Medium","High"))</f>
        <v>Low</v>
      </c>
      <c r="AA1430" s="1" t="str">
        <f>IF(Append1[[#This Row],[total_day_charge]]&gt;30,"Heavy User",
IF(Append1[[#This Row],[total_eve_charge]]&gt;20,"Evening User",
IF(Append1[[#This Row],[total_night_charge]]&gt;10,"Night User","Low User")))</f>
        <v>Heavy User</v>
      </c>
    </row>
    <row r="1431" spans="1:27" hidden="1" x14ac:dyDescent="0.3">
      <c r="A1431">
        <v>680</v>
      </c>
      <c r="B1431" s="1" t="s">
        <v>41</v>
      </c>
      <c r="C1431">
        <v>156</v>
      </c>
      <c r="D1431" s="1" t="s">
        <v>26</v>
      </c>
      <c r="E1431" s="1">
        <v>0</v>
      </c>
      <c r="F1431" s="1" t="s">
        <v>23</v>
      </c>
      <c r="G1431">
        <v>0</v>
      </c>
      <c r="H1431" t="str">
        <f>IF(Append1[[#This Row],[number_vmail_messages]]&lt;=10, "Low",
IF(Append1[[#This Row],[number_vmail_messages]]&lt;=25, "Medium", "High"))</f>
        <v>Low</v>
      </c>
      <c r="I1431">
        <v>123.7</v>
      </c>
      <c r="J1431">
        <v>96</v>
      </c>
      <c r="K1431">
        <v>21.03</v>
      </c>
      <c r="L1431">
        <v>103</v>
      </c>
      <c r="M1431">
        <v>80</v>
      </c>
      <c r="N1431">
        <v>8.76</v>
      </c>
      <c r="O1431">
        <v>189.4</v>
      </c>
      <c r="P1431">
        <v>82</v>
      </c>
      <c r="Q1431">
        <v>8.52</v>
      </c>
      <c r="R1431">
        <v>13.1</v>
      </c>
      <c r="S1431">
        <v>4</v>
      </c>
      <c r="T1431">
        <v>3.54</v>
      </c>
      <c r="U1431" t="str">
        <f>IF(Append1[[#This Row],[total_intl_charge]] &lt;= MEDIAN(Append1[total_intl_charge]), "Low", "High")</f>
        <v>High</v>
      </c>
      <c r="V1431">
        <v>1</v>
      </c>
      <c r="W1431" t="s">
        <v>23</v>
      </c>
      <c r="X1431" s="1" t="s">
        <v>23</v>
      </c>
      <c r="Y1431">
        <f>IF(Append1[[#This Row],[churn]]="yes", 1,0)</f>
        <v>0</v>
      </c>
      <c r="Z1431" t="str">
        <f>IF(Append1[[#This Row],[total_eve_charge]]&lt;=15,"Low",
IF(Append1[[#This Row],[total_eve_charge]]&lt;=19,"Medium","High"))</f>
        <v>Low</v>
      </c>
      <c r="AA1431" s="1" t="str">
        <f>IF(Append1[[#This Row],[total_day_charge]]&gt;30,"Heavy User",
IF(Append1[[#This Row],[total_eve_charge]]&gt;20,"Evening User",
IF(Append1[[#This Row],[total_night_charge]]&gt;10,"Night User","Low User")))</f>
        <v>Low User</v>
      </c>
    </row>
    <row r="1432" spans="1:27" hidden="1" x14ac:dyDescent="0.3">
      <c r="A1432">
        <v>681</v>
      </c>
      <c r="B1432" s="1" t="s">
        <v>37</v>
      </c>
      <c r="C1432">
        <v>166</v>
      </c>
      <c r="D1432" s="1" t="s">
        <v>26</v>
      </c>
      <c r="E1432" s="1">
        <v>0</v>
      </c>
      <c r="F1432" s="1" t="s">
        <v>23</v>
      </c>
      <c r="G1432">
        <v>0</v>
      </c>
      <c r="H1432" t="str">
        <f>IF(Append1[[#This Row],[number_vmail_messages]]&lt;=10, "Low",
IF(Append1[[#This Row],[number_vmail_messages]]&lt;=25, "Medium", "High"))</f>
        <v>Low</v>
      </c>
      <c r="I1432">
        <v>173.9</v>
      </c>
      <c r="J1432">
        <v>103</v>
      </c>
      <c r="K1432">
        <v>29.56</v>
      </c>
      <c r="L1432">
        <v>276.39999999999998</v>
      </c>
      <c r="M1432">
        <v>83</v>
      </c>
      <c r="N1432">
        <v>23.49</v>
      </c>
      <c r="O1432">
        <v>190.8</v>
      </c>
      <c r="P1432">
        <v>113</v>
      </c>
      <c r="Q1432">
        <v>8.59</v>
      </c>
      <c r="R1432">
        <v>15.3</v>
      </c>
      <c r="S1432">
        <v>5</v>
      </c>
      <c r="T1432">
        <v>4.13</v>
      </c>
      <c r="U1432" t="str">
        <f>IF(Append1[[#This Row],[total_intl_charge]] &lt;= MEDIAN(Append1[total_intl_charge]), "Low", "High")</f>
        <v>High</v>
      </c>
      <c r="V1432">
        <v>0</v>
      </c>
      <c r="W1432" t="s">
        <v>23</v>
      </c>
      <c r="X1432" s="1" t="s">
        <v>23</v>
      </c>
      <c r="Y1432">
        <f>IF(Append1[[#This Row],[churn]]="yes", 1,0)</f>
        <v>0</v>
      </c>
      <c r="Z1432" t="str">
        <f>IF(Append1[[#This Row],[total_eve_charge]]&lt;=15,"Low",
IF(Append1[[#This Row],[total_eve_charge]]&lt;=19,"Medium","High"))</f>
        <v>High</v>
      </c>
      <c r="AA1432" s="1" t="str">
        <f>IF(Append1[[#This Row],[total_day_charge]]&gt;30,"Heavy User",
IF(Append1[[#This Row],[total_eve_charge]]&gt;20,"Evening User",
IF(Append1[[#This Row],[total_night_charge]]&gt;10,"Night User","Low User")))</f>
        <v>Evening User</v>
      </c>
    </row>
    <row r="1433" spans="1:27" x14ac:dyDescent="0.3">
      <c r="A1433">
        <v>682</v>
      </c>
      <c r="B1433" s="1" t="s">
        <v>47</v>
      </c>
      <c r="C1433">
        <v>75</v>
      </c>
      <c r="D1433" s="1" t="s">
        <v>26</v>
      </c>
      <c r="E1433" s="1">
        <v>0</v>
      </c>
      <c r="F1433" s="1" t="s">
        <v>24</v>
      </c>
      <c r="G1433">
        <v>41</v>
      </c>
      <c r="H1433" t="str">
        <f>IF(Append1[[#This Row],[number_vmail_messages]]&lt;=10, "Low",
IF(Append1[[#This Row],[number_vmail_messages]]&lt;=25, "Medium", "High"))</f>
        <v>High</v>
      </c>
      <c r="I1433">
        <v>130.9</v>
      </c>
      <c r="J1433">
        <v>115</v>
      </c>
      <c r="K1433">
        <v>22.25</v>
      </c>
      <c r="L1433">
        <v>203.4</v>
      </c>
      <c r="M1433">
        <v>110</v>
      </c>
      <c r="N1433">
        <v>17.29</v>
      </c>
      <c r="O1433">
        <v>171.7</v>
      </c>
      <c r="P1433">
        <v>68</v>
      </c>
      <c r="Q1433">
        <v>7.73</v>
      </c>
      <c r="R1433">
        <v>12.4</v>
      </c>
      <c r="S1433">
        <v>4</v>
      </c>
      <c r="T1433">
        <v>3.35</v>
      </c>
      <c r="U1433" t="str">
        <f>IF(Append1[[#This Row],[total_intl_charge]] &lt;= MEDIAN(Append1[total_intl_charge]), "Low", "High")</f>
        <v>High</v>
      </c>
      <c r="V1433">
        <v>1</v>
      </c>
      <c r="W1433" t="s">
        <v>23</v>
      </c>
      <c r="X1433" s="1" t="s">
        <v>23</v>
      </c>
      <c r="Y1433">
        <f>IF(Append1[[#This Row],[churn]]="yes", 1,0)</f>
        <v>0</v>
      </c>
      <c r="Z1433" t="str">
        <f>IF(Append1[[#This Row],[total_eve_charge]]&lt;=15,"Low",
IF(Append1[[#This Row],[total_eve_charge]]&lt;=19,"Medium","High"))</f>
        <v>Medium</v>
      </c>
      <c r="AA1433" s="1" t="str">
        <f>IF(Append1[[#This Row],[total_day_charge]]&gt;30,"Heavy User",
IF(Append1[[#This Row],[total_eve_charge]]&gt;20,"Evening User",
IF(Append1[[#This Row],[total_night_charge]]&gt;10,"Night User","Low User")))</f>
        <v>Low User</v>
      </c>
    </row>
    <row r="1434" spans="1:27" hidden="1" x14ac:dyDescent="0.3">
      <c r="A1434">
        <v>683</v>
      </c>
      <c r="B1434" s="1" t="s">
        <v>76</v>
      </c>
      <c r="C1434">
        <v>75</v>
      </c>
      <c r="D1434" s="1" t="s">
        <v>22</v>
      </c>
      <c r="E1434" s="1">
        <v>0</v>
      </c>
      <c r="F1434" s="1" t="s">
        <v>23</v>
      </c>
      <c r="G1434">
        <v>0</v>
      </c>
      <c r="H1434" t="str">
        <f>IF(Append1[[#This Row],[number_vmail_messages]]&lt;=10, "Low",
IF(Append1[[#This Row],[number_vmail_messages]]&lt;=25, "Medium", "High"))</f>
        <v>Low</v>
      </c>
      <c r="I1434">
        <v>314.60000000000002</v>
      </c>
      <c r="J1434">
        <v>102</v>
      </c>
      <c r="K1434">
        <v>53.48</v>
      </c>
      <c r="L1434">
        <v>169.8</v>
      </c>
      <c r="M1434">
        <v>86</v>
      </c>
      <c r="N1434">
        <v>14.43</v>
      </c>
      <c r="O1434">
        <v>285.10000000000002</v>
      </c>
      <c r="P1434">
        <v>100</v>
      </c>
      <c r="Q1434">
        <v>12.83</v>
      </c>
      <c r="R1434">
        <v>5.7</v>
      </c>
      <c r="S1434">
        <v>3</v>
      </c>
      <c r="T1434">
        <v>1.54</v>
      </c>
      <c r="U1434" t="str">
        <f>IF(Append1[[#This Row],[total_intl_charge]] &lt;= MEDIAN(Append1[total_intl_charge]), "Low", "High")</f>
        <v>Low</v>
      </c>
      <c r="V1434">
        <v>2</v>
      </c>
      <c r="W1434" t="s">
        <v>24</v>
      </c>
      <c r="X1434" s="1" t="s">
        <v>23</v>
      </c>
      <c r="Y1434">
        <f>IF(Append1[[#This Row],[churn]]="yes", 1,0)</f>
        <v>1</v>
      </c>
      <c r="Z1434" t="str">
        <f>IF(Append1[[#This Row],[total_eve_charge]]&lt;=15,"Low",
IF(Append1[[#This Row],[total_eve_charge]]&lt;=19,"Medium","High"))</f>
        <v>Low</v>
      </c>
      <c r="AA1434" s="1" t="str">
        <f>IF(Append1[[#This Row],[total_day_charge]]&gt;30,"Heavy User",
IF(Append1[[#This Row],[total_eve_charge]]&gt;20,"Evening User",
IF(Append1[[#This Row],[total_night_charge]]&gt;10,"Night User","Low User")))</f>
        <v>Heavy User</v>
      </c>
    </row>
    <row r="1435" spans="1:27" hidden="1" x14ac:dyDescent="0.3">
      <c r="A1435">
        <v>684</v>
      </c>
      <c r="B1435" s="1" t="s">
        <v>67</v>
      </c>
      <c r="C1435">
        <v>83</v>
      </c>
      <c r="D1435" s="1" t="s">
        <v>26</v>
      </c>
      <c r="E1435" s="1">
        <v>0</v>
      </c>
      <c r="F1435" s="1" t="s">
        <v>23</v>
      </c>
      <c r="G1435">
        <v>0</v>
      </c>
      <c r="H1435" t="str">
        <f>IF(Append1[[#This Row],[number_vmail_messages]]&lt;=10, "Low",
IF(Append1[[#This Row],[number_vmail_messages]]&lt;=25, "Medium", "High"))</f>
        <v>Low</v>
      </c>
      <c r="I1435">
        <v>227.9</v>
      </c>
      <c r="J1435">
        <v>78</v>
      </c>
      <c r="K1435">
        <v>38.74</v>
      </c>
      <c r="L1435">
        <v>207.5</v>
      </c>
      <c r="M1435">
        <v>115</v>
      </c>
      <c r="N1435">
        <v>17.64</v>
      </c>
      <c r="O1435">
        <v>211.7</v>
      </c>
      <c r="P1435">
        <v>100</v>
      </c>
      <c r="Q1435">
        <v>9.5299999999999994</v>
      </c>
      <c r="R1435">
        <v>12.1</v>
      </c>
      <c r="S1435">
        <v>5</v>
      </c>
      <c r="T1435">
        <v>3.27</v>
      </c>
      <c r="U1435" t="str">
        <f>IF(Append1[[#This Row],[total_intl_charge]] &lt;= MEDIAN(Append1[total_intl_charge]), "Low", "High")</f>
        <v>High</v>
      </c>
      <c r="V1435">
        <v>1</v>
      </c>
      <c r="W1435" t="s">
        <v>23</v>
      </c>
      <c r="X1435" s="1" t="s">
        <v>23</v>
      </c>
      <c r="Y1435">
        <f>IF(Append1[[#This Row],[churn]]="yes", 1,0)</f>
        <v>0</v>
      </c>
      <c r="Z1435" t="str">
        <f>IF(Append1[[#This Row],[total_eve_charge]]&lt;=15,"Low",
IF(Append1[[#This Row],[total_eve_charge]]&lt;=19,"Medium","High"))</f>
        <v>Medium</v>
      </c>
      <c r="AA1435" s="1" t="str">
        <f>IF(Append1[[#This Row],[total_day_charge]]&gt;30,"Heavy User",
IF(Append1[[#This Row],[total_eve_charge]]&gt;20,"Evening User",
IF(Append1[[#This Row],[total_night_charge]]&gt;10,"Night User","Low User")))</f>
        <v>Heavy User</v>
      </c>
    </row>
    <row r="1436" spans="1:27" hidden="1" x14ac:dyDescent="0.3">
      <c r="A1436">
        <v>685</v>
      </c>
      <c r="B1436" s="1" t="s">
        <v>48</v>
      </c>
      <c r="C1436">
        <v>243</v>
      </c>
      <c r="D1436" s="1" t="s">
        <v>26</v>
      </c>
      <c r="E1436" s="1">
        <v>0</v>
      </c>
      <c r="F1436" s="1" t="s">
        <v>23</v>
      </c>
      <c r="G1436">
        <v>0</v>
      </c>
      <c r="H1436" t="str">
        <f>IF(Append1[[#This Row],[number_vmail_messages]]&lt;=10, "Low",
IF(Append1[[#This Row],[number_vmail_messages]]&lt;=25, "Medium", "High"))</f>
        <v>Low</v>
      </c>
      <c r="I1436">
        <v>95.5</v>
      </c>
      <c r="J1436">
        <v>92</v>
      </c>
      <c r="K1436">
        <v>16.239999999999998</v>
      </c>
      <c r="L1436">
        <v>163.69999999999999</v>
      </c>
      <c r="M1436">
        <v>63</v>
      </c>
      <c r="N1436">
        <v>13.91</v>
      </c>
      <c r="O1436">
        <v>264.2</v>
      </c>
      <c r="P1436">
        <v>118</v>
      </c>
      <c r="Q1436">
        <v>11.89</v>
      </c>
      <c r="R1436">
        <v>6.6</v>
      </c>
      <c r="S1436">
        <v>6</v>
      </c>
      <c r="T1436">
        <v>1.78</v>
      </c>
      <c r="U1436" t="str">
        <f>IF(Append1[[#This Row],[total_intl_charge]] &lt;= MEDIAN(Append1[total_intl_charge]), "Low", "High")</f>
        <v>Low</v>
      </c>
      <c r="V1436">
        <v>2</v>
      </c>
      <c r="W1436" t="s">
        <v>23</v>
      </c>
      <c r="X1436" s="1" t="s">
        <v>23</v>
      </c>
      <c r="Y1436">
        <f>IF(Append1[[#This Row],[churn]]="yes", 1,0)</f>
        <v>0</v>
      </c>
      <c r="Z1436" t="str">
        <f>IF(Append1[[#This Row],[total_eve_charge]]&lt;=15,"Low",
IF(Append1[[#This Row],[total_eve_charge]]&lt;=19,"Medium","High"))</f>
        <v>Low</v>
      </c>
      <c r="AA1436" s="1" t="str">
        <f>IF(Append1[[#This Row],[total_day_charge]]&gt;30,"Heavy User",
IF(Append1[[#This Row],[total_eve_charge]]&gt;20,"Evening User",
IF(Append1[[#This Row],[total_night_charge]]&gt;10,"Night User","Low User")))</f>
        <v>Night User</v>
      </c>
    </row>
    <row r="1437" spans="1:27" hidden="1" x14ac:dyDescent="0.3">
      <c r="A1437">
        <v>686</v>
      </c>
      <c r="B1437" s="1" t="s">
        <v>58</v>
      </c>
      <c r="C1437">
        <v>153</v>
      </c>
      <c r="D1437" s="1" t="s">
        <v>32</v>
      </c>
      <c r="E1437" s="1">
        <v>0</v>
      </c>
      <c r="F1437" s="1" t="s">
        <v>23</v>
      </c>
      <c r="G1437">
        <v>0</v>
      </c>
      <c r="H1437" t="str">
        <f>IF(Append1[[#This Row],[number_vmail_messages]]&lt;=10, "Low",
IF(Append1[[#This Row],[number_vmail_messages]]&lt;=25, "Medium", "High"))</f>
        <v>Low</v>
      </c>
      <c r="I1437">
        <v>185.3</v>
      </c>
      <c r="J1437">
        <v>127</v>
      </c>
      <c r="K1437">
        <v>31.5</v>
      </c>
      <c r="L1437">
        <v>208</v>
      </c>
      <c r="M1437">
        <v>73</v>
      </c>
      <c r="N1437">
        <v>17.68</v>
      </c>
      <c r="O1437">
        <v>206.1</v>
      </c>
      <c r="P1437">
        <v>124</v>
      </c>
      <c r="Q1437">
        <v>9.27</v>
      </c>
      <c r="R1437">
        <v>15.1</v>
      </c>
      <c r="S1437">
        <v>3</v>
      </c>
      <c r="T1437">
        <v>4.08</v>
      </c>
      <c r="U1437" t="str">
        <f>IF(Append1[[#This Row],[total_intl_charge]] &lt;= MEDIAN(Append1[total_intl_charge]), "Low", "High")</f>
        <v>High</v>
      </c>
      <c r="V1437">
        <v>1</v>
      </c>
      <c r="W1437" t="s">
        <v>23</v>
      </c>
      <c r="X1437" s="1" t="s">
        <v>23</v>
      </c>
      <c r="Y1437">
        <f>IF(Append1[[#This Row],[churn]]="yes", 1,0)</f>
        <v>0</v>
      </c>
      <c r="Z1437" t="str">
        <f>IF(Append1[[#This Row],[total_eve_charge]]&lt;=15,"Low",
IF(Append1[[#This Row],[total_eve_charge]]&lt;=19,"Medium","High"))</f>
        <v>Medium</v>
      </c>
      <c r="AA1437" s="1" t="str">
        <f>IF(Append1[[#This Row],[total_day_charge]]&gt;30,"Heavy User",
IF(Append1[[#This Row],[total_eve_charge]]&gt;20,"Evening User",
IF(Append1[[#This Row],[total_night_charge]]&gt;10,"Night User","Low User")))</f>
        <v>Heavy User</v>
      </c>
    </row>
    <row r="1438" spans="1:27" hidden="1" x14ac:dyDescent="0.3">
      <c r="A1438">
        <v>687</v>
      </c>
      <c r="B1438" s="1" t="s">
        <v>38</v>
      </c>
      <c r="C1438">
        <v>150</v>
      </c>
      <c r="D1438" s="1" t="s">
        <v>22</v>
      </c>
      <c r="E1438" s="1">
        <v>0</v>
      </c>
      <c r="F1438" s="1" t="s">
        <v>23</v>
      </c>
      <c r="G1438">
        <v>0</v>
      </c>
      <c r="H1438" t="str">
        <f>IF(Append1[[#This Row],[number_vmail_messages]]&lt;=10, "Low",
IF(Append1[[#This Row],[number_vmail_messages]]&lt;=25, "Medium", "High"))</f>
        <v>Low</v>
      </c>
      <c r="I1438">
        <v>146.30000000000001</v>
      </c>
      <c r="J1438">
        <v>133</v>
      </c>
      <c r="K1438">
        <v>24.87</v>
      </c>
      <c r="L1438">
        <v>202.7</v>
      </c>
      <c r="M1438">
        <v>95</v>
      </c>
      <c r="N1438">
        <v>17.23</v>
      </c>
      <c r="O1438">
        <v>234.7</v>
      </c>
      <c r="P1438">
        <v>103</v>
      </c>
      <c r="Q1438">
        <v>10.56</v>
      </c>
      <c r="R1438">
        <v>13.1</v>
      </c>
      <c r="S1438">
        <v>3</v>
      </c>
      <c r="T1438">
        <v>3.54</v>
      </c>
      <c r="U1438" t="str">
        <f>IF(Append1[[#This Row],[total_intl_charge]] &lt;= MEDIAN(Append1[total_intl_charge]), "Low", "High")</f>
        <v>High</v>
      </c>
      <c r="V1438">
        <v>1</v>
      </c>
      <c r="W1438" t="s">
        <v>23</v>
      </c>
      <c r="X1438" s="1" t="s">
        <v>23</v>
      </c>
      <c r="Y1438">
        <f>IF(Append1[[#This Row],[churn]]="yes", 1,0)</f>
        <v>0</v>
      </c>
      <c r="Z1438" t="str">
        <f>IF(Append1[[#This Row],[total_eve_charge]]&lt;=15,"Low",
IF(Append1[[#This Row],[total_eve_charge]]&lt;=19,"Medium","High"))</f>
        <v>Medium</v>
      </c>
      <c r="AA1438" s="1" t="str">
        <f>IF(Append1[[#This Row],[total_day_charge]]&gt;30,"Heavy User",
IF(Append1[[#This Row],[total_eve_charge]]&gt;20,"Evening User",
IF(Append1[[#This Row],[total_night_charge]]&gt;10,"Night User","Low User")))</f>
        <v>Night User</v>
      </c>
    </row>
    <row r="1439" spans="1:27" x14ac:dyDescent="0.3">
      <c r="A1439">
        <v>688</v>
      </c>
      <c r="B1439" s="1" t="s">
        <v>71</v>
      </c>
      <c r="C1439">
        <v>92</v>
      </c>
      <c r="D1439" s="1" t="s">
        <v>26</v>
      </c>
      <c r="E1439" s="1">
        <v>0</v>
      </c>
      <c r="F1439" s="1" t="s">
        <v>24</v>
      </c>
      <c r="G1439">
        <v>16</v>
      </c>
      <c r="H1439" t="str">
        <f>IF(Append1[[#This Row],[number_vmail_messages]]&lt;=10, "Low",
IF(Append1[[#This Row],[number_vmail_messages]]&lt;=25, "Medium", "High"))</f>
        <v>Medium</v>
      </c>
      <c r="I1439">
        <v>184</v>
      </c>
      <c r="J1439">
        <v>99</v>
      </c>
      <c r="K1439">
        <v>31.28</v>
      </c>
      <c r="L1439">
        <v>76.400000000000006</v>
      </c>
      <c r="M1439">
        <v>134</v>
      </c>
      <c r="N1439">
        <v>6.49</v>
      </c>
      <c r="O1439">
        <v>185.1</v>
      </c>
      <c r="P1439">
        <v>96</v>
      </c>
      <c r="Q1439">
        <v>8.33</v>
      </c>
      <c r="R1439">
        <v>12.7</v>
      </c>
      <c r="S1439">
        <v>3</v>
      </c>
      <c r="T1439">
        <v>3.43</v>
      </c>
      <c r="U1439" t="str">
        <f>IF(Append1[[#This Row],[total_intl_charge]] &lt;= MEDIAN(Append1[total_intl_charge]), "Low", "High")</f>
        <v>High</v>
      </c>
      <c r="V1439">
        <v>2</v>
      </c>
      <c r="W1439" t="s">
        <v>23</v>
      </c>
      <c r="X1439" s="1" t="s">
        <v>23</v>
      </c>
      <c r="Y1439">
        <f>IF(Append1[[#This Row],[churn]]="yes", 1,0)</f>
        <v>0</v>
      </c>
      <c r="Z1439" t="str">
        <f>IF(Append1[[#This Row],[total_eve_charge]]&lt;=15,"Low",
IF(Append1[[#This Row],[total_eve_charge]]&lt;=19,"Medium","High"))</f>
        <v>Low</v>
      </c>
      <c r="AA1439" s="1" t="str">
        <f>IF(Append1[[#This Row],[total_day_charge]]&gt;30,"Heavy User",
IF(Append1[[#This Row],[total_eve_charge]]&gt;20,"Evening User",
IF(Append1[[#This Row],[total_night_charge]]&gt;10,"Night User","Low User")))</f>
        <v>Heavy User</v>
      </c>
    </row>
    <row r="1440" spans="1:27" hidden="1" x14ac:dyDescent="0.3">
      <c r="A1440">
        <v>689</v>
      </c>
      <c r="B1440" s="1" t="s">
        <v>38</v>
      </c>
      <c r="C1440">
        <v>80</v>
      </c>
      <c r="D1440" s="1" t="s">
        <v>22</v>
      </c>
      <c r="E1440" s="1">
        <v>0</v>
      </c>
      <c r="F1440" s="1" t="s">
        <v>23</v>
      </c>
      <c r="G1440">
        <v>0</v>
      </c>
      <c r="H1440" t="str">
        <f>IF(Append1[[#This Row],[number_vmail_messages]]&lt;=10, "Low",
IF(Append1[[#This Row],[number_vmail_messages]]&lt;=25, "Medium", "High"))</f>
        <v>Low</v>
      </c>
      <c r="I1440">
        <v>105.8</v>
      </c>
      <c r="J1440">
        <v>110</v>
      </c>
      <c r="K1440">
        <v>17.989999999999998</v>
      </c>
      <c r="L1440">
        <v>43.9</v>
      </c>
      <c r="M1440">
        <v>88</v>
      </c>
      <c r="N1440">
        <v>3.73</v>
      </c>
      <c r="O1440">
        <v>189.6</v>
      </c>
      <c r="P1440">
        <v>87</v>
      </c>
      <c r="Q1440">
        <v>8.5299999999999994</v>
      </c>
      <c r="R1440">
        <v>13.1</v>
      </c>
      <c r="S1440">
        <v>5</v>
      </c>
      <c r="T1440">
        <v>3.54</v>
      </c>
      <c r="U1440" t="str">
        <f>IF(Append1[[#This Row],[total_intl_charge]] &lt;= MEDIAN(Append1[total_intl_charge]), "Low", "High")</f>
        <v>High</v>
      </c>
      <c r="V1440">
        <v>0</v>
      </c>
      <c r="W1440" t="s">
        <v>23</v>
      </c>
      <c r="X1440" s="1" t="s">
        <v>23</v>
      </c>
      <c r="Y1440">
        <f>IF(Append1[[#This Row],[churn]]="yes", 1,0)</f>
        <v>0</v>
      </c>
      <c r="Z1440" t="str">
        <f>IF(Append1[[#This Row],[total_eve_charge]]&lt;=15,"Low",
IF(Append1[[#This Row],[total_eve_charge]]&lt;=19,"Medium","High"))</f>
        <v>Low</v>
      </c>
      <c r="AA1440" s="1" t="str">
        <f>IF(Append1[[#This Row],[total_day_charge]]&gt;30,"Heavy User",
IF(Append1[[#This Row],[total_eve_charge]]&gt;20,"Evening User",
IF(Append1[[#This Row],[total_night_charge]]&gt;10,"Night User","Low User")))</f>
        <v>Low User</v>
      </c>
    </row>
    <row r="1441" spans="1:27" x14ac:dyDescent="0.3">
      <c r="A1441">
        <v>690</v>
      </c>
      <c r="B1441" s="1" t="s">
        <v>53</v>
      </c>
      <c r="C1441">
        <v>77</v>
      </c>
      <c r="D1441" s="1" t="s">
        <v>26</v>
      </c>
      <c r="E1441" s="1">
        <v>0</v>
      </c>
      <c r="F1441" s="1" t="s">
        <v>24</v>
      </c>
      <c r="G1441">
        <v>24</v>
      </c>
      <c r="H1441" t="str">
        <f>IF(Append1[[#This Row],[number_vmail_messages]]&lt;=10, "Low",
IF(Append1[[#This Row],[number_vmail_messages]]&lt;=25, "Medium", "High"))</f>
        <v>Medium</v>
      </c>
      <c r="I1441">
        <v>149.4</v>
      </c>
      <c r="J1441">
        <v>74</v>
      </c>
      <c r="K1441">
        <v>25.4</v>
      </c>
      <c r="L1441">
        <v>123.9</v>
      </c>
      <c r="M1441">
        <v>72</v>
      </c>
      <c r="N1441">
        <v>10.53</v>
      </c>
      <c r="O1441">
        <v>174.3</v>
      </c>
      <c r="P1441">
        <v>84</v>
      </c>
      <c r="Q1441">
        <v>7.84</v>
      </c>
      <c r="R1441">
        <v>10.1</v>
      </c>
      <c r="S1441">
        <v>6</v>
      </c>
      <c r="T1441">
        <v>2.73</v>
      </c>
      <c r="U1441" t="str">
        <f>IF(Append1[[#This Row],[total_intl_charge]] &lt;= MEDIAN(Append1[total_intl_charge]), "Low", "High")</f>
        <v>Low</v>
      </c>
      <c r="V1441">
        <v>1</v>
      </c>
      <c r="W1441" t="s">
        <v>23</v>
      </c>
      <c r="X1441" s="1" t="s">
        <v>23</v>
      </c>
      <c r="Y1441">
        <f>IF(Append1[[#This Row],[churn]]="yes", 1,0)</f>
        <v>0</v>
      </c>
      <c r="Z1441" t="str">
        <f>IF(Append1[[#This Row],[total_eve_charge]]&lt;=15,"Low",
IF(Append1[[#This Row],[total_eve_charge]]&lt;=19,"Medium","High"))</f>
        <v>Low</v>
      </c>
      <c r="AA1441" s="1" t="str">
        <f>IF(Append1[[#This Row],[total_day_charge]]&gt;30,"Heavy User",
IF(Append1[[#This Row],[total_eve_charge]]&gt;20,"Evening User",
IF(Append1[[#This Row],[total_night_charge]]&gt;10,"Night User","Low User")))</f>
        <v>Low User</v>
      </c>
    </row>
    <row r="1442" spans="1:27" hidden="1" x14ac:dyDescent="0.3">
      <c r="A1442">
        <v>691</v>
      </c>
      <c r="B1442" s="1" t="s">
        <v>43</v>
      </c>
      <c r="C1442">
        <v>74</v>
      </c>
      <c r="D1442" s="1" t="s">
        <v>22</v>
      </c>
      <c r="E1442" s="1">
        <v>0</v>
      </c>
      <c r="F1442" s="1" t="s">
        <v>23</v>
      </c>
      <c r="G1442">
        <v>0</v>
      </c>
      <c r="H1442" t="str">
        <f>IF(Append1[[#This Row],[number_vmail_messages]]&lt;=10, "Low",
IF(Append1[[#This Row],[number_vmail_messages]]&lt;=25, "Medium", "High"))</f>
        <v>Low</v>
      </c>
      <c r="I1442">
        <v>172.1</v>
      </c>
      <c r="J1442">
        <v>105</v>
      </c>
      <c r="K1442">
        <v>29.26</v>
      </c>
      <c r="L1442">
        <v>211.7</v>
      </c>
      <c r="M1442">
        <v>99</v>
      </c>
      <c r="N1442">
        <v>17.989999999999998</v>
      </c>
      <c r="O1442">
        <v>182.2</v>
      </c>
      <c r="P1442">
        <v>105</v>
      </c>
      <c r="Q1442">
        <v>8.1999999999999993</v>
      </c>
      <c r="R1442">
        <v>11.6</v>
      </c>
      <c r="S1442">
        <v>6</v>
      </c>
      <c r="T1442">
        <v>3.13</v>
      </c>
      <c r="U1442" t="str">
        <f>IF(Append1[[#This Row],[total_intl_charge]] &lt;= MEDIAN(Append1[total_intl_charge]), "Low", "High")</f>
        <v>High</v>
      </c>
      <c r="V1442">
        <v>1</v>
      </c>
      <c r="W1442" t="s">
        <v>23</v>
      </c>
      <c r="X1442" s="1" t="s">
        <v>23</v>
      </c>
      <c r="Y1442">
        <f>IF(Append1[[#This Row],[churn]]="yes", 1,0)</f>
        <v>0</v>
      </c>
      <c r="Z1442" t="str">
        <f>IF(Append1[[#This Row],[total_eve_charge]]&lt;=15,"Low",
IF(Append1[[#This Row],[total_eve_charge]]&lt;=19,"Medium","High"))</f>
        <v>Medium</v>
      </c>
      <c r="AA1442" s="1" t="str">
        <f>IF(Append1[[#This Row],[total_day_charge]]&gt;30,"Heavy User",
IF(Append1[[#This Row],[total_eve_charge]]&gt;20,"Evening User",
IF(Append1[[#This Row],[total_night_charge]]&gt;10,"Night User","Low User")))</f>
        <v>Low User</v>
      </c>
    </row>
    <row r="1443" spans="1:27" hidden="1" x14ac:dyDescent="0.3">
      <c r="A1443">
        <v>692</v>
      </c>
      <c r="B1443" s="1" t="s">
        <v>45</v>
      </c>
      <c r="C1443">
        <v>143</v>
      </c>
      <c r="D1443" s="1" t="s">
        <v>22</v>
      </c>
      <c r="E1443" s="1">
        <v>0</v>
      </c>
      <c r="F1443" s="1" t="s">
        <v>23</v>
      </c>
      <c r="G1443">
        <v>0</v>
      </c>
      <c r="H1443" t="str">
        <f>IF(Append1[[#This Row],[number_vmail_messages]]&lt;=10, "Low",
IF(Append1[[#This Row],[number_vmail_messages]]&lt;=25, "Medium", "High"))</f>
        <v>Low</v>
      </c>
      <c r="I1443">
        <v>119.1</v>
      </c>
      <c r="J1443">
        <v>117</v>
      </c>
      <c r="K1443">
        <v>20.25</v>
      </c>
      <c r="L1443">
        <v>287.7</v>
      </c>
      <c r="M1443">
        <v>136</v>
      </c>
      <c r="N1443">
        <v>24.45</v>
      </c>
      <c r="O1443">
        <v>223</v>
      </c>
      <c r="P1443">
        <v>100</v>
      </c>
      <c r="Q1443">
        <v>10.039999999999999</v>
      </c>
      <c r="R1443">
        <v>12.2</v>
      </c>
      <c r="S1443">
        <v>4</v>
      </c>
      <c r="T1443">
        <v>3.29</v>
      </c>
      <c r="U1443" t="str">
        <f>IF(Append1[[#This Row],[total_intl_charge]] &lt;= MEDIAN(Append1[total_intl_charge]), "Low", "High")</f>
        <v>High</v>
      </c>
      <c r="V1443">
        <v>0</v>
      </c>
      <c r="W1443" t="s">
        <v>23</v>
      </c>
      <c r="X1443" s="1" t="s">
        <v>23</v>
      </c>
      <c r="Y1443">
        <f>IF(Append1[[#This Row],[churn]]="yes", 1,0)</f>
        <v>0</v>
      </c>
      <c r="Z1443" t="str">
        <f>IF(Append1[[#This Row],[total_eve_charge]]&lt;=15,"Low",
IF(Append1[[#This Row],[total_eve_charge]]&lt;=19,"Medium","High"))</f>
        <v>High</v>
      </c>
      <c r="AA1443" s="1" t="str">
        <f>IF(Append1[[#This Row],[total_day_charge]]&gt;30,"Heavy User",
IF(Append1[[#This Row],[total_eve_charge]]&gt;20,"Evening User",
IF(Append1[[#This Row],[total_night_charge]]&gt;10,"Night User","Low User")))</f>
        <v>Evening User</v>
      </c>
    </row>
    <row r="1444" spans="1:27" hidden="1" x14ac:dyDescent="0.3">
      <c r="A1444">
        <v>693</v>
      </c>
      <c r="B1444" s="1" t="s">
        <v>73</v>
      </c>
      <c r="C1444">
        <v>64</v>
      </c>
      <c r="D1444" s="1" t="s">
        <v>22</v>
      </c>
      <c r="E1444" s="1">
        <v>0</v>
      </c>
      <c r="F1444" s="1" t="s">
        <v>23</v>
      </c>
      <c r="G1444">
        <v>0</v>
      </c>
      <c r="H1444" t="str">
        <f>IF(Append1[[#This Row],[number_vmail_messages]]&lt;=10, "Low",
IF(Append1[[#This Row],[number_vmail_messages]]&lt;=25, "Medium", "High"))</f>
        <v>Low</v>
      </c>
      <c r="I1444">
        <v>194.2</v>
      </c>
      <c r="J1444">
        <v>147</v>
      </c>
      <c r="K1444">
        <v>33.01</v>
      </c>
      <c r="L1444">
        <v>173.4</v>
      </c>
      <c r="M1444">
        <v>87</v>
      </c>
      <c r="N1444">
        <v>14.74</v>
      </c>
      <c r="O1444">
        <v>268.7</v>
      </c>
      <c r="P1444">
        <v>114</v>
      </c>
      <c r="Q1444">
        <v>12.09</v>
      </c>
      <c r="R1444">
        <v>5.5</v>
      </c>
      <c r="S1444">
        <v>2</v>
      </c>
      <c r="T1444">
        <v>1.49</v>
      </c>
      <c r="U1444" t="str">
        <f>IF(Append1[[#This Row],[total_intl_charge]] &lt;= MEDIAN(Append1[total_intl_charge]), "Low", "High")</f>
        <v>Low</v>
      </c>
      <c r="V1444">
        <v>2</v>
      </c>
      <c r="W1444" t="s">
        <v>23</v>
      </c>
      <c r="X1444" s="1" t="s">
        <v>23</v>
      </c>
      <c r="Y1444">
        <f>IF(Append1[[#This Row],[churn]]="yes", 1,0)</f>
        <v>0</v>
      </c>
      <c r="Z1444" t="str">
        <f>IF(Append1[[#This Row],[total_eve_charge]]&lt;=15,"Low",
IF(Append1[[#This Row],[total_eve_charge]]&lt;=19,"Medium","High"))</f>
        <v>Low</v>
      </c>
      <c r="AA1444" s="1" t="str">
        <f>IF(Append1[[#This Row],[total_day_charge]]&gt;30,"Heavy User",
IF(Append1[[#This Row],[total_eve_charge]]&gt;20,"Evening User",
IF(Append1[[#This Row],[total_night_charge]]&gt;10,"Night User","Low User")))</f>
        <v>Heavy User</v>
      </c>
    </row>
    <row r="1445" spans="1:27" hidden="1" x14ac:dyDescent="0.3">
      <c r="A1445">
        <v>694</v>
      </c>
      <c r="B1445" s="1" t="s">
        <v>65</v>
      </c>
      <c r="C1445">
        <v>120</v>
      </c>
      <c r="D1445" s="1" t="s">
        <v>26</v>
      </c>
      <c r="E1445" s="1">
        <v>0</v>
      </c>
      <c r="F1445" s="1" t="s">
        <v>23</v>
      </c>
      <c r="G1445">
        <v>0</v>
      </c>
      <c r="H1445" t="str">
        <f>IF(Append1[[#This Row],[number_vmail_messages]]&lt;=10, "Low",
IF(Append1[[#This Row],[number_vmail_messages]]&lt;=25, "Medium", "High"))</f>
        <v>Low</v>
      </c>
      <c r="I1445">
        <v>198.8</v>
      </c>
      <c r="J1445">
        <v>56</v>
      </c>
      <c r="K1445">
        <v>33.799999999999997</v>
      </c>
      <c r="L1445">
        <v>230.1</v>
      </c>
      <c r="M1445">
        <v>73</v>
      </c>
      <c r="N1445">
        <v>19.559999999999999</v>
      </c>
      <c r="O1445">
        <v>119.8</v>
      </c>
      <c r="P1445">
        <v>81</v>
      </c>
      <c r="Q1445">
        <v>5.39</v>
      </c>
      <c r="R1445">
        <v>9.9</v>
      </c>
      <c r="S1445">
        <v>3</v>
      </c>
      <c r="T1445">
        <v>2.67</v>
      </c>
      <c r="U1445" t="str">
        <f>IF(Append1[[#This Row],[total_intl_charge]] &lt;= MEDIAN(Append1[total_intl_charge]), "Low", "High")</f>
        <v>Low</v>
      </c>
      <c r="V1445">
        <v>2</v>
      </c>
      <c r="W1445" t="s">
        <v>23</v>
      </c>
      <c r="X1445" s="1" t="s">
        <v>23</v>
      </c>
      <c r="Y1445">
        <f>IF(Append1[[#This Row],[churn]]="yes", 1,0)</f>
        <v>0</v>
      </c>
      <c r="Z1445" t="str">
        <f>IF(Append1[[#This Row],[total_eve_charge]]&lt;=15,"Low",
IF(Append1[[#This Row],[total_eve_charge]]&lt;=19,"Medium","High"))</f>
        <v>High</v>
      </c>
      <c r="AA1445" s="1" t="str">
        <f>IF(Append1[[#This Row],[total_day_charge]]&gt;30,"Heavy User",
IF(Append1[[#This Row],[total_eve_charge]]&gt;20,"Evening User",
IF(Append1[[#This Row],[total_night_charge]]&gt;10,"Night User","Low User")))</f>
        <v>Heavy User</v>
      </c>
    </row>
    <row r="1446" spans="1:27" hidden="1" x14ac:dyDescent="0.3">
      <c r="A1446">
        <v>695</v>
      </c>
      <c r="B1446" s="1" t="s">
        <v>39</v>
      </c>
      <c r="C1446">
        <v>121</v>
      </c>
      <c r="D1446" s="1" t="s">
        <v>32</v>
      </c>
      <c r="E1446" s="1">
        <v>1</v>
      </c>
      <c r="F1446" s="1" t="s">
        <v>23</v>
      </c>
      <c r="G1446">
        <v>0</v>
      </c>
      <c r="H1446" t="str">
        <f>IF(Append1[[#This Row],[number_vmail_messages]]&lt;=10, "Low",
IF(Append1[[#This Row],[number_vmail_messages]]&lt;=25, "Medium", "High"))</f>
        <v>Low</v>
      </c>
      <c r="I1446">
        <v>167.7</v>
      </c>
      <c r="J1446">
        <v>94</v>
      </c>
      <c r="K1446">
        <v>28.51</v>
      </c>
      <c r="L1446">
        <v>93.7</v>
      </c>
      <c r="M1446">
        <v>121</v>
      </c>
      <c r="N1446">
        <v>7.96</v>
      </c>
      <c r="O1446">
        <v>241.3</v>
      </c>
      <c r="P1446">
        <v>115</v>
      </c>
      <c r="Q1446">
        <v>10.86</v>
      </c>
      <c r="R1446">
        <v>13.4</v>
      </c>
      <c r="S1446">
        <v>1</v>
      </c>
      <c r="T1446">
        <v>3.62</v>
      </c>
      <c r="U1446" t="str">
        <f>IF(Append1[[#This Row],[total_intl_charge]] &lt;= MEDIAN(Append1[total_intl_charge]), "Low", "High")</f>
        <v>High</v>
      </c>
      <c r="V1446">
        <v>3</v>
      </c>
      <c r="W1446" t="s">
        <v>24</v>
      </c>
      <c r="X1446" s="1" t="s">
        <v>24</v>
      </c>
      <c r="Y1446">
        <f>IF(Append1[[#This Row],[churn]]="yes", 1,0)</f>
        <v>1</v>
      </c>
      <c r="Z1446" t="str">
        <f>IF(Append1[[#This Row],[total_eve_charge]]&lt;=15,"Low",
IF(Append1[[#This Row],[total_eve_charge]]&lt;=19,"Medium","High"))</f>
        <v>Low</v>
      </c>
      <c r="AA1446" s="1" t="str">
        <f>IF(Append1[[#This Row],[total_day_charge]]&gt;30,"Heavy User",
IF(Append1[[#This Row],[total_eve_charge]]&gt;20,"Evening User",
IF(Append1[[#This Row],[total_night_charge]]&gt;10,"Night User","Low User")))</f>
        <v>Night User</v>
      </c>
    </row>
    <row r="1447" spans="1:27" hidden="1" x14ac:dyDescent="0.3">
      <c r="A1447">
        <v>696</v>
      </c>
      <c r="B1447" s="1" t="s">
        <v>52</v>
      </c>
      <c r="C1447">
        <v>88</v>
      </c>
      <c r="D1447" s="1" t="s">
        <v>22</v>
      </c>
      <c r="E1447" s="1">
        <v>0</v>
      </c>
      <c r="F1447" s="1" t="s">
        <v>23</v>
      </c>
      <c r="G1447">
        <v>0</v>
      </c>
      <c r="H1447" t="str">
        <f>IF(Append1[[#This Row],[number_vmail_messages]]&lt;=10, "Low",
IF(Append1[[#This Row],[number_vmail_messages]]&lt;=25, "Medium", "High"))</f>
        <v>Low</v>
      </c>
      <c r="I1447">
        <v>202.2</v>
      </c>
      <c r="J1447">
        <v>86</v>
      </c>
      <c r="K1447">
        <v>34.369999999999997</v>
      </c>
      <c r="L1447">
        <v>216.8</v>
      </c>
      <c r="M1447">
        <v>93</v>
      </c>
      <c r="N1447">
        <v>18.43</v>
      </c>
      <c r="O1447">
        <v>239.4</v>
      </c>
      <c r="P1447">
        <v>99</v>
      </c>
      <c r="Q1447">
        <v>10.77</v>
      </c>
      <c r="R1447">
        <v>11.8</v>
      </c>
      <c r="S1447">
        <v>2</v>
      </c>
      <c r="T1447">
        <v>3.19</v>
      </c>
      <c r="U1447" t="str">
        <f>IF(Append1[[#This Row],[total_intl_charge]] &lt;= MEDIAN(Append1[total_intl_charge]), "Low", "High")</f>
        <v>High</v>
      </c>
      <c r="V1447">
        <v>2</v>
      </c>
      <c r="W1447" t="s">
        <v>23</v>
      </c>
      <c r="X1447" s="1" t="s">
        <v>23</v>
      </c>
      <c r="Y1447">
        <f>IF(Append1[[#This Row],[churn]]="yes", 1,0)</f>
        <v>0</v>
      </c>
      <c r="Z1447" t="str">
        <f>IF(Append1[[#This Row],[total_eve_charge]]&lt;=15,"Low",
IF(Append1[[#This Row],[total_eve_charge]]&lt;=19,"Medium","High"))</f>
        <v>Medium</v>
      </c>
      <c r="AA1447" s="1" t="str">
        <f>IF(Append1[[#This Row],[total_day_charge]]&gt;30,"Heavy User",
IF(Append1[[#This Row],[total_eve_charge]]&gt;20,"Evening User",
IF(Append1[[#This Row],[total_night_charge]]&gt;10,"Night User","Low User")))</f>
        <v>Heavy User</v>
      </c>
    </row>
    <row r="1448" spans="1:27" hidden="1" x14ac:dyDescent="0.3">
      <c r="A1448">
        <v>697</v>
      </c>
      <c r="B1448" s="1" t="s">
        <v>49</v>
      </c>
      <c r="C1448">
        <v>87</v>
      </c>
      <c r="D1448" s="1" t="s">
        <v>32</v>
      </c>
      <c r="E1448" s="1">
        <v>0</v>
      </c>
      <c r="F1448" s="1" t="s">
        <v>23</v>
      </c>
      <c r="G1448">
        <v>0</v>
      </c>
      <c r="H1448" t="str">
        <f>IF(Append1[[#This Row],[number_vmail_messages]]&lt;=10, "Low",
IF(Append1[[#This Row],[number_vmail_messages]]&lt;=25, "Medium", "High"))</f>
        <v>Low</v>
      </c>
      <c r="I1448">
        <v>322.5</v>
      </c>
      <c r="J1448">
        <v>106</v>
      </c>
      <c r="K1448">
        <v>54.83</v>
      </c>
      <c r="L1448">
        <v>204.6</v>
      </c>
      <c r="M1448">
        <v>93</v>
      </c>
      <c r="N1448">
        <v>17.39</v>
      </c>
      <c r="O1448">
        <v>186.2</v>
      </c>
      <c r="P1448">
        <v>128</v>
      </c>
      <c r="Q1448">
        <v>8.3800000000000008</v>
      </c>
      <c r="R1448">
        <v>9.4</v>
      </c>
      <c r="S1448">
        <v>4</v>
      </c>
      <c r="T1448">
        <v>2.54</v>
      </c>
      <c r="U1448" t="str">
        <f>IF(Append1[[#This Row],[total_intl_charge]] &lt;= MEDIAN(Append1[total_intl_charge]), "Low", "High")</f>
        <v>Low</v>
      </c>
      <c r="V1448">
        <v>2</v>
      </c>
      <c r="W1448" t="s">
        <v>24</v>
      </c>
      <c r="X1448" s="1" t="s">
        <v>23</v>
      </c>
      <c r="Y1448">
        <f>IF(Append1[[#This Row],[churn]]="yes", 1,0)</f>
        <v>1</v>
      </c>
      <c r="Z1448" t="str">
        <f>IF(Append1[[#This Row],[total_eve_charge]]&lt;=15,"Low",
IF(Append1[[#This Row],[total_eve_charge]]&lt;=19,"Medium","High"))</f>
        <v>Medium</v>
      </c>
      <c r="AA1448" s="1" t="str">
        <f>IF(Append1[[#This Row],[total_day_charge]]&gt;30,"Heavy User",
IF(Append1[[#This Row],[total_eve_charge]]&gt;20,"Evening User",
IF(Append1[[#This Row],[total_night_charge]]&gt;10,"Night User","Low User")))</f>
        <v>Heavy User</v>
      </c>
    </row>
    <row r="1449" spans="1:27" hidden="1" x14ac:dyDescent="0.3">
      <c r="A1449">
        <v>698</v>
      </c>
      <c r="B1449" s="1" t="s">
        <v>57</v>
      </c>
      <c r="C1449">
        <v>100</v>
      </c>
      <c r="D1449" s="1" t="s">
        <v>26</v>
      </c>
      <c r="E1449" s="1">
        <v>0</v>
      </c>
      <c r="F1449" s="1" t="s">
        <v>23</v>
      </c>
      <c r="G1449">
        <v>0</v>
      </c>
      <c r="H1449" t="str">
        <f>IF(Append1[[#This Row],[number_vmail_messages]]&lt;=10, "Low",
IF(Append1[[#This Row],[number_vmail_messages]]&lt;=25, "Medium", "High"))</f>
        <v>Low</v>
      </c>
      <c r="I1449">
        <v>216.2</v>
      </c>
      <c r="J1449">
        <v>107</v>
      </c>
      <c r="K1449">
        <v>36.75</v>
      </c>
      <c r="L1449">
        <v>215.6</v>
      </c>
      <c r="M1449">
        <v>84</v>
      </c>
      <c r="N1449">
        <v>18.329999999999998</v>
      </c>
      <c r="O1449">
        <v>138.4</v>
      </c>
      <c r="P1449">
        <v>127</v>
      </c>
      <c r="Q1449">
        <v>6.23</v>
      </c>
      <c r="R1449">
        <v>10.199999999999999</v>
      </c>
      <c r="S1449">
        <v>3</v>
      </c>
      <c r="T1449">
        <v>2.75</v>
      </c>
      <c r="U1449" t="str">
        <f>IF(Append1[[#This Row],[total_intl_charge]] &lt;= MEDIAN(Append1[total_intl_charge]), "Low", "High")</f>
        <v>Low</v>
      </c>
      <c r="V1449">
        <v>0</v>
      </c>
      <c r="W1449" t="s">
        <v>23</v>
      </c>
      <c r="X1449" s="1" t="s">
        <v>23</v>
      </c>
      <c r="Y1449">
        <f>IF(Append1[[#This Row],[churn]]="yes", 1,0)</f>
        <v>0</v>
      </c>
      <c r="Z1449" t="str">
        <f>IF(Append1[[#This Row],[total_eve_charge]]&lt;=15,"Low",
IF(Append1[[#This Row],[total_eve_charge]]&lt;=19,"Medium","High"))</f>
        <v>Medium</v>
      </c>
      <c r="AA1449" s="1" t="str">
        <f>IF(Append1[[#This Row],[total_day_charge]]&gt;30,"Heavy User",
IF(Append1[[#This Row],[total_eve_charge]]&gt;20,"Evening User",
IF(Append1[[#This Row],[total_night_charge]]&gt;10,"Night User","Low User")))</f>
        <v>Heavy User</v>
      </c>
    </row>
    <row r="1450" spans="1:27" hidden="1" x14ac:dyDescent="0.3">
      <c r="A1450">
        <v>699</v>
      </c>
      <c r="B1450" s="1" t="s">
        <v>45</v>
      </c>
      <c r="C1450">
        <v>104</v>
      </c>
      <c r="D1450" s="1" t="s">
        <v>22</v>
      </c>
      <c r="E1450" s="1">
        <v>0</v>
      </c>
      <c r="F1450" s="1" t="s">
        <v>23</v>
      </c>
      <c r="G1450">
        <v>0</v>
      </c>
      <c r="H1450" t="str">
        <f>IF(Append1[[#This Row],[number_vmail_messages]]&lt;=10, "Low",
IF(Append1[[#This Row],[number_vmail_messages]]&lt;=25, "Medium", "High"))</f>
        <v>Low</v>
      </c>
      <c r="I1450">
        <v>76.400000000000006</v>
      </c>
      <c r="J1450">
        <v>116</v>
      </c>
      <c r="K1450">
        <v>12.99</v>
      </c>
      <c r="L1450">
        <v>115.6</v>
      </c>
      <c r="M1450">
        <v>74</v>
      </c>
      <c r="N1450">
        <v>9.83</v>
      </c>
      <c r="O1450">
        <v>226.3</v>
      </c>
      <c r="P1450">
        <v>94</v>
      </c>
      <c r="Q1450">
        <v>10.18</v>
      </c>
      <c r="R1450">
        <v>9.4</v>
      </c>
      <c r="S1450">
        <v>3</v>
      </c>
      <c r="T1450">
        <v>2.54</v>
      </c>
      <c r="U1450" t="str">
        <f>IF(Append1[[#This Row],[total_intl_charge]] &lt;= MEDIAN(Append1[total_intl_charge]), "Low", "High")</f>
        <v>Low</v>
      </c>
      <c r="V1450">
        <v>3</v>
      </c>
      <c r="W1450" t="s">
        <v>23</v>
      </c>
      <c r="X1450" s="1" t="s">
        <v>23</v>
      </c>
      <c r="Y1450">
        <f>IF(Append1[[#This Row],[churn]]="yes", 1,0)</f>
        <v>0</v>
      </c>
      <c r="Z1450" t="str">
        <f>IF(Append1[[#This Row],[total_eve_charge]]&lt;=15,"Low",
IF(Append1[[#This Row],[total_eve_charge]]&lt;=19,"Medium","High"))</f>
        <v>Low</v>
      </c>
      <c r="AA1450" s="1" t="str">
        <f>IF(Append1[[#This Row],[total_day_charge]]&gt;30,"Heavy User",
IF(Append1[[#This Row],[total_eve_charge]]&gt;20,"Evening User",
IF(Append1[[#This Row],[total_night_charge]]&gt;10,"Night User","Low User")))</f>
        <v>Night User</v>
      </c>
    </row>
    <row r="1451" spans="1:27" hidden="1" x14ac:dyDescent="0.3">
      <c r="A1451">
        <v>700</v>
      </c>
      <c r="B1451" s="1" t="s">
        <v>33</v>
      </c>
      <c r="C1451">
        <v>27</v>
      </c>
      <c r="D1451" s="1" t="s">
        <v>26</v>
      </c>
      <c r="E1451" s="1">
        <v>0</v>
      </c>
      <c r="F1451" s="1" t="s">
        <v>23</v>
      </c>
      <c r="G1451">
        <v>0</v>
      </c>
      <c r="H1451" t="str">
        <f>IF(Append1[[#This Row],[number_vmail_messages]]&lt;=10, "Low",
IF(Append1[[#This Row],[number_vmail_messages]]&lt;=25, "Medium", "High"))</f>
        <v>Low</v>
      </c>
      <c r="I1451">
        <v>72.7</v>
      </c>
      <c r="J1451">
        <v>75</v>
      </c>
      <c r="K1451">
        <v>12.36</v>
      </c>
      <c r="L1451">
        <v>208.6</v>
      </c>
      <c r="M1451">
        <v>117</v>
      </c>
      <c r="N1451">
        <v>17.73</v>
      </c>
      <c r="O1451">
        <v>65.8</v>
      </c>
      <c r="P1451">
        <v>71</v>
      </c>
      <c r="Q1451">
        <v>2.96</v>
      </c>
      <c r="R1451">
        <v>9.9</v>
      </c>
      <c r="S1451">
        <v>3</v>
      </c>
      <c r="T1451">
        <v>2.67</v>
      </c>
      <c r="U1451" t="str">
        <f>IF(Append1[[#This Row],[total_intl_charge]] &lt;= MEDIAN(Append1[total_intl_charge]), "Low", "High")</f>
        <v>Low</v>
      </c>
      <c r="V1451">
        <v>1</v>
      </c>
      <c r="W1451" t="s">
        <v>23</v>
      </c>
      <c r="X1451" s="1" t="s">
        <v>23</v>
      </c>
      <c r="Y1451">
        <f>IF(Append1[[#This Row],[churn]]="yes", 1,0)</f>
        <v>0</v>
      </c>
      <c r="Z1451" t="str">
        <f>IF(Append1[[#This Row],[total_eve_charge]]&lt;=15,"Low",
IF(Append1[[#This Row],[total_eve_charge]]&lt;=19,"Medium","High"))</f>
        <v>Medium</v>
      </c>
      <c r="AA1451" s="1" t="str">
        <f>IF(Append1[[#This Row],[total_day_charge]]&gt;30,"Heavy User",
IF(Append1[[#This Row],[total_eve_charge]]&gt;20,"Evening User",
IF(Append1[[#This Row],[total_night_charge]]&gt;10,"Night User","Low User")))</f>
        <v>Low User</v>
      </c>
    </row>
    <row r="1452" spans="1:27" x14ac:dyDescent="0.3">
      <c r="A1452">
        <v>701</v>
      </c>
      <c r="B1452" s="1" t="s">
        <v>30</v>
      </c>
      <c r="C1452">
        <v>81</v>
      </c>
      <c r="D1452" s="1" t="s">
        <v>22</v>
      </c>
      <c r="E1452" s="1">
        <v>0</v>
      </c>
      <c r="F1452" s="1" t="s">
        <v>24</v>
      </c>
      <c r="G1452">
        <v>31</v>
      </c>
      <c r="H1452" t="str">
        <f>IF(Append1[[#This Row],[number_vmail_messages]]&lt;=10, "Low",
IF(Append1[[#This Row],[number_vmail_messages]]&lt;=25, "Medium", "High"))</f>
        <v>High</v>
      </c>
      <c r="I1452">
        <v>210.4</v>
      </c>
      <c r="J1452">
        <v>100</v>
      </c>
      <c r="K1452">
        <v>35.770000000000003</v>
      </c>
      <c r="L1452">
        <v>225.5</v>
      </c>
      <c r="M1452">
        <v>97</v>
      </c>
      <c r="N1452">
        <v>19.170000000000002</v>
      </c>
      <c r="O1452">
        <v>168.7</v>
      </c>
      <c r="P1452">
        <v>120</v>
      </c>
      <c r="Q1452">
        <v>7.59</v>
      </c>
      <c r="R1452">
        <v>9.6999999999999993</v>
      </c>
      <c r="S1452">
        <v>4</v>
      </c>
      <c r="T1452">
        <v>2.62</v>
      </c>
      <c r="U1452" t="str">
        <f>IF(Append1[[#This Row],[total_intl_charge]] &lt;= MEDIAN(Append1[total_intl_charge]), "Low", "High")</f>
        <v>Low</v>
      </c>
      <c r="V1452">
        <v>0</v>
      </c>
      <c r="W1452" t="s">
        <v>23</v>
      </c>
      <c r="X1452" s="1" t="s">
        <v>23</v>
      </c>
      <c r="Y1452">
        <f>IF(Append1[[#This Row],[churn]]="yes", 1,0)</f>
        <v>0</v>
      </c>
      <c r="Z1452" t="str">
        <f>IF(Append1[[#This Row],[total_eve_charge]]&lt;=15,"Low",
IF(Append1[[#This Row],[total_eve_charge]]&lt;=19,"Medium","High"))</f>
        <v>High</v>
      </c>
      <c r="AA1452" s="1" t="str">
        <f>IF(Append1[[#This Row],[total_day_charge]]&gt;30,"Heavy User",
IF(Append1[[#This Row],[total_eve_charge]]&gt;20,"Evening User",
IF(Append1[[#This Row],[total_night_charge]]&gt;10,"Night User","Low User")))</f>
        <v>Heavy User</v>
      </c>
    </row>
    <row r="1453" spans="1:27" x14ac:dyDescent="0.3">
      <c r="A1453">
        <v>702</v>
      </c>
      <c r="B1453" s="1" t="s">
        <v>72</v>
      </c>
      <c r="C1453">
        <v>64</v>
      </c>
      <c r="D1453" s="1" t="s">
        <v>26</v>
      </c>
      <c r="E1453" s="1">
        <v>1</v>
      </c>
      <c r="F1453" s="1" t="s">
        <v>24</v>
      </c>
      <c r="G1453">
        <v>33</v>
      </c>
      <c r="H1453" t="str">
        <f>IF(Append1[[#This Row],[number_vmail_messages]]&lt;=10, "Low",
IF(Append1[[#This Row],[number_vmail_messages]]&lt;=25, "Medium", "High"))</f>
        <v>High</v>
      </c>
      <c r="I1453">
        <v>127.2</v>
      </c>
      <c r="J1453">
        <v>93</v>
      </c>
      <c r="K1453">
        <v>21.62</v>
      </c>
      <c r="L1453">
        <v>162.9</v>
      </c>
      <c r="M1453">
        <v>104</v>
      </c>
      <c r="N1453">
        <v>13.85</v>
      </c>
      <c r="O1453">
        <v>247.4</v>
      </c>
      <c r="P1453">
        <v>109</v>
      </c>
      <c r="Q1453">
        <v>11.13</v>
      </c>
      <c r="R1453">
        <v>8.1</v>
      </c>
      <c r="S1453">
        <v>13</v>
      </c>
      <c r="T1453">
        <v>2.19</v>
      </c>
      <c r="U1453" t="str">
        <f>IF(Append1[[#This Row],[total_intl_charge]] &lt;= MEDIAN(Append1[total_intl_charge]), "Low", "High")</f>
        <v>Low</v>
      </c>
      <c r="V1453">
        <v>0</v>
      </c>
      <c r="W1453" t="s">
        <v>23</v>
      </c>
      <c r="X1453" s="1" t="s">
        <v>24</v>
      </c>
      <c r="Y1453">
        <f>IF(Append1[[#This Row],[churn]]="yes", 1,0)</f>
        <v>0</v>
      </c>
      <c r="Z1453" t="str">
        <f>IF(Append1[[#This Row],[total_eve_charge]]&lt;=15,"Low",
IF(Append1[[#This Row],[total_eve_charge]]&lt;=19,"Medium","High"))</f>
        <v>Low</v>
      </c>
      <c r="AA1453" s="1" t="str">
        <f>IF(Append1[[#This Row],[total_day_charge]]&gt;30,"Heavy User",
IF(Append1[[#This Row],[total_eve_charge]]&gt;20,"Evening User",
IF(Append1[[#This Row],[total_night_charge]]&gt;10,"Night User","Low User")))</f>
        <v>Night User</v>
      </c>
    </row>
    <row r="1454" spans="1:27" x14ac:dyDescent="0.3">
      <c r="A1454">
        <v>703</v>
      </c>
      <c r="B1454" s="1" t="s">
        <v>28</v>
      </c>
      <c r="C1454">
        <v>107</v>
      </c>
      <c r="D1454" s="1" t="s">
        <v>26</v>
      </c>
      <c r="E1454" s="1">
        <v>0</v>
      </c>
      <c r="F1454" s="1" t="s">
        <v>24</v>
      </c>
      <c r="G1454">
        <v>28</v>
      </c>
      <c r="H1454" t="str">
        <f>IF(Append1[[#This Row],[number_vmail_messages]]&lt;=10, "Low",
IF(Append1[[#This Row],[number_vmail_messages]]&lt;=25, "Medium", "High"))</f>
        <v>High</v>
      </c>
      <c r="I1454">
        <v>201.8</v>
      </c>
      <c r="J1454">
        <v>79</v>
      </c>
      <c r="K1454">
        <v>34.31</v>
      </c>
      <c r="L1454">
        <v>304.89999999999998</v>
      </c>
      <c r="M1454">
        <v>128</v>
      </c>
      <c r="N1454">
        <v>25.92</v>
      </c>
      <c r="O1454">
        <v>225.6</v>
      </c>
      <c r="P1454">
        <v>133</v>
      </c>
      <c r="Q1454">
        <v>10.15</v>
      </c>
      <c r="R1454">
        <v>11.9</v>
      </c>
      <c r="S1454">
        <v>8</v>
      </c>
      <c r="T1454">
        <v>3.21</v>
      </c>
      <c r="U1454" t="str">
        <f>IF(Append1[[#This Row],[total_intl_charge]] &lt;= MEDIAN(Append1[total_intl_charge]), "Low", "High")</f>
        <v>High</v>
      </c>
      <c r="V1454">
        <v>1</v>
      </c>
      <c r="W1454" t="s">
        <v>23</v>
      </c>
      <c r="X1454" s="1" t="s">
        <v>23</v>
      </c>
      <c r="Y1454">
        <f>IF(Append1[[#This Row],[churn]]="yes", 1,0)</f>
        <v>0</v>
      </c>
      <c r="Z1454" t="str">
        <f>IF(Append1[[#This Row],[total_eve_charge]]&lt;=15,"Low",
IF(Append1[[#This Row],[total_eve_charge]]&lt;=19,"Medium","High"))</f>
        <v>High</v>
      </c>
      <c r="AA1454" s="1" t="str">
        <f>IF(Append1[[#This Row],[total_day_charge]]&gt;30,"Heavy User",
IF(Append1[[#This Row],[total_eve_charge]]&gt;20,"Evening User",
IF(Append1[[#This Row],[total_night_charge]]&gt;10,"Night User","Low User")))</f>
        <v>Heavy User</v>
      </c>
    </row>
    <row r="1455" spans="1:27" hidden="1" x14ac:dyDescent="0.3">
      <c r="A1455">
        <v>704</v>
      </c>
      <c r="B1455" s="1" t="s">
        <v>28</v>
      </c>
      <c r="C1455">
        <v>111</v>
      </c>
      <c r="D1455" s="1" t="s">
        <v>32</v>
      </c>
      <c r="E1455" s="1">
        <v>0</v>
      </c>
      <c r="F1455" s="1" t="s">
        <v>23</v>
      </c>
      <c r="G1455">
        <v>0</v>
      </c>
      <c r="H1455" t="str">
        <f>IF(Append1[[#This Row],[number_vmail_messages]]&lt;=10, "Low",
IF(Append1[[#This Row],[number_vmail_messages]]&lt;=25, "Medium", "High"))</f>
        <v>Low</v>
      </c>
      <c r="I1455">
        <v>99.3</v>
      </c>
      <c r="J1455">
        <v>112</v>
      </c>
      <c r="K1455">
        <v>16.88</v>
      </c>
      <c r="L1455">
        <v>270.5</v>
      </c>
      <c r="M1455">
        <v>136</v>
      </c>
      <c r="N1455">
        <v>22.99</v>
      </c>
      <c r="O1455">
        <v>225.3</v>
      </c>
      <c r="P1455">
        <v>94</v>
      </c>
      <c r="Q1455">
        <v>10.14</v>
      </c>
      <c r="R1455">
        <v>9</v>
      </c>
      <c r="S1455">
        <v>6</v>
      </c>
      <c r="T1455">
        <v>2.4300000000000002</v>
      </c>
      <c r="U1455" t="str">
        <f>IF(Append1[[#This Row],[total_intl_charge]] &lt;= MEDIAN(Append1[total_intl_charge]), "Low", "High")</f>
        <v>Low</v>
      </c>
      <c r="V1455">
        <v>3</v>
      </c>
      <c r="W1455" t="s">
        <v>23</v>
      </c>
      <c r="X1455" s="1" t="s">
        <v>23</v>
      </c>
      <c r="Y1455">
        <f>IF(Append1[[#This Row],[churn]]="yes", 1,0)</f>
        <v>0</v>
      </c>
      <c r="Z1455" t="str">
        <f>IF(Append1[[#This Row],[total_eve_charge]]&lt;=15,"Low",
IF(Append1[[#This Row],[total_eve_charge]]&lt;=19,"Medium","High"))</f>
        <v>High</v>
      </c>
      <c r="AA1455" s="1" t="str">
        <f>IF(Append1[[#This Row],[total_day_charge]]&gt;30,"Heavy User",
IF(Append1[[#This Row],[total_eve_charge]]&gt;20,"Evening User",
IF(Append1[[#This Row],[total_night_charge]]&gt;10,"Night User","Low User")))</f>
        <v>Evening User</v>
      </c>
    </row>
    <row r="1456" spans="1:27" hidden="1" x14ac:dyDescent="0.3">
      <c r="A1456">
        <v>705</v>
      </c>
      <c r="B1456" s="1" t="s">
        <v>74</v>
      </c>
      <c r="C1456">
        <v>77</v>
      </c>
      <c r="D1456" s="1" t="s">
        <v>22</v>
      </c>
      <c r="E1456" s="1">
        <v>0</v>
      </c>
      <c r="F1456" s="1" t="s">
        <v>23</v>
      </c>
      <c r="G1456">
        <v>0</v>
      </c>
      <c r="H1456" t="str">
        <f>IF(Append1[[#This Row],[number_vmail_messages]]&lt;=10, "Low",
IF(Append1[[#This Row],[number_vmail_messages]]&lt;=25, "Medium", "High"))</f>
        <v>Low</v>
      </c>
      <c r="I1456">
        <v>239.2</v>
      </c>
      <c r="J1456">
        <v>114</v>
      </c>
      <c r="K1456">
        <v>40.659999999999997</v>
      </c>
      <c r="L1456">
        <v>150</v>
      </c>
      <c r="M1456">
        <v>115</v>
      </c>
      <c r="N1456">
        <v>12.75</v>
      </c>
      <c r="O1456">
        <v>160.80000000000001</v>
      </c>
      <c r="P1456">
        <v>81</v>
      </c>
      <c r="Q1456">
        <v>7.24</v>
      </c>
      <c r="R1456">
        <v>10.3</v>
      </c>
      <c r="S1456">
        <v>2</v>
      </c>
      <c r="T1456">
        <v>2.78</v>
      </c>
      <c r="U1456" t="str">
        <f>IF(Append1[[#This Row],[total_intl_charge]] &lt;= MEDIAN(Append1[total_intl_charge]), "Low", "High")</f>
        <v>Low</v>
      </c>
      <c r="V1456">
        <v>5</v>
      </c>
      <c r="W1456" t="s">
        <v>23</v>
      </c>
      <c r="X1456" s="1" t="s">
        <v>23</v>
      </c>
      <c r="Y1456">
        <f>IF(Append1[[#This Row],[churn]]="yes", 1,0)</f>
        <v>0</v>
      </c>
      <c r="Z1456" t="str">
        <f>IF(Append1[[#This Row],[total_eve_charge]]&lt;=15,"Low",
IF(Append1[[#This Row],[total_eve_charge]]&lt;=19,"Medium","High"))</f>
        <v>Low</v>
      </c>
      <c r="AA1456" s="1" t="str">
        <f>IF(Append1[[#This Row],[total_day_charge]]&gt;30,"Heavy User",
IF(Append1[[#This Row],[total_eve_charge]]&gt;20,"Evening User",
IF(Append1[[#This Row],[total_night_charge]]&gt;10,"Night User","Low User")))</f>
        <v>Heavy User</v>
      </c>
    </row>
    <row r="1457" spans="1:27" hidden="1" x14ac:dyDescent="0.3">
      <c r="A1457">
        <v>706</v>
      </c>
      <c r="B1457" s="1" t="s">
        <v>64</v>
      </c>
      <c r="C1457">
        <v>67</v>
      </c>
      <c r="D1457" s="1" t="s">
        <v>22</v>
      </c>
      <c r="E1457" s="1">
        <v>1</v>
      </c>
      <c r="F1457" s="1" t="s">
        <v>23</v>
      </c>
      <c r="G1457">
        <v>0</v>
      </c>
      <c r="H1457" t="str">
        <f>IF(Append1[[#This Row],[number_vmail_messages]]&lt;=10, "Low",
IF(Append1[[#This Row],[number_vmail_messages]]&lt;=25, "Medium", "High"))</f>
        <v>Low</v>
      </c>
      <c r="I1457">
        <v>120.9</v>
      </c>
      <c r="J1457">
        <v>58</v>
      </c>
      <c r="K1457">
        <v>20.55</v>
      </c>
      <c r="L1457">
        <v>235</v>
      </c>
      <c r="M1457">
        <v>88</v>
      </c>
      <c r="N1457">
        <v>19.98</v>
      </c>
      <c r="O1457">
        <v>95.1</v>
      </c>
      <c r="P1457">
        <v>130</v>
      </c>
      <c r="Q1457">
        <v>4.28</v>
      </c>
      <c r="R1457">
        <v>11.4</v>
      </c>
      <c r="S1457">
        <v>11</v>
      </c>
      <c r="T1457">
        <v>3.08</v>
      </c>
      <c r="U1457" t="str">
        <f>IF(Append1[[#This Row],[total_intl_charge]] &lt;= MEDIAN(Append1[total_intl_charge]), "Low", "High")</f>
        <v>High</v>
      </c>
      <c r="V1457">
        <v>2</v>
      </c>
      <c r="W1457" t="s">
        <v>23</v>
      </c>
      <c r="X1457" s="1" t="s">
        <v>24</v>
      </c>
      <c r="Y1457">
        <f>IF(Append1[[#This Row],[churn]]="yes", 1,0)</f>
        <v>0</v>
      </c>
      <c r="Z1457" t="str">
        <f>IF(Append1[[#This Row],[total_eve_charge]]&lt;=15,"Low",
IF(Append1[[#This Row],[total_eve_charge]]&lt;=19,"Medium","High"))</f>
        <v>High</v>
      </c>
      <c r="AA1457" s="1" t="str">
        <f>IF(Append1[[#This Row],[total_day_charge]]&gt;30,"Heavy User",
IF(Append1[[#This Row],[total_eve_charge]]&gt;20,"Evening User",
IF(Append1[[#This Row],[total_night_charge]]&gt;10,"Night User","Low User")))</f>
        <v>Low User</v>
      </c>
    </row>
    <row r="1458" spans="1:27" hidden="1" x14ac:dyDescent="0.3">
      <c r="A1458">
        <v>707</v>
      </c>
      <c r="B1458" s="1" t="s">
        <v>25</v>
      </c>
      <c r="C1458">
        <v>102</v>
      </c>
      <c r="D1458" s="1" t="s">
        <v>32</v>
      </c>
      <c r="E1458" s="1">
        <v>0</v>
      </c>
      <c r="F1458" s="1" t="s">
        <v>23</v>
      </c>
      <c r="G1458">
        <v>0</v>
      </c>
      <c r="H1458" t="str">
        <f>IF(Append1[[#This Row],[number_vmail_messages]]&lt;=10, "Low",
IF(Append1[[#This Row],[number_vmail_messages]]&lt;=25, "Medium", "High"))</f>
        <v>Low</v>
      </c>
      <c r="I1458">
        <v>224.7</v>
      </c>
      <c r="J1458">
        <v>81</v>
      </c>
      <c r="K1458">
        <v>38.200000000000003</v>
      </c>
      <c r="L1458">
        <v>129.4</v>
      </c>
      <c r="M1458">
        <v>112</v>
      </c>
      <c r="N1458">
        <v>11</v>
      </c>
      <c r="O1458">
        <v>167.6</v>
      </c>
      <c r="P1458">
        <v>109</v>
      </c>
      <c r="Q1458">
        <v>7.54</v>
      </c>
      <c r="R1458">
        <v>15.8</v>
      </c>
      <c r="S1458">
        <v>6</v>
      </c>
      <c r="T1458">
        <v>4.2699999999999996</v>
      </c>
      <c r="U1458" t="str">
        <f>IF(Append1[[#This Row],[total_intl_charge]] &lt;= MEDIAN(Append1[total_intl_charge]), "Low", "High")</f>
        <v>High</v>
      </c>
      <c r="V1458">
        <v>1</v>
      </c>
      <c r="W1458" t="s">
        <v>23</v>
      </c>
      <c r="X1458" s="1" t="s">
        <v>23</v>
      </c>
      <c r="Y1458">
        <f>IF(Append1[[#This Row],[churn]]="yes", 1,0)</f>
        <v>0</v>
      </c>
      <c r="Z1458" t="str">
        <f>IF(Append1[[#This Row],[total_eve_charge]]&lt;=15,"Low",
IF(Append1[[#This Row],[total_eve_charge]]&lt;=19,"Medium","High"))</f>
        <v>Low</v>
      </c>
      <c r="AA1458" s="1" t="str">
        <f>IF(Append1[[#This Row],[total_day_charge]]&gt;30,"Heavy User",
IF(Append1[[#This Row],[total_eve_charge]]&gt;20,"Evening User",
IF(Append1[[#This Row],[total_night_charge]]&gt;10,"Night User","Low User")))</f>
        <v>Heavy User</v>
      </c>
    </row>
    <row r="1459" spans="1:27" x14ac:dyDescent="0.3">
      <c r="A1459">
        <v>708</v>
      </c>
      <c r="B1459" s="1" t="s">
        <v>70</v>
      </c>
      <c r="C1459">
        <v>146</v>
      </c>
      <c r="D1459" s="1" t="s">
        <v>32</v>
      </c>
      <c r="E1459" s="1">
        <v>0</v>
      </c>
      <c r="F1459" s="1" t="s">
        <v>24</v>
      </c>
      <c r="G1459">
        <v>19</v>
      </c>
      <c r="H1459" t="str">
        <f>IF(Append1[[#This Row],[number_vmail_messages]]&lt;=10, "Low",
IF(Append1[[#This Row],[number_vmail_messages]]&lt;=25, "Medium", "High"))</f>
        <v>Medium</v>
      </c>
      <c r="I1459">
        <v>176.6</v>
      </c>
      <c r="J1459">
        <v>88</v>
      </c>
      <c r="K1459">
        <v>30.02</v>
      </c>
      <c r="L1459">
        <v>162.69999999999999</v>
      </c>
      <c r="M1459">
        <v>66</v>
      </c>
      <c r="N1459">
        <v>13.83</v>
      </c>
      <c r="O1459">
        <v>215.5</v>
      </c>
      <c r="P1459">
        <v>98</v>
      </c>
      <c r="Q1459">
        <v>9.6999999999999993</v>
      </c>
      <c r="R1459">
        <v>14.6</v>
      </c>
      <c r="S1459">
        <v>6</v>
      </c>
      <c r="T1459">
        <v>3.94</v>
      </c>
      <c r="U1459" t="str">
        <f>IF(Append1[[#This Row],[total_intl_charge]] &lt;= MEDIAN(Append1[total_intl_charge]), "Low", "High")</f>
        <v>High</v>
      </c>
      <c r="V1459">
        <v>1</v>
      </c>
      <c r="W1459" t="s">
        <v>23</v>
      </c>
      <c r="X1459" s="1" t="s">
        <v>23</v>
      </c>
      <c r="Y1459">
        <f>IF(Append1[[#This Row],[churn]]="yes", 1,0)</f>
        <v>0</v>
      </c>
      <c r="Z1459" t="str">
        <f>IF(Append1[[#This Row],[total_eve_charge]]&lt;=15,"Low",
IF(Append1[[#This Row],[total_eve_charge]]&lt;=19,"Medium","High"))</f>
        <v>Low</v>
      </c>
      <c r="AA1459" s="1" t="str">
        <f>IF(Append1[[#This Row],[total_day_charge]]&gt;30,"Heavy User",
IF(Append1[[#This Row],[total_eve_charge]]&gt;20,"Evening User",
IF(Append1[[#This Row],[total_night_charge]]&gt;10,"Night User","Low User")))</f>
        <v>Heavy User</v>
      </c>
    </row>
    <row r="1460" spans="1:27" hidden="1" x14ac:dyDescent="0.3">
      <c r="A1460">
        <v>709</v>
      </c>
      <c r="B1460" s="1" t="s">
        <v>29</v>
      </c>
      <c r="C1460">
        <v>96</v>
      </c>
      <c r="D1460" s="1" t="s">
        <v>22</v>
      </c>
      <c r="E1460" s="1">
        <v>0</v>
      </c>
      <c r="F1460" s="1" t="s">
        <v>23</v>
      </c>
      <c r="G1460">
        <v>0</v>
      </c>
      <c r="H1460" t="str">
        <f>IF(Append1[[#This Row],[number_vmail_messages]]&lt;=10, "Low",
IF(Append1[[#This Row],[number_vmail_messages]]&lt;=25, "Medium", "High"))</f>
        <v>Low</v>
      </c>
      <c r="I1460">
        <v>180.6</v>
      </c>
      <c r="J1460">
        <v>92</v>
      </c>
      <c r="K1460">
        <v>30.7</v>
      </c>
      <c r="L1460">
        <v>190.9</v>
      </c>
      <c r="M1460">
        <v>114</v>
      </c>
      <c r="N1460">
        <v>16.23</v>
      </c>
      <c r="O1460">
        <v>295.60000000000002</v>
      </c>
      <c r="P1460">
        <v>125</v>
      </c>
      <c r="Q1460">
        <v>13.3</v>
      </c>
      <c r="R1460">
        <v>10.3</v>
      </c>
      <c r="S1460">
        <v>4</v>
      </c>
      <c r="T1460">
        <v>2.78</v>
      </c>
      <c r="U1460" t="str">
        <f>IF(Append1[[#This Row],[total_intl_charge]] &lt;= MEDIAN(Append1[total_intl_charge]), "Low", "High")</f>
        <v>Low</v>
      </c>
      <c r="V1460">
        <v>1</v>
      </c>
      <c r="W1460" t="s">
        <v>24</v>
      </c>
      <c r="X1460" s="1" t="s">
        <v>23</v>
      </c>
      <c r="Y1460">
        <f>IF(Append1[[#This Row],[churn]]="yes", 1,0)</f>
        <v>1</v>
      </c>
      <c r="Z1460" t="str">
        <f>IF(Append1[[#This Row],[total_eve_charge]]&lt;=15,"Low",
IF(Append1[[#This Row],[total_eve_charge]]&lt;=19,"Medium","High"))</f>
        <v>Medium</v>
      </c>
      <c r="AA1460" s="1" t="str">
        <f>IF(Append1[[#This Row],[total_day_charge]]&gt;30,"Heavy User",
IF(Append1[[#This Row],[total_eve_charge]]&gt;20,"Evening User",
IF(Append1[[#This Row],[total_night_charge]]&gt;10,"Night User","Low User")))</f>
        <v>Heavy User</v>
      </c>
    </row>
    <row r="1461" spans="1:27" x14ac:dyDescent="0.3">
      <c r="A1461">
        <v>710</v>
      </c>
      <c r="B1461" s="1" t="s">
        <v>70</v>
      </c>
      <c r="C1461">
        <v>70</v>
      </c>
      <c r="D1461" s="1" t="s">
        <v>22</v>
      </c>
      <c r="E1461" s="1">
        <v>0</v>
      </c>
      <c r="F1461" s="1" t="s">
        <v>24</v>
      </c>
      <c r="G1461">
        <v>31</v>
      </c>
      <c r="H1461" t="str">
        <f>IF(Append1[[#This Row],[number_vmail_messages]]&lt;=10, "Low",
IF(Append1[[#This Row],[number_vmail_messages]]&lt;=25, "Medium", "High"))</f>
        <v>High</v>
      </c>
      <c r="I1461">
        <v>125.9</v>
      </c>
      <c r="J1461">
        <v>101</v>
      </c>
      <c r="K1461">
        <v>21.4</v>
      </c>
      <c r="L1461">
        <v>196.4</v>
      </c>
      <c r="M1461">
        <v>102</v>
      </c>
      <c r="N1461">
        <v>16.690000000000001</v>
      </c>
      <c r="O1461">
        <v>252.7</v>
      </c>
      <c r="P1461">
        <v>75</v>
      </c>
      <c r="Q1461">
        <v>11.37</v>
      </c>
      <c r="R1461">
        <v>10.3</v>
      </c>
      <c r="S1461">
        <v>4</v>
      </c>
      <c r="T1461">
        <v>2.78</v>
      </c>
      <c r="U1461" t="str">
        <f>IF(Append1[[#This Row],[total_intl_charge]] &lt;= MEDIAN(Append1[total_intl_charge]), "Low", "High")</f>
        <v>Low</v>
      </c>
      <c r="V1461">
        <v>1</v>
      </c>
      <c r="W1461" t="s">
        <v>23</v>
      </c>
      <c r="X1461" s="1" t="s">
        <v>23</v>
      </c>
      <c r="Y1461">
        <f>IF(Append1[[#This Row],[churn]]="yes", 1,0)</f>
        <v>0</v>
      </c>
      <c r="Z1461" t="str">
        <f>IF(Append1[[#This Row],[total_eve_charge]]&lt;=15,"Low",
IF(Append1[[#This Row],[total_eve_charge]]&lt;=19,"Medium","High"))</f>
        <v>Medium</v>
      </c>
      <c r="AA1461" s="1" t="str">
        <f>IF(Append1[[#This Row],[total_day_charge]]&gt;30,"Heavy User",
IF(Append1[[#This Row],[total_eve_charge]]&gt;20,"Evening User",
IF(Append1[[#This Row],[total_night_charge]]&gt;10,"Night User","Low User")))</f>
        <v>Night User</v>
      </c>
    </row>
    <row r="1462" spans="1:27" hidden="1" x14ac:dyDescent="0.3">
      <c r="A1462">
        <v>711</v>
      </c>
      <c r="B1462" s="1" t="s">
        <v>65</v>
      </c>
      <c r="C1462">
        <v>149</v>
      </c>
      <c r="D1462" s="1" t="s">
        <v>32</v>
      </c>
      <c r="E1462" s="1">
        <v>0</v>
      </c>
      <c r="F1462" s="1" t="s">
        <v>23</v>
      </c>
      <c r="G1462">
        <v>0</v>
      </c>
      <c r="H1462" t="str">
        <f>IF(Append1[[#This Row],[number_vmail_messages]]&lt;=10, "Low",
IF(Append1[[#This Row],[number_vmail_messages]]&lt;=25, "Medium", "High"))</f>
        <v>Low</v>
      </c>
      <c r="I1462">
        <v>237.6</v>
      </c>
      <c r="J1462">
        <v>79</v>
      </c>
      <c r="K1462">
        <v>40.39</v>
      </c>
      <c r="L1462">
        <v>192.4</v>
      </c>
      <c r="M1462">
        <v>107</v>
      </c>
      <c r="N1462">
        <v>16.350000000000001</v>
      </c>
      <c r="O1462">
        <v>207.4</v>
      </c>
      <c r="P1462">
        <v>111</v>
      </c>
      <c r="Q1462">
        <v>9.33</v>
      </c>
      <c r="R1462">
        <v>9.1</v>
      </c>
      <c r="S1462">
        <v>9</v>
      </c>
      <c r="T1462">
        <v>2.46</v>
      </c>
      <c r="U1462" t="str">
        <f>IF(Append1[[#This Row],[total_intl_charge]] &lt;= MEDIAN(Append1[total_intl_charge]), "Low", "High")</f>
        <v>Low</v>
      </c>
      <c r="V1462">
        <v>0</v>
      </c>
      <c r="W1462" t="s">
        <v>23</v>
      </c>
      <c r="X1462" s="1" t="s">
        <v>23</v>
      </c>
      <c r="Y1462">
        <f>IF(Append1[[#This Row],[churn]]="yes", 1,0)</f>
        <v>0</v>
      </c>
      <c r="Z1462" t="str">
        <f>IF(Append1[[#This Row],[total_eve_charge]]&lt;=15,"Low",
IF(Append1[[#This Row],[total_eve_charge]]&lt;=19,"Medium","High"))</f>
        <v>Medium</v>
      </c>
      <c r="AA1462" s="1" t="str">
        <f>IF(Append1[[#This Row],[total_day_charge]]&gt;30,"Heavy User",
IF(Append1[[#This Row],[total_eve_charge]]&gt;20,"Evening User",
IF(Append1[[#This Row],[total_night_charge]]&gt;10,"Night User","Low User")))</f>
        <v>Heavy User</v>
      </c>
    </row>
    <row r="1463" spans="1:27" hidden="1" x14ac:dyDescent="0.3">
      <c r="A1463">
        <v>712</v>
      </c>
      <c r="B1463" s="1" t="s">
        <v>30</v>
      </c>
      <c r="C1463">
        <v>129</v>
      </c>
      <c r="D1463" s="1" t="s">
        <v>22</v>
      </c>
      <c r="E1463" s="1">
        <v>0</v>
      </c>
      <c r="F1463" s="1" t="s">
        <v>23</v>
      </c>
      <c r="G1463">
        <v>0</v>
      </c>
      <c r="H1463" t="str">
        <f>IF(Append1[[#This Row],[number_vmail_messages]]&lt;=10, "Low",
IF(Append1[[#This Row],[number_vmail_messages]]&lt;=25, "Medium", "High"))</f>
        <v>Low</v>
      </c>
      <c r="I1463">
        <v>198.4</v>
      </c>
      <c r="J1463">
        <v>91</v>
      </c>
      <c r="K1463">
        <v>33.729999999999997</v>
      </c>
      <c r="L1463">
        <v>264.7</v>
      </c>
      <c r="M1463">
        <v>106</v>
      </c>
      <c r="N1463">
        <v>22.5</v>
      </c>
      <c r="O1463">
        <v>111.4</v>
      </c>
      <c r="P1463">
        <v>101</v>
      </c>
      <c r="Q1463">
        <v>5.01</v>
      </c>
      <c r="R1463">
        <v>9.1999999999999993</v>
      </c>
      <c r="S1463">
        <v>2</v>
      </c>
      <c r="T1463">
        <v>2.48</v>
      </c>
      <c r="U1463" t="str">
        <f>IF(Append1[[#This Row],[total_intl_charge]] &lt;= MEDIAN(Append1[total_intl_charge]), "Low", "High")</f>
        <v>Low</v>
      </c>
      <c r="V1463">
        <v>2</v>
      </c>
      <c r="W1463" t="s">
        <v>23</v>
      </c>
      <c r="X1463" s="1" t="s">
        <v>23</v>
      </c>
      <c r="Y1463">
        <f>IF(Append1[[#This Row],[churn]]="yes", 1,0)</f>
        <v>0</v>
      </c>
      <c r="Z1463" t="str">
        <f>IF(Append1[[#This Row],[total_eve_charge]]&lt;=15,"Low",
IF(Append1[[#This Row],[total_eve_charge]]&lt;=19,"Medium","High"))</f>
        <v>High</v>
      </c>
      <c r="AA1463" s="1" t="str">
        <f>IF(Append1[[#This Row],[total_day_charge]]&gt;30,"Heavy User",
IF(Append1[[#This Row],[total_eve_charge]]&gt;20,"Evening User",
IF(Append1[[#This Row],[total_night_charge]]&gt;10,"Night User","Low User")))</f>
        <v>Heavy User</v>
      </c>
    </row>
    <row r="1464" spans="1:27" hidden="1" x14ac:dyDescent="0.3">
      <c r="A1464">
        <v>713</v>
      </c>
      <c r="B1464" s="1" t="s">
        <v>47</v>
      </c>
      <c r="C1464">
        <v>166</v>
      </c>
      <c r="D1464" s="1" t="s">
        <v>32</v>
      </c>
      <c r="E1464" s="1">
        <v>0</v>
      </c>
      <c r="F1464" s="1" t="s">
        <v>23</v>
      </c>
      <c r="G1464">
        <v>0</v>
      </c>
      <c r="H1464" t="str">
        <f>IF(Append1[[#This Row],[number_vmail_messages]]&lt;=10, "Low",
IF(Append1[[#This Row],[number_vmail_messages]]&lt;=25, "Medium", "High"))</f>
        <v>Low</v>
      </c>
      <c r="I1464">
        <v>274.3</v>
      </c>
      <c r="J1464">
        <v>110</v>
      </c>
      <c r="K1464">
        <v>46.63</v>
      </c>
      <c r="L1464">
        <v>52.9</v>
      </c>
      <c r="M1464">
        <v>109</v>
      </c>
      <c r="N1464">
        <v>4.5</v>
      </c>
      <c r="O1464">
        <v>246.1</v>
      </c>
      <c r="P1464">
        <v>119</v>
      </c>
      <c r="Q1464">
        <v>11.07</v>
      </c>
      <c r="R1464">
        <v>10.9</v>
      </c>
      <c r="S1464">
        <v>5</v>
      </c>
      <c r="T1464">
        <v>2.94</v>
      </c>
      <c r="U1464" t="str">
        <f>IF(Append1[[#This Row],[total_intl_charge]] &lt;= MEDIAN(Append1[total_intl_charge]), "Low", "High")</f>
        <v>High</v>
      </c>
      <c r="V1464">
        <v>0</v>
      </c>
      <c r="W1464" t="s">
        <v>23</v>
      </c>
      <c r="X1464" s="1" t="s">
        <v>23</v>
      </c>
      <c r="Y1464">
        <f>IF(Append1[[#This Row],[churn]]="yes", 1,0)</f>
        <v>0</v>
      </c>
      <c r="Z1464" t="str">
        <f>IF(Append1[[#This Row],[total_eve_charge]]&lt;=15,"Low",
IF(Append1[[#This Row],[total_eve_charge]]&lt;=19,"Medium","High"))</f>
        <v>Low</v>
      </c>
      <c r="AA1464" s="1" t="str">
        <f>IF(Append1[[#This Row],[total_day_charge]]&gt;30,"Heavy User",
IF(Append1[[#This Row],[total_eve_charge]]&gt;20,"Evening User",
IF(Append1[[#This Row],[total_night_charge]]&gt;10,"Night User","Low User")))</f>
        <v>Heavy User</v>
      </c>
    </row>
    <row r="1465" spans="1:27" hidden="1" x14ac:dyDescent="0.3">
      <c r="A1465">
        <v>714</v>
      </c>
      <c r="B1465" s="1" t="s">
        <v>42</v>
      </c>
      <c r="C1465">
        <v>136</v>
      </c>
      <c r="D1465" s="1" t="s">
        <v>32</v>
      </c>
      <c r="E1465" s="1">
        <v>1</v>
      </c>
      <c r="F1465" s="1" t="s">
        <v>23</v>
      </c>
      <c r="G1465">
        <v>0</v>
      </c>
      <c r="H1465" t="str">
        <f>IF(Append1[[#This Row],[number_vmail_messages]]&lt;=10, "Low",
IF(Append1[[#This Row],[number_vmail_messages]]&lt;=25, "Medium", "High"))</f>
        <v>Low</v>
      </c>
      <c r="I1465">
        <v>199.6</v>
      </c>
      <c r="J1465">
        <v>89</v>
      </c>
      <c r="K1465">
        <v>33.93</v>
      </c>
      <c r="L1465">
        <v>211.4</v>
      </c>
      <c r="M1465">
        <v>96</v>
      </c>
      <c r="N1465">
        <v>17.97</v>
      </c>
      <c r="O1465">
        <v>72.400000000000006</v>
      </c>
      <c r="P1465">
        <v>84</v>
      </c>
      <c r="Q1465">
        <v>3.26</v>
      </c>
      <c r="R1465">
        <v>11</v>
      </c>
      <c r="S1465">
        <v>4</v>
      </c>
      <c r="T1465">
        <v>2.97</v>
      </c>
      <c r="U1465" t="str">
        <f>IF(Append1[[#This Row],[total_intl_charge]] &lt;= MEDIAN(Append1[total_intl_charge]), "Low", "High")</f>
        <v>High</v>
      </c>
      <c r="V1465">
        <v>3</v>
      </c>
      <c r="W1465" t="s">
        <v>24</v>
      </c>
      <c r="X1465" s="1" t="s">
        <v>24</v>
      </c>
      <c r="Y1465">
        <f>IF(Append1[[#This Row],[churn]]="yes", 1,0)</f>
        <v>1</v>
      </c>
      <c r="Z1465" t="str">
        <f>IF(Append1[[#This Row],[total_eve_charge]]&lt;=15,"Low",
IF(Append1[[#This Row],[total_eve_charge]]&lt;=19,"Medium","High"))</f>
        <v>Medium</v>
      </c>
      <c r="AA1465" s="1" t="str">
        <f>IF(Append1[[#This Row],[total_day_charge]]&gt;30,"Heavy User",
IF(Append1[[#This Row],[total_eve_charge]]&gt;20,"Evening User",
IF(Append1[[#This Row],[total_night_charge]]&gt;10,"Night User","Low User")))</f>
        <v>Heavy User</v>
      </c>
    </row>
    <row r="1466" spans="1:27" hidden="1" x14ac:dyDescent="0.3">
      <c r="A1466">
        <v>715</v>
      </c>
      <c r="B1466" s="1" t="s">
        <v>21</v>
      </c>
      <c r="C1466">
        <v>149</v>
      </c>
      <c r="D1466" s="1" t="s">
        <v>26</v>
      </c>
      <c r="E1466" s="1">
        <v>0</v>
      </c>
      <c r="F1466" s="1" t="s">
        <v>23</v>
      </c>
      <c r="G1466">
        <v>0</v>
      </c>
      <c r="H1466" t="str">
        <f>IF(Append1[[#This Row],[number_vmail_messages]]&lt;=10, "Low",
IF(Append1[[#This Row],[number_vmail_messages]]&lt;=25, "Medium", "High"))</f>
        <v>Low</v>
      </c>
      <c r="I1466">
        <v>217.7</v>
      </c>
      <c r="J1466">
        <v>91</v>
      </c>
      <c r="K1466">
        <v>37.01</v>
      </c>
      <c r="L1466">
        <v>273.5</v>
      </c>
      <c r="M1466">
        <v>74</v>
      </c>
      <c r="N1466">
        <v>23.25</v>
      </c>
      <c r="O1466">
        <v>226.9</v>
      </c>
      <c r="P1466">
        <v>99</v>
      </c>
      <c r="Q1466">
        <v>10.210000000000001</v>
      </c>
      <c r="R1466">
        <v>9.6</v>
      </c>
      <c r="S1466">
        <v>3</v>
      </c>
      <c r="T1466">
        <v>2.59</v>
      </c>
      <c r="U1466" t="str">
        <f>IF(Append1[[#This Row],[total_intl_charge]] &lt;= MEDIAN(Append1[total_intl_charge]), "Low", "High")</f>
        <v>Low</v>
      </c>
      <c r="V1466">
        <v>3</v>
      </c>
      <c r="W1466" t="s">
        <v>23</v>
      </c>
      <c r="X1466" s="1" t="s">
        <v>23</v>
      </c>
      <c r="Y1466">
        <f>IF(Append1[[#This Row],[churn]]="yes", 1,0)</f>
        <v>0</v>
      </c>
      <c r="Z1466" t="str">
        <f>IF(Append1[[#This Row],[total_eve_charge]]&lt;=15,"Low",
IF(Append1[[#This Row],[total_eve_charge]]&lt;=19,"Medium","High"))</f>
        <v>High</v>
      </c>
      <c r="AA1466" s="1" t="str">
        <f>IF(Append1[[#This Row],[total_day_charge]]&gt;30,"Heavy User",
IF(Append1[[#This Row],[total_eve_charge]]&gt;20,"Evening User",
IF(Append1[[#This Row],[total_night_charge]]&gt;10,"Night User","Low User")))</f>
        <v>Heavy User</v>
      </c>
    </row>
    <row r="1467" spans="1:27" hidden="1" x14ac:dyDescent="0.3">
      <c r="A1467">
        <v>716</v>
      </c>
      <c r="B1467" s="1" t="s">
        <v>61</v>
      </c>
      <c r="C1467">
        <v>70</v>
      </c>
      <c r="D1467" s="1" t="s">
        <v>22</v>
      </c>
      <c r="E1467" s="1">
        <v>0</v>
      </c>
      <c r="F1467" s="1" t="s">
        <v>23</v>
      </c>
      <c r="G1467">
        <v>0</v>
      </c>
      <c r="H1467" t="str">
        <f>IF(Append1[[#This Row],[number_vmail_messages]]&lt;=10, "Low",
IF(Append1[[#This Row],[number_vmail_messages]]&lt;=25, "Medium", "High"))</f>
        <v>Low</v>
      </c>
      <c r="I1467">
        <v>134.69999999999999</v>
      </c>
      <c r="J1467">
        <v>96</v>
      </c>
      <c r="K1467">
        <v>22.9</v>
      </c>
      <c r="L1467">
        <v>235.9</v>
      </c>
      <c r="M1467">
        <v>90</v>
      </c>
      <c r="N1467">
        <v>20.05</v>
      </c>
      <c r="O1467">
        <v>260.2</v>
      </c>
      <c r="P1467">
        <v>113</v>
      </c>
      <c r="Q1467">
        <v>11.71</v>
      </c>
      <c r="R1467">
        <v>7.6</v>
      </c>
      <c r="S1467">
        <v>6</v>
      </c>
      <c r="T1467">
        <v>2.0499999999999998</v>
      </c>
      <c r="U1467" t="str">
        <f>IF(Append1[[#This Row],[total_intl_charge]] &lt;= MEDIAN(Append1[total_intl_charge]), "Low", "High")</f>
        <v>Low</v>
      </c>
      <c r="V1467">
        <v>3</v>
      </c>
      <c r="W1467" t="s">
        <v>23</v>
      </c>
      <c r="X1467" s="1" t="s">
        <v>23</v>
      </c>
      <c r="Y1467">
        <f>IF(Append1[[#This Row],[churn]]="yes", 1,0)</f>
        <v>0</v>
      </c>
      <c r="Z1467" t="str">
        <f>IF(Append1[[#This Row],[total_eve_charge]]&lt;=15,"Low",
IF(Append1[[#This Row],[total_eve_charge]]&lt;=19,"Medium","High"))</f>
        <v>High</v>
      </c>
      <c r="AA1467" s="1" t="str">
        <f>IF(Append1[[#This Row],[total_day_charge]]&gt;30,"Heavy User",
IF(Append1[[#This Row],[total_eve_charge]]&gt;20,"Evening User",
IF(Append1[[#This Row],[total_night_charge]]&gt;10,"Night User","Low User")))</f>
        <v>Evening User</v>
      </c>
    </row>
    <row r="1468" spans="1:27" hidden="1" x14ac:dyDescent="0.3">
      <c r="A1468">
        <v>717</v>
      </c>
      <c r="B1468" s="1" t="s">
        <v>27</v>
      </c>
      <c r="C1468">
        <v>66</v>
      </c>
      <c r="D1468" s="1" t="s">
        <v>26</v>
      </c>
      <c r="E1468" s="1">
        <v>0</v>
      </c>
      <c r="F1468" s="1" t="s">
        <v>23</v>
      </c>
      <c r="G1468">
        <v>0</v>
      </c>
      <c r="H1468" t="str">
        <f>IF(Append1[[#This Row],[number_vmail_messages]]&lt;=10, "Low",
IF(Append1[[#This Row],[number_vmail_messages]]&lt;=25, "Medium", "High"))</f>
        <v>Low</v>
      </c>
      <c r="I1468">
        <v>256.3</v>
      </c>
      <c r="J1468">
        <v>135</v>
      </c>
      <c r="K1468">
        <v>43.57</v>
      </c>
      <c r="L1468">
        <v>180.2</v>
      </c>
      <c r="M1468">
        <v>106</v>
      </c>
      <c r="N1468">
        <v>15.32</v>
      </c>
      <c r="O1468">
        <v>187.3</v>
      </c>
      <c r="P1468">
        <v>135</v>
      </c>
      <c r="Q1468">
        <v>8.43</v>
      </c>
      <c r="R1468">
        <v>6.2</v>
      </c>
      <c r="S1468">
        <v>7</v>
      </c>
      <c r="T1468">
        <v>1.67</v>
      </c>
      <c r="U1468" t="str">
        <f>IF(Append1[[#This Row],[total_intl_charge]] &lt;= MEDIAN(Append1[total_intl_charge]), "Low", "High")</f>
        <v>Low</v>
      </c>
      <c r="V1468">
        <v>2</v>
      </c>
      <c r="W1468" t="s">
        <v>23</v>
      </c>
      <c r="X1468" s="1" t="s">
        <v>23</v>
      </c>
      <c r="Y1468">
        <f>IF(Append1[[#This Row],[churn]]="yes", 1,0)</f>
        <v>0</v>
      </c>
      <c r="Z1468" t="str">
        <f>IF(Append1[[#This Row],[total_eve_charge]]&lt;=15,"Low",
IF(Append1[[#This Row],[total_eve_charge]]&lt;=19,"Medium","High"))</f>
        <v>Medium</v>
      </c>
      <c r="AA1468" s="1" t="str">
        <f>IF(Append1[[#This Row],[total_day_charge]]&gt;30,"Heavy User",
IF(Append1[[#This Row],[total_eve_charge]]&gt;20,"Evening User",
IF(Append1[[#This Row],[total_night_charge]]&gt;10,"Night User","Low User")))</f>
        <v>Heavy User</v>
      </c>
    </row>
    <row r="1469" spans="1:27" hidden="1" x14ac:dyDescent="0.3">
      <c r="A1469">
        <v>718</v>
      </c>
      <c r="B1469" s="1" t="s">
        <v>36</v>
      </c>
      <c r="C1469">
        <v>104</v>
      </c>
      <c r="D1469" s="1" t="s">
        <v>32</v>
      </c>
      <c r="E1469" s="1">
        <v>0</v>
      </c>
      <c r="F1469" s="1" t="s">
        <v>23</v>
      </c>
      <c r="G1469">
        <v>0</v>
      </c>
      <c r="H1469" t="str">
        <f>IF(Append1[[#This Row],[number_vmail_messages]]&lt;=10, "Low",
IF(Append1[[#This Row],[number_vmail_messages]]&lt;=25, "Medium", "High"))</f>
        <v>Low</v>
      </c>
      <c r="I1469">
        <v>183.6</v>
      </c>
      <c r="J1469">
        <v>133</v>
      </c>
      <c r="K1469">
        <v>31.21</v>
      </c>
      <c r="L1469">
        <v>120.7</v>
      </c>
      <c r="M1469">
        <v>98</v>
      </c>
      <c r="N1469">
        <v>10.26</v>
      </c>
      <c r="O1469">
        <v>215.1</v>
      </c>
      <c r="P1469">
        <v>112</v>
      </c>
      <c r="Q1469">
        <v>9.68</v>
      </c>
      <c r="R1469">
        <v>12.7</v>
      </c>
      <c r="S1469">
        <v>2</v>
      </c>
      <c r="T1469">
        <v>3.43</v>
      </c>
      <c r="U1469" t="str">
        <f>IF(Append1[[#This Row],[total_intl_charge]] &lt;= MEDIAN(Append1[total_intl_charge]), "Low", "High")</f>
        <v>High</v>
      </c>
      <c r="V1469">
        <v>1</v>
      </c>
      <c r="W1469" t="s">
        <v>23</v>
      </c>
      <c r="X1469" s="1" t="s">
        <v>23</v>
      </c>
      <c r="Y1469">
        <f>IF(Append1[[#This Row],[churn]]="yes", 1,0)</f>
        <v>0</v>
      </c>
      <c r="Z1469" t="str">
        <f>IF(Append1[[#This Row],[total_eve_charge]]&lt;=15,"Low",
IF(Append1[[#This Row],[total_eve_charge]]&lt;=19,"Medium","High"))</f>
        <v>Low</v>
      </c>
      <c r="AA1469" s="1" t="str">
        <f>IF(Append1[[#This Row],[total_day_charge]]&gt;30,"Heavy User",
IF(Append1[[#This Row],[total_eve_charge]]&gt;20,"Evening User",
IF(Append1[[#This Row],[total_night_charge]]&gt;10,"Night User","Low User")))</f>
        <v>Heavy User</v>
      </c>
    </row>
    <row r="1470" spans="1:27" hidden="1" x14ac:dyDescent="0.3">
      <c r="A1470">
        <v>719</v>
      </c>
      <c r="B1470" s="1" t="s">
        <v>74</v>
      </c>
      <c r="C1470">
        <v>160</v>
      </c>
      <c r="D1470" s="1" t="s">
        <v>22</v>
      </c>
      <c r="E1470" s="1">
        <v>0</v>
      </c>
      <c r="F1470" s="1" t="s">
        <v>23</v>
      </c>
      <c r="G1470">
        <v>0</v>
      </c>
      <c r="H1470" t="str">
        <f>IF(Append1[[#This Row],[number_vmail_messages]]&lt;=10, "Low",
IF(Append1[[#This Row],[number_vmail_messages]]&lt;=25, "Medium", "High"))</f>
        <v>Low</v>
      </c>
      <c r="I1470">
        <v>176.2</v>
      </c>
      <c r="J1470">
        <v>90</v>
      </c>
      <c r="K1470">
        <v>29.95</v>
      </c>
      <c r="L1470">
        <v>196</v>
      </c>
      <c r="M1470">
        <v>115</v>
      </c>
      <c r="N1470">
        <v>16.66</v>
      </c>
      <c r="O1470">
        <v>263.89999999999998</v>
      </c>
      <c r="P1470">
        <v>95</v>
      </c>
      <c r="Q1470">
        <v>11.88</v>
      </c>
      <c r="R1470">
        <v>9.1999999999999993</v>
      </c>
      <c r="S1470">
        <v>4</v>
      </c>
      <c r="T1470">
        <v>2.48</v>
      </c>
      <c r="U1470" t="str">
        <f>IF(Append1[[#This Row],[total_intl_charge]] &lt;= MEDIAN(Append1[total_intl_charge]), "Low", "High")</f>
        <v>Low</v>
      </c>
      <c r="V1470">
        <v>1</v>
      </c>
      <c r="W1470" t="s">
        <v>23</v>
      </c>
      <c r="X1470" s="1" t="s">
        <v>23</v>
      </c>
      <c r="Y1470">
        <f>IF(Append1[[#This Row],[churn]]="yes", 1,0)</f>
        <v>0</v>
      </c>
      <c r="Z1470" t="str">
        <f>IF(Append1[[#This Row],[total_eve_charge]]&lt;=15,"Low",
IF(Append1[[#This Row],[total_eve_charge]]&lt;=19,"Medium","High"))</f>
        <v>Medium</v>
      </c>
      <c r="AA1470" s="1" t="str">
        <f>IF(Append1[[#This Row],[total_day_charge]]&gt;30,"Heavy User",
IF(Append1[[#This Row],[total_eve_charge]]&gt;20,"Evening User",
IF(Append1[[#This Row],[total_night_charge]]&gt;10,"Night User","Low User")))</f>
        <v>Night User</v>
      </c>
    </row>
    <row r="1471" spans="1:27" x14ac:dyDescent="0.3">
      <c r="A1471">
        <v>720</v>
      </c>
      <c r="B1471" s="1" t="s">
        <v>37</v>
      </c>
      <c r="C1471">
        <v>129</v>
      </c>
      <c r="D1471" s="1" t="s">
        <v>22</v>
      </c>
      <c r="E1471" s="1">
        <v>0</v>
      </c>
      <c r="F1471" s="1" t="s">
        <v>24</v>
      </c>
      <c r="G1471">
        <v>37</v>
      </c>
      <c r="H1471" t="str">
        <f>IF(Append1[[#This Row],[number_vmail_messages]]&lt;=10, "Low",
IF(Append1[[#This Row],[number_vmail_messages]]&lt;=25, "Medium", "High"))</f>
        <v>High</v>
      </c>
      <c r="I1471">
        <v>205</v>
      </c>
      <c r="J1471">
        <v>94</v>
      </c>
      <c r="K1471">
        <v>34.85</v>
      </c>
      <c r="L1471">
        <v>165.4</v>
      </c>
      <c r="M1471">
        <v>103</v>
      </c>
      <c r="N1471">
        <v>14.06</v>
      </c>
      <c r="O1471">
        <v>185</v>
      </c>
      <c r="P1471">
        <v>81</v>
      </c>
      <c r="Q1471">
        <v>8.32</v>
      </c>
      <c r="R1471">
        <v>11.7</v>
      </c>
      <c r="S1471">
        <v>8</v>
      </c>
      <c r="T1471">
        <v>3.16</v>
      </c>
      <c r="U1471" t="str">
        <f>IF(Append1[[#This Row],[total_intl_charge]] &lt;= MEDIAN(Append1[total_intl_charge]), "Low", "High")</f>
        <v>High</v>
      </c>
      <c r="V1471">
        <v>1</v>
      </c>
      <c r="W1471" t="s">
        <v>23</v>
      </c>
      <c r="X1471" s="1" t="s">
        <v>23</v>
      </c>
      <c r="Y1471">
        <f>IF(Append1[[#This Row],[churn]]="yes", 1,0)</f>
        <v>0</v>
      </c>
      <c r="Z1471" t="str">
        <f>IF(Append1[[#This Row],[total_eve_charge]]&lt;=15,"Low",
IF(Append1[[#This Row],[total_eve_charge]]&lt;=19,"Medium","High"))</f>
        <v>Low</v>
      </c>
      <c r="AA1471" s="1" t="str">
        <f>IF(Append1[[#This Row],[total_day_charge]]&gt;30,"Heavy User",
IF(Append1[[#This Row],[total_eve_charge]]&gt;20,"Evening User",
IF(Append1[[#This Row],[total_night_charge]]&gt;10,"Night User","Low User")))</f>
        <v>Heavy User</v>
      </c>
    </row>
    <row r="1472" spans="1:27" hidden="1" x14ac:dyDescent="0.3">
      <c r="A1472">
        <v>721</v>
      </c>
      <c r="B1472" s="1" t="s">
        <v>25</v>
      </c>
      <c r="C1472">
        <v>93</v>
      </c>
      <c r="D1472" s="1" t="s">
        <v>32</v>
      </c>
      <c r="E1472" s="1">
        <v>0</v>
      </c>
      <c r="F1472" s="1" t="s">
        <v>23</v>
      </c>
      <c r="G1472">
        <v>0</v>
      </c>
      <c r="H1472" t="str">
        <f>IF(Append1[[#This Row],[number_vmail_messages]]&lt;=10, "Low",
IF(Append1[[#This Row],[number_vmail_messages]]&lt;=25, "Medium", "High"))</f>
        <v>Low</v>
      </c>
      <c r="I1472">
        <v>267.89999999999998</v>
      </c>
      <c r="J1472">
        <v>114</v>
      </c>
      <c r="K1472">
        <v>45.54</v>
      </c>
      <c r="L1472">
        <v>223</v>
      </c>
      <c r="M1472">
        <v>74</v>
      </c>
      <c r="N1472">
        <v>18.96</v>
      </c>
      <c r="O1472">
        <v>262.7</v>
      </c>
      <c r="P1472">
        <v>90</v>
      </c>
      <c r="Q1472">
        <v>11.82</v>
      </c>
      <c r="R1472">
        <v>11.3</v>
      </c>
      <c r="S1472">
        <v>3</v>
      </c>
      <c r="T1472">
        <v>3.05</v>
      </c>
      <c r="U1472" t="str">
        <f>IF(Append1[[#This Row],[total_intl_charge]] &lt;= MEDIAN(Append1[total_intl_charge]), "Low", "High")</f>
        <v>High</v>
      </c>
      <c r="V1472">
        <v>3</v>
      </c>
      <c r="W1472" t="s">
        <v>24</v>
      </c>
      <c r="X1472" s="1" t="s">
        <v>23</v>
      </c>
      <c r="Y1472">
        <f>IF(Append1[[#This Row],[churn]]="yes", 1,0)</f>
        <v>1</v>
      </c>
      <c r="Z1472" t="str">
        <f>IF(Append1[[#This Row],[total_eve_charge]]&lt;=15,"Low",
IF(Append1[[#This Row],[total_eve_charge]]&lt;=19,"Medium","High"))</f>
        <v>Medium</v>
      </c>
      <c r="AA1472" s="1" t="str">
        <f>IF(Append1[[#This Row],[total_day_charge]]&gt;30,"Heavy User",
IF(Append1[[#This Row],[total_eve_charge]]&gt;20,"Evening User",
IF(Append1[[#This Row],[total_night_charge]]&gt;10,"Night User","Low User")))</f>
        <v>Heavy User</v>
      </c>
    </row>
    <row r="1473" spans="1:27" hidden="1" x14ac:dyDescent="0.3">
      <c r="A1473">
        <v>722</v>
      </c>
      <c r="B1473" s="1" t="s">
        <v>73</v>
      </c>
      <c r="C1473">
        <v>169</v>
      </c>
      <c r="D1473" s="1" t="s">
        <v>22</v>
      </c>
      <c r="E1473" s="1">
        <v>0</v>
      </c>
      <c r="F1473" s="1" t="s">
        <v>23</v>
      </c>
      <c r="G1473">
        <v>0</v>
      </c>
      <c r="H1473" t="str">
        <f>IF(Append1[[#This Row],[number_vmail_messages]]&lt;=10, "Low",
IF(Append1[[#This Row],[number_vmail_messages]]&lt;=25, "Medium", "High"))</f>
        <v>Low</v>
      </c>
      <c r="I1473">
        <v>179.2</v>
      </c>
      <c r="J1473">
        <v>111</v>
      </c>
      <c r="K1473">
        <v>30.46</v>
      </c>
      <c r="L1473">
        <v>175.2</v>
      </c>
      <c r="M1473">
        <v>130</v>
      </c>
      <c r="N1473">
        <v>14.89</v>
      </c>
      <c r="O1473">
        <v>228.6</v>
      </c>
      <c r="P1473">
        <v>92</v>
      </c>
      <c r="Q1473">
        <v>10.29</v>
      </c>
      <c r="R1473">
        <v>9.9</v>
      </c>
      <c r="S1473">
        <v>6</v>
      </c>
      <c r="T1473">
        <v>2.67</v>
      </c>
      <c r="U1473" t="str">
        <f>IF(Append1[[#This Row],[total_intl_charge]] &lt;= MEDIAN(Append1[total_intl_charge]), "Low", "High")</f>
        <v>Low</v>
      </c>
      <c r="V1473">
        <v>2</v>
      </c>
      <c r="W1473" t="s">
        <v>23</v>
      </c>
      <c r="X1473" s="1" t="s">
        <v>23</v>
      </c>
      <c r="Y1473">
        <f>IF(Append1[[#This Row],[churn]]="yes", 1,0)</f>
        <v>0</v>
      </c>
      <c r="Z1473" t="str">
        <f>IF(Append1[[#This Row],[total_eve_charge]]&lt;=15,"Low",
IF(Append1[[#This Row],[total_eve_charge]]&lt;=19,"Medium","High"))</f>
        <v>Low</v>
      </c>
      <c r="AA1473" s="1" t="str">
        <f>IF(Append1[[#This Row],[total_day_charge]]&gt;30,"Heavy User",
IF(Append1[[#This Row],[total_eve_charge]]&gt;20,"Evening User",
IF(Append1[[#This Row],[total_night_charge]]&gt;10,"Night User","Low User")))</f>
        <v>Heavy User</v>
      </c>
    </row>
    <row r="1474" spans="1:27" hidden="1" x14ac:dyDescent="0.3">
      <c r="A1474">
        <v>723</v>
      </c>
      <c r="B1474" s="1" t="s">
        <v>43</v>
      </c>
      <c r="C1474">
        <v>58</v>
      </c>
      <c r="D1474" s="1" t="s">
        <v>22</v>
      </c>
      <c r="E1474" s="1">
        <v>0</v>
      </c>
      <c r="F1474" s="1" t="s">
        <v>23</v>
      </c>
      <c r="G1474">
        <v>0</v>
      </c>
      <c r="H1474" t="str">
        <f>IF(Append1[[#This Row],[number_vmail_messages]]&lt;=10, "Low",
IF(Append1[[#This Row],[number_vmail_messages]]&lt;=25, "Medium", "High"))</f>
        <v>Low</v>
      </c>
      <c r="I1474">
        <v>149.4</v>
      </c>
      <c r="J1474">
        <v>145</v>
      </c>
      <c r="K1474">
        <v>25.4</v>
      </c>
      <c r="L1474">
        <v>196.5</v>
      </c>
      <c r="M1474">
        <v>105</v>
      </c>
      <c r="N1474">
        <v>16.7</v>
      </c>
      <c r="O1474">
        <v>209.5</v>
      </c>
      <c r="P1474">
        <v>108</v>
      </c>
      <c r="Q1474">
        <v>9.43</v>
      </c>
      <c r="R1474">
        <v>14.9</v>
      </c>
      <c r="S1474">
        <v>3</v>
      </c>
      <c r="T1474">
        <v>4.0199999999999996</v>
      </c>
      <c r="U1474" t="str">
        <f>IF(Append1[[#This Row],[total_intl_charge]] &lt;= MEDIAN(Append1[total_intl_charge]), "Low", "High")</f>
        <v>High</v>
      </c>
      <c r="V1474">
        <v>1</v>
      </c>
      <c r="W1474" t="s">
        <v>23</v>
      </c>
      <c r="X1474" s="1" t="s">
        <v>23</v>
      </c>
      <c r="Y1474">
        <f>IF(Append1[[#This Row],[churn]]="yes", 1,0)</f>
        <v>0</v>
      </c>
      <c r="Z1474" t="str">
        <f>IF(Append1[[#This Row],[total_eve_charge]]&lt;=15,"Low",
IF(Append1[[#This Row],[total_eve_charge]]&lt;=19,"Medium","High"))</f>
        <v>Medium</v>
      </c>
      <c r="AA1474" s="1" t="str">
        <f>IF(Append1[[#This Row],[total_day_charge]]&gt;30,"Heavy User",
IF(Append1[[#This Row],[total_eve_charge]]&gt;20,"Evening User",
IF(Append1[[#This Row],[total_night_charge]]&gt;10,"Night User","Low User")))</f>
        <v>Low User</v>
      </c>
    </row>
    <row r="1475" spans="1:27" x14ac:dyDescent="0.3">
      <c r="A1475">
        <v>724</v>
      </c>
      <c r="B1475" s="1" t="s">
        <v>66</v>
      </c>
      <c r="C1475">
        <v>75</v>
      </c>
      <c r="D1475" s="1" t="s">
        <v>26</v>
      </c>
      <c r="E1475" s="1">
        <v>0</v>
      </c>
      <c r="F1475" s="1" t="s">
        <v>24</v>
      </c>
      <c r="G1475">
        <v>38</v>
      </c>
      <c r="H1475" t="str">
        <f>IF(Append1[[#This Row],[number_vmail_messages]]&lt;=10, "Low",
IF(Append1[[#This Row],[number_vmail_messages]]&lt;=25, "Medium", "High"))</f>
        <v>High</v>
      </c>
      <c r="I1475">
        <v>163.6</v>
      </c>
      <c r="J1475">
        <v>132</v>
      </c>
      <c r="K1475">
        <v>27.81</v>
      </c>
      <c r="L1475">
        <v>146.69999999999999</v>
      </c>
      <c r="M1475">
        <v>113</v>
      </c>
      <c r="N1475">
        <v>12.47</v>
      </c>
      <c r="O1475">
        <v>345.8</v>
      </c>
      <c r="P1475">
        <v>115</v>
      </c>
      <c r="Q1475">
        <v>15.56</v>
      </c>
      <c r="R1475">
        <v>13.1</v>
      </c>
      <c r="S1475">
        <v>3</v>
      </c>
      <c r="T1475">
        <v>3.54</v>
      </c>
      <c r="U1475" t="str">
        <f>IF(Append1[[#This Row],[total_intl_charge]] &lt;= MEDIAN(Append1[total_intl_charge]), "Low", "High")</f>
        <v>High</v>
      </c>
      <c r="V1475">
        <v>3</v>
      </c>
      <c r="W1475" t="s">
        <v>23</v>
      </c>
      <c r="X1475" s="1" t="s">
        <v>23</v>
      </c>
      <c r="Y1475">
        <f>IF(Append1[[#This Row],[churn]]="yes", 1,0)</f>
        <v>0</v>
      </c>
      <c r="Z1475" t="str">
        <f>IF(Append1[[#This Row],[total_eve_charge]]&lt;=15,"Low",
IF(Append1[[#This Row],[total_eve_charge]]&lt;=19,"Medium","High"))</f>
        <v>Low</v>
      </c>
      <c r="AA1475" s="1" t="str">
        <f>IF(Append1[[#This Row],[total_day_charge]]&gt;30,"Heavy User",
IF(Append1[[#This Row],[total_eve_charge]]&gt;20,"Evening User",
IF(Append1[[#This Row],[total_night_charge]]&gt;10,"Night User","Low User")))</f>
        <v>Night User</v>
      </c>
    </row>
    <row r="1476" spans="1:27" hidden="1" x14ac:dyDescent="0.3">
      <c r="A1476">
        <v>725</v>
      </c>
      <c r="B1476" s="1" t="s">
        <v>43</v>
      </c>
      <c r="C1476">
        <v>45</v>
      </c>
      <c r="D1476" s="1" t="s">
        <v>32</v>
      </c>
      <c r="E1476" s="1">
        <v>0</v>
      </c>
      <c r="F1476" s="1" t="s">
        <v>23</v>
      </c>
      <c r="G1476">
        <v>0</v>
      </c>
      <c r="H1476" t="str">
        <f>IF(Append1[[#This Row],[number_vmail_messages]]&lt;=10, "Low",
IF(Append1[[#This Row],[number_vmail_messages]]&lt;=25, "Medium", "High"))</f>
        <v>Low</v>
      </c>
      <c r="I1476">
        <v>207.6</v>
      </c>
      <c r="J1476">
        <v>71</v>
      </c>
      <c r="K1476">
        <v>35.29</v>
      </c>
      <c r="L1476">
        <v>152.69999999999999</v>
      </c>
      <c r="M1476">
        <v>94</v>
      </c>
      <c r="N1476">
        <v>12.98</v>
      </c>
      <c r="O1476">
        <v>217.8</v>
      </c>
      <c r="P1476">
        <v>125</v>
      </c>
      <c r="Q1476">
        <v>9.8000000000000007</v>
      </c>
      <c r="R1476">
        <v>12.4</v>
      </c>
      <c r="S1476">
        <v>13</v>
      </c>
      <c r="T1476">
        <v>3.35</v>
      </c>
      <c r="U1476" t="str">
        <f>IF(Append1[[#This Row],[total_intl_charge]] &lt;= MEDIAN(Append1[total_intl_charge]), "Low", "High")</f>
        <v>High</v>
      </c>
      <c r="V1476">
        <v>1</v>
      </c>
      <c r="W1476" t="s">
        <v>23</v>
      </c>
      <c r="X1476" s="1" t="s">
        <v>23</v>
      </c>
      <c r="Y1476">
        <f>IF(Append1[[#This Row],[churn]]="yes", 1,0)</f>
        <v>0</v>
      </c>
      <c r="Z1476" t="str">
        <f>IF(Append1[[#This Row],[total_eve_charge]]&lt;=15,"Low",
IF(Append1[[#This Row],[total_eve_charge]]&lt;=19,"Medium","High"))</f>
        <v>Low</v>
      </c>
      <c r="AA1476" s="1" t="str">
        <f>IF(Append1[[#This Row],[total_day_charge]]&gt;30,"Heavy User",
IF(Append1[[#This Row],[total_eve_charge]]&gt;20,"Evening User",
IF(Append1[[#This Row],[total_night_charge]]&gt;10,"Night User","Low User")))</f>
        <v>Heavy User</v>
      </c>
    </row>
    <row r="1477" spans="1:27" hidden="1" x14ac:dyDescent="0.3">
      <c r="A1477">
        <v>726</v>
      </c>
      <c r="B1477" s="1" t="s">
        <v>60</v>
      </c>
      <c r="C1477">
        <v>155</v>
      </c>
      <c r="D1477" s="1" t="s">
        <v>26</v>
      </c>
      <c r="E1477" s="1">
        <v>0</v>
      </c>
      <c r="F1477" s="1" t="s">
        <v>23</v>
      </c>
      <c r="G1477">
        <v>0</v>
      </c>
      <c r="H1477" t="str">
        <f>IF(Append1[[#This Row],[number_vmail_messages]]&lt;=10, "Low",
IF(Append1[[#This Row],[number_vmail_messages]]&lt;=25, "Medium", "High"))</f>
        <v>Low</v>
      </c>
      <c r="I1477">
        <v>165.4</v>
      </c>
      <c r="J1477">
        <v>108</v>
      </c>
      <c r="K1477">
        <v>28.12</v>
      </c>
      <c r="L1477">
        <v>183.7</v>
      </c>
      <c r="M1477">
        <v>103</v>
      </c>
      <c r="N1477">
        <v>15.61</v>
      </c>
      <c r="O1477">
        <v>80.2</v>
      </c>
      <c r="P1477">
        <v>108</v>
      </c>
      <c r="Q1477">
        <v>3.61</v>
      </c>
      <c r="R1477">
        <v>8.9</v>
      </c>
      <c r="S1477">
        <v>4</v>
      </c>
      <c r="T1477">
        <v>2.4</v>
      </c>
      <c r="U1477" t="str">
        <f>IF(Append1[[#This Row],[total_intl_charge]] &lt;= MEDIAN(Append1[total_intl_charge]), "Low", "High")</f>
        <v>Low</v>
      </c>
      <c r="V1477">
        <v>3</v>
      </c>
      <c r="W1477" t="s">
        <v>23</v>
      </c>
      <c r="X1477" s="1" t="s">
        <v>23</v>
      </c>
      <c r="Y1477">
        <f>IF(Append1[[#This Row],[churn]]="yes", 1,0)</f>
        <v>0</v>
      </c>
      <c r="Z1477" t="str">
        <f>IF(Append1[[#This Row],[total_eve_charge]]&lt;=15,"Low",
IF(Append1[[#This Row],[total_eve_charge]]&lt;=19,"Medium","High"))</f>
        <v>Medium</v>
      </c>
      <c r="AA1477" s="1" t="str">
        <f>IF(Append1[[#This Row],[total_day_charge]]&gt;30,"Heavy User",
IF(Append1[[#This Row],[total_eve_charge]]&gt;20,"Evening User",
IF(Append1[[#This Row],[total_night_charge]]&gt;10,"Night User","Low User")))</f>
        <v>Low User</v>
      </c>
    </row>
    <row r="1478" spans="1:27" hidden="1" x14ac:dyDescent="0.3">
      <c r="A1478">
        <v>727</v>
      </c>
      <c r="B1478" s="1" t="s">
        <v>55</v>
      </c>
      <c r="C1478">
        <v>52</v>
      </c>
      <c r="D1478" s="1" t="s">
        <v>22</v>
      </c>
      <c r="E1478" s="1">
        <v>0</v>
      </c>
      <c r="F1478" s="1" t="s">
        <v>23</v>
      </c>
      <c r="G1478">
        <v>0</v>
      </c>
      <c r="H1478" t="str">
        <f>IF(Append1[[#This Row],[number_vmail_messages]]&lt;=10, "Low",
IF(Append1[[#This Row],[number_vmail_messages]]&lt;=25, "Medium", "High"))</f>
        <v>Low</v>
      </c>
      <c r="I1478">
        <v>209.8</v>
      </c>
      <c r="J1478">
        <v>114</v>
      </c>
      <c r="K1478">
        <v>35.67</v>
      </c>
      <c r="L1478">
        <v>171.3</v>
      </c>
      <c r="M1478">
        <v>82</v>
      </c>
      <c r="N1478">
        <v>14.56</v>
      </c>
      <c r="O1478">
        <v>154.6</v>
      </c>
      <c r="P1478">
        <v>119</v>
      </c>
      <c r="Q1478">
        <v>6.96</v>
      </c>
      <c r="R1478">
        <v>9.9</v>
      </c>
      <c r="S1478">
        <v>9</v>
      </c>
      <c r="T1478">
        <v>2.67</v>
      </c>
      <c r="U1478" t="str">
        <f>IF(Append1[[#This Row],[total_intl_charge]] &lt;= MEDIAN(Append1[total_intl_charge]), "Low", "High")</f>
        <v>Low</v>
      </c>
      <c r="V1478">
        <v>4</v>
      </c>
      <c r="W1478" t="s">
        <v>23</v>
      </c>
      <c r="X1478" s="1" t="s">
        <v>23</v>
      </c>
      <c r="Y1478">
        <f>IF(Append1[[#This Row],[churn]]="yes", 1,0)</f>
        <v>0</v>
      </c>
      <c r="Z1478" t="str">
        <f>IF(Append1[[#This Row],[total_eve_charge]]&lt;=15,"Low",
IF(Append1[[#This Row],[total_eve_charge]]&lt;=19,"Medium","High"))</f>
        <v>Low</v>
      </c>
      <c r="AA1478" s="1" t="str">
        <f>IF(Append1[[#This Row],[total_day_charge]]&gt;30,"Heavy User",
IF(Append1[[#This Row],[total_eve_charge]]&gt;20,"Evening User",
IF(Append1[[#This Row],[total_night_charge]]&gt;10,"Night User","Low User")))</f>
        <v>Heavy User</v>
      </c>
    </row>
    <row r="1479" spans="1:27" x14ac:dyDescent="0.3">
      <c r="A1479">
        <v>728</v>
      </c>
      <c r="B1479" s="1" t="s">
        <v>67</v>
      </c>
      <c r="C1479">
        <v>119</v>
      </c>
      <c r="D1479" s="1" t="s">
        <v>22</v>
      </c>
      <c r="E1479" s="1">
        <v>0</v>
      </c>
      <c r="F1479" s="1" t="s">
        <v>24</v>
      </c>
      <c r="G1479">
        <v>27</v>
      </c>
      <c r="H1479" t="str">
        <f>IF(Append1[[#This Row],[number_vmail_messages]]&lt;=10, "Low",
IF(Append1[[#This Row],[number_vmail_messages]]&lt;=25, "Medium", "High"))</f>
        <v>High</v>
      </c>
      <c r="I1479">
        <v>220.1</v>
      </c>
      <c r="J1479">
        <v>128</v>
      </c>
      <c r="K1479">
        <v>37.42</v>
      </c>
      <c r="L1479">
        <v>268.2</v>
      </c>
      <c r="M1479">
        <v>133</v>
      </c>
      <c r="N1479">
        <v>22.8</v>
      </c>
      <c r="O1479">
        <v>146.5</v>
      </c>
      <c r="P1479">
        <v>80</v>
      </c>
      <c r="Q1479">
        <v>6.59</v>
      </c>
      <c r="R1479">
        <v>11.1</v>
      </c>
      <c r="S1479">
        <v>3</v>
      </c>
      <c r="T1479">
        <v>3</v>
      </c>
      <c r="U1479" t="str">
        <f>IF(Append1[[#This Row],[total_intl_charge]] &lt;= MEDIAN(Append1[total_intl_charge]), "Low", "High")</f>
        <v>High</v>
      </c>
      <c r="V1479">
        <v>0</v>
      </c>
      <c r="W1479" t="s">
        <v>23</v>
      </c>
      <c r="X1479" s="1" t="s">
        <v>23</v>
      </c>
      <c r="Y1479">
        <f>IF(Append1[[#This Row],[churn]]="yes", 1,0)</f>
        <v>0</v>
      </c>
      <c r="Z1479" t="str">
        <f>IF(Append1[[#This Row],[total_eve_charge]]&lt;=15,"Low",
IF(Append1[[#This Row],[total_eve_charge]]&lt;=19,"Medium","High"))</f>
        <v>High</v>
      </c>
      <c r="AA1479" s="1" t="str">
        <f>IF(Append1[[#This Row],[total_day_charge]]&gt;30,"Heavy User",
IF(Append1[[#This Row],[total_eve_charge]]&gt;20,"Evening User",
IF(Append1[[#This Row],[total_night_charge]]&gt;10,"Night User","Low User")))</f>
        <v>Heavy User</v>
      </c>
    </row>
    <row r="1480" spans="1:27" hidden="1" x14ac:dyDescent="0.3">
      <c r="A1480">
        <v>729</v>
      </c>
      <c r="B1480" s="1" t="s">
        <v>74</v>
      </c>
      <c r="C1480">
        <v>86</v>
      </c>
      <c r="D1480" s="1" t="s">
        <v>26</v>
      </c>
      <c r="E1480" s="1">
        <v>0</v>
      </c>
      <c r="F1480" s="1" t="s">
        <v>23</v>
      </c>
      <c r="G1480">
        <v>0</v>
      </c>
      <c r="H1480" t="str">
        <f>IF(Append1[[#This Row],[number_vmail_messages]]&lt;=10, "Low",
IF(Append1[[#This Row],[number_vmail_messages]]&lt;=25, "Medium", "High"))</f>
        <v>Low</v>
      </c>
      <c r="I1480">
        <v>141.30000000000001</v>
      </c>
      <c r="J1480">
        <v>72</v>
      </c>
      <c r="K1480">
        <v>24.02</v>
      </c>
      <c r="L1480">
        <v>154.30000000000001</v>
      </c>
      <c r="M1480">
        <v>95</v>
      </c>
      <c r="N1480">
        <v>13.12</v>
      </c>
      <c r="O1480">
        <v>210.6</v>
      </c>
      <c r="P1480">
        <v>91</v>
      </c>
      <c r="Q1480">
        <v>9.48</v>
      </c>
      <c r="R1480">
        <v>8.1999999999999993</v>
      </c>
      <c r="S1480">
        <v>5</v>
      </c>
      <c r="T1480">
        <v>2.21</v>
      </c>
      <c r="U1480" t="str">
        <f>IF(Append1[[#This Row],[total_intl_charge]] &lt;= MEDIAN(Append1[total_intl_charge]), "Low", "High")</f>
        <v>Low</v>
      </c>
      <c r="V1480">
        <v>1</v>
      </c>
      <c r="W1480" t="s">
        <v>23</v>
      </c>
      <c r="X1480" s="1" t="s">
        <v>23</v>
      </c>
      <c r="Y1480">
        <f>IF(Append1[[#This Row],[churn]]="yes", 1,0)</f>
        <v>0</v>
      </c>
      <c r="Z1480" t="str">
        <f>IF(Append1[[#This Row],[total_eve_charge]]&lt;=15,"Low",
IF(Append1[[#This Row],[total_eve_charge]]&lt;=19,"Medium","High"))</f>
        <v>Low</v>
      </c>
      <c r="AA1480" s="1" t="str">
        <f>IF(Append1[[#This Row],[total_day_charge]]&gt;30,"Heavy User",
IF(Append1[[#This Row],[total_eve_charge]]&gt;20,"Evening User",
IF(Append1[[#This Row],[total_night_charge]]&gt;10,"Night User","Low User")))</f>
        <v>Low User</v>
      </c>
    </row>
    <row r="1481" spans="1:27" hidden="1" x14ac:dyDescent="0.3">
      <c r="A1481">
        <v>730</v>
      </c>
      <c r="B1481" s="1" t="s">
        <v>55</v>
      </c>
      <c r="C1481">
        <v>42</v>
      </c>
      <c r="D1481" s="1" t="s">
        <v>32</v>
      </c>
      <c r="E1481" s="1">
        <v>0</v>
      </c>
      <c r="F1481" s="1" t="s">
        <v>23</v>
      </c>
      <c r="G1481">
        <v>0</v>
      </c>
      <c r="H1481" t="str">
        <f>IF(Append1[[#This Row],[number_vmail_messages]]&lt;=10, "Low",
IF(Append1[[#This Row],[number_vmail_messages]]&lt;=25, "Medium", "High"))</f>
        <v>Low</v>
      </c>
      <c r="I1481">
        <v>196.5</v>
      </c>
      <c r="J1481">
        <v>89</v>
      </c>
      <c r="K1481">
        <v>33.409999999999997</v>
      </c>
      <c r="L1481">
        <v>241.3</v>
      </c>
      <c r="M1481">
        <v>123</v>
      </c>
      <c r="N1481">
        <v>20.51</v>
      </c>
      <c r="O1481">
        <v>143.19999999999999</v>
      </c>
      <c r="P1481">
        <v>105</v>
      </c>
      <c r="Q1481">
        <v>6.44</v>
      </c>
      <c r="R1481">
        <v>4</v>
      </c>
      <c r="S1481">
        <v>7</v>
      </c>
      <c r="T1481">
        <v>1.08</v>
      </c>
      <c r="U1481" t="str">
        <f>IF(Append1[[#This Row],[total_intl_charge]] &lt;= MEDIAN(Append1[total_intl_charge]), "Low", "High")</f>
        <v>Low</v>
      </c>
      <c r="V1481">
        <v>0</v>
      </c>
      <c r="W1481" t="s">
        <v>23</v>
      </c>
      <c r="X1481" s="1" t="s">
        <v>23</v>
      </c>
      <c r="Y1481">
        <f>IF(Append1[[#This Row],[churn]]="yes", 1,0)</f>
        <v>0</v>
      </c>
      <c r="Z1481" t="str">
        <f>IF(Append1[[#This Row],[total_eve_charge]]&lt;=15,"Low",
IF(Append1[[#This Row],[total_eve_charge]]&lt;=19,"Medium","High"))</f>
        <v>High</v>
      </c>
      <c r="AA1481" s="1" t="str">
        <f>IF(Append1[[#This Row],[total_day_charge]]&gt;30,"Heavy User",
IF(Append1[[#This Row],[total_eve_charge]]&gt;20,"Evening User",
IF(Append1[[#This Row],[total_night_charge]]&gt;10,"Night User","Low User")))</f>
        <v>Heavy User</v>
      </c>
    </row>
    <row r="1482" spans="1:27" hidden="1" x14ac:dyDescent="0.3">
      <c r="A1482">
        <v>731</v>
      </c>
      <c r="B1482" s="1" t="s">
        <v>29</v>
      </c>
      <c r="C1482">
        <v>127</v>
      </c>
      <c r="D1482" s="1" t="s">
        <v>26</v>
      </c>
      <c r="E1482" s="1">
        <v>1</v>
      </c>
      <c r="F1482" s="1" t="s">
        <v>23</v>
      </c>
      <c r="G1482">
        <v>0</v>
      </c>
      <c r="H1482" t="str">
        <f>IF(Append1[[#This Row],[number_vmail_messages]]&lt;=10, "Low",
IF(Append1[[#This Row],[number_vmail_messages]]&lt;=25, "Medium", "High"))</f>
        <v>Low</v>
      </c>
      <c r="I1482">
        <v>180.9</v>
      </c>
      <c r="J1482">
        <v>114</v>
      </c>
      <c r="K1482">
        <v>30.75</v>
      </c>
      <c r="L1482">
        <v>209.5</v>
      </c>
      <c r="M1482">
        <v>118</v>
      </c>
      <c r="N1482">
        <v>17.809999999999999</v>
      </c>
      <c r="O1482">
        <v>249.9</v>
      </c>
      <c r="P1482">
        <v>105</v>
      </c>
      <c r="Q1482">
        <v>11.25</v>
      </c>
      <c r="R1482">
        <v>7.4</v>
      </c>
      <c r="S1482">
        <v>4</v>
      </c>
      <c r="T1482">
        <v>2</v>
      </c>
      <c r="U1482" t="str">
        <f>IF(Append1[[#This Row],[total_intl_charge]] &lt;= MEDIAN(Append1[total_intl_charge]), "Low", "High")</f>
        <v>Low</v>
      </c>
      <c r="V1482">
        <v>2</v>
      </c>
      <c r="W1482" t="s">
        <v>23</v>
      </c>
      <c r="X1482" s="1" t="s">
        <v>24</v>
      </c>
      <c r="Y1482">
        <f>IF(Append1[[#This Row],[churn]]="yes", 1,0)</f>
        <v>0</v>
      </c>
      <c r="Z1482" t="str">
        <f>IF(Append1[[#This Row],[total_eve_charge]]&lt;=15,"Low",
IF(Append1[[#This Row],[total_eve_charge]]&lt;=19,"Medium","High"))</f>
        <v>Medium</v>
      </c>
      <c r="AA1482" s="1" t="str">
        <f>IF(Append1[[#This Row],[total_day_charge]]&gt;30,"Heavy User",
IF(Append1[[#This Row],[total_eve_charge]]&gt;20,"Evening User",
IF(Append1[[#This Row],[total_night_charge]]&gt;10,"Night User","Low User")))</f>
        <v>Heavy User</v>
      </c>
    </row>
    <row r="1483" spans="1:27" x14ac:dyDescent="0.3">
      <c r="A1483">
        <v>732</v>
      </c>
      <c r="B1483" s="1" t="s">
        <v>50</v>
      </c>
      <c r="C1483">
        <v>149</v>
      </c>
      <c r="D1483" s="1" t="s">
        <v>26</v>
      </c>
      <c r="E1483" s="1">
        <v>0</v>
      </c>
      <c r="F1483" s="1" t="s">
        <v>24</v>
      </c>
      <c r="G1483">
        <v>43</v>
      </c>
      <c r="H1483" t="str">
        <f>IF(Append1[[#This Row],[number_vmail_messages]]&lt;=10, "Low",
IF(Append1[[#This Row],[number_vmail_messages]]&lt;=25, "Medium", "High"))</f>
        <v>High</v>
      </c>
      <c r="I1483">
        <v>206.7</v>
      </c>
      <c r="J1483">
        <v>79</v>
      </c>
      <c r="K1483">
        <v>35.14</v>
      </c>
      <c r="L1483">
        <v>174.6</v>
      </c>
      <c r="M1483">
        <v>122</v>
      </c>
      <c r="N1483">
        <v>14.84</v>
      </c>
      <c r="O1483">
        <v>241.5</v>
      </c>
      <c r="P1483">
        <v>80</v>
      </c>
      <c r="Q1483">
        <v>10.87</v>
      </c>
      <c r="R1483">
        <v>10.9</v>
      </c>
      <c r="S1483">
        <v>3</v>
      </c>
      <c r="T1483">
        <v>2.94</v>
      </c>
      <c r="U1483" t="str">
        <f>IF(Append1[[#This Row],[total_intl_charge]] &lt;= MEDIAN(Append1[total_intl_charge]), "Low", "High")</f>
        <v>High</v>
      </c>
      <c r="V1483">
        <v>1</v>
      </c>
      <c r="W1483" t="s">
        <v>23</v>
      </c>
      <c r="X1483" s="1" t="s">
        <v>23</v>
      </c>
      <c r="Y1483">
        <f>IF(Append1[[#This Row],[churn]]="yes", 1,0)</f>
        <v>0</v>
      </c>
      <c r="Z1483" t="str">
        <f>IF(Append1[[#This Row],[total_eve_charge]]&lt;=15,"Low",
IF(Append1[[#This Row],[total_eve_charge]]&lt;=19,"Medium","High"))</f>
        <v>Low</v>
      </c>
      <c r="AA1483" s="1" t="str">
        <f>IF(Append1[[#This Row],[total_day_charge]]&gt;30,"Heavy User",
IF(Append1[[#This Row],[total_eve_charge]]&gt;20,"Evening User",
IF(Append1[[#This Row],[total_night_charge]]&gt;10,"Night User","Low User")))</f>
        <v>Heavy User</v>
      </c>
    </row>
    <row r="1484" spans="1:27" hidden="1" x14ac:dyDescent="0.3">
      <c r="A1484">
        <v>733</v>
      </c>
      <c r="B1484" s="1" t="s">
        <v>42</v>
      </c>
      <c r="C1484">
        <v>160</v>
      </c>
      <c r="D1484" s="1" t="s">
        <v>32</v>
      </c>
      <c r="E1484" s="1">
        <v>0</v>
      </c>
      <c r="F1484" s="1" t="s">
        <v>23</v>
      </c>
      <c r="G1484">
        <v>0</v>
      </c>
      <c r="H1484" t="str">
        <f>IF(Append1[[#This Row],[number_vmail_messages]]&lt;=10, "Low",
IF(Append1[[#This Row],[number_vmail_messages]]&lt;=25, "Medium", "High"))</f>
        <v>Low</v>
      </c>
      <c r="I1484">
        <v>166.8</v>
      </c>
      <c r="J1484">
        <v>109</v>
      </c>
      <c r="K1484">
        <v>28.36</v>
      </c>
      <c r="L1484">
        <v>236</v>
      </c>
      <c r="M1484">
        <v>117</v>
      </c>
      <c r="N1484">
        <v>20.059999999999999</v>
      </c>
      <c r="O1484">
        <v>307.60000000000002</v>
      </c>
      <c r="P1484">
        <v>77</v>
      </c>
      <c r="Q1484">
        <v>13.84</v>
      </c>
      <c r="R1484">
        <v>9.3000000000000007</v>
      </c>
      <c r="S1484">
        <v>1</v>
      </c>
      <c r="T1484">
        <v>2.5099999999999998</v>
      </c>
      <c r="U1484" t="str">
        <f>IF(Append1[[#This Row],[total_intl_charge]] &lt;= MEDIAN(Append1[total_intl_charge]), "Low", "High")</f>
        <v>Low</v>
      </c>
      <c r="V1484">
        <v>1</v>
      </c>
      <c r="W1484" t="s">
        <v>23</v>
      </c>
      <c r="X1484" s="1" t="s">
        <v>23</v>
      </c>
      <c r="Y1484">
        <f>IF(Append1[[#This Row],[churn]]="yes", 1,0)</f>
        <v>0</v>
      </c>
      <c r="Z1484" t="str">
        <f>IF(Append1[[#This Row],[total_eve_charge]]&lt;=15,"Low",
IF(Append1[[#This Row],[total_eve_charge]]&lt;=19,"Medium","High"))</f>
        <v>High</v>
      </c>
      <c r="AA1484" s="1" t="str">
        <f>IF(Append1[[#This Row],[total_day_charge]]&gt;30,"Heavy User",
IF(Append1[[#This Row],[total_eve_charge]]&gt;20,"Evening User",
IF(Append1[[#This Row],[total_night_charge]]&gt;10,"Night User","Low User")))</f>
        <v>Evening User</v>
      </c>
    </row>
    <row r="1485" spans="1:27" hidden="1" x14ac:dyDescent="0.3">
      <c r="A1485">
        <v>734</v>
      </c>
      <c r="B1485" s="1" t="s">
        <v>39</v>
      </c>
      <c r="C1485">
        <v>137</v>
      </c>
      <c r="D1485" s="1" t="s">
        <v>22</v>
      </c>
      <c r="E1485" s="1">
        <v>0</v>
      </c>
      <c r="F1485" s="1" t="s">
        <v>23</v>
      </c>
      <c r="G1485">
        <v>0</v>
      </c>
      <c r="H1485" t="str">
        <f>IF(Append1[[#This Row],[number_vmail_messages]]&lt;=10, "Low",
IF(Append1[[#This Row],[number_vmail_messages]]&lt;=25, "Medium", "High"))</f>
        <v>Low</v>
      </c>
      <c r="I1485">
        <v>127</v>
      </c>
      <c r="J1485">
        <v>107</v>
      </c>
      <c r="K1485">
        <v>21.59</v>
      </c>
      <c r="L1485">
        <v>323.2</v>
      </c>
      <c r="M1485">
        <v>75</v>
      </c>
      <c r="N1485">
        <v>27.47</v>
      </c>
      <c r="O1485">
        <v>143.9</v>
      </c>
      <c r="P1485">
        <v>127</v>
      </c>
      <c r="Q1485">
        <v>6.48</v>
      </c>
      <c r="R1485">
        <v>7.5</v>
      </c>
      <c r="S1485">
        <v>2</v>
      </c>
      <c r="T1485">
        <v>2.0299999999999998</v>
      </c>
      <c r="U1485" t="str">
        <f>IF(Append1[[#This Row],[total_intl_charge]] &lt;= MEDIAN(Append1[total_intl_charge]), "Low", "High")</f>
        <v>Low</v>
      </c>
      <c r="V1485">
        <v>1</v>
      </c>
      <c r="W1485" t="s">
        <v>23</v>
      </c>
      <c r="X1485" s="1" t="s">
        <v>23</v>
      </c>
      <c r="Y1485">
        <f>IF(Append1[[#This Row],[churn]]="yes", 1,0)</f>
        <v>0</v>
      </c>
      <c r="Z1485" t="str">
        <f>IF(Append1[[#This Row],[total_eve_charge]]&lt;=15,"Low",
IF(Append1[[#This Row],[total_eve_charge]]&lt;=19,"Medium","High"))</f>
        <v>High</v>
      </c>
      <c r="AA1485" s="1" t="str">
        <f>IF(Append1[[#This Row],[total_day_charge]]&gt;30,"Heavy User",
IF(Append1[[#This Row],[total_eve_charge]]&gt;20,"Evening User",
IF(Append1[[#This Row],[total_night_charge]]&gt;10,"Night User","Low User")))</f>
        <v>Evening User</v>
      </c>
    </row>
    <row r="1486" spans="1:27" hidden="1" x14ac:dyDescent="0.3">
      <c r="A1486">
        <v>735</v>
      </c>
      <c r="B1486" s="1" t="s">
        <v>45</v>
      </c>
      <c r="C1486">
        <v>129</v>
      </c>
      <c r="D1486" s="1" t="s">
        <v>22</v>
      </c>
      <c r="E1486" s="1">
        <v>1</v>
      </c>
      <c r="F1486" s="1" t="s">
        <v>23</v>
      </c>
      <c r="G1486">
        <v>0</v>
      </c>
      <c r="H1486" t="str">
        <f>IF(Append1[[#This Row],[number_vmail_messages]]&lt;=10, "Low",
IF(Append1[[#This Row],[number_vmail_messages]]&lt;=25, "Medium", "High"))</f>
        <v>Low</v>
      </c>
      <c r="I1486">
        <v>267.39999999999998</v>
      </c>
      <c r="J1486">
        <v>78</v>
      </c>
      <c r="K1486">
        <v>45.46</v>
      </c>
      <c r="L1486">
        <v>204.2</v>
      </c>
      <c r="M1486">
        <v>85</v>
      </c>
      <c r="N1486">
        <v>17.36</v>
      </c>
      <c r="O1486">
        <v>111.7</v>
      </c>
      <c r="P1486">
        <v>146</v>
      </c>
      <c r="Q1486">
        <v>5.03</v>
      </c>
      <c r="R1486">
        <v>5.9</v>
      </c>
      <c r="S1486">
        <v>4</v>
      </c>
      <c r="T1486">
        <v>1.59</v>
      </c>
      <c r="U1486" t="str">
        <f>IF(Append1[[#This Row],[total_intl_charge]] &lt;= MEDIAN(Append1[total_intl_charge]), "Low", "High")</f>
        <v>Low</v>
      </c>
      <c r="V1486">
        <v>1</v>
      </c>
      <c r="W1486" t="s">
        <v>23</v>
      </c>
      <c r="X1486" s="1" t="s">
        <v>24</v>
      </c>
      <c r="Y1486">
        <f>IF(Append1[[#This Row],[churn]]="yes", 1,0)</f>
        <v>0</v>
      </c>
      <c r="Z1486" t="str">
        <f>IF(Append1[[#This Row],[total_eve_charge]]&lt;=15,"Low",
IF(Append1[[#This Row],[total_eve_charge]]&lt;=19,"Medium","High"))</f>
        <v>Medium</v>
      </c>
      <c r="AA1486" s="1" t="str">
        <f>IF(Append1[[#This Row],[total_day_charge]]&gt;30,"Heavy User",
IF(Append1[[#This Row],[total_eve_charge]]&gt;20,"Evening User",
IF(Append1[[#This Row],[total_night_charge]]&gt;10,"Night User","Low User")))</f>
        <v>Heavy User</v>
      </c>
    </row>
    <row r="1487" spans="1:27" hidden="1" x14ac:dyDescent="0.3">
      <c r="A1487">
        <v>736</v>
      </c>
      <c r="B1487" s="1" t="s">
        <v>37</v>
      </c>
      <c r="C1487">
        <v>62</v>
      </c>
      <c r="D1487" s="1" t="s">
        <v>22</v>
      </c>
      <c r="E1487" s="1">
        <v>0</v>
      </c>
      <c r="F1487" s="1" t="s">
        <v>23</v>
      </c>
      <c r="G1487">
        <v>0</v>
      </c>
      <c r="H1487" t="str">
        <f>IF(Append1[[#This Row],[number_vmail_messages]]&lt;=10, "Low",
IF(Append1[[#This Row],[number_vmail_messages]]&lt;=25, "Medium", "High"))</f>
        <v>Low</v>
      </c>
      <c r="I1487">
        <v>281</v>
      </c>
      <c r="J1487">
        <v>66</v>
      </c>
      <c r="K1487">
        <v>47.77</v>
      </c>
      <c r="L1487">
        <v>160.6</v>
      </c>
      <c r="M1487">
        <v>108</v>
      </c>
      <c r="N1487">
        <v>13.65</v>
      </c>
      <c r="O1487">
        <v>77.900000000000006</v>
      </c>
      <c r="P1487">
        <v>74</v>
      </c>
      <c r="Q1487">
        <v>3.51</v>
      </c>
      <c r="R1487">
        <v>0</v>
      </c>
      <c r="S1487">
        <v>0</v>
      </c>
      <c r="T1487">
        <v>0</v>
      </c>
      <c r="U1487" t="str">
        <f>IF(Append1[[#This Row],[total_intl_charge]] &lt;= MEDIAN(Append1[total_intl_charge]), "Low", "High")</f>
        <v>Low</v>
      </c>
      <c r="V1487">
        <v>1</v>
      </c>
      <c r="W1487" t="s">
        <v>23</v>
      </c>
      <c r="X1487" s="1" t="s">
        <v>23</v>
      </c>
      <c r="Y1487">
        <f>IF(Append1[[#This Row],[churn]]="yes", 1,0)</f>
        <v>0</v>
      </c>
      <c r="Z1487" t="str">
        <f>IF(Append1[[#This Row],[total_eve_charge]]&lt;=15,"Low",
IF(Append1[[#This Row],[total_eve_charge]]&lt;=19,"Medium","High"))</f>
        <v>Low</v>
      </c>
      <c r="AA1487" s="1" t="str">
        <f>IF(Append1[[#This Row],[total_day_charge]]&gt;30,"Heavy User",
IF(Append1[[#This Row],[total_eve_charge]]&gt;20,"Evening User",
IF(Append1[[#This Row],[total_night_charge]]&gt;10,"Night User","Low User")))</f>
        <v>Heavy User</v>
      </c>
    </row>
    <row r="1488" spans="1:27" x14ac:dyDescent="0.3">
      <c r="A1488">
        <v>737</v>
      </c>
      <c r="B1488" s="1" t="s">
        <v>35</v>
      </c>
      <c r="C1488">
        <v>122</v>
      </c>
      <c r="D1488" s="1" t="s">
        <v>26</v>
      </c>
      <c r="E1488" s="1">
        <v>0</v>
      </c>
      <c r="F1488" s="1" t="s">
        <v>24</v>
      </c>
      <c r="G1488">
        <v>33</v>
      </c>
      <c r="H1488" t="str">
        <f>IF(Append1[[#This Row],[number_vmail_messages]]&lt;=10, "Low",
IF(Append1[[#This Row],[number_vmail_messages]]&lt;=25, "Medium", "High"))</f>
        <v>High</v>
      </c>
      <c r="I1488">
        <v>270.8</v>
      </c>
      <c r="J1488">
        <v>96</v>
      </c>
      <c r="K1488">
        <v>46.04</v>
      </c>
      <c r="L1488">
        <v>220.4</v>
      </c>
      <c r="M1488">
        <v>110</v>
      </c>
      <c r="N1488">
        <v>18.73</v>
      </c>
      <c r="O1488">
        <v>169.9</v>
      </c>
      <c r="P1488">
        <v>104</v>
      </c>
      <c r="Q1488">
        <v>7.65</v>
      </c>
      <c r="R1488">
        <v>11.8</v>
      </c>
      <c r="S1488">
        <v>8</v>
      </c>
      <c r="T1488">
        <v>3.19</v>
      </c>
      <c r="U1488" t="str">
        <f>IF(Append1[[#This Row],[total_intl_charge]] &lt;= MEDIAN(Append1[total_intl_charge]), "Low", "High")</f>
        <v>High</v>
      </c>
      <c r="V1488">
        <v>4</v>
      </c>
      <c r="W1488" t="s">
        <v>23</v>
      </c>
      <c r="X1488" s="1" t="s">
        <v>23</v>
      </c>
      <c r="Y1488">
        <f>IF(Append1[[#This Row],[churn]]="yes", 1,0)</f>
        <v>0</v>
      </c>
      <c r="Z1488" t="str">
        <f>IF(Append1[[#This Row],[total_eve_charge]]&lt;=15,"Low",
IF(Append1[[#This Row],[total_eve_charge]]&lt;=19,"Medium","High"))</f>
        <v>Medium</v>
      </c>
      <c r="AA1488" s="1" t="str">
        <f>IF(Append1[[#This Row],[total_day_charge]]&gt;30,"Heavy User",
IF(Append1[[#This Row],[total_eve_charge]]&gt;20,"Evening User",
IF(Append1[[#This Row],[total_night_charge]]&gt;10,"Night User","Low User")))</f>
        <v>Heavy User</v>
      </c>
    </row>
    <row r="1489" spans="1:27" hidden="1" x14ac:dyDescent="0.3">
      <c r="A1489">
        <v>738</v>
      </c>
      <c r="B1489" s="1" t="s">
        <v>36</v>
      </c>
      <c r="C1489">
        <v>32</v>
      </c>
      <c r="D1489" s="1" t="s">
        <v>32</v>
      </c>
      <c r="E1489" s="1">
        <v>0</v>
      </c>
      <c r="F1489" s="1" t="s">
        <v>23</v>
      </c>
      <c r="G1489">
        <v>0</v>
      </c>
      <c r="H1489" t="str">
        <f>IF(Append1[[#This Row],[number_vmail_messages]]&lt;=10, "Low",
IF(Append1[[#This Row],[number_vmail_messages]]&lt;=25, "Medium", "High"))</f>
        <v>Low</v>
      </c>
      <c r="I1489">
        <v>171.2</v>
      </c>
      <c r="J1489">
        <v>82</v>
      </c>
      <c r="K1489">
        <v>29.1</v>
      </c>
      <c r="L1489">
        <v>185.6</v>
      </c>
      <c r="M1489">
        <v>102</v>
      </c>
      <c r="N1489">
        <v>15.78</v>
      </c>
      <c r="O1489">
        <v>203.3</v>
      </c>
      <c r="P1489">
        <v>64</v>
      </c>
      <c r="Q1489">
        <v>9.15</v>
      </c>
      <c r="R1489">
        <v>10.199999999999999</v>
      </c>
      <c r="S1489">
        <v>7</v>
      </c>
      <c r="T1489">
        <v>2.75</v>
      </c>
      <c r="U1489" t="str">
        <f>IF(Append1[[#This Row],[total_intl_charge]] &lt;= MEDIAN(Append1[total_intl_charge]), "Low", "High")</f>
        <v>Low</v>
      </c>
      <c r="V1489">
        <v>1</v>
      </c>
      <c r="W1489" t="s">
        <v>23</v>
      </c>
      <c r="X1489" s="1" t="s">
        <v>23</v>
      </c>
      <c r="Y1489">
        <f>IF(Append1[[#This Row],[churn]]="yes", 1,0)</f>
        <v>0</v>
      </c>
      <c r="Z1489" t="str">
        <f>IF(Append1[[#This Row],[total_eve_charge]]&lt;=15,"Low",
IF(Append1[[#This Row],[total_eve_charge]]&lt;=19,"Medium","High"))</f>
        <v>Medium</v>
      </c>
      <c r="AA1489" s="1" t="str">
        <f>IF(Append1[[#This Row],[total_day_charge]]&gt;30,"Heavy User",
IF(Append1[[#This Row],[total_eve_charge]]&gt;20,"Evening User",
IF(Append1[[#This Row],[total_night_charge]]&gt;10,"Night User","Low User")))</f>
        <v>Low User</v>
      </c>
    </row>
    <row r="1490" spans="1:27" hidden="1" x14ac:dyDescent="0.3">
      <c r="A1490">
        <v>739</v>
      </c>
      <c r="B1490" s="1" t="s">
        <v>45</v>
      </c>
      <c r="C1490">
        <v>130</v>
      </c>
      <c r="D1490" s="1" t="s">
        <v>22</v>
      </c>
      <c r="E1490" s="1">
        <v>0</v>
      </c>
      <c r="F1490" s="1" t="s">
        <v>23</v>
      </c>
      <c r="G1490">
        <v>0</v>
      </c>
      <c r="H1490" t="str">
        <f>IF(Append1[[#This Row],[number_vmail_messages]]&lt;=10, "Low",
IF(Append1[[#This Row],[number_vmail_messages]]&lt;=25, "Medium", "High"))</f>
        <v>Low</v>
      </c>
      <c r="I1490">
        <v>162.80000000000001</v>
      </c>
      <c r="J1490">
        <v>113</v>
      </c>
      <c r="K1490">
        <v>27.68</v>
      </c>
      <c r="L1490">
        <v>290.3</v>
      </c>
      <c r="M1490">
        <v>111</v>
      </c>
      <c r="N1490">
        <v>24.68</v>
      </c>
      <c r="O1490">
        <v>114.9</v>
      </c>
      <c r="P1490">
        <v>140</v>
      </c>
      <c r="Q1490">
        <v>5.17</v>
      </c>
      <c r="R1490">
        <v>7.2</v>
      </c>
      <c r="S1490">
        <v>3</v>
      </c>
      <c r="T1490">
        <v>1.94</v>
      </c>
      <c r="U1490" t="str">
        <f>IF(Append1[[#This Row],[total_intl_charge]] &lt;= MEDIAN(Append1[total_intl_charge]), "Low", "High")</f>
        <v>Low</v>
      </c>
      <c r="V1490">
        <v>1</v>
      </c>
      <c r="W1490" t="s">
        <v>23</v>
      </c>
      <c r="X1490" s="1" t="s">
        <v>23</v>
      </c>
      <c r="Y1490">
        <f>IF(Append1[[#This Row],[churn]]="yes", 1,0)</f>
        <v>0</v>
      </c>
      <c r="Z1490" t="str">
        <f>IF(Append1[[#This Row],[total_eve_charge]]&lt;=15,"Low",
IF(Append1[[#This Row],[total_eve_charge]]&lt;=19,"Medium","High"))</f>
        <v>High</v>
      </c>
      <c r="AA1490" s="1" t="str">
        <f>IF(Append1[[#This Row],[total_day_charge]]&gt;30,"Heavy User",
IF(Append1[[#This Row],[total_eve_charge]]&gt;20,"Evening User",
IF(Append1[[#This Row],[total_night_charge]]&gt;10,"Night User","Low User")))</f>
        <v>Evening User</v>
      </c>
    </row>
    <row r="1491" spans="1:27" hidden="1" x14ac:dyDescent="0.3">
      <c r="A1491">
        <v>740</v>
      </c>
      <c r="B1491" s="1" t="s">
        <v>36</v>
      </c>
      <c r="C1491">
        <v>42</v>
      </c>
      <c r="D1491" s="1" t="s">
        <v>32</v>
      </c>
      <c r="E1491" s="1">
        <v>0</v>
      </c>
      <c r="F1491" s="1" t="s">
        <v>23</v>
      </c>
      <c r="G1491">
        <v>0</v>
      </c>
      <c r="H1491" t="str">
        <f>IF(Append1[[#This Row],[number_vmail_messages]]&lt;=10, "Low",
IF(Append1[[#This Row],[number_vmail_messages]]&lt;=25, "Medium", "High"))</f>
        <v>Low</v>
      </c>
      <c r="I1491">
        <v>146.30000000000001</v>
      </c>
      <c r="J1491">
        <v>84</v>
      </c>
      <c r="K1491">
        <v>24.87</v>
      </c>
      <c r="L1491">
        <v>255.9</v>
      </c>
      <c r="M1491">
        <v>113</v>
      </c>
      <c r="N1491">
        <v>21.75</v>
      </c>
      <c r="O1491">
        <v>45</v>
      </c>
      <c r="P1491">
        <v>117</v>
      </c>
      <c r="Q1491">
        <v>2.0299999999999998</v>
      </c>
      <c r="R1491">
        <v>8</v>
      </c>
      <c r="S1491">
        <v>12</v>
      </c>
      <c r="T1491">
        <v>2.16</v>
      </c>
      <c r="U1491" t="str">
        <f>IF(Append1[[#This Row],[total_intl_charge]] &lt;= MEDIAN(Append1[total_intl_charge]), "Low", "High")</f>
        <v>Low</v>
      </c>
      <c r="V1491">
        <v>1</v>
      </c>
      <c r="W1491" t="s">
        <v>23</v>
      </c>
      <c r="X1491" s="1" t="s">
        <v>23</v>
      </c>
      <c r="Y1491">
        <f>IF(Append1[[#This Row],[churn]]="yes", 1,0)</f>
        <v>0</v>
      </c>
      <c r="Z1491" t="str">
        <f>IF(Append1[[#This Row],[total_eve_charge]]&lt;=15,"Low",
IF(Append1[[#This Row],[total_eve_charge]]&lt;=19,"Medium","High"))</f>
        <v>High</v>
      </c>
      <c r="AA1491" s="1" t="str">
        <f>IF(Append1[[#This Row],[total_day_charge]]&gt;30,"Heavy User",
IF(Append1[[#This Row],[total_eve_charge]]&gt;20,"Evening User",
IF(Append1[[#This Row],[total_night_charge]]&gt;10,"Night User","Low User")))</f>
        <v>Evening User</v>
      </c>
    </row>
    <row r="1492" spans="1:27" hidden="1" x14ac:dyDescent="0.3">
      <c r="A1492">
        <v>741</v>
      </c>
      <c r="B1492" s="1" t="s">
        <v>51</v>
      </c>
      <c r="C1492">
        <v>73</v>
      </c>
      <c r="D1492" s="1" t="s">
        <v>22</v>
      </c>
      <c r="E1492" s="1">
        <v>0</v>
      </c>
      <c r="F1492" s="1" t="s">
        <v>23</v>
      </c>
      <c r="G1492">
        <v>0</v>
      </c>
      <c r="H1492" t="str">
        <f>IF(Append1[[#This Row],[number_vmail_messages]]&lt;=10, "Low",
IF(Append1[[#This Row],[number_vmail_messages]]&lt;=25, "Medium", "High"))</f>
        <v>Low</v>
      </c>
      <c r="I1492">
        <v>254.8</v>
      </c>
      <c r="J1492">
        <v>85</v>
      </c>
      <c r="K1492">
        <v>43.32</v>
      </c>
      <c r="L1492">
        <v>143.4</v>
      </c>
      <c r="M1492">
        <v>80</v>
      </c>
      <c r="N1492">
        <v>12.19</v>
      </c>
      <c r="O1492">
        <v>153.9</v>
      </c>
      <c r="P1492">
        <v>102</v>
      </c>
      <c r="Q1492">
        <v>6.93</v>
      </c>
      <c r="R1492">
        <v>15</v>
      </c>
      <c r="S1492">
        <v>7</v>
      </c>
      <c r="T1492">
        <v>4.05</v>
      </c>
      <c r="U1492" t="str">
        <f>IF(Append1[[#This Row],[total_intl_charge]] &lt;= MEDIAN(Append1[total_intl_charge]), "Low", "High")</f>
        <v>High</v>
      </c>
      <c r="V1492">
        <v>2</v>
      </c>
      <c r="W1492" t="s">
        <v>23</v>
      </c>
      <c r="X1492" s="1" t="s">
        <v>23</v>
      </c>
      <c r="Y1492">
        <f>IF(Append1[[#This Row],[churn]]="yes", 1,0)</f>
        <v>0</v>
      </c>
      <c r="Z1492" t="str">
        <f>IF(Append1[[#This Row],[total_eve_charge]]&lt;=15,"Low",
IF(Append1[[#This Row],[total_eve_charge]]&lt;=19,"Medium","High"))</f>
        <v>Low</v>
      </c>
      <c r="AA1492" s="1" t="str">
        <f>IF(Append1[[#This Row],[total_day_charge]]&gt;30,"Heavy User",
IF(Append1[[#This Row],[total_eve_charge]]&gt;20,"Evening User",
IF(Append1[[#This Row],[total_night_charge]]&gt;10,"Night User","Low User")))</f>
        <v>Heavy User</v>
      </c>
    </row>
    <row r="1493" spans="1:27" x14ac:dyDescent="0.3">
      <c r="A1493">
        <v>742</v>
      </c>
      <c r="B1493" s="1" t="s">
        <v>65</v>
      </c>
      <c r="C1493">
        <v>66</v>
      </c>
      <c r="D1493" s="1" t="s">
        <v>32</v>
      </c>
      <c r="E1493" s="1">
        <v>0</v>
      </c>
      <c r="F1493" s="1" t="s">
        <v>24</v>
      </c>
      <c r="G1493">
        <v>26</v>
      </c>
      <c r="H1493" t="str">
        <f>IF(Append1[[#This Row],[number_vmail_messages]]&lt;=10, "Low",
IF(Append1[[#This Row],[number_vmail_messages]]&lt;=25, "Medium", "High"))</f>
        <v>High</v>
      </c>
      <c r="I1493">
        <v>254.9</v>
      </c>
      <c r="J1493">
        <v>108</v>
      </c>
      <c r="K1493">
        <v>43.33</v>
      </c>
      <c r="L1493">
        <v>243.2</v>
      </c>
      <c r="M1493">
        <v>135</v>
      </c>
      <c r="N1493">
        <v>20.67</v>
      </c>
      <c r="O1493">
        <v>190.8</v>
      </c>
      <c r="P1493">
        <v>95</v>
      </c>
      <c r="Q1493">
        <v>8.59</v>
      </c>
      <c r="R1493">
        <v>5.4</v>
      </c>
      <c r="S1493">
        <v>3</v>
      </c>
      <c r="T1493">
        <v>1.46</v>
      </c>
      <c r="U1493" t="str">
        <f>IF(Append1[[#This Row],[total_intl_charge]] &lt;= MEDIAN(Append1[total_intl_charge]), "Low", "High")</f>
        <v>Low</v>
      </c>
      <c r="V1493">
        <v>2</v>
      </c>
      <c r="W1493" t="s">
        <v>23</v>
      </c>
      <c r="X1493" s="1" t="s">
        <v>23</v>
      </c>
      <c r="Y1493">
        <f>IF(Append1[[#This Row],[churn]]="yes", 1,0)</f>
        <v>0</v>
      </c>
      <c r="Z1493" t="str">
        <f>IF(Append1[[#This Row],[total_eve_charge]]&lt;=15,"Low",
IF(Append1[[#This Row],[total_eve_charge]]&lt;=19,"Medium","High"))</f>
        <v>High</v>
      </c>
      <c r="AA1493" s="1" t="str">
        <f>IF(Append1[[#This Row],[total_day_charge]]&gt;30,"Heavy User",
IF(Append1[[#This Row],[total_eve_charge]]&gt;20,"Evening User",
IF(Append1[[#This Row],[total_night_charge]]&gt;10,"Night User","Low User")))</f>
        <v>Heavy User</v>
      </c>
    </row>
    <row r="1494" spans="1:27" x14ac:dyDescent="0.3">
      <c r="A1494">
        <v>743</v>
      </c>
      <c r="B1494" s="1" t="s">
        <v>69</v>
      </c>
      <c r="C1494">
        <v>103</v>
      </c>
      <c r="D1494" s="1" t="s">
        <v>26</v>
      </c>
      <c r="E1494" s="1">
        <v>0</v>
      </c>
      <c r="F1494" s="1" t="s">
        <v>24</v>
      </c>
      <c r="G1494">
        <v>31</v>
      </c>
      <c r="H1494" t="str">
        <f>IF(Append1[[#This Row],[number_vmail_messages]]&lt;=10, "Low",
IF(Append1[[#This Row],[number_vmail_messages]]&lt;=25, "Medium", "High"))</f>
        <v>High</v>
      </c>
      <c r="I1494">
        <v>107.7</v>
      </c>
      <c r="J1494">
        <v>124</v>
      </c>
      <c r="K1494">
        <v>18.309999999999999</v>
      </c>
      <c r="L1494">
        <v>188.9</v>
      </c>
      <c r="M1494">
        <v>104</v>
      </c>
      <c r="N1494">
        <v>16.059999999999999</v>
      </c>
      <c r="O1494">
        <v>196.2</v>
      </c>
      <c r="P1494">
        <v>98</v>
      </c>
      <c r="Q1494">
        <v>8.83</v>
      </c>
      <c r="R1494">
        <v>8.9</v>
      </c>
      <c r="S1494">
        <v>3</v>
      </c>
      <c r="T1494">
        <v>2.4</v>
      </c>
      <c r="U1494" t="str">
        <f>IF(Append1[[#This Row],[total_intl_charge]] &lt;= MEDIAN(Append1[total_intl_charge]), "Low", "High")</f>
        <v>Low</v>
      </c>
      <c r="V1494">
        <v>0</v>
      </c>
      <c r="W1494" t="s">
        <v>23</v>
      </c>
      <c r="X1494" s="1" t="s">
        <v>23</v>
      </c>
      <c r="Y1494">
        <f>IF(Append1[[#This Row],[churn]]="yes", 1,0)</f>
        <v>0</v>
      </c>
      <c r="Z1494" t="str">
        <f>IF(Append1[[#This Row],[total_eve_charge]]&lt;=15,"Low",
IF(Append1[[#This Row],[total_eve_charge]]&lt;=19,"Medium","High"))</f>
        <v>Medium</v>
      </c>
      <c r="AA1494" s="1" t="str">
        <f>IF(Append1[[#This Row],[total_day_charge]]&gt;30,"Heavy User",
IF(Append1[[#This Row],[total_eve_charge]]&gt;20,"Evening User",
IF(Append1[[#This Row],[total_night_charge]]&gt;10,"Night User","Low User")))</f>
        <v>Low User</v>
      </c>
    </row>
    <row r="1495" spans="1:27" hidden="1" x14ac:dyDescent="0.3">
      <c r="A1495">
        <v>744</v>
      </c>
      <c r="B1495" s="1" t="s">
        <v>27</v>
      </c>
      <c r="C1495">
        <v>128</v>
      </c>
      <c r="D1495" s="1" t="s">
        <v>32</v>
      </c>
      <c r="E1495" s="1">
        <v>0</v>
      </c>
      <c r="F1495" s="1" t="s">
        <v>23</v>
      </c>
      <c r="G1495">
        <v>0</v>
      </c>
      <c r="H1495" t="str">
        <f>IF(Append1[[#This Row],[number_vmail_messages]]&lt;=10, "Low",
IF(Append1[[#This Row],[number_vmail_messages]]&lt;=25, "Medium", "High"))</f>
        <v>Low</v>
      </c>
      <c r="I1495">
        <v>158.80000000000001</v>
      </c>
      <c r="J1495">
        <v>75</v>
      </c>
      <c r="K1495">
        <v>27</v>
      </c>
      <c r="L1495">
        <v>264.8</v>
      </c>
      <c r="M1495">
        <v>91</v>
      </c>
      <c r="N1495">
        <v>22.51</v>
      </c>
      <c r="O1495">
        <v>270</v>
      </c>
      <c r="P1495">
        <v>77</v>
      </c>
      <c r="Q1495">
        <v>12.15</v>
      </c>
      <c r="R1495">
        <v>7.6</v>
      </c>
      <c r="S1495">
        <v>7</v>
      </c>
      <c r="T1495">
        <v>2.0499999999999998</v>
      </c>
      <c r="U1495" t="str">
        <f>IF(Append1[[#This Row],[total_intl_charge]] &lt;= MEDIAN(Append1[total_intl_charge]), "Low", "High")</f>
        <v>Low</v>
      </c>
      <c r="V1495">
        <v>1</v>
      </c>
      <c r="W1495" t="s">
        <v>23</v>
      </c>
      <c r="X1495" s="1" t="s">
        <v>23</v>
      </c>
      <c r="Y1495">
        <f>IF(Append1[[#This Row],[churn]]="yes", 1,0)</f>
        <v>0</v>
      </c>
      <c r="Z1495" t="str">
        <f>IF(Append1[[#This Row],[total_eve_charge]]&lt;=15,"Low",
IF(Append1[[#This Row],[total_eve_charge]]&lt;=19,"Medium","High"))</f>
        <v>High</v>
      </c>
      <c r="AA1495" s="1" t="str">
        <f>IF(Append1[[#This Row],[total_day_charge]]&gt;30,"Heavy User",
IF(Append1[[#This Row],[total_eve_charge]]&gt;20,"Evening User",
IF(Append1[[#This Row],[total_night_charge]]&gt;10,"Night User","Low User")))</f>
        <v>Evening User</v>
      </c>
    </row>
    <row r="1496" spans="1:27" hidden="1" x14ac:dyDescent="0.3">
      <c r="A1496">
        <v>745</v>
      </c>
      <c r="B1496" s="1" t="s">
        <v>38</v>
      </c>
      <c r="C1496">
        <v>103</v>
      </c>
      <c r="D1496" s="1" t="s">
        <v>22</v>
      </c>
      <c r="E1496" s="1">
        <v>0</v>
      </c>
      <c r="F1496" s="1" t="s">
        <v>23</v>
      </c>
      <c r="G1496">
        <v>0</v>
      </c>
      <c r="H1496" t="str">
        <f>IF(Append1[[#This Row],[number_vmail_messages]]&lt;=10, "Low",
IF(Append1[[#This Row],[number_vmail_messages]]&lt;=25, "Medium", "High"))</f>
        <v>Low</v>
      </c>
      <c r="I1496">
        <v>198.5</v>
      </c>
      <c r="J1496">
        <v>112</v>
      </c>
      <c r="K1496">
        <v>33.75</v>
      </c>
      <c r="L1496">
        <v>42.5</v>
      </c>
      <c r="M1496">
        <v>90</v>
      </c>
      <c r="N1496">
        <v>3.61</v>
      </c>
      <c r="O1496">
        <v>179.2</v>
      </c>
      <c r="P1496">
        <v>124</v>
      </c>
      <c r="Q1496">
        <v>8.06</v>
      </c>
      <c r="R1496">
        <v>12.4</v>
      </c>
      <c r="S1496">
        <v>5</v>
      </c>
      <c r="T1496">
        <v>3.35</v>
      </c>
      <c r="U1496" t="str">
        <f>IF(Append1[[#This Row],[total_intl_charge]] &lt;= MEDIAN(Append1[total_intl_charge]), "Low", "High")</f>
        <v>High</v>
      </c>
      <c r="V1496">
        <v>0</v>
      </c>
      <c r="W1496" t="s">
        <v>23</v>
      </c>
      <c r="X1496" s="1" t="s">
        <v>23</v>
      </c>
      <c r="Y1496">
        <f>IF(Append1[[#This Row],[churn]]="yes", 1,0)</f>
        <v>0</v>
      </c>
      <c r="Z1496" t="str">
        <f>IF(Append1[[#This Row],[total_eve_charge]]&lt;=15,"Low",
IF(Append1[[#This Row],[total_eve_charge]]&lt;=19,"Medium","High"))</f>
        <v>Low</v>
      </c>
      <c r="AA1496" s="1" t="str">
        <f>IF(Append1[[#This Row],[total_day_charge]]&gt;30,"Heavy User",
IF(Append1[[#This Row],[total_eve_charge]]&gt;20,"Evening User",
IF(Append1[[#This Row],[total_night_charge]]&gt;10,"Night User","Low User")))</f>
        <v>Heavy User</v>
      </c>
    </row>
    <row r="1497" spans="1:27" hidden="1" x14ac:dyDescent="0.3">
      <c r="A1497">
        <v>746</v>
      </c>
      <c r="B1497" s="1" t="s">
        <v>28</v>
      </c>
      <c r="C1497">
        <v>124</v>
      </c>
      <c r="D1497" s="1" t="s">
        <v>22</v>
      </c>
      <c r="E1497" s="1">
        <v>0</v>
      </c>
      <c r="F1497" s="1" t="s">
        <v>23</v>
      </c>
      <c r="G1497">
        <v>0</v>
      </c>
      <c r="H1497" t="str">
        <f>IF(Append1[[#This Row],[number_vmail_messages]]&lt;=10, "Low",
IF(Append1[[#This Row],[number_vmail_messages]]&lt;=25, "Medium", "High"))</f>
        <v>Low</v>
      </c>
      <c r="I1497">
        <v>178.4</v>
      </c>
      <c r="J1497">
        <v>72</v>
      </c>
      <c r="K1497">
        <v>30.33</v>
      </c>
      <c r="L1497">
        <v>233.6</v>
      </c>
      <c r="M1497">
        <v>134</v>
      </c>
      <c r="N1497">
        <v>19.86</v>
      </c>
      <c r="O1497">
        <v>179.4</v>
      </c>
      <c r="P1497">
        <v>91</v>
      </c>
      <c r="Q1497">
        <v>8.07</v>
      </c>
      <c r="R1497">
        <v>12</v>
      </c>
      <c r="S1497">
        <v>2</v>
      </c>
      <c r="T1497">
        <v>3.24</v>
      </c>
      <c r="U1497" t="str">
        <f>IF(Append1[[#This Row],[total_intl_charge]] &lt;= MEDIAN(Append1[total_intl_charge]), "Low", "High")</f>
        <v>High</v>
      </c>
      <c r="V1497">
        <v>0</v>
      </c>
      <c r="W1497" t="s">
        <v>23</v>
      </c>
      <c r="X1497" s="1" t="s">
        <v>23</v>
      </c>
      <c r="Y1497">
        <f>IF(Append1[[#This Row],[churn]]="yes", 1,0)</f>
        <v>0</v>
      </c>
      <c r="Z1497" t="str">
        <f>IF(Append1[[#This Row],[total_eve_charge]]&lt;=15,"Low",
IF(Append1[[#This Row],[total_eve_charge]]&lt;=19,"Medium","High"))</f>
        <v>High</v>
      </c>
      <c r="AA1497" s="1" t="str">
        <f>IF(Append1[[#This Row],[total_day_charge]]&gt;30,"Heavy User",
IF(Append1[[#This Row],[total_eve_charge]]&gt;20,"Evening User",
IF(Append1[[#This Row],[total_night_charge]]&gt;10,"Night User","Low User")))</f>
        <v>Heavy User</v>
      </c>
    </row>
    <row r="1498" spans="1:27" hidden="1" x14ac:dyDescent="0.3">
      <c r="A1498">
        <v>747</v>
      </c>
      <c r="B1498" s="1" t="s">
        <v>54</v>
      </c>
      <c r="C1498">
        <v>87</v>
      </c>
      <c r="D1498" s="1" t="s">
        <v>26</v>
      </c>
      <c r="E1498" s="1">
        <v>0</v>
      </c>
      <c r="F1498" s="1" t="s">
        <v>23</v>
      </c>
      <c r="G1498">
        <v>0</v>
      </c>
      <c r="H1498" t="str">
        <f>IF(Append1[[#This Row],[number_vmail_messages]]&lt;=10, "Low",
IF(Append1[[#This Row],[number_vmail_messages]]&lt;=25, "Medium", "High"))</f>
        <v>Low</v>
      </c>
      <c r="I1498">
        <v>110.9</v>
      </c>
      <c r="J1498">
        <v>91</v>
      </c>
      <c r="K1498">
        <v>18.850000000000001</v>
      </c>
      <c r="L1498">
        <v>158.5</v>
      </c>
      <c r="M1498">
        <v>115</v>
      </c>
      <c r="N1498">
        <v>13.47</v>
      </c>
      <c r="O1498">
        <v>207.5</v>
      </c>
      <c r="P1498">
        <v>131</v>
      </c>
      <c r="Q1498">
        <v>9.34</v>
      </c>
      <c r="R1498">
        <v>6.2</v>
      </c>
      <c r="S1498">
        <v>5</v>
      </c>
      <c r="T1498">
        <v>1.67</v>
      </c>
      <c r="U1498" t="str">
        <f>IF(Append1[[#This Row],[total_intl_charge]] &lt;= MEDIAN(Append1[total_intl_charge]), "Low", "High")</f>
        <v>Low</v>
      </c>
      <c r="V1498">
        <v>1</v>
      </c>
      <c r="W1498" t="s">
        <v>23</v>
      </c>
      <c r="X1498" s="1" t="s">
        <v>23</v>
      </c>
      <c r="Y1498">
        <f>IF(Append1[[#This Row],[churn]]="yes", 1,0)</f>
        <v>0</v>
      </c>
      <c r="Z1498" t="str">
        <f>IF(Append1[[#This Row],[total_eve_charge]]&lt;=15,"Low",
IF(Append1[[#This Row],[total_eve_charge]]&lt;=19,"Medium","High"))</f>
        <v>Low</v>
      </c>
      <c r="AA1498" s="1" t="str">
        <f>IF(Append1[[#This Row],[total_day_charge]]&gt;30,"Heavy User",
IF(Append1[[#This Row],[total_eve_charge]]&gt;20,"Evening User",
IF(Append1[[#This Row],[total_night_charge]]&gt;10,"Night User","Low User")))</f>
        <v>Low User</v>
      </c>
    </row>
    <row r="1499" spans="1:27" x14ac:dyDescent="0.3">
      <c r="A1499">
        <v>748</v>
      </c>
      <c r="B1499" s="1" t="s">
        <v>31</v>
      </c>
      <c r="C1499">
        <v>109</v>
      </c>
      <c r="D1499" s="1" t="s">
        <v>22</v>
      </c>
      <c r="E1499" s="1">
        <v>0</v>
      </c>
      <c r="F1499" s="1" t="s">
        <v>24</v>
      </c>
      <c r="G1499">
        <v>27</v>
      </c>
      <c r="H1499" t="str">
        <f>IF(Append1[[#This Row],[number_vmail_messages]]&lt;=10, "Low",
IF(Append1[[#This Row],[number_vmail_messages]]&lt;=25, "Medium", "High"))</f>
        <v>High</v>
      </c>
      <c r="I1499">
        <v>166.9</v>
      </c>
      <c r="J1499">
        <v>85</v>
      </c>
      <c r="K1499">
        <v>28.37</v>
      </c>
      <c r="L1499">
        <v>221.2</v>
      </c>
      <c r="M1499">
        <v>92</v>
      </c>
      <c r="N1499">
        <v>18.8</v>
      </c>
      <c r="O1499">
        <v>197.3</v>
      </c>
      <c r="P1499">
        <v>97</v>
      </c>
      <c r="Q1499">
        <v>8.8800000000000008</v>
      </c>
      <c r="R1499">
        <v>12.3</v>
      </c>
      <c r="S1499">
        <v>4</v>
      </c>
      <c r="T1499">
        <v>3.32</v>
      </c>
      <c r="U1499" t="str">
        <f>IF(Append1[[#This Row],[total_intl_charge]] &lt;= MEDIAN(Append1[total_intl_charge]), "Low", "High")</f>
        <v>High</v>
      </c>
      <c r="V1499">
        <v>1</v>
      </c>
      <c r="W1499" t="s">
        <v>24</v>
      </c>
      <c r="X1499" s="1" t="s">
        <v>23</v>
      </c>
      <c r="Y1499">
        <f>IF(Append1[[#This Row],[churn]]="yes", 1,0)</f>
        <v>1</v>
      </c>
      <c r="Z1499" t="str">
        <f>IF(Append1[[#This Row],[total_eve_charge]]&lt;=15,"Low",
IF(Append1[[#This Row],[total_eve_charge]]&lt;=19,"Medium","High"))</f>
        <v>Medium</v>
      </c>
      <c r="AA1499" s="1" t="str">
        <f>IF(Append1[[#This Row],[total_day_charge]]&gt;30,"Heavy User",
IF(Append1[[#This Row],[total_eve_charge]]&gt;20,"Evening User",
IF(Append1[[#This Row],[total_night_charge]]&gt;10,"Night User","Low User")))</f>
        <v>Low User</v>
      </c>
    </row>
    <row r="1500" spans="1:27" hidden="1" x14ac:dyDescent="0.3">
      <c r="A1500">
        <v>749</v>
      </c>
      <c r="B1500" s="1" t="s">
        <v>43</v>
      </c>
      <c r="C1500">
        <v>167</v>
      </c>
      <c r="D1500" s="1" t="s">
        <v>22</v>
      </c>
      <c r="E1500" s="1">
        <v>1</v>
      </c>
      <c r="F1500" s="1" t="s">
        <v>23</v>
      </c>
      <c r="G1500">
        <v>0</v>
      </c>
      <c r="H1500" t="str">
        <f>IF(Append1[[#This Row],[number_vmail_messages]]&lt;=10, "Low",
IF(Append1[[#This Row],[number_vmail_messages]]&lt;=25, "Medium", "High"))</f>
        <v>Low</v>
      </c>
      <c r="I1500">
        <v>244.8</v>
      </c>
      <c r="J1500">
        <v>91</v>
      </c>
      <c r="K1500">
        <v>41.62</v>
      </c>
      <c r="L1500">
        <v>60.8</v>
      </c>
      <c r="M1500">
        <v>105</v>
      </c>
      <c r="N1500">
        <v>5.17</v>
      </c>
      <c r="O1500">
        <v>176.7</v>
      </c>
      <c r="P1500">
        <v>110</v>
      </c>
      <c r="Q1500">
        <v>7.95</v>
      </c>
      <c r="R1500">
        <v>10.7</v>
      </c>
      <c r="S1500">
        <v>3</v>
      </c>
      <c r="T1500">
        <v>2.89</v>
      </c>
      <c r="U1500" t="str">
        <f>IF(Append1[[#This Row],[total_intl_charge]] &lt;= MEDIAN(Append1[total_intl_charge]), "Low", "High")</f>
        <v>High</v>
      </c>
      <c r="V1500">
        <v>2</v>
      </c>
      <c r="W1500" t="s">
        <v>23</v>
      </c>
      <c r="X1500" s="1" t="s">
        <v>24</v>
      </c>
      <c r="Y1500">
        <f>IF(Append1[[#This Row],[churn]]="yes", 1,0)</f>
        <v>0</v>
      </c>
      <c r="Z1500" t="str">
        <f>IF(Append1[[#This Row],[total_eve_charge]]&lt;=15,"Low",
IF(Append1[[#This Row],[total_eve_charge]]&lt;=19,"Medium","High"))</f>
        <v>Low</v>
      </c>
      <c r="AA1500" s="1" t="str">
        <f>IF(Append1[[#This Row],[total_day_charge]]&gt;30,"Heavy User",
IF(Append1[[#This Row],[total_eve_charge]]&gt;20,"Evening User",
IF(Append1[[#This Row],[total_night_charge]]&gt;10,"Night User","Low User")))</f>
        <v>Heavy User</v>
      </c>
    </row>
    <row r="1501" spans="1:27" hidden="1" x14ac:dyDescent="0.3">
      <c r="A1501">
        <v>750</v>
      </c>
      <c r="B1501" s="1" t="s">
        <v>65</v>
      </c>
      <c r="C1501">
        <v>97</v>
      </c>
      <c r="D1501" s="1" t="s">
        <v>26</v>
      </c>
      <c r="E1501" s="1">
        <v>0</v>
      </c>
      <c r="F1501" s="1" t="s">
        <v>23</v>
      </c>
      <c r="G1501">
        <v>0</v>
      </c>
      <c r="H1501" t="str">
        <f>IF(Append1[[#This Row],[number_vmail_messages]]&lt;=10, "Low",
IF(Append1[[#This Row],[number_vmail_messages]]&lt;=25, "Medium", "High"))</f>
        <v>Low</v>
      </c>
      <c r="I1501">
        <v>120.8</v>
      </c>
      <c r="J1501">
        <v>96</v>
      </c>
      <c r="K1501">
        <v>20.54</v>
      </c>
      <c r="L1501">
        <v>169.8</v>
      </c>
      <c r="M1501">
        <v>101</v>
      </c>
      <c r="N1501">
        <v>14.43</v>
      </c>
      <c r="O1501">
        <v>194.1</v>
      </c>
      <c r="P1501">
        <v>63</v>
      </c>
      <c r="Q1501">
        <v>8.73</v>
      </c>
      <c r="R1501">
        <v>11.9</v>
      </c>
      <c r="S1501">
        <v>3</v>
      </c>
      <c r="T1501">
        <v>3.21</v>
      </c>
      <c r="U1501" t="str">
        <f>IF(Append1[[#This Row],[total_intl_charge]] &lt;= MEDIAN(Append1[total_intl_charge]), "Low", "High")</f>
        <v>High</v>
      </c>
      <c r="V1501">
        <v>4</v>
      </c>
      <c r="W1501" t="s">
        <v>24</v>
      </c>
      <c r="X1501" s="1" t="s">
        <v>23</v>
      </c>
      <c r="Y1501">
        <f>IF(Append1[[#This Row],[churn]]="yes", 1,0)</f>
        <v>1</v>
      </c>
      <c r="Z1501" t="str">
        <f>IF(Append1[[#This Row],[total_eve_charge]]&lt;=15,"Low",
IF(Append1[[#This Row],[total_eve_charge]]&lt;=19,"Medium","High"))</f>
        <v>Low</v>
      </c>
      <c r="AA1501" s="1" t="str">
        <f>IF(Append1[[#This Row],[total_day_charge]]&gt;30,"Heavy User",
IF(Append1[[#This Row],[total_eve_charge]]&gt;20,"Evening User",
IF(Append1[[#This Row],[total_night_charge]]&gt;10,"Night User","Low User")))</f>
        <v>Low User</v>
      </c>
    </row>
    <row r="1502" spans="1:27" hidden="1" x14ac:dyDescent="0.3">
      <c r="A1502">
        <v>751</v>
      </c>
      <c r="B1502" s="1" t="s">
        <v>28</v>
      </c>
      <c r="C1502">
        <v>125</v>
      </c>
      <c r="D1502" s="1" t="s">
        <v>22</v>
      </c>
      <c r="E1502" s="1">
        <v>0</v>
      </c>
      <c r="F1502" s="1" t="s">
        <v>23</v>
      </c>
      <c r="G1502">
        <v>0</v>
      </c>
      <c r="H1502" t="str">
        <f>IF(Append1[[#This Row],[number_vmail_messages]]&lt;=10, "Low",
IF(Append1[[#This Row],[number_vmail_messages]]&lt;=25, "Medium", "High"))</f>
        <v>Low</v>
      </c>
      <c r="I1502">
        <v>126.7</v>
      </c>
      <c r="J1502">
        <v>113</v>
      </c>
      <c r="K1502">
        <v>21.54</v>
      </c>
      <c r="L1502">
        <v>155.5</v>
      </c>
      <c r="M1502">
        <v>131</v>
      </c>
      <c r="N1502">
        <v>13.22</v>
      </c>
      <c r="O1502">
        <v>206.2</v>
      </c>
      <c r="P1502">
        <v>112</v>
      </c>
      <c r="Q1502">
        <v>9.2799999999999994</v>
      </c>
      <c r="R1502">
        <v>14.4</v>
      </c>
      <c r="S1502">
        <v>7</v>
      </c>
      <c r="T1502">
        <v>3.89</v>
      </c>
      <c r="U1502" t="str">
        <f>IF(Append1[[#This Row],[total_intl_charge]] &lt;= MEDIAN(Append1[total_intl_charge]), "Low", "High")</f>
        <v>High</v>
      </c>
      <c r="V1502">
        <v>2</v>
      </c>
      <c r="W1502" t="s">
        <v>23</v>
      </c>
      <c r="X1502" s="1" t="s">
        <v>23</v>
      </c>
      <c r="Y1502">
        <f>IF(Append1[[#This Row],[churn]]="yes", 1,0)</f>
        <v>0</v>
      </c>
      <c r="Z1502" t="str">
        <f>IF(Append1[[#This Row],[total_eve_charge]]&lt;=15,"Low",
IF(Append1[[#This Row],[total_eve_charge]]&lt;=19,"Medium","High"))</f>
        <v>Low</v>
      </c>
      <c r="AA1502" s="1" t="str">
        <f>IF(Append1[[#This Row],[total_day_charge]]&gt;30,"Heavy User",
IF(Append1[[#This Row],[total_eve_charge]]&gt;20,"Evening User",
IF(Append1[[#This Row],[total_night_charge]]&gt;10,"Night User","Low User")))</f>
        <v>Low User</v>
      </c>
    </row>
    <row r="1503" spans="1:27" x14ac:dyDescent="0.3">
      <c r="A1503">
        <v>752</v>
      </c>
      <c r="B1503" s="1" t="s">
        <v>69</v>
      </c>
      <c r="C1503">
        <v>108</v>
      </c>
      <c r="D1503" s="1" t="s">
        <v>32</v>
      </c>
      <c r="E1503" s="1">
        <v>0</v>
      </c>
      <c r="F1503" s="1" t="s">
        <v>24</v>
      </c>
      <c r="G1503">
        <v>35</v>
      </c>
      <c r="H1503" t="str">
        <f>IF(Append1[[#This Row],[number_vmail_messages]]&lt;=10, "Low",
IF(Append1[[#This Row],[number_vmail_messages]]&lt;=25, "Medium", "High"))</f>
        <v>High</v>
      </c>
      <c r="I1503">
        <v>215.9</v>
      </c>
      <c r="J1503">
        <v>106</v>
      </c>
      <c r="K1503">
        <v>36.700000000000003</v>
      </c>
      <c r="L1503">
        <v>200.6</v>
      </c>
      <c r="M1503">
        <v>107</v>
      </c>
      <c r="N1503">
        <v>17.05</v>
      </c>
      <c r="O1503">
        <v>195.4</v>
      </c>
      <c r="P1503">
        <v>107</v>
      </c>
      <c r="Q1503">
        <v>8.7899999999999991</v>
      </c>
      <c r="R1503">
        <v>15.5</v>
      </c>
      <c r="S1503">
        <v>7</v>
      </c>
      <c r="T1503">
        <v>4.1900000000000004</v>
      </c>
      <c r="U1503" t="str">
        <f>IF(Append1[[#This Row],[total_intl_charge]] &lt;= MEDIAN(Append1[total_intl_charge]), "Low", "High")</f>
        <v>High</v>
      </c>
      <c r="V1503">
        <v>0</v>
      </c>
      <c r="W1503" t="s">
        <v>23</v>
      </c>
      <c r="X1503" s="1" t="s">
        <v>23</v>
      </c>
      <c r="Y1503">
        <f>IF(Append1[[#This Row],[churn]]="yes", 1,0)</f>
        <v>0</v>
      </c>
      <c r="Z1503" t="str">
        <f>IF(Append1[[#This Row],[total_eve_charge]]&lt;=15,"Low",
IF(Append1[[#This Row],[total_eve_charge]]&lt;=19,"Medium","High"))</f>
        <v>Medium</v>
      </c>
      <c r="AA1503" s="1" t="str">
        <f>IF(Append1[[#This Row],[total_day_charge]]&gt;30,"Heavy User",
IF(Append1[[#This Row],[total_eve_charge]]&gt;20,"Evening User",
IF(Append1[[#This Row],[total_night_charge]]&gt;10,"Night User","Low User")))</f>
        <v>Heavy User</v>
      </c>
    </row>
    <row r="1504" spans="1:27" x14ac:dyDescent="0.3">
      <c r="A1504">
        <v>753</v>
      </c>
      <c r="B1504" s="1" t="s">
        <v>56</v>
      </c>
      <c r="C1504">
        <v>89</v>
      </c>
      <c r="D1504" s="1" t="s">
        <v>22</v>
      </c>
      <c r="E1504" s="1">
        <v>0</v>
      </c>
      <c r="F1504" s="1" t="s">
        <v>24</v>
      </c>
      <c r="G1504">
        <v>32</v>
      </c>
      <c r="H1504" t="str">
        <f>IF(Append1[[#This Row],[number_vmail_messages]]&lt;=10, "Low",
IF(Append1[[#This Row],[number_vmail_messages]]&lt;=25, "Medium", "High"))</f>
        <v>High</v>
      </c>
      <c r="I1504">
        <v>209.9</v>
      </c>
      <c r="J1504">
        <v>113</v>
      </c>
      <c r="K1504">
        <v>35.68</v>
      </c>
      <c r="L1504">
        <v>249.8</v>
      </c>
      <c r="M1504">
        <v>104</v>
      </c>
      <c r="N1504">
        <v>21.23</v>
      </c>
      <c r="O1504">
        <v>224.2</v>
      </c>
      <c r="P1504">
        <v>92</v>
      </c>
      <c r="Q1504">
        <v>10.09</v>
      </c>
      <c r="R1504">
        <v>8.6999999999999993</v>
      </c>
      <c r="S1504">
        <v>7</v>
      </c>
      <c r="T1504">
        <v>2.35</v>
      </c>
      <c r="U1504" t="str">
        <f>IF(Append1[[#This Row],[total_intl_charge]] &lt;= MEDIAN(Append1[total_intl_charge]), "Low", "High")</f>
        <v>Low</v>
      </c>
      <c r="V1504">
        <v>1</v>
      </c>
      <c r="W1504" t="s">
        <v>23</v>
      </c>
      <c r="X1504" s="1" t="s">
        <v>23</v>
      </c>
      <c r="Y1504">
        <f>IF(Append1[[#This Row],[churn]]="yes", 1,0)</f>
        <v>0</v>
      </c>
      <c r="Z1504" t="str">
        <f>IF(Append1[[#This Row],[total_eve_charge]]&lt;=15,"Low",
IF(Append1[[#This Row],[total_eve_charge]]&lt;=19,"Medium","High"))</f>
        <v>High</v>
      </c>
      <c r="AA1504" s="1" t="str">
        <f>IF(Append1[[#This Row],[total_day_charge]]&gt;30,"Heavy User",
IF(Append1[[#This Row],[total_eve_charge]]&gt;20,"Evening User",
IF(Append1[[#This Row],[total_night_charge]]&gt;10,"Night User","Low User")))</f>
        <v>Heavy User</v>
      </c>
    </row>
    <row r="1505" spans="1:27" hidden="1" x14ac:dyDescent="0.3">
      <c r="A1505">
        <v>754</v>
      </c>
      <c r="B1505" s="1" t="s">
        <v>60</v>
      </c>
      <c r="C1505">
        <v>23</v>
      </c>
      <c r="D1505" s="1" t="s">
        <v>26</v>
      </c>
      <c r="E1505" s="1">
        <v>0</v>
      </c>
      <c r="F1505" s="1" t="s">
        <v>23</v>
      </c>
      <c r="G1505">
        <v>0</v>
      </c>
      <c r="H1505" t="str">
        <f>IF(Append1[[#This Row],[number_vmail_messages]]&lt;=10, "Low",
IF(Append1[[#This Row],[number_vmail_messages]]&lt;=25, "Medium", "High"))</f>
        <v>Low</v>
      </c>
      <c r="I1505">
        <v>321.60000000000002</v>
      </c>
      <c r="J1505">
        <v>107</v>
      </c>
      <c r="K1505">
        <v>54.67</v>
      </c>
      <c r="L1505">
        <v>251.6</v>
      </c>
      <c r="M1505">
        <v>115</v>
      </c>
      <c r="N1505">
        <v>21.39</v>
      </c>
      <c r="O1505">
        <v>141.1</v>
      </c>
      <c r="P1505">
        <v>158</v>
      </c>
      <c r="Q1505">
        <v>6.35</v>
      </c>
      <c r="R1505">
        <v>11.3</v>
      </c>
      <c r="S1505">
        <v>3</v>
      </c>
      <c r="T1505">
        <v>3.05</v>
      </c>
      <c r="U1505" t="str">
        <f>IF(Append1[[#This Row],[total_intl_charge]] &lt;= MEDIAN(Append1[total_intl_charge]), "Low", "High")</f>
        <v>High</v>
      </c>
      <c r="V1505">
        <v>2</v>
      </c>
      <c r="W1505" t="s">
        <v>24</v>
      </c>
      <c r="X1505" s="1" t="s">
        <v>23</v>
      </c>
      <c r="Y1505">
        <f>IF(Append1[[#This Row],[churn]]="yes", 1,0)</f>
        <v>1</v>
      </c>
      <c r="Z1505" t="str">
        <f>IF(Append1[[#This Row],[total_eve_charge]]&lt;=15,"Low",
IF(Append1[[#This Row],[total_eve_charge]]&lt;=19,"Medium","High"))</f>
        <v>High</v>
      </c>
      <c r="AA1505" s="1" t="str">
        <f>IF(Append1[[#This Row],[total_day_charge]]&gt;30,"Heavy User",
IF(Append1[[#This Row],[total_eve_charge]]&gt;20,"Evening User",
IF(Append1[[#This Row],[total_night_charge]]&gt;10,"Night User","Low User")))</f>
        <v>Heavy User</v>
      </c>
    </row>
    <row r="1506" spans="1:27" hidden="1" x14ac:dyDescent="0.3">
      <c r="A1506">
        <v>755</v>
      </c>
      <c r="B1506" s="1" t="s">
        <v>73</v>
      </c>
      <c r="C1506">
        <v>149</v>
      </c>
      <c r="D1506" s="1" t="s">
        <v>26</v>
      </c>
      <c r="E1506" s="1">
        <v>0</v>
      </c>
      <c r="F1506" s="1" t="s">
        <v>23</v>
      </c>
      <c r="G1506">
        <v>0</v>
      </c>
      <c r="H1506" t="str">
        <f>IF(Append1[[#This Row],[number_vmail_messages]]&lt;=10, "Low",
IF(Append1[[#This Row],[number_vmail_messages]]&lt;=25, "Medium", "High"))</f>
        <v>Low</v>
      </c>
      <c r="I1506">
        <v>166.6</v>
      </c>
      <c r="J1506">
        <v>61</v>
      </c>
      <c r="K1506">
        <v>28.32</v>
      </c>
      <c r="L1506">
        <v>218.8</v>
      </c>
      <c r="M1506">
        <v>107</v>
      </c>
      <c r="N1506">
        <v>18.600000000000001</v>
      </c>
      <c r="O1506">
        <v>208.3</v>
      </c>
      <c r="P1506">
        <v>131</v>
      </c>
      <c r="Q1506">
        <v>9.3699999999999992</v>
      </c>
      <c r="R1506">
        <v>8.1999999999999993</v>
      </c>
      <c r="S1506">
        <v>6</v>
      </c>
      <c r="T1506">
        <v>2.21</v>
      </c>
      <c r="U1506" t="str">
        <f>IF(Append1[[#This Row],[total_intl_charge]] &lt;= MEDIAN(Append1[total_intl_charge]), "Low", "High")</f>
        <v>Low</v>
      </c>
      <c r="V1506">
        <v>7</v>
      </c>
      <c r="W1506" t="s">
        <v>23</v>
      </c>
      <c r="X1506" s="1" t="s">
        <v>23</v>
      </c>
      <c r="Y1506">
        <f>IF(Append1[[#This Row],[churn]]="yes", 1,0)</f>
        <v>0</v>
      </c>
      <c r="Z1506" t="str">
        <f>IF(Append1[[#This Row],[total_eve_charge]]&lt;=15,"Low",
IF(Append1[[#This Row],[total_eve_charge]]&lt;=19,"Medium","High"))</f>
        <v>Medium</v>
      </c>
      <c r="AA1506" s="1" t="str">
        <f>IF(Append1[[#This Row],[total_day_charge]]&gt;30,"Heavy User",
IF(Append1[[#This Row],[total_eve_charge]]&gt;20,"Evening User",
IF(Append1[[#This Row],[total_night_charge]]&gt;10,"Night User","Low User")))</f>
        <v>Low User</v>
      </c>
    </row>
    <row r="1507" spans="1:27" hidden="1" x14ac:dyDescent="0.3">
      <c r="A1507">
        <v>756</v>
      </c>
      <c r="B1507" s="1" t="s">
        <v>37</v>
      </c>
      <c r="C1507">
        <v>73</v>
      </c>
      <c r="D1507" s="1" t="s">
        <v>22</v>
      </c>
      <c r="E1507" s="1">
        <v>0</v>
      </c>
      <c r="F1507" s="1" t="s">
        <v>23</v>
      </c>
      <c r="G1507">
        <v>0</v>
      </c>
      <c r="H1507" t="str">
        <f>IF(Append1[[#This Row],[number_vmail_messages]]&lt;=10, "Low",
IF(Append1[[#This Row],[number_vmail_messages]]&lt;=25, "Medium", "High"))</f>
        <v>Low</v>
      </c>
      <c r="I1507">
        <v>214.2</v>
      </c>
      <c r="J1507">
        <v>90</v>
      </c>
      <c r="K1507">
        <v>36.409999999999997</v>
      </c>
      <c r="L1507">
        <v>196.8</v>
      </c>
      <c r="M1507">
        <v>78</v>
      </c>
      <c r="N1507">
        <v>16.73</v>
      </c>
      <c r="O1507">
        <v>157.9</v>
      </c>
      <c r="P1507">
        <v>112</v>
      </c>
      <c r="Q1507">
        <v>7.11</v>
      </c>
      <c r="R1507">
        <v>5.9</v>
      </c>
      <c r="S1507">
        <v>8</v>
      </c>
      <c r="T1507">
        <v>1.59</v>
      </c>
      <c r="U1507" t="str">
        <f>IF(Append1[[#This Row],[total_intl_charge]] &lt;= MEDIAN(Append1[total_intl_charge]), "Low", "High")</f>
        <v>Low</v>
      </c>
      <c r="V1507">
        <v>0</v>
      </c>
      <c r="W1507" t="s">
        <v>23</v>
      </c>
      <c r="X1507" s="1" t="s">
        <v>23</v>
      </c>
      <c r="Y1507">
        <f>IF(Append1[[#This Row],[churn]]="yes", 1,0)</f>
        <v>0</v>
      </c>
      <c r="Z1507" t="str">
        <f>IF(Append1[[#This Row],[total_eve_charge]]&lt;=15,"Low",
IF(Append1[[#This Row],[total_eve_charge]]&lt;=19,"Medium","High"))</f>
        <v>Medium</v>
      </c>
      <c r="AA1507" s="1" t="str">
        <f>IF(Append1[[#This Row],[total_day_charge]]&gt;30,"Heavy User",
IF(Append1[[#This Row],[total_eve_charge]]&gt;20,"Evening User",
IF(Append1[[#This Row],[total_night_charge]]&gt;10,"Night User","Low User")))</f>
        <v>Heavy User</v>
      </c>
    </row>
    <row r="1508" spans="1:27" hidden="1" x14ac:dyDescent="0.3">
      <c r="A1508">
        <v>757</v>
      </c>
      <c r="B1508" s="1" t="s">
        <v>55</v>
      </c>
      <c r="C1508">
        <v>61</v>
      </c>
      <c r="D1508" s="1" t="s">
        <v>22</v>
      </c>
      <c r="E1508" s="1">
        <v>0</v>
      </c>
      <c r="F1508" s="1" t="s">
        <v>23</v>
      </c>
      <c r="G1508">
        <v>0</v>
      </c>
      <c r="H1508" t="str">
        <f>IF(Append1[[#This Row],[number_vmail_messages]]&lt;=10, "Low",
IF(Append1[[#This Row],[number_vmail_messages]]&lt;=25, "Medium", "High"))</f>
        <v>Low</v>
      </c>
      <c r="I1508">
        <v>260</v>
      </c>
      <c r="J1508">
        <v>123</v>
      </c>
      <c r="K1508">
        <v>44.2</v>
      </c>
      <c r="L1508">
        <v>210.5</v>
      </c>
      <c r="M1508">
        <v>127</v>
      </c>
      <c r="N1508">
        <v>17.89</v>
      </c>
      <c r="O1508">
        <v>234.7</v>
      </c>
      <c r="P1508">
        <v>70</v>
      </c>
      <c r="Q1508">
        <v>10.56</v>
      </c>
      <c r="R1508">
        <v>9</v>
      </c>
      <c r="S1508">
        <v>3</v>
      </c>
      <c r="T1508">
        <v>2.4300000000000002</v>
      </c>
      <c r="U1508" t="str">
        <f>IF(Append1[[#This Row],[total_intl_charge]] &lt;= MEDIAN(Append1[total_intl_charge]), "Low", "High")</f>
        <v>Low</v>
      </c>
      <c r="V1508">
        <v>1</v>
      </c>
      <c r="W1508" t="s">
        <v>24</v>
      </c>
      <c r="X1508" s="1" t="s">
        <v>23</v>
      </c>
      <c r="Y1508">
        <f>IF(Append1[[#This Row],[churn]]="yes", 1,0)</f>
        <v>1</v>
      </c>
      <c r="Z1508" t="str">
        <f>IF(Append1[[#This Row],[total_eve_charge]]&lt;=15,"Low",
IF(Append1[[#This Row],[total_eve_charge]]&lt;=19,"Medium","High"))</f>
        <v>Medium</v>
      </c>
      <c r="AA1508" s="1" t="str">
        <f>IF(Append1[[#This Row],[total_day_charge]]&gt;30,"Heavy User",
IF(Append1[[#This Row],[total_eve_charge]]&gt;20,"Evening User",
IF(Append1[[#This Row],[total_night_charge]]&gt;10,"Night User","Low User")))</f>
        <v>Heavy User</v>
      </c>
    </row>
    <row r="1509" spans="1:27" hidden="1" x14ac:dyDescent="0.3">
      <c r="A1509">
        <v>758</v>
      </c>
      <c r="B1509" s="1" t="s">
        <v>71</v>
      </c>
      <c r="C1509">
        <v>161</v>
      </c>
      <c r="D1509" s="1" t="s">
        <v>22</v>
      </c>
      <c r="E1509" s="1">
        <v>0</v>
      </c>
      <c r="F1509" s="1" t="s">
        <v>23</v>
      </c>
      <c r="G1509">
        <v>0</v>
      </c>
      <c r="H1509" t="str">
        <f>IF(Append1[[#This Row],[number_vmail_messages]]&lt;=10, "Low",
IF(Append1[[#This Row],[number_vmail_messages]]&lt;=25, "Medium", "High"))</f>
        <v>Low</v>
      </c>
      <c r="I1509">
        <v>191.9</v>
      </c>
      <c r="J1509">
        <v>113</v>
      </c>
      <c r="K1509">
        <v>32.619999999999997</v>
      </c>
      <c r="L1509">
        <v>70.900000000000006</v>
      </c>
      <c r="M1509">
        <v>87</v>
      </c>
      <c r="N1509">
        <v>6.03</v>
      </c>
      <c r="O1509">
        <v>204.8</v>
      </c>
      <c r="P1509">
        <v>107</v>
      </c>
      <c r="Q1509">
        <v>9.2200000000000006</v>
      </c>
      <c r="R1509">
        <v>13.4</v>
      </c>
      <c r="S1509">
        <v>4</v>
      </c>
      <c r="T1509">
        <v>3.62</v>
      </c>
      <c r="U1509" t="str">
        <f>IF(Append1[[#This Row],[total_intl_charge]] &lt;= MEDIAN(Append1[total_intl_charge]), "Low", "High")</f>
        <v>High</v>
      </c>
      <c r="V1509">
        <v>4</v>
      </c>
      <c r="W1509" t="s">
        <v>24</v>
      </c>
      <c r="X1509" s="1" t="s">
        <v>23</v>
      </c>
      <c r="Y1509">
        <f>IF(Append1[[#This Row],[churn]]="yes", 1,0)</f>
        <v>1</v>
      </c>
      <c r="Z1509" t="str">
        <f>IF(Append1[[#This Row],[total_eve_charge]]&lt;=15,"Low",
IF(Append1[[#This Row],[total_eve_charge]]&lt;=19,"Medium","High"))</f>
        <v>Low</v>
      </c>
      <c r="AA1509" s="1" t="str">
        <f>IF(Append1[[#This Row],[total_day_charge]]&gt;30,"Heavy User",
IF(Append1[[#This Row],[total_eve_charge]]&gt;20,"Evening User",
IF(Append1[[#This Row],[total_night_charge]]&gt;10,"Night User","Low User")))</f>
        <v>Heavy User</v>
      </c>
    </row>
    <row r="1510" spans="1:27" x14ac:dyDescent="0.3">
      <c r="A1510">
        <v>759</v>
      </c>
      <c r="B1510" s="1" t="s">
        <v>48</v>
      </c>
      <c r="C1510">
        <v>118</v>
      </c>
      <c r="D1510" s="1" t="s">
        <v>22</v>
      </c>
      <c r="E1510" s="1">
        <v>0</v>
      </c>
      <c r="F1510" s="1" t="s">
        <v>24</v>
      </c>
      <c r="G1510">
        <v>24</v>
      </c>
      <c r="H1510" t="str">
        <f>IF(Append1[[#This Row],[number_vmail_messages]]&lt;=10, "Low",
IF(Append1[[#This Row],[number_vmail_messages]]&lt;=25, "Medium", "High"))</f>
        <v>Medium</v>
      </c>
      <c r="I1510">
        <v>118.1</v>
      </c>
      <c r="J1510">
        <v>83</v>
      </c>
      <c r="K1510">
        <v>20.079999999999998</v>
      </c>
      <c r="L1510">
        <v>109.6</v>
      </c>
      <c r="M1510">
        <v>72</v>
      </c>
      <c r="N1510">
        <v>9.32</v>
      </c>
      <c r="O1510">
        <v>245.5</v>
      </c>
      <c r="P1510">
        <v>73</v>
      </c>
      <c r="Q1510">
        <v>11.05</v>
      </c>
      <c r="R1510">
        <v>16.899999999999999</v>
      </c>
      <c r="S1510">
        <v>2</v>
      </c>
      <c r="T1510">
        <v>4.5599999999999996</v>
      </c>
      <c r="U1510" t="str">
        <f>IF(Append1[[#This Row],[total_intl_charge]] &lt;= MEDIAN(Append1[total_intl_charge]), "Low", "High")</f>
        <v>High</v>
      </c>
      <c r="V1510">
        <v>1</v>
      </c>
      <c r="W1510" t="s">
        <v>23</v>
      </c>
      <c r="X1510" s="1" t="s">
        <v>23</v>
      </c>
      <c r="Y1510">
        <f>IF(Append1[[#This Row],[churn]]="yes", 1,0)</f>
        <v>0</v>
      </c>
      <c r="Z1510" t="str">
        <f>IF(Append1[[#This Row],[total_eve_charge]]&lt;=15,"Low",
IF(Append1[[#This Row],[total_eve_charge]]&lt;=19,"Medium","High"))</f>
        <v>Low</v>
      </c>
      <c r="AA1510" s="1" t="str">
        <f>IF(Append1[[#This Row],[total_day_charge]]&gt;30,"Heavy User",
IF(Append1[[#This Row],[total_eve_charge]]&gt;20,"Evening User",
IF(Append1[[#This Row],[total_night_charge]]&gt;10,"Night User","Low User")))</f>
        <v>Night User</v>
      </c>
    </row>
    <row r="1511" spans="1:27" hidden="1" x14ac:dyDescent="0.3">
      <c r="A1511">
        <v>760</v>
      </c>
      <c r="B1511" s="1" t="s">
        <v>39</v>
      </c>
      <c r="C1511">
        <v>23</v>
      </c>
      <c r="D1511" s="1" t="s">
        <v>32</v>
      </c>
      <c r="E1511" s="1">
        <v>0</v>
      </c>
      <c r="F1511" s="1" t="s">
        <v>23</v>
      </c>
      <c r="G1511">
        <v>0</v>
      </c>
      <c r="H1511" t="str">
        <f>IF(Append1[[#This Row],[number_vmail_messages]]&lt;=10, "Low",
IF(Append1[[#This Row],[number_vmail_messages]]&lt;=25, "Medium", "High"))</f>
        <v>Low</v>
      </c>
      <c r="I1511">
        <v>190.2</v>
      </c>
      <c r="J1511">
        <v>89</v>
      </c>
      <c r="K1511">
        <v>32.33</v>
      </c>
      <c r="L1511">
        <v>166.4</v>
      </c>
      <c r="M1511">
        <v>108</v>
      </c>
      <c r="N1511">
        <v>14.14</v>
      </c>
      <c r="O1511">
        <v>219.8</v>
      </c>
      <c r="P1511">
        <v>73</v>
      </c>
      <c r="Q1511">
        <v>9.89</v>
      </c>
      <c r="R1511">
        <v>15</v>
      </c>
      <c r="S1511">
        <v>4</v>
      </c>
      <c r="T1511">
        <v>4.05</v>
      </c>
      <c r="U1511" t="str">
        <f>IF(Append1[[#This Row],[total_intl_charge]] &lt;= MEDIAN(Append1[total_intl_charge]), "Low", "High")</f>
        <v>High</v>
      </c>
      <c r="V1511">
        <v>6</v>
      </c>
      <c r="W1511" t="s">
        <v>23</v>
      </c>
      <c r="X1511" s="1" t="s">
        <v>23</v>
      </c>
      <c r="Y1511">
        <f>IF(Append1[[#This Row],[churn]]="yes", 1,0)</f>
        <v>0</v>
      </c>
      <c r="Z1511" t="str">
        <f>IF(Append1[[#This Row],[total_eve_charge]]&lt;=15,"Low",
IF(Append1[[#This Row],[total_eve_charge]]&lt;=19,"Medium","High"))</f>
        <v>Low</v>
      </c>
      <c r="AA1511" s="1" t="str">
        <f>IF(Append1[[#This Row],[total_day_charge]]&gt;30,"Heavy User",
IF(Append1[[#This Row],[total_eve_charge]]&gt;20,"Evening User",
IF(Append1[[#This Row],[total_night_charge]]&gt;10,"Night User","Low User")))</f>
        <v>Heavy User</v>
      </c>
    </row>
    <row r="1512" spans="1:27" x14ac:dyDescent="0.3">
      <c r="A1512">
        <v>761</v>
      </c>
      <c r="B1512" s="1" t="s">
        <v>72</v>
      </c>
      <c r="C1512">
        <v>127</v>
      </c>
      <c r="D1512" s="1" t="s">
        <v>22</v>
      </c>
      <c r="E1512" s="1">
        <v>0</v>
      </c>
      <c r="F1512" s="1" t="s">
        <v>24</v>
      </c>
      <c r="G1512">
        <v>25</v>
      </c>
      <c r="H1512" t="str">
        <f>IF(Append1[[#This Row],[number_vmail_messages]]&lt;=10, "Low",
IF(Append1[[#This Row],[number_vmail_messages]]&lt;=25, "Medium", "High"))</f>
        <v>Medium</v>
      </c>
      <c r="I1512">
        <v>82.2</v>
      </c>
      <c r="J1512">
        <v>95</v>
      </c>
      <c r="K1512">
        <v>13.97</v>
      </c>
      <c r="L1512">
        <v>163.30000000000001</v>
      </c>
      <c r="M1512">
        <v>109</v>
      </c>
      <c r="N1512">
        <v>13.88</v>
      </c>
      <c r="O1512">
        <v>264.89999999999998</v>
      </c>
      <c r="P1512">
        <v>104</v>
      </c>
      <c r="Q1512">
        <v>11.92</v>
      </c>
      <c r="R1512">
        <v>5.0999999999999996</v>
      </c>
      <c r="S1512">
        <v>6</v>
      </c>
      <c r="T1512">
        <v>1.38</v>
      </c>
      <c r="U1512" t="str">
        <f>IF(Append1[[#This Row],[total_intl_charge]] &lt;= MEDIAN(Append1[total_intl_charge]), "Low", "High")</f>
        <v>Low</v>
      </c>
      <c r="V1512">
        <v>0</v>
      </c>
      <c r="W1512" t="s">
        <v>23</v>
      </c>
      <c r="X1512" s="1" t="s">
        <v>23</v>
      </c>
      <c r="Y1512">
        <f>IF(Append1[[#This Row],[churn]]="yes", 1,0)</f>
        <v>0</v>
      </c>
      <c r="Z1512" t="str">
        <f>IF(Append1[[#This Row],[total_eve_charge]]&lt;=15,"Low",
IF(Append1[[#This Row],[total_eve_charge]]&lt;=19,"Medium","High"))</f>
        <v>Low</v>
      </c>
      <c r="AA1512" s="1" t="str">
        <f>IF(Append1[[#This Row],[total_day_charge]]&gt;30,"Heavy User",
IF(Append1[[#This Row],[total_eve_charge]]&gt;20,"Evening User",
IF(Append1[[#This Row],[total_night_charge]]&gt;10,"Night User","Low User")))</f>
        <v>Night User</v>
      </c>
    </row>
    <row r="1513" spans="1:27" x14ac:dyDescent="0.3">
      <c r="A1513">
        <v>762</v>
      </c>
      <c r="B1513" s="1" t="s">
        <v>34</v>
      </c>
      <c r="C1513">
        <v>42</v>
      </c>
      <c r="D1513" s="1" t="s">
        <v>22</v>
      </c>
      <c r="E1513" s="1">
        <v>0</v>
      </c>
      <c r="F1513" s="1" t="s">
        <v>24</v>
      </c>
      <c r="G1513">
        <v>32</v>
      </c>
      <c r="H1513" t="str">
        <f>IF(Append1[[#This Row],[number_vmail_messages]]&lt;=10, "Low",
IF(Append1[[#This Row],[number_vmail_messages]]&lt;=25, "Medium", "High"))</f>
        <v>High</v>
      </c>
      <c r="I1513">
        <v>163.80000000000001</v>
      </c>
      <c r="J1513">
        <v>80</v>
      </c>
      <c r="K1513">
        <v>27.85</v>
      </c>
      <c r="L1513">
        <v>177.8</v>
      </c>
      <c r="M1513">
        <v>123</v>
      </c>
      <c r="N1513">
        <v>15.11</v>
      </c>
      <c r="O1513">
        <v>190.4</v>
      </c>
      <c r="P1513">
        <v>106</v>
      </c>
      <c r="Q1513">
        <v>8.57</v>
      </c>
      <c r="R1513">
        <v>8.1</v>
      </c>
      <c r="S1513">
        <v>5</v>
      </c>
      <c r="T1513">
        <v>2.19</v>
      </c>
      <c r="U1513" t="str">
        <f>IF(Append1[[#This Row],[total_intl_charge]] &lt;= MEDIAN(Append1[total_intl_charge]), "Low", "High")</f>
        <v>Low</v>
      </c>
      <c r="V1513">
        <v>0</v>
      </c>
      <c r="W1513" t="s">
        <v>23</v>
      </c>
      <c r="X1513" s="1" t="s">
        <v>23</v>
      </c>
      <c r="Y1513">
        <f>IF(Append1[[#This Row],[churn]]="yes", 1,0)</f>
        <v>0</v>
      </c>
      <c r="Z1513" t="str">
        <f>IF(Append1[[#This Row],[total_eve_charge]]&lt;=15,"Low",
IF(Append1[[#This Row],[total_eve_charge]]&lt;=19,"Medium","High"))</f>
        <v>Medium</v>
      </c>
      <c r="AA1513" s="1" t="str">
        <f>IF(Append1[[#This Row],[total_day_charge]]&gt;30,"Heavy User",
IF(Append1[[#This Row],[total_eve_charge]]&gt;20,"Evening User",
IF(Append1[[#This Row],[total_night_charge]]&gt;10,"Night User","Low User")))</f>
        <v>Low User</v>
      </c>
    </row>
    <row r="1514" spans="1:27" hidden="1" x14ac:dyDescent="0.3">
      <c r="A1514">
        <v>763</v>
      </c>
      <c r="B1514" s="1" t="s">
        <v>27</v>
      </c>
      <c r="C1514">
        <v>45</v>
      </c>
      <c r="D1514" s="1" t="s">
        <v>26</v>
      </c>
      <c r="E1514" s="1">
        <v>0</v>
      </c>
      <c r="F1514" s="1" t="s">
        <v>23</v>
      </c>
      <c r="G1514">
        <v>0</v>
      </c>
      <c r="H1514" t="str">
        <f>IF(Append1[[#This Row],[number_vmail_messages]]&lt;=10, "Low",
IF(Append1[[#This Row],[number_vmail_messages]]&lt;=25, "Medium", "High"))</f>
        <v>Low</v>
      </c>
      <c r="I1514">
        <v>159.80000000000001</v>
      </c>
      <c r="J1514">
        <v>91</v>
      </c>
      <c r="K1514">
        <v>27.17</v>
      </c>
      <c r="L1514">
        <v>120.4</v>
      </c>
      <c r="M1514">
        <v>86</v>
      </c>
      <c r="N1514">
        <v>10.23</v>
      </c>
      <c r="O1514">
        <v>163</v>
      </c>
      <c r="P1514">
        <v>93</v>
      </c>
      <c r="Q1514">
        <v>7.34</v>
      </c>
      <c r="R1514">
        <v>10.6</v>
      </c>
      <c r="S1514">
        <v>3</v>
      </c>
      <c r="T1514">
        <v>2.86</v>
      </c>
      <c r="U1514" t="str">
        <f>IF(Append1[[#This Row],[total_intl_charge]] &lt;= MEDIAN(Append1[total_intl_charge]), "Low", "High")</f>
        <v>High</v>
      </c>
      <c r="V1514">
        <v>2</v>
      </c>
      <c r="W1514" t="s">
        <v>23</v>
      </c>
      <c r="X1514" s="1" t="s">
        <v>23</v>
      </c>
      <c r="Y1514">
        <f>IF(Append1[[#This Row],[churn]]="yes", 1,0)</f>
        <v>0</v>
      </c>
      <c r="Z1514" t="str">
        <f>IF(Append1[[#This Row],[total_eve_charge]]&lt;=15,"Low",
IF(Append1[[#This Row],[total_eve_charge]]&lt;=19,"Medium","High"))</f>
        <v>Low</v>
      </c>
      <c r="AA1514" s="1" t="str">
        <f>IF(Append1[[#This Row],[total_day_charge]]&gt;30,"Heavy User",
IF(Append1[[#This Row],[total_eve_charge]]&gt;20,"Evening User",
IF(Append1[[#This Row],[total_night_charge]]&gt;10,"Night User","Low User")))</f>
        <v>Low User</v>
      </c>
    </row>
    <row r="1515" spans="1:27" x14ac:dyDescent="0.3">
      <c r="A1515">
        <v>764</v>
      </c>
      <c r="B1515" s="1" t="s">
        <v>33</v>
      </c>
      <c r="C1515">
        <v>50</v>
      </c>
      <c r="D1515" s="1" t="s">
        <v>32</v>
      </c>
      <c r="E1515" s="1">
        <v>0</v>
      </c>
      <c r="F1515" s="1" t="s">
        <v>24</v>
      </c>
      <c r="G1515">
        <v>24</v>
      </c>
      <c r="H1515" t="str">
        <f>IF(Append1[[#This Row],[number_vmail_messages]]&lt;=10, "Low",
IF(Append1[[#This Row],[number_vmail_messages]]&lt;=25, "Medium", "High"))</f>
        <v>Medium</v>
      </c>
      <c r="I1515">
        <v>214.3</v>
      </c>
      <c r="J1515">
        <v>129</v>
      </c>
      <c r="K1515">
        <v>36.43</v>
      </c>
      <c r="L1515">
        <v>289.8</v>
      </c>
      <c r="M1515">
        <v>55</v>
      </c>
      <c r="N1515">
        <v>24.63</v>
      </c>
      <c r="O1515">
        <v>312.5</v>
      </c>
      <c r="P1515">
        <v>130</v>
      </c>
      <c r="Q1515">
        <v>14.06</v>
      </c>
      <c r="R1515">
        <v>10.6</v>
      </c>
      <c r="S1515">
        <v>4</v>
      </c>
      <c r="T1515">
        <v>2.86</v>
      </c>
      <c r="U1515" t="str">
        <f>IF(Append1[[#This Row],[total_intl_charge]] &lt;= MEDIAN(Append1[total_intl_charge]), "Low", "High")</f>
        <v>High</v>
      </c>
      <c r="V1515">
        <v>1</v>
      </c>
      <c r="W1515" t="s">
        <v>23</v>
      </c>
      <c r="X1515" s="1" t="s">
        <v>23</v>
      </c>
      <c r="Y1515">
        <f>IF(Append1[[#This Row],[churn]]="yes", 1,0)</f>
        <v>0</v>
      </c>
      <c r="Z1515" t="str">
        <f>IF(Append1[[#This Row],[total_eve_charge]]&lt;=15,"Low",
IF(Append1[[#This Row],[total_eve_charge]]&lt;=19,"Medium","High"))</f>
        <v>High</v>
      </c>
      <c r="AA1515" s="1" t="str">
        <f>IF(Append1[[#This Row],[total_day_charge]]&gt;30,"Heavy User",
IF(Append1[[#This Row],[total_eve_charge]]&gt;20,"Evening User",
IF(Append1[[#This Row],[total_night_charge]]&gt;10,"Night User","Low User")))</f>
        <v>Heavy User</v>
      </c>
    </row>
    <row r="1516" spans="1:27" hidden="1" x14ac:dyDescent="0.3">
      <c r="A1516">
        <v>765</v>
      </c>
      <c r="B1516" s="1" t="s">
        <v>43</v>
      </c>
      <c r="C1516">
        <v>179</v>
      </c>
      <c r="D1516" s="1" t="s">
        <v>26</v>
      </c>
      <c r="E1516" s="1">
        <v>0</v>
      </c>
      <c r="F1516" s="1" t="s">
        <v>23</v>
      </c>
      <c r="G1516">
        <v>0</v>
      </c>
      <c r="H1516" t="str">
        <f>IF(Append1[[#This Row],[number_vmail_messages]]&lt;=10, "Low",
IF(Append1[[#This Row],[number_vmail_messages]]&lt;=25, "Medium", "High"))</f>
        <v>Low</v>
      </c>
      <c r="I1516">
        <v>287.3</v>
      </c>
      <c r="J1516">
        <v>123</v>
      </c>
      <c r="K1516">
        <v>48.84</v>
      </c>
      <c r="L1516">
        <v>288</v>
      </c>
      <c r="M1516">
        <v>114</v>
      </c>
      <c r="N1516">
        <v>24.48</v>
      </c>
      <c r="O1516">
        <v>266</v>
      </c>
      <c r="P1516">
        <v>112</v>
      </c>
      <c r="Q1516">
        <v>11.97</v>
      </c>
      <c r="R1516">
        <v>10.5</v>
      </c>
      <c r="S1516">
        <v>4</v>
      </c>
      <c r="T1516">
        <v>2.84</v>
      </c>
      <c r="U1516" t="str">
        <f>IF(Append1[[#This Row],[total_intl_charge]] &lt;= MEDIAN(Append1[total_intl_charge]), "Low", "High")</f>
        <v>High</v>
      </c>
      <c r="V1516">
        <v>0</v>
      </c>
      <c r="W1516" t="s">
        <v>24</v>
      </c>
      <c r="X1516" s="1" t="s">
        <v>23</v>
      </c>
      <c r="Y1516">
        <f>IF(Append1[[#This Row],[churn]]="yes", 1,0)</f>
        <v>1</v>
      </c>
      <c r="Z1516" t="str">
        <f>IF(Append1[[#This Row],[total_eve_charge]]&lt;=15,"Low",
IF(Append1[[#This Row],[total_eve_charge]]&lt;=19,"Medium","High"))</f>
        <v>High</v>
      </c>
      <c r="AA1516" s="1" t="str">
        <f>IF(Append1[[#This Row],[total_day_charge]]&gt;30,"Heavy User",
IF(Append1[[#This Row],[total_eve_charge]]&gt;20,"Evening User",
IF(Append1[[#This Row],[total_night_charge]]&gt;10,"Night User","Low User")))</f>
        <v>Heavy User</v>
      </c>
    </row>
    <row r="1517" spans="1:27" hidden="1" x14ac:dyDescent="0.3">
      <c r="A1517">
        <v>766</v>
      </c>
      <c r="B1517" s="1" t="s">
        <v>43</v>
      </c>
      <c r="C1517">
        <v>152</v>
      </c>
      <c r="D1517" s="1" t="s">
        <v>32</v>
      </c>
      <c r="E1517" s="1">
        <v>0</v>
      </c>
      <c r="F1517" s="1" t="s">
        <v>23</v>
      </c>
      <c r="G1517">
        <v>0</v>
      </c>
      <c r="H1517" t="str">
        <f>IF(Append1[[#This Row],[number_vmail_messages]]&lt;=10, "Low",
IF(Append1[[#This Row],[number_vmail_messages]]&lt;=25, "Medium", "High"))</f>
        <v>Low</v>
      </c>
      <c r="I1517">
        <v>101.2</v>
      </c>
      <c r="J1517">
        <v>122</v>
      </c>
      <c r="K1517">
        <v>17.2</v>
      </c>
      <c r="L1517">
        <v>141.6</v>
      </c>
      <c r="M1517">
        <v>87</v>
      </c>
      <c r="N1517">
        <v>12.04</v>
      </c>
      <c r="O1517">
        <v>198.5</v>
      </c>
      <c r="P1517">
        <v>124</v>
      </c>
      <c r="Q1517">
        <v>8.93</v>
      </c>
      <c r="R1517">
        <v>7.5</v>
      </c>
      <c r="S1517">
        <v>3</v>
      </c>
      <c r="T1517">
        <v>2.0299999999999998</v>
      </c>
      <c r="U1517" t="str">
        <f>IF(Append1[[#This Row],[total_intl_charge]] &lt;= MEDIAN(Append1[total_intl_charge]), "Low", "High")</f>
        <v>Low</v>
      </c>
      <c r="V1517">
        <v>2</v>
      </c>
      <c r="W1517" t="s">
        <v>23</v>
      </c>
      <c r="X1517" s="1" t="s">
        <v>23</v>
      </c>
      <c r="Y1517">
        <f>IF(Append1[[#This Row],[churn]]="yes", 1,0)</f>
        <v>0</v>
      </c>
      <c r="Z1517" t="str">
        <f>IF(Append1[[#This Row],[total_eve_charge]]&lt;=15,"Low",
IF(Append1[[#This Row],[total_eve_charge]]&lt;=19,"Medium","High"))</f>
        <v>Low</v>
      </c>
      <c r="AA1517" s="1" t="str">
        <f>IF(Append1[[#This Row],[total_day_charge]]&gt;30,"Heavy User",
IF(Append1[[#This Row],[total_eve_charge]]&gt;20,"Evening User",
IF(Append1[[#This Row],[total_night_charge]]&gt;10,"Night User","Low User")))</f>
        <v>Low User</v>
      </c>
    </row>
    <row r="1518" spans="1:27" hidden="1" x14ac:dyDescent="0.3">
      <c r="A1518">
        <v>767</v>
      </c>
      <c r="B1518" s="1" t="s">
        <v>73</v>
      </c>
      <c r="C1518">
        <v>72</v>
      </c>
      <c r="D1518" s="1" t="s">
        <v>22</v>
      </c>
      <c r="E1518" s="1">
        <v>0</v>
      </c>
      <c r="F1518" s="1" t="s">
        <v>23</v>
      </c>
      <c r="G1518">
        <v>0</v>
      </c>
      <c r="H1518" t="str">
        <f>IF(Append1[[#This Row],[number_vmail_messages]]&lt;=10, "Low",
IF(Append1[[#This Row],[number_vmail_messages]]&lt;=25, "Medium", "High"))</f>
        <v>Low</v>
      </c>
      <c r="I1518">
        <v>109.1</v>
      </c>
      <c r="J1518">
        <v>97</v>
      </c>
      <c r="K1518">
        <v>18.55</v>
      </c>
      <c r="L1518">
        <v>115.7</v>
      </c>
      <c r="M1518">
        <v>96</v>
      </c>
      <c r="N1518">
        <v>9.83</v>
      </c>
      <c r="O1518">
        <v>295.8</v>
      </c>
      <c r="P1518">
        <v>84</v>
      </c>
      <c r="Q1518">
        <v>13.31</v>
      </c>
      <c r="R1518">
        <v>8.3000000000000007</v>
      </c>
      <c r="S1518">
        <v>6</v>
      </c>
      <c r="T1518">
        <v>2.2400000000000002</v>
      </c>
      <c r="U1518" t="str">
        <f>IF(Append1[[#This Row],[total_intl_charge]] &lt;= MEDIAN(Append1[total_intl_charge]), "Low", "High")</f>
        <v>Low</v>
      </c>
      <c r="V1518">
        <v>0</v>
      </c>
      <c r="W1518" t="s">
        <v>23</v>
      </c>
      <c r="X1518" s="1" t="s">
        <v>23</v>
      </c>
      <c r="Y1518">
        <f>IF(Append1[[#This Row],[churn]]="yes", 1,0)</f>
        <v>0</v>
      </c>
      <c r="Z1518" t="str">
        <f>IF(Append1[[#This Row],[total_eve_charge]]&lt;=15,"Low",
IF(Append1[[#This Row],[total_eve_charge]]&lt;=19,"Medium","High"))</f>
        <v>Low</v>
      </c>
      <c r="AA1518" s="1" t="str">
        <f>IF(Append1[[#This Row],[total_day_charge]]&gt;30,"Heavy User",
IF(Append1[[#This Row],[total_eve_charge]]&gt;20,"Evening User",
IF(Append1[[#This Row],[total_night_charge]]&gt;10,"Night User","Low User")))</f>
        <v>Night User</v>
      </c>
    </row>
    <row r="1519" spans="1:27" hidden="1" x14ac:dyDescent="0.3">
      <c r="A1519">
        <v>768</v>
      </c>
      <c r="B1519" s="1" t="s">
        <v>53</v>
      </c>
      <c r="C1519">
        <v>52</v>
      </c>
      <c r="D1519" s="1" t="s">
        <v>32</v>
      </c>
      <c r="E1519" s="1">
        <v>0</v>
      </c>
      <c r="F1519" s="1" t="s">
        <v>23</v>
      </c>
      <c r="G1519">
        <v>0</v>
      </c>
      <c r="H1519" t="str">
        <f>IF(Append1[[#This Row],[number_vmail_messages]]&lt;=10, "Low",
IF(Append1[[#This Row],[number_vmail_messages]]&lt;=25, "Medium", "High"))</f>
        <v>Low</v>
      </c>
      <c r="I1519">
        <v>215.9</v>
      </c>
      <c r="J1519">
        <v>67</v>
      </c>
      <c r="K1519">
        <v>36.700000000000003</v>
      </c>
      <c r="L1519">
        <v>217</v>
      </c>
      <c r="M1519">
        <v>108</v>
      </c>
      <c r="N1519">
        <v>18.45</v>
      </c>
      <c r="O1519">
        <v>342.8</v>
      </c>
      <c r="P1519">
        <v>130</v>
      </c>
      <c r="Q1519">
        <v>15.43</v>
      </c>
      <c r="R1519">
        <v>5.2</v>
      </c>
      <c r="S1519">
        <v>2</v>
      </c>
      <c r="T1519">
        <v>1.4</v>
      </c>
      <c r="U1519" t="str">
        <f>IF(Append1[[#This Row],[total_intl_charge]] &lt;= MEDIAN(Append1[total_intl_charge]), "Low", "High")</f>
        <v>Low</v>
      </c>
      <c r="V1519">
        <v>1</v>
      </c>
      <c r="W1519" t="s">
        <v>23</v>
      </c>
      <c r="X1519" s="1" t="s">
        <v>23</v>
      </c>
      <c r="Y1519">
        <f>IF(Append1[[#This Row],[churn]]="yes", 1,0)</f>
        <v>0</v>
      </c>
      <c r="Z1519" t="str">
        <f>IF(Append1[[#This Row],[total_eve_charge]]&lt;=15,"Low",
IF(Append1[[#This Row],[total_eve_charge]]&lt;=19,"Medium","High"))</f>
        <v>Medium</v>
      </c>
      <c r="AA1519" s="1" t="str">
        <f>IF(Append1[[#This Row],[total_day_charge]]&gt;30,"Heavy User",
IF(Append1[[#This Row],[total_eve_charge]]&gt;20,"Evening User",
IF(Append1[[#This Row],[total_night_charge]]&gt;10,"Night User","Low User")))</f>
        <v>Heavy User</v>
      </c>
    </row>
    <row r="1520" spans="1:27" hidden="1" x14ac:dyDescent="0.3">
      <c r="A1520">
        <v>769</v>
      </c>
      <c r="B1520" s="1" t="s">
        <v>40</v>
      </c>
      <c r="C1520">
        <v>125</v>
      </c>
      <c r="D1520" s="1" t="s">
        <v>22</v>
      </c>
      <c r="E1520" s="1">
        <v>0</v>
      </c>
      <c r="F1520" s="1" t="s">
        <v>23</v>
      </c>
      <c r="G1520">
        <v>0</v>
      </c>
      <c r="H1520" t="str">
        <f>IF(Append1[[#This Row],[number_vmail_messages]]&lt;=10, "Low",
IF(Append1[[#This Row],[number_vmail_messages]]&lt;=25, "Medium", "High"))</f>
        <v>Low</v>
      </c>
      <c r="I1520">
        <v>203.4</v>
      </c>
      <c r="J1520">
        <v>110</v>
      </c>
      <c r="K1520">
        <v>34.58</v>
      </c>
      <c r="L1520">
        <v>128.69999999999999</v>
      </c>
      <c r="M1520">
        <v>97</v>
      </c>
      <c r="N1520">
        <v>10.94</v>
      </c>
      <c r="O1520">
        <v>190.5</v>
      </c>
      <c r="P1520">
        <v>113</v>
      </c>
      <c r="Q1520">
        <v>8.57</v>
      </c>
      <c r="R1520">
        <v>11</v>
      </c>
      <c r="S1520">
        <v>4</v>
      </c>
      <c r="T1520">
        <v>2.97</v>
      </c>
      <c r="U1520" t="str">
        <f>IF(Append1[[#This Row],[total_intl_charge]] &lt;= MEDIAN(Append1[total_intl_charge]), "Low", "High")</f>
        <v>High</v>
      </c>
      <c r="V1520">
        <v>1</v>
      </c>
      <c r="W1520" t="s">
        <v>23</v>
      </c>
      <c r="X1520" s="1" t="s">
        <v>23</v>
      </c>
      <c r="Y1520">
        <f>IF(Append1[[#This Row],[churn]]="yes", 1,0)</f>
        <v>0</v>
      </c>
      <c r="Z1520" t="str">
        <f>IF(Append1[[#This Row],[total_eve_charge]]&lt;=15,"Low",
IF(Append1[[#This Row],[total_eve_charge]]&lt;=19,"Medium","High"))</f>
        <v>Low</v>
      </c>
      <c r="AA1520" s="1" t="str">
        <f>IF(Append1[[#This Row],[total_day_charge]]&gt;30,"Heavy User",
IF(Append1[[#This Row],[total_eve_charge]]&gt;20,"Evening User",
IF(Append1[[#This Row],[total_night_charge]]&gt;10,"Night User","Low User")))</f>
        <v>Heavy User</v>
      </c>
    </row>
    <row r="1521" spans="1:27" hidden="1" x14ac:dyDescent="0.3">
      <c r="A1521">
        <v>770</v>
      </c>
      <c r="B1521" s="1" t="s">
        <v>56</v>
      </c>
      <c r="C1521">
        <v>143</v>
      </c>
      <c r="D1521" s="1" t="s">
        <v>26</v>
      </c>
      <c r="E1521" s="1">
        <v>0</v>
      </c>
      <c r="F1521" s="1" t="s">
        <v>23</v>
      </c>
      <c r="G1521">
        <v>0</v>
      </c>
      <c r="H1521" t="str">
        <f>IF(Append1[[#This Row],[number_vmail_messages]]&lt;=10, "Low",
IF(Append1[[#This Row],[number_vmail_messages]]&lt;=25, "Medium", "High"))</f>
        <v>Low</v>
      </c>
      <c r="I1521">
        <v>110.1</v>
      </c>
      <c r="J1521">
        <v>113</v>
      </c>
      <c r="K1521">
        <v>18.72</v>
      </c>
      <c r="L1521">
        <v>169</v>
      </c>
      <c r="M1521">
        <v>59</v>
      </c>
      <c r="N1521">
        <v>14.37</v>
      </c>
      <c r="O1521">
        <v>166.7</v>
      </c>
      <c r="P1521">
        <v>94</v>
      </c>
      <c r="Q1521">
        <v>7.5</v>
      </c>
      <c r="R1521">
        <v>9.1999999999999993</v>
      </c>
      <c r="S1521">
        <v>2</v>
      </c>
      <c r="T1521">
        <v>2.48</v>
      </c>
      <c r="U1521" t="str">
        <f>IF(Append1[[#This Row],[total_intl_charge]] &lt;= MEDIAN(Append1[total_intl_charge]), "Low", "High")</f>
        <v>Low</v>
      </c>
      <c r="V1521">
        <v>1</v>
      </c>
      <c r="W1521" t="s">
        <v>23</v>
      </c>
      <c r="X1521" s="1" t="s">
        <v>23</v>
      </c>
      <c r="Y1521">
        <f>IF(Append1[[#This Row],[churn]]="yes", 1,0)</f>
        <v>0</v>
      </c>
      <c r="Z1521" t="str">
        <f>IF(Append1[[#This Row],[total_eve_charge]]&lt;=15,"Low",
IF(Append1[[#This Row],[total_eve_charge]]&lt;=19,"Medium","High"))</f>
        <v>Low</v>
      </c>
      <c r="AA1521" s="1" t="str">
        <f>IF(Append1[[#This Row],[total_day_charge]]&gt;30,"Heavy User",
IF(Append1[[#This Row],[total_eve_charge]]&gt;20,"Evening User",
IF(Append1[[#This Row],[total_night_charge]]&gt;10,"Night User","Low User")))</f>
        <v>Low User</v>
      </c>
    </row>
    <row r="1522" spans="1:27" hidden="1" x14ac:dyDescent="0.3">
      <c r="A1522">
        <v>771</v>
      </c>
      <c r="B1522" s="1" t="s">
        <v>61</v>
      </c>
      <c r="C1522">
        <v>65</v>
      </c>
      <c r="D1522" s="1" t="s">
        <v>22</v>
      </c>
      <c r="E1522" s="1">
        <v>0</v>
      </c>
      <c r="F1522" s="1" t="s">
        <v>23</v>
      </c>
      <c r="G1522">
        <v>0</v>
      </c>
      <c r="H1522" t="str">
        <f>IF(Append1[[#This Row],[number_vmail_messages]]&lt;=10, "Low",
IF(Append1[[#This Row],[number_vmail_messages]]&lt;=25, "Medium", "High"))</f>
        <v>Low</v>
      </c>
      <c r="I1522">
        <v>111</v>
      </c>
      <c r="J1522">
        <v>51</v>
      </c>
      <c r="K1522">
        <v>18.87</v>
      </c>
      <c r="L1522">
        <v>219.8</v>
      </c>
      <c r="M1522">
        <v>84</v>
      </c>
      <c r="N1522">
        <v>18.68</v>
      </c>
      <c r="O1522">
        <v>202</v>
      </c>
      <c r="P1522">
        <v>89</v>
      </c>
      <c r="Q1522">
        <v>9.09</v>
      </c>
      <c r="R1522">
        <v>4.4000000000000004</v>
      </c>
      <c r="S1522">
        <v>14</v>
      </c>
      <c r="T1522">
        <v>1.19</v>
      </c>
      <c r="U1522" t="str">
        <f>IF(Append1[[#This Row],[total_intl_charge]] &lt;= MEDIAN(Append1[total_intl_charge]), "Low", "High")</f>
        <v>Low</v>
      </c>
      <c r="V1522">
        <v>1</v>
      </c>
      <c r="W1522" t="s">
        <v>23</v>
      </c>
      <c r="X1522" s="1" t="s">
        <v>23</v>
      </c>
      <c r="Y1522">
        <f>IF(Append1[[#This Row],[churn]]="yes", 1,0)</f>
        <v>0</v>
      </c>
      <c r="Z1522" t="str">
        <f>IF(Append1[[#This Row],[total_eve_charge]]&lt;=15,"Low",
IF(Append1[[#This Row],[total_eve_charge]]&lt;=19,"Medium","High"))</f>
        <v>Medium</v>
      </c>
      <c r="AA1522" s="1" t="str">
        <f>IF(Append1[[#This Row],[total_day_charge]]&gt;30,"Heavy User",
IF(Append1[[#This Row],[total_eve_charge]]&gt;20,"Evening User",
IF(Append1[[#This Row],[total_night_charge]]&gt;10,"Night User","Low User")))</f>
        <v>Low User</v>
      </c>
    </row>
    <row r="1523" spans="1:27" hidden="1" x14ac:dyDescent="0.3">
      <c r="A1523">
        <v>772</v>
      </c>
      <c r="B1523" s="1" t="s">
        <v>59</v>
      </c>
      <c r="C1523">
        <v>1</v>
      </c>
      <c r="D1523" s="1" t="s">
        <v>22</v>
      </c>
      <c r="E1523" s="1">
        <v>0</v>
      </c>
      <c r="F1523" s="1" t="s">
        <v>23</v>
      </c>
      <c r="G1523">
        <v>0</v>
      </c>
      <c r="H1523" t="str">
        <f>IF(Append1[[#This Row],[number_vmail_messages]]&lt;=10, "Low",
IF(Append1[[#This Row],[number_vmail_messages]]&lt;=25, "Medium", "High"))</f>
        <v>Low</v>
      </c>
      <c r="I1523">
        <v>144.80000000000001</v>
      </c>
      <c r="J1523">
        <v>107</v>
      </c>
      <c r="K1523">
        <v>24.62</v>
      </c>
      <c r="L1523">
        <v>112.5</v>
      </c>
      <c r="M1523">
        <v>66</v>
      </c>
      <c r="N1523">
        <v>9.56</v>
      </c>
      <c r="O1523">
        <v>218.7</v>
      </c>
      <c r="P1523">
        <v>79</v>
      </c>
      <c r="Q1523">
        <v>9.84</v>
      </c>
      <c r="R1523">
        <v>13.8</v>
      </c>
      <c r="S1523">
        <v>3</v>
      </c>
      <c r="T1523">
        <v>3.73</v>
      </c>
      <c r="U1523" t="str">
        <f>IF(Append1[[#This Row],[total_intl_charge]] &lt;= MEDIAN(Append1[total_intl_charge]), "Low", "High")</f>
        <v>High</v>
      </c>
      <c r="V1523">
        <v>1</v>
      </c>
      <c r="W1523" t="s">
        <v>23</v>
      </c>
      <c r="X1523" s="1" t="s">
        <v>23</v>
      </c>
      <c r="Y1523">
        <f>IF(Append1[[#This Row],[churn]]="yes", 1,0)</f>
        <v>0</v>
      </c>
      <c r="Z1523" t="str">
        <f>IF(Append1[[#This Row],[total_eve_charge]]&lt;=15,"Low",
IF(Append1[[#This Row],[total_eve_charge]]&lt;=19,"Medium","High"))</f>
        <v>Low</v>
      </c>
      <c r="AA1523" s="1" t="str">
        <f>IF(Append1[[#This Row],[total_day_charge]]&gt;30,"Heavy User",
IF(Append1[[#This Row],[total_eve_charge]]&gt;20,"Evening User",
IF(Append1[[#This Row],[total_night_charge]]&gt;10,"Night User","Low User")))</f>
        <v>Low User</v>
      </c>
    </row>
    <row r="1524" spans="1:27" hidden="1" x14ac:dyDescent="0.3">
      <c r="A1524">
        <v>773</v>
      </c>
      <c r="B1524" s="1" t="s">
        <v>76</v>
      </c>
      <c r="C1524">
        <v>60</v>
      </c>
      <c r="D1524" s="1" t="s">
        <v>32</v>
      </c>
      <c r="E1524" s="1">
        <v>0</v>
      </c>
      <c r="F1524" s="1" t="s">
        <v>23</v>
      </c>
      <c r="G1524">
        <v>0</v>
      </c>
      <c r="H1524" t="str">
        <f>IF(Append1[[#This Row],[number_vmail_messages]]&lt;=10, "Low",
IF(Append1[[#This Row],[number_vmail_messages]]&lt;=25, "Medium", "High"))</f>
        <v>Low</v>
      </c>
      <c r="I1524">
        <v>135.4</v>
      </c>
      <c r="J1524">
        <v>134</v>
      </c>
      <c r="K1524">
        <v>23.02</v>
      </c>
      <c r="L1524">
        <v>205.9</v>
      </c>
      <c r="M1524">
        <v>85</v>
      </c>
      <c r="N1524">
        <v>17.5</v>
      </c>
      <c r="O1524">
        <v>204</v>
      </c>
      <c r="P1524">
        <v>103</v>
      </c>
      <c r="Q1524">
        <v>9.18</v>
      </c>
      <c r="R1524">
        <v>7.9</v>
      </c>
      <c r="S1524">
        <v>4</v>
      </c>
      <c r="T1524">
        <v>2.13</v>
      </c>
      <c r="U1524" t="str">
        <f>IF(Append1[[#This Row],[total_intl_charge]] &lt;= MEDIAN(Append1[total_intl_charge]), "Low", "High")</f>
        <v>Low</v>
      </c>
      <c r="V1524">
        <v>1</v>
      </c>
      <c r="W1524" t="s">
        <v>23</v>
      </c>
      <c r="X1524" s="1" t="s">
        <v>23</v>
      </c>
      <c r="Y1524">
        <f>IF(Append1[[#This Row],[churn]]="yes", 1,0)</f>
        <v>0</v>
      </c>
      <c r="Z1524" t="str">
        <f>IF(Append1[[#This Row],[total_eve_charge]]&lt;=15,"Low",
IF(Append1[[#This Row],[total_eve_charge]]&lt;=19,"Medium","High"))</f>
        <v>Medium</v>
      </c>
      <c r="AA1524" s="1" t="str">
        <f>IF(Append1[[#This Row],[total_day_charge]]&gt;30,"Heavy User",
IF(Append1[[#This Row],[total_eve_charge]]&gt;20,"Evening User",
IF(Append1[[#This Row],[total_night_charge]]&gt;10,"Night User","Low User")))</f>
        <v>Low User</v>
      </c>
    </row>
    <row r="1525" spans="1:27" hidden="1" x14ac:dyDescent="0.3">
      <c r="A1525">
        <v>774</v>
      </c>
      <c r="B1525" s="1" t="s">
        <v>72</v>
      </c>
      <c r="C1525">
        <v>43</v>
      </c>
      <c r="D1525" s="1" t="s">
        <v>22</v>
      </c>
      <c r="E1525" s="1">
        <v>0</v>
      </c>
      <c r="F1525" s="1" t="s">
        <v>23</v>
      </c>
      <c r="G1525">
        <v>0</v>
      </c>
      <c r="H1525" t="str">
        <f>IF(Append1[[#This Row],[number_vmail_messages]]&lt;=10, "Low",
IF(Append1[[#This Row],[number_vmail_messages]]&lt;=25, "Medium", "High"))</f>
        <v>Low</v>
      </c>
      <c r="I1525">
        <v>84.2</v>
      </c>
      <c r="J1525">
        <v>134</v>
      </c>
      <c r="K1525">
        <v>14.31</v>
      </c>
      <c r="L1525">
        <v>80.8</v>
      </c>
      <c r="M1525">
        <v>103</v>
      </c>
      <c r="N1525">
        <v>6.87</v>
      </c>
      <c r="O1525">
        <v>196.1</v>
      </c>
      <c r="P1525">
        <v>79</v>
      </c>
      <c r="Q1525">
        <v>8.82</v>
      </c>
      <c r="R1525">
        <v>10.8</v>
      </c>
      <c r="S1525">
        <v>2</v>
      </c>
      <c r="T1525">
        <v>2.92</v>
      </c>
      <c r="U1525" t="str">
        <f>IF(Append1[[#This Row],[total_intl_charge]] &lt;= MEDIAN(Append1[total_intl_charge]), "Low", "High")</f>
        <v>High</v>
      </c>
      <c r="V1525">
        <v>1</v>
      </c>
      <c r="W1525" t="s">
        <v>23</v>
      </c>
      <c r="X1525" s="1" t="s">
        <v>23</v>
      </c>
      <c r="Y1525">
        <f>IF(Append1[[#This Row],[churn]]="yes", 1,0)</f>
        <v>0</v>
      </c>
      <c r="Z1525" t="str">
        <f>IF(Append1[[#This Row],[total_eve_charge]]&lt;=15,"Low",
IF(Append1[[#This Row],[total_eve_charge]]&lt;=19,"Medium","High"))</f>
        <v>Low</v>
      </c>
      <c r="AA1525" s="1" t="str">
        <f>IF(Append1[[#This Row],[total_day_charge]]&gt;30,"Heavy User",
IF(Append1[[#This Row],[total_eve_charge]]&gt;20,"Evening User",
IF(Append1[[#This Row],[total_night_charge]]&gt;10,"Night User","Low User")))</f>
        <v>Low User</v>
      </c>
    </row>
    <row r="1526" spans="1:27" hidden="1" x14ac:dyDescent="0.3">
      <c r="A1526">
        <v>775</v>
      </c>
      <c r="B1526" s="1" t="s">
        <v>74</v>
      </c>
      <c r="C1526">
        <v>143</v>
      </c>
      <c r="D1526" s="1" t="s">
        <v>22</v>
      </c>
      <c r="E1526" s="1">
        <v>0</v>
      </c>
      <c r="F1526" s="1" t="s">
        <v>23</v>
      </c>
      <c r="G1526">
        <v>0</v>
      </c>
      <c r="H1526" t="str">
        <f>IF(Append1[[#This Row],[number_vmail_messages]]&lt;=10, "Low",
IF(Append1[[#This Row],[number_vmail_messages]]&lt;=25, "Medium", "High"))</f>
        <v>Low</v>
      </c>
      <c r="I1526">
        <v>209.1</v>
      </c>
      <c r="J1526">
        <v>127</v>
      </c>
      <c r="K1526">
        <v>35.549999999999997</v>
      </c>
      <c r="L1526">
        <v>106.1</v>
      </c>
      <c r="M1526">
        <v>80</v>
      </c>
      <c r="N1526">
        <v>9.02</v>
      </c>
      <c r="O1526">
        <v>179.6</v>
      </c>
      <c r="P1526">
        <v>90</v>
      </c>
      <c r="Q1526">
        <v>8.08</v>
      </c>
      <c r="R1526">
        <v>14</v>
      </c>
      <c r="S1526">
        <v>6</v>
      </c>
      <c r="T1526">
        <v>3.78</v>
      </c>
      <c r="U1526" t="str">
        <f>IF(Append1[[#This Row],[total_intl_charge]] &lt;= MEDIAN(Append1[total_intl_charge]), "Low", "High")</f>
        <v>High</v>
      </c>
      <c r="V1526">
        <v>0</v>
      </c>
      <c r="W1526" t="s">
        <v>23</v>
      </c>
      <c r="X1526" s="1" t="s">
        <v>23</v>
      </c>
      <c r="Y1526">
        <f>IF(Append1[[#This Row],[churn]]="yes", 1,0)</f>
        <v>0</v>
      </c>
      <c r="Z1526" t="str">
        <f>IF(Append1[[#This Row],[total_eve_charge]]&lt;=15,"Low",
IF(Append1[[#This Row],[total_eve_charge]]&lt;=19,"Medium","High"))</f>
        <v>Low</v>
      </c>
      <c r="AA1526" s="1" t="str">
        <f>IF(Append1[[#This Row],[total_day_charge]]&gt;30,"Heavy User",
IF(Append1[[#This Row],[total_eve_charge]]&gt;20,"Evening User",
IF(Append1[[#This Row],[total_night_charge]]&gt;10,"Night User","Low User")))</f>
        <v>Heavy User</v>
      </c>
    </row>
    <row r="1527" spans="1:27" x14ac:dyDescent="0.3">
      <c r="A1527">
        <v>776</v>
      </c>
      <c r="B1527" s="1" t="s">
        <v>48</v>
      </c>
      <c r="C1527">
        <v>81</v>
      </c>
      <c r="D1527" s="1" t="s">
        <v>22</v>
      </c>
      <c r="E1527" s="1">
        <v>0</v>
      </c>
      <c r="F1527" s="1" t="s">
        <v>24</v>
      </c>
      <c r="G1527">
        <v>24</v>
      </c>
      <c r="H1527" t="str">
        <f>IF(Append1[[#This Row],[number_vmail_messages]]&lt;=10, "Low",
IF(Append1[[#This Row],[number_vmail_messages]]&lt;=25, "Medium", "High"))</f>
        <v>Medium</v>
      </c>
      <c r="I1527">
        <v>130.1</v>
      </c>
      <c r="J1527">
        <v>117</v>
      </c>
      <c r="K1527">
        <v>22.12</v>
      </c>
      <c r="L1527">
        <v>196</v>
      </c>
      <c r="M1527">
        <v>61</v>
      </c>
      <c r="N1527">
        <v>16.66</v>
      </c>
      <c r="O1527">
        <v>139.30000000000001</v>
      </c>
      <c r="P1527">
        <v>123</v>
      </c>
      <c r="Q1527">
        <v>6.27</v>
      </c>
      <c r="R1527">
        <v>11.4</v>
      </c>
      <c r="S1527">
        <v>5</v>
      </c>
      <c r="T1527">
        <v>3.08</v>
      </c>
      <c r="U1527" t="str">
        <f>IF(Append1[[#This Row],[total_intl_charge]] &lt;= MEDIAN(Append1[total_intl_charge]), "Low", "High")</f>
        <v>High</v>
      </c>
      <c r="V1527">
        <v>0</v>
      </c>
      <c r="W1527" t="s">
        <v>23</v>
      </c>
      <c r="X1527" s="1" t="s">
        <v>23</v>
      </c>
      <c r="Y1527">
        <f>IF(Append1[[#This Row],[churn]]="yes", 1,0)</f>
        <v>0</v>
      </c>
      <c r="Z1527" t="str">
        <f>IF(Append1[[#This Row],[total_eve_charge]]&lt;=15,"Low",
IF(Append1[[#This Row],[total_eve_charge]]&lt;=19,"Medium","High"))</f>
        <v>Medium</v>
      </c>
      <c r="AA1527" s="1" t="str">
        <f>IF(Append1[[#This Row],[total_day_charge]]&gt;30,"Heavy User",
IF(Append1[[#This Row],[total_eve_charge]]&gt;20,"Evening User",
IF(Append1[[#This Row],[total_night_charge]]&gt;10,"Night User","Low User")))</f>
        <v>Low User</v>
      </c>
    </row>
    <row r="1528" spans="1:27" hidden="1" x14ac:dyDescent="0.3">
      <c r="A1528">
        <v>777</v>
      </c>
      <c r="B1528" s="1" t="s">
        <v>73</v>
      </c>
      <c r="C1528">
        <v>24</v>
      </c>
      <c r="D1528" s="1" t="s">
        <v>22</v>
      </c>
      <c r="E1528" s="1">
        <v>0</v>
      </c>
      <c r="F1528" s="1" t="s">
        <v>23</v>
      </c>
      <c r="G1528">
        <v>0</v>
      </c>
      <c r="H1528" t="str">
        <f>IF(Append1[[#This Row],[number_vmail_messages]]&lt;=10, "Low",
IF(Append1[[#This Row],[number_vmail_messages]]&lt;=25, "Medium", "High"))</f>
        <v>Low</v>
      </c>
      <c r="I1528">
        <v>241.9</v>
      </c>
      <c r="J1528">
        <v>104</v>
      </c>
      <c r="K1528">
        <v>41.12</v>
      </c>
      <c r="L1528">
        <v>145.19999999999999</v>
      </c>
      <c r="M1528">
        <v>112</v>
      </c>
      <c r="N1528">
        <v>12.34</v>
      </c>
      <c r="O1528">
        <v>214.5</v>
      </c>
      <c r="P1528">
        <v>105</v>
      </c>
      <c r="Q1528">
        <v>9.65</v>
      </c>
      <c r="R1528">
        <v>6.6</v>
      </c>
      <c r="S1528">
        <v>5</v>
      </c>
      <c r="T1528">
        <v>1.78</v>
      </c>
      <c r="U1528" t="str">
        <f>IF(Append1[[#This Row],[total_intl_charge]] &lt;= MEDIAN(Append1[total_intl_charge]), "Low", "High")</f>
        <v>Low</v>
      </c>
      <c r="V1528">
        <v>1</v>
      </c>
      <c r="W1528" t="s">
        <v>23</v>
      </c>
      <c r="X1528" s="1" t="s">
        <v>23</v>
      </c>
      <c r="Y1528">
        <f>IF(Append1[[#This Row],[churn]]="yes", 1,0)</f>
        <v>0</v>
      </c>
      <c r="Z1528" t="str">
        <f>IF(Append1[[#This Row],[total_eve_charge]]&lt;=15,"Low",
IF(Append1[[#This Row],[total_eve_charge]]&lt;=19,"Medium","High"))</f>
        <v>Low</v>
      </c>
      <c r="AA1528" s="1" t="str">
        <f>IF(Append1[[#This Row],[total_day_charge]]&gt;30,"Heavy User",
IF(Append1[[#This Row],[total_eve_charge]]&gt;20,"Evening User",
IF(Append1[[#This Row],[total_night_charge]]&gt;10,"Night User","Low User")))</f>
        <v>Heavy User</v>
      </c>
    </row>
    <row r="1529" spans="1:27" hidden="1" x14ac:dyDescent="0.3">
      <c r="A1529">
        <v>778</v>
      </c>
      <c r="B1529" s="1" t="s">
        <v>71</v>
      </c>
      <c r="C1529">
        <v>77</v>
      </c>
      <c r="D1529" s="1" t="s">
        <v>26</v>
      </c>
      <c r="E1529" s="1">
        <v>0</v>
      </c>
      <c r="F1529" s="1" t="s">
        <v>23</v>
      </c>
      <c r="G1529">
        <v>0</v>
      </c>
      <c r="H1529" t="str">
        <f>IF(Append1[[#This Row],[number_vmail_messages]]&lt;=10, "Low",
IF(Append1[[#This Row],[number_vmail_messages]]&lt;=25, "Medium", "High"))</f>
        <v>Low</v>
      </c>
      <c r="I1529">
        <v>67.7</v>
      </c>
      <c r="J1529">
        <v>68</v>
      </c>
      <c r="K1529">
        <v>11.51</v>
      </c>
      <c r="L1529">
        <v>195.7</v>
      </c>
      <c r="M1529">
        <v>86</v>
      </c>
      <c r="N1529">
        <v>16.63</v>
      </c>
      <c r="O1529">
        <v>236.5</v>
      </c>
      <c r="P1529">
        <v>137</v>
      </c>
      <c r="Q1529">
        <v>10.64</v>
      </c>
      <c r="R1529">
        <v>12</v>
      </c>
      <c r="S1529">
        <v>2</v>
      </c>
      <c r="T1529">
        <v>3.24</v>
      </c>
      <c r="U1529" t="str">
        <f>IF(Append1[[#This Row],[total_intl_charge]] &lt;= MEDIAN(Append1[total_intl_charge]), "Low", "High")</f>
        <v>High</v>
      </c>
      <c r="V1529">
        <v>1</v>
      </c>
      <c r="W1529" t="s">
        <v>23</v>
      </c>
      <c r="X1529" s="1" t="s">
        <v>23</v>
      </c>
      <c r="Y1529">
        <f>IF(Append1[[#This Row],[churn]]="yes", 1,0)</f>
        <v>0</v>
      </c>
      <c r="Z1529" t="str">
        <f>IF(Append1[[#This Row],[total_eve_charge]]&lt;=15,"Low",
IF(Append1[[#This Row],[total_eve_charge]]&lt;=19,"Medium","High"))</f>
        <v>Medium</v>
      </c>
      <c r="AA1529" s="1" t="str">
        <f>IF(Append1[[#This Row],[total_day_charge]]&gt;30,"Heavy User",
IF(Append1[[#This Row],[total_eve_charge]]&gt;20,"Evening User",
IF(Append1[[#This Row],[total_night_charge]]&gt;10,"Night User","Low User")))</f>
        <v>Night User</v>
      </c>
    </row>
    <row r="1530" spans="1:27" hidden="1" x14ac:dyDescent="0.3">
      <c r="A1530">
        <v>779</v>
      </c>
      <c r="B1530" s="1" t="s">
        <v>50</v>
      </c>
      <c r="C1530">
        <v>74</v>
      </c>
      <c r="D1530" s="1" t="s">
        <v>22</v>
      </c>
      <c r="E1530" s="1">
        <v>0</v>
      </c>
      <c r="F1530" s="1" t="s">
        <v>23</v>
      </c>
      <c r="G1530">
        <v>0</v>
      </c>
      <c r="H1530" t="str">
        <f>IF(Append1[[#This Row],[number_vmail_messages]]&lt;=10, "Low",
IF(Append1[[#This Row],[number_vmail_messages]]&lt;=25, "Medium", "High"))</f>
        <v>Low</v>
      </c>
      <c r="I1530">
        <v>200.4</v>
      </c>
      <c r="J1530">
        <v>87</v>
      </c>
      <c r="K1530">
        <v>34.07</v>
      </c>
      <c r="L1530">
        <v>309.2</v>
      </c>
      <c r="M1530">
        <v>105</v>
      </c>
      <c r="N1530">
        <v>26.28</v>
      </c>
      <c r="O1530">
        <v>152.1</v>
      </c>
      <c r="P1530">
        <v>118</v>
      </c>
      <c r="Q1530">
        <v>6.84</v>
      </c>
      <c r="R1530">
        <v>10</v>
      </c>
      <c r="S1530">
        <v>2</v>
      </c>
      <c r="T1530">
        <v>2.7</v>
      </c>
      <c r="U1530" t="str">
        <f>IF(Append1[[#This Row],[total_intl_charge]] &lt;= MEDIAN(Append1[total_intl_charge]), "Low", "High")</f>
        <v>Low</v>
      </c>
      <c r="V1530">
        <v>1</v>
      </c>
      <c r="W1530" t="s">
        <v>23</v>
      </c>
      <c r="X1530" s="1" t="s">
        <v>23</v>
      </c>
      <c r="Y1530">
        <f>IF(Append1[[#This Row],[churn]]="yes", 1,0)</f>
        <v>0</v>
      </c>
      <c r="Z1530" t="str">
        <f>IF(Append1[[#This Row],[total_eve_charge]]&lt;=15,"Low",
IF(Append1[[#This Row],[total_eve_charge]]&lt;=19,"Medium","High"))</f>
        <v>High</v>
      </c>
      <c r="AA1530" s="1" t="str">
        <f>IF(Append1[[#This Row],[total_day_charge]]&gt;30,"Heavy User",
IF(Append1[[#This Row],[total_eve_charge]]&gt;20,"Evening User",
IF(Append1[[#This Row],[total_night_charge]]&gt;10,"Night User","Low User")))</f>
        <v>Heavy User</v>
      </c>
    </row>
    <row r="1531" spans="1:27" hidden="1" x14ac:dyDescent="0.3">
      <c r="A1531">
        <v>780</v>
      </c>
      <c r="B1531" s="1" t="s">
        <v>76</v>
      </c>
      <c r="C1531">
        <v>74</v>
      </c>
      <c r="D1531" s="1" t="s">
        <v>26</v>
      </c>
      <c r="E1531" s="1">
        <v>1</v>
      </c>
      <c r="F1531" s="1" t="s">
        <v>23</v>
      </c>
      <c r="G1531">
        <v>0</v>
      </c>
      <c r="H1531" t="str">
        <f>IF(Append1[[#This Row],[number_vmail_messages]]&lt;=10, "Low",
IF(Append1[[#This Row],[number_vmail_messages]]&lt;=25, "Medium", "High"))</f>
        <v>Low</v>
      </c>
      <c r="I1531">
        <v>125.8</v>
      </c>
      <c r="J1531">
        <v>103</v>
      </c>
      <c r="K1531">
        <v>21.39</v>
      </c>
      <c r="L1531">
        <v>207.7</v>
      </c>
      <c r="M1531">
        <v>96</v>
      </c>
      <c r="N1531">
        <v>17.649999999999999</v>
      </c>
      <c r="O1531">
        <v>207.4</v>
      </c>
      <c r="P1531">
        <v>143</v>
      </c>
      <c r="Q1531">
        <v>9.33</v>
      </c>
      <c r="R1531">
        <v>14.1</v>
      </c>
      <c r="S1531">
        <v>4</v>
      </c>
      <c r="T1531">
        <v>3.81</v>
      </c>
      <c r="U1531" t="str">
        <f>IF(Append1[[#This Row],[total_intl_charge]] &lt;= MEDIAN(Append1[total_intl_charge]), "Low", "High")</f>
        <v>High</v>
      </c>
      <c r="V1531">
        <v>1</v>
      </c>
      <c r="W1531" t="s">
        <v>24</v>
      </c>
      <c r="X1531" s="1" t="s">
        <v>24</v>
      </c>
      <c r="Y1531">
        <f>IF(Append1[[#This Row],[churn]]="yes", 1,0)</f>
        <v>1</v>
      </c>
      <c r="Z1531" t="str">
        <f>IF(Append1[[#This Row],[total_eve_charge]]&lt;=15,"Low",
IF(Append1[[#This Row],[total_eve_charge]]&lt;=19,"Medium","High"))</f>
        <v>Medium</v>
      </c>
      <c r="AA1531" s="1" t="str">
        <f>IF(Append1[[#This Row],[total_day_charge]]&gt;30,"Heavy User",
IF(Append1[[#This Row],[total_eve_charge]]&gt;20,"Evening User",
IF(Append1[[#This Row],[total_night_charge]]&gt;10,"Night User","Low User")))</f>
        <v>Low User</v>
      </c>
    </row>
    <row r="1532" spans="1:27" hidden="1" x14ac:dyDescent="0.3">
      <c r="A1532">
        <v>781</v>
      </c>
      <c r="B1532" s="1" t="s">
        <v>25</v>
      </c>
      <c r="C1532">
        <v>200</v>
      </c>
      <c r="D1532" s="1" t="s">
        <v>32</v>
      </c>
      <c r="E1532" s="1">
        <v>0</v>
      </c>
      <c r="F1532" s="1" t="s">
        <v>23</v>
      </c>
      <c r="G1532">
        <v>0</v>
      </c>
      <c r="H1532" t="str">
        <f>IF(Append1[[#This Row],[number_vmail_messages]]&lt;=10, "Low",
IF(Append1[[#This Row],[number_vmail_messages]]&lt;=25, "Medium", "High"))</f>
        <v>Low</v>
      </c>
      <c r="I1532">
        <v>128.19999999999999</v>
      </c>
      <c r="J1532">
        <v>87</v>
      </c>
      <c r="K1532">
        <v>21.79</v>
      </c>
      <c r="L1532">
        <v>133.19999999999999</v>
      </c>
      <c r="M1532">
        <v>105</v>
      </c>
      <c r="N1532">
        <v>11.32</v>
      </c>
      <c r="O1532">
        <v>177.6</v>
      </c>
      <c r="P1532">
        <v>123</v>
      </c>
      <c r="Q1532">
        <v>7.99</v>
      </c>
      <c r="R1532">
        <v>11.2</v>
      </c>
      <c r="S1532">
        <v>2</v>
      </c>
      <c r="T1532">
        <v>3.02</v>
      </c>
      <c r="U1532" t="str">
        <f>IF(Append1[[#This Row],[total_intl_charge]] &lt;= MEDIAN(Append1[total_intl_charge]), "Low", "High")</f>
        <v>High</v>
      </c>
      <c r="V1532">
        <v>1</v>
      </c>
      <c r="W1532" t="s">
        <v>23</v>
      </c>
      <c r="X1532" s="1" t="s">
        <v>23</v>
      </c>
      <c r="Y1532">
        <f>IF(Append1[[#This Row],[churn]]="yes", 1,0)</f>
        <v>0</v>
      </c>
      <c r="Z1532" t="str">
        <f>IF(Append1[[#This Row],[total_eve_charge]]&lt;=15,"Low",
IF(Append1[[#This Row],[total_eve_charge]]&lt;=19,"Medium","High"))</f>
        <v>Low</v>
      </c>
      <c r="AA1532" s="1" t="str">
        <f>IF(Append1[[#This Row],[total_day_charge]]&gt;30,"Heavy User",
IF(Append1[[#This Row],[total_eve_charge]]&gt;20,"Evening User",
IF(Append1[[#This Row],[total_night_charge]]&gt;10,"Night User","Low User")))</f>
        <v>Low User</v>
      </c>
    </row>
    <row r="1533" spans="1:27" hidden="1" x14ac:dyDescent="0.3">
      <c r="A1533">
        <v>782</v>
      </c>
      <c r="B1533" s="1" t="s">
        <v>55</v>
      </c>
      <c r="C1533">
        <v>86</v>
      </c>
      <c r="D1533" s="1" t="s">
        <v>32</v>
      </c>
      <c r="E1533" s="1">
        <v>0</v>
      </c>
      <c r="F1533" s="1" t="s">
        <v>23</v>
      </c>
      <c r="G1533">
        <v>0</v>
      </c>
      <c r="H1533" t="str">
        <f>IF(Append1[[#This Row],[number_vmail_messages]]&lt;=10, "Low",
IF(Append1[[#This Row],[number_vmail_messages]]&lt;=25, "Medium", "High"))</f>
        <v>Low</v>
      </c>
      <c r="I1533">
        <v>226.3</v>
      </c>
      <c r="J1533">
        <v>88</v>
      </c>
      <c r="K1533">
        <v>38.47</v>
      </c>
      <c r="L1533">
        <v>223</v>
      </c>
      <c r="M1533">
        <v>107</v>
      </c>
      <c r="N1533">
        <v>18.96</v>
      </c>
      <c r="O1533">
        <v>255.6</v>
      </c>
      <c r="P1533">
        <v>92</v>
      </c>
      <c r="Q1533">
        <v>11.5</v>
      </c>
      <c r="R1533">
        <v>13</v>
      </c>
      <c r="S1533">
        <v>3</v>
      </c>
      <c r="T1533">
        <v>3.51</v>
      </c>
      <c r="U1533" t="str">
        <f>IF(Append1[[#This Row],[total_intl_charge]] &lt;= MEDIAN(Append1[total_intl_charge]), "Low", "High")</f>
        <v>High</v>
      </c>
      <c r="V1533">
        <v>4</v>
      </c>
      <c r="W1533" t="s">
        <v>23</v>
      </c>
      <c r="X1533" s="1" t="s">
        <v>23</v>
      </c>
      <c r="Y1533">
        <f>IF(Append1[[#This Row],[churn]]="yes", 1,0)</f>
        <v>0</v>
      </c>
      <c r="Z1533" t="str">
        <f>IF(Append1[[#This Row],[total_eve_charge]]&lt;=15,"Low",
IF(Append1[[#This Row],[total_eve_charge]]&lt;=19,"Medium","High"))</f>
        <v>Medium</v>
      </c>
      <c r="AA1533" s="1" t="str">
        <f>IF(Append1[[#This Row],[total_day_charge]]&gt;30,"Heavy User",
IF(Append1[[#This Row],[total_eve_charge]]&gt;20,"Evening User",
IF(Append1[[#This Row],[total_night_charge]]&gt;10,"Night User","Low User")))</f>
        <v>Heavy User</v>
      </c>
    </row>
    <row r="1534" spans="1:27" x14ac:dyDescent="0.3">
      <c r="A1534">
        <v>783</v>
      </c>
      <c r="B1534" s="1" t="s">
        <v>29</v>
      </c>
      <c r="C1534">
        <v>91</v>
      </c>
      <c r="D1534" s="1" t="s">
        <v>26</v>
      </c>
      <c r="E1534" s="1">
        <v>0</v>
      </c>
      <c r="F1534" s="1" t="s">
        <v>24</v>
      </c>
      <c r="G1534">
        <v>37</v>
      </c>
      <c r="H1534" t="str">
        <f>IF(Append1[[#This Row],[number_vmail_messages]]&lt;=10, "Low",
IF(Append1[[#This Row],[number_vmail_messages]]&lt;=25, "Medium", "High"))</f>
        <v>High</v>
      </c>
      <c r="I1534">
        <v>162.30000000000001</v>
      </c>
      <c r="J1534">
        <v>107</v>
      </c>
      <c r="K1534">
        <v>27.59</v>
      </c>
      <c r="L1534">
        <v>233.9</v>
      </c>
      <c r="M1534">
        <v>115</v>
      </c>
      <c r="N1534">
        <v>19.88</v>
      </c>
      <c r="O1534">
        <v>277.39999999999998</v>
      </c>
      <c r="P1534">
        <v>94</v>
      </c>
      <c r="Q1534">
        <v>12.48</v>
      </c>
      <c r="R1534">
        <v>9.1999999999999993</v>
      </c>
      <c r="S1534">
        <v>4</v>
      </c>
      <c r="T1534">
        <v>2.48</v>
      </c>
      <c r="U1534" t="str">
        <f>IF(Append1[[#This Row],[total_intl_charge]] &lt;= MEDIAN(Append1[total_intl_charge]), "Low", "High")</f>
        <v>Low</v>
      </c>
      <c r="V1534">
        <v>0</v>
      </c>
      <c r="W1534" t="s">
        <v>23</v>
      </c>
      <c r="X1534" s="1" t="s">
        <v>23</v>
      </c>
      <c r="Y1534">
        <f>IF(Append1[[#This Row],[churn]]="yes", 1,0)</f>
        <v>0</v>
      </c>
      <c r="Z1534" t="str">
        <f>IF(Append1[[#This Row],[total_eve_charge]]&lt;=15,"Low",
IF(Append1[[#This Row],[total_eve_charge]]&lt;=19,"Medium","High"))</f>
        <v>High</v>
      </c>
      <c r="AA1534" s="1" t="str">
        <f>IF(Append1[[#This Row],[total_day_charge]]&gt;30,"Heavy User",
IF(Append1[[#This Row],[total_eve_charge]]&gt;20,"Evening User",
IF(Append1[[#This Row],[total_night_charge]]&gt;10,"Night User","Low User")))</f>
        <v>Night User</v>
      </c>
    </row>
    <row r="1535" spans="1:27" hidden="1" x14ac:dyDescent="0.3">
      <c r="A1535">
        <v>784</v>
      </c>
      <c r="B1535" s="1" t="s">
        <v>40</v>
      </c>
      <c r="C1535">
        <v>130</v>
      </c>
      <c r="D1535" s="1" t="s">
        <v>22</v>
      </c>
      <c r="E1535" s="1">
        <v>0</v>
      </c>
      <c r="F1535" s="1" t="s">
        <v>23</v>
      </c>
      <c r="G1535">
        <v>0</v>
      </c>
      <c r="H1535" t="str">
        <f>IF(Append1[[#This Row],[number_vmail_messages]]&lt;=10, "Low",
IF(Append1[[#This Row],[number_vmail_messages]]&lt;=25, "Medium", "High"))</f>
        <v>Low</v>
      </c>
      <c r="I1535">
        <v>120.5</v>
      </c>
      <c r="J1535">
        <v>127</v>
      </c>
      <c r="K1535">
        <v>20.49</v>
      </c>
      <c r="L1535">
        <v>189.7</v>
      </c>
      <c r="M1535">
        <v>52</v>
      </c>
      <c r="N1535">
        <v>16.12</v>
      </c>
      <c r="O1535">
        <v>270.10000000000002</v>
      </c>
      <c r="P1535">
        <v>107</v>
      </c>
      <c r="Q1535">
        <v>12.15</v>
      </c>
      <c r="R1535">
        <v>14.3</v>
      </c>
      <c r="S1535">
        <v>2</v>
      </c>
      <c r="T1535">
        <v>3.86</v>
      </c>
      <c r="U1535" t="str">
        <f>IF(Append1[[#This Row],[total_intl_charge]] &lt;= MEDIAN(Append1[total_intl_charge]), "Low", "High")</f>
        <v>High</v>
      </c>
      <c r="V1535">
        <v>1</v>
      </c>
      <c r="W1535" t="s">
        <v>23</v>
      </c>
      <c r="X1535" s="1" t="s">
        <v>23</v>
      </c>
      <c r="Y1535">
        <f>IF(Append1[[#This Row],[churn]]="yes", 1,0)</f>
        <v>0</v>
      </c>
      <c r="Z1535" t="str">
        <f>IF(Append1[[#This Row],[total_eve_charge]]&lt;=15,"Low",
IF(Append1[[#This Row],[total_eve_charge]]&lt;=19,"Medium","High"))</f>
        <v>Medium</v>
      </c>
      <c r="AA1535" s="1" t="str">
        <f>IF(Append1[[#This Row],[total_day_charge]]&gt;30,"Heavy User",
IF(Append1[[#This Row],[total_eve_charge]]&gt;20,"Evening User",
IF(Append1[[#This Row],[total_night_charge]]&gt;10,"Night User","Low User")))</f>
        <v>Night User</v>
      </c>
    </row>
    <row r="1536" spans="1:27" hidden="1" x14ac:dyDescent="0.3">
      <c r="A1536">
        <v>785</v>
      </c>
      <c r="B1536" s="1" t="s">
        <v>67</v>
      </c>
      <c r="C1536">
        <v>56</v>
      </c>
      <c r="D1536" s="1" t="s">
        <v>32</v>
      </c>
      <c r="E1536" s="1">
        <v>0</v>
      </c>
      <c r="F1536" s="1" t="s">
        <v>23</v>
      </c>
      <c r="G1536">
        <v>0</v>
      </c>
      <c r="H1536" t="str">
        <f>IF(Append1[[#This Row],[number_vmail_messages]]&lt;=10, "Low",
IF(Append1[[#This Row],[number_vmail_messages]]&lt;=25, "Medium", "High"))</f>
        <v>Low</v>
      </c>
      <c r="I1536">
        <v>91.1</v>
      </c>
      <c r="J1536">
        <v>90</v>
      </c>
      <c r="K1536">
        <v>15.49</v>
      </c>
      <c r="L1536">
        <v>179.3</v>
      </c>
      <c r="M1536">
        <v>115</v>
      </c>
      <c r="N1536">
        <v>15.24</v>
      </c>
      <c r="O1536">
        <v>300.7</v>
      </c>
      <c r="P1536">
        <v>89</v>
      </c>
      <c r="Q1536">
        <v>13.53</v>
      </c>
      <c r="R1536">
        <v>11.9</v>
      </c>
      <c r="S1536">
        <v>8</v>
      </c>
      <c r="T1536">
        <v>3.21</v>
      </c>
      <c r="U1536" t="str">
        <f>IF(Append1[[#This Row],[total_intl_charge]] &lt;= MEDIAN(Append1[total_intl_charge]), "Low", "High")</f>
        <v>High</v>
      </c>
      <c r="V1536">
        <v>2</v>
      </c>
      <c r="W1536" t="s">
        <v>23</v>
      </c>
      <c r="X1536" s="1" t="s">
        <v>23</v>
      </c>
      <c r="Y1536">
        <f>IF(Append1[[#This Row],[churn]]="yes", 1,0)</f>
        <v>0</v>
      </c>
      <c r="Z1536" t="str">
        <f>IF(Append1[[#This Row],[total_eve_charge]]&lt;=15,"Low",
IF(Append1[[#This Row],[total_eve_charge]]&lt;=19,"Medium","High"))</f>
        <v>Medium</v>
      </c>
      <c r="AA1536" s="1" t="str">
        <f>IF(Append1[[#This Row],[total_day_charge]]&gt;30,"Heavy User",
IF(Append1[[#This Row],[total_eve_charge]]&gt;20,"Evening User",
IF(Append1[[#This Row],[total_night_charge]]&gt;10,"Night User","Low User")))</f>
        <v>Night User</v>
      </c>
    </row>
    <row r="1537" spans="1:27" hidden="1" x14ac:dyDescent="0.3">
      <c r="A1537">
        <v>786</v>
      </c>
      <c r="B1537" s="1" t="s">
        <v>51</v>
      </c>
      <c r="C1537">
        <v>117</v>
      </c>
      <c r="D1537" s="1" t="s">
        <v>22</v>
      </c>
      <c r="E1537" s="1">
        <v>0</v>
      </c>
      <c r="F1537" s="1" t="s">
        <v>23</v>
      </c>
      <c r="G1537">
        <v>0</v>
      </c>
      <c r="H1537" t="str">
        <f>IF(Append1[[#This Row],[number_vmail_messages]]&lt;=10, "Low",
IF(Append1[[#This Row],[number_vmail_messages]]&lt;=25, "Medium", "High"))</f>
        <v>Low</v>
      </c>
      <c r="I1537">
        <v>168.8</v>
      </c>
      <c r="J1537">
        <v>137</v>
      </c>
      <c r="K1537">
        <v>28.7</v>
      </c>
      <c r="L1537">
        <v>241.4</v>
      </c>
      <c r="M1537">
        <v>107</v>
      </c>
      <c r="N1537">
        <v>20.52</v>
      </c>
      <c r="O1537">
        <v>204.8</v>
      </c>
      <c r="P1537">
        <v>106</v>
      </c>
      <c r="Q1537">
        <v>9.2200000000000006</v>
      </c>
      <c r="R1537">
        <v>15.5</v>
      </c>
      <c r="S1537">
        <v>4</v>
      </c>
      <c r="T1537">
        <v>4.1900000000000004</v>
      </c>
      <c r="U1537" t="str">
        <f>IF(Append1[[#This Row],[total_intl_charge]] &lt;= MEDIAN(Append1[total_intl_charge]), "Low", "High")</f>
        <v>High</v>
      </c>
      <c r="V1537">
        <v>0</v>
      </c>
      <c r="W1537" t="s">
        <v>23</v>
      </c>
      <c r="X1537" s="1" t="s">
        <v>23</v>
      </c>
      <c r="Y1537">
        <f>IF(Append1[[#This Row],[churn]]="yes", 1,0)</f>
        <v>0</v>
      </c>
      <c r="Z1537" t="str">
        <f>IF(Append1[[#This Row],[total_eve_charge]]&lt;=15,"Low",
IF(Append1[[#This Row],[total_eve_charge]]&lt;=19,"Medium","High"))</f>
        <v>High</v>
      </c>
      <c r="AA1537" s="1" t="str">
        <f>IF(Append1[[#This Row],[total_day_charge]]&gt;30,"Heavy User",
IF(Append1[[#This Row],[total_eve_charge]]&gt;20,"Evening User",
IF(Append1[[#This Row],[total_night_charge]]&gt;10,"Night User","Low User")))</f>
        <v>Evening User</v>
      </c>
    </row>
    <row r="1538" spans="1:27" hidden="1" x14ac:dyDescent="0.3">
      <c r="A1538">
        <v>787</v>
      </c>
      <c r="B1538" s="1" t="s">
        <v>27</v>
      </c>
      <c r="C1538">
        <v>63</v>
      </c>
      <c r="D1538" s="1" t="s">
        <v>26</v>
      </c>
      <c r="E1538" s="1">
        <v>0</v>
      </c>
      <c r="F1538" s="1" t="s">
        <v>23</v>
      </c>
      <c r="G1538">
        <v>0</v>
      </c>
      <c r="H1538" t="str">
        <f>IF(Append1[[#This Row],[number_vmail_messages]]&lt;=10, "Low",
IF(Append1[[#This Row],[number_vmail_messages]]&lt;=25, "Medium", "High"))</f>
        <v>Low</v>
      </c>
      <c r="I1538">
        <v>153.5</v>
      </c>
      <c r="J1538">
        <v>81</v>
      </c>
      <c r="K1538">
        <v>26.1</v>
      </c>
      <c r="L1538">
        <v>287.3</v>
      </c>
      <c r="M1538">
        <v>115</v>
      </c>
      <c r="N1538">
        <v>24.42</v>
      </c>
      <c r="O1538">
        <v>230.2</v>
      </c>
      <c r="P1538">
        <v>85</v>
      </c>
      <c r="Q1538">
        <v>10.36</v>
      </c>
      <c r="R1538">
        <v>6.5</v>
      </c>
      <c r="S1538">
        <v>5</v>
      </c>
      <c r="T1538">
        <v>1.76</v>
      </c>
      <c r="U1538" t="str">
        <f>IF(Append1[[#This Row],[total_intl_charge]] &lt;= MEDIAN(Append1[total_intl_charge]), "Low", "High")</f>
        <v>Low</v>
      </c>
      <c r="V1538">
        <v>2</v>
      </c>
      <c r="W1538" t="s">
        <v>23</v>
      </c>
      <c r="X1538" s="1" t="s">
        <v>23</v>
      </c>
      <c r="Y1538">
        <f>IF(Append1[[#This Row],[churn]]="yes", 1,0)</f>
        <v>0</v>
      </c>
      <c r="Z1538" t="str">
        <f>IF(Append1[[#This Row],[total_eve_charge]]&lt;=15,"Low",
IF(Append1[[#This Row],[total_eve_charge]]&lt;=19,"Medium","High"))</f>
        <v>High</v>
      </c>
      <c r="AA1538" s="1" t="str">
        <f>IF(Append1[[#This Row],[total_day_charge]]&gt;30,"Heavy User",
IF(Append1[[#This Row],[total_eve_charge]]&gt;20,"Evening User",
IF(Append1[[#This Row],[total_night_charge]]&gt;10,"Night User","Low User")))</f>
        <v>Evening User</v>
      </c>
    </row>
    <row r="1539" spans="1:27" hidden="1" x14ac:dyDescent="0.3">
      <c r="A1539">
        <v>788</v>
      </c>
      <c r="B1539" s="1" t="s">
        <v>28</v>
      </c>
      <c r="C1539">
        <v>126</v>
      </c>
      <c r="D1539" s="1" t="s">
        <v>22</v>
      </c>
      <c r="E1539" s="1">
        <v>0</v>
      </c>
      <c r="F1539" s="1" t="s">
        <v>23</v>
      </c>
      <c r="G1539">
        <v>0</v>
      </c>
      <c r="H1539" t="str">
        <f>IF(Append1[[#This Row],[number_vmail_messages]]&lt;=10, "Low",
IF(Append1[[#This Row],[number_vmail_messages]]&lt;=25, "Medium", "High"))</f>
        <v>Low</v>
      </c>
      <c r="I1539">
        <v>226.2</v>
      </c>
      <c r="J1539">
        <v>88</v>
      </c>
      <c r="K1539">
        <v>38.450000000000003</v>
      </c>
      <c r="L1539">
        <v>140.30000000000001</v>
      </c>
      <c r="M1539">
        <v>114</v>
      </c>
      <c r="N1539">
        <v>11.93</v>
      </c>
      <c r="O1539">
        <v>208.9</v>
      </c>
      <c r="P1539">
        <v>110</v>
      </c>
      <c r="Q1539">
        <v>9.4</v>
      </c>
      <c r="R1539">
        <v>6.4</v>
      </c>
      <c r="S1539">
        <v>2</v>
      </c>
      <c r="T1539">
        <v>1.73</v>
      </c>
      <c r="U1539" t="str">
        <f>IF(Append1[[#This Row],[total_intl_charge]] &lt;= MEDIAN(Append1[total_intl_charge]), "Low", "High")</f>
        <v>Low</v>
      </c>
      <c r="V1539">
        <v>0</v>
      </c>
      <c r="W1539" t="s">
        <v>23</v>
      </c>
      <c r="X1539" s="1" t="s">
        <v>23</v>
      </c>
      <c r="Y1539">
        <f>IF(Append1[[#This Row],[churn]]="yes", 1,0)</f>
        <v>0</v>
      </c>
      <c r="Z1539" t="str">
        <f>IF(Append1[[#This Row],[total_eve_charge]]&lt;=15,"Low",
IF(Append1[[#This Row],[total_eve_charge]]&lt;=19,"Medium","High"))</f>
        <v>Low</v>
      </c>
      <c r="AA1539" s="1" t="str">
        <f>IF(Append1[[#This Row],[total_day_charge]]&gt;30,"Heavy User",
IF(Append1[[#This Row],[total_eve_charge]]&gt;20,"Evening User",
IF(Append1[[#This Row],[total_night_charge]]&gt;10,"Night User","Low User")))</f>
        <v>Heavy User</v>
      </c>
    </row>
    <row r="1540" spans="1:27" hidden="1" x14ac:dyDescent="0.3">
      <c r="A1540">
        <v>789</v>
      </c>
      <c r="B1540" s="1" t="s">
        <v>64</v>
      </c>
      <c r="C1540">
        <v>132</v>
      </c>
      <c r="D1540" s="1" t="s">
        <v>26</v>
      </c>
      <c r="E1540" s="1">
        <v>0</v>
      </c>
      <c r="F1540" s="1" t="s">
        <v>23</v>
      </c>
      <c r="G1540">
        <v>0</v>
      </c>
      <c r="H1540" t="str">
        <f>IF(Append1[[#This Row],[number_vmail_messages]]&lt;=10, "Low",
IF(Append1[[#This Row],[number_vmail_messages]]&lt;=25, "Medium", "High"))</f>
        <v>Low</v>
      </c>
      <c r="I1540">
        <v>191.9</v>
      </c>
      <c r="J1540">
        <v>107</v>
      </c>
      <c r="K1540">
        <v>32.619999999999997</v>
      </c>
      <c r="L1540">
        <v>206.9</v>
      </c>
      <c r="M1540">
        <v>127</v>
      </c>
      <c r="N1540">
        <v>17.59</v>
      </c>
      <c r="O1540">
        <v>272</v>
      </c>
      <c r="P1540">
        <v>88</v>
      </c>
      <c r="Q1540">
        <v>12.24</v>
      </c>
      <c r="R1540">
        <v>12.6</v>
      </c>
      <c r="S1540">
        <v>2</v>
      </c>
      <c r="T1540">
        <v>3.4</v>
      </c>
      <c r="U1540" t="str">
        <f>IF(Append1[[#This Row],[total_intl_charge]] &lt;= MEDIAN(Append1[total_intl_charge]), "Low", "High")</f>
        <v>High</v>
      </c>
      <c r="V1540">
        <v>1</v>
      </c>
      <c r="W1540" t="s">
        <v>23</v>
      </c>
      <c r="X1540" s="1" t="s">
        <v>23</v>
      </c>
      <c r="Y1540">
        <f>IF(Append1[[#This Row],[churn]]="yes", 1,0)</f>
        <v>0</v>
      </c>
      <c r="Z1540" t="str">
        <f>IF(Append1[[#This Row],[total_eve_charge]]&lt;=15,"Low",
IF(Append1[[#This Row],[total_eve_charge]]&lt;=19,"Medium","High"))</f>
        <v>Medium</v>
      </c>
      <c r="AA1540" s="1" t="str">
        <f>IF(Append1[[#This Row],[total_day_charge]]&gt;30,"Heavy User",
IF(Append1[[#This Row],[total_eve_charge]]&gt;20,"Evening User",
IF(Append1[[#This Row],[total_night_charge]]&gt;10,"Night User","Low User")))</f>
        <v>Heavy User</v>
      </c>
    </row>
    <row r="1541" spans="1:27" x14ac:dyDescent="0.3">
      <c r="A1541">
        <v>790</v>
      </c>
      <c r="B1541" s="1" t="s">
        <v>74</v>
      </c>
      <c r="C1541">
        <v>81</v>
      </c>
      <c r="D1541" s="1" t="s">
        <v>22</v>
      </c>
      <c r="E1541" s="1">
        <v>0</v>
      </c>
      <c r="F1541" s="1" t="s">
        <v>24</v>
      </c>
      <c r="G1541">
        <v>28</v>
      </c>
      <c r="H1541" t="str">
        <f>IF(Append1[[#This Row],[number_vmail_messages]]&lt;=10, "Low",
IF(Append1[[#This Row],[number_vmail_messages]]&lt;=25, "Medium", "High"))</f>
        <v>High</v>
      </c>
      <c r="I1541">
        <v>167.9</v>
      </c>
      <c r="J1541">
        <v>147</v>
      </c>
      <c r="K1541">
        <v>28.54</v>
      </c>
      <c r="L1541">
        <v>190.7</v>
      </c>
      <c r="M1541">
        <v>105</v>
      </c>
      <c r="N1541">
        <v>16.21</v>
      </c>
      <c r="O1541">
        <v>193</v>
      </c>
      <c r="P1541">
        <v>103</v>
      </c>
      <c r="Q1541">
        <v>8.69</v>
      </c>
      <c r="R1541">
        <v>9.1999999999999993</v>
      </c>
      <c r="S1541">
        <v>6</v>
      </c>
      <c r="T1541">
        <v>2.48</v>
      </c>
      <c r="U1541" t="str">
        <f>IF(Append1[[#This Row],[total_intl_charge]] &lt;= MEDIAN(Append1[total_intl_charge]), "Low", "High")</f>
        <v>Low</v>
      </c>
      <c r="V1541">
        <v>4</v>
      </c>
      <c r="W1541" t="s">
        <v>24</v>
      </c>
      <c r="X1541" s="1" t="s">
        <v>23</v>
      </c>
      <c r="Y1541">
        <f>IF(Append1[[#This Row],[churn]]="yes", 1,0)</f>
        <v>1</v>
      </c>
      <c r="Z1541" t="str">
        <f>IF(Append1[[#This Row],[total_eve_charge]]&lt;=15,"Low",
IF(Append1[[#This Row],[total_eve_charge]]&lt;=19,"Medium","High"))</f>
        <v>Medium</v>
      </c>
      <c r="AA1541" s="1" t="str">
        <f>IF(Append1[[#This Row],[total_day_charge]]&gt;30,"Heavy User",
IF(Append1[[#This Row],[total_eve_charge]]&gt;20,"Evening User",
IF(Append1[[#This Row],[total_night_charge]]&gt;10,"Night User","Low User")))</f>
        <v>Low User</v>
      </c>
    </row>
    <row r="1542" spans="1:27" hidden="1" x14ac:dyDescent="0.3">
      <c r="A1542">
        <v>791</v>
      </c>
      <c r="B1542" s="1" t="s">
        <v>72</v>
      </c>
      <c r="C1542">
        <v>122</v>
      </c>
      <c r="D1542" s="1" t="s">
        <v>22</v>
      </c>
      <c r="E1542" s="1">
        <v>0</v>
      </c>
      <c r="F1542" s="1" t="s">
        <v>23</v>
      </c>
      <c r="G1542">
        <v>0</v>
      </c>
      <c r="H1542" t="str">
        <f>IF(Append1[[#This Row],[number_vmail_messages]]&lt;=10, "Low",
IF(Append1[[#This Row],[number_vmail_messages]]&lt;=25, "Medium", "High"))</f>
        <v>Low</v>
      </c>
      <c r="I1542">
        <v>180</v>
      </c>
      <c r="J1542">
        <v>88</v>
      </c>
      <c r="K1542">
        <v>30.6</v>
      </c>
      <c r="L1542">
        <v>145</v>
      </c>
      <c r="M1542">
        <v>77</v>
      </c>
      <c r="N1542">
        <v>12.33</v>
      </c>
      <c r="O1542">
        <v>233.7</v>
      </c>
      <c r="P1542">
        <v>120</v>
      </c>
      <c r="Q1542">
        <v>10.52</v>
      </c>
      <c r="R1542">
        <v>11.5</v>
      </c>
      <c r="S1542">
        <v>6</v>
      </c>
      <c r="T1542">
        <v>3.11</v>
      </c>
      <c r="U1542" t="str">
        <f>IF(Append1[[#This Row],[total_intl_charge]] &lt;= MEDIAN(Append1[total_intl_charge]), "Low", "High")</f>
        <v>High</v>
      </c>
      <c r="V1542">
        <v>2</v>
      </c>
      <c r="W1542" t="s">
        <v>23</v>
      </c>
      <c r="X1542" s="1" t="s">
        <v>23</v>
      </c>
      <c r="Y1542">
        <f>IF(Append1[[#This Row],[churn]]="yes", 1,0)</f>
        <v>0</v>
      </c>
      <c r="Z1542" t="str">
        <f>IF(Append1[[#This Row],[total_eve_charge]]&lt;=15,"Low",
IF(Append1[[#This Row],[total_eve_charge]]&lt;=19,"Medium","High"))</f>
        <v>Low</v>
      </c>
      <c r="AA1542" s="1" t="str">
        <f>IF(Append1[[#This Row],[total_day_charge]]&gt;30,"Heavy User",
IF(Append1[[#This Row],[total_eve_charge]]&gt;20,"Evening User",
IF(Append1[[#This Row],[total_night_charge]]&gt;10,"Night User","Low User")))</f>
        <v>Heavy User</v>
      </c>
    </row>
    <row r="1543" spans="1:27" hidden="1" x14ac:dyDescent="0.3">
      <c r="A1543">
        <v>792</v>
      </c>
      <c r="B1543" s="1" t="s">
        <v>34</v>
      </c>
      <c r="C1543">
        <v>46</v>
      </c>
      <c r="D1543" s="1" t="s">
        <v>32</v>
      </c>
      <c r="E1543" s="1">
        <v>0</v>
      </c>
      <c r="F1543" s="1" t="s">
        <v>23</v>
      </c>
      <c r="G1543">
        <v>0</v>
      </c>
      <c r="H1543" t="str">
        <f>IF(Append1[[#This Row],[number_vmail_messages]]&lt;=10, "Low",
IF(Append1[[#This Row],[number_vmail_messages]]&lt;=25, "Medium", "High"))</f>
        <v>Low</v>
      </c>
      <c r="I1543">
        <v>257.39999999999998</v>
      </c>
      <c r="J1543">
        <v>67</v>
      </c>
      <c r="K1543">
        <v>43.76</v>
      </c>
      <c r="L1543">
        <v>261.10000000000002</v>
      </c>
      <c r="M1543">
        <v>91</v>
      </c>
      <c r="N1543">
        <v>22.19</v>
      </c>
      <c r="O1543">
        <v>204.4</v>
      </c>
      <c r="P1543">
        <v>107</v>
      </c>
      <c r="Q1543">
        <v>9.1999999999999993</v>
      </c>
      <c r="R1543">
        <v>13.4</v>
      </c>
      <c r="S1543">
        <v>5</v>
      </c>
      <c r="T1543">
        <v>3.62</v>
      </c>
      <c r="U1543" t="str">
        <f>IF(Append1[[#This Row],[total_intl_charge]] &lt;= MEDIAN(Append1[total_intl_charge]), "Low", "High")</f>
        <v>High</v>
      </c>
      <c r="V1543">
        <v>2</v>
      </c>
      <c r="W1543" t="s">
        <v>24</v>
      </c>
      <c r="X1543" s="1" t="s">
        <v>23</v>
      </c>
      <c r="Y1543">
        <f>IF(Append1[[#This Row],[churn]]="yes", 1,0)</f>
        <v>1</v>
      </c>
      <c r="Z1543" t="str">
        <f>IF(Append1[[#This Row],[total_eve_charge]]&lt;=15,"Low",
IF(Append1[[#This Row],[total_eve_charge]]&lt;=19,"Medium","High"))</f>
        <v>High</v>
      </c>
      <c r="AA1543" s="1" t="str">
        <f>IF(Append1[[#This Row],[total_day_charge]]&gt;30,"Heavy User",
IF(Append1[[#This Row],[total_eve_charge]]&gt;20,"Evening User",
IF(Append1[[#This Row],[total_night_charge]]&gt;10,"Night User","Low User")))</f>
        <v>Heavy User</v>
      </c>
    </row>
    <row r="1544" spans="1:27" x14ac:dyDescent="0.3">
      <c r="A1544">
        <v>793</v>
      </c>
      <c r="B1544" s="1" t="s">
        <v>38</v>
      </c>
      <c r="C1544">
        <v>150</v>
      </c>
      <c r="D1544" s="1" t="s">
        <v>22</v>
      </c>
      <c r="E1544" s="1">
        <v>0</v>
      </c>
      <c r="F1544" s="1" t="s">
        <v>24</v>
      </c>
      <c r="G1544">
        <v>28</v>
      </c>
      <c r="H1544" t="str">
        <f>IF(Append1[[#This Row],[number_vmail_messages]]&lt;=10, "Low",
IF(Append1[[#This Row],[number_vmail_messages]]&lt;=25, "Medium", "High"))</f>
        <v>High</v>
      </c>
      <c r="I1544">
        <v>174.4</v>
      </c>
      <c r="J1544">
        <v>75</v>
      </c>
      <c r="K1544">
        <v>29.65</v>
      </c>
      <c r="L1544">
        <v>169.9</v>
      </c>
      <c r="M1544">
        <v>80</v>
      </c>
      <c r="N1544">
        <v>14.44</v>
      </c>
      <c r="O1544">
        <v>201.6</v>
      </c>
      <c r="P1544">
        <v>130</v>
      </c>
      <c r="Q1544">
        <v>9.07</v>
      </c>
      <c r="R1544">
        <v>11</v>
      </c>
      <c r="S1544">
        <v>4</v>
      </c>
      <c r="T1544">
        <v>2.97</v>
      </c>
      <c r="U1544" t="str">
        <f>IF(Append1[[#This Row],[total_intl_charge]] &lt;= MEDIAN(Append1[total_intl_charge]), "Low", "High")</f>
        <v>High</v>
      </c>
      <c r="V1544">
        <v>1</v>
      </c>
      <c r="W1544" t="s">
        <v>23</v>
      </c>
      <c r="X1544" s="1" t="s">
        <v>23</v>
      </c>
      <c r="Y1544">
        <f>IF(Append1[[#This Row],[churn]]="yes", 1,0)</f>
        <v>0</v>
      </c>
      <c r="Z1544" t="str">
        <f>IF(Append1[[#This Row],[total_eve_charge]]&lt;=15,"Low",
IF(Append1[[#This Row],[total_eve_charge]]&lt;=19,"Medium","High"))</f>
        <v>Low</v>
      </c>
      <c r="AA1544" s="1" t="str">
        <f>IF(Append1[[#This Row],[total_day_charge]]&gt;30,"Heavy User",
IF(Append1[[#This Row],[total_eve_charge]]&gt;20,"Evening User",
IF(Append1[[#This Row],[total_night_charge]]&gt;10,"Night User","Low User")))</f>
        <v>Low User</v>
      </c>
    </row>
    <row r="1545" spans="1:27" hidden="1" x14ac:dyDescent="0.3">
      <c r="A1545">
        <v>794</v>
      </c>
      <c r="B1545" s="1" t="s">
        <v>35</v>
      </c>
      <c r="C1545">
        <v>99</v>
      </c>
      <c r="D1545" s="1" t="s">
        <v>32</v>
      </c>
      <c r="E1545" s="1">
        <v>0</v>
      </c>
      <c r="F1545" s="1" t="s">
        <v>23</v>
      </c>
      <c r="G1545">
        <v>0</v>
      </c>
      <c r="H1545" t="str">
        <f>IF(Append1[[#This Row],[number_vmail_messages]]&lt;=10, "Low",
IF(Append1[[#This Row],[number_vmail_messages]]&lt;=25, "Medium", "High"))</f>
        <v>Low</v>
      </c>
      <c r="I1545">
        <v>159.69999999999999</v>
      </c>
      <c r="J1545">
        <v>83</v>
      </c>
      <c r="K1545">
        <v>27.15</v>
      </c>
      <c r="L1545">
        <v>155.4</v>
      </c>
      <c r="M1545">
        <v>121</v>
      </c>
      <c r="N1545">
        <v>13.21</v>
      </c>
      <c r="O1545">
        <v>255.7</v>
      </c>
      <c r="P1545">
        <v>114</v>
      </c>
      <c r="Q1545">
        <v>11.51</v>
      </c>
      <c r="R1545">
        <v>8.4</v>
      </c>
      <c r="S1545">
        <v>3</v>
      </c>
      <c r="T1545">
        <v>2.27</v>
      </c>
      <c r="U1545" t="str">
        <f>IF(Append1[[#This Row],[total_intl_charge]] &lt;= MEDIAN(Append1[total_intl_charge]), "Low", "High")</f>
        <v>Low</v>
      </c>
      <c r="V1545">
        <v>1</v>
      </c>
      <c r="W1545" t="s">
        <v>23</v>
      </c>
      <c r="X1545" s="1" t="s">
        <v>23</v>
      </c>
      <c r="Y1545">
        <f>IF(Append1[[#This Row],[churn]]="yes", 1,0)</f>
        <v>0</v>
      </c>
      <c r="Z1545" t="str">
        <f>IF(Append1[[#This Row],[total_eve_charge]]&lt;=15,"Low",
IF(Append1[[#This Row],[total_eve_charge]]&lt;=19,"Medium","High"))</f>
        <v>Low</v>
      </c>
      <c r="AA1545" s="1" t="str">
        <f>IF(Append1[[#This Row],[total_day_charge]]&gt;30,"Heavy User",
IF(Append1[[#This Row],[total_eve_charge]]&gt;20,"Evening User",
IF(Append1[[#This Row],[total_night_charge]]&gt;10,"Night User","Low User")))</f>
        <v>Night User</v>
      </c>
    </row>
    <row r="1546" spans="1:27" hidden="1" x14ac:dyDescent="0.3">
      <c r="A1546">
        <v>795</v>
      </c>
      <c r="B1546" s="1" t="s">
        <v>25</v>
      </c>
      <c r="C1546">
        <v>87</v>
      </c>
      <c r="D1546" s="1" t="s">
        <v>32</v>
      </c>
      <c r="E1546" s="1">
        <v>0</v>
      </c>
      <c r="F1546" s="1" t="s">
        <v>23</v>
      </c>
      <c r="G1546">
        <v>0</v>
      </c>
      <c r="H1546" t="str">
        <f>IF(Append1[[#This Row],[number_vmail_messages]]&lt;=10, "Low",
IF(Append1[[#This Row],[number_vmail_messages]]&lt;=25, "Medium", "High"))</f>
        <v>Low</v>
      </c>
      <c r="I1546">
        <v>237.2</v>
      </c>
      <c r="J1546">
        <v>124</v>
      </c>
      <c r="K1546">
        <v>40.32</v>
      </c>
      <c r="L1546">
        <v>222.6</v>
      </c>
      <c r="M1546">
        <v>87</v>
      </c>
      <c r="N1546">
        <v>18.920000000000002</v>
      </c>
      <c r="O1546">
        <v>173.3</v>
      </c>
      <c r="P1546">
        <v>81</v>
      </c>
      <c r="Q1546">
        <v>7.8</v>
      </c>
      <c r="R1546">
        <v>11</v>
      </c>
      <c r="S1546">
        <v>3</v>
      </c>
      <c r="T1546">
        <v>2.97</v>
      </c>
      <c r="U1546" t="str">
        <f>IF(Append1[[#This Row],[total_intl_charge]] &lt;= MEDIAN(Append1[total_intl_charge]), "Low", "High")</f>
        <v>High</v>
      </c>
      <c r="V1546">
        <v>1</v>
      </c>
      <c r="W1546" t="s">
        <v>23</v>
      </c>
      <c r="X1546" s="1" t="s">
        <v>23</v>
      </c>
      <c r="Y1546">
        <f>IF(Append1[[#This Row],[churn]]="yes", 1,0)</f>
        <v>0</v>
      </c>
      <c r="Z1546" t="str">
        <f>IF(Append1[[#This Row],[total_eve_charge]]&lt;=15,"Low",
IF(Append1[[#This Row],[total_eve_charge]]&lt;=19,"Medium","High"))</f>
        <v>Medium</v>
      </c>
      <c r="AA1546" s="1" t="str">
        <f>IF(Append1[[#This Row],[total_day_charge]]&gt;30,"Heavy User",
IF(Append1[[#This Row],[total_eve_charge]]&gt;20,"Evening User",
IF(Append1[[#This Row],[total_night_charge]]&gt;10,"Night User","Low User")))</f>
        <v>Heavy User</v>
      </c>
    </row>
    <row r="1547" spans="1:27" hidden="1" x14ac:dyDescent="0.3">
      <c r="A1547">
        <v>796</v>
      </c>
      <c r="B1547" s="1" t="s">
        <v>28</v>
      </c>
      <c r="C1547">
        <v>101</v>
      </c>
      <c r="D1547" s="1" t="s">
        <v>22</v>
      </c>
      <c r="E1547" s="1">
        <v>0</v>
      </c>
      <c r="F1547" s="1" t="s">
        <v>23</v>
      </c>
      <c r="G1547">
        <v>0</v>
      </c>
      <c r="H1547" t="str">
        <f>IF(Append1[[#This Row],[number_vmail_messages]]&lt;=10, "Low",
IF(Append1[[#This Row],[number_vmail_messages]]&lt;=25, "Medium", "High"))</f>
        <v>Low</v>
      </c>
      <c r="I1547">
        <v>153.80000000000001</v>
      </c>
      <c r="J1547">
        <v>89</v>
      </c>
      <c r="K1547">
        <v>26.15</v>
      </c>
      <c r="L1547">
        <v>234</v>
      </c>
      <c r="M1547">
        <v>89</v>
      </c>
      <c r="N1547">
        <v>19.89</v>
      </c>
      <c r="O1547">
        <v>196.3</v>
      </c>
      <c r="P1547">
        <v>77</v>
      </c>
      <c r="Q1547">
        <v>8.83</v>
      </c>
      <c r="R1547">
        <v>11.6</v>
      </c>
      <c r="S1547">
        <v>2</v>
      </c>
      <c r="T1547">
        <v>3.13</v>
      </c>
      <c r="U1547" t="str">
        <f>IF(Append1[[#This Row],[total_intl_charge]] &lt;= MEDIAN(Append1[total_intl_charge]), "Low", "High")</f>
        <v>High</v>
      </c>
      <c r="V1547">
        <v>4</v>
      </c>
      <c r="W1547" t="s">
        <v>23</v>
      </c>
      <c r="X1547" s="1" t="s">
        <v>23</v>
      </c>
      <c r="Y1547">
        <f>IF(Append1[[#This Row],[churn]]="yes", 1,0)</f>
        <v>0</v>
      </c>
      <c r="Z1547" t="str">
        <f>IF(Append1[[#This Row],[total_eve_charge]]&lt;=15,"Low",
IF(Append1[[#This Row],[total_eve_charge]]&lt;=19,"Medium","High"))</f>
        <v>High</v>
      </c>
      <c r="AA1547" s="1" t="str">
        <f>IF(Append1[[#This Row],[total_day_charge]]&gt;30,"Heavy User",
IF(Append1[[#This Row],[total_eve_charge]]&gt;20,"Evening User",
IF(Append1[[#This Row],[total_night_charge]]&gt;10,"Night User","Low User")))</f>
        <v>Low User</v>
      </c>
    </row>
    <row r="1548" spans="1:27" hidden="1" x14ac:dyDescent="0.3">
      <c r="A1548">
        <v>797</v>
      </c>
      <c r="B1548" s="1" t="s">
        <v>53</v>
      </c>
      <c r="C1548">
        <v>53</v>
      </c>
      <c r="D1548" s="1" t="s">
        <v>22</v>
      </c>
      <c r="E1548" s="1">
        <v>0</v>
      </c>
      <c r="F1548" s="1" t="s">
        <v>23</v>
      </c>
      <c r="G1548">
        <v>0</v>
      </c>
      <c r="H1548" t="str">
        <f>IF(Append1[[#This Row],[number_vmail_messages]]&lt;=10, "Low",
IF(Append1[[#This Row],[number_vmail_messages]]&lt;=25, "Medium", "High"))</f>
        <v>Low</v>
      </c>
      <c r="I1548">
        <v>205.1</v>
      </c>
      <c r="J1548">
        <v>86</v>
      </c>
      <c r="K1548">
        <v>34.869999999999997</v>
      </c>
      <c r="L1548">
        <v>160.5</v>
      </c>
      <c r="M1548">
        <v>95</v>
      </c>
      <c r="N1548">
        <v>13.64</v>
      </c>
      <c r="O1548">
        <v>149.5</v>
      </c>
      <c r="P1548">
        <v>142</v>
      </c>
      <c r="Q1548">
        <v>6.73</v>
      </c>
      <c r="R1548">
        <v>10.7</v>
      </c>
      <c r="S1548">
        <v>2</v>
      </c>
      <c r="T1548">
        <v>2.89</v>
      </c>
      <c r="U1548" t="str">
        <f>IF(Append1[[#This Row],[total_intl_charge]] &lt;= MEDIAN(Append1[total_intl_charge]), "Low", "High")</f>
        <v>High</v>
      </c>
      <c r="V1548">
        <v>3</v>
      </c>
      <c r="W1548" t="s">
        <v>23</v>
      </c>
      <c r="X1548" s="1" t="s">
        <v>23</v>
      </c>
      <c r="Y1548">
        <f>IF(Append1[[#This Row],[churn]]="yes", 1,0)</f>
        <v>0</v>
      </c>
      <c r="Z1548" t="str">
        <f>IF(Append1[[#This Row],[total_eve_charge]]&lt;=15,"Low",
IF(Append1[[#This Row],[total_eve_charge]]&lt;=19,"Medium","High"))</f>
        <v>Low</v>
      </c>
      <c r="AA1548" s="1" t="str">
        <f>IF(Append1[[#This Row],[total_day_charge]]&gt;30,"Heavy User",
IF(Append1[[#This Row],[total_eve_charge]]&gt;20,"Evening User",
IF(Append1[[#This Row],[total_night_charge]]&gt;10,"Night User","Low User")))</f>
        <v>Heavy User</v>
      </c>
    </row>
    <row r="1549" spans="1:27" x14ac:dyDescent="0.3">
      <c r="A1549">
        <v>798</v>
      </c>
      <c r="B1549" s="1" t="s">
        <v>41</v>
      </c>
      <c r="C1549">
        <v>132</v>
      </c>
      <c r="D1549" s="1" t="s">
        <v>22</v>
      </c>
      <c r="E1549" s="1">
        <v>0</v>
      </c>
      <c r="F1549" s="1" t="s">
        <v>24</v>
      </c>
      <c r="G1549">
        <v>39</v>
      </c>
      <c r="H1549" t="str">
        <f>IF(Append1[[#This Row],[number_vmail_messages]]&lt;=10, "Low",
IF(Append1[[#This Row],[number_vmail_messages]]&lt;=25, "Medium", "High"))</f>
        <v>High</v>
      </c>
      <c r="I1549">
        <v>175.7</v>
      </c>
      <c r="J1549">
        <v>93</v>
      </c>
      <c r="K1549">
        <v>29.87</v>
      </c>
      <c r="L1549">
        <v>187.2</v>
      </c>
      <c r="M1549">
        <v>94</v>
      </c>
      <c r="N1549">
        <v>15.91</v>
      </c>
      <c r="O1549">
        <v>225.5</v>
      </c>
      <c r="P1549">
        <v>118</v>
      </c>
      <c r="Q1549">
        <v>10.15</v>
      </c>
      <c r="R1549">
        <v>8.6</v>
      </c>
      <c r="S1549">
        <v>3</v>
      </c>
      <c r="T1549">
        <v>2.3199999999999998</v>
      </c>
      <c r="U1549" t="str">
        <f>IF(Append1[[#This Row],[total_intl_charge]] &lt;= MEDIAN(Append1[total_intl_charge]), "Low", "High")</f>
        <v>Low</v>
      </c>
      <c r="V1549">
        <v>2</v>
      </c>
      <c r="W1549" t="s">
        <v>23</v>
      </c>
      <c r="X1549" s="1" t="s">
        <v>23</v>
      </c>
      <c r="Y1549">
        <f>IF(Append1[[#This Row],[churn]]="yes", 1,0)</f>
        <v>0</v>
      </c>
      <c r="Z1549" t="str">
        <f>IF(Append1[[#This Row],[total_eve_charge]]&lt;=15,"Low",
IF(Append1[[#This Row],[total_eve_charge]]&lt;=19,"Medium","High"))</f>
        <v>Medium</v>
      </c>
      <c r="AA1549" s="1" t="str">
        <f>IF(Append1[[#This Row],[total_day_charge]]&gt;30,"Heavy User",
IF(Append1[[#This Row],[total_eve_charge]]&gt;20,"Evening User",
IF(Append1[[#This Row],[total_night_charge]]&gt;10,"Night User","Low User")))</f>
        <v>Night User</v>
      </c>
    </row>
    <row r="1550" spans="1:27" hidden="1" x14ac:dyDescent="0.3">
      <c r="A1550">
        <v>799</v>
      </c>
      <c r="B1550" s="1" t="s">
        <v>66</v>
      </c>
      <c r="C1550">
        <v>158</v>
      </c>
      <c r="D1550" s="1" t="s">
        <v>26</v>
      </c>
      <c r="E1550" s="1">
        <v>0</v>
      </c>
      <c r="F1550" s="1" t="s">
        <v>23</v>
      </c>
      <c r="G1550">
        <v>0</v>
      </c>
      <c r="H1550" t="str">
        <f>IF(Append1[[#This Row],[number_vmail_messages]]&lt;=10, "Low",
IF(Append1[[#This Row],[number_vmail_messages]]&lt;=25, "Medium", "High"))</f>
        <v>Low</v>
      </c>
      <c r="I1550">
        <v>155.9</v>
      </c>
      <c r="J1550">
        <v>123</v>
      </c>
      <c r="K1550">
        <v>26.5</v>
      </c>
      <c r="L1550">
        <v>224.2</v>
      </c>
      <c r="M1550">
        <v>112</v>
      </c>
      <c r="N1550">
        <v>19.059999999999999</v>
      </c>
      <c r="O1550">
        <v>221</v>
      </c>
      <c r="P1550">
        <v>116</v>
      </c>
      <c r="Q1550">
        <v>9.9499999999999993</v>
      </c>
      <c r="R1550">
        <v>8.6</v>
      </c>
      <c r="S1550">
        <v>8</v>
      </c>
      <c r="T1550">
        <v>2.3199999999999998</v>
      </c>
      <c r="U1550" t="str">
        <f>IF(Append1[[#This Row],[total_intl_charge]] &lt;= MEDIAN(Append1[total_intl_charge]), "Low", "High")</f>
        <v>Low</v>
      </c>
      <c r="V1550">
        <v>2</v>
      </c>
      <c r="W1550" t="s">
        <v>23</v>
      </c>
      <c r="X1550" s="1" t="s">
        <v>23</v>
      </c>
      <c r="Y1550">
        <f>IF(Append1[[#This Row],[churn]]="yes", 1,0)</f>
        <v>0</v>
      </c>
      <c r="Z1550" t="str">
        <f>IF(Append1[[#This Row],[total_eve_charge]]&lt;=15,"Low",
IF(Append1[[#This Row],[total_eve_charge]]&lt;=19,"Medium","High"))</f>
        <v>High</v>
      </c>
      <c r="AA1550" s="1" t="str">
        <f>IF(Append1[[#This Row],[total_day_charge]]&gt;30,"Heavy User",
IF(Append1[[#This Row],[total_eve_charge]]&gt;20,"Evening User",
IF(Append1[[#This Row],[total_night_charge]]&gt;10,"Night User","Low User")))</f>
        <v>Low User</v>
      </c>
    </row>
    <row r="1551" spans="1:27" x14ac:dyDescent="0.3">
      <c r="A1551">
        <v>800</v>
      </c>
      <c r="B1551" s="1" t="s">
        <v>59</v>
      </c>
      <c r="C1551">
        <v>114</v>
      </c>
      <c r="D1551" s="1" t="s">
        <v>22</v>
      </c>
      <c r="E1551" s="1">
        <v>0</v>
      </c>
      <c r="F1551" s="1" t="s">
        <v>24</v>
      </c>
      <c r="G1551">
        <v>34</v>
      </c>
      <c r="H1551" t="str">
        <f>IF(Append1[[#This Row],[number_vmail_messages]]&lt;=10, "Low",
IF(Append1[[#This Row],[number_vmail_messages]]&lt;=25, "Medium", "High"))</f>
        <v>High</v>
      </c>
      <c r="I1551">
        <v>154.4</v>
      </c>
      <c r="J1551">
        <v>109</v>
      </c>
      <c r="K1551">
        <v>26.25</v>
      </c>
      <c r="L1551">
        <v>221.4</v>
      </c>
      <c r="M1551">
        <v>142</v>
      </c>
      <c r="N1551">
        <v>18.82</v>
      </c>
      <c r="O1551">
        <v>208.5</v>
      </c>
      <c r="P1551">
        <v>103</v>
      </c>
      <c r="Q1551">
        <v>9.3800000000000008</v>
      </c>
      <c r="R1551">
        <v>10.3</v>
      </c>
      <c r="S1551">
        <v>5</v>
      </c>
      <c r="T1551">
        <v>2.78</v>
      </c>
      <c r="U1551" t="str">
        <f>IF(Append1[[#This Row],[total_intl_charge]] &lt;= MEDIAN(Append1[total_intl_charge]), "Low", "High")</f>
        <v>Low</v>
      </c>
      <c r="V1551">
        <v>0</v>
      </c>
      <c r="W1551" t="s">
        <v>23</v>
      </c>
      <c r="X1551" s="1" t="s">
        <v>23</v>
      </c>
      <c r="Y1551">
        <f>IF(Append1[[#This Row],[churn]]="yes", 1,0)</f>
        <v>0</v>
      </c>
      <c r="Z1551" t="str">
        <f>IF(Append1[[#This Row],[total_eve_charge]]&lt;=15,"Low",
IF(Append1[[#This Row],[total_eve_charge]]&lt;=19,"Medium","High"))</f>
        <v>Medium</v>
      </c>
      <c r="AA1551" s="1" t="str">
        <f>IF(Append1[[#This Row],[total_day_charge]]&gt;30,"Heavy User",
IF(Append1[[#This Row],[total_eve_charge]]&gt;20,"Evening User",
IF(Append1[[#This Row],[total_night_charge]]&gt;10,"Night User","Low User")))</f>
        <v>Low User</v>
      </c>
    </row>
    <row r="1552" spans="1:27" hidden="1" x14ac:dyDescent="0.3">
      <c r="A1552">
        <v>801</v>
      </c>
      <c r="B1552" s="1" t="s">
        <v>74</v>
      </c>
      <c r="C1552">
        <v>144</v>
      </c>
      <c r="D1552" s="1" t="s">
        <v>22</v>
      </c>
      <c r="E1552" s="1">
        <v>1</v>
      </c>
      <c r="F1552" s="1" t="s">
        <v>23</v>
      </c>
      <c r="G1552">
        <v>0</v>
      </c>
      <c r="H1552" t="str">
        <f>IF(Append1[[#This Row],[number_vmail_messages]]&lt;=10, "Low",
IF(Append1[[#This Row],[number_vmail_messages]]&lt;=25, "Medium", "High"))</f>
        <v>Low</v>
      </c>
      <c r="I1552">
        <v>150</v>
      </c>
      <c r="J1552">
        <v>69</v>
      </c>
      <c r="K1552">
        <v>25.5</v>
      </c>
      <c r="L1552">
        <v>285.89999999999998</v>
      </c>
      <c r="M1552">
        <v>73</v>
      </c>
      <c r="N1552">
        <v>24.3</v>
      </c>
      <c r="O1552">
        <v>190.6</v>
      </c>
      <c r="P1552">
        <v>121</v>
      </c>
      <c r="Q1552">
        <v>8.58</v>
      </c>
      <c r="R1552">
        <v>9.4</v>
      </c>
      <c r="S1552">
        <v>15</v>
      </c>
      <c r="T1552">
        <v>2.54</v>
      </c>
      <c r="U1552" t="str">
        <f>IF(Append1[[#This Row],[total_intl_charge]] &lt;= MEDIAN(Append1[total_intl_charge]), "Low", "High")</f>
        <v>Low</v>
      </c>
      <c r="V1552">
        <v>0</v>
      </c>
      <c r="W1552" t="s">
        <v>23</v>
      </c>
      <c r="X1552" s="1" t="s">
        <v>24</v>
      </c>
      <c r="Y1552">
        <f>IF(Append1[[#This Row],[churn]]="yes", 1,0)</f>
        <v>0</v>
      </c>
      <c r="Z1552" t="str">
        <f>IF(Append1[[#This Row],[total_eve_charge]]&lt;=15,"Low",
IF(Append1[[#This Row],[total_eve_charge]]&lt;=19,"Medium","High"))</f>
        <v>High</v>
      </c>
      <c r="AA1552" s="1" t="str">
        <f>IF(Append1[[#This Row],[total_day_charge]]&gt;30,"Heavy User",
IF(Append1[[#This Row],[total_eve_charge]]&gt;20,"Evening User",
IF(Append1[[#This Row],[total_night_charge]]&gt;10,"Night User","Low User")))</f>
        <v>Evening User</v>
      </c>
    </row>
    <row r="1553" spans="1:27" x14ac:dyDescent="0.3">
      <c r="A1553">
        <v>802</v>
      </c>
      <c r="B1553" s="1" t="s">
        <v>25</v>
      </c>
      <c r="C1553">
        <v>91</v>
      </c>
      <c r="D1553" s="1" t="s">
        <v>26</v>
      </c>
      <c r="E1553" s="1">
        <v>0</v>
      </c>
      <c r="F1553" s="1" t="s">
        <v>24</v>
      </c>
      <c r="G1553">
        <v>23</v>
      </c>
      <c r="H1553" t="str">
        <f>IF(Append1[[#This Row],[number_vmail_messages]]&lt;=10, "Low",
IF(Append1[[#This Row],[number_vmail_messages]]&lt;=25, "Medium", "High"))</f>
        <v>Medium</v>
      </c>
      <c r="I1553">
        <v>232.4</v>
      </c>
      <c r="J1553">
        <v>97</v>
      </c>
      <c r="K1553">
        <v>39.51</v>
      </c>
      <c r="L1553">
        <v>186</v>
      </c>
      <c r="M1553">
        <v>88</v>
      </c>
      <c r="N1553">
        <v>15.81</v>
      </c>
      <c r="O1553">
        <v>190.5</v>
      </c>
      <c r="P1553">
        <v>128</v>
      </c>
      <c r="Q1553">
        <v>8.57</v>
      </c>
      <c r="R1553">
        <v>12.3</v>
      </c>
      <c r="S1553">
        <v>3</v>
      </c>
      <c r="T1553">
        <v>3.32</v>
      </c>
      <c r="U1553" t="str">
        <f>IF(Append1[[#This Row],[total_intl_charge]] &lt;= MEDIAN(Append1[total_intl_charge]), "Low", "High")</f>
        <v>High</v>
      </c>
      <c r="V1553">
        <v>3</v>
      </c>
      <c r="W1553" t="s">
        <v>23</v>
      </c>
      <c r="X1553" s="1" t="s">
        <v>23</v>
      </c>
      <c r="Y1553">
        <f>IF(Append1[[#This Row],[churn]]="yes", 1,0)</f>
        <v>0</v>
      </c>
      <c r="Z1553" t="str">
        <f>IF(Append1[[#This Row],[total_eve_charge]]&lt;=15,"Low",
IF(Append1[[#This Row],[total_eve_charge]]&lt;=19,"Medium","High"))</f>
        <v>Medium</v>
      </c>
      <c r="AA1553" s="1" t="str">
        <f>IF(Append1[[#This Row],[total_day_charge]]&gt;30,"Heavy User",
IF(Append1[[#This Row],[total_eve_charge]]&gt;20,"Evening User",
IF(Append1[[#This Row],[total_night_charge]]&gt;10,"Night User","Low User")))</f>
        <v>Heavy User</v>
      </c>
    </row>
    <row r="1554" spans="1:27" hidden="1" x14ac:dyDescent="0.3">
      <c r="A1554">
        <v>803</v>
      </c>
      <c r="B1554" s="1" t="s">
        <v>33</v>
      </c>
      <c r="C1554">
        <v>58</v>
      </c>
      <c r="D1554" s="1" t="s">
        <v>32</v>
      </c>
      <c r="E1554" s="1">
        <v>0</v>
      </c>
      <c r="F1554" s="1" t="s">
        <v>23</v>
      </c>
      <c r="G1554">
        <v>0</v>
      </c>
      <c r="H1554" t="str">
        <f>IF(Append1[[#This Row],[number_vmail_messages]]&lt;=10, "Low",
IF(Append1[[#This Row],[number_vmail_messages]]&lt;=25, "Medium", "High"))</f>
        <v>Low</v>
      </c>
      <c r="I1554">
        <v>165.4</v>
      </c>
      <c r="J1554">
        <v>100</v>
      </c>
      <c r="K1554">
        <v>28.12</v>
      </c>
      <c r="L1554">
        <v>115.7</v>
      </c>
      <c r="M1554">
        <v>87</v>
      </c>
      <c r="N1554">
        <v>9.83</v>
      </c>
      <c r="O1554">
        <v>193.8</v>
      </c>
      <c r="P1554">
        <v>118</v>
      </c>
      <c r="Q1554">
        <v>8.7200000000000006</v>
      </c>
      <c r="R1554">
        <v>12.8</v>
      </c>
      <c r="S1554">
        <v>5</v>
      </c>
      <c r="T1554">
        <v>3.46</v>
      </c>
      <c r="U1554" t="str">
        <f>IF(Append1[[#This Row],[total_intl_charge]] &lt;= MEDIAN(Append1[total_intl_charge]), "Low", "High")</f>
        <v>High</v>
      </c>
      <c r="V1554">
        <v>2</v>
      </c>
      <c r="W1554" t="s">
        <v>23</v>
      </c>
      <c r="X1554" s="1" t="s">
        <v>23</v>
      </c>
      <c r="Y1554">
        <f>IF(Append1[[#This Row],[churn]]="yes", 1,0)</f>
        <v>0</v>
      </c>
      <c r="Z1554" t="str">
        <f>IF(Append1[[#This Row],[total_eve_charge]]&lt;=15,"Low",
IF(Append1[[#This Row],[total_eve_charge]]&lt;=19,"Medium","High"))</f>
        <v>Low</v>
      </c>
      <c r="AA1554" s="1" t="str">
        <f>IF(Append1[[#This Row],[total_day_charge]]&gt;30,"Heavy User",
IF(Append1[[#This Row],[total_eve_charge]]&gt;20,"Evening User",
IF(Append1[[#This Row],[total_night_charge]]&gt;10,"Night User","Low User")))</f>
        <v>Low User</v>
      </c>
    </row>
    <row r="1555" spans="1:27" hidden="1" x14ac:dyDescent="0.3">
      <c r="A1555">
        <v>804</v>
      </c>
      <c r="B1555" s="1" t="s">
        <v>68</v>
      </c>
      <c r="C1555">
        <v>5</v>
      </c>
      <c r="D1555" s="1" t="s">
        <v>22</v>
      </c>
      <c r="E1555" s="1">
        <v>0</v>
      </c>
      <c r="F1555" s="1" t="s">
        <v>23</v>
      </c>
      <c r="G1555">
        <v>0</v>
      </c>
      <c r="H1555" t="str">
        <f>IF(Append1[[#This Row],[number_vmail_messages]]&lt;=10, "Low",
IF(Append1[[#This Row],[number_vmail_messages]]&lt;=25, "Medium", "High"))</f>
        <v>Low</v>
      </c>
      <c r="I1555">
        <v>199.2</v>
      </c>
      <c r="J1555">
        <v>106</v>
      </c>
      <c r="K1555">
        <v>33.86</v>
      </c>
      <c r="L1555">
        <v>187.3</v>
      </c>
      <c r="M1555">
        <v>12</v>
      </c>
      <c r="N1555">
        <v>15.92</v>
      </c>
      <c r="O1555">
        <v>214</v>
      </c>
      <c r="P1555">
        <v>85</v>
      </c>
      <c r="Q1555">
        <v>9.6300000000000008</v>
      </c>
      <c r="R1555">
        <v>13.3</v>
      </c>
      <c r="S1555">
        <v>3</v>
      </c>
      <c r="T1555">
        <v>3.59</v>
      </c>
      <c r="U1555" t="str">
        <f>IF(Append1[[#This Row],[total_intl_charge]] &lt;= MEDIAN(Append1[total_intl_charge]), "Low", "High")</f>
        <v>High</v>
      </c>
      <c r="V1555">
        <v>3</v>
      </c>
      <c r="W1555" t="s">
        <v>23</v>
      </c>
      <c r="X1555" s="1" t="s">
        <v>23</v>
      </c>
      <c r="Y1555">
        <f>IF(Append1[[#This Row],[churn]]="yes", 1,0)</f>
        <v>0</v>
      </c>
      <c r="Z1555" t="str">
        <f>IF(Append1[[#This Row],[total_eve_charge]]&lt;=15,"Low",
IF(Append1[[#This Row],[total_eve_charge]]&lt;=19,"Medium","High"))</f>
        <v>Medium</v>
      </c>
      <c r="AA1555" s="1" t="str">
        <f>IF(Append1[[#This Row],[total_day_charge]]&gt;30,"Heavy User",
IF(Append1[[#This Row],[total_eve_charge]]&gt;20,"Evening User",
IF(Append1[[#This Row],[total_night_charge]]&gt;10,"Night User","Low User")))</f>
        <v>Heavy User</v>
      </c>
    </row>
    <row r="1556" spans="1:27" hidden="1" x14ac:dyDescent="0.3">
      <c r="A1556">
        <v>805</v>
      </c>
      <c r="B1556" s="1" t="s">
        <v>42</v>
      </c>
      <c r="C1556">
        <v>97</v>
      </c>
      <c r="D1556" s="1" t="s">
        <v>32</v>
      </c>
      <c r="E1556" s="1">
        <v>0</v>
      </c>
      <c r="F1556" s="1" t="s">
        <v>23</v>
      </c>
      <c r="G1556">
        <v>0</v>
      </c>
      <c r="H1556" t="str">
        <f>IF(Append1[[#This Row],[number_vmail_messages]]&lt;=10, "Low",
IF(Append1[[#This Row],[number_vmail_messages]]&lt;=25, "Medium", "High"))</f>
        <v>Low</v>
      </c>
      <c r="I1556">
        <v>217.6</v>
      </c>
      <c r="J1556">
        <v>81</v>
      </c>
      <c r="K1556">
        <v>36.99</v>
      </c>
      <c r="L1556">
        <v>320.5</v>
      </c>
      <c r="M1556">
        <v>51</v>
      </c>
      <c r="N1556">
        <v>27.24</v>
      </c>
      <c r="O1556">
        <v>150.69999999999999</v>
      </c>
      <c r="P1556">
        <v>110</v>
      </c>
      <c r="Q1556">
        <v>6.78</v>
      </c>
      <c r="R1556">
        <v>4.2</v>
      </c>
      <c r="S1556">
        <v>3</v>
      </c>
      <c r="T1556">
        <v>1.1299999999999999</v>
      </c>
      <c r="U1556" t="str">
        <f>IF(Append1[[#This Row],[total_intl_charge]] &lt;= MEDIAN(Append1[total_intl_charge]), "Low", "High")</f>
        <v>Low</v>
      </c>
      <c r="V1556">
        <v>0</v>
      </c>
      <c r="W1556" t="s">
        <v>23</v>
      </c>
      <c r="X1556" s="1" t="s">
        <v>23</v>
      </c>
      <c r="Y1556">
        <f>IF(Append1[[#This Row],[churn]]="yes", 1,0)</f>
        <v>0</v>
      </c>
      <c r="Z1556" t="str">
        <f>IF(Append1[[#This Row],[total_eve_charge]]&lt;=15,"Low",
IF(Append1[[#This Row],[total_eve_charge]]&lt;=19,"Medium","High"))</f>
        <v>High</v>
      </c>
      <c r="AA1556" s="1" t="str">
        <f>IF(Append1[[#This Row],[total_day_charge]]&gt;30,"Heavy User",
IF(Append1[[#This Row],[total_eve_charge]]&gt;20,"Evening User",
IF(Append1[[#This Row],[total_night_charge]]&gt;10,"Night User","Low User")))</f>
        <v>Heavy User</v>
      </c>
    </row>
    <row r="1557" spans="1:27" hidden="1" x14ac:dyDescent="0.3">
      <c r="A1557">
        <v>806</v>
      </c>
      <c r="B1557" s="1" t="s">
        <v>34</v>
      </c>
      <c r="C1557">
        <v>107</v>
      </c>
      <c r="D1557" s="1" t="s">
        <v>22</v>
      </c>
      <c r="E1557" s="1">
        <v>0</v>
      </c>
      <c r="F1557" s="1" t="s">
        <v>23</v>
      </c>
      <c r="G1557">
        <v>0</v>
      </c>
      <c r="H1557" t="str">
        <f>IF(Append1[[#This Row],[number_vmail_messages]]&lt;=10, "Low",
IF(Append1[[#This Row],[number_vmail_messages]]&lt;=25, "Medium", "High"))</f>
        <v>Low</v>
      </c>
      <c r="I1557">
        <v>212.1</v>
      </c>
      <c r="J1557">
        <v>95</v>
      </c>
      <c r="K1557">
        <v>36.06</v>
      </c>
      <c r="L1557">
        <v>150.1</v>
      </c>
      <c r="M1557">
        <v>88</v>
      </c>
      <c r="N1557">
        <v>12.76</v>
      </c>
      <c r="O1557">
        <v>219.8</v>
      </c>
      <c r="P1557">
        <v>111</v>
      </c>
      <c r="Q1557">
        <v>9.89</v>
      </c>
      <c r="R1557">
        <v>7.7</v>
      </c>
      <c r="S1557">
        <v>2</v>
      </c>
      <c r="T1557">
        <v>2.08</v>
      </c>
      <c r="U1557" t="str">
        <f>IF(Append1[[#This Row],[total_intl_charge]] &lt;= MEDIAN(Append1[total_intl_charge]), "Low", "High")</f>
        <v>Low</v>
      </c>
      <c r="V1557">
        <v>3</v>
      </c>
      <c r="W1557" t="s">
        <v>23</v>
      </c>
      <c r="X1557" s="1" t="s">
        <v>23</v>
      </c>
      <c r="Y1557">
        <f>IF(Append1[[#This Row],[churn]]="yes", 1,0)</f>
        <v>0</v>
      </c>
      <c r="Z1557" t="str">
        <f>IF(Append1[[#This Row],[total_eve_charge]]&lt;=15,"Low",
IF(Append1[[#This Row],[total_eve_charge]]&lt;=19,"Medium","High"))</f>
        <v>Low</v>
      </c>
      <c r="AA1557" s="1" t="str">
        <f>IF(Append1[[#This Row],[total_day_charge]]&gt;30,"Heavy User",
IF(Append1[[#This Row],[total_eve_charge]]&gt;20,"Evening User",
IF(Append1[[#This Row],[total_night_charge]]&gt;10,"Night User","Low User")))</f>
        <v>Heavy User</v>
      </c>
    </row>
    <row r="1558" spans="1:27" x14ac:dyDescent="0.3">
      <c r="A1558">
        <v>807</v>
      </c>
      <c r="B1558" s="1" t="s">
        <v>43</v>
      </c>
      <c r="C1558">
        <v>142</v>
      </c>
      <c r="D1558" s="1" t="s">
        <v>22</v>
      </c>
      <c r="E1558" s="1">
        <v>0</v>
      </c>
      <c r="F1558" s="1" t="s">
        <v>24</v>
      </c>
      <c r="G1558">
        <v>30</v>
      </c>
      <c r="H1558" t="str">
        <f>IF(Append1[[#This Row],[number_vmail_messages]]&lt;=10, "Low",
IF(Append1[[#This Row],[number_vmail_messages]]&lt;=25, "Medium", "High"))</f>
        <v>High</v>
      </c>
      <c r="I1558">
        <v>154</v>
      </c>
      <c r="J1558">
        <v>75</v>
      </c>
      <c r="K1558">
        <v>26.18</v>
      </c>
      <c r="L1558">
        <v>165.8</v>
      </c>
      <c r="M1558">
        <v>97</v>
      </c>
      <c r="N1558">
        <v>14.09</v>
      </c>
      <c r="O1558">
        <v>270</v>
      </c>
      <c r="P1558">
        <v>83</v>
      </c>
      <c r="Q1558">
        <v>12.15</v>
      </c>
      <c r="R1558">
        <v>10.8</v>
      </c>
      <c r="S1558">
        <v>5</v>
      </c>
      <c r="T1558">
        <v>2.92</v>
      </c>
      <c r="U1558" t="str">
        <f>IF(Append1[[#This Row],[total_intl_charge]] &lt;= MEDIAN(Append1[total_intl_charge]), "Low", "High")</f>
        <v>High</v>
      </c>
      <c r="V1558">
        <v>1</v>
      </c>
      <c r="W1558" t="s">
        <v>23</v>
      </c>
      <c r="X1558" s="1" t="s">
        <v>23</v>
      </c>
      <c r="Y1558">
        <f>IF(Append1[[#This Row],[churn]]="yes", 1,0)</f>
        <v>0</v>
      </c>
      <c r="Z1558" t="str">
        <f>IF(Append1[[#This Row],[total_eve_charge]]&lt;=15,"Low",
IF(Append1[[#This Row],[total_eve_charge]]&lt;=19,"Medium","High"))</f>
        <v>Low</v>
      </c>
      <c r="AA1558" s="1" t="str">
        <f>IF(Append1[[#This Row],[total_day_charge]]&gt;30,"Heavy User",
IF(Append1[[#This Row],[total_eve_charge]]&gt;20,"Evening User",
IF(Append1[[#This Row],[total_night_charge]]&gt;10,"Night User","Low User")))</f>
        <v>Night User</v>
      </c>
    </row>
    <row r="1559" spans="1:27" hidden="1" x14ac:dyDescent="0.3">
      <c r="A1559">
        <v>808</v>
      </c>
      <c r="B1559" s="1" t="s">
        <v>54</v>
      </c>
      <c r="C1559">
        <v>73</v>
      </c>
      <c r="D1559" s="1" t="s">
        <v>22</v>
      </c>
      <c r="E1559" s="1">
        <v>0</v>
      </c>
      <c r="F1559" s="1" t="s">
        <v>23</v>
      </c>
      <c r="G1559">
        <v>0</v>
      </c>
      <c r="H1559" t="str">
        <f>IF(Append1[[#This Row],[number_vmail_messages]]&lt;=10, "Low",
IF(Append1[[#This Row],[number_vmail_messages]]&lt;=25, "Medium", "High"))</f>
        <v>Low</v>
      </c>
      <c r="I1559">
        <v>175.4</v>
      </c>
      <c r="J1559">
        <v>130</v>
      </c>
      <c r="K1559">
        <v>29.82</v>
      </c>
      <c r="L1559">
        <v>248.1</v>
      </c>
      <c r="M1559">
        <v>105</v>
      </c>
      <c r="N1559">
        <v>21.09</v>
      </c>
      <c r="O1559">
        <v>122.4</v>
      </c>
      <c r="P1559">
        <v>85</v>
      </c>
      <c r="Q1559">
        <v>5.51</v>
      </c>
      <c r="R1559">
        <v>12.2</v>
      </c>
      <c r="S1559">
        <v>4</v>
      </c>
      <c r="T1559">
        <v>3.29</v>
      </c>
      <c r="U1559" t="str">
        <f>IF(Append1[[#This Row],[total_intl_charge]] &lt;= MEDIAN(Append1[total_intl_charge]), "Low", "High")</f>
        <v>High</v>
      </c>
      <c r="V1559">
        <v>0</v>
      </c>
      <c r="W1559" t="s">
        <v>23</v>
      </c>
      <c r="X1559" s="1" t="s">
        <v>23</v>
      </c>
      <c r="Y1559">
        <f>IF(Append1[[#This Row],[churn]]="yes", 1,0)</f>
        <v>0</v>
      </c>
      <c r="Z1559" t="str">
        <f>IF(Append1[[#This Row],[total_eve_charge]]&lt;=15,"Low",
IF(Append1[[#This Row],[total_eve_charge]]&lt;=19,"Medium","High"))</f>
        <v>High</v>
      </c>
      <c r="AA1559" s="1" t="str">
        <f>IF(Append1[[#This Row],[total_day_charge]]&gt;30,"Heavy User",
IF(Append1[[#This Row],[total_eve_charge]]&gt;20,"Evening User",
IF(Append1[[#This Row],[total_night_charge]]&gt;10,"Night User","Low User")))</f>
        <v>Evening User</v>
      </c>
    </row>
    <row r="1560" spans="1:27" x14ac:dyDescent="0.3">
      <c r="A1560">
        <v>809</v>
      </c>
      <c r="B1560" s="1" t="s">
        <v>34</v>
      </c>
      <c r="C1560">
        <v>48</v>
      </c>
      <c r="D1560" s="1" t="s">
        <v>26</v>
      </c>
      <c r="E1560" s="1">
        <v>0</v>
      </c>
      <c r="F1560" s="1" t="s">
        <v>24</v>
      </c>
      <c r="G1560">
        <v>22</v>
      </c>
      <c r="H1560" t="str">
        <f>IF(Append1[[#This Row],[number_vmail_messages]]&lt;=10, "Low",
IF(Append1[[#This Row],[number_vmail_messages]]&lt;=25, "Medium", "High"))</f>
        <v>Medium</v>
      </c>
      <c r="I1560">
        <v>152</v>
      </c>
      <c r="J1560">
        <v>63</v>
      </c>
      <c r="K1560">
        <v>25.84</v>
      </c>
      <c r="L1560">
        <v>258.8</v>
      </c>
      <c r="M1560">
        <v>131</v>
      </c>
      <c r="N1560">
        <v>22</v>
      </c>
      <c r="O1560">
        <v>263.2</v>
      </c>
      <c r="P1560">
        <v>109</v>
      </c>
      <c r="Q1560">
        <v>11.84</v>
      </c>
      <c r="R1560">
        <v>15.7</v>
      </c>
      <c r="S1560">
        <v>5</v>
      </c>
      <c r="T1560">
        <v>4.24</v>
      </c>
      <c r="U1560" t="str">
        <f>IF(Append1[[#This Row],[total_intl_charge]] &lt;= MEDIAN(Append1[total_intl_charge]), "Low", "High")</f>
        <v>High</v>
      </c>
      <c r="V1560">
        <v>2</v>
      </c>
      <c r="W1560" t="s">
        <v>24</v>
      </c>
      <c r="X1560" s="1" t="s">
        <v>23</v>
      </c>
      <c r="Y1560">
        <f>IF(Append1[[#This Row],[churn]]="yes", 1,0)</f>
        <v>1</v>
      </c>
      <c r="Z1560" t="str">
        <f>IF(Append1[[#This Row],[total_eve_charge]]&lt;=15,"Low",
IF(Append1[[#This Row],[total_eve_charge]]&lt;=19,"Medium","High"))</f>
        <v>High</v>
      </c>
      <c r="AA1560" s="1" t="str">
        <f>IF(Append1[[#This Row],[total_day_charge]]&gt;30,"Heavy User",
IF(Append1[[#This Row],[total_eve_charge]]&gt;20,"Evening User",
IF(Append1[[#This Row],[total_night_charge]]&gt;10,"Night User","Low User")))</f>
        <v>Evening User</v>
      </c>
    </row>
    <row r="1561" spans="1:27" hidden="1" x14ac:dyDescent="0.3">
      <c r="A1561">
        <v>810</v>
      </c>
      <c r="B1561" s="1" t="s">
        <v>71</v>
      </c>
      <c r="C1561">
        <v>43</v>
      </c>
      <c r="D1561" s="1" t="s">
        <v>32</v>
      </c>
      <c r="E1561" s="1">
        <v>0</v>
      </c>
      <c r="F1561" s="1" t="s">
        <v>23</v>
      </c>
      <c r="G1561">
        <v>0</v>
      </c>
      <c r="H1561" t="str">
        <f>IF(Append1[[#This Row],[number_vmail_messages]]&lt;=10, "Low",
IF(Append1[[#This Row],[number_vmail_messages]]&lt;=25, "Medium", "High"))</f>
        <v>Low</v>
      </c>
      <c r="I1561">
        <v>230.2</v>
      </c>
      <c r="J1561">
        <v>147</v>
      </c>
      <c r="K1561">
        <v>39.130000000000003</v>
      </c>
      <c r="L1561">
        <v>186.7</v>
      </c>
      <c r="M1561">
        <v>121</v>
      </c>
      <c r="N1561">
        <v>15.87</v>
      </c>
      <c r="O1561">
        <v>128.4</v>
      </c>
      <c r="P1561">
        <v>100</v>
      </c>
      <c r="Q1561">
        <v>5.78</v>
      </c>
      <c r="R1561">
        <v>9.1999999999999993</v>
      </c>
      <c r="S1561">
        <v>3</v>
      </c>
      <c r="T1561">
        <v>2.48</v>
      </c>
      <c r="U1561" t="str">
        <f>IF(Append1[[#This Row],[total_intl_charge]] &lt;= MEDIAN(Append1[total_intl_charge]), "Low", "High")</f>
        <v>Low</v>
      </c>
      <c r="V1561">
        <v>0</v>
      </c>
      <c r="W1561" t="s">
        <v>23</v>
      </c>
      <c r="X1561" s="1" t="s">
        <v>23</v>
      </c>
      <c r="Y1561">
        <f>IF(Append1[[#This Row],[churn]]="yes", 1,0)</f>
        <v>0</v>
      </c>
      <c r="Z1561" t="str">
        <f>IF(Append1[[#This Row],[total_eve_charge]]&lt;=15,"Low",
IF(Append1[[#This Row],[total_eve_charge]]&lt;=19,"Medium","High"))</f>
        <v>Medium</v>
      </c>
      <c r="AA1561" s="1" t="str">
        <f>IF(Append1[[#This Row],[total_day_charge]]&gt;30,"Heavy User",
IF(Append1[[#This Row],[total_eve_charge]]&gt;20,"Evening User",
IF(Append1[[#This Row],[total_night_charge]]&gt;10,"Night User","Low User")))</f>
        <v>Heavy User</v>
      </c>
    </row>
    <row r="1562" spans="1:27" x14ac:dyDescent="0.3">
      <c r="A1562">
        <v>811</v>
      </c>
      <c r="B1562" s="1" t="s">
        <v>58</v>
      </c>
      <c r="C1562">
        <v>122</v>
      </c>
      <c r="D1562" s="1" t="s">
        <v>32</v>
      </c>
      <c r="E1562" s="1">
        <v>0</v>
      </c>
      <c r="F1562" s="1" t="s">
        <v>24</v>
      </c>
      <c r="G1562">
        <v>33</v>
      </c>
      <c r="H1562" t="str">
        <f>IF(Append1[[#This Row],[number_vmail_messages]]&lt;=10, "Low",
IF(Append1[[#This Row],[number_vmail_messages]]&lt;=25, "Medium", "High"))</f>
        <v>High</v>
      </c>
      <c r="I1562">
        <v>174.9</v>
      </c>
      <c r="J1562">
        <v>103</v>
      </c>
      <c r="K1562">
        <v>29.73</v>
      </c>
      <c r="L1562">
        <v>248.2</v>
      </c>
      <c r="M1562">
        <v>105</v>
      </c>
      <c r="N1562">
        <v>21.1</v>
      </c>
      <c r="O1562">
        <v>164.6</v>
      </c>
      <c r="P1562">
        <v>116</v>
      </c>
      <c r="Q1562">
        <v>7.41</v>
      </c>
      <c r="R1562">
        <v>13.5</v>
      </c>
      <c r="S1562">
        <v>3</v>
      </c>
      <c r="T1562">
        <v>3.65</v>
      </c>
      <c r="U1562" t="str">
        <f>IF(Append1[[#This Row],[total_intl_charge]] &lt;= MEDIAN(Append1[total_intl_charge]), "Low", "High")</f>
        <v>High</v>
      </c>
      <c r="V1562">
        <v>1</v>
      </c>
      <c r="W1562" t="s">
        <v>24</v>
      </c>
      <c r="X1562" s="1" t="s">
        <v>23</v>
      </c>
      <c r="Y1562">
        <f>IF(Append1[[#This Row],[churn]]="yes", 1,0)</f>
        <v>1</v>
      </c>
      <c r="Z1562" t="str">
        <f>IF(Append1[[#This Row],[total_eve_charge]]&lt;=15,"Low",
IF(Append1[[#This Row],[total_eve_charge]]&lt;=19,"Medium","High"))</f>
        <v>High</v>
      </c>
      <c r="AA1562" s="1" t="str">
        <f>IF(Append1[[#This Row],[total_day_charge]]&gt;30,"Heavy User",
IF(Append1[[#This Row],[total_eve_charge]]&gt;20,"Evening User",
IF(Append1[[#This Row],[total_night_charge]]&gt;10,"Night User","Low User")))</f>
        <v>Evening User</v>
      </c>
    </row>
    <row r="1563" spans="1:27" hidden="1" x14ac:dyDescent="0.3">
      <c r="A1563">
        <v>812</v>
      </c>
      <c r="B1563" s="1" t="s">
        <v>49</v>
      </c>
      <c r="C1563">
        <v>93</v>
      </c>
      <c r="D1563" s="1" t="s">
        <v>22</v>
      </c>
      <c r="E1563" s="1">
        <v>0</v>
      </c>
      <c r="F1563" s="1" t="s">
        <v>23</v>
      </c>
      <c r="G1563">
        <v>0</v>
      </c>
      <c r="H1563" t="str">
        <f>IF(Append1[[#This Row],[number_vmail_messages]]&lt;=10, "Low",
IF(Append1[[#This Row],[number_vmail_messages]]&lt;=25, "Medium", "High"))</f>
        <v>Low</v>
      </c>
      <c r="I1563">
        <v>190.2</v>
      </c>
      <c r="J1563">
        <v>68</v>
      </c>
      <c r="K1563">
        <v>32.33</v>
      </c>
      <c r="L1563">
        <v>262.2</v>
      </c>
      <c r="M1563">
        <v>64</v>
      </c>
      <c r="N1563">
        <v>22.29</v>
      </c>
      <c r="O1563">
        <v>130</v>
      </c>
      <c r="P1563">
        <v>92</v>
      </c>
      <c r="Q1563">
        <v>5.85</v>
      </c>
      <c r="R1563">
        <v>8.8000000000000007</v>
      </c>
      <c r="S1563">
        <v>4</v>
      </c>
      <c r="T1563">
        <v>2.38</v>
      </c>
      <c r="U1563" t="str">
        <f>IF(Append1[[#This Row],[total_intl_charge]] &lt;= MEDIAN(Append1[total_intl_charge]), "Low", "High")</f>
        <v>Low</v>
      </c>
      <c r="V1563">
        <v>0</v>
      </c>
      <c r="W1563" t="s">
        <v>23</v>
      </c>
      <c r="X1563" s="1" t="s">
        <v>23</v>
      </c>
      <c r="Y1563">
        <f>IF(Append1[[#This Row],[churn]]="yes", 1,0)</f>
        <v>0</v>
      </c>
      <c r="Z1563" t="str">
        <f>IF(Append1[[#This Row],[total_eve_charge]]&lt;=15,"Low",
IF(Append1[[#This Row],[total_eve_charge]]&lt;=19,"Medium","High"))</f>
        <v>High</v>
      </c>
      <c r="AA1563" s="1" t="str">
        <f>IF(Append1[[#This Row],[total_day_charge]]&gt;30,"Heavy User",
IF(Append1[[#This Row],[total_eve_charge]]&gt;20,"Evening User",
IF(Append1[[#This Row],[total_night_charge]]&gt;10,"Night User","Low User")))</f>
        <v>Heavy User</v>
      </c>
    </row>
    <row r="1564" spans="1:27" hidden="1" x14ac:dyDescent="0.3">
      <c r="A1564">
        <v>813</v>
      </c>
      <c r="B1564" s="1" t="s">
        <v>28</v>
      </c>
      <c r="C1564">
        <v>85</v>
      </c>
      <c r="D1564" s="1" t="s">
        <v>22</v>
      </c>
      <c r="E1564" s="1">
        <v>0</v>
      </c>
      <c r="F1564" s="1" t="s">
        <v>23</v>
      </c>
      <c r="G1564">
        <v>0</v>
      </c>
      <c r="H1564" t="str">
        <f>IF(Append1[[#This Row],[number_vmail_messages]]&lt;=10, "Low",
IF(Append1[[#This Row],[number_vmail_messages]]&lt;=25, "Medium", "High"))</f>
        <v>Low</v>
      </c>
      <c r="I1564">
        <v>176.4</v>
      </c>
      <c r="J1564">
        <v>122</v>
      </c>
      <c r="K1564">
        <v>29.99</v>
      </c>
      <c r="L1564">
        <v>224.9</v>
      </c>
      <c r="M1564">
        <v>123</v>
      </c>
      <c r="N1564">
        <v>19.12</v>
      </c>
      <c r="O1564">
        <v>219.6</v>
      </c>
      <c r="P1564">
        <v>50</v>
      </c>
      <c r="Q1564">
        <v>9.8800000000000008</v>
      </c>
      <c r="R1564">
        <v>11.5</v>
      </c>
      <c r="S1564">
        <v>1</v>
      </c>
      <c r="T1564">
        <v>3.11</v>
      </c>
      <c r="U1564" t="str">
        <f>IF(Append1[[#This Row],[total_intl_charge]] &lt;= MEDIAN(Append1[total_intl_charge]), "Low", "High")</f>
        <v>High</v>
      </c>
      <c r="V1564">
        <v>1</v>
      </c>
      <c r="W1564" t="s">
        <v>23</v>
      </c>
      <c r="X1564" s="1" t="s">
        <v>23</v>
      </c>
      <c r="Y1564">
        <f>IF(Append1[[#This Row],[churn]]="yes", 1,0)</f>
        <v>0</v>
      </c>
      <c r="Z1564" t="str">
        <f>IF(Append1[[#This Row],[total_eve_charge]]&lt;=15,"Low",
IF(Append1[[#This Row],[total_eve_charge]]&lt;=19,"Medium","High"))</f>
        <v>High</v>
      </c>
      <c r="AA1564" s="1" t="str">
        <f>IF(Append1[[#This Row],[total_day_charge]]&gt;30,"Heavy User",
IF(Append1[[#This Row],[total_eve_charge]]&gt;20,"Evening User",
IF(Append1[[#This Row],[total_night_charge]]&gt;10,"Night User","Low User")))</f>
        <v>Low User</v>
      </c>
    </row>
    <row r="1565" spans="1:27" hidden="1" x14ac:dyDescent="0.3">
      <c r="A1565">
        <v>814</v>
      </c>
      <c r="B1565" s="1" t="s">
        <v>75</v>
      </c>
      <c r="C1565">
        <v>59</v>
      </c>
      <c r="D1565" s="1" t="s">
        <v>22</v>
      </c>
      <c r="E1565" s="1">
        <v>0</v>
      </c>
      <c r="F1565" s="1" t="s">
        <v>23</v>
      </c>
      <c r="G1565">
        <v>0</v>
      </c>
      <c r="H1565" t="str">
        <f>IF(Append1[[#This Row],[number_vmail_messages]]&lt;=10, "Low",
IF(Append1[[#This Row],[number_vmail_messages]]&lt;=25, "Medium", "High"))</f>
        <v>Low</v>
      </c>
      <c r="I1565">
        <v>160.9</v>
      </c>
      <c r="J1565">
        <v>95</v>
      </c>
      <c r="K1565">
        <v>27.35</v>
      </c>
      <c r="L1565">
        <v>251.2</v>
      </c>
      <c r="M1565">
        <v>65</v>
      </c>
      <c r="N1565">
        <v>21.35</v>
      </c>
      <c r="O1565">
        <v>273.39999999999998</v>
      </c>
      <c r="P1565">
        <v>97</v>
      </c>
      <c r="Q1565">
        <v>12.3</v>
      </c>
      <c r="R1565">
        <v>5</v>
      </c>
      <c r="S1565">
        <v>5</v>
      </c>
      <c r="T1565">
        <v>1.35</v>
      </c>
      <c r="U1565" t="str">
        <f>IF(Append1[[#This Row],[total_intl_charge]] &lt;= MEDIAN(Append1[total_intl_charge]), "Low", "High")</f>
        <v>Low</v>
      </c>
      <c r="V1565">
        <v>3</v>
      </c>
      <c r="W1565" t="s">
        <v>23</v>
      </c>
      <c r="X1565" s="1" t="s">
        <v>23</v>
      </c>
      <c r="Y1565">
        <f>IF(Append1[[#This Row],[churn]]="yes", 1,0)</f>
        <v>0</v>
      </c>
      <c r="Z1565" t="str">
        <f>IF(Append1[[#This Row],[total_eve_charge]]&lt;=15,"Low",
IF(Append1[[#This Row],[total_eve_charge]]&lt;=19,"Medium","High"))</f>
        <v>High</v>
      </c>
      <c r="AA1565" s="1" t="str">
        <f>IF(Append1[[#This Row],[total_day_charge]]&gt;30,"Heavy User",
IF(Append1[[#This Row],[total_eve_charge]]&gt;20,"Evening User",
IF(Append1[[#This Row],[total_night_charge]]&gt;10,"Night User","Low User")))</f>
        <v>Evening User</v>
      </c>
    </row>
    <row r="1566" spans="1:27" hidden="1" x14ac:dyDescent="0.3">
      <c r="A1566">
        <v>815</v>
      </c>
      <c r="B1566" s="1" t="s">
        <v>31</v>
      </c>
      <c r="C1566">
        <v>87</v>
      </c>
      <c r="D1566" s="1" t="s">
        <v>22</v>
      </c>
      <c r="E1566" s="1">
        <v>0</v>
      </c>
      <c r="F1566" s="1" t="s">
        <v>23</v>
      </c>
      <c r="G1566">
        <v>0</v>
      </c>
      <c r="H1566" t="str">
        <f>IF(Append1[[#This Row],[number_vmail_messages]]&lt;=10, "Low",
IF(Append1[[#This Row],[number_vmail_messages]]&lt;=25, "Medium", "High"))</f>
        <v>Low</v>
      </c>
      <c r="I1566">
        <v>228.7</v>
      </c>
      <c r="J1566">
        <v>90</v>
      </c>
      <c r="K1566">
        <v>38.880000000000003</v>
      </c>
      <c r="L1566">
        <v>163</v>
      </c>
      <c r="M1566">
        <v>99</v>
      </c>
      <c r="N1566">
        <v>13.86</v>
      </c>
      <c r="O1566">
        <v>154.1</v>
      </c>
      <c r="P1566">
        <v>90</v>
      </c>
      <c r="Q1566">
        <v>6.93</v>
      </c>
      <c r="R1566">
        <v>11.8</v>
      </c>
      <c r="S1566">
        <v>3</v>
      </c>
      <c r="T1566">
        <v>3.19</v>
      </c>
      <c r="U1566" t="str">
        <f>IF(Append1[[#This Row],[total_intl_charge]] &lt;= MEDIAN(Append1[total_intl_charge]), "Low", "High")</f>
        <v>High</v>
      </c>
      <c r="V1566">
        <v>1</v>
      </c>
      <c r="W1566" t="s">
        <v>23</v>
      </c>
      <c r="X1566" s="1" t="s">
        <v>23</v>
      </c>
      <c r="Y1566">
        <f>IF(Append1[[#This Row],[churn]]="yes", 1,0)</f>
        <v>0</v>
      </c>
      <c r="Z1566" t="str">
        <f>IF(Append1[[#This Row],[total_eve_charge]]&lt;=15,"Low",
IF(Append1[[#This Row],[total_eve_charge]]&lt;=19,"Medium","High"))</f>
        <v>Low</v>
      </c>
      <c r="AA1566" s="1" t="str">
        <f>IF(Append1[[#This Row],[total_day_charge]]&gt;30,"Heavy User",
IF(Append1[[#This Row],[total_eve_charge]]&gt;20,"Evening User",
IF(Append1[[#This Row],[total_night_charge]]&gt;10,"Night User","Low User")))</f>
        <v>Heavy User</v>
      </c>
    </row>
    <row r="1567" spans="1:27" hidden="1" x14ac:dyDescent="0.3">
      <c r="A1567">
        <v>816</v>
      </c>
      <c r="B1567" s="1" t="s">
        <v>67</v>
      </c>
      <c r="C1567">
        <v>137</v>
      </c>
      <c r="D1567" s="1" t="s">
        <v>32</v>
      </c>
      <c r="E1567" s="1">
        <v>0</v>
      </c>
      <c r="F1567" s="1" t="s">
        <v>23</v>
      </c>
      <c r="G1567">
        <v>0</v>
      </c>
      <c r="H1567" t="str">
        <f>IF(Append1[[#This Row],[number_vmail_messages]]&lt;=10, "Low",
IF(Append1[[#This Row],[number_vmail_messages]]&lt;=25, "Medium", "High"))</f>
        <v>Low</v>
      </c>
      <c r="I1567">
        <v>144</v>
      </c>
      <c r="J1567">
        <v>90</v>
      </c>
      <c r="K1567">
        <v>24.48</v>
      </c>
      <c r="L1567">
        <v>181.6</v>
      </c>
      <c r="M1567">
        <v>100</v>
      </c>
      <c r="N1567">
        <v>15.44</v>
      </c>
      <c r="O1567">
        <v>128.1</v>
      </c>
      <c r="P1567">
        <v>93</v>
      </c>
      <c r="Q1567">
        <v>5.76</v>
      </c>
      <c r="R1567">
        <v>12.3</v>
      </c>
      <c r="S1567">
        <v>2</v>
      </c>
      <c r="T1567">
        <v>3.32</v>
      </c>
      <c r="U1567" t="str">
        <f>IF(Append1[[#This Row],[total_intl_charge]] &lt;= MEDIAN(Append1[total_intl_charge]), "Low", "High")</f>
        <v>High</v>
      </c>
      <c r="V1567">
        <v>0</v>
      </c>
      <c r="W1567" t="s">
        <v>23</v>
      </c>
      <c r="X1567" s="1" t="s">
        <v>23</v>
      </c>
      <c r="Y1567">
        <f>IF(Append1[[#This Row],[churn]]="yes", 1,0)</f>
        <v>0</v>
      </c>
      <c r="Z1567" t="str">
        <f>IF(Append1[[#This Row],[total_eve_charge]]&lt;=15,"Low",
IF(Append1[[#This Row],[total_eve_charge]]&lt;=19,"Medium","High"))</f>
        <v>Medium</v>
      </c>
      <c r="AA1567" s="1" t="str">
        <f>IF(Append1[[#This Row],[total_day_charge]]&gt;30,"Heavy User",
IF(Append1[[#This Row],[total_eve_charge]]&gt;20,"Evening User",
IF(Append1[[#This Row],[total_night_charge]]&gt;10,"Night User","Low User")))</f>
        <v>Low User</v>
      </c>
    </row>
    <row r="1568" spans="1:27" x14ac:dyDescent="0.3">
      <c r="A1568">
        <v>817</v>
      </c>
      <c r="B1568" s="1" t="s">
        <v>64</v>
      </c>
      <c r="C1568">
        <v>21</v>
      </c>
      <c r="D1568" s="1" t="s">
        <v>26</v>
      </c>
      <c r="E1568" s="1">
        <v>0</v>
      </c>
      <c r="F1568" s="1" t="s">
        <v>24</v>
      </c>
      <c r="G1568">
        <v>31</v>
      </c>
      <c r="H1568" t="str">
        <f>IF(Append1[[#This Row],[number_vmail_messages]]&lt;=10, "Low",
IF(Append1[[#This Row],[number_vmail_messages]]&lt;=25, "Medium", "High"))</f>
        <v>High</v>
      </c>
      <c r="I1568">
        <v>135.9</v>
      </c>
      <c r="J1568">
        <v>90</v>
      </c>
      <c r="K1568">
        <v>23.1</v>
      </c>
      <c r="L1568">
        <v>271</v>
      </c>
      <c r="M1568">
        <v>84</v>
      </c>
      <c r="N1568">
        <v>23.04</v>
      </c>
      <c r="O1568">
        <v>179.1</v>
      </c>
      <c r="P1568">
        <v>89</v>
      </c>
      <c r="Q1568">
        <v>8.06</v>
      </c>
      <c r="R1568">
        <v>9.5</v>
      </c>
      <c r="S1568">
        <v>7</v>
      </c>
      <c r="T1568">
        <v>2.57</v>
      </c>
      <c r="U1568" t="str">
        <f>IF(Append1[[#This Row],[total_intl_charge]] &lt;= MEDIAN(Append1[total_intl_charge]), "Low", "High")</f>
        <v>Low</v>
      </c>
      <c r="V1568">
        <v>6</v>
      </c>
      <c r="W1568" t="s">
        <v>23</v>
      </c>
      <c r="X1568" s="1" t="s">
        <v>23</v>
      </c>
      <c r="Y1568">
        <f>IF(Append1[[#This Row],[churn]]="yes", 1,0)</f>
        <v>0</v>
      </c>
      <c r="Z1568" t="str">
        <f>IF(Append1[[#This Row],[total_eve_charge]]&lt;=15,"Low",
IF(Append1[[#This Row],[total_eve_charge]]&lt;=19,"Medium","High"))</f>
        <v>High</v>
      </c>
      <c r="AA1568" s="1" t="str">
        <f>IF(Append1[[#This Row],[total_day_charge]]&gt;30,"Heavy User",
IF(Append1[[#This Row],[total_eve_charge]]&gt;20,"Evening User",
IF(Append1[[#This Row],[total_night_charge]]&gt;10,"Night User","Low User")))</f>
        <v>Evening User</v>
      </c>
    </row>
    <row r="1569" spans="1:27" hidden="1" x14ac:dyDescent="0.3">
      <c r="A1569">
        <v>818</v>
      </c>
      <c r="B1569" s="1" t="s">
        <v>51</v>
      </c>
      <c r="C1569">
        <v>129</v>
      </c>
      <c r="D1569" s="1" t="s">
        <v>26</v>
      </c>
      <c r="E1569" s="1">
        <v>0</v>
      </c>
      <c r="F1569" s="1" t="s">
        <v>23</v>
      </c>
      <c r="G1569">
        <v>0</v>
      </c>
      <c r="H1569" t="str">
        <f>IF(Append1[[#This Row],[number_vmail_messages]]&lt;=10, "Low",
IF(Append1[[#This Row],[number_vmail_messages]]&lt;=25, "Medium", "High"))</f>
        <v>Low</v>
      </c>
      <c r="I1569">
        <v>334.3</v>
      </c>
      <c r="J1569">
        <v>118</v>
      </c>
      <c r="K1569">
        <v>56.83</v>
      </c>
      <c r="L1569">
        <v>192.1</v>
      </c>
      <c r="M1569">
        <v>104</v>
      </c>
      <c r="N1569">
        <v>16.329999999999998</v>
      </c>
      <c r="O1569">
        <v>191</v>
      </c>
      <c r="P1569">
        <v>83</v>
      </c>
      <c r="Q1569">
        <v>8.59</v>
      </c>
      <c r="R1569">
        <v>10.4</v>
      </c>
      <c r="S1569">
        <v>6</v>
      </c>
      <c r="T1569">
        <v>2.81</v>
      </c>
      <c r="U1569" t="str">
        <f>IF(Append1[[#This Row],[total_intl_charge]] &lt;= MEDIAN(Append1[total_intl_charge]), "Low", "High")</f>
        <v>High</v>
      </c>
      <c r="V1569">
        <v>0</v>
      </c>
      <c r="W1569" t="s">
        <v>24</v>
      </c>
      <c r="X1569" s="1" t="s">
        <v>23</v>
      </c>
      <c r="Y1569">
        <f>IF(Append1[[#This Row],[churn]]="yes", 1,0)</f>
        <v>1</v>
      </c>
      <c r="Z1569" t="str">
        <f>IF(Append1[[#This Row],[total_eve_charge]]&lt;=15,"Low",
IF(Append1[[#This Row],[total_eve_charge]]&lt;=19,"Medium","High"))</f>
        <v>Medium</v>
      </c>
      <c r="AA1569" s="1" t="str">
        <f>IF(Append1[[#This Row],[total_day_charge]]&gt;30,"Heavy User",
IF(Append1[[#This Row],[total_eve_charge]]&gt;20,"Evening User",
IF(Append1[[#This Row],[total_night_charge]]&gt;10,"Night User","Low User")))</f>
        <v>Heavy User</v>
      </c>
    </row>
    <row r="1570" spans="1:27" hidden="1" x14ac:dyDescent="0.3">
      <c r="A1570">
        <v>819</v>
      </c>
      <c r="B1570" s="1" t="s">
        <v>76</v>
      </c>
      <c r="C1570">
        <v>104</v>
      </c>
      <c r="D1570" s="1" t="s">
        <v>22</v>
      </c>
      <c r="E1570" s="1">
        <v>0</v>
      </c>
      <c r="F1570" s="1" t="s">
        <v>23</v>
      </c>
      <c r="G1570">
        <v>0</v>
      </c>
      <c r="H1570" t="str">
        <f>IF(Append1[[#This Row],[number_vmail_messages]]&lt;=10, "Low",
IF(Append1[[#This Row],[number_vmail_messages]]&lt;=25, "Medium", "High"))</f>
        <v>Low</v>
      </c>
      <c r="I1570">
        <v>130.5</v>
      </c>
      <c r="J1570">
        <v>77</v>
      </c>
      <c r="K1570">
        <v>22.19</v>
      </c>
      <c r="L1570">
        <v>131.19999999999999</v>
      </c>
      <c r="M1570">
        <v>117</v>
      </c>
      <c r="N1570">
        <v>11.15</v>
      </c>
      <c r="O1570">
        <v>264.7</v>
      </c>
      <c r="P1570">
        <v>63</v>
      </c>
      <c r="Q1570">
        <v>11.91</v>
      </c>
      <c r="R1570">
        <v>13</v>
      </c>
      <c r="S1570">
        <v>6</v>
      </c>
      <c r="T1570">
        <v>3.51</v>
      </c>
      <c r="U1570" t="str">
        <f>IF(Append1[[#This Row],[total_intl_charge]] &lt;= MEDIAN(Append1[total_intl_charge]), "Low", "High")</f>
        <v>High</v>
      </c>
      <c r="V1570">
        <v>0</v>
      </c>
      <c r="W1570" t="s">
        <v>23</v>
      </c>
      <c r="X1570" s="1" t="s">
        <v>23</v>
      </c>
      <c r="Y1570">
        <f>IF(Append1[[#This Row],[churn]]="yes", 1,0)</f>
        <v>0</v>
      </c>
      <c r="Z1570" t="str">
        <f>IF(Append1[[#This Row],[total_eve_charge]]&lt;=15,"Low",
IF(Append1[[#This Row],[total_eve_charge]]&lt;=19,"Medium","High"))</f>
        <v>Low</v>
      </c>
      <c r="AA1570" s="1" t="str">
        <f>IF(Append1[[#This Row],[total_day_charge]]&gt;30,"Heavy User",
IF(Append1[[#This Row],[total_eve_charge]]&gt;20,"Evening User",
IF(Append1[[#This Row],[total_night_charge]]&gt;10,"Night User","Low User")))</f>
        <v>Night User</v>
      </c>
    </row>
    <row r="1571" spans="1:27" x14ac:dyDescent="0.3">
      <c r="A1571">
        <v>820</v>
      </c>
      <c r="B1571" s="1" t="s">
        <v>33</v>
      </c>
      <c r="C1571">
        <v>93</v>
      </c>
      <c r="D1571" s="1" t="s">
        <v>32</v>
      </c>
      <c r="E1571" s="1">
        <v>0</v>
      </c>
      <c r="F1571" s="1" t="s">
        <v>24</v>
      </c>
      <c r="G1571">
        <v>21</v>
      </c>
      <c r="H1571" t="str">
        <f>IF(Append1[[#This Row],[number_vmail_messages]]&lt;=10, "Low",
IF(Append1[[#This Row],[number_vmail_messages]]&lt;=25, "Medium", "High"))</f>
        <v>Medium</v>
      </c>
      <c r="I1571">
        <v>134.19999999999999</v>
      </c>
      <c r="J1571">
        <v>105</v>
      </c>
      <c r="K1571">
        <v>22.81</v>
      </c>
      <c r="L1571">
        <v>162.5</v>
      </c>
      <c r="M1571">
        <v>128</v>
      </c>
      <c r="N1571">
        <v>13.81</v>
      </c>
      <c r="O1571">
        <v>186.6</v>
      </c>
      <c r="P1571">
        <v>90</v>
      </c>
      <c r="Q1571">
        <v>8.4</v>
      </c>
      <c r="R1571">
        <v>11.8</v>
      </c>
      <c r="S1571">
        <v>2</v>
      </c>
      <c r="T1571">
        <v>3.19</v>
      </c>
      <c r="U1571" t="str">
        <f>IF(Append1[[#This Row],[total_intl_charge]] &lt;= MEDIAN(Append1[total_intl_charge]), "Low", "High")</f>
        <v>High</v>
      </c>
      <c r="V1571">
        <v>4</v>
      </c>
      <c r="W1571" t="s">
        <v>24</v>
      </c>
      <c r="X1571" s="1" t="s">
        <v>23</v>
      </c>
      <c r="Y1571">
        <f>IF(Append1[[#This Row],[churn]]="yes", 1,0)</f>
        <v>1</v>
      </c>
      <c r="Z1571" t="str">
        <f>IF(Append1[[#This Row],[total_eve_charge]]&lt;=15,"Low",
IF(Append1[[#This Row],[total_eve_charge]]&lt;=19,"Medium","High"))</f>
        <v>Low</v>
      </c>
      <c r="AA1571" s="1" t="str">
        <f>IF(Append1[[#This Row],[total_day_charge]]&gt;30,"Heavy User",
IF(Append1[[#This Row],[total_eve_charge]]&gt;20,"Evening User",
IF(Append1[[#This Row],[total_night_charge]]&gt;10,"Night User","Low User")))</f>
        <v>Low User</v>
      </c>
    </row>
    <row r="1572" spans="1:27" hidden="1" x14ac:dyDescent="0.3">
      <c r="A1572">
        <v>821</v>
      </c>
      <c r="B1572" s="1" t="s">
        <v>28</v>
      </c>
      <c r="C1572">
        <v>63</v>
      </c>
      <c r="D1572" s="1" t="s">
        <v>22</v>
      </c>
      <c r="E1572" s="1">
        <v>0</v>
      </c>
      <c r="F1572" s="1" t="s">
        <v>23</v>
      </c>
      <c r="G1572">
        <v>0</v>
      </c>
      <c r="H1572" t="str">
        <f>IF(Append1[[#This Row],[number_vmail_messages]]&lt;=10, "Low",
IF(Append1[[#This Row],[number_vmail_messages]]&lt;=25, "Medium", "High"))</f>
        <v>Low</v>
      </c>
      <c r="I1572">
        <v>278</v>
      </c>
      <c r="J1572">
        <v>102</v>
      </c>
      <c r="K1572">
        <v>47.26</v>
      </c>
      <c r="L1572">
        <v>266.39999999999998</v>
      </c>
      <c r="M1572">
        <v>114</v>
      </c>
      <c r="N1572">
        <v>22.64</v>
      </c>
      <c r="O1572">
        <v>224.1</v>
      </c>
      <c r="P1572">
        <v>118</v>
      </c>
      <c r="Q1572">
        <v>10.08</v>
      </c>
      <c r="R1572">
        <v>13.1</v>
      </c>
      <c r="S1572">
        <v>4</v>
      </c>
      <c r="T1572">
        <v>3.54</v>
      </c>
      <c r="U1572" t="str">
        <f>IF(Append1[[#This Row],[total_intl_charge]] &lt;= MEDIAN(Append1[total_intl_charge]), "Low", "High")</f>
        <v>High</v>
      </c>
      <c r="V1572">
        <v>4</v>
      </c>
      <c r="W1572" t="s">
        <v>24</v>
      </c>
      <c r="X1572" s="1" t="s">
        <v>23</v>
      </c>
      <c r="Y1572">
        <f>IF(Append1[[#This Row],[churn]]="yes", 1,0)</f>
        <v>1</v>
      </c>
      <c r="Z1572" t="str">
        <f>IF(Append1[[#This Row],[total_eve_charge]]&lt;=15,"Low",
IF(Append1[[#This Row],[total_eve_charge]]&lt;=19,"Medium","High"))</f>
        <v>High</v>
      </c>
      <c r="AA1572" s="1" t="str">
        <f>IF(Append1[[#This Row],[total_day_charge]]&gt;30,"Heavy User",
IF(Append1[[#This Row],[total_eve_charge]]&gt;20,"Evening User",
IF(Append1[[#This Row],[total_night_charge]]&gt;10,"Night User","Low User")))</f>
        <v>Heavy User</v>
      </c>
    </row>
    <row r="1573" spans="1:27" hidden="1" x14ac:dyDescent="0.3">
      <c r="A1573">
        <v>822</v>
      </c>
      <c r="B1573" s="1" t="s">
        <v>64</v>
      </c>
      <c r="C1573">
        <v>161</v>
      </c>
      <c r="D1573" s="1" t="s">
        <v>22</v>
      </c>
      <c r="E1573" s="1">
        <v>0</v>
      </c>
      <c r="F1573" s="1" t="s">
        <v>23</v>
      </c>
      <c r="G1573">
        <v>0</v>
      </c>
      <c r="H1573" t="str">
        <f>IF(Append1[[#This Row],[number_vmail_messages]]&lt;=10, "Low",
IF(Append1[[#This Row],[number_vmail_messages]]&lt;=25, "Medium", "High"))</f>
        <v>Low</v>
      </c>
      <c r="I1573">
        <v>105.4</v>
      </c>
      <c r="J1573">
        <v>70</v>
      </c>
      <c r="K1573">
        <v>17.920000000000002</v>
      </c>
      <c r="L1573">
        <v>214.8</v>
      </c>
      <c r="M1573">
        <v>122</v>
      </c>
      <c r="N1573">
        <v>18.260000000000002</v>
      </c>
      <c r="O1573">
        <v>223.6</v>
      </c>
      <c r="P1573">
        <v>126</v>
      </c>
      <c r="Q1573">
        <v>10.06</v>
      </c>
      <c r="R1573">
        <v>7.8</v>
      </c>
      <c r="S1573">
        <v>5</v>
      </c>
      <c r="T1573">
        <v>2.11</v>
      </c>
      <c r="U1573" t="str">
        <f>IF(Append1[[#This Row],[total_intl_charge]] &lt;= MEDIAN(Append1[total_intl_charge]), "Low", "High")</f>
        <v>Low</v>
      </c>
      <c r="V1573">
        <v>0</v>
      </c>
      <c r="W1573" t="s">
        <v>23</v>
      </c>
      <c r="X1573" s="1" t="s">
        <v>23</v>
      </c>
      <c r="Y1573">
        <f>IF(Append1[[#This Row],[churn]]="yes", 1,0)</f>
        <v>0</v>
      </c>
      <c r="Z1573" t="str">
        <f>IF(Append1[[#This Row],[total_eve_charge]]&lt;=15,"Low",
IF(Append1[[#This Row],[total_eve_charge]]&lt;=19,"Medium","High"))</f>
        <v>Medium</v>
      </c>
      <c r="AA1573" s="1" t="str">
        <f>IF(Append1[[#This Row],[total_day_charge]]&gt;30,"Heavy User",
IF(Append1[[#This Row],[total_eve_charge]]&gt;20,"Evening User",
IF(Append1[[#This Row],[total_night_charge]]&gt;10,"Night User","Low User")))</f>
        <v>Night User</v>
      </c>
    </row>
    <row r="1574" spans="1:27" hidden="1" x14ac:dyDescent="0.3">
      <c r="A1574">
        <v>823</v>
      </c>
      <c r="B1574" s="1" t="s">
        <v>40</v>
      </c>
      <c r="C1574">
        <v>50</v>
      </c>
      <c r="D1574" s="1" t="s">
        <v>26</v>
      </c>
      <c r="E1574" s="1">
        <v>0</v>
      </c>
      <c r="F1574" s="1" t="s">
        <v>23</v>
      </c>
      <c r="G1574">
        <v>0</v>
      </c>
      <c r="H1574" t="str">
        <f>IF(Append1[[#This Row],[number_vmail_messages]]&lt;=10, "Low",
IF(Append1[[#This Row],[number_vmail_messages]]&lt;=25, "Medium", "High"))</f>
        <v>Low</v>
      </c>
      <c r="I1574">
        <v>188.9</v>
      </c>
      <c r="J1574">
        <v>94</v>
      </c>
      <c r="K1574">
        <v>32.11</v>
      </c>
      <c r="L1574">
        <v>203.9</v>
      </c>
      <c r="M1574">
        <v>104</v>
      </c>
      <c r="N1574">
        <v>17.329999999999998</v>
      </c>
      <c r="O1574">
        <v>151.80000000000001</v>
      </c>
      <c r="P1574">
        <v>124</v>
      </c>
      <c r="Q1574">
        <v>6.83</v>
      </c>
      <c r="R1574">
        <v>11.6</v>
      </c>
      <c r="S1574">
        <v>8</v>
      </c>
      <c r="T1574">
        <v>3.13</v>
      </c>
      <c r="U1574" t="str">
        <f>IF(Append1[[#This Row],[total_intl_charge]] &lt;= MEDIAN(Append1[total_intl_charge]), "Low", "High")</f>
        <v>High</v>
      </c>
      <c r="V1574">
        <v>3</v>
      </c>
      <c r="W1574" t="s">
        <v>23</v>
      </c>
      <c r="X1574" s="1" t="s">
        <v>23</v>
      </c>
      <c r="Y1574">
        <f>IF(Append1[[#This Row],[churn]]="yes", 1,0)</f>
        <v>0</v>
      </c>
      <c r="Z1574" t="str">
        <f>IF(Append1[[#This Row],[total_eve_charge]]&lt;=15,"Low",
IF(Append1[[#This Row],[total_eve_charge]]&lt;=19,"Medium","High"))</f>
        <v>Medium</v>
      </c>
      <c r="AA1574" s="1" t="str">
        <f>IF(Append1[[#This Row],[total_day_charge]]&gt;30,"Heavy User",
IF(Append1[[#This Row],[total_eve_charge]]&gt;20,"Evening User",
IF(Append1[[#This Row],[total_night_charge]]&gt;10,"Night User","Low User")))</f>
        <v>Heavy User</v>
      </c>
    </row>
    <row r="1575" spans="1:27" x14ac:dyDescent="0.3">
      <c r="A1575">
        <v>824</v>
      </c>
      <c r="B1575" s="1" t="s">
        <v>43</v>
      </c>
      <c r="C1575">
        <v>103</v>
      </c>
      <c r="D1575" s="1" t="s">
        <v>32</v>
      </c>
      <c r="E1575" s="1">
        <v>0</v>
      </c>
      <c r="F1575" s="1" t="s">
        <v>24</v>
      </c>
      <c r="G1575">
        <v>24</v>
      </c>
      <c r="H1575" t="str">
        <f>IF(Append1[[#This Row],[number_vmail_messages]]&lt;=10, "Low",
IF(Append1[[#This Row],[number_vmail_messages]]&lt;=25, "Medium", "High"))</f>
        <v>Medium</v>
      </c>
      <c r="I1575">
        <v>111.8</v>
      </c>
      <c r="J1575">
        <v>85</v>
      </c>
      <c r="K1575">
        <v>19.010000000000002</v>
      </c>
      <c r="L1575">
        <v>239.6</v>
      </c>
      <c r="M1575">
        <v>102</v>
      </c>
      <c r="N1575">
        <v>20.37</v>
      </c>
      <c r="O1575">
        <v>268.3</v>
      </c>
      <c r="P1575">
        <v>81</v>
      </c>
      <c r="Q1575">
        <v>12.07</v>
      </c>
      <c r="R1575">
        <v>6.9</v>
      </c>
      <c r="S1575">
        <v>4</v>
      </c>
      <c r="T1575">
        <v>1.86</v>
      </c>
      <c r="U1575" t="str">
        <f>IF(Append1[[#This Row],[total_intl_charge]] &lt;= MEDIAN(Append1[total_intl_charge]), "Low", "High")</f>
        <v>Low</v>
      </c>
      <c r="V1575">
        <v>1</v>
      </c>
      <c r="W1575" t="s">
        <v>23</v>
      </c>
      <c r="X1575" s="1" t="s">
        <v>23</v>
      </c>
      <c r="Y1575">
        <f>IF(Append1[[#This Row],[churn]]="yes", 1,0)</f>
        <v>0</v>
      </c>
      <c r="Z1575" t="str">
        <f>IF(Append1[[#This Row],[total_eve_charge]]&lt;=15,"Low",
IF(Append1[[#This Row],[total_eve_charge]]&lt;=19,"Medium","High"))</f>
        <v>High</v>
      </c>
      <c r="AA1575" s="1" t="str">
        <f>IF(Append1[[#This Row],[total_day_charge]]&gt;30,"Heavy User",
IF(Append1[[#This Row],[total_eve_charge]]&gt;20,"Evening User",
IF(Append1[[#This Row],[total_night_charge]]&gt;10,"Night User","Low User")))</f>
        <v>Evening User</v>
      </c>
    </row>
    <row r="1576" spans="1:27" x14ac:dyDescent="0.3">
      <c r="A1576">
        <v>825</v>
      </c>
      <c r="B1576" s="1" t="s">
        <v>70</v>
      </c>
      <c r="C1576">
        <v>84</v>
      </c>
      <c r="D1576" s="1" t="s">
        <v>22</v>
      </c>
      <c r="E1576" s="1">
        <v>0</v>
      </c>
      <c r="F1576" s="1" t="s">
        <v>24</v>
      </c>
      <c r="G1576">
        <v>33</v>
      </c>
      <c r="H1576" t="str">
        <f>IF(Append1[[#This Row],[number_vmail_messages]]&lt;=10, "Low",
IF(Append1[[#This Row],[number_vmail_messages]]&lt;=25, "Medium", "High"))</f>
        <v>High</v>
      </c>
      <c r="I1576">
        <v>159.1</v>
      </c>
      <c r="J1576">
        <v>106</v>
      </c>
      <c r="K1576">
        <v>27.05</v>
      </c>
      <c r="L1576">
        <v>149.80000000000001</v>
      </c>
      <c r="M1576">
        <v>101</v>
      </c>
      <c r="N1576">
        <v>12.73</v>
      </c>
      <c r="O1576">
        <v>213.4</v>
      </c>
      <c r="P1576">
        <v>108</v>
      </c>
      <c r="Q1576">
        <v>9.6</v>
      </c>
      <c r="R1576">
        <v>13</v>
      </c>
      <c r="S1576">
        <v>18</v>
      </c>
      <c r="T1576">
        <v>3.51</v>
      </c>
      <c r="U1576" t="str">
        <f>IF(Append1[[#This Row],[total_intl_charge]] &lt;= MEDIAN(Append1[total_intl_charge]), "Low", "High")</f>
        <v>High</v>
      </c>
      <c r="V1576">
        <v>1</v>
      </c>
      <c r="W1576" t="s">
        <v>23</v>
      </c>
      <c r="X1576" s="1" t="s">
        <v>23</v>
      </c>
      <c r="Y1576">
        <f>IF(Append1[[#This Row],[churn]]="yes", 1,0)</f>
        <v>0</v>
      </c>
      <c r="Z1576" t="str">
        <f>IF(Append1[[#This Row],[total_eve_charge]]&lt;=15,"Low",
IF(Append1[[#This Row],[total_eve_charge]]&lt;=19,"Medium","High"))</f>
        <v>Low</v>
      </c>
      <c r="AA1576" s="1" t="str">
        <f>IF(Append1[[#This Row],[total_day_charge]]&gt;30,"Heavy User",
IF(Append1[[#This Row],[total_eve_charge]]&gt;20,"Evening User",
IF(Append1[[#This Row],[total_night_charge]]&gt;10,"Night User","Low User")))</f>
        <v>Low User</v>
      </c>
    </row>
    <row r="1577" spans="1:27" hidden="1" x14ac:dyDescent="0.3">
      <c r="A1577">
        <v>826</v>
      </c>
      <c r="B1577" s="1" t="s">
        <v>38</v>
      </c>
      <c r="C1577">
        <v>92</v>
      </c>
      <c r="D1577" s="1" t="s">
        <v>26</v>
      </c>
      <c r="E1577" s="1">
        <v>0</v>
      </c>
      <c r="F1577" s="1" t="s">
        <v>23</v>
      </c>
      <c r="G1577">
        <v>0</v>
      </c>
      <c r="H1577" t="str">
        <f>IF(Append1[[#This Row],[number_vmail_messages]]&lt;=10, "Low",
IF(Append1[[#This Row],[number_vmail_messages]]&lt;=25, "Medium", "High"))</f>
        <v>Low</v>
      </c>
      <c r="I1577">
        <v>212.4</v>
      </c>
      <c r="J1577">
        <v>105</v>
      </c>
      <c r="K1577">
        <v>36.11</v>
      </c>
      <c r="L1577">
        <v>224.6</v>
      </c>
      <c r="M1577">
        <v>118</v>
      </c>
      <c r="N1577">
        <v>19.09</v>
      </c>
      <c r="O1577">
        <v>221.3</v>
      </c>
      <c r="P1577">
        <v>105</v>
      </c>
      <c r="Q1577">
        <v>9.9600000000000009</v>
      </c>
      <c r="R1577">
        <v>9</v>
      </c>
      <c r="S1577">
        <v>4</v>
      </c>
      <c r="T1577">
        <v>2.4300000000000002</v>
      </c>
      <c r="U1577" t="str">
        <f>IF(Append1[[#This Row],[total_intl_charge]] &lt;= MEDIAN(Append1[total_intl_charge]), "Low", "High")</f>
        <v>Low</v>
      </c>
      <c r="V1577">
        <v>1</v>
      </c>
      <c r="W1577" t="s">
        <v>23</v>
      </c>
      <c r="X1577" s="1" t="s">
        <v>23</v>
      </c>
      <c r="Y1577">
        <f>IF(Append1[[#This Row],[churn]]="yes", 1,0)</f>
        <v>0</v>
      </c>
      <c r="Z1577" t="str">
        <f>IF(Append1[[#This Row],[total_eve_charge]]&lt;=15,"Low",
IF(Append1[[#This Row],[total_eve_charge]]&lt;=19,"Medium","High"))</f>
        <v>High</v>
      </c>
      <c r="AA1577" s="1" t="str">
        <f>IF(Append1[[#This Row],[total_day_charge]]&gt;30,"Heavy User",
IF(Append1[[#This Row],[total_eve_charge]]&gt;20,"Evening User",
IF(Append1[[#This Row],[total_night_charge]]&gt;10,"Night User","Low User")))</f>
        <v>Heavy User</v>
      </c>
    </row>
    <row r="1578" spans="1:27" hidden="1" x14ac:dyDescent="0.3">
      <c r="A1578">
        <v>827</v>
      </c>
      <c r="B1578" s="1" t="s">
        <v>74</v>
      </c>
      <c r="C1578">
        <v>77</v>
      </c>
      <c r="D1578" s="1" t="s">
        <v>22</v>
      </c>
      <c r="E1578" s="1">
        <v>0</v>
      </c>
      <c r="F1578" s="1" t="s">
        <v>23</v>
      </c>
      <c r="G1578">
        <v>0</v>
      </c>
      <c r="H1578" t="str">
        <f>IF(Append1[[#This Row],[number_vmail_messages]]&lt;=10, "Low",
IF(Append1[[#This Row],[number_vmail_messages]]&lt;=25, "Medium", "High"))</f>
        <v>Low</v>
      </c>
      <c r="I1578">
        <v>142.30000000000001</v>
      </c>
      <c r="J1578">
        <v>112</v>
      </c>
      <c r="K1578">
        <v>24.19</v>
      </c>
      <c r="L1578">
        <v>306.3</v>
      </c>
      <c r="M1578">
        <v>111</v>
      </c>
      <c r="N1578">
        <v>26.04</v>
      </c>
      <c r="O1578">
        <v>196.5</v>
      </c>
      <c r="P1578">
        <v>82</v>
      </c>
      <c r="Q1578">
        <v>8.84</v>
      </c>
      <c r="R1578">
        <v>9.9</v>
      </c>
      <c r="S1578">
        <v>1</v>
      </c>
      <c r="T1578">
        <v>2.67</v>
      </c>
      <c r="U1578" t="str">
        <f>IF(Append1[[#This Row],[total_intl_charge]] &lt;= MEDIAN(Append1[total_intl_charge]), "Low", "High")</f>
        <v>Low</v>
      </c>
      <c r="V1578">
        <v>1</v>
      </c>
      <c r="W1578" t="s">
        <v>23</v>
      </c>
      <c r="X1578" s="1" t="s">
        <v>23</v>
      </c>
      <c r="Y1578">
        <f>IF(Append1[[#This Row],[churn]]="yes", 1,0)</f>
        <v>0</v>
      </c>
      <c r="Z1578" t="str">
        <f>IF(Append1[[#This Row],[total_eve_charge]]&lt;=15,"Low",
IF(Append1[[#This Row],[total_eve_charge]]&lt;=19,"Medium","High"))</f>
        <v>High</v>
      </c>
      <c r="AA1578" s="1" t="str">
        <f>IF(Append1[[#This Row],[total_day_charge]]&gt;30,"Heavy User",
IF(Append1[[#This Row],[total_eve_charge]]&gt;20,"Evening User",
IF(Append1[[#This Row],[total_night_charge]]&gt;10,"Night User","Low User")))</f>
        <v>Evening User</v>
      </c>
    </row>
    <row r="1579" spans="1:27" hidden="1" x14ac:dyDescent="0.3">
      <c r="A1579">
        <v>828</v>
      </c>
      <c r="B1579" s="1" t="s">
        <v>44</v>
      </c>
      <c r="C1579">
        <v>64</v>
      </c>
      <c r="D1579" s="1" t="s">
        <v>22</v>
      </c>
      <c r="E1579" s="1">
        <v>1</v>
      </c>
      <c r="F1579" s="1" t="s">
        <v>23</v>
      </c>
      <c r="G1579">
        <v>0</v>
      </c>
      <c r="H1579" t="str">
        <f>IF(Append1[[#This Row],[number_vmail_messages]]&lt;=10, "Low",
IF(Append1[[#This Row],[number_vmail_messages]]&lt;=25, "Medium", "High"))</f>
        <v>Low</v>
      </c>
      <c r="I1579">
        <v>346.8</v>
      </c>
      <c r="J1579">
        <v>55</v>
      </c>
      <c r="K1579">
        <v>58.96</v>
      </c>
      <c r="L1579">
        <v>249.5</v>
      </c>
      <c r="M1579">
        <v>79</v>
      </c>
      <c r="N1579">
        <v>21.21</v>
      </c>
      <c r="O1579">
        <v>275.39999999999998</v>
      </c>
      <c r="P1579">
        <v>102</v>
      </c>
      <c r="Q1579">
        <v>12.39</v>
      </c>
      <c r="R1579">
        <v>13.3</v>
      </c>
      <c r="S1579">
        <v>9</v>
      </c>
      <c r="T1579">
        <v>3.59</v>
      </c>
      <c r="U1579" t="str">
        <f>IF(Append1[[#This Row],[total_intl_charge]] &lt;= MEDIAN(Append1[total_intl_charge]), "Low", "High")</f>
        <v>High</v>
      </c>
      <c r="V1579">
        <v>1</v>
      </c>
      <c r="W1579" t="s">
        <v>24</v>
      </c>
      <c r="X1579" s="1" t="s">
        <v>24</v>
      </c>
      <c r="Y1579">
        <f>IF(Append1[[#This Row],[churn]]="yes", 1,0)</f>
        <v>1</v>
      </c>
      <c r="Z1579" t="str">
        <f>IF(Append1[[#This Row],[total_eve_charge]]&lt;=15,"Low",
IF(Append1[[#This Row],[total_eve_charge]]&lt;=19,"Medium","High"))</f>
        <v>High</v>
      </c>
      <c r="AA1579" s="1" t="str">
        <f>IF(Append1[[#This Row],[total_day_charge]]&gt;30,"Heavy User",
IF(Append1[[#This Row],[total_eve_charge]]&gt;20,"Evening User",
IF(Append1[[#This Row],[total_night_charge]]&gt;10,"Night User","Low User")))</f>
        <v>Heavy User</v>
      </c>
    </row>
    <row r="1580" spans="1:27" x14ac:dyDescent="0.3">
      <c r="A1580">
        <v>829</v>
      </c>
      <c r="B1580" s="1" t="s">
        <v>45</v>
      </c>
      <c r="C1580">
        <v>159</v>
      </c>
      <c r="D1580" s="1" t="s">
        <v>22</v>
      </c>
      <c r="E1580" s="1">
        <v>0</v>
      </c>
      <c r="F1580" s="1" t="s">
        <v>24</v>
      </c>
      <c r="G1580">
        <v>15</v>
      </c>
      <c r="H1580" t="str">
        <f>IF(Append1[[#This Row],[number_vmail_messages]]&lt;=10, "Low",
IF(Append1[[#This Row],[number_vmail_messages]]&lt;=25, "Medium", "High"))</f>
        <v>Medium</v>
      </c>
      <c r="I1580">
        <v>113.9</v>
      </c>
      <c r="J1580">
        <v>102</v>
      </c>
      <c r="K1580">
        <v>19.36</v>
      </c>
      <c r="L1580">
        <v>145.30000000000001</v>
      </c>
      <c r="M1580">
        <v>146</v>
      </c>
      <c r="N1580">
        <v>12.35</v>
      </c>
      <c r="O1580">
        <v>195.2</v>
      </c>
      <c r="P1580">
        <v>137</v>
      </c>
      <c r="Q1580">
        <v>8.7799999999999994</v>
      </c>
      <c r="R1580">
        <v>11.8</v>
      </c>
      <c r="S1580">
        <v>9</v>
      </c>
      <c r="T1580">
        <v>3.19</v>
      </c>
      <c r="U1580" t="str">
        <f>IF(Append1[[#This Row],[total_intl_charge]] &lt;= MEDIAN(Append1[total_intl_charge]), "Low", "High")</f>
        <v>High</v>
      </c>
      <c r="V1580">
        <v>1</v>
      </c>
      <c r="W1580" t="s">
        <v>23</v>
      </c>
      <c r="X1580" s="1" t="s">
        <v>23</v>
      </c>
      <c r="Y1580">
        <f>IF(Append1[[#This Row],[churn]]="yes", 1,0)</f>
        <v>0</v>
      </c>
      <c r="Z1580" t="str">
        <f>IF(Append1[[#This Row],[total_eve_charge]]&lt;=15,"Low",
IF(Append1[[#This Row],[total_eve_charge]]&lt;=19,"Medium","High"))</f>
        <v>Low</v>
      </c>
      <c r="AA1580" s="1" t="str">
        <f>IF(Append1[[#This Row],[total_day_charge]]&gt;30,"Heavy User",
IF(Append1[[#This Row],[total_eve_charge]]&gt;20,"Evening User",
IF(Append1[[#This Row],[total_night_charge]]&gt;10,"Night User","Low User")))</f>
        <v>Low User</v>
      </c>
    </row>
    <row r="1581" spans="1:27" x14ac:dyDescent="0.3">
      <c r="A1581">
        <v>830</v>
      </c>
      <c r="B1581" s="1" t="s">
        <v>21</v>
      </c>
      <c r="C1581">
        <v>110</v>
      </c>
      <c r="D1581" s="1" t="s">
        <v>22</v>
      </c>
      <c r="E1581" s="1">
        <v>1</v>
      </c>
      <c r="F1581" s="1" t="s">
        <v>24</v>
      </c>
      <c r="G1581">
        <v>27</v>
      </c>
      <c r="H1581" t="str">
        <f>IF(Append1[[#This Row],[number_vmail_messages]]&lt;=10, "Low",
IF(Append1[[#This Row],[number_vmail_messages]]&lt;=25, "Medium", "High"))</f>
        <v>High</v>
      </c>
      <c r="I1581">
        <v>267.89999999999998</v>
      </c>
      <c r="J1581">
        <v>103</v>
      </c>
      <c r="K1581">
        <v>45.54</v>
      </c>
      <c r="L1581">
        <v>263.3</v>
      </c>
      <c r="M1581">
        <v>74</v>
      </c>
      <c r="N1581">
        <v>22.38</v>
      </c>
      <c r="O1581">
        <v>178.1</v>
      </c>
      <c r="P1581">
        <v>106</v>
      </c>
      <c r="Q1581">
        <v>8.01</v>
      </c>
      <c r="R1581">
        <v>8.3000000000000007</v>
      </c>
      <c r="S1581">
        <v>2</v>
      </c>
      <c r="T1581">
        <v>2.2400000000000002</v>
      </c>
      <c r="U1581" t="str">
        <f>IF(Append1[[#This Row],[total_intl_charge]] &lt;= MEDIAN(Append1[total_intl_charge]), "Low", "High")</f>
        <v>Low</v>
      </c>
      <c r="V1581">
        <v>1</v>
      </c>
      <c r="W1581" t="s">
        <v>24</v>
      </c>
      <c r="X1581" s="1" t="s">
        <v>24</v>
      </c>
      <c r="Y1581">
        <f>IF(Append1[[#This Row],[churn]]="yes", 1,0)</f>
        <v>1</v>
      </c>
      <c r="Z1581" t="str">
        <f>IF(Append1[[#This Row],[total_eve_charge]]&lt;=15,"Low",
IF(Append1[[#This Row],[total_eve_charge]]&lt;=19,"Medium","High"))</f>
        <v>High</v>
      </c>
      <c r="AA1581" s="1" t="str">
        <f>IF(Append1[[#This Row],[total_day_charge]]&gt;30,"Heavy User",
IF(Append1[[#This Row],[total_eve_charge]]&gt;20,"Evening User",
IF(Append1[[#This Row],[total_night_charge]]&gt;10,"Night User","Low User")))</f>
        <v>Heavy User</v>
      </c>
    </row>
    <row r="1582" spans="1:27" hidden="1" x14ac:dyDescent="0.3">
      <c r="A1582">
        <v>831</v>
      </c>
      <c r="B1582" s="1" t="s">
        <v>74</v>
      </c>
      <c r="C1582">
        <v>178</v>
      </c>
      <c r="D1582" s="1" t="s">
        <v>32</v>
      </c>
      <c r="E1582" s="1">
        <v>0</v>
      </c>
      <c r="F1582" s="1" t="s">
        <v>23</v>
      </c>
      <c r="G1582">
        <v>0</v>
      </c>
      <c r="H1582" t="str">
        <f>IF(Append1[[#This Row],[number_vmail_messages]]&lt;=10, "Low",
IF(Append1[[#This Row],[number_vmail_messages]]&lt;=25, "Medium", "High"))</f>
        <v>Low</v>
      </c>
      <c r="I1582">
        <v>275.39999999999998</v>
      </c>
      <c r="J1582">
        <v>150</v>
      </c>
      <c r="K1582">
        <v>46.82</v>
      </c>
      <c r="L1582">
        <v>187.5</v>
      </c>
      <c r="M1582">
        <v>62</v>
      </c>
      <c r="N1582">
        <v>15.94</v>
      </c>
      <c r="O1582">
        <v>147.1</v>
      </c>
      <c r="P1582">
        <v>126</v>
      </c>
      <c r="Q1582">
        <v>6.62</v>
      </c>
      <c r="R1582">
        <v>13.6</v>
      </c>
      <c r="S1582">
        <v>3</v>
      </c>
      <c r="T1582">
        <v>3.67</v>
      </c>
      <c r="U1582" t="str">
        <f>IF(Append1[[#This Row],[total_intl_charge]] &lt;= MEDIAN(Append1[total_intl_charge]), "Low", "High")</f>
        <v>High</v>
      </c>
      <c r="V1582">
        <v>1</v>
      </c>
      <c r="W1582" t="s">
        <v>23</v>
      </c>
      <c r="X1582" s="1" t="s">
        <v>23</v>
      </c>
      <c r="Y1582">
        <f>IF(Append1[[#This Row],[churn]]="yes", 1,0)</f>
        <v>0</v>
      </c>
      <c r="Z1582" t="str">
        <f>IF(Append1[[#This Row],[total_eve_charge]]&lt;=15,"Low",
IF(Append1[[#This Row],[total_eve_charge]]&lt;=19,"Medium","High"))</f>
        <v>Medium</v>
      </c>
      <c r="AA1582" s="1" t="str">
        <f>IF(Append1[[#This Row],[total_day_charge]]&gt;30,"Heavy User",
IF(Append1[[#This Row],[total_eve_charge]]&gt;20,"Evening User",
IF(Append1[[#This Row],[total_night_charge]]&gt;10,"Night User","Low User")))</f>
        <v>Heavy User</v>
      </c>
    </row>
    <row r="1583" spans="1:27" x14ac:dyDescent="0.3">
      <c r="A1583">
        <v>832</v>
      </c>
      <c r="B1583" s="1" t="s">
        <v>46</v>
      </c>
      <c r="C1583">
        <v>50</v>
      </c>
      <c r="D1583" s="1" t="s">
        <v>22</v>
      </c>
      <c r="E1583" s="1">
        <v>0</v>
      </c>
      <c r="F1583" s="1" t="s">
        <v>24</v>
      </c>
      <c r="G1583">
        <v>35</v>
      </c>
      <c r="H1583" t="str">
        <f>IF(Append1[[#This Row],[number_vmail_messages]]&lt;=10, "Low",
IF(Append1[[#This Row],[number_vmail_messages]]&lt;=25, "Medium", "High"))</f>
        <v>High</v>
      </c>
      <c r="I1583">
        <v>192.6</v>
      </c>
      <c r="J1583">
        <v>97</v>
      </c>
      <c r="K1583">
        <v>32.74</v>
      </c>
      <c r="L1583">
        <v>135.19999999999999</v>
      </c>
      <c r="M1583">
        <v>101</v>
      </c>
      <c r="N1583">
        <v>11.49</v>
      </c>
      <c r="O1583">
        <v>216.2</v>
      </c>
      <c r="P1583">
        <v>101</v>
      </c>
      <c r="Q1583">
        <v>9.73</v>
      </c>
      <c r="R1583">
        <v>7.9</v>
      </c>
      <c r="S1583">
        <v>2</v>
      </c>
      <c r="T1583">
        <v>2.13</v>
      </c>
      <c r="U1583" t="str">
        <f>IF(Append1[[#This Row],[total_intl_charge]] &lt;= MEDIAN(Append1[total_intl_charge]), "Low", "High")</f>
        <v>Low</v>
      </c>
      <c r="V1583">
        <v>2</v>
      </c>
      <c r="W1583" t="s">
        <v>23</v>
      </c>
      <c r="X1583" s="1" t="s">
        <v>23</v>
      </c>
      <c r="Y1583">
        <f>IF(Append1[[#This Row],[churn]]="yes", 1,0)</f>
        <v>0</v>
      </c>
      <c r="Z1583" t="str">
        <f>IF(Append1[[#This Row],[total_eve_charge]]&lt;=15,"Low",
IF(Append1[[#This Row],[total_eve_charge]]&lt;=19,"Medium","High"))</f>
        <v>Low</v>
      </c>
      <c r="AA1583" s="1" t="str">
        <f>IF(Append1[[#This Row],[total_day_charge]]&gt;30,"Heavy User",
IF(Append1[[#This Row],[total_eve_charge]]&gt;20,"Evening User",
IF(Append1[[#This Row],[total_night_charge]]&gt;10,"Night User","Low User")))</f>
        <v>Heavy User</v>
      </c>
    </row>
    <row r="1584" spans="1:27" x14ac:dyDescent="0.3">
      <c r="A1584">
        <v>833</v>
      </c>
      <c r="B1584" s="1" t="s">
        <v>46</v>
      </c>
      <c r="C1584">
        <v>45</v>
      </c>
      <c r="D1584" s="1" t="s">
        <v>26</v>
      </c>
      <c r="E1584" s="1">
        <v>0</v>
      </c>
      <c r="F1584" s="1" t="s">
        <v>24</v>
      </c>
      <c r="G1584">
        <v>26</v>
      </c>
      <c r="H1584" t="str">
        <f>IF(Append1[[#This Row],[number_vmail_messages]]&lt;=10, "Low",
IF(Append1[[#This Row],[number_vmail_messages]]&lt;=25, "Medium", "High"))</f>
        <v>High</v>
      </c>
      <c r="I1584">
        <v>91.7</v>
      </c>
      <c r="J1584">
        <v>104</v>
      </c>
      <c r="K1584">
        <v>15.59</v>
      </c>
      <c r="L1584">
        <v>150.6</v>
      </c>
      <c r="M1584">
        <v>119</v>
      </c>
      <c r="N1584">
        <v>12.8</v>
      </c>
      <c r="O1584">
        <v>63.3</v>
      </c>
      <c r="P1584">
        <v>103</v>
      </c>
      <c r="Q1584">
        <v>2.85</v>
      </c>
      <c r="R1584">
        <v>7.7</v>
      </c>
      <c r="S1584">
        <v>5</v>
      </c>
      <c r="T1584">
        <v>2.08</v>
      </c>
      <c r="U1584" t="str">
        <f>IF(Append1[[#This Row],[total_intl_charge]] &lt;= MEDIAN(Append1[total_intl_charge]), "Low", "High")</f>
        <v>Low</v>
      </c>
      <c r="V1584">
        <v>1</v>
      </c>
      <c r="W1584" t="s">
        <v>23</v>
      </c>
      <c r="X1584" s="1" t="s">
        <v>23</v>
      </c>
      <c r="Y1584">
        <f>IF(Append1[[#This Row],[churn]]="yes", 1,0)</f>
        <v>0</v>
      </c>
      <c r="Z1584" t="str">
        <f>IF(Append1[[#This Row],[total_eve_charge]]&lt;=15,"Low",
IF(Append1[[#This Row],[total_eve_charge]]&lt;=19,"Medium","High"))</f>
        <v>Low</v>
      </c>
      <c r="AA1584" s="1" t="str">
        <f>IF(Append1[[#This Row],[total_day_charge]]&gt;30,"Heavy User",
IF(Append1[[#This Row],[total_eve_charge]]&gt;20,"Evening User",
IF(Append1[[#This Row],[total_night_charge]]&gt;10,"Night User","Low User")))</f>
        <v>Low User</v>
      </c>
    </row>
    <row r="1585" spans="1:27" hidden="1" x14ac:dyDescent="0.3">
      <c r="A1585">
        <v>834</v>
      </c>
      <c r="B1585" s="1" t="s">
        <v>75</v>
      </c>
      <c r="C1585">
        <v>70</v>
      </c>
      <c r="D1585" s="1" t="s">
        <v>26</v>
      </c>
      <c r="E1585" s="1">
        <v>0</v>
      </c>
      <c r="F1585" s="1" t="s">
        <v>23</v>
      </c>
      <c r="G1585">
        <v>0</v>
      </c>
      <c r="H1585" t="str">
        <f>IF(Append1[[#This Row],[number_vmail_messages]]&lt;=10, "Low",
IF(Append1[[#This Row],[number_vmail_messages]]&lt;=25, "Medium", "High"))</f>
        <v>Low</v>
      </c>
      <c r="I1585">
        <v>126.3</v>
      </c>
      <c r="J1585">
        <v>99</v>
      </c>
      <c r="K1585">
        <v>21.47</v>
      </c>
      <c r="L1585">
        <v>141.6</v>
      </c>
      <c r="M1585">
        <v>106</v>
      </c>
      <c r="N1585">
        <v>12.04</v>
      </c>
      <c r="O1585">
        <v>255.9</v>
      </c>
      <c r="P1585">
        <v>96</v>
      </c>
      <c r="Q1585">
        <v>11.52</v>
      </c>
      <c r="R1585">
        <v>9.6</v>
      </c>
      <c r="S1585">
        <v>2</v>
      </c>
      <c r="T1585">
        <v>2.59</v>
      </c>
      <c r="U1585" t="str">
        <f>IF(Append1[[#This Row],[total_intl_charge]] &lt;= MEDIAN(Append1[total_intl_charge]), "Low", "High")</f>
        <v>Low</v>
      </c>
      <c r="V1585">
        <v>0</v>
      </c>
      <c r="W1585" t="s">
        <v>23</v>
      </c>
      <c r="X1585" s="1" t="s">
        <v>23</v>
      </c>
      <c r="Y1585">
        <f>IF(Append1[[#This Row],[churn]]="yes", 1,0)</f>
        <v>0</v>
      </c>
      <c r="Z1585" t="str">
        <f>IF(Append1[[#This Row],[total_eve_charge]]&lt;=15,"Low",
IF(Append1[[#This Row],[total_eve_charge]]&lt;=19,"Medium","High"))</f>
        <v>Low</v>
      </c>
      <c r="AA1585" s="1" t="str">
        <f>IF(Append1[[#This Row],[total_day_charge]]&gt;30,"Heavy User",
IF(Append1[[#This Row],[total_eve_charge]]&gt;20,"Evening User",
IF(Append1[[#This Row],[total_night_charge]]&gt;10,"Night User","Low User")))</f>
        <v>Night User</v>
      </c>
    </row>
    <row r="1586" spans="1:27" hidden="1" x14ac:dyDescent="0.3">
      <c r="A1586">
        <v>835</v>
      </c>
      <c r="B1586" s="1" t="s">
        <v>74</v>
      </c>
      <c r="C1586">
        <v>94</v>
      </c>
      <c r="D1586" s="1" t="s">
        <v>26</v>
      </c>
      <c r="E1586" s="1">
        <v>0</v>
      </c>
      <c r="F1586" s="1" t="s">
        <v>23</v>
      </c>
      <c r="G1586">
        <v>0</v>
      </c>
      <c r="H1586" t="str">
        <f>IF(Append1[[#This Row],[number_vmail_messages]]&lt;=10, "Low",
IF(Append1[[#This Row],[number_vmail_messages]]&lt;=25, "Medium", "High"))</f>
        <v>Low</v>
      </c>
      <c r="I1586">
        <v>190.6</v>
      </c>
      <c r="J1586">
        <v>108</v>
      </c>
      <c r="K1586">
        <v>32.4</v>
      </c>
      <c r="L1586">
        <v>152.30000000000001</v>
      </c>
      <c r="M1586">
        <v>95</v>
      </c>
      <c r="N1586">
        <v>12.95</v>
      </c>
      <c r="O1586">
        <v>144.69999999999999</v>
      </c>
      <c r="P1586">
        <v>97</v>
      </c>
      <c r="Q1586">
        <v>6.51</v>
      </c>
      <c r="R1586">
        <v>7.5</v>
      </c>
      <c r="S1586">
        <v>5</v>
      </c>
      <c r="T1586">
        <v>2.0299999999999998</v>
      </c>
      <c r="U1586" t="str">
        <f>IF(Append1[[#This Row],[total_intl_charge]] &lt;= MEDIAN(Append1[total_intl_charge]), "Low", "High")</f>
        <v>Low</v>
      </c>
      <c r="V1586">
        <v>1</v>
      </c>
      <c r="W1586" t="s">
        <v>23</v>
      </c>
      <c r="X1586" s="1" t="s">
        <v>23</v>
      </c>
      <c r="Y1586">
        <f>IF(Append1[[#This Row],[churn]]="yes", 1,0)</f>
        <v>0</v>
      </c>
      <c r="Z1586" t="str">
        <f>IF(Append1[[#This Row],[total_eve_charge]]&lt;=15,"Low",
IF(Append1[[#This Row],[total_eve_charge]]&lt;=19,"Medium","High"))</f>
        <v>Low</v>
      </c>
      <c r="AA1586" s="1" t="str">
        <f>IF(Append1[[#This Row],[total_day_charge]]&gt;30,"Heavy User",
IF(Append1[[#This Row],[total_eve_charge]]&gt;20,"Evening User",
IF(Append1[[#This Row],[total_night_charge]]&gt;10,"Night User","Low User")))</f>
        <v>Heavy User</v>
      </c>
    </row>
    <row r="1587" spans="1:27" hidden="1" x14ac:dyDescent="0.3">
      <c r="A1587">
        <v>836</v>
      </c>
      <c r="B1587" s="1" t="s">
        <v>30</v>
      </c>
      <c r="C1587">
        <v>179</v>
      </c>
      <c r="D1587" s="1" t="s">
        <v>26</v>
      </c>
      <c r="E1587" s="1">
        <v>0</v>
      </c>
      <c r="F1587" s="1" t="s">
        <v>23</v>
      </c>
      <c r="G1587">
        <v>0</v>
      </c>
      <c r="H1587" t="str">
        <f>IF(Append1[[#This Row],[number_vmail_messages]]&lt;=10, "Low",
IF(Append1[[#This Row],[number_vmail_messages]]&lt;=25, "Medium", "High"))</f>
        <v>Low</v>
      </c>
      <c r="I1587">
        <v>116.1</v>
      </c>
      <c r="J1587">
        <v>101</v>
      </c>
      <c r="K1587">
        <v>19.739999999999998</v>
      </c>
      <c r="L1587">
        <v>201.8</v>
      </c>
      <c r="M1587">
        <v>99</v>
      </c>
      <c r="N1587">
        <v>17.149999999999999</v>
      </c>
      <c r="O1587">
        <v>181.9</v>
      </c>
      <c r="P1587">
        <v>103</v>
      </c>
      <c r="Q1587">
        <v>8.19</v>
      </c>
      <c r="R1587">
        <v>11.6</v>
      </c>
      <c r="S1587">
        <v>5</v>
      </c>
      <c r="T1587">
        <v>3.13</v>
      </c>
      <c r="U1587" t="str">
        <f>IF(Append1[[#This Row],[total_intl_charge]] &lt;= MEDIAN(Append1[total_intl_charge]), "Low", "High")</f>
        <v>High</v>
      </c>
      <c r="V1587">
        <v>0</v>
      </c>
      <c r="W1587" t="s">
        <v>23</v>
      </c>
      <c r="X1587" s="1" t="s">
        <v>23</v>
      </c>
      <c r="Y1587">
        <f>IF(Append1[[#This Row],[churn]]="yes", 1,0)</f>
        <v>0</v>
      </c>
      <c r="Z1587" t="str">
        <f>IF(Append1[[#This Row],[total_eve_charge]]&lt;=15,"Low",
IF(Append1[[#This Row],[total_eve_charge]]&lt;=19,"Medium","High"))</f>
        <v>Medium</v>
      </c>
      <c r="AA1587" s="1" t="str">
        <f>IF(Append1[[#This Row],[total_day_charge]]&gt;30,"Heavy User",
IF(Append1[[#This Row],[total_eve_charge]]&gt;20,"Evening User",
IF(Append1[[#This Row],[total_night_charge]]&gt;10,"Night User","Low User")))</f>
        <v>Low User</v>
      </c>
    </row>
    <row r="1588" spans="1:27" hidden="1" x14ac:dyDescent="0.3">
      <c r="A1588">
        <v>837</v>
      </c>
      <c r="B1588" s="1" t="s">
        <v>59</v>
      </c>
      <c r="C1588">
        <v>116</v>
      </c>
      <c r="D1588" s="1" t="s">
        <v>22</v>
      </c>
      <c r="E1588" s="1">
        <v>0</v>
      </c>
      <c r="F1588" s="1" t="s">
        <v>23</v>
      </c>
      <c r="G1588">
        <v>0</v>
      </c>
      <c r="H1588" t="str">
        <f>IF(Append1[[#This Row],[number_vmail_messages]]&lt;=10, "Low",
IF(Append1[[#This Row],[number_vmail_messages]]&lt;=25, "Medium", "High"))</f>
        <v>Low</v>
      </c>
      <c r="I1588">
        <v>217.3</v>
      </c>
      <c r="J1588">
        <v>91</v>
      </c>
      <c r="K1588">
        <v>36.94</v>
      </c>
      <c r="L1588">
        <v>216.1</v>
      </c>
      <c r="M1588">
        <v>95</v>
      </c>
      <c r="N1588">
        <v>18.37</v>
      </c>
      <c r="O1588">
        <v>148.1</v>
      </c>
      <c r="P1588">
        <v>76</v>
      </c>
      <c r="Q1588">
        <v>6.66</v>
      </c>
      <c r="R1588">
        <v>11.3</v>
      </c>
      <c r="S1588">
        <v>3</v>
      </c>
      <c r="T1588">
        <v>3.05</v>
      </c>
      <c r="U1588" t="str">
        <f>IF(Append1[[#This Row],[total_intl_charge]] &lt;= MEDIAN(Append1[total_intl_charge]), "Low", "High")</f>
        <v>High</v>
      </c>
      <c r="V1588">
        <v>2</v>
      </c>
      <c r="W1588" t="s">
        <v>23</v>
      </c>
      <c r="X1588" s="1" t="s">
        <v>23</v>
      </c>
      <c r="Y1588">
        <f>IF(Append1[[#This Row],[churn]]="yes", 1,0)</f>
        <v>0</v>
      </c>
      <c r="Z1588" t="str">
        <f>IF(Append1[[#This Row],[total_eve_charge]]&lt;=15,"Low",
IF(Append1[[#This Row],[total_eve_charge]]&lt;=19,"Medium","High"))</f>
        <v>Medium</v>
      </c>
      <c r="AA1588" s="1" t="str">
        <f>IF(Append1[[#This Row],[total_day_charge]]&gt;30,"Heavy User",
IF(Append1[[#This Row],[total_eve_charge]]&gt;20,"Evening User",
IF(Append1[[#This Row],[total_night_charge]]&gt;10,"Night User","Low User")))</f>
        <v>Heavy User</v>
      </c>
    </row>
    <row r="1589" spans="1:27" hidden="1" x14ac:dyDescent="0.3">
      <c r="A1589">
        <v>838</v>
      </c>
      <c r="B1589" s="1" t="s">
        <v>70</v>
      </c>
      <c r="C1589">
        <v>59</v>
      </c>
      <c r="D1589" s="1" t="s">
        <v>26</v>
      </c>
      <c r="E1589" s="1">
        <v>0</v>
      </c>
      <c r="F1589" s="1" t="s">
        <v>23</v>
      </c>
      <c r="G1589">
        <v>0</v>
      </c>
      <c r="H1589" t="str">
        <f>IF(Append1[[#This Row],[number_vmail_messages]]&lt;=10, "Low",
IF(Append1[[#This Row],[number_vmail_messages]]&lt;=25, "Medium", "High"))</f>
        <v>Low</v>
      </c>
      <c r="I1589">
        <v>179.4</v>
      </c>
      <c r="J1589">
        <v>80</v>
      </c>
      <c r="K1589">
        <v>30.5</v>
      </c>
      <c r="L1589">
        <v>232.5</v>
      </c>
      <c r="M1589">
        <v>99</v>
      </c>
      <c r="N1589">
        <v>19.760000000000002</v>
      </c>
      <c r="O1589">
        <v>175.8</v>
      </c>
      <c r="P1589">
        <v>105</v>
      </c>
      <c r="Q1589">
        <v>7.91</v>
      </c>
      <c r="R1589">
        <v>14.7</v>
      </c>
      <c r="S1589">
        <v>3</v>
      </c>
      <c r="T1589">
        <v>3.97</v>
      </c>
      <c r="U1589" t="str">
        <f>IF(Append1[[#This Row],[total_intl_charge]] &lt;= MEDIAN(Append1[total_intl_charge]), "Low", "High")</f>
        <v>High</v>
      </c>
      <c r="V1589">
        <v>0</v>
      </c>
      <c r="W1589" t="s">
        <v>23</v>
      </c>
      <c r="X1589" s="1" t="s">
        <v>23</v>
      </c>
      <c r="Y1589">
        <f>IF(Append1[[#This Row],[churn]]="yes", 1,0)</f>
        <v>0</v>
      </c>
      <c r="Z1589" t="str">
        <f>IF(Append1[[#This Row],[total_eve_charge]]&lt;=15,"Low",
IF(Append1[[#This Row],[total_eve_charge]]&lt;=19,"Medium","High"))</f>
        <v>High</v>
      </c>
      <c r="AA1589" s="1" t="str">
        <f>IF(Append1[[#This Row],[total_day_charge]]&gt;30,"Heavy User",
IF(Append1[[#This Row],[total_eve_charge]]&gt;20,"Evening User",
IF(Append1[[#This Row],[total_night_charge]]&gt;10,"Night User","Low User")))</f>
        <v>Heavy User</v>
      </c>
    </row>
    <row r="1590" spans="1:27" hidden="1" x14ac:dyDescent="0.3">
      <c r="A1590">
        <v>839</v>
      </c>
      <c r="B1590" s="1" t="s">
        <v>72</v>
      </c>
      <c r="C1590">
        <v>165</v>
      </c>
      <c r="D1590" s="1" t="s">
        <v>22</v>
      </c>
      <c r="E1590" s="1">
        <v>0</v>
      </c>
      <c r="F1590" s="1" t="s">
        <v>23</v>
      </c>
      <c r="G1590">
        <v>0</v>
      </c>
      <c r="H1590" t="str">
        <f>IF(Append1[[#This Row],[number_vmail_messages]]&lt;=10, "Low",
IF(Append1[[#This Row],[number_vmail_messages]]&lt;=25, "Medium", "High"))</f>
        <v>Low</v>
      </c>
      <c r="I1590">
        <v>207.7</v>
      </c>
      <c r="J1590">
        <v>109</v>
      </c>
      <c r="K1590">
        <v>35.31</v>
      </c>
      <c r="L1590">
        <v>164.8</v>
      </c>
      <c r="M1590">
        <v>94</v>
      </c>
      <c r="N1590">
        <v>14.01</v>
      </c>
      <c r="O1590">
        <v>54.5</v>
      </c>
      <c r="P1590">
        <v>91</v>
      </c>
      <c r="Q1590">
        <v>2.4500000000000002</v>
      </c>
      <c r="R1590">
        <v>7.9</v>
      </c>
      <c r="S1590">
        <v>3</v>
      </c>
      <c r="T1590">
        <v>2.13</v>
      </c>
      <c r="U1590" t="str">
        <f>IF(Append1[[#This Row],[total_intl_charge]] &lt;= MEDIAN(Append1[total_intl_charge]), "Low", "High")</f>
        <v>Low</v>
      </c>
      <c r="V1590">
        <v>0</v>
      </c>
      <c r="W1590" t="s">
        <v>23</v>
      </c>
      <c r="X1590" s="1" t="s">
        <v>23</v>
      </c>
      <c r="Y1590">
        <f>IF(Append1[[#This Row],[churn]]="yes", 1,0)</f>
        <v>0</v>
      </c>
      <c r="Z1590" t="str">
        <f>IF(Append1[[#This Row],[total_eve_charge]]&lt;=15,"Low",
IF(Append1[[#This Row],[total_eve_charge]]&lt;=19,"Medium","High"))</f>
        <v>Low</v>
      </c>
      <c r="AA1590" s="1" t="str">
        <f>IF(Append1[[#This Row],[total_day_charge]]&gt;30,"Heavy User",
IF(Append1[[#This Row],[total_eve_charge]]&gt;20,"Evening User",
IF(Append1[[#This Row],[total_night_charge]]&gt;10,"Night User","Low User")))</f>
        <v>Heavy User</v>
      </c>
    </row>
    <row r="1591" spans="1:27" hidden="1" x14ac:dyDescent="0.3">
      <c r="A1591">
        <v>840</v>
      </c>
      <c r="B1591" s="1" t="s">
        <v>75</v>
      </c>
      <c r="C1591">
        <v>140</v>
      </c>
      <c r="D1591" s="1" t="s">
        <v>22</v>
      </c>
      <c r="E1591" s="1">
        <v>0</v>
      </c>
      <c r="F1591" s="1" t="s">
        <v>23</v>
      </c>
      <c r="G1591">
        <v>0</v>
      </c>
      <c r="H1591" t="str">
        <f>IF(Append1[[#This Row],[number_vmail_messages]]&lt;=10, "Low",
IF(Append1[[#This Row],[number_vmail_messages]]&lt;=25, "Medium", "High"))</f>
        <v>Low</v>
      </c>
      <c r="I1591">
        <v>125.3</v>
      </c>
      <c r="J1591">
        <v>84</v>
      </c>
      <c r="K1591">
        <v>21.3</v>
      </c>
      <c r="L1591">
        <v>167.6</v>
      </c>
      <c r="M1591">
        <v>121</v>
      </c>
      <c r="N1591">
        <v>14.25</v>
      </c>
      <c r="O1591">
        <v>260.60000000000002</v>
      </c>
      <c r="P1591">
        <v>94</v>
      </c>
      <c r="Q1591">
        <v>11.73</v>
      </c>
      <c r="R1591">
        <v>8.4</v>
      </c>
      <c r="S1591">
        <v>4</v>
      </c>
      <c r="T1591">
        <v>2.27</v>
      </c>
      <c r="U1591" t="str">
        <f>IF(Append1[[#This Row],[total_intl_charge]] &lt;= MEDIAN(Append1[total_intl_charge]), "Low", "High")</f>
        <v>Low</v>
      </c>
      <c r="V1591">
        <v>1</v>
      </c>
      <c r="W1591" t="s">
        <v>23</v>
      </c>
      <c r="X1591" s="1" t="s">
        <v>23</v>
      </c>
      <c r="Y1591">
        <f>IF(Append1[[#This Row],[churn]]="yes", 1,0)</f>
        <v>0</v>
      </c>
      <c r="Z1591" t="str">
        <f>IF(Append1[[#This Row],[total_eve_charge]]&lt;=15,"Low",
IF(Append1[[#This Row],[total_eve_charge]]&lt;=19,"Medium","High"))</f>
        <v>Low</v>
      </c>
      <c r="AA1591" s="1" t="str">
        <f>IF(Append1[[#This Row],[total_day_charge]]&gt;30,"Heavy User",
IF(Append1[[#This Row],[total_eve_charge]]&gt;20,"Evening User",
IF(Append1[[#This Row],[total_night_charge]]&gt;10,"Night User","Low User")))</f>
        <v>Night User</v>
      </c>
    </row>
    <row r="1592" spans="1:27" x14ac:dyDescent="0.3">
      <c r="A1592">
        <v>841</v>
      </c>
      <c r="B1592" s="1" t="s">
        <v>28</v>
      </c>
      <c r="C1592">
        <v>93</v>
      </c>
      <c r="D1592" s="1" t="s">
        <v>32</v>
      </c>
      <c r="E1592" s="1">
        <v>0</v>
      </c>
      <c r="F1592" s="1" t="s">
        <v>24</v>
      </c>
      <c r="G1592">
        <v>32</v>
      </c>
      <c r="H1592" t="str">
        <f>IF(Append1[[#This Row],[number_vmail_messages]]&lt;=10, "Low",
IF(Append1[[#This Row],[number_vmail_messages]]&lt;=25, "Medium", "High"))</f>
        <v>High</v>
      </c>
      <c r="I1592">
        <v>138.1</v>
      </c>
      <c r="J1592">
        <v>91</v>
      </c>
      <c r="K1592">
        <v>23.48</v>
      </c>
      <c r="L1592">
        <v>167.3</v>
      </c>
      <c r="M1592">
        <v>72</v>
      </c>
      <c r="N1592">
        <v>14.22</v>
      </c>
      <c r="O1592">
        <v>238.9</v>
      </c>
      <c r="P1592">
        <v>115</v>
      </c>
      <c r="Q1592">
        <v>10.75</v>
      </c>
      <c r="R1592">
        <v>6.8</v>
      </c>
      <c r="S1592">
        <v>3</v>
      </c>
      <c r="T1592">
        <v>1.84</v>
      </c>
      <c r="U1592" t="str">
        <f>IF(Append1[[#This Row],[total_intl_charge]] &lt;= MEDIAN(Append1[total_intl_charge]), "Low", "High")</f>
        <v>Low</v>
      </c>
      <c r="V1592">
        <v>2</v>
      </c>
      <c r="W1592" t="s">
        <v>23</v>
      </c>
      <c r="X1592" s="1" t="s">
        <v>23</v>
      </c>
      <c r="Y1592">
        <f>IF(Append1[[#This Row],[churn]]="yes", 1,0)</f>
        <v>0</v>
      </c>
      <c r="Z1592" t="str">
        <f>IF(Append1[[#This Row],[total_eve_charge]]&lt;=15,"Low",
IF(Append1[[#This Row],[total_eve_charge]]&lt;=19,"Medium","High"))</f>
        <v>Low</v>
      </c>
      <c r="AA1592" s="1" t="str">
        <f>IF(Append1[[#This Row],[total_day_charge]]&gt;30,"Heavy User",
IF(Append1[[#This Row],[total_eve_charge]]&gt;20,"Evening User",
IF(Append1[[#This Row],[total_night_charge]]&gt;10,"Night User","Low User")))</f>
        <v>Night User</v>
      </c>
    </row>
    <row r="1593" spans="1:27" x14ac:dyDescent="0.3">
      <c r="A1593">
        <v>842</v>
      </c>
      <c r="B1593" s="1" t="s">
        <v>50</v>
      </c>
      <c r="C1593">
        <v>52</v>
      </c>
      <c r="D1593" s="1" t="s">
        <v>26</v>
      </c>
      <c r="E1593" s="1">
        <v>0</v>
      </c>
      <c r="F1593" s="1" t="s">
        <v>24</v>
      </c>
      <c r="G1593">
        <v>38</v>
      </c>
      <c r="H1593" t="str">
        <f>IF(Append1[[#This Row],[number_vmail_messages]]&lt;=10, "Low",
IF(Append1[[#This Row],[number_vmail_messages]]&lt;=25, "Medium", "High"))</f>
        <v>High</v>
      </c>
      <c r="I1593">
        <v>169.3</v>
      </c>
      <c r="J1593">
        <v>88</v>
      </c>
      <c r="K1593">
        <v>28.78</v>
      </c>
      <c r="L1593">
        <v>225.9</v>
      </c>
      <c r="M1593">
        <v>97</v>
      </c>
      <c r="N1593">
        <v>19.2</v>
      </c>
      <c r="O1593">
        <v>172</v>
      </c>
      <c r="P1593">
        <v>86</v>
      </c>
      <c r="Q1593">
        <v>7.74</v>
      </c>
      <c r="R1593">
        <v>8.1999999999999993</v>
      </c>
      <c r="S1593">
        <v>3</v>
      </c>
      <c r="T1593">
        <v>2.21</v>
      </c>
      <c r="U1593" t="str">
        <f>IF(Append1[[#This Row],[total_intl_charge]] &lt;= MEDIAN(Append1[total_intl_charge]), "Low", "High")</f>
        <v>Low</v>
      </c>
      <c r="V1593">
        <v>0</v>
      </c>
      <c r="W1593" t="s">
        <v>23</v>
      </c>
      <c r="X1593" s="1" t="s">
        <v>23</v>
      </c>
      <c r="Y1593">
        <f>IF(Append1[[#This Row],[churn]]="yes", 1,0)</f>
        <v>0</v>
      </c>
      <c r="Z1593" t="str">
        <f>IF(Append1[[#This Row],[total_eve_charge]]&lt;=15,"Low",
IF(Append1[[#This Row],[total_eve_charge]]&lt;=19,"Medium","High"))</f>
        <v>High</v>
      </c>
      <c r="AA1593" s="1" t="str">
        <f>IF(Append1[[#This Row],[total_day_charge]]&gt;30,"Heavy User",
IF(Append1[[#This Row],[total_eve_charge]]&gt;20,"Evening User",
IF(Append1[[#This Row],[total_night_charge]]&gt;10,"Night User","Low User")))</f>
        <v>Low User</v>
      </c>
    </row>
    <row r="1594" spans="1:27" x14ac:dyDescent="0.3">
      <c r="A1594">
        <v>843</v>
      </c>
      <c r="B1594" s="1" t="s">
        <v>51</v>
      </c>
      <c r="C1594">
        <v>64</v>
      </c>
      <c r="D1594" s="1" t="s">
        <v>22</v>
      </c>
      <c r="E1594" s="1">
        <v>0</v>
      </c>
      <c r="F1594" s="1" t="s">
        <v>24</v>
      </c>
      <c r="G1594">
        <v>27</v>
      </c>
      <c r="H1594" t="str">
        <f>IF(Append1[[#This Row],[number_vmail_messages]]&lt;=10, "Low",
IF(Append1[[#This Row],[number_vmail_messages]]&lt;=25, "Medium", "High"))</f>
        <v>High</v>
      </c>
      <c r="I1594">
        <v>201.3</v>
      </c>
      <c r="J1594">
        <v>101</v>
      </c>
      <c r="K1594">
        <v>34.22</v>
      </c>
      <c r="L1594">
        <v>143.80000000000001</v>
      </c>
      <c r="M1594">
        <v>89</v>
      </c>
      <c r="N1594">
        <v>12.22</v>
      </c>
      <c r="O1594">
        <v>150.19999999999999</v>
      </c>
      <c r="P1594">
        <v>127</v>
      </c>
      <c r="Q1594">
        <v>6.76</v>
      </c>
      <c r="R1594">
        <v>12.3</v>
      </c>
      <c r="S1594">
        <v>3</v>
      </c>
      <c r="T1594">
        <v>3.32</v>
      </c>
      <c r="U1594" t="str">
        <f>IF(Append1[[#This Row],[total_intl_charge]] &lt;= MEDIAN(Append1[total_intl_charge]), "Low", "High")</f>
        <v>High</v>
      </c>
      <c r="V1594">
        <v>1</v>
      </c>
      <c r="W1594" t="s">
        <v>23</v>
      </c>
      <c r="X1594" s="1" t="s">
        <v>23</v>
      </c>
      <c r="Y1594">
        <f>IF(Append1[[#This Row],[churn]]="yes", 1,0)</f>
        <v>0</v>
      </c>
      <c r="Z1594" t="str">
        <f>IF(Append1[[#This Row],[total_eve_charge]]&lt;=15,"Low",
IF(Append1[[#This Row],[total_eve_charge]]&lt;=19,"Medium","High"))</f>
        <v>Low</v>
      </c>
      <c r="AA1594" s="1" t="str">
        <f>IF(Append1[[#This Row],[total_day_charge]]&gt;30,"Heavy User",
IF(Append1[[#This Row],[total_eve_charge]]&gt;20,"Evening User",
IF(Append1[[#This Row],[total_night_charge]]&gt;10,"Night User","Low User")))</f>
        <v>Heavy User</v>
      </c>
    </row>
    <row r="1595" spans="1:27" hidden="1" x14ac:dyDescent="0.3">
      <c r="A1595">
        <v>844</v>
      </c>
      <c r="B1595" s="1" t="s">
        <v>64</v>
      </c>
      <c r="C1595">
        <v>48</v>
      </c>
      <c r="D1595" s="1" t="s">
        <v>22</v>
      </c>
      <c r="E1595" s="1">
        <v>0</v>
      </c>
      <c r="F1595" s="1" t="s">
        <v>23</v>
      </c>
      <c r="G1595">
        <v>0</v>
      </c>
      <c r="H1595" t="str">
        <f>IF(Append1[[#This Row],[number_vmail_messages]]&lt;=10, "Low",
IF(Append1[[#This Row],[number_vmail_messages]]&lt;=25, "Medium", "High"))</f>
        <v>Low</v>
      </c>
      <c r="I1595">
        <v>190.4</v>
      </c>
      <c r="J1595">
        <v>92</v>
      </c>
      <c r="K1595">
        <v>32.369999999999997</v>
      </c>
      <c r="L1595">
        <v>317.5</v>
      </c>
      <c r="M1595">
        <v>85</v>
      </c>
      <c r="N1595">
        <v>26.99</v>
      </c>
      <c r="O1595">
        <v>133.4</v>
      </c>
      <c r="P1595">
        <v>113</v>
      </c>
      <c r="Q1595">
        <v>6</v>
      </c>
      <c r="R1595">
        <v>8.3000000000000007</v>
      </c>
      <c r="S1595">
        <v>4</v>
      </c>
      <c r="T1595">
        <v>2.2400000000000002</v>
      </c>
      <c r="U1595" t="str">
        <f>IF(Append1[[#This Row],[total_intl_charge]] &lt;= MEDIAN(Append1[total_intl_charge]), "Low", "High")</f>
        <v>Low</v>
      </c>
      <c r="V1595">
        <v>2</v>
      </c>
      <c r="W1595" t="s">
        <v>23</v>
      </c>
      <c r="X1595" s="1" t="s">
        <v>23</v>
      </c>
      <c r="Y1595">
        <f>IF(Append1[[#This Row],[churn]]="yes", 1,0)</f>
        <v>0</v>
      </c>
      <c r="Z1595" t="str">
        <f>IF(Append1[[#This Row],[total_eve_charge]]&lt;=15,"Low",
IF(Append1[[#This Row],[total_eve_charge]]&lt;=19,"Medium","High"))</f>
        <v>High</v>
      </c>
      <c r="AA1595" s="1" t="str">
        <f>IF(Append1[[#This Row],[total_day_charge]]&gt;30,"Heavy User",
IF(Append1[[#This Row],[total_eve_charge]]&gt;20,"Evening User",
IF(Append1[[#This Row],[total_night_charge]]&gt;10,"Night User","Low User")))</f>
        <v>Heavy User</v>
      </c>
    </row>
    <row r="1596" spans="1:27" hidden="1" x14ac:dyDescent="0.3">
      <c r="A1596">
        <v>845</v>
      </c>
      <c r="B1596" s="1" t="s">
        <v>44</v>
      </c>
      <c r="C1596">
        <v>181</v>
      </c>
      <c r="D1596" s="1" t="s">
        <v>32</v>
      </c>
      <c r="E1596" s="1">
        <v>0</v>
      </c>
      <c r="F1596" s="1" t="s">
        <v>23</v>
      </c>
      <c r="G1596">
        <v>0</v>
      </c>
      <c r="H1596" t="str">
        <f>IF(Append1[[#This Row],[number_vmail_messages]]&lt;=10, "Low",
IF(Append1[[#This Row],[number_vmail_messages]]&lt;=25, "Medium", "High"))</f>
        <v>Low</v>
      </c>
      <c r="I1596">
        <v>143.30000000000001</v>
      </c>
      <c r="J1596">
        <v>91</v>
      </c>
      <c r="K1596">
        <v>24.36</v>
      </c>
      <c r="L1596">
        <v>195.5</v>
      </c>
      <c r="M1596">
        <v>58</v>
      </c>
      <c r="N1596">
        <v>16.62</v>
      </c>
      <c r="O1596">
        <v>223.3</v>
      </c>
      <c r="P1596">
        <v>95</v>
      </c>
      <c r="Q1596">
        <v>10.050000000000001</v>
      </c>
      <c r="R1596">
        <v>6</v>
      </c>
      <c r="S1596">
        <v>7</v>
      </c>
      <c r="T1596">
        <v>1.62</v>
      </c>
      <c r="U1596" t="str">
        <f>IF(Append1[[#This Row],[total_intl_charge]] &lt;= MEDIAN(Append1[total_intl_charge]), "Low", "High")</f>
        <v>Low</v>
      </c>
      <c r="V1596">
        <v>1</v>
      </c>
      <c r="W1596" t="s">
        <v>23</v>
      </c>
      <c r="X1596" s="1" t="s">
        <v>23</v>
      </c>
      <c r="Y1596">
        <f>IF(Append1[[#This Row],[churn]]="yes", 1,0)</f>
        <v>0</v>
      </c>
      <c r="Z1596" t="str">
        <f>IF(Append1[[#This Row],[total_eve_charge]]&lt;=15,"Low",
IF(Append1[[#This Row],[total_eve_charge]]&lt;=19,"Medium","High"))</f>
        <v>Medium</v>
      </c>
      <c r="AA1596" s="1" t="str">
        <f>IF(Append1[[#This Row],[total_day_charge]]&gt;30,"Heavy User",
IF(Append1[[#This Row],[total_eve_charge]]&gt;20,"Evening User",
IF(Append1[[#This Row],[total_night_charge]]&gt;10,"Night User","Low User")))</f>
        <v>Night User</v>
      </c>
    </row>
    <row r="1597" spans="1:27" x14ac:dyDescent="0.3">
      <c r="A1597">
        <v>846</v>
      </c>
      <c r="B1597" s="1" t="s">
        <v>43</v>
      </c>
      <c r="C1597">
        <v>168</v>
      </c>
      <c r="D1597" s="1" t="s">
        <v>22</v>
      </c>
      <c r="E1597" s="1">
        <v>0</v>
      </c>
      <c r="F1597" s="1" t="s">
        <v>24</v>
      </c>
      <c r="G1597">
        <v>42</v>
      </c>
      <c r="H1597" t="str">
        <f>IF(Append1[[#This Row],[number_vmail_messages]]&lt;=10, "Low",
IF(Append1[[#This Row],[number_vmail_messages]]&lt;=25, "Medium", "High"))</f>
        <v>High</v>
      </c>
      <c r="I1597">
        <v>97.4</v>
      </c>
      <c r="J1597">
        <v>57</v>
      </c>
      <c r="K1597">
        <v>16.559999999999999</v>
      </c>
      <c r="L1597">
        <v>203.6</v>
      </c>
      <c r="M1597">
        <v>98</v>
      </c>
      <c r="N1597">
        <v>17.309999999999999</v>
      </c>
      <c r="O1597">
        <v>173.9</v>
      </c>
      <c r="P1597">
        <v>124</v>
      </c>
      <c r="Q1597">
        <v>7.83</v>
      </c>
      <c r="R1597">
        <v>11.4</v>
      </c>
      <c r="S1597">
        <v>2</v>
      </c>
      <c r="T1597">
        <v>3.08</v>
      </c>
      <c r="U1597" t="str">
        <f>IF(Append1[[#This Row],[total_intl_charge]] &lt;= MEDIAN(Append1[total_intl_charge]), "Low", "High")</f>
        <v>High</v>
      </c>
      <c r="V1597">
        <v>2</v>
      </c>
      <c r="W1597" t="s">
        <v>23</v>
      </c>
      <c r="X1597" s="1" t="s">
        <v>23</v>
      </c>
      <c r="Y1597">
        <f>IF(Append1[[#This Row],[churn]]="yes", 1,0)</f>
        <v>0</v>
      </c>
      <c r="Z1597" t="str">
        <f>IF(Append1[[#This Row],[total_eve_charge]]&lt;=15,"Low",
IF(Append1[[#This Row],[total_eve_charge]]&lt;=19,"Medium","High"))</f>
        <v>Medium</v>
      </c>
      <c r="AA1597" s="1" t="str">
        <f>IF(Append1[[#This Row],[total_day_charge]]&gt;30,"Heavy User",
IF(Append1[[#This Row],[total_eve_charge]]&gt;20,"Evening User",
IF(Append1[[#This Row],[total_night_charge]]&gt;10,"Night User","Low User")))</f>
        <v>Low User</v>
      </c>
    </row>
    <row r="1598" spans="1:27" hidden="1" x14ac:dyDescent="0.3">
      <c r="A1598">
        <v>847</v>
      </c>
      <c r="B1598" s="1" t="s">
        <v>45</v>
      </c>
      <c r="C1598">
        <v>155</v>
      </c>
      <c r="D1598" s="1" t="s">
        <v>22</v>
      </c>
      <c r="E1598" s="1">
        <v>0</v>
      </c>
      <c r="F1598" s="1" t="s">
        <v>23</v>
      </c>
      <c r="G1598">
        <v>0</v>
      </c>
      <c r="H1598" t="str">
        <f>IF(Append1[[#This Row],[number_vmail_messages]]&lt;=10, "Low",
IF(Append1[[#This Row],[number_vmail_messages]]&lt;=25, "Medium", "High"))</f>
        <v>Low</v>
      </c>
      <c r="I1598">
        <v>181.4</v>
      </c>
      <c r="J1598">
        <v>111</v>
      </c>
      <c r="K1598">
        <v>30.84</v>
      </c>
      <c r="L1598">
        <v>167.7</v>
      </c>
      <c r="M1598">
        <v>92</v>
      </c>
      <c r="N1598">
        <v>14.25</v>
      </c>
      <c r="O1598">
        <v>168.5</v>
      </c>
      <c r="P1598">
        <v>122</v>
      </c>
      <c r="Q1598">
        <v>7.58</v>
      </c>
      <c r="R1598">
        <v>11.3</v>
      </c>
      <c r="S1598">
        <v>3</v>
      </c>
      <c r="T1598">
        <v>3.05</v>
      </c>
      <c r="U1598" t="str">
        <f>IF(Append1[[#This Row],[total_intl_charge]] &lt;= MEDIAN(Append1[total_intl_charge]), "Low", "High")</f>
        <v>High</v>
      </c>
      <c r="V1598">
        <v>3</v>
      </c>
      <c r="W1598" t="s">
        <v>23</v>
      </c>
      <c r="X1598" s="1" t="s">
        <v>23</v>
      </c>
      <c r="Y1598">
        <f>IF(Append1[[#This Row],[churn]]="yes", 1,0)</f>
        <v>0</v>
      </c>
      <c r="Z1598" t="str">
        <f>IF(Append1[[#This Row],[total_eve_charge]]&lt;=15,"Low",
IF(Append1[[#This Row],[total_eve_charge]]&lt;=19,"Medium","High"))</f>
        <v>Low</v>
      </c>
      <c r="AA1598" s="1" t="str">
        <f>IF(Append1[[#This Row],[total_day_charge]]&gt;30,"Heavy User",
IF(Append1[[#This Row],[total_eve_charge]]&gt;20,"Evening User",
IF(Append1[[#This Row],[total_night_charge]]&gt;10,"Night User","Low User")))</f>
        <v>Heavy User</v>
      </c>
    </row>
    <row r="1599" spans="1:27" hidden="1" x14ac:dyDescent="0.3">
      <c r="A1599">
        <v>848</v>
      </c>
      <c r="B1599" s="1" t="s">
        <v>70</v>
      </c>
      <c r="C1599">
        <v>105</v>
      </c>
      <c r="D1599" s="1" t="s">
        <v>26</v>
      </c>
      <c r="E1599" s="1">
        <v>0</v>
      </c>
      <c r="F1599" s="1" t="s">
        <v>23</v>
      </c>
      <c r="G1599">
        <v>0</v>
      </c>
      <c r="H1599" t="str">
        <f>IF(Append1[[#This Row],[number_vmail_messages]]&lt;=10, "Low",
IF(Append1[[#This Row],[number_vmail_messages]]&lt;=25, "Medium", "High"))</f>
        <v>Low</v>
      </c>
      <c r="I1599">
        <v>246.4</v>
      </c>
      <c r="J1599">
        <v>83</v>
      </c>
      <c r="K1599">
        <v>41.89</v>
      </c>
      <c r="L1599">
        <v>256.2</v>
      </c>
      <c r="M1599">
        <v>101</v>
      </c>
      <c r="N1599">
        <v>21.78</v>
      </c>
      <c r="O1599">
        <v>169</v>
      </c>
      <c r="P1599">
        <v>151</v>
      </c>
      <c r="Q1599">
        <v>7.61</v>
      </c>
      <c r="R1599">
        <v>3.8</v>
      </c>
      <c r="S1599">
        <v>4</v>
      </c>
      <c r="T1599">
        <v>1.03</v>
      </c>
      <c r="U1599" t="str">
        <f>IF(Append1[[#This Row],[total_intl_charge]] &lt;= MEDIAN(Append1[total_intl_charge]), "Low", "High")</f>
        <v>Low</v>
      </c>
      <c r="V1599">
        <v>0</v>
      </c>
      <c r="W1599" t="s">
        <v>23</v>
      </c>
      <c r="X1599" s="1" t="s">
        <v>23</v>
      </c>
      <c r="Y1599">
        <f>IF(Append1[[#This Row],[churn]]="yes", 1,0)</f>
        <v>0</v>
      </c>
      <c r="Z1599" t="str">
        <f>IF(Append1[[#This Row],[total_eve_charge]]&lt;=15,"Low",
IF(Append1[[#This Row],[total_eve_charge]]&lt;=19,"Medium","High"))</f>
        <v>High</v>
      </c>
      <c r="AA1599" s="1" t="str">
        <f>IF(Append1[[#This Row],[total_day_charge]]&gt;30,"Heavy User",
IF(Append1[[#This Row],[total_eve_charge]]&gt;20,"Evening User",
IF(Append1[[#This Row],[total_night_charge]]&gt;10,"Night User","Low User")))</f>
        <v>Heavy User</v>
      </c>
    </row>
    <row r="1600" spans="1:27" hidden="1" x14ac:dyDescent="0.3">
      <c r="A1600">
        <v>849</v>
      </c>
      <c r="B1600" s="1" t="s">
        <v>70</v>
      </c>
      <c r="C1600">
        <v>182</v>
      </c>
      <c r="D1600" s="1" t="s">
        <v>22</v>
      </c>
      <c r="E1600" s="1">
        <v>0</v>
      </c>
      <c r="F1600" s="1" t="s">
        <v>23</v>
      </c>
      <c r="G1600">
        <v>0</v>
      </c>
      <c r="H1600" t="str">
        <f>IF(Append1[[#This Row],[number_vmail_messages]]&lt;=10, "Low",
IF(Append1[[#This Row],[number_vmail_messages]]&lt;=25, "Medium", "High"))</f>
        <v>Low</v>
      </c>
      <c r="I1600">
        <v>104.9</v>
      </c>
      <c r="J1600">
        <v>111</v>
      </c>
      <c r="K1600">
        <v>17.829999999999998</v>
      </c>
      <c r="L1600">
        <v>198.5</v>
      </c>
      <c r="M1600">
        <v>120</v>
      </c>
      <c r="N1600">
        <v>16.87</v>
      </c>
      <c r="O1600">
        <v>258.2</v>
      </c>
      <c r="P1600">
        <v>91</v>
      </c>
      <c r="Q1600">
        <v>11.62</v>
      </c>
      <c r="R1600">
        <v>8</v>
      </c>
      <c r="S1600">
        <v>5</v>
      </c>
      <c r="T1600">
        <v>2.16</v>
      </c>
      <c r="U1600" t="str">
        <f>IF(Append1[[#This Row],[total_intl_charge]] &lt;= MEDIAN(Append1[total_intl_charge]), "Low", "High")</f>
        <v>Low</v>
      </c>
      <c r="V1600">
        <v>2</v>
      </c>
      <c r="W1600" t="s">
        <v>23</v>
      </c>
      <c r="X1600" s="1" t="s">
        <v>23</v>
      </c>
      <c r="Y1600">
        <f>IF(Append1[[#This Row],[churn]]="yes", 1,0)</f>
        <v>0</v>
      </c>
      <c r="Z1600" t="str">
        <f>IF(Append1[[#This Row],[total_eve_charge]]&lt;=15,"Low",
IF(Append1[[#This Row],[total_eve_charge]]&lt;=19,"Medium","High"))</f>
        <v>Medium</v>
      </c>
      <c r="AA1600" s="1" t="str">
        <f>IF(Append1[[#This Row],[total_day_charge]]&gt;30,"Heavy User",
IF(Append1[[#This Row],[total_eve_charge]]&gt;20,"Evening User",
IF(Append1[[#This Row],[total_night_charge]]&gt;10,"Night User","Low User")))</f>
        <v>Night User</v>
      </c>
    </row>
    <row r="1601" spans="1:27" hidden="1" x14ac:dyDescent="0.3">
      <c r="A1601">
        <v>850</v>
      </c>
      <c r="B1601" s="1" t="s">
        <v>44</v>
      </c>
      <c r="C1601">
        <v>104</v>
      </c>
      <c r="D1601" s="1" t="s">
        <v>22</v>
      </c>
      <c r="E1601" s="1">
        <v>0</v>
      </c>
      <c r="F1601" s="1" t="s">
        <v>23</v>
      </c>
      <c r="G1601">
        <v>0</v>
      </c>
      <c r="H1601" t="str">
        <f>IF(Append1[[#This Row],[number_vmail_messages]]&lt;=10, "Low",
IF(Append1[[#This Row],[number_vmail_messages]]&lt;=25, "Medium", "High"))</f>
        <v>Low</v>
      </c>
      <c r="I1601">
        <v>156.19999999999999</v>
      </c>
      <c r="J1601">
        <v>93</v>
      </c>
      <c r="K1601">
        <v>26.55</v>
      </c>
      <c r="L1601">
        <v>193</v>
      </c>
      <c r="M1601">
        <v>54</v>
      </c>
      <c r="N1601">
        <v>16.41</v>
      </c>
      <c r="O1601">
        <v>222.7</v>
      </c>
      <c r="P1601">
        <v>94</v>
      </c>
      <c r="Q1601">
        <v>10.02</v>
      </c>
      <c r="R1601">
        <v>13.1</v>
      </c>
      <c r="S1601">
        <v>5</v>
      </c>
      <c r="T1601">
        <v>3.54</v>
      </c>
      <c r="U1601" t="str">
        <f>IF(Append1[[#This Row],[total_intl_charge]] &lt;= MEDIAN(Append1[total_intl_charge]), "Low", "High")</f>
        <v>High</v>
      </c>
      <c r="V1601">
        <v>1</v>
      </c>
      <c r="W1601" t="s">
        <v>23</v>
      </c>
      <c r="X1601" s="1" t="s">
        <v>23</v>
      </c>
      <c r="Y1601">
        <f>IF(Append1[[#This Row],[churn]]="yes", 1,0)</f>
        <v>0</v>
      </c>
      <c r="Z1601" t="str">
        <f>IF(Append1[[#This Row],[total_eve_charge]]&lt;=15,"Low",
IF(Append1[[#This Row],[total_eve_charge]]&lt;=19,"Medium","High"))</f>
        <v>Medium</v>
      </c>
      <c r="AA1601" s="1" t="str">
        <f>IF(Append1[[#This Row],[total_day_charge]]&gt;30,"Heavy User",
IF(Append1[[#This Row],[total_eve_charge]]&gt;20,"Evening User",
IF(Append1[[#This Row],[total_night_charge]]&gt;10,"Night User","Low User")))</f>
        <v>Night User</v>
      </c>
    </row>
    <row r="1602" spans="1:27" hidden="1" x14ac:dyDescent="0.3">
      <c r="A1602">
        <v>851</v>
      </c>
      <c r="B1602" s="1" t="s">
        <v>67</v>
      </c>
      <c r="C1602">
        <v>102</v>
      </c>
      <c r="D1602" s="1" t="s">
        <v>22</v>
      </c>
      <c r="E1602" s="1">
        <v>0</v>
      </c>
      <c r="F1602" s="1" t="s">
        <v>23</v>
      </c>
      <c r="G1602">
        <v>0</v>
      </c>
      <c r="H1602" t="str">
        <f>IF(Append1[[#This Row],[number_vmail_messages]]&lt;=10, "Low",
IF(Append1[[#This Row],[number_vmail_messages]]&lt;=25, "Medium", "High"))</f>
        <v>Low</v>
      </c>
      <c r="I1602">
        <v>114.8</v>
      </c>
      <c r="J1602">
        <v>125</v>
      </c>
      <c r="K1602">
        <v>19.52</v>
      </c>
      <c r="L1602">
        <v>81.900000000000006</v>
      </c>
      <c r="M1602">
        <v>126</v>
      </c>
      <c r="N1602">
        <v>6.96</v>
      </c>
      <c r="O1602">
        <v>304.3</v>
      </c>
      <c r="P1602">
        <v>101</v>
      </c>
      <c r="Q1602">
        <v>13.69</v>
      </c>
      <c r="R1602">
        <v>12</v>
      </c>
      <c r="S1602">
        <v>4</v>
      </c>
      <c r="T1602">
        <v>3.24</v>
      </c>
      <c r="U1602" t="str">
        <f>IF(Append1[[#This Row],[total_intl_charge]] &lt;= MEDIAN(Append1[total_intl_charge]), "Low", "High")</f>
        <v>High</v>
      </c>
      <c r="V1602">
        <v>0</v>
      </c>
      <c r="W1602" t="s">
        <v>23</v>
      </c>
      <c r="X1602" s="1" t="s">
        <v>23</v>
      </c>
      <c r="Y1602">
        <f>IF(Append1[[#This Row],[churn]]="yes", 1,0)</f>
        <v>0</v>
      </c>
      <c r="Z1602" t="str">
        <f>IF(Append1[[#This Row],[total_eve_charge]]&lt;=15,"Low",
IF(Append1[[#This Row],[total_eve_charge]]&lt;=19,"Medium","High"))</f>
        <v>Low</v>
      </c>
      <c r="AA1602" s="1" t="str">
        <f>IF(Append1[[#This Row],[total_day_charge]]&gt;30,"Heavy User",
IF(Append1[[#This Row],[total_eve_charge]]&gt;20,"Evening User",
IF(Append1[[#This Row],[total_night_charge]]&gt;10,"Night User","Low User")))</f>
        <v>Night User</v>
      </c>
    </row>
    <row r="1603" spans="1:27" hidden="1" x14ac:dyDescent="0.3">
      <c r="A1603">
        <v>852</v>
      </c>
      <c r="B1603" s="1" t="s">
        <v>25</v>
      </c>
      <c r="C1603">
        <v>122</v>
      </c>
      <c r="D1603" s="1" t="s">
        <v>22</v>
      </c>
      <c r="E1603" s="1">
        <v>0</v>
      </c>
      <c r="F1603" s="1" t="s">
        <v>23</v>
      </c>
      <c r="G1603">
        <v>0</v>
      </c>
      <c r="H1603" t="str">
        <f>IF(Append1[[#This Row],[number_vmail_messages]]&lt;=10, "Low",
IF(Append1[[#This Row],[number_vmail_messages]]&lt;=25, "Medium", "High"))</f>
        <v>Low</v>
      </c>
      <c r="I1603">
        <v>232.5</v>
      </c>
      <c r="J1603">
        <v>96</v>
      </c>
      <c r="K1603">
        <v>39.53</v>
      </c>
      <c r="L1603">
        <v>205.5</v>
      </c>
      <c r="M1603">
        <v>120</v>
      </c>
      <c r="N1603">
        <v>17.47</v>
      </c>
      <c r="O1603">
        <v>213.7</v>
      </c>
      <c r="P1603">
        <v>91</v>
      </c>
      <c r="Q1603">
        <v>9.6199999999999992</v>
      </c>
      <c r="R1603">
        <v>11.9</v>
      </c>
      <c r="S1603">
        <v>2</v>
      </c>
      <c r="T1603">
        <v>3.21</v>
      </c>
      <c r="U1603" t="str">
        <f>IF(Append1[[#This Row],[total_intl_charge]] &lt;= MEDIAN(Append1[total_intl_charge]), "Low", "High")</f>
        <v>High</v>
      </c>
      <c r="V1603">
        <v>0</v>
      </c>
      <c r="W1603" t="s">
        <v>23</v>
      </c>
      <c r="X1603" s="1" t="s">
        <v>23</v>
      </c>
      <c r="Y1603">
        <f>IF(Append1[[#This Row],[churn]]="yes", 1,0)</f>
        <v>0</v>
      </c>
      <c r="Z1603" t="str">
        <f>IF(Append1[[#This Row],[total_eve_charge]]&lt;=15,"Low",
IF(Append1[[#This Row],[total_eve_charge]]&lt;=19,"Medium","High"))</f>
        <v>Medium</v>
      </c>
      <c r="AA1603" s="1" t="str">
        <f>IF(Append1[[#This Row],[total_day_charge]]&gt;30,"Heavy User",
IF(Append1[[#This Row],[total_eve_charge]]&gt;20,"Evening User",
IF(Append1[[#This Row],[total_night_charge]]&gt;10,"Night User","Low User")))</f>
        <v>Heavy User</v>
      </c>
    </row>
    <row r="1604" spans="1:27" hidden="1" x14ac:dyDescent="0.3">
      <c r="A1604">
        <v>853</v>
      </c>
      <c r="B1604" s="1" t="s">
        <v>49</v>
      </c>
      <c r="C1604">
        <v>41</v>
      </c>
      <c r="D1604" s="1" t="s">
        <v>22</v>
      </c>
      <c r="E1604" s="1">
        <v>0</v>
      </c>
      <c r="F1604" s="1" t="s">
        <v>23</v>
      </c>
      <c r="G1604">
        <v>0</v>
      </c>
      <c r="H1604" t="str">
        <f>IF(Append1[[#This Row],[number_vmail_messages]]&lt;=10, "Low",
IF(Append1[[#This Row],[number_vmail_messages]]&lt;=25, "Medium", "High"))</f>
        <v>Low</v>
      </c>
      <c r="I1604">
        <v>143.6</v>
      </c>
      <c r="J1604">
        <v>117</v>
      </c>
      <c r="K1604">
        <v>24.41</v>
      </c>
      <c r="L1604">
        <v>152.4</v>
      </c>
      <c r="M1604">
        <v>108</v>
      </c>
      <c r="N1604">
        <v>12.95</v>
      </c>
      <c r="O1604">
        <v>194.4</v>
      </c>
      <c r="P1604">
        <v>110</v>
      </c>
      <c r="Q1604">
        <v>8.75</v>
      </c>
      <c r="R1604">
        <v>8.6</v>
      </c>
      <c r="S1604">
        <v>3</v>
      </c>
      <c r="T1604">
        <v>2.3199999999999998</v>
      </c>
      <c r="U1604" t="str">
        <f>IF(Append1[[#This Row],[total_intl_charge]] &lt;= MEDIAN(Append1[total_intl_charge]), "Low", "High")</f>
        <v>Low</v>
      </c>
      <c r="V1604">
        <v>1</v>
      </c>
      <c r="W1604" t="s">
        <v>23</v>
      </c>
      <c r="X1604" s="1" t="s">
        <v>23</v>
      </c>
      <c r="Y1604">
        <f>IF(Append1[[#This Row],[churn]]="yes", 1,0)</f>
        <v>0</v>
      </c>
      <c r="Z1604" t="str">
        <f>IF(Append1[[#This Row],[total_eve_charge]]&lt;=15,"Low",
IF(Append1[[#This Row],[total_eve_charge]]&lt;=19,"Medium","High"))</f>
        <v>Low</v>
      </c>
      <c r="AA1604" s="1" t="str">
        <f>IF(Append1[[#This Row],[total_day_charge]]&gt;30,"Heavy User",
IF(Append1[[#This Row],[total_eve_charge]]&gt;20,"Evening User",
IF(Append1[[#This Row],[total_night_charge]]&gt;10,"Night User","Low User")))</f>
        <v>Low User</v>
      </c>
    </row>
    <row r="1605" spans="1:27" hidden="1" x14ac:dyDescent="0.3">
      <c r="A1605">
        <v>854</v>
      </c>
      <c r="B1605" s="1" t="s">
        <v>33</v>
      </c>
      <c r="C1605">
        <v>132</v>
      </c>
      <c r="D1605" s="1" t="s">
        <v>22</v>
      </c>
      <c r="E1605" s="1">
        <v>0</v>
      </c>
      <c r="F1605" s="1" t="s">
        <v>23</v>
      </c>
      <c r="G1605">
        <v>0</v>
      </c>
      <c r="H1605" t="str">
        <f>IF(Append1[[#This Row],[number_vmail_messages]]&lt;=10, "Low",
IF(Append1[[#This Row],[number_vmail_messages]]&lt;=25, "Medium", "High"))</f>
        <v>Low</v>
      </c>
      <c r="I1605">
        <v>176.7</v>
      </c>
      <c r="J1605">
        <v>132</v>
      </c>
      <c r="K1605">
        <v>30.04</v>
      </c>
      <c r="L1605">
        <v>244.1</v>
      </c>
      <c r="M1605">
        <v>80</v>
      </c>
      <c r="N1605">
        <v>20.75</v>
      </c>
      <c r="O1605">
        <v>176.3</v>
      </c>
      <c r="P1605">
        <v>120</v>
      </c>
      <c r="Q1605">
        <v>7.93</v>
      </c>
      <c r="R1605">
        <v>9.1</v>
      </c>
      <c r="S1605">
        <v>4</v>
      </c>
      <c r="T1605">
        <v>2.46</v>
      </c>
      <c r="U1605" t="str">
        <f>IF(Append1[[#This Row],[total_intl_charge]] &lt;= MEDIAN(Append1[total_intl_charge]), "Low", "High")</f>
        <v>Low</v>
      </c>
      <c r="V1605">
        <v>2</v>
      </c>
      <c r="W1605" t="s">
        <v>23</v>
      </c>
      <c r="X1605" s="1" t="s">
        <v>23</v>
      </c>
      <c r="Y1605">
        <f>IF(Append1[[#This Row],[churn]]="yes", 1,0)</f>
        <v>0</v>
      </c>
      <c r="Z1605" t="str">
        <f>IF(Append1[[#This Row],[total_eve_charge]]&lt;=15,"Low",
IF(Append1[[#This Row],[total_eve_charge]]&lt;=19,"Medium","High"))</f>
        <v>High</v>
      </c>
      <c r="AA1605" s="1" t="str">
        <f>IF(Append1[[#This Row],[total_day_charge]]&gt;30,"Heavy User",
IF(Append1[[#This Row],[total_eve_charge]]&gt;20,"Evening User",
IF(Append1[[#This Row],[total_night_charge]]&gt;10,"Night User","Low User")))</f>
        <v>Heavy User</v>
      </c>
    </row>
    <row r="1606" spans="1:27" hidden="1" x14ac:dyDescent="0.3">
      <c r="A1606">
        <v>855</v>
      </c>
      <c r="B1606" s="1" t="s">
        <v>36</v>
      </c>
      <c r="C1606">
        <v>76</v>
      </c>
      <c r="D1606" s="1" t="s">
        <v>22</v>
      </c>
      <c r="E1606" s="1">
        <v>0</v>
      </c>
      <c r="F1606" s="1" t="s">
        <v>23</v>
      </c>
      <c r="G1606">
        <v>0</v>
      </c>
      <c r="H1606" t="str">
        <f>IF(Append1[[#This Row],[number_vmail_messages]]&lt;=10, "Low",
IF(Append1[[#This Row],[number_vmail_messages]]&lt;=25, "Medium", "High"))</f>
        <v>Low</v>
      </c>
      <c r="I1606">
        <v>263.39999999999998</v>
      </c>
      <c r="J1606">
        <v>148</v>
      </c>
      <c r="K1606">
        <v>44.78</v>
      </c>
      <c r="L1606">
        <v>230.3</v>
      </c>
      <c r="M1606">
        <v>69</v>
      </c>
      <c r="N1606">
        <v>19.579999999999998</v>
      </c>
      <c r="O1606">
        <v>170.6</v>
      </c>
      <c r="P1606">
        <v>101</v>
      </c>
      <c r="Q1606">
        <v>7.68</v>
      </c>
      <c r="R1606">
        <v>11.4</v>
      </c>
      <c r="S1606">
        <v>5</v>
      </c>
      <c r="T1606">
        <v>3.08</v>
      </c>
      <c r="U1606" t="str">
        <f>IF(Append1[[#This Row],[total_intl_charge]] &lt;= MEDIAN(Append1[total_intl_charge]), "Low", "High")</f>
        <v>High</v>
      </c>
      <c r="V1606">
        <v>1</v>
      </c>
      <c r="W1606" t="s">
        <v>24</v>
      </c>
      <c r="X1606" s="1" t="s">
        <v>23</v>
      </c>
      <c r="Y1606">
        <f>IF(Append1[[#This Row],[churn]]="yes", 1,0)</f>
        <v>1</v>
      </c>
      <c r="Z1606" t="str">
        <f>IF(Append1[[#This Row],[total_eve_charge]]&lt;=15,"Low",
IF(Append1[[#This Row],[total_eve_charge]]&lt;=19,"Medium","High"))</f>
        <v>High</v>
      </c>
      <c r="AA1606" s="1" t="str">
        <f>IF(Append1[[#This Row],[total_day_charge]]&gt;30,"Heavy User",
IF(Append1[[#This Row],[total_eve_charge]]&gt;20,"Evening User",
IF(Append1[[#This Row],[total_night_charge]]&gt;10,"Night User","Low User")))</f>
        <v>Heavy User</v>
      </c>
    </row>
    <row r="1607" spans="1:27" hidden="1" x14ac:dyDescent="0.3">
      <c r="A1607">
        <v>856</v>
      </c>
      <c r="B1607" s="1" t="s">
        <v>71</v>
      </c>
      <c r="C1607">
        <v>13</v>
      </c>
      <c r="D1607" s="1" t="s">
        <v>22</v>
      </c>
      <c r="E1607" s="1">
        <v>0</v>
      </c>
      <c r="F1607" s="1" t="s">
        <v>23</v>
      </c>
      <c r="G1607">
        <v>0</v>
      </c>
      <c r="H1607" t="str">
        <f>IF(Append1[[#This Row],[number_vmail_messages]]&lt;=10, "Low",
IF(Append1[[#This Row],[number_vmail_messages]]&lt;=25, "Medium", "High"))</f>
        <v>Low</v>
      </c>
      <c r="I1607">
        <v>146.4</v>
      </c>
      <c r="J1607">
        <v>74</v>
      </c>
      <c r="K1607">
        <v>24.89</v>
      </c>
      <c r="L1607">
        <v>148.5</v>
      </c>
      <c r="M1607">
        <v>92</v>
      </c>
      <c r="N1607">
        <v>12.62</v>
      </c>
      <c r="O1607">
        <v>216.7</v>
      </c>
      <c r="P1607">
        <v>96</v>
      </c>
      <c r="Q1607">
        <v>9.75</v>
      </c>
      <c r="R1607">
        <v>11.3</v>
      </c>
      <c r="S1607">
        <v>3</v>
      </c>
      <c r="T1607">
        <v>3.05</v>
      </c>
      <c r="U1607" t="str">
        <f>IF(Append1[[#This Row],[total_intl_charge]] &lt;= MEDIAN(Append1[total_intl_charge]), "Low", "High")</f>
        <v>High</v>
      </c>
      <c r="V1607">
        <v>1</v>
      </c>
      <c r="W1607" t="s">
        <v>23</v>
      </c>
      <c r="X1607" s="1" t="s">
        <v>23</v>
      </c>
      <c r="Y1607">
        <f>IF(Append1[[#This Row],[churn]]="yes", 1,0)</f>
        <v>0</v>
      </c>
      <c r="Z1607" t="str">
        <f>IF(Append1[[#This Row],[total_eve_charge]]&lt;=15,"Low",
IF(Append1[[#This Row],[total_eve_charge]]&lt;=19,"Medium","High"))</f>
        <v>Low</v>
      </c>
      <c r="AA1607" s="1" t="str">
        <f>IF(Append1[[#This Row],[total_day_charge]]&gt;30,"Heavy User",
IF(Append1[[#This Row],[total_eve_charge]]&gt;20,"Evening User",
IF(Append1[[#This Row],[total_night_charge]]&gt;10,"Night User","Low User")))</f>
        <v>Low User</v>
      </c>
    </row>
    <row r="1608" spans="1:27" x14ac:dyDescent="0.3">
      <c r="A1608">
        <v>857</v>
      </c>
      <c r="B1608" s="1" t="s">
        <v>73</v>
      </c>
      <c r="C1608">
        <v>115</v>
      </c>
      <c r="D1608" s="1" t="s">
        <v>22</v>
      </c>
      <c r="E1608" s="1">
        <v>0</v>
      </c>
      <c r="F1608" s="1" t="s">
        <v>24</v>
      </c>
      <c r="G1608">
        <v>33</v>
      </c>
      <c r="H1608" t="str">
        <f>IF(Append1[[#This Row],[number_vmail_messages]]&lt;=10, "Low",
IF(Append1[[#This Row],[number_vmail_messages]]&lt;=25, "Medium", "High"))</f>
        <v>High</v>
      </c>
      <c r="I1608">
        <v>145</v>
      </c>
      <c r="J1608">
        <v>72</v>
      </c>
      <c r="K1608">
        <v>24.65</v>
      </c>
      <c r="L1608">
        <v>194.5</v>
      </c>
      <c r="M1608">
        <v>157</v>
      </c>
      <c r="N1608">
        <v>16.53</v>
      </c>
      <c r="O1608">
        <v>242.3</v>
      </c>
      <c r="P1608">
        <v>138</v>
      </c>
      <c r="Q1608">
        <v>10.9</v>
      </c>
      <c r="R1608">
        <v>14.2</v>
      </c>
      <c r="S1608">
        <v>3</v>
      </c>
      <c r="T1608">
        <v>3.83</v>
      </c>
      <c r="U1608" t="str">
        <f>IF(Append1[[#This Row],[total_intl_charge]] &lt;= MEDIAN(Append1[total_intl_charge]), "Low", "High")</f>
        <v>High</v>
      </c>
      <c r="V1608">
        <v>2</v>
      </c>
      <c r="W1608" t="s">
        <v>23</v>
      </c>
      <c r="X1608" s="1" t="s">
        <v>23</v>
      </c>
      <c r="Y1608">
        <f>IF(Append1[[#This Row],[churn]]="yes", 1,0)</f>
        <v>0</v>
      </c>
      <c r="Z1608" t="str">
        <f>IF(Append1[[#This Row],[total_eve_charge]]&lt;=15,"Low",
IF(Append1[[#This Row],[total_eve_charge]]&lt;=19,"Medium","High"))</f>
        <v>Medium</v>
      </c>
      <c r="AA1608" s="1" t="str">
        <f>IF(Append1[[#This Row],[total_day_charge]]&gt;30,"Heavy User",
IF(Append1[[#This Row],[total_eve_charge]]&gt;20,"Evening User",
IF(Append1[[#This Row],[total_night_charge]]&gt;10,"Night User","Low User")))</f>
        <v>Night User</v>
      </c>
    </row>
    <row r="1609" spans="1:27" hidden="1" x14ac:dyDescent="0.3">
      <c r="A1609">
        <v>858</v>
      </c>
      <c r="B1609" s="1" t="s">
        <v>71</v>
      </c>
      <c r="C1609">
        <v>67</v>
      </c>
      <c r="D1609" s="1" t="s">
        <v>32</v>
      </c>
      <c r="E1609" s="1">
        <v>0</v>
      </c>
      <c r="F1609" s="1" t="s">
        <v>23</v>
      </c>
      <c r="G1609">
        <v>0</v>
      </c>
      <c r="H1609" t="str">
        <f>IF(Append1[[#This Row],[number_vmail_messages]]&lt;=10, "Low",
IF(Append1[[#This Row],[number_vmail_messages]]&lt;=25, "Medium", "High"))</f>
        <v>Low</v>
      </c>
      <c r="I1609">
        <v>167.8</v>
      </c>
      <c r="J1609">
        <v>91</v>
      </c>
      <c r="K1609">
        <v>28.53</v>
      </c>
      <c r="L1609">
        <v>167.7</v>
      </c>
      <c r="M1609">
        <v>69</v>
      </c>
      <c r="N1609">
        <v>14.25</v>
      </c>
      <c r="O1609">
        <v>110.3</v>
      </c>
      <c r="P1609">
        <v>71</v>
      </c>
      <c r="Q1609">
        <v>4.96</v>
      </c>
      <c r="R1609">
        <v>8.4</v>
      </c>
      <c r="S1609">
        <v>12</v>
      </c>
      <c r="T1609">
        <v>2.27</v>
      </c>
      <c r="U1609" t="str">
        <f>IF(Append1[[#This Row],[total_intl_charge]] &lt;= MEDIAN(Append1[total_intl_charge]), "Low", "High")</f>
        <v>Low</v>
      </c>
      <c r="V1609">
        <v>1</v>
      </c>
      <c r="W1609" t="s">
        <v>23</v>
      </c>
      <c r="X1609" s="1" t="s">
        <v>23</v>
      </c>
      <c r="Y1609">
        <f>IF(Append1[[#This Row],[churn]]="yes", 1,0)</f>
        <v>0</v>
      </c>
      <c r="Z1609" t="str">
        <f>IF(Append1[[#This Row],[total_eve_charge]]&lt;=15,"Low",
IF(Append1[[#This Row],[total_eve_charge]]&lt;=19,"Medium","High"))</f>
        <v>Low</v>
      </c>
      <c r="AA1609" s="1" t="str">
        <f>IF(Append1[[#This Row],[total_day_charge]]&gt;30,"Heavy User",
IF(Append1[[#This Row],[total_eve_charge]]&gt;20,"Evening User",
IF(Append1[[#This Row],[total_night_charge]]&gt;10,"Night User","Low User")))</f>
        <v>Low User</v>
      </c>
    </row>
    <row r="1610" spans="1:27" hidden="1" x14ac:dyDescent="0.3">
      <c r="A1610">
        <v>859</v>
      </c>
      <c r="B1610" s="1" t="s">
        <v>68</v>
      </c>
      <c r="C1610">
        <v>100</v>
      </c>
      <c r="D1610" s="1" t="s">
        <v>26</v>
      </c>
      <c r="E1610" s="1">
        <v>0</v>
      </c>
      <c r="F1610" s="1" t="s">
        <v>23</v>
      </c>
      <c r="G1610">
        <v>0</v>
      </c>
      <c r="H1610" t="str">
        <f>IF(Append1[[#This Row],[number_vmail_messages]]&lt;=10, "Low",
IF(Append1[[#This Row],[number_vmail_messages]]&lt;=25, "Medium", "High"))</f>
        <v>Low</v>
      </c>
      <c r="I1610">
        <v>142.5</v>
      </c>
      <c r="J1610">
        <v>87</v>
      </c>
      <c r="K1610">
        <v>24.23</v>
      </c>
      <c r="L1610">
        <v>195.7</v>
      </c>
      <c r="M1610">
        <v>88</v>
      </c>
      <c r="N1610">
        <v>16.63</v>
      </c>
      <c r="O1610">
        <v>122.1</v>
      </c>
      <c r="P1610">
        <v>117</v>
      </c>
      <c r="Q1610">
        <v>5.49</v>
      </c>
      <c r="R1610">
        <v>7.8</v>
      </c>
      <c r="S1610">
        <v>8</v>
      </c>
      <c r="T1610">
        <v>2.11</v>
      </c>
      <c r="U1610" t="str">
        <f>IF(Append1[[#This Row],[total_intl_charge]] &lt;= MEDIAN(Append1[total_intl_charge]), "Low", "High")</f>
        <v>Low</v>
      </c>
      <c r="V1610">
        <v>2</v>
      </c>
      <c r="W1610" t="s">
        <v>23</v>
      </c>
      <c r="X1610" s="1" t="s">
        <v>23</v>
      </c>
      <c r="Y1610">
        <f>IF(Append1[[#This Row],[churn]]="yes", 1,0)</f>
        <v>0</v>
      </c>
      <c r="Z1610" t="str">
        <f>IF(Append1[[#This Row],[total_eve_charge]]&lt;=15,"Low",
IF(Append1[[#This Row],[total_eve_charge]]&lt;=19,"Medium","High"))</f>
        <v>Medium</v>
      </c>
      <c r="AA1610" s="1" t="str">
        <f>IF(Append1[[#This Row],[total_day_charge]]&gt;30,"Heavy User",
IF(Append1[[#This Row],[total_eve_charge]]&gt;20,"Evening User",
IF(Append1[[#This Row],[total_night_charge]]&gt;10,"Night User","Low User")))</f>
        <v>Low User</v>
      </c>
    </row>
    <row r="1611" spans="1:27" hidden="1" x14ac:dyDescent="0.3">
      <c r="A1611">
        <v>860</v>
      </c>
      <c r="B1611" s="1" t="s">
        <v>41</v>
      </c>
      <c r="C1611">
        <v>146</v>
      </c>
      <c r="D1611" s="1" t="s">
        <v>26</v>
      </c>
      <c r="E1611" s="1">
        <v>1</v>
      </c>
      <c r="F1611" s="1" t="s">
        <v>23</v>
      </c>
      <c r="G1611">
        <v>0</v>
      </c>
      <c r="H1611" t="str">
        <f>IF(Append1[[#This Row],[number_vmail_messages]]&lt;=10, "Low",
IF(Append1[[#This Row],[number_vmail_messages]]&lt;=25, "Medium", "High"))</f>
        <v>Low</v>
      </c>
      <c r="I1611">
        <v>133</v>
      </c>
      <c r="J1611">
        <v>65</v>
      </c>
      <c r="K1611">
        <v>22.61</v>
      </c>
      <c r="L1611">
        <v>262.8</v>
      </c>
      <c r="M1611">
        <v>93</v>
      </c>
      <c r="N1611">
        <v>22.34</v>
      </c>
      <c r="O1611">
        <v>214.3</v>
      </c>
      <c r="P1611">
        <v>128</v>
      </c>
      <c r="Q1611">
        <v>9.64</v>
      </c>
      <c r="R1611">
        <v>11.2</v>
      </c>
      <c r="S1611">
        <v>3</v>
      </c>
      <c r="T1611">
        <v>3.02</v>
      </c>
      <c r="U1611" t="str">
        <f>IF(Append1[[#This Row],[total_intl_charge]] &lt;= MEDIAN(Append1[total_intl_charge]), "Low", "High")</f>
        <v>High</v>
      </c>
      <c r="V1611">
        <v>1</v>
      </c>
      <c r="W1611" t="s">
        <v>23</v>
      </c>
      <c r="X1611" s="1" t="s">
        <v>24</v>
      </c>
      <c r="Y1611">
        <f>IF(Append1[[#This Row],[churn]]="yes", 1,0)</f>
        <v>0</v>
      </c>
      <c r="Z1611" t="str">
        <f>IF(Append1[[#This Row],[total_eve_charge]]&lt;=15,"Low",
IF(Append1[[#This Row],[total_eve_charge]]&lt;=19,"Medium","High"))</f>
        <v>High</v>
      </c>
      <c r="AA1611" s="1" t="str">
        <f>IF(Append1[[#This Row],[total_day_charge]]&gt;30,"Heavy User",
IF(Append1[[#This Row],[total_eve_charge]]&gt;20,"Evening User",
IF(Append1[[#This Row],[total_night_charge]]&gt;10,"Night User","Low User")))</f>
        <v>Evening User</v>
      </c>
    </row>
    <row r="1612" spans="1:27" x14ac:dyDescent="0.3">
      <c r="A1612">
        <v>861</v>
      </c>
      <c r="B1612" s="1" t="s">
        <v>69</v>
      </c>
      <c r="C1612">
        <v>148</v>
      </c>
      <c r="D1612" s="1" t="s">
        <v>22</v>
      </c>
      <c r="E1612" s="1">
        <v>0</v>
      </c>
      <c r="F1612" s="1" t="s">
        <v>24</v>
      </c>
      <c r="G1612">
        <v>11</v>
      </c>
      <c r="H1612" t="str">
        <f>IF(Append1[[#This Row],[number_vmail_messages]]&lt;=10, "Low",
IF(Append1[[#This Row],[number_vmail_messages]]&lt;=25, "Medium", "High"))</f>
        <v>Medium</v>
      </c>
      <c r="I1612">
        <v>252.9</v>
      </c>
      <c r="J1612">
        <v>129</v>
      </c>
      <c r="K1612">
        <v>42.99</v>
      </c>
      <c r="L1612">
        <v>284.3</v>
      </c>
      <c r="M1612">
        <v>88</v>
      </c>
      <c r="N1612">
        <v>24.17</v>
      </c>
      <c r="O1612">
        <v>262.8</v>
      </c>
      <c r="P1612">
        <v>99</v>
      </c>
      <c r="Q1612">
        <v>11.83</v>
      </c>
      <c r="R1612">
        <v>12.3</v>
      </c>
      <c r="S1612">
        <v>1</v>
      </c>
      <c r="T1612">
        <v>3.32</v>
      </c>
      <c r="U1612" t="str">
        <f>IF(Append1[[#This Row],[total_intl_charge]] &lt;= MEDIAN(Append1[total_intl_charge]), "Low", "High")</f>
        <v>High</v>
      </c>
      <c r="V1612">
        <v>1</v>
      </c>
      <c r="W1612" t="s">
        <v>23</v>
      </c>
      <c r="X1612" s="1" t="s">
        <v>23</v>
      </c>
      <c r="Y1612">
        <f>IF(Append1[[#This Row],[churn]]="yes", 1,0)</f>
        <v>0</v>
      </c>
      <c r="Z1612" t="str">
        <f>IF(Append1[[#This Row],[total_eve_charge]]&lt;=15,"Low",
IF(Append1[[#This Row],[total_eve_charge]]&lt;=19,"Medium","High"))</f>
        <v>High</v>
      </c>
      <c r="AA1612" s="1" t="str">
        <f>IF(Append1[[#This Row],[total_day_charge]]&gt;30,"Heavy User",
IF(Append1[[#This Row],[total_eve_charge]]&gt;20,"Evening User",
IF(Append1[[#This Row],[total_night_charge]]&gt;10,"Night User","Low User")))</f>
        <v>Heavy User</v>
      </c>
    </row>
    <row r="1613" spans="1:27" x14ac:dyDescent="0.3">
      <c r="A1613">
        <v>862</v>
      </c>
      <c r="B1613" s="1" t="s">
        <v>25</v>
      </c>
      <c r="C1613">
        <v>67</v>
      </c>
      <c r="D1613" s="1" t="s">
        <v>22</v>
      </c>
      <c r="E1613" s="1">
        <v>0</v>
      </c>
      <c r="F1613" s="1" t="s">
        <v>24</v>
      </c>
      <c r="G1613">
        <v>28</v>
      </c>
      <c r="H1613" t="str">
        <f>IF(Append1[[#This Row],[number_vmail_messages]]&lt;=10, "Low",
IF(Append1[[#This Row],[number_vmail_messages]]&lt;=25, "Medium", "High"))</f>
        <v>High</v>
      </c>
      <c r="I1613">
        <v>95</v>
      </c>
      <c r="J1613">
        <v>94</v>
      </c>
      <c r="K1613">
        <v>16.149999999999999</v>
      </c>
      <c r="L1613">
        <v>291.2</v>
      </c>
      <c r="M1613">
        <v>73</v>
      </c>
      <c r="N1613">
        <v>24.75</v>
      </c>
      <c r="O1613">
        <v>159.6</v>
      </c>
      <c r="P1613">
        <v>114</v>
      </c>
      <c r="Q1613">
        <v>7.18</v>
      </c>
      <c r="R1613">
        <v>10</v>
      </c>
      <c r="S1613">
        <v>2</v>
      </c>
      <c r="T1613">
        <v>2.7</v>
      </c>
      <c r="U1613" t="str">
        <f>IF(Append1[[#This Row],[total_intl_charge]] &lt;= MEDIAN(Append1[total_intl_charge]), "Low", "High")</f>
        <v>Low</v>
      </c>
      <c r="V1613">
        <v>2</v>
      </c>
      <c r="W1613" t="s">
        <v>23</v>
      </c>
      <c r="X1613" s="1" t="s">
        <v>23</v>
      </c>
      <c r="Y1613">
        <f>IF(Append1[[#This Row],[churn]]="yes", 1,0)</f>
        <v>0</v>
      </c>
      <c r="Z1613" t="str">
        <f>IF(Append1[[#This Row],[total_eve_charge]]&lt;=15,"Low",
IF(Append1[[#This Row],[total_eve_charge]]&lt;=19,"Medium","High"))</f>
        <v>High</v>
      </c>
      <c r="AA1613" s="1" t="str">
        <f>IF(Append1[[#This Row],[total_day_charge]]&gt;30,"Heavy User",
IF(Append1[[#This Row],[total_eve_charge]]&gt;20,"Evening User",
IF(Append1[[#This Row],[total_night_charge]]&gt;10,"Night User","Low User")))</f>
        <v>Evening User</v>
      </c>
    </row>
    <row r="1614" spans="1:27" hidden="1" x14ac:dyDescent="0.3">
      <c r="A1614">
        <v>863</v>
      </c>
      <c r="B1614" s="1" t="s">
        <v>48</v>
      </c>
      <c r="C1614">
        <v>161</v>
      </c>
      <c r="D1614" s="1" t="s">
        <v>26</v>
      </c>
      <c r="E1614" s="1">
        <v>1</v>
      </c>
      <c r="F1614" s="1" t="s">
        <v>23</v>
      </c>
      <c r="G1614">
        <v>0</v>
      </c>
      <c r="H1614" t="str">
        <f>IF(Append1[[#This Row],[number_vmail_messages]]&lt;=10, "Low",
IF(Append1[[#This Row],[number_vmail_messages]]&lt;=25, "Medium", "High"))</f>
        <v>Low</v>
      </c>
      <c r="I1614">
        <v>194.2</v>
      </c>
      <c r="J1614">
        <v>106</v>
      </c>
      <c r="K1614">
        <v>33.01</v>
      </c>
      <c r="L1614">
        <v>249.4</v>
      </c>
      <c r="M1614">
        <v>105</v>
      </c>
      <c r="N1614">
        <v>21.2</v>
      </c>
      <c r="O1614">
        <v>254.9</v>
      </c>
      <c r="P1614">
        <v>129</v>
      </c>
      <c r="Q1614">
        <v>11.47</v>
      </c>
      <c r="R1614">
        <v>12.9</v>
      </c>
      <c r="S1614">
        <v>1</v>
      </c>
      <c r="T1614">
        <v>3.48</v>
      </c>
      <c r="U1614" t="str">
        <f>IF(Append1[[#This Row],[total_intl_charge]] &lt;= MEDIAN(Append1[total_intl_charge]), "Low", "High")</f>
        <v>High</v>
      </c>
      <c r="V1614">
        <v>1</v>
      </c>
      <c r="W1614" t="s">
        <v>24</v>
      </c>
      <c r="X1614" s="1" t="s">
        <v>24</v>
      </c>
      <c r="Y1614">
        <f>IF(Append1[[#This Row],[churn]]="yes", 1,0)</f>
        <v>1</v>
      </c>
      <c r="Z1614" t="str">
        <f>IF(Append1[[#This Row],[total_eve_charge]]&lt;=15,"Low",
IF(Append1[[#This Row],[total_eve_charge]]&lt;=19,"Medium","High"))</f>
        <v>High</v>
      </c>
      <c r="AA1614" s="1" t="str">
        <f>IF(Append1[[#This Row],[total_day_charge]]&gt;30,"Heavy User",
IF(Append1[[#This Row],[total_eve_charge]]&gt;20,"Evening User",
IF(Append1[[#This Row],[total_night_charge]]&gt;10,"Night User","Low User")))</f>
        <v>Heavy User</v>
      </c>
    </row>
    <row r="1615" spans="1:27" hidden="1" x14ac:dyDescent="0.3">
      <c r="A1615">
        <v>864</v>
      </c>
      <c r="B1615" s="1" t="s">
        <v>21</v>
      </c>
      <c r="C1615">
        <v>70</v>
      </c>
      <c r="D1615" s="1" t="s">
        <v>22</v>
      </c>
      <c r="E1615" s="1">
        <v>0</v>
      </c>
      <c r="F1615" s="1" t="s">
        <v>23</v>
      </c>
      <c r="G1615">
        <v>0</v>
      </c>
      <c r="H1615" t="str">
        <f>IF(Append1[[#This Row],[number_vmail_messages]]&lt;=10, "Low",
IF(Append1[[#This Row],[number_vmail_messages]]&lt;=25, "Medium", "High"))</f>
        <v>Low</v>
      </c>
      <c r="I1615">
        <v>222.8</v>
      </c>
      <c r="J1615">
        <v>114</v>
      </c>
      <c r="K1615">
        <v>37.880000000000003</v>
      </c>
      <c r="L1615">
        <v>215.9</v>
      </c>
      <c r="M1615">
        <v>113</v>
      </c>
      <c r="N1615">
        <v>18.350000000000001</v>
      </c>
      <c r="O1615">
        <v>223.5</v>
      </c>
      <c r="P1615">
        <v>122</v>
      </c>
      <c r="Q1615">
        <v>10.06</v>
      </c>
      <c r="R1615">
        <v>0</v>
      </c>
      <c r="S1615">
        <v>0</v>
      </c>
      <c r="T1615">
        <v>0</v>
      </c>
      <c r="U1615" t="str">
        <f>IF(Append1[[#This Row],[total_intl_charge]] &lt;= MEDIAN(Append1[total_intl_charge]), "Low", "High")</f>
        <v>Low</v>
      </c>
      <c r="V1615">
        <v>1</v>
      </c>
      <c r="W1615" t="s">
        <v>23</v>
      </c>
      <c r="X1615" s="1" t="s">
        <v>23</v>
      </c>
      <c r="Y1615">
        <f>IF(Append1[[#This Row],[churn]]="yes", 1,0)</f>
        <v>0</v>
      </c>
      <c r="Z1615" t="str">
        <f>IF(Append1[[#This Row],[total_eve_charge]]&lt;=15,"Low",
IF(Append1[[#This Row],[total_eve_charge]]&lt;=19,"Medium","High"))</f>
        <v>Medium</v>
      </c>
      <c r="AA1615" s="1" t="str">
        <f>IF(Append1[[#This Row],[total_day_charge]]&gt;30,"Heavy User",
IF(Append1[[#This Row],[total_eve_charge]]&gt;20,"Evening User",
IF(Append1[[#This Row],[total_night_charge]]&gt;10,"Night User","Low User")))</f>
        <v>Heavy User</v>
      </c>
    </row>
    <row r="1616" spans="1:27" x14ac:dyDescent="0.3">
      <c r="A1616">
        <v>865</v>
      </c>
      <c r="B1616" s="1" t="s">
        <v>56</v>
      </c>
      <c r="C1616">
        <v>99</v>
      </c>
      <c r="D1616" s="1" t="s">
        <v>22</v>
      </c>
      <c r="E1616" s="1">
        <v>0</v>
      </c>
      <c r="F1616" s="1" t="s">
        <v>24</v>
      </c>
      <c r="G1616">
        <v>42</v>
      </c>
      <c r="H1616" t="str">
        <f>IF(Append1[[#This Row],[number_vmail_messages]]&lt;=10, "Low",
IF(Append1[[#This Row],[number_vmail_messages]]&lt;=25, "Medium", "High"))</f>
        <v>High</v>
      </c>
      <c r="I1616">
        <v>216</v>
      </c>
      <c r="J1616">
        <v>125</v>
      </c>
      <c r="K1616">
        <v>36.72</v>
      </c>
      <c r="L1616">
        <v>232.3</v>
      </c>
      <c r="M1616">
        <v>104</v>
      </c>
      <c r="N1616">
        <v>19.75</v>
      </c>
      <c r="O1616">
        <v>215.5</v>
      </c>
      <c r="P1616">
        <v>100</v>
      </c>
      <c r="Q1616">
        <v>9.6999999999999993</v>
      </c>
      <c r="R1616">
        <v>9.3000000000000007</v>
      </c>
      <c r="S1616">
        <v>4</v>
      </c>
      <c r="T1616">
        <v>2.5099999999999998</v>
      </c>
      <c r="U1616" t="str">
        <f>IF(Append1[[#This Row],[total_intl_charge]] &lt;= MEDIAN(Append1[total_intl_charge]), "Low", "High")</f>
        <v>Low</v>
      </c>
      <c r="V1616">
        <v>2</v>
      </c>
      <c r="W1616" t="s">
        <v>24</v>
      </c>
      <c r="X1616" s="1" t="s">
        <v>23</v>
      </c>
      <c r="Y1616">
        <f>IF(Append1[[#This Row],[churn]]="yes", 1,0)</f>
        <v>1</v>
      </c>
      <c r="Z1616" t="str">
        <f>IF(Append1[[#This Row],[total_eve_charge]]&lt;=15,"Low",
IF(Append1[[#This Row],[total_eve_charge]]&lt;=19,"Medium","High"))</f>
        <v>High</v>
      </c>
      <c r="AA1616" s="1" t="str">
        <f>IF(Append1[[#This Row],[total_day_charge]]&gt;30,"Heavy User",
IF(Append1[[#This Row],[total_eve_charge]]&gt;20,"Evening User",
IF(Append1[[#This Row],[total_night_charge]]&gt;10,"Night User","Low User")))</f>
        <v>Heavy User</v>
      </c>
    </row>
    <row r="1617" spans="1:27" hidden="1" x14ac:dyDescent="0.3">
      <c r="A1617">
        <v>866</v>
      </c>
      <c r="B1617" s="1" t="s">
        <v>48</v>
      </c>
      <c r="C1617">
        <v>87</v>
      </c>
      <c r="D1617" s="1" t="s">
        <v>22</v>
      </c>
      <c r="E1617" s="1">
        <v>0</v>
      </c>
      <c r="F1617" s="1" t="s">
        <v>23</v>
      </c>
      <c r="G1617">
        <v>0</v>
      </c>
      <c r="H1617" t="str">
        <f>IF(Append1[[#This Row],[number_vmail_messages]]&lt;=10, "Low",
IF(Append1[[#This Row],[number_vmail_messages]]&lt;=25, "Medium", "High"))</f>
        <v>Low</v>
      </c>
      <c r="I1617">
        <v>146.30000000000001</v>
      </c>
      <c r="J1617">
        <v>108</v>
      </c>
      <c r="K1617">
        <v>24.87</v>
      </c>
      <c r="L1617">
        <v>171.8</v>
      </c>
      <c r="M1617">
        <v>102</v>
      </c>
      <c r="N1617">
        <v>14.6</v>
      </c>
      <c r="O1617">
        <v>167.5</v>
      </c>
      <c r="P1617">
        <v>66</v>
      </c>
      <c r="Q1617">
        <v>7.54</v>
      </c>
      <c r="R1617">
        <v>5.3</v>
      </c>
      <c r="S1617">
        <v>9</v>
      </c>
      <c r="T1617">
        <v>1.43</v>
      </c>
      <c r="U1617" t="str">
        <f>IF(Append1[[#This Row],[total_intl_charge]] &lt;= MEDIAN(Append1[total_intl_charge]), "Low", "High")</f>
        <v>Low</v>
      </c>
      <c r="V1617">
        <v>1</v>
      </c>
      <c r="W1617" t="s">
        <v>23</v>
      </c>
      <c r="X1617" s="1" t="s">
        <v>23</v>
      </c>
      <c r="Y1617">
        <f>IF(Append1[[#This Row],[churn]]="yes", 1,0)</f>
        <v>0</v>
      </c>
      <c r="Z1617" t="str">
        <f>IF(Append1[[#This Row],[total_eve_charge]]&lt;=15,"Low",
IF(Append1[[#This Row],[total_eve_charge]]&lt;=19,"Medium","High"))</f>
        <v>Low</v>
      </c>
      <c r="AA1617" s="1" t="str">
        <f>IF(Append1[[#This Row],[total_day_charge]]&gt;30,"Heavy User",
IF(Append1[[#This Row],[total_eve_charge]]&gt;20,"Evening User",
IF(Append1[[#This Row],[total_night_charge]]&gt;10,"Night User","Low User")))</f>
        <v>Low User</v>
      </c>
    </row>
    <row r="1618" spans="1:27" hidden="1" x14ac:dyDescent="0.3">
      <c r="A1618">
        <v>867</v>
      </c>
      <c r="B1618" s="1" t="s">
        <v>51</v>
      </c>
      <c r="C1618">
        <v>131</v>
      </c>
      <c r="D1618" s="1" t="s">
        <v>32</v>
      </c>
      <c r="E1618" s="1">
        <v>0</v>
      </c>
      <c r="F1618" s="1" t="s">
        <v>23</v>
      </c>
      <c r="G1618">
        <v>0</v>
      </c>
      <c r="H1618" t="str">
        <f>IF(Append1[[#This Row],[number_vmail_messages]]&lt;=10, "Low",
IF(Append1[[#This Row],[number_vmail_messages]]&lt;=25, "Medium", "High"))</f>
        <v>Low</v>
      </c>
      <c r="I1618">
        <v>94.4</v>
      </c>
      <c r="J1618">
        <v>80</v>
      </c>
      <c r="K1618">
        <v>16.05</v>
      </c>
      <c r="L1618">
        <v>215.1</v>
      </c>
      <c r="M1618">
        <v>101</v>
      </c>
      <c r="N1618">
        <v>18.28</v>
      </c>
      <c r="O1618">
        <v>179.7</v>
      </c>
      <c r="P1618">
        <v>108</v>
      </c>
      <c r="Q1618">
        <v>8.09</v>
      </c>
      <c r="R1618">
        <v>13.1</v>
      </c>
      <c r="S1618">
        <v>9</v>
      </c>
      <c r="T1618">
        <v>3.54</v>
      </c>
      <c r="U1618" t="str">
        <f>IF(Append1[[#This Row],[total_intl_charge]] &lt;= MEDIAN(Append1[total_intl_charge]), "Low", "High")</f>
        <v>High</v>
      </c>
      <c r="V1618">
        <v>2</v>
      </c>
      <c r="W1618" t="s">
        <v>23</v>
      </c>
      <c r="X1618" s="1" t="s">
        <v>23</v>
      </c>
      <c r="Y1618">
        <f>IF(Append1[[#This Row],[churn]]="yes", 1,0)</f>
        <v>0</v>
      </c>
      <c r="Z1618" t="str">
        <f>IF(Append1[[#This Row],[total_eve_charge]]&lt;=15,"Low",
IF(Append1[[#This Row],[total_eve_charge]]&lt;=19,"Medium","High"))</f>
        <v>Medium</v>
      </c>
      <c r="AA1618" s="1" t="str">
        <f>IF(Append1[[#This Row],[total_day_charge]]&gt;30,"Heavy User",
IF(Append1[[#This Row],[total_eve_charge]]&gt;20,"Evening User",
IF(Append1[[#This Row],[total_night_charge]]&gt;10,"Night User","Low User")))</f>
        <v>Low User</v>
      </c>
    </row>
    <row r="1619" spans="1:27" hidden="1" x14ac:dyDescent="0.3">
      <c r="A1619">
        <v>868</v>
      </c>
      <c r="B1619" s="1" t="s">
        <v>28</v>
      </c>
      <c r="C1619">
        <v>119</v>
      </c>
      <c r="D1619" s="1" t="s">
        <v>26</v>
      </c>
      <c r="E1619" s="1">
        <v>0</v>
      </c>
      <c r="F1619" s="1" t="s">
        <v>23</v>
      </c>
      <c r="G1619">
        <v>0</v>
      </c>
      <c r="H1619" t="str">
        <f>IF(Append1[[#This Row],[number_vmail_messages]]&lt;=10, "Low",
IF(Append1[[#This Row],[number_vmail_messages]]&lt;=25, "Medium", "High"))</f>
        <v>Low</v>
      </c>
      <c r="I1619">
        <v>190.4</v>
      </c>
      <c r="J1619">
        <v>74</v>
      </c>
      <c r="K1619">
        <v>32.369999999999997</v>
      </c>
      <c r="L1619">
        <v>215.6</v>
      </c>
      <c r="M1619">
        <v>113</v>
      </c>
      <c r="N1619">
        <v>18.329999999999998</v>
      </c>
      <c r="O1619">
        <v>161.19999999999999</v>
      </c>
      <c r="P1619">
        <v>111</v>
      </c>
      <c r="Q1619">
        <v>7.25</v>
      </c>
      <c r="R1619">
        <v>10</v>
      </c>
      <c r="S1619">
        <v>1</v>
      </c>
      <c r="T1619">
        <v>2.7</v>
      </c>
      <c r="U1619" t="str">
        <f>IF(Append1[[#This Row],[total_intl_charge]] &lt;= MEDIAN(Append1[total_intl_charge]), "Low", "High")</f>
        <v>Low</v>
      </c>
      <c r="V1619">
        <v>2</v>
      </c>
      <c r="W1619" t="s">
        <v>23</v>
      </c>
      <c r="X1619" s="1" t="s">
        <v>23</v>
      </c>
      <c r="Y1619">
        <f>IF(Append1[[#This Row],[churn]]="yes", 1,0)</f>
        <v>0</v>
      </c>
      <c r="Z1619" t="str">
        <f>IF(Append1[[#This Row],[total_eve_charge]]&lt;=15,"Low",
IF(Append1[[#This Row],[total_eve_charge]]&lt;=19,"Medium","High"))</f>
        <v>Medium</v>
      </c>
      <c r="AA1619" s="1" t="str">
        <f>IF(Append1[[#This Row],[total_day_charge]]&gt;30,"Heavy User",
IF(Append1[[#This Row],[total_eve_charge]]&gt;20,"Evening User",
IF(Append1[[#This Row],[total_night_charge]]&gt;10,"Night User","Low User")))</f>
        <v>Heavy User</v>
      </c>
    </row>
    <row r="1620" spans="1:27" x14ac:dyDescent="0.3">
      <c r="A1620">
        <v>869</v>
      </c>
      <c r="B1620" s="1" t="s">
        <v>43</v>
      </c>
      <c r="C1620">
        <v>119</v>
      </c>
      <c r="D1620" s="1" t="s">
        <v>32</v>
      </c>
      <c r="E1620" s="1">
        <v>0</v>
      </c>
      <c r="F1620" s="1" t="s">
        <v>24</v>
      </c>
      <c r="G1620">
        <v>32</v>
      </c>
      <c r="H1620" t="str">
        <f>IF(Append1[[#This Row],[number_vmail_messages]]&lt;=10, "Low",
IF(Append1[[#This Row],[number_vmail_messages]]&lt;=25, "Medium", "High"))</f>
        <v>High</v>
      </c>
      <c r="I1620">
        <v>142.6</v>
      </c>
      <c r="J1620">
        <v>77</v>
      </c>
      <c r="K1620">
        <v>24.24</v>
      </c>
      <c r="L1620">
        <v>208.2</v>
      </c>
      <c r="M1620">
        <v>126</v>
      </c>
      <c r="N1620">
        <v>17.7</v>
      </c>
      <c r="O1620">
        <v>171</v>
      </c>
      <c r="P1620">
        <v>102</v>
      </c>
      <c r="Q1620">
        <v>7.69</v>
      </c>
      <c r="R1620">
        <v>12</v>
      </c>
      <c r="S1620">
        <v>2</v>
      </c>
      <c r="T1620">
        <v>3.24</v>
      </c>
      <c r="U1620" t="str">
        <f>IF(Append1[[#This Row],[total_intl_charge]] &lt;= MEDIAN(Append1[total_intl_charge]), "Low", "High")</f>
        <v>High</v>
      </c>
      <c r="V1620">
        <v>3</v>
      </c>
      <c r="W1620" t="s">
        <v>23</v>
      </c>
      <c r="X1620" s="1" t="s">
        <v>23</v>
      </c>
      <c r="Y1620">
        <f>IF(Append1[[#This Row],[churn]]="yes", 1,0)</f>
        <v>0</v>
      </c>
      <c r="Z1620" t="str">
        <f>IF(Append1[[#This Row],[total_eve_charge]]&lt;=15,"Low",
IF(Append1[[#This Row],[total_eve_charge]]&lt;=19,"Medium","High"))</f>
        <v>Medium</v>
      </c>
      <c r="AA1620" s="1" t="str">
        <f>IF(Append1[[#This Row],[total_day_charge]]&gt;30,"Heavy User",
IF(Append1[[#This Row],[total_eve_charge]]&gt;20,"Evening User",
IF(Append1[[#This Row],[total_night_charge]]&gt;10,"Night User","Low User")))</f>
        <v>Low User</v>
      </c>
    </row>
    <row r="1621" spans="1:27" hidden="1" x14ac:dyDescent="0.3">
      <c r="A1621">
        <v>870</v>
      </c>
      <c r="B1621" s="1" t="s">
        <v>61</v>
      </c>
      <c r="C1621">
        <v>87</v>
      </c>
      <c r="D1621" s="1" t="s">
        <v>26</v>
      </c>
      <c r="E1621" s="1">
        <v>1</v>
      </c>
      <c r="F1621" s="1" t="s">
        <v>23</v>
      </c>
      <c r="G1621">
        <v>0</v>
      </c>
      <c r="H1621" t="str">
        <f>IF(Append1[[#This Row],[number_vmail_messages]]&lt;=10, "Low",
IF(Append1[[#This Row],[number_vmail_messages]]&lt;=25, "Medium", "High"))</f>
        <v>Low</v>
      </c>
      <c r="I1621">
        <v>134.19999999999999</v>
      </c>
      <c r="J1621">
        <v>80</v>
      </c>
      <c r="K1621">
        <v>22.81</v>
      </c>
      <c r="L1621">
        <v>165</v>
      </c>
      <c r="M1621">
        <v>71</v>
      </c>
      <c r="N1621">
        <v>14.03</v>
      </c>
      <c r="O1621">
        <v>173.1</v>
      </c>
      <c r="P1621">
        <v>102</v>
      </c>
      <c r="Q1621">
        <v>7.79</v>
      </c>
      <c r="R1621">
        <v>10.7</v>
      </c>
      <c r="S1621">
        <v>5</v>
      </c>
      <c r="T1621">
        <v>2.89</v>
      </c>
      <c r="U1621" t="str">
        <f>IF(Append1[[#This Row],[total_intl_charge]] &lt;= MEDIAN(Append1[total_intl_charge]), "Low", "High")</f>
        <v>High</v>
      </c>
      <c r="V1621">
        <v>0</v>
      </c>
      <c r="W1621" t="s">
        <v>23</v>
      </c>
      <c r="X1621" s="1" t="s">
        <v>24</v>
      </c>
      <c r="Y1621">
        <f>IF(Append1[[#This Row],[churn]]="yes", 1,0)</f>
        <v>0</v>
      </c>
      <c r="Z1621" t="str">
        <f>IF(Append1[[#This Row],[total_eve_charge]]&lt;=15,"Low",
IF(Append1[[#This Row],[total_eve_charge]]&lt;=19,"Medium","High"))</f>
        <v>Low</v>
      </c>
      <c r="AA1621" s="1" t="str">
        <f>IF(Append1[[#This Row],[total_day_charge]]&gt;30,"Heavy User",
IF(Append1[[#This Row],[total_eve_charge]]&gt;20,"Evening User",
IF(Append1[[#This Row],[total_night_charge]]&gt;10,"Night User","Low User")))</f>
        <v>Low User</v>
      </c>
    </row>
    <row r="1622" spans="1:27" hidden="1" x14ac:dyDescent="0.3">
      <c r="A1622">
        <v>871</v>
      </c>
      <c r="B1622" s="1" t="s">
        <v>66</v>
      </c>
      <c r="C1622">
        <v>112</v>
      </c>
      <c r="D1622" s="1" t="s">
        <v>22</v>
      </c>
      <c r="E1622" s="1">
        <v>0</v>
      </c>
      <c r="F1622" s="1" t="s">
        <v>23</v>
      </c>
      <c r="G1622">
        <v>0</v>
      </c>
      <c r="H1622" t="str">
        <f>IF(Append1[[#This Row],[number_vmail_messages]]&lt;=10, "Low",
IF(Append1[[#This Row],[number_vmail_messages]]&lt;=25, "Medium", "High"))</f>
        <v>Low</v>
      </c>
      <c r="I1622">
        <v>111.9</v>
      </c>
      <c r="J1622">
        <v>92</v>
      </c>
      <c r="K1622">
        <v>19.02</v>
      </c>
      <c r="L1622">
        <v>114</v>
      </c>
      <c r="M1622">
        <v>143</v>
      </c>
      <c r="N1622">
        <v>9.69</v>
      </c>
      <c r="O1622">
        <v>146.80000000000001</v>
      </c>
      <c r="P1622">
        <v>79</v>
      </c>
      <c r="Q1622">
        <v>6.61</v>
      </c>
      <c r="R1622">
        <v>14.1</v>
      </c>
      <c r="S1622">
        <v>3</v>
      </c>
      <c r="T1622">
        <v>3.81</v>
      </c>
      <c r="U1622" t="str">
        <f>IF(Append1[[#This Row],[total_intl_charge]] &lt;= MEDIAN(Append1[total_intl_charge]), "Low", "High")</f>
        <v>High</v>
      </c>
      <c r="V1622">
        <v>5</v>
      </c>
      <c r="W1622" t="s">
        <v>24</v>
      </c>
      <c r="X1622" s="1" t="s">
        <v>23</v>
      </c>
      <c r="Y1622">
        <f>IF(Append1[[#This Row],[churn]]="yes", 1,0)</f>
        <v>1</v>
      </c>
      <c r="Z1622" t="str">
        <f>IF(Append1[[#This Row],[total_eve_charge]]&lt;=15,"Low",
IF(Append1[[#This Row],[total_eve_charge]]&lt;=19,"Medium","High"))</f>
        <v>Low</v>
      </c>
      <c r="AA1622" s="1" t="str">
        <f>IF(Append1[[#This Row],[total_day_charge]]&gt;30,"Heavy User",
IF(Append1[[#This Row],[total_eve_charge]]&gt;20,"Evening User",
IF(Append1[[#This Row],[total_night_charge]]&gt;10,"Night User","Low User")))</f>
        <v>Low User</v>
      </c>
    </row>
    <row r="1623" spans="1:27" hidden="1" x14ac:dyDescent="0.3">
      <c r="A1623">
        <v>872</v>
      </c>
      <c r="B1623" s="1" t="s">
        <v>61</v>
      </c>
      <c r="C1623">
        <v>75</v>
      </c>
      <c r="D1623" s="1" t="s">
        <v>22</v>
      </c>
      <c r="E1623" s="1">
        <v>0</v>
      </c>
      <c r="F1623" s="1" t="s">
        <v>23</v>
      </c>
      <c r="G1623">
        <v>0</v>
      </c>
      <c r="H1623" t="str">
        <f>IF(Append1[[#This Row],[number_vmail_messages]]&lt;=10, "Low",
IF(Append1[[#This Row],[number_vmail_messages]]&lt;=25, "Medium", "High"))</f>
        <v>Low</v>
      </c>
      <c r="I1623">
        <v>122.8</v>
      </c>
      <c r="J1623">
        <v>89</v>
      </c>
      <c r="K1623">
        <v>20.88</v>
      </c>
      <c r="L1623">
        <v>211.3</v>
      </c>
      <c r="M1623">
        <v>104</v>
      </c>
      <c r="N1623">
        <v>17.96</v>
      </c>
      <c r="O1623">
        <v>261.39999999999998</v>
      </c>
      <c r="P1623">
        <v>91</v>
      </c>
      <c r="Q1623">
        <v>11.76</v>
      </c>
      <c r="R1623">
        <v>10.7</v>
      </c>
      <c r="S1623">
        <v>2</v>
      </c>
      <c r="T1623">
        <v>2.89</v>
      </c>
      <c r="U1623" t="str">
        <f>IF(Append1[[#This Row],[total_intl_charge]] &lt;= MEDIAN(Append1[total_intl_charge]), "Low", "High")</f>
        <v>High</v>
      </c>
      <c r="V1623">
        <v>2</v>
      </c>
      <c r="W1623" t="s">
        <v>23</v>
      </c>
      <c r="X1623" s="1" t="s">
        <v>23</v>
      </c>
      <c r="Y1623">
        <f>IF(Append1[[#This Row],[churn]]="yes", 1,0)</f>
        <v>0</v>
      </c>
      <c r="Z1623" t="str">
        <f>IF(Append1[[#This Row],[total_eve_charge]]&lt;=15,"Low",
IF(Append1[[#This Row],[total_eve_charge]]&lt;=19,"Medium","High"))</f>
        <v>Medium</v>
      </c>
      <c r="AA1623" s="1" t="str">
        <f>IF(Append1[[#This Row],[total_day_charge]]&gt;30,"Heavy User",
IF(Append1[[#This Row],[total_eve_charge]]&gt;20,"Evening User",
IF(Append1[[#This Row],[total_night_charge]]&gt;10,"Night User","Low User")))</f>
        <v>Night User</v>
      </c>
    </row>
    <row r="1624" spans="1:27" hidden="1" x14ac:dyDescent="0.3">
      <c r="A1624">
        <v>873</v>
      </c>
      <c r="B1624" s="1" t="s">
        <v>60</v>
      </c>
      <c r="C1624">
        <v>150</v>
      </c>
      <c r="D1624" s="1" t="s">
        <v>26</v>
      </c>
      <c r="E1624" s="1">
        <v>0</v>
      </c>
      <c r="F1624" s="1" t="s">
        <v>23</v>
      </c>
      <c r="G1624">
        <v>0</v>
      </c>
      <c r="H1624" t="str">
        <f>IF(Append1[[#This Row],[number_vmail_messages]]&lt;=10, "Low",
IF(Append1[[#This Row],[number_vmail_messages]]&lt;=25, "Medium", "High"))</f>
        <v>Low</v>
      </c>
      <c r="I1624">
        <v>189.3</v>
      </c>
      <c r="J1624">
        <v>77</v>
      </c>
      <c r="K1624">
        <v>32.18</v>
      </c>
      <c r="L1624">
        <v>220.9</v>
      </c>
      <c r="M1624">
        <v>105</v>
      </c>
      <c r="N1624">
        <v>18.78</v>
      </c>
      <c r="O1624">
        <v>238.7</v>
      </c>
      <c r="P1624">
        <v>117</v>
      </c>
      <c r="Q1624">
        <v>10.74</v>
      </c>
      <c r="R1624">
        <v>9.1999999999999993</v>
      </c>
      <c r="S1624">
        <v>5</v>
      </c>
      <c r="T1624">
        <v>2.48</v>
      </c>
      <c r="U1624" t="str">
        <f>IF(Append1[[#This Row],[total_intl_charge]] &lt;= MEDIAN(Append1[total_intl_charge]), "Low", "High")</f>
        <v>Low</v>
      </c>
      <c r="V1624">
        <v>4</v>
      </c>
      <c r="W1624" t="s">
        <v>23</v>
      </c>
      <c r="X1624" s="1" t="s">
        <v>23</v>
      </c>
      <c r="Y1624">
        <f>IF(Append1[[#This Row],[churn]]="yes", 1,0)</f>
        <v>0</v>
      </c>
      <c r="Z1624" t="str">
        <f>IF(Append1[[#This Row],[total_eve_charge]]&lt;=15,"Low",
IF(Append1[[#This Row],[total_eve_charge]]&lt;=19,"Medium","High"))</f>
        <v>Medium</v>
      </c>
      <c r="AA1624" s="1" t="str">
        <f>IF(Append1[[#This Row],[total_day_charge]]&gt;30,"Heavy User",
IF(Append1[[#This Row],[total_eve_charge]]&gt;20,"Evening User",
IF(Append1[[#This Row],[total_night_charge]]&gt;10,"Night User","Low User")))</f>
        <v>Heavy User</v>
      </c>
    </row>
    <row r="1625" spans="1:27" x14ac:dyDescent="0.3">
      <c r="A1625">
        <v>874</v>
      </c>
      <c r="B1625" s="1" t="s">
        <v>57</v>
      </c>
      <c r="C1625">
        <v>161</v>
      </c>
      <c r="D1625" s="1" t="s">
        <v>26</v>
      </c>
      <c r="E1625" s="1">
        <v>0</v>
      </c>
      <c r="F1625" s="1" t="s">
        <v>24</v>
      </c>
      <c r="G1625">
        <v>38</v>
      </c>
      <c r="H1625" t="str">
        <f>IF(Append1[[#This Row],[number_vmail_messages]]&lt;=10, "Low",
IF(Append1[[#This Row],[number_vmail_messages]]&lt;=25, "Medium", "High"))</f>
        <v>High</v>
      </c>
      <c r="I1625">
        <v>240.4</v>
      </c>
      <c r="J1625">
        <v>112</v>
      </c>
      <c r="K1625">
        <v>40.869999999999997</v>
      </c>
      <c r="L1625">
        <v>201.8</v>
      </c>
      <c r="M1625">
        <v>102</v>
      </c>
      <c r="N1625">
        <v>17.149999999999999</v>
      </c>
      <c r="O1625">
        <v>206.1</v>
      </c>
      <c r="P1625">
        <v>112</v>
      </c>
      <c r="Q1625">
        <v>9.27</v>
      </c>
      <c r="R1625">
        <v>16.100000000000001</v>
      </c>
      <c r="S1625">
        <v>6</v>
      </c>
      <c r="T1625">
        <v>4.3499999999999996</v>
      </c>
      <c r="U1625" t="str">
        <f>IF(Append1[[#This Row],[total_intl_charge]] &lt;= MEDIAN(Append1[total_intl_charge]), "Low", "High")</f>
        <v>High</v>
      </c>
      <c r="V1625">
        <v>0</v>
      </c>
      <c r="W1625" t="s">
        <v>23</v>
      </c>
      <c r="X1625" s="1" t="s">
        <v>23</v>
      </c>
      <c r="Y1625">
        <f>IF(Append1[[#This Row],[churn]]="yes", 1,0)</f>
        <v>0</v>
      </c>
      <c r="Z1625" t="str">
        <f>IF(Append1[[#This Row],[total_eve_charge]]&lt;=15,"Low",
IF(Append1[[#This Row],[total_eve_charge]]&lt;=19,"Medium","High"))</f>
        <v>Medium</v>
      </c>
      <c r="AA1625" s="1" t="str">
        <f>IF(Append1[[#This Row],[total_day_charge]]&gt;30,"Heavy User",
IF(Append1[[#This Row],[total_eve_charge]]&gt;20,"Evening User",
IF(Append1[[#This Row],[total_night_charge]]&gt;10,"Night User","Low User")))</f>
        <v>Heavy User</v>
      </c>
    </row>
    <row r="1626" spans="1:27" x14ac:dyDescent="0.3">
      <c r="A1626">
        <v>875</v>
      </c>
      <c r="B1626" s="1" t="s">
        <v>45</v>
      </c>
      <c r="C1626">
        <v>91</v>
      </c>
      <c r="D1626" s="1" t="s">
        <v>26</v>
      </c>
      <c r="E1626" s="1">
        <v>1</v>
      </c>
      <c r="F1626" s="1" t="s">
        <v>24</v>
      </c>
      <c r="G1626">
        <v>24</v>
      </c>
      <c r="H1626" t="str">
        <f>IF(Append1[[#This Row],[number_vmail_messages]]&lt;=10, "Low",
IF(Append1[[#This Row],[number_vmail_messages]]&lt;=25, "Medium", "High"))</f>
        <v>Medium</v>
      </c>
      <c r="I1626">
        <v>93.5</v>
      </c>
      <c r="J1626">
        <v>112</v>
      </c>
      <c r="K1626">
        <v>15.9</v>
      </c>
      <c r="L1626">
        <v>183.4</v>
      </c>
      <c r="M1626">
        <v>128</v>
      </c>
      <c r="N1626">
        <v>15.59</v>
      </c>
      <c r="O1626">
        <v>240.7</v>
      </c>
      <c r="P1626">
        <v>133</v>
      </c>
      <c r="Q1626">
        <v>10.83</v>
      </c>
      <c r="R1626">
        <v>9.9</v>
      </c>
      <c r="S1626">
        <v>3</v>
      </c>
      <c r="T1626">
        <v>2.67</v>
      </c>
      <c r="U1626" t="str">
        <f>IF(Append1[[#This Row],[total_intl_charge]] &lt;= MEDIAN(Append1[total_intl_charge]), "Low", "High")</f>
        <v>Low</v>
      </c>
      <c r="V1626">
        <v>0</v>
      </c>
      <c r="W1626" t="s">
        <v>23</v>
      </c>
      <c r="X1626" s="1" t="s">
        <v>24</v>
      </c>
      <c r="Y1626">
        <f>IF(Append1[[#This Row],[churn]]="yes", 1,0)</f>
        <v>0</v>
      </c>
      <c r="Z1626" t="str">
        <f>IF(Append1[[#This Row],[total_eve_charge]]&lt;=15,"Low",
IF(Append1[[#This Row],[total_eve_charge]]&lt;=19,"Medium","High"))</f>
        <v>Medium</v>
      </c>
      <c r="AA1626" s="1" t="str">
        <f>IF(Append1[[#This Row],[total_day_charge]]&gt;30,"Heavy User",
IF(Append1[[#This Row],[total_eve_charge]]&gt;20,"Evening User",
IF(Append1[[#This Row],[total_night_charge]]&gt;10,"Night User","Low User")))</f>
        <v>Night User</v>
      </c>
    </row>
    <row r="1627" spans="1:27" hidden="1" x14ac:dyDescent="0.3">
      <c r="A1627">
        <v>876</v>
      </c>
      <c r="B1627" s="1" t="s">
        <v>21</v>
      </c>
      <c r="C1627">
        <v>124</v>
      </c>
      <c r="D1627" s="1" t="s">
        <v>22</v>
      </c>
      <c r="E1627" s="1">
        <v>0</v>
      </c>
      <c r="F1627" s="1" t="s">
        <v>23</v>
      </c>
      <c r="G1627">
        <v>0</v>
      </c>
      <c r="H1627" t="str">
        <f>IF(Append1[[#This Row],[number_vmail_messages]]&lt;=10, "Low",
IF(Append1[[#This Row],[number_vmail_messages]]&lt;=25, "Medium", "High"))</f>
        <v>Low</v>
      </c>
      <c r="I1627">
        <v>158.6</v>
      </c>
      <c r="J1627">
        <v>104</v>
      </c>
      <c r="K1627">
        <v>26.96</v>
      </c>
      <c r="L1627">
        <v>211.2</v>
      </c>
      <c r="M1627">
        <v>77</v>
      </c>
      <c r="N1627">
        <v>17.95</v>
      </c>
      <c r="O1627">
        <v>179.3</v>
      </c>
      <c r="P1627">
        <v>104</v>
      </c>
      <c r="Q1627">
        <v>8.07</v>
      </c>
      <c r="R1627">
        <v>10.199999999999999</v>
      </c>
      <c r="S1627">
        <v>8</v>
      </c>
      <c r="T1627">
        <v>2.75</v>
      </c>
      <c r="U1627" t="str">
        <f>IF(Append1[[#This Row],[total_intl_charge]] &lt;= MEDIAN(Append1[total_intl_charge]), "Low", "High")</f>
        <v>Low</v>
      </c>
      <c r="V1627">
        <v>3</v>
      </c>
      <c r="W1627" t="s">
        <v>23</v>
      </c>
      <c r="X1627" s="1" t="s">
        <v>23</v>
      </c>
      <c r="Y1627">
        <f>IF(Append1[[#This Row],[churn]]="yes", 1,0)</f>
        <v>0</v>
      </c>
      <c r="Z1627" t="str">
        <f>IF(Append1[[#This Row],[total_eve_charge]]&lt;=15,"Low",
IF(Append1[[#This Row],[total_eve_charge]]&lt;=19,"Medium","High"))</f>
        <v>Medium</v>
      </c>
      <c r="AA1627" s="1" t="str">
        <f>IF(Append1[[#This Row],[total_day_charge]]&gt;30,"Heavy User",
IF(Append1[[#This Row],[total_eve_charge]]&gt;20,"Evening User",
IF(Append1[[#This Row],[total_night_charge]]&gt;10,"Night User","Low User")))</f>
        <v>Low User</v>
      </c>
    </row>
    <row r="1628" spans="1:27" hidden="1" x14ac:dyDescent="0.3">
      <c r="A1628">
        <v>877</v>
      </c>
      <c r="B1628" s="1" t="s">
        <v>44</v>
      </c>
      <c r="C1628">
        <v>94</v>
      </c>
      <c r="D1628" s="1" t="s">
        <v>26</v>
      </c>
      <c r="E1628" s="1">
        <v>1</v>
      </c>
      <c r="F1628" s="1" t="s">
        <v>23</v>
      </c>
      <c r="G1628">
        <v>0</v>
      </c>
      <c r="H1628" t="str">
        <f>IF(Append1[[#This Row],[number_vmail_messages]]&lt;=10, "Low",
IF(Append1[[#This Row],[number_vmail_messages]]&lt;=25, "Medium", "High"))</f>
        <v>Low</v>
      </c>
      <c r="I1628">
        <v>243.2</v>
      </c>
      <c r="J1628">
        <v>109</v>
      </c>
      <c r="K1628">
        <v>41.34</v>
      </c>
      <c r="L1628">
        <v>147</v>
      </c>
      <c r="M1628">
        <v>88</v>
      </c>
      <c r="N1628">
        <v>12.5</v>
      </c>
      <c r="O1628">
        <v>94.9</v>
      </c>
      <c r="P1628">
        <v>99</v>
      </c>
      <c r="Q1628">
        <v>4.2699999999999996</v>
      </c>
      <c r="R1628">
        <v>7.2</v>
      </c>
      <c r="S1628">
        <v>4</v>
      </c>
      <c r="T1628">
        <v>1.94</v>
      </c>
      <c r="U1628" t="str">
        <f>IF(Append1[[#This Row],[total_intl_charge]] &lt;= MEDIAN(Append1[total_intl_charge]), "Low", "High")</f>
        <v>Low</v>
      </c>
      <c r="V1628">
        <v>4</v>
      </c>
      <c r="W1628" t="s">
        <v>23</v>
      </c>
      <c r="X1628" s="1" t="s">
        <v>24</v>
      </c>
      <c r="Y1628">
        <f>IF(Append1[[#This Row],[churn]]="yes", 1,0)</f>
        <v>0</v>
      </c>
      <c r="Z1628" t="str">
        <f>IF(Append1[[#This Row],[total_eve_charge]]&lt;=15,"Low",
IF(Append1[[#This Row],[total_eve_charge]]&lt;=19,"Medium","High"))</f>
        <v>Low</v>
      </c>
      <c r="AA1628" s="1" t="str">
        <f>IF(Append1[[#This Row],[total_day_charge]]&gt;30,"Heavy User",
IF(Append1[[#This Row],[total_eve_charge]]&gt;20,"Evening User",
IF(Append1[[#This Row],[total_night_charge]]&gt;10,"Night User","Low User")))</f>
        <v>Heavy User</v>
      </c>
    </row>
    <row r="1629" spans="1:27" hidden="1" x14ac:dyDescent="0.3">
      <c r="A1629">
        <v>878</v>
      </c>
      <c r="B1629" s="1" t="s">
        <v>40</v>
      </c>
      <c r="C1629">
        <v>217</v>
      </c>
      <c r="D1629" s="1" t="s">
        <v>32</v>
      </c>
      <c r="E1629" s="1">
        <v>0</v>
      </c>
      <c r="F1629" s="1" t="s">
        <v>23</v>
      </c>
      <c r="G1629">
        <v>0</v>
      </c>
      <c r="H1629" t="str">
        <f>IF(Append1[[#This Row],[number_vmail_messages]]&lt;=10, "Low",
IF(Append1[[#This Row],[number_vmail_messages]]&lt;=25, "Medium", "High"))</f>
        <v>Low</v>
      </c>
      <c r="I1629">
        <v>176.4</v>
      </c>
      <c r="J1629">
        <v>115</v>
      </c>
      <c r="K1629">
        <v>29.99</v>
      </c>
      <c r="L1629">
        <v>158.80000000000001</v>
      </c>
      <c r="M1629">
        <v>128</v>
      </c>
      <c r="N1629">
        <v>13.5</v>
      </c>
      <c r="O1629">
        <v>306.60000000000002</v>
      </c>
      <c r="P1629">
        <v>107</v>
      </c>
      <c r="Q1629">
        <v>13.8</v>
      </c>
      <c r="R1629">
        <v>9.3000000000000007</v>
      </c>
      <c r="S1629">
        <v>3</v>
      </c>
      <c r="T1629">
        <v>2.5099999999999998</v>
      </c>
      <c r="U1629" t="str">
        <f>IF(Append1[[#This Row],[total_intl_charge]] &lt;= MEDIAN(Append1[total_intl_charge]), "Low", "High")</f>
        <v>Low</v>
      </c>
      <c r="V1629">
        <v>4</v>
      </c>
      <c r="W1629" t="s">
        <v>23</v>
      </c>
      <c r="X1629" s="1" t="s">
        <v>23</v>
      </c>
      <c r="Y1629">
        <f>IF(Append1[[#This Row],[churn]]="yes", 1,0)</f>
        <v>0</v>
      </c>
      <c r="Z1629" t="str">
        <f>IF(Append1[[#This Row],[total_eve_charge]]&lt;=15,"Low",
IF(Append1[[#This Row],[total_eve_charge]]&lt;=19,"Medium","High"))</f>
        <v>Low</v>
      </c>
      <c r="AA1629" s="1" t="str">
        <f>IF(Append1[[#This Row],[total_day_charge]]&gt;30,"Heavy User",
IF(Append1[[#This Row],[total_eve_charge]]&gt;20,"Evening User",
IF(Append1[[#This Row],[total_night_charge]]&gt;10,"Night User","Low User")))</f>
        <v>Night User</v>
      </c>
    </row>
    <row r="1630" spans="1:27" hidden="1" x14ac:dyDescent="0.3">
      <c r="A1630">
        <v>879</v>
      </c>
      <c r="B1630" s="1" t="s">
        <v>61</v>
      </c>
      <c r="C1630">
        <v>158</v>
      </c>
      <c r="D1630" s="1" t="s">
        <v>26</v>
      </c>
      <c r="E1630" s="1">
        <v>0</v>
      </c>
      <c r="F1630" s="1" t="s">
        <v>23</v>
      </c>
      <c r="G1630">
        <v>0</v>
      </c>
      <c r="H1630" t="str">
        <f>IF(Append1[[#This Row],[number_vmail_messages]]&lt;=10, "Low",
IF(Append1[[#This Row],[number_vmail_messages]]&lt;=25, "Medium", "High"))</f>
        <v>Low</v>
      </c>
      <c r="I1630">
        <v>220.9</v>
      </c>
      <c r="J1630">
        <v>129</v>
      </c>
      <c r="K1630">
        <v>37.549999999999997</v>
      </c>
      <c r="L1630">
        <v>242.2</v>
      </c>
      <c r="M1630">
        <v>108</v>
      </c>
      <c r="N1630">
        <v>20.59</v>
      </c>
      <c r="O1630">
        <v>233.3</v>
      </c>
      <c r="P1630">
        <v>75</v>
      </c>
      <c r="Q1630">
        <v>10.5</v>
      </c>
      <c r="R1630">
        <v>6.4</v>
      </c>
      <c r="S1630">
        <v>5</v>
      </c>
      <c r="T1630">
        <v>1.73</v>
      </c>
      <c r="U1630" t="str">
        <f>IF(Append1[[#This Row],[total_intl_charge]] &lt;= MEDIAN(Append1[total_intl_charge]), "Low", "High")</f>
        <v>Low</v>
      </c>
      <c r="V1630">
        <v>0</v>
      </c>
      <c r="W1630" t="s">
        <v>23</v>
      </c>
      <c r="X1630" s="1" t="s">
        <v>23</v>
      </c>
      <c r="Y1630">
        <f>IF(Append1[[#This Row],[churn]]="yes", 1,0)</f>
        <v>0</v>
      </c>
      <c r="Z1630" t="str">
        <f>IF(Append1[[#This Row],[total_eve_charge]]&lt;=15,"Low",
IF(Append1[[#This Row],[total_eve_charge]]&lt;=19,"Medium","High"))</f>
        <v>High</v>
      </c>
      <c r="AA1630" s="1" t="str">
        <f>IF(Append1[[#This Row],[total_day_charge]]&gt;30,"Heavy User",
IF(Append1[[#This Row],[total_eve_charge]]&gt;20,"Evening User",
IF(Append1[[#This Row],[total_night_charge]]&gt;10,"Night User","Low User")))</f>
        <v>Heavy User</v>
      </c>
    </row>
    <row r="1631" spans="1:27" hidden="1" x14ac:dyDescent="0.3">
      <c r="A1631">
        <v>880</v>
      </c>
      <c r="B1631" s="1" t="s">
        <v>74</v>
      </c>
      <c r="C1631">
        <v>102</v>
      </c>
      <c r="D1631" s="1" t="s">
        <v>22</v>
      </c>
      <c r="E1631" s="1">
        <v>0</v>
      </c>
      <c r="F1631" s="1" t="s">
        <v>23</v>
      </c>
      <c r="G1631">
        <v>0</v>
      </c>
      <c r="H1631" t="str">
        <f>IF(Append1[[#This Row],[number_vmail_messages]]&lt;=10, "Low",
IF(Append1[[#This Row],[number_vmail_messages]]&lt;=25, "Medium", "High"))</f>
        <v>Low</v>
      </c>
      <c r="I1631">
        <v>144.4</v>
      </c>
      <c r="J1631">
        <v>87</v>
      </c>
      <c r="K1631">
        <v>24.55</v>
      </c>
      <c r="L1631">
        <v>266.5</v>
      </c>
      <c r="M1631">
        <v>128</v>
      </c>
      <c r="N1631">
        <v>22.65</v>
      </c>
      <c r="O1631">
        <v>217.6</v>
      </c>
      <c r="P1631">
        <v>59</v>
      </c>
      <c r="Q1631">
        <v>9.7899999999999991</v>
      </c>
      <c r="R1631">
        <v>7.1</v>
      </c>
      <c r="S1631">
        <v>7</v>
      </c>
      <c r="T1631">
        <v>1.92</v>
      </c>
      <c r="U1631" t="str">
        <f>IF(Append1[[#This Row],[total_intl_charge]] &lt;= MEDIAN(Append1[total_intl_charge]), "Low", "High")</f>
        <v>Low</v>
      </c>
      <c r="V1631">
        <v>0</v>
      </c>
      <c r="W1631" t="s">
        <v>23</v>
      </c>
      <c r="X1631" s="1" t="s">
        <v>23</v>
      </c>
      <c r="Y1631">
        <f>IF(Append1[[#This Row],[churn]]="yes", 1,0)</f>
        <v>0</v>
      </c>
      <c r="Z1631" t="str">
        <f>IF(Append1[[#This Row],[total_eve_charge]]&lt;=15,"Low",
IF(Append1[[#This Row],[total_eve_charge]]&lt;=19,"Medium","High"))</f>
        <v>High</v>
      </c>
      <c r="AA1631" s="1" t="str">
        <f>IF(Append1[[#This Row],[total_day_charge]]&gt;30,"Heavy User",
IF(Append1[[#This Row],[total_eve_charge]]&gt;20,"Evening User",
IF(Append1[[#This Row],[total_night_charge]]&gt;10,"Night User","Low User")))</f>
        <v>Evening User</v>
      </c>
    </row>
    <row r="1632" spans="1:27" hidden="1" x14ac:dyDescent="0.3">
      <c r="A1632">
        <v>881</v>
      </c>
      <c r="B1632" s="1" t="s">
        <v>48</v>
      </c>
      <c r="C1632">
        <v>85</v>
      </c>
      <c r="D1632" s="1" t="s">
        <v>26</v>
      </c>
      <c r="E1632" s="1">
        <v>0</v>
      </c>
      <c r="F1632" s="1" t="s">
        <v>23</v>
      </c>
      <c r="G1632">
        <v>0</v>
      </c>
      <c r="H1632" t="str">
        <f>IF(Append1[[#This Row],[number_vmail_messages]]&lt;=10, "Low",
IF(Append1[[#This Row],[number_vmail_messages]]&lt;=25, "Medium", "High"))</f>
        <v>Low</v>
      </c>
      <c r="I1632">
        <v>212.3</v>
      </c>
      <c r="J1632">
        <v>107</v>
      </c>
      <c r="K1632">
        <v>36.090000000000003</v>
      </c>
      <c r="L1632">
        <v>228.4</v>
      </c>
      <c r="M1632">
        <v>103</v>
      </c>
      <c r="N1632">
        <v>19.41</v>
      </c>
      <c r="O1632">
        <v>163.30000000000001</v>
      </c>
      <c r="P1632">
        <v>116</v>
      </c>
      <c r="Q1632">
        <v>7.35</v>
      </c>
      <c r="R1632">
        <v>7.7</v>
      </c>
      <c r="S1632">
        <v>3</v>
      </c>
      <c r="T1632">
        <v>2.08</v>
      </c>
      <c r="U1632" t="str">
        <f>IF(Append1[[#This Row],[total_intl_charge]] &lt;= MEDIAN(Append1[total_intl_charge]), "Low", "High")</f>
        <v>Low</v>
      </c>
      <c r="V1632">
        <v>0</v>
      </c>
      <c r="W1632" t="s">
        <v>23</v>
      </c>
      <c r="X1632" s="1" t="s">
        <v>23</v>
      </c>
      <c r="Y1632">
        <f>IF(Append1[[#This Row],[churn]]="yes", 1,0)</f>
        <v>0</v>
      </c>
      <c r="Z1632" t="str">
        <f>IF(Append1[[#This Row],[total_eve_charge]]&lt;=15,"Low",
IF(Append1[[#This Row],[total_eve_charge]]&lt;=19,"Medium","High"))</f>
        <v>High</v>
      </c>
      <c r="AA1632" s="1" t="str">
        <f>IF(Append1[[#This Row],[total_day_charge]]&gt;30,"Heavy User",
IF(Append1[[#This Row],[total_eve_charge]]&gt;20,"Evening User",
IF(Append1[[#This Row],[total_night_charge]]&gt;10,"Night User","Low User")))</f>
        <v>Heavy User</v>
      </c>
    </row>
    <row r="1633" spans="1:27" hidden="1" x14ac:dyDescent="0.3">
      <c r="A1633">
        <v>882</v>
      </c>
      <c r="B1633" s="1" t="s">
        <v>50</v>
      </c>
      <c r="C1633">
        <v>79</v>
      </c>
      <c r="D1633" s="1" t="s">
        <v>26</v>
      </c>
      <c r="E1633" s="1">
        <v>0</v>
      </c>
      <c r="F1633" s="1" t="s">
        <v>23</v>
      </c>
      <c r="G1633">
        <v>0</v>
      </c>
      <c r="H1633" t="str">
        <f>IF(Append1[[#This Row],[number_vmail_messages]]&lt;=10, "Low",
IF(Append1[[#This Row],[number_vmail_messages]]&lt;=25, "Medium", "High"))</f>
        <v>Low</v>
      </c>
      <c r="I1633">
        <v>147</v>
      </c>
      <c r="J1633">
        <v>72</v>
      </c>
      <c r="K1633">
        <v>24.99</v>
      </c>
      <c r="L1633">
        <v>165.7</v>
      </c>
      <c r="M1633">
        <v>102</v>
      </c>
      <c r="N1633">
        <v>14.08</v>
      </c>
      <c r="O1633">
        <v>243.2</v>
      </c>
      <c r="P1633">
        <v>107</v>
      </c>
      <c r="Q1633">
        <v>10.94</v>
      </c>
      <c r="R1633">
        <v>8.4</v>
      </c>
      <c r="S1633">
        <v>9</v>
      </c>
      <c r="T1633">
        <v>2.27</v>
      </c>
      <c r="U1633" t="str">
        <f>IF(Append1[[#This Row],[total_intl_charge]] &lt;= MEDIAN(Append1[total_intl_charge]), "Low", "High")</f>
        <v>Low</v>
      </c>
      <c r="V1633">
        <v>1</v>
      </c>
      <c r="W1633" t="s">
        <v>23</v>
      </c>
      <c r="X1633" s="1" t="s">
        <v>23</v>
      </c>
      <c r="Y1633">
        <f>IF(Append1[[#This Row],[churn]]="yes", 1,0)</f>
        <v>0</v>
      </c>
      <c r="Z1633" t="str">
        <f>IF(Append1[[#This Row],[total_eve_charge]]&lt;=15,"Low",
IF(Append1[[#This Row],[total_eve_charge]]&lt;=19,"Medium","High"))</f>
        <v>Low</v>
      </c>
      <c r="AA1633" s="1" t="str">
        <f>IF(Append1[[#This Row],[total_day_charge]]&gt;30,"Heavy User",
IF(Append1[[#This Row],[total_eve_charge]]&gt;20,"Evening User",
IF(Append1[[#This Row],[total_night_charge]]&gt;10,"Night User","Low User")))</f>
        <v>Night User</v>
      </c>
    </row>
    <row r="1634" spans="1:27" x14ac:dyDescent="0.3">
      <c r="A1634">
        <v>883</v>
      </c>
      <c r="B1634" s="1" t="s">
        <v>38</v>
      </c>
      <c r="C1634">
        <v>139</v>
      </c>
      <c r="D1634" s="1" t="s">
        <v>26</v>
      </c>
      <c r="E1634" s="1">
        <v>0</v>
      </c>
      <c r="F1634" s="1" t="s">
        <v>24</v>
      </c>
      <c r="G1634">
        <v>25</v>
      </c>
      <c r="H1634" t="str">
        <f>IF(Append1[[#This Row],[number_vmail_messages]]&lt;=10, "Low",
IF(Append1[[#This Row],[number_vmail_messages]]&lt;=25, "Medium", "High"))</f>
        <v>Medium</v>
      </c>
      <c r="I1634">
        <v>96.2</v>
      </c>
      <c r="J1634">
        <v>112</v>
      </c>
      <c r="K1634">
        <v>16.350000000000001</v>
      </c>
      <c r="L1634">
        <v>178.9</v>
      </c>
      <c r="M1634">
        <v>70</v>
      </c>
      <c r="N1634">
        <v>15.21</v>
      </c>
      <c r="O1634">
        <v>182.1</v>
      </c>
      <c r="P1634">
        <v>84</v>
      </c>
      <c r="Q1634">
        <v>8.19</v>
      </c>
      <c r="R1634">
        <v>12.9</v>
      </c>
      <c r="S1634">
        <v>10</v>
      </c>
      <c r="T1634">
        <v>3.48</v>
      </c>
      <c r="U1634" t="str">
        <f>IF(Append1[[#This Row],[total_intl_charge]] &lt;= MEDIAN(Append1[total_intl_charge]), "Low", "High")</f>
        <v>High</v>
      </c>
      <c r="V1634">
        <v>2</v>
      </c>
      <c r="W1634" t="s">
        <v>23</v>
      </c>
      <c r="X1634" s="1" t="s">
        <v>23</v>
      </c>
      <c r="Y1634">
        <f>IF(Append1[[#This Row],[churn]]="yes", 1,0)</f>
        <v>0</v>
      </c>
      <c r="Z1634" t="str">
        <f>IF(Append1[[#This Row],[total_eve_charge]]&lt;=15,"Low",
IF(Append1[[#This Row],[total_eve_charge]]&lt;=19,"Medium","High"))</f>
        <v>Medium</v>
      </c>
      <c r="AA1634" s="1" t="str">
        <f>IF(Append1[[#This Row],[total_day_charge]]&gt;30,"Heavy User",
IF(Append1[[#This Row],[total_eve_charge]]&gt;20,"Evening User",
IF(Append1[[#This Row],[total_night_charge]]&gt;10,"Night User","Low User")))</f>
        <v>Low User</v>
      </c>
    </row>
    <row r="1635" spans="1:27" hidden="1" x14ac:dyDescent="0.3">
      <c r="A1635">
        <v>884</v>
      </c>
      <c r="B1635" s="1" t="s">
        <v>72</v>
      </c>
      <c r="C1635">
        <v>103</v>
      </c>
      <c r="D1635" s="1" t="s">
        <v>22</v>
      </c>
      <c r="E1635" s="1">
        <v>0</v>
      </c>
      <c r="F1635" s="1" t="s">
        <v>23</v>
      </c>
      <c r="G1635">
        <v>0</v>
      </c>
      <c r="H1635" t="str">
        <f>IF(Append1[[#This Row],[number_vmail_messages]]&lt;=10, "Low",
IF(Append1[[#This Row],[number_vmail_messages]]&lt;=25, "Medium", "High"))</f>
        <v>Low</v>
      </c>
      <c r="I1635">
        <v>263.39999999999998</v>
      </c>
      <c r="J1635">
        <v>118</v>
      </c>
      <c r="K1635">
        <v>44.78</v>
      </c>
      <c r="L1635">
        <v>179.1</v>
      </c>
      <c r="M1635">
        <v>69</v>
      </c>
      <c r="N1635">
        <v>15.22</v>
      </c>
      <c r="O1635">
        <v>214.7</v>
      </c>
      <c r="P1635">
        <v>112</v>
      </c>
      <c r="Q1635">
        <v>9.66</v>
      </c>
      <c r="R1635">
        <v>10.3</v>
      </c>
      <c r="S1635">
        <v>2</v>
      </c>
      <c r="T1635">
        <v>2.78</v>
      </c>
      <c r="U1635" t="str">
        <f>IF(Append1[[#This Row],[total_intl_charge]] &lt;= MEDIAN(Append1[total_intl_charge]), "Low", "High")</f>
        <v>Low</v>
      </c>
      <c r="V1635">
        <v>0</v>
      </c>
      <c r="W1635" t="s">
        <v>23</v>
      </c>
      <c r="X1635" s="1" t="s">
        <v>23</v>
      </c>
      <c r="Y1635">
        <f>IF(Append1[[#This Row],[churn]]="yes", 1,0)</f>
        <v>0</v>
      </c>
      <c r="Z1635" t="str">
        <f>IF(Append1[[#This Row],[total_eve_charge]]&lt;=15,"Low",
IF(Append1[[#This Row],[total_eve_charge]]&lt;=19,"Medium","High"))</f>
        <v>Medium</v>
      </c>
      <c r="AA1635" s="1" t="str">
        <f>IF(Append1[[#This Row],[total_day_charge]]&gt;30,"Heavy User",
IF(Append1[[#This Row],[total_eve_charge]]&gt;20,"Evening User",
IF(Append1[[#This Row],[total_night_charge]]&gt;10,"Night User","Low User")))</f>
        <v>Heavy User</v>
      </c>
    </row>
    <row r="1636" spans="1:27" hidden="1" x14ac:dyDescent="0.3">
      <c r="A1636">
        <v>885</v>
      </c>
      <c r="B1636" s="1" t="s">
        <v>52</v>
      </c>
      <c r="C1636">
        <v>78</v>
      </c>
      <c r="D1636" s="1" t="s">
        <v>32</v>
      </c>
      <c r="E1636" s="1">
        <v>0</v>
      </c>
      <c r="F1636" s="1" t="s">
        <v>23</v>
      </c>
      <c r="G1636">
        <v>0</v>
      </c>
      <c r="H1636" t="str">
        <f>IF(Append1[[#This Row],[number_vmail_messages]]&lt;=10, "Low",
IF(Append1[[#This Row],[number_vmail_messages]]&lt;=25, "Medium", "High"))</f>
        <v>Low</v>
      </c>
      <c r="I1636">
        <v>162.30000000000001</v>
      </c>
      <c r="J1636">
        <v>116</v>
      </c>
      <c r="K1636">
        <v>27.59</v>
      </c>
      <c r="L1636">
        <v>192.4</v>
      </c>
      <c r="M1636">
        <v>86</v>
      </c>
      <c r="N1636">
        <v>16.350000000000001</v>
      </c>
      <c r="O1636">
        <v>240.6</v>
      </c>
      <c r="P1636">
        <v>100</v>
      </c>
      <c r="Q1636">
        <v>10.83</v>
      </c>
      <c r="R1636">
        <v>10.1</v>
      </c>
      <c r="S1636">
        <v>3</v>
      </c>
      <c r="T1636">
        <v>2.73</v>
      </c>
      <c r="U1636" t="str">
        <f>IF(Append1[[#This Row],[total_intl_charge]] &lt;= MEDIAN(Append1[total_intl_charge]), "Low", "High")</f>
        <v>Low</v>
      </c>
      <c r="V1636">
        <v>2</v>
      </c>
      <c r="W1636" t="s">
        <v>23</v>
      </c>
      <c r="X1636" s="1" t="s">
        <v>23</v>
      </c>
      <c r="Y1636">
        <f>IF(Append1[[#This Row],[churn]]="yes", 1,0)</f>
        <v>0</v>
      </c>
      <c r="Z1636" t="str">
        <f>IF(Append1[[#This Row],[total_eve_charge]]&lt;=15,"Low",
IF(Append1[[#This Row],[total_eve_charge]]&lt;=19,"Medium","High"))</f>
        <v>Medium</v>
      </c>
      <c r="AA1636" s="1" t="str">
        <f>IF(Append1[[#This Row],[total_day_charge]]&gt;30,"Heavy User",
IF(Append1[[#This Row],[total_eve_charge]]&gt;20,"Evening User",
IF(Append1[[#This Row],[total_night_charge]]&gt;10,"Night User","Low User")))</f>
        <v>Night User</v>
      </c>
    </row>
    <row r="1637" spans="1:27" hidden="1" x14ac:dyDescent="0.3">
      <c r="A1637">
        <v>886</v>
      </c>
      <c r="B1637" s="1" t="s">
        <v>41</v>
      </c>
      <c r="C1637">
        <v>50</v>
      </c>
      <c r="D1637" s="1" t="s">
        <v>32</v>
      </c>
      <c r="E1637" s="1">
        <v>0</v>
      </c>
      <c r="F1637" s="1" t="s">
        <v>23</v>
      </c>
      <c r="G1637">
        <v>0</v>
      </c>
      <c r="H1637" t="str">
        <f>IF(Append1[[#This Row],[number_vmail_messages]]&lt;=10, "Low",
IF(Append1[[#This Row],[number_vmail_messages]]&lt;=25, "Medium", "High"))</f>
        <v>Low</v>
      </c>
      <c r="I1637">
        <v>183.6</v>
      </c>
      <c r="J1637">
        <v>107</v>
      </c>
      <c r="K1637">
        <v>31.21</v>
      </c>
      <c r="L1637">
        <v>58.6</v>
      </c>
      <c r="M1637">
        <v>118</v>
      </c>
      <c r="N1637">
        <v>4.9800000000000004</v>
      </c>
      <c r="O1637">
        <v>202.6</v>
      </c>
      <c r="P1637">
        <v>99</v>
      </c>
      <c r="Q1637">
        <v>9.1199999999999992</v>
      </c>
      <c r="R1637">
        <v>8.6999999999999993</v>
      </c>
      <c r="S1637">
        <v>3</v>
      </c>
      <c r="T1637">
        <v>2.35</v>
      </c>
      <c r="U1637" t="str">
        <f>IF(Append1[[#This Row],[total_intl_charge]] &lt;= MEDIAN(Append1[total_intl_charge]), "Low", "High")</f>
        <v>Low</v>
      </c>
      <c r="V1637">
        <v>1</v>
      </c>
      <c r="W1637" t="s">
        <v>23</v>
      </c>
      <c r="X1637" s="1" t="s">
        <v>23</v>
      </c>
      <c r="Y1637">
        <f>IF(Append1[[#This Row],[churn]]="yes", 1,0)</f>
        <v>0</v>
      </c>
      <c r="Z1637" t="str">
        <f>IF(Append1[[#This Row],[total_eve_charge]]&lt;=15,"Low",
IF(Append1[[#This Row],[total_eve_charge]]&lt;=19,"Medium","High"))</f>
        <v>Low</v>
      </c>
      <c r="AA1637" s="1" t="str">
        <f>IF(Append1[[#This Row],[total_day_charge]]&gt;30,"Heavy User",
IF(Append1[[#This Row],[total_eve_charge]]&gt;20,"Evening User",
IF(Append1[[#This Row],[total_night_charge]]&gt;10,"Night User","Low User")))</f>
        <v>Heavy User</v>
      </c>
    </row>
    <row r="1638" spans="1:27" hidden="1" x14ac:dyDescent="0.3">
      <c r="A1638">
        <v>887</v>
      </c>
      <c r="B1638" s="1" t="s">
        <v>21</v>
      </c>
      <c r="C1638">
        <v>67</v>
      </c>
      <c r="D1638" s="1" t="s">
        <v>32</v>
      </c>
      <c r="E1638" s="1">
        <v>0</v>
      </c>
      <c r="F1638" s="1" t="s">
        <v>23</v>
      </c>
      <c r="G1638">
        <v>0</v>
      </c>
      <c r="H1638" t="str">
        <f>IF(Append1[[#This Row],[number_vmail_messages]]&lt;=10, "Low",
IF(Append1[[#This Row],[number_vmail_messages]]&lt;=25, "Medium", "High"))</f>
        <v>Low</v>
      </c>
      <c r="I1638">
        <v>201.4</v>
      </c>
      <c r="J1638">
        <v>101</v>
      </c>
      <c r="K1638">
        <v>34.24</v>
      </c>
      <c r="L1638">
        <v>97.6</v>
      </c>
      <c r="M1638">
        <v>122</v>
      </c>
      <c r="N1638">
        <v>8.3000000000000007</v>
      </c>
      <c r="O1638">
        <v>202.5</v>
      </c>
      <c r="P1638">
        <v>119</v>
      </c>
      <c r="Q1638">
        <v>9.11</v>
      </c>
      <c r="R1638">
        <v>7</v>
      </c>
      <c r="S1638">
        <v>3</v>
      </c>
      <c r="T1638">
        <v>1.89</v>
      </c>
      <c r="U1638" t="str">
        <f>IF(Append1[[#This Row],[total_intl_charge]] &lt;= MEDIAN(Append1[total_intl_charge]), "Low", "High")</f>
        <v>Low</v>
      </c>
      <c r="V1638">
        <v>0</v>
      </c>
      <c r="W1638" t="s">
        <v>23</v>
      </c>
      <c r="X1638" s="1" t="s">
        <v>23</v>
      </c>
      <c r="Y1638">
        <f>IF(Append1[[#This Row],[churn]]="yes", 1,0)</f>
        <v>0</v>
      </c>
      <c r="Z1638" t="str">
        <f>IF(Append1[[#This Row],[total_eve_charge]]&lt;=15,"Low",
IF(Append1[[#This Row],[total_eve_charge]]&lt;=19,"Medium","High"))</f>
        <v>Low</v>
      </c>
      <c r="AA1638" s="1" t="str">
        <f>IF(Append1[[#This Row],[total_day_charge]]&gt;30,"Heavy User",
IF(Append1[[#This Row],[total_eve_charge]]&gt;20,"Evening User",
IF(Append1[[#This Row],[total_night_charge]]&gt;10,"Night User","Low User")))</f>
        <v>Heavy User</v>
      </c>
    </row>
    <row r="1639" spans="1:27" x14ac:dyDescent="0.3">
      <c r="A1639">
        <v>888</v>
      </c>
      <c r="B1639" s="1" t="s">
        <v>71</v>
      </c>
      <c r="C1639">
        <v>86</v>
      </c>
      <c r="D1639" s="1" t="s">
        <v>22</v>
      </c>
      <c r="E1639" s="1">
        <v>0</v>
      </c>
      <c r="F1639" s="1" t="s">
        <v>24</v>
      </c>
      <c r="G1639">
        <v>38</v>
      </c>
      <c r="H1639" t="str">
        <f>IF(Append1[[#This Row],[number_vmail_messages]]&lt;=10, "Low",
IF(Append1[[#This Row],[number_vmail_messages]]&lt;=25, "Medium", "High"))</f>
        <v>High</v>
      </c>
      <c r="I1639">
        <v>123</v>
      </c>
      <c r="J1639">
        <v>158</v>
      </c>
      <c r="K1639">
        <v>20.91</v>
      </c>
      <c r="L1639">
        <v>133.9</v>
      </c>
      <c r="M1639">
        <v>119</v>
      </c>
      <c r="N1639">
        <v>11.38</v>
      </c>
      <c r="O1639">
        <v>138.19999999999999</v>
      </c>
      <c r="P1639">
        <v>103</v>
      </c>
      <c r="Q1639">
        <v>6.22</v>
      </c>
      <c r="R1639">
        <v>13.3</v>
      </c>
      <c r="S1639">
        <v>4</v>
      </c>
      <c r="T1639">
        <v>3.59</v>
      </c>
      <c r="U1639" t="str">
        <f>IF(Append1[[#This Row],[total_intl_charge]] &lt;= MEDIAN(Append1[total_intl_charge]), "Low", "High")</f>
        <v>High</v>
      </c>
      <c r="V1639">
        <v>1</v>
      </c>
      <c r="W1639" t="s">
        <v>23</v>
      </c>
      <c r="X1639" s="1" t="s">
        <v>23</v>
      </c>
      <c r="Y1639">
        <f>IF(Append1[[#This Row],[churn]]="yes", 1,0)</f>
        <v>0</v>
      </c>
      <c r="Z1639" t="str">
        <f>IF(Append1[[#This Row],[total_eve_charge]]&lt;=15,"Low",
IF(Append1[[#This Row],[total_eve_charge]]&lt;=19,"Medium","High"))</f>
        <v>Low</v>
      </c>
      <c r="AA1639" s="1" t="str">
        <f>IF(Append1[[#This Row],[total_day_charge]]&gt;30,"Heavy User",
IF(Append1[[#This Row],[total_eve_charge]]&gt;20,"Evening User",
IF(Append1[[#This Row],[total_night_charge]]&gt;10,"Night User","Low User")))</f>
        <v>Low User</v>
      </c>
    </row>
    <row r="1640" spans="1:27" hidden="1" x14ac:dyDescent="0.3">
      <c r="A1640">
        <v>889</v>
      </c>
      <c r="B1640" s="1" t="s">
        <v>58</v>
      </c>
      <c r="C1640">
        <v>174</v>
      </c>
      <c r="D1640" s="1" t="s">
        <v>22</v>
      </c>
      <c r="E1640" s="1">
        <v>0</v>
      </c>
      <c r="F1640" s="1" t="s">
        <v>23</v>
      </c>
      <c r="G1640">
        <v>0</v>
      </c>
      <c r="H1640" t="str">
        <f>IF(Append1[[#This Row],[number_vmail_messages]]&lt;=10, "Low",
IF(Append1[[#This Row],[number_vmail_messages]]&lt;=25, "Medium", "High"))</f>
        <v>Low</v>
      </c>
      <c r="I1640">
        <v>239.2</v>
      </c>
      <c r="J1640">
        <v>72</v>
      </c>
      <c r="K1640">
        <v>40.659999999999997</v>
      </c>
      <c r="L1640">
        <v>188.5</v>
      </c>
      <c r="M1640">
        <v>124</v>
      </c>
      <c r="N1640">
        <v>16.02</v>
      </c>
      <c r="O1640">
        <v>105.6</v>
      </c>
      <c r="P1640">
        <v>116</v>
      </c>
      <c r="Q1640">
        <v>4.75</v>
      </c>
      <c r="R1640">
        <v>8.8000000000000007</v>
      </c>
      <c r="S1640">
        <v>3</v>
      </c>
      <c r="T1640">
        <v>2.38</v>
      </c>
      <c r="U1640" t="str">
        <f>IF(Append1[[#This Row],[total_intl_charge]] &lt;= MEDIAN(Append1[total_intl_charge]), "Low", "High")</f>
        <v>Low</v>
      </c>
      <c r="V1640">
        <v>1</v>
      </c>
      <c r="W1640" t="s">
        <v>23</v>
      </c>
      <c r="X1640" s="1" t="s">
        <v>23</v>
      </c>
      <c r="Y1640">
        <f>IF(Append1[[#This Row],[churn]]="yes", 1,0)</f>
        <v>0</v>
      </c>
      <c r="Z1640" t="str">
        <f>IF(Append1[[#This Row],[total_eve_charge]]&lt;=15,"Low",
IF(Append1[[#This Row],[total_eve_charge]]&lt;=19,"Medium","High"))</f>
        <v>Medium</v>
      </c>
      <c r="AA1640" s="1" t="str">
        <f>IF(Append1[[#This Row],[total_day_charge]]&gt;30,"Heavy User",
IF(Append1[[#This Row],[total_eve_charge]]&gt;20,"Evening User",
IF(Append1[[#This Row],[total_night_charge]]&gt;10,"Night User","Low User")))</f>
        <v>Heavy User</v>
      </c>
    </row>
    <row r="1641" spans="1:27" hidden="1" x14ac:dyDescent="0.3">
      <c r="A1641">
        <v>890</v>
      </c>
      <c r="B1641" s="1" t="s">
        <v>67</v>
      </c>
      <c r="C1641">
        <v>124</v>
      </c>
      <c r="D1641" s="1" t="s">
        <v>26</v>
      </c>
      <c r="E1641" s="1">
        <v>0</v>
      </c>
      <c r="F1641" s="1" t="s">
        <v>23</v>
      </c>
      <c r="G1641">
        <v>0</v>
      </c>
      <c r="H1641" t="str">
        <f>IF(Append1[[#This Row],[number_vmail_messages]]&lt;=10, "Low",
IF(Append1[[#This Row],[number_vmail_messages]]&lt;=25, "Medium", "High"))</f>
        <v>Low</v>
      </c>
      <c r="I1641">
        <v>193</v>
      </c>
      <c r="J1641">
        <v>97</v>
      </c>
      <c r="K1641">
        <v>32.81</v>
      </c>
      <c r="L1641">
        <v>89.8</v>
      </c>
      <c r="M1641">
        <v>99</v>
      </c>
      <c r="N1641">
        <v>7.63</v>
      </c>
      <c r="O1641">
        <v>172.8</v>
      </c>
      <c r="P1641">
        <v>104</v>
      </c>
      <c r="Q1641">
        <v>7.78</v>
      </c>
      <c r="R1641">
        <v>15.3</v>
      </c>
      <c r="S1641">
        <v>3</v>
      </c>
      <c r="T1641">
        <v>4.13</v>
      </c>
      <c r="U1641" t="str">
        <f>IF(Append1[[#This Row],[total_intl_charge]] &lt;= MEDIAN(Append1[total_intl_charge]), "Low", "High")</f>
        <v>High</v>
      </c>
      <c r="V1641">
        <v>1</v>
      </c>
      <c r="W1641" t="s">
        <v>23</v>
      </c>
      <c r="X1641" s="1" t="s">
        <v>23</v>
      </c>
      <c r="Y1641">
        <f>IF(Append1[[#This Row],[churn]]="yes", 1,0)</f>
        <v>0</v>
      </c>
      <c r="Z1641" t="str">
        <f>IF(Append1[[#This Row],[total_eve_charge]]&lt;=15,"Low",
IF(Append1[[#This Row],[total_eve_charge]]&lt;=19,"Medium","High"))</f>
        <v>Low</v>
      </c>
      <c r="AA1641" s="1" t="str">
        <f>IF(Append1[[#This Row],[total_day_charge]]&gt;30,"Heavy User",
IF(Append1[[#This Row],[total_eve_charge]]&gt;20,"Evening User",
IF(Append1[[#This Row],[total_night_charge]]&gt;10,"Night User","Low User")))</f>
        <v>Heavy User</v>
      </c>
    </row>
    <row r="1642" spans="1:27" x14ac:dyDescent="0.3">
      <c r="A1642">
        <v>891</v>
      </c>
      <c r="B1642" s="1" t="s">
        <v>61</v>
      </c>
      <c r="C1642">
        <v>190</v>
      </c>
      <c r="D1642" s="1" t="s">
        <v>22</v>
      </c>
      <c r="E1642" s="1">
        <v>0</v>
      </c>
      <c r="F1642" s="1" t="s">
        <v>24</v>
      </c>
      <c r="G1642">
        <v>26</v>
      </c>
      <c r="H1642" t="str">
        <f>IF(Append1[[#This Row],[number_vmail_messages]]&lt;=10, "Low",
IF(Append1[[#This Row],[number_vmail_messages]]&lt;=25, "Medium", "High"))</f>
        <v>High</v>
      </c>
      <c r="I1642">
        <v>116.7</v>
      </c>
      <c r="J1642">
        <v>71</v>
      </c>
      <c r="K1642">
        <v>19.84</v>
      </c>
      <c r="L1642">
        <v>145.9</v>
      </c>
      <c r="M1642">
        <v>88</v>
      </c>
      <c r="N1642">
        <v>12.4</v>
      </c>
      <c r="O1642">
        <v>175.1</v>
      </c>
      <c r="P1642">
        <v>103</v>
      </c>
      <c r="Q1642">
        <v>7.88</v>
      </c>
      <c r="R1642">
        <v>9.9</v>
      </c>
      <c r="S1642">
        <v>3</v>
      </c>
      <c r="T1642">
        <v>2.67</v>
      </c>
      <c r="U1642" t="str">
        <f>IF(Append1[[#This Row],[total_intl_charge]] &lt;= MEDIAN(Append1[total_intl_charge]), "Low", "High")</f>
        <v>Low</v>
      </c>
      <c r="V1642">
        <v>1</v>
      </c>
      <c r="W1642" t="s">
        <v>23</v>
      </c>
      <c r="X1642" s="1" t="s">
        <v>23</v>
      </c>
      <c r="Y1642">
        <f>IF(Append1[[#This Row],[churn]]="yes", 1,0)</f>
        <v>0</v>
      </c>
      <c r="Z1642" t="str">
        <f>IF(Append1[[#This Row],[total_eve_charge]]&lt;=15,"Low",
IF(Append1[[#This Row],[total_eve_charge]]&lt;=19,"Medium","High"))</f>
        <v>Low</v>
      </c>
      <c r="AA1642" s="1" t="str">
        <f>IF(Append1[[#This Row],[total_day_charge]]&gt;30,"Heavy User",
IF(Append1[[#This Row],[total_eve_charge]]&gt;20,"Evening User",
IF(Append1[[#This Row],[total_night_charge]]&gt;10,"Night User","Low User")))</f>
        <v>Low User</v>
      </c>
    </row>
    <row r="1643" spans="1:27" hidden="1" x14ac:dyDescent="0.3">
      <c r="A1643">
        <v>892</v>
      </c>
      <c r="B1643" s="1" t="s">
        <v>73</v>
      </c>
      <c r="C1643">
        <v>101</v>
      </c>
      <c r="D1643" s="1" t="s">
        <v>26</v>
      </c>
      <c r="E1643" s="1">
        <v>0</v>
      </c>
      <c r="F1643" s="1" t="s">
        <v>23</v>
      </c>
      <c r="G1643">
        <v>0</v>
      </c>
      <c r="H1643" t="str">
        <f>IF(Append1[[#This Row],[number_vmail_messages]]&lt;=10, "Low",
IF(Append1[[#This Row],[number_vmail_messages]]&lt;=25, "Medium", "High"))</f>
        <v>Low</v>
      </c>
      <c r="I1643">
        <v>93.8</v>
      </c>
      <c r="J1643">
        <v>127</v>
      </c>
      <c r="K1643">
        <v>15.95</v>
      </c>
      <c r="L1643">
        <v>150</v>
      </c>
      <c r="M1643">
        <v>104</v>
      </c>
      <c r="N1643">
        <v>12.75</v>
      </c>
      <c r="O1643">
        <v>241.1</v>
      </c>
      <c r="P1643">
        <v>116</v>
      </c>
      <c r="Q1643">
        <v>10.85</v>
      </c>
      <c r="R1643">
        <v>10.7</v>
      </c>
      <c r="S1643">
        <v>2</v>
      </c>
      <c r="T1643">
        <v>2.89</v>
      </c>
      <c r="U1643" t="str">
        <f>IF(Append1[[#This Row],[total_intl_charge]] &lt;= MEDIAN(Append1[total_intl_charge]), "Low", "High")</f>
        <v>High</v>
      </c>
      <c r="V1643">
        <v>1</v>
      </c>
      <c r="W1643" t="s">
        <v>23</v>
      </c>
      <c r="X1643" s="1" t="s">
        <v>23</v>
      </c>
      <c r="Y1643">
        <f>IF(Append1[[#This Row],[churn]]="yes", 1,0)</f>
        <v>0</v>
      </c>
      <c r="Z1643" t="str">
        <f>IF(Append1[[#This Row],[total_eve_charge]]&lt;=15,"Low",
IF(Append1[[#This Row],[total_eve_charge]]&lt;=19,"Medium","High"))</f>
        <v>Low</v>
      </c>
      <c r="AA1643" s="1" t="str">
        <f>IF(Append1[[#This Row],[total_day_charge]]&gt;30,"Heavy User",
IF(Append1[[#This Row],[total_eve_charge]]&gt;20,"Evening User",
IF(Append1[[#This Row],[total_night_charge]]&gt;10,"Night User","Low User")))</f>
        <v>Night User</v>
      </c>
    </row>
    <row r="1644" spans="1:27" x14ac:dyDescent="0.3">
      <c r="A1644">
        <v>893</v>
      </c>
      <c r="B1644" s="1" t="s">
        <v>44</v>
      </c>
      <c r="C1644">
        <v>68</v>
      </c>
      <c r="D1644" s="1" t="s">
        <v>22</v>
      </c>
      <c r="E1644" s="1">
        <v>0</v>
      </c>
      <c r="F1644" s="1" t="s">
        <v>24</v>
      </c>
      <c r="G1644">
        <v>29</v>
      </c>
      <c r="H1644" t="str">
        <f>IF(Append1[[#This Row],[number_vmail_messages]]&lt;=10, "Low",
IF(Append1[[#This Row],[number_vmail_messages]]&lt;=25, "Medium", "High"))</f>
        <v>High</v>
      </c>
      <c r="I1644">
        <v>239.5</v>
      </c>
      <c r="J1644">
        <v>82</v>
      </c>
      <c r="K1644">
        <v>40.72</v>
      </c>
      <c r="L1644">
        <v>203.8</v>
      </c>
      <c r="M1644">
        <v>105</v>
      </c>
      <c r="N1644">
        <v>17.32</v>
      </c>
      <c r="O1644">
        <v>167.8</v>
      </c>
      <c r="P1644">
        <v>70</v>
      </c>
      <c r="Q1644">
        <v>7.55</v>
      </c>
      <c r="R1644">
        <v>9.9</v>
      </c>
      <c r="S1644">
        <v>6</v>
      </c>
      <c r="T1644">
        <v>2.67</v>
      </c>
      <c r="U1644" t="str">
        <f>IF(Append1[[#This Row],[total_intl_charge]] &lt;= MEDIAN(Append1[total_intl_charge]), "Low", "High")</f>
        <v>Low</v>
      </c>
      <c r="V1644">
        <v>0</v>
      </c>
      <c r="W1644" t="s">
        <v>23</v>
      </c>
      <c r="X1644" s="1" t="s">
        <v>23</v>
      </c>
      <c r="Y1644">
        <f>IF(Append1[[#This Row],[churn]]="yes", 1,0)</f>
        <v>0</v>
      </c>
      <c r="Z1644" t="str">
        <f>IF(Append1[[#This Row],[total_eve_charge]]&lt;=15,"Low",
IF(Append1[[#This Row],[total_eve_charge]]&lt;=19,"Medium","High"))</f>
        <v>Medium</v>
      </c>
      <c r="AA1644" s="1" t="str">
        <f>IF(Append1[[#This Row],[total_day_charge]]&gt;30,"Heavy User",
IF(Append1[[#This Row],[total_eve_charge]]&gt;20,"Evening User",
IF(Append1[[#This Row],[total_night_charge]]&gt;10,"Night User","Low User")))</f>
        <v>Heavy User</v>
      </c>
    </row>
    <row r="1645" spans="1:27" x14ac:dyDescent="0.3">
      <c r="A1645">
        <v>894</v>
      </c>
      <c r="B1645" s="1" t="s">
        <v>21</v>
      </c>
      <c r="C1645">
        <v>117</v>
      </c>
      <c r="D1645" s="1" t="s">
        <v>26</v>
      </c>
      <c r="E1645" s="1">
        <v>0</v>
      </c>
      <c r="F1645" s="1" t="s">
        <v>24</v>
      </c>
      <c r="G1645">
        <v>25</v>
      </c>
      <c r="H1645" t="str">
        <f>IF(Append1[[#This Row],[number_vmail_messages]]&lt;=10, "Low",
IF(Append1[[#This Row],[number_vmail_messages]]&lt;=25, "Medium", "High"))</f>
        <v>Medium</v>
      </c>
      <c r="I1645">
        <v>216</v>
      </c>
      <c r="J1645">
        <v>140</v>
      </c>
      <c r="K1645">
        <v>36.72</v>
      </c>
      <c r="L1645">
        <v>224.1</v>
      </c>
      <c r="M1645">
        <v>69</v>
      </c>
      <c r="N1645">
        <v>19.05</v>
      </c>
      <c r="O1645">
        <v>267.89999999999998</v>
      </c>
      <c r="P1645">
        <v>112</v>
      </c>
      <c r="Q1645">
        <v>12.06</v>
      </c>
      <c r="R1645">
        <v>11.8</v>
      </c>
      <c r="S1645">
        <v>4</v>
      </c>
      <c r="T1645">
        <v>3.19</v>
      </c>
      <c r="U1645" t="str">
        <f>IF(Append1[[#This Row],[total_intl_charge]] &lt;= MEDIAN(Append1[total_intl_charge]), "Low", "High")</f>
        <v>High</v>
      </c>
      <c r="V1645">
        <v>0</v>
      </c>
      <c r="W1645" t="s">
        <v>23</v>
      </c>
      <c r="X1645" s="1" t="s">
        <v>23</v>
      </c>
      <c r="Y1645">
        <f>IF(Append1[[#This Row],[churn]]="yes", 1,0)</f>
        <v>0</v>
      </c>
      <c r="Z1645" t="str">
        <f>IF(Append1[[#This Row],[total_eve_charge]]&lt;=15,"Low",
IF(Append1[[#This Row],[total_eve_charge]]&lt;=19,"Medium","High"))</f>
        <v>High</v>
      </c>
      <c r="AA1645" s="1" t="str">
        <f>IF(Append1[[#This Row],[total_day_charge]]&gt;30,"Heavy User",
IF(Append1[[#This Row],[total_eve_charge]]&gt;20,"Evening User",
IF(Append1[[#This Row],[total_night_charge]]&gt;10,"Night User","Low User")))</f>
        <v>Heavy User</v>
      </c>
    </row>
    <row r="1646" spans="1:27" hidden="1" x14ac:dyDescent="0.3">
      <c r="A1646">
        <v>895</v>
      </c>
      <c r="B1646" s="1" t="s">
        <v>31</v>
      </c>
      <c r="C1646">
        <v>118</v>
      </c>
      <c r="D1646" s="1" t="s">
        <v>32</v>
      </c>
      <c r="E1646" s="1">
        <v>0</v>
      </c>
      <c r="F1646" s="1" t="s">
        <v>23</v>
      </c>
      <c r="G1646">
        <v>0</v>
      </c>
      <c r="H1646" t="str">
        <f>IF(Append1[[#This Row],[number_vmail_messages]]&lt;=10, "Low",
IF(Append1[[#This Row],[number_vmail_messages]]&lt;=25, "Medium", "High"))</f>
        <v>Low</v>
      </c>
      <c r="I1646">
        <v>187.4</v>
      </c>
      <c r="J1646">
        <v>97</v>
      </c>
      <c r="K1646">
        <v>31.86</v>
      </c>
      <c r="L1646">
        <v>177.8</v>
      </c>
      <c r="M1646">
        <v>89</v>
      </c>
      <c r="N1646">
        <v>15.11</v>
      </c>
      <c r="O1646">
        <v>233.4</v>
      </c>
      <c r="P1646">
        <v>97</v>
      </c>
      <c r="Q1646">
        <v>10.5</v>
      </c>
      <c r="R1646">
        <v>12.2</v>
      </c>
      <c r="S1646">
        <v>6</v>
      </c>
      <c r="T1646">
        <v>3.29</v>
      </c>
      <c r="U1646" t="str">
        <f>IF(Append1[[#This Row],[total_intl_charge]] &lt;= MEDIAN(Append1[total_intl_charge]), "Low", "High")</f>
        <v>High</v>
      </c>
      <c r="V1646">
        <v>1</v>
      </c>
      <c r="W1646" t="s">
        <v>23</v>
      </c>
      <c r="X1646" s="1" t="s">
        <v>23</v>
      </c>
      <c r="Y1646">
        <f>IF(Append1[[#This Row],[churn]]="yes", 1,0)</f>
        <v>0</v>
      </c>
      <c r="Z1646" t="str">
        <f>IF(Append1[[#This Row],[total_eve_charge]]&lt;=15,"Low",
IF(Append1[[#This Row],[total_eve_charge]]&lt;=19,"Medium","High"))</f>
        <v>Medium</v>
      </c>
      <c r="AA1646" s="1" t="str">
        <f>IF(Append1[[#This Row],[total_day_charge]]&gt;30,"Heavy User",
IF(Append1[[#This Row],[total_eve_charge]]&gt;20,"Evening User",
IF(Append1[[#This Row],[total_night_charge]]&gt;10,"Night User","Low User")))</f>
        <v>Heavy User</v>
      </c>
    </row>
    <row r="1647" spans="1:27" hidden="1" x14ac:dyDescent="0.3">
      <c r="A1647">
        <v>896</v>
      </c>
      <c r="B1647" s="1" t="s">
        <v>74</v>
      </c>
      <c r="C1647">
        <v>22</v>
      </c>
      <c r="D1647" s="1" t="s">
        <v>26</v>
      </c>
      <c r="E1647" s="1">
        <v>0</v>
      </c>
      <c r="F1647" s="1" t="s">
        <v>23</v>
      </c>
      <c r="G1647">
        <v>0</v>
      </c>
      <c r="H1647" t="str">
        <f>IF(Append1[[#This Row],[number_vmail_messages]]&lt;=10, "Low",
IF(Append1[[#This Row],[number_vmail_messages]]&lt;=25, "Medium", "High"))</f>
        <v>Low</v>
      </c>
      <c r="I1647">
        <v>160.4</v>
      </c>
      <c r="J1647">
        <v>108</v>
      </c>
      <c r="K1647">
        <v>27.27</v>
      </c>
      <c r="L1647">
        <v>218.1</v>
      </c>
      <c r="M1647">
        <v>88</v>
      </c>
      <c r="N1647">
        <v>18.54</v>
      </c>
      <c r="O1647">
        <v>192.9</v>
      </c>
      <c r="P1647">
        <v>115</v>
      </c>
      <c r="Q1647">
        <v>8.68</v>
      </c>
      <c r="R1647">
        <v>12.5</v>
      </c>
      <c r="S1647">
        <v>4</v>
      </c>
      <c r="T1647">
        <v>3.38</v>
      </c>
      <c r="U1647" t="str">
        <f>IF(Append1[[#This Row],[total_intl_charge]] &lt;= MEDIAN(Append1[total_intl_charge]), "Low", "High")</f>
        <v>High</v>
      </c>
      <c r="V1647">
        <v>1</v>
      </c>
      <c r="W1647" t="s">
        <v>23</v>
      </c>
      <c r="X1647" s="1" t="s">
        <v>23</v>
      </c>
      <c r="Y1647">
        <f>IF(Append1[[#This Row],[churn]]="yes", 1,0)</f>
        <v>0</v>
      </c>
      <c r="Z1647" t="str">
        <f>IF(Append1[[#This Row],[total_eve_charge]]&lt;=15,"Low",
IF(Append1[[#This Row],[total_eve_charge]]&lt;=19,"Medium","High"))</f>
        <v>Medium</v>
      </c>
      <c r="AA1647" s="1" t="str">
        <f>IF(Append1[[#This Row],[total_day_charge]]&gt;30,"Heavy User",
IF(Append1[[#This Row],[total_eve_charge]]&gt;20,"Evening User",
IF(Append1[[#This Row],[total_night_charge]]&gt;10,"Night User","Low User")))</f>
        <v>Low User</v>
      </c>
    </row>
    <row r="1648" spans="1:27" hidden="1" x14ac:dyDescent="0.3">
      <c r="A1648">
        <v>897</v>
      </c>
      <c r="B1648" s="1" t="s">
        <v>53</v>
      </c>
      <c r="C1648">
        <v>134</v>
      </c>
      <c r="D1648" s="1" t="s">
        <v>32</v>
      </c>
      <c r="E1648" s="1">
        <v>0</v>
      </c>
      <c r="F1648" s="1" t="s">
        <v>23</v>
      </c>
      <c r="G1648">
        <v>0</v>
      </c>
      <c r="H1648" t="str">
        <f>IF(Append1[[#This Row],[number_vmail_messages]]&lt;=10, "Low",
IF(Append1[[#This Row],[number_vmail_messages]]&lt;=25, "Medium", "High"))</f>
        <v>Low</v>
      </c>
      <c r="I1648">
        <v>205.3</v>
      </c>
      <c r="J1648">
        <v>122</v>
      </c>
      <c r="K1648">
        <v>34.9</v>
      </c>
      <c r="L1648">
        <v>240.5</v>
      </c>
      <c r="M1648">
        <v>155</v>
      </c>
      <c r="N1648">
        <v>20.440000000000001</v>
      </c>
      <c r="O1648">
        <v>179.1</v>
      </c>
      <c r="P1648">
        <v>107</v>
      </c>
      <c r="Q1648">
        <v>8.06</v>
      </c>
      <c r="R1648">
        <v>5</v>
      </c>
      <c r="S1648">
        <v>9</v>
      </c>
      <c r="T1648">
        <v>1.35</v>
      </c>
      <c r="U1648" t="str">
        <f>IF(Append1[[#This Row],[total_intl_charge]] &lt;= MEDIAN(Append1[total_intl_charge]), "Low", "High")</f>
        <v>Low</v>
      </c>
      <c r="V1648">
        <v>1</v>
      </c>
      <c r="W1648" t="s">
        <v>23</v>
      </c>
      <c r="X1648" s="1" t="s">
        <v>23</v>
      </c>
      <c r="Y1648">
        <f>IF(Append1[[#This Row],[churn]]="yes", 1,0)</f>
        <v>0</v>
      </c>
      <c r="Z1648" t="str">
        <f>IF(Append1[[#This Row],[total_eve_charge]]&lt;=15,"Low",
IF(Append1[[#This Row],[total_eve_charge]]&lt;=19,"Medium","High"))</f>
        <v>High</v>
      </c>
      <c r="AA1648" s="1" t="str">
        <f>IF(Append1[[#This Row],[total_day_charge]]&gt;30,"Heavy User",
IF(Append1[[#This Row],[total_eve_charge]]&gt;20,"Evening User",
IF(Append1[[#This Row],[total_night_charge]]&gt;10,"Night User","Low User")))</f>
        <v>Heavy User</v>
      </c>
    </row>
    <row r="1649" spans="1:27" x14ac:dyDescent="0.3">
      <c r="A1649">
        <v>898</v>
      </c>
      <c r="B1649" s="1" t="s">
        <v>43</v>
      </c>
      <c r="C1649">
        <v>164</v>
      </c>
      <c r="D1649" s="1" t="s">
        <v>32</v>
      </c>
      <c r="E1649" s="1">
        <v>0</v>
      </c>
      <c r="F1649" s="1" t="s">
        <v>24</v>
      </c>
      <c r="G1649">
        <v>25</v>
      </c>
      <c r="H1649" t="str">
        <f>IF(Append1[[#This Row],[number_vmail_messages]]&lt;=10, "Low",
IF(Append1[[#This Row],[number_vmail_messages]]&lt;=25, "Medium", "High"))</f>
        <v>Medium</v>
      </c>
      <c r="I1649">
        <v>219.1</v>
      </c>
      <c r="J1649">
        <v>88</v>
      </c>
      <c r="K1649">
        <v>37.25</v>
      </c>
      <c r="L1649">
        <v>151.5</v>
      </c>
      <c r="M1649">
        <v>99</v>
      </c>
      <c r="N1649">
        <v>12.88</v>
      </c>
      <c r="O1649">
        <v>50.1</v>
      </c>
      <c r="P1649">
        <v>60</v>
      </c>
      <c r="Q1649">
        <v>2.25</v>
      </c>
      <c r="R1649">
        <v>14.3</v>
      </c>
      <c r="S1649">
        <v>6</v>
      </c>
      <c r="T1649">
        <v>3.86</v>
      </c>
      <c r="U1649" t="str">
        <f>IF(Append1[[#This Row],[total_intl_charge]] &lt;= MEDIAN(Append1[total_intl_charge]), "Low", "High")</f>
        <v>High</v>
      </c>
      <c r="V1649">
        <v>1</v>
      </c>
      <c r="W1649" t="s">
        <v>23</v>
      </c>
      <c r="X1649" s="1" t="s">
        <v>23</v>
      </c>
      <c r="Y1649">
        <f>IF(Append1[[#This Row],[churn]]="yes", 1,0)</f>
        <v>0</v>
      </c>
      <c r="Z1649" t="str">
        <f>IF(Append1[[#This Row],[total_eve_charge]]&lt;=15,"Low",
IF(Append1[[#This Row],[total_eve_charge]]&lt;=19,"Medium","High"))</f>
        <v>Low</v>
      </c>
      <c r="AA1649" s="1" t="str">
        <f>IF(Append1[[#This Row],[total_day_charge]]&gt;30,"Heavy User",
IF(Append1[[#This Row],[total_eve_charge]]&gt;20,"Evening User",
IF(Append1[[#This Row],[total_night_charge]]&gt;10,"Night User","Low User")))</f>
        <v>Heavy User</v>
      </c>
    </row>
    <row r="1650" spans="1:27" hidden="1" x14ac:dyDescent="0.3">
      <c r="A1650">
        <v>899</v>
      </c>
      <c r="B1650" s="1" t="s">
        <v>65</v>
      </c>
      <c r="C1650">
        <v>177</v>
      </c>
      <c r="D1650" s="1" t="s">
        <v>22</v>
      </c>
      <c r="E1650" s="1">
        <v>0</v>
      </c>
      <c r="F1650" s="1" t="s">
        <v>23</v>
      </c>
      <c r="G1650">
        <v>0</v>
      </c>
      <c r="H1650" t="str">
        <f>IF(Append1[[#This Row],[number_vmail_messages]]&lt;=10, "Low",
IF(Append1[[#This Row],[number_vmail_messages]]&lt;=25, "Medium", "High"))</f>
        <v>Low</v>
      </c>
      <c r="I1650">
        <v>232.8</v>
      </c>
      <c r="J1650">
        <v>106</v>
      </c>
      <c r="K1650">
        <v>39.58</v>
      </c>
      <c r="L1650">
        <v>175.2</v>
      </c>
      <c r="M1650">
        <v>97</v>
      </c>
      <c r="N1650">
        <v>14.89</v>
      </c>
      <c r="O1650">
        <v>212.2</v>
      </c>
      <c r="P1650">
        <v>77</v>
      </c>
      <c r="Q1650">
        <v>9.5500000000000007</v>
      </c>
      <c r="R1650">
        <v>12.5</v>
      </c>
      <c r="S1650">
        <v>7</v>
      </c>
      <c r="T1650">
        <v>3.38</v>
      </c>
      <c r="U1650" t="str">
        <f>IF(Append1[[#This Row],[total_intl_charge]] &lt;= MEDIAN(Append1[total_intl_charge]), "Low", "High")</f>
        <v>High</v>
      </c>
      <c r="V1650">
        <v>2</v>
      </c>
      <c r="W1650" t="s">
        <v>23</v>
      </c>
      <c r="X1650" s="1" t="s">
        <v>23</v>
      </c>
      <c r="Y1650">
        <f>IF(Append1[[#This Row],[churn]]="yes", 1,0)</f>
        <v>0</v>
      </c>
      <c r="Z1650" t="str">
        <f>IF(Append1[[#This Row],[total_eve_charge]]&lt;=15,"Low",
IF(Append1[[#This Row],[total_eve_charge]]&lt;=19,"Medium","High"))</f>
        <v>Low</v>
      </c>
      <c r="AA1650" s="1" t="str">
        <f>IF(Append1[[#This Row],[total_day_charge]]&gt;30,"Heavy User",
IF(Append1[[#This Row],[total_eve_charge]]&gt;20,"Evening User",
IF(Append1[[#This Row],[total_night_charge]]&gt;10,"Night User","Low User")))</f>
        <v>Heavy User</v>
      </c>
    </row>
    <row r="1651" spans="1:27" hidden="1" x14ac:dyDescent="0.3">
      <c r="A1651">
        <v>900</v>
      </c>
      <c r="B1651" s="1" t="s">
        <v>52</v>
      </c>
      <c r="C1651">
        <v>110</v>
      </c>
      <c r="D1651" s="1" t="s">
        <v>32</v>
      </c>
      <c r="E1651" s="1">
        <v>0</v>
      </c>
      <c r="F1651" s="1" t="s">
        <v>23</v>
      </c>
      <c r="G1651">
        <v>0</v>
      </c>
      <c r="H1651" t="str">
        <f>IF(Append1[[#This Row],[number_vmail_messages]]&lt;=10, "Low",
IF(Append1[[#This Row],[number_vmail_messages]]&lt;=25, "Medium", "High"))</f>
        <v>Low</v>
      </c>
      <c r="I1651">
        <v>162</v>
      </c>
      <c r="J1651">
        <v>81</v>
      </c>
      <c r="K1651">
        <v>27.54</v>
      </c>
      <c r="L1651">
        <v>247.5</v>
      </c>
      <c r="M1651">
        <v>89</v>
      </c>
      <c r="N1651">
        <v>21.04</v>
      </c>
      <c r="O1651">
        <v>155.5</v>
      </c>
      <c r="P1651">
        <v>99</v>
      </c>
      <c r="Q1651">
        <v>7</v>
      </c>
      <c r="R1651">
        <v>8.9</v>
      </c>
      <c r="S1651">
        <v>8</v>
      </c>
      <c r="T1651">
        <v>2.4</v>
      </c>
      <c r="U1651" t="str">
        <f>IF(Append1[[#This Row],[total_intl_charge]] &lt;= MEDIAN(Append1[total_intl_charge]), "Low", "High")</f>
        <v>Low</v>
      </c>
      <c r="V1651">
        <v>0</v>
      </c>
      <c r="W1651" t="s">
        <v>23</v>
      </c>
      <c r="X1651" s="1" t="s">
        <v>23</v>
      </c>
      <c r="Y1651">
        <f>IF(Append1[[#This Row],[churn]]="yes", 1,0)</f>
        <v>0</v>
      </c>
      <c r="Z1651" t="str">
        <f>IF(Append1[[#This Row],[total_eve_charge]]&lt;=15,"Low",
IF(Append1[[#This Row],[total_eve_charge]]&lt;=19,"Medium","High"))</f>
        <v>High</v>
      </c>
      <c r="AA1651" s="1" t="str">
        <f>IF(Append1[[#This Row],[total_day_charge]]&gt;30,"Heavy User",
IF(Append1[[#This Row],[total_eve_charge]]&gt;20,"Evening User",
IF(Append1[[#This Row],[total_night_charge]]&gt;10,"Night User","Low User")))</f>
        <v>Evening User</v>
      </c>
    </row>
    <row r="1652" spans="1:27" x14ac:dyDescent="0.3">
      <c r="A1652">
        <v>901</v>
      </c>
      <c r="B1652" s="1" t="s">
        <v>36</v>
      </c>
      <c r="C1652">
        <v>53</v>
      </c>
      <c r="D1652" s="1" t="s">
        <v>22</v>
      </c>
      <c r="E1652" s="1">
        <v>0</v>
      </c>
      <c r="F1652" s="1" t="s">
        <v>24</v>
      </c>
      <c r="G1652">
        <v>27</v>
      </c>
      <c r="H1652" t="str">
        <f>IF(Append1[[#This Row],[number_vmail_messages]]&lt;=10, "Low",
IF(Append1[[#This Row],[number_vmail_messages]]&lt;=25, "Medium", "High"))</f>
        <v>High</v>
      </c>
      <c r="I1652">
        <v>25.9</v>
      </c>
      <c r="J1652">
        <v>119</v>
      </c>
      <c r="K1652">
        <v>4.4000000000000004</v>
      </c>
      <c r="L1652">
        <v>206.5</v>
      </c>
      <c r="M1652">
        <v>96</v>
      </c>
      <c r="N1652">
        <v>17.55</v>
      </c>
      <c r="O1652">
        <v>228.1</v>
      </c>
      <c r="P1652">
        <v>64</v>
      </c>
      <c r="Q1652">
        <v>10.26</v>
      </c>
      <c r="R1652">
        <v>6.5</v>
      </c>
      <c r="S1652">
        <v>7</v>
      </c>
      <c r="T1652">
        <v>1.76</v>
      </c>
      <c r="U1652" t="str">
        <f>IF(Append1[[#This Row],[total_intl_charge]] &lt;= MEDIAN(Append1[total_intl_charge]), "Low", "High")</f>
        <v>Low</v>
      </c>
      <c r="V1652">
        <v>1</v>
      </c>
      <c r="W1652" t="s">
        <v>23</v>
      </c>
      <c r="X1652" s="1" t="s">
        <v>23</v>
      </c>
      <c r="Y1652">
        <f>IF(Append1[[#This Row],[churn]]="yes", 1,0)</f>
        <v>0</v>
      </c>
      <c r="Z1652" t="str">
        <f>IF(Append1[[#This Row],[total_eve_charge]]&lt;=15,"Low",
IF(Append1[[#This Row],[total_eve_charge]]&lt;=19,"Medium","High"))</f>
        <v>Medium</v>
      </c>
      <c r="AA1652" s="1" t="str">
        <f>IF(Append1[[#This Row],[total_day_charge]]&gt;30,"Heavy User",
IF(Append1[[#This Row],[total_eve_charge]]&gt;20,"Evening User",
IF(Append1[[#This Row],[total_night_charge]]&gt;10,"Night User","Low User")))</f>
        <v>Night User</v>
      </c>
    </row>
    <row r="1653" spans="1:27" hidden="1" x14ac:dyDescent="0.3">
      <c r="A1653">
        <v>902</v>
      </c>
      <c r="B1653" s="1" t="s">
        <v>65</v>
      </c>
      <c r="C1653">
        <v>80</v>
      </c>
      <c r="D1653" s="1" t="s">
        <v>32</v>
      </c>
      <c r="E1653" s="1">
        <v>0</v>
      </c>
      <c r="F1653" s="1" t="s">
        <v>23</v>
      </c>
      <c r="G1653">
        <v>0</v>
      </c>
      <c r="H1653" t="str">
        <f>IF(Append1[[#This Row],[number_vmail_messages]]&lt;=10, "Low",
IF(Append1[[#This Row],[number_vmail_messages]]&lt;=25, "Medium", "High"))</f>
        <v>Low</v>
      </c>
      <c r="I1653">
        <v>322.3</v>
      </c>
      <c r="J1653">
        <v>113</v>
      </c>
      <c r="K1653">
        <v>54.79</v>
      </c>
      <c r="L1653">
        <v>222</v>
      </c>
      <c r="M1653">
        <v>95</v>
      </c>
      <c r="N1653">
        <v>18.87</v>
      </c>
      <c r="O1653">
        <v>162.80000000000001</v>
      </c>
      <c r="P1653">
        <v>123</v>
      </c>
      <c r="Q1653">
        <v>7.33</v>
      </c>
      <c r="R1653">
        <v>6.7</v>
      </c>
      <c r="S1653">
        <v>8</v>
      </c>
      <c r="T1653">
        <v>1.81</v>
      </c>
      <c r="U1653" t="str">
        <f>IF(Append1[[#This Row],[total_intl_charge]] &lt;= MEDIAN(Append1[total_intl_charge]), "Low", "High")</f>
        <v>Low</v>
      </c>
      <c r="V1653">
        <v>0</v>
      </c>
      <c r="W1653" t="s">
        <v>24</v>
      </c>
      <c r="X1653" s="1" t="s">
        <v>23</v>
      </c>
      <c r="Y1653">
        <f>IF(Append1[[#This Row],[churn]]="yes", 1,0)</f>
        <v>1</v>
      </c>
      <c r="Z1653" t="str">
        <f>IF(Append1[[#This Row],[total_eve_charge]]&lt;=15,"Low",
IF(Append1[[#This Row],[total_eve_charge]]&lt;=19,"Medium","High"))</f>
        <v>Medium</v>
      </c>
      <c r="AA1653" s="1" t="str">
        <f>IF(Append1[[#This Row],[total_day_charge]]&gt;30,"Heavy User",
IF(Append1[[#This Row],[total_eve_charge]]&gt;20,"Evening User",
IF(Append1[[#This Row],[total_night_charge]]&gt;10,"Night User","Low User")))</f>
        <v>Heavy User</v>
      </c>
    </row>
    <row r="1654" spans="1:27" hidden="1" x14ac:dyDescent="0.3">
      <c r="A1654">
        <v>903</v>
      </c>
      <c r="B1654" s="1" t="s">
        <v>38</v>
      </c>
      <c r="C1654">
        <v>158</v>
      </c>
      <c r="D1654" s="1" t="s">
        <v>32</v>
      </c>
      <c r="E1654" s="1">
        <v>0</v>
      </c>
      <c r="F1654" s="1" t="s">
        <v>23</v>
      </c>
      <c r="G1654">
        <v>0</v>
      </c>
      <c r="H1654" t="str">
        <f>IF(Append1[[#This Row],[number_vmail_messages]]&lt;=10, "Low",
IF(Append1[[#This Row],[number_vmail_messages]]&lt;=25, "Medium", "High"))</f>
        <v>Low</v>
      </c>
      <c r="I1654">
        <v>209.9</v>
      </c>
      <c r="J1654">
        <v>112</v>
      </c>
      <c r="K1654">
        <v>35.68</v>
      </c>
      <c r="L1654">
        <v>221.3</v>
      </c>
      <c r="M1654">
        <v>82</v>
      </c>
      <c r="N1654">
        <v>18.809999999999999</v>
      </c>
      <c r="O1654">
        <v>210</v>
      </c>
      <c r="P1654">
        <v>93</v>
      </c>
      <c r="Q1654">
        <v>9.4499999999999993</v>
      </c>
      <c r="R1654">
        <v>8.1999999999999993</v>
      </c>
      <c r="S1654">
        <v>3</v>
      </c>
      <c r="T1654">
        <v>2.21</v>
      </c>
      <c r="U1654" t="str">
        <f>IF(Append1[[#This Row],[total_intl_charge]] &lt;= MEDIAN(Append1[total_intl_charge]), "Low", "High")</f>
        <v>Low</v>
      </c>
      <c r="V1654">
        <v>1</v>
      </c>
      <c r="W1654" t="s">
        <v>23</v>
      </c>
      <c r="X1654" s="1" t="s">
        <v>23</v>
      </c>
      <c r="Y1654">
        <f>IF(Append1[[#This Row],[churn]]="yes", 1,0)</f>
        <v>0</v>
      </c>
      <c r="Z1654" t="str">
        <f>IF(Append1[[#This Row],[total_eve_charge]]&lt;=15,"Low",
IF(Append1[[#This Row],[total_eve_charge]]&lt;=19,"Medium","High"))</f>
        <v>Medium</v>
      </c>
      <c r="AA1654" s="1" t="str">
        <f>IF(Append1[[#This Row],[total_day_charge]]&gt;30,"Heavy User",
IF(Append1[[#This Row],[total_eve_charge]]&gt;20,"Evening User",
IF(Append1[[#This Row],[total_night_charge]]&gt;10,"Night User","Low User")))</f>
        <v>Heavy User</v>
      </c>
    </row>
    <row r="1655" spans="1:27" hidden="1" x14ac:dyDescent="0.3">
      <c r="A1655">
        <v>904</v>
      </c>
      <c r="B1655" s="1" t="s">
        <v>67</v>
      </c>
      <c r="C1655">
        <v>114</v>
      </c>
      <c r="D1655" s="1" t="s">
        <v>22</v>
      </c>
      <c r="E1655" s="1">
        <v>0</v>
      </c>
      <c r="F1655" s="1" t="s">
        <v>23</v>
      </c>
      <c r="G1655">
        <v>0</v>
      </c>
      <c r="H1655" t="str">
        <f>IF(Append1[[#This Row],[number_vmail_messages]]&lt;=10, "Low",
IF(Append1[[#This Row],[number_vmail_messages]]&lt;=25, "Medium", "High"))</f>
        <v>Low</v>
      </c>
      <c r="I1655">
        <v>191.5</v>
      </c>
      <c r="J1655">
        <v>88</v>
      </c>
      <c r="K1655">
        <v>32.56</v>
      </c>
      <c r="L1655">
        <v>175.2</v>
      </c>
      <c r="M1655">
        <v>78</v>
      </c>
      <c r="N1655">
        <v>14.89</v>
      </c>
      <c r="O1655">
        <v>220.3</v>
      </c>
      <c r="P1655">
        <v>118</v>
      </c>
      <c r="Q1655">
        <v>9.91</v>
      </c>
      <c r="R1655">
        <v>0</v>
      </c>
      <c r="S1655">
        <v>0</v>
      </c>
      <c r="T1655">
        <v>0</v>
      </c>
      <c r="U1655" t="str">
        <f>IF(Append1[[#This Row],[total_intl_charge]] &lt;= MEDIAN(Append1[total_intl_charge]), "Low", "High")</f>
        <v>Low</v>
      </c>
      <c r="V1655">
        <v>0</v>
      </c>
      <c r="W1655" t="s">
        <v>23</v>
      </c>
      <c r="X1655" s="1" t="s">
        <v>23</v>
      </c>
      <c r="Y1655">
        <f>IF(Append1[[#This Row],[churn]]="yes", 1,0)</f>
        <v>0</v>
      </c>
      <c r="Z1655" t="str">
        <f>IF(Append1[[#This Row],[total_eve_charge]]&lt;=15,"Low",
IF(Append1[[#This Row],[total_eve_charge]]&lt;=19,"Medium","High"))</f>
        <v>Low</v>
      </c>
      <c r="AA1655" s="1" t="str">
        <f>IF(Append1[[#This Row],[total_day_charge]]&gt;30,"Heavy User",
IF(Append1[[#This Row],[total_eve_charge]]&gt;20,"Evening User",
IF(Append1[[#This Row],[total_night_charge]]&gt;10,"Night User","Low User")))</f>
        <v>Heavy User</v>
      </c>
    </row>
    <row r="1656" spans="1:27" x14ac:dyDescent="0.3">
      <c r="A1656">
        <v>905</v>
      </c>
      <c r="B1656" s="1" t="s">
        <v>72</v>
      </c>
      <c r="C1656">
        <v>64</v>
      </c>
      <c r="D1656" s="1" t="s">
        <v>32</v>
      </c>
      <c r="E1656" s="1">
        <v>0</v>
      </c>
      <c r="F1656" s="1" t="s">
        <v>24</v>
      </c>
      <c r="G1656">
        <v>19</v>
      </c>
      <c r="H1656" t="str">
        <f>IF(Append1[[#This Row],[number_vmail_messages]]&lt;=10, "Low",
IF(Append1[[#This Row],[number_vmail_messages]]&lt;=25, "Medium", "High"))</f>
        <v>Medium</v>
      </c>
      <c r="I1656">
        <v>291.10000000000002</v>
      </c>
      <c r="J1656">
        <v>150</v>
      </c>
      <c r="K1656">
        <v>49.49</v>
      </c>
      <c r="L1656">
        <v>226.7</v>
      </c>
      <c r="M1656">
        <v>123</v>
      </c>
      <c r="N1656">
        <v>19.27</v>
      </c>
      <c r="O1656">
        <v>219.1</v>
      </c>
      <c r="P1656">
        <v>67</v>
      </c>
      <c r="Q1656">
        <v>9.86</v>
      </c>
      <c r="R1656">
        <v>7.5</v>
      </c>
      <c r="S1656">
        <v>2</v>
      </c>
      <c r="T1656">
        <v>2.0299999999999998</v>
      </c>
      <c r="U1656" t="str">
        <f>IF(Append1[[#This Row],[total_intl_charge]] &lt;= MEDIAN(Append1[total_intl_charge]), "Low", "High")</f>
        <v>Low</v>
      </c>
      <c r="V1656">
        <v>1</v>
      </c>
      <c r="W1656" t="s">
        <v>23</v>
      </c>
      <c r="X1656" s="1" t="s">
        <v>23</v>
      </c>
      <c r="Y1656">
        <f>IF(Append1[[#This Row],[churn]]="yes", 1,0)</f>
        <v>0</v>
      </c>
      <c r="Z1656" t="str">
        <f>IF(Append1[[#This Row],[total_eve_charge]]&lt;=15,"Low",
IF(Append1[[#This Row],[total_eve_charge]]&lt;=19,"Medium","High"))</f>
        <v>High</v>
      </c>
      <c r="AA1656" s="1" t="str">
        <f>IF(Append1[[#This Row],[total_day_charge]]&gt;30,"Heavy User",
IF(Append1[[#This Row],[total_eve_charge]]&gt;20,"Evening User",
IF(Append1[[#This Row],[total_night_charge]]&gt;10,"Night User","Low User")))</f>
        <v>Heavy User</v>
      </c>
    </row>
    <row r="1657" spans="1:27" hidden="1" x14ac:dyDescent="0.3">
      <c r="A1657">
        <v>906</v>
      </c>
      <c r="B1657" s="1" t="s">
        <v>62</v>
      </c>
      <c r="C1657">
        <v>88</v>
      </c>
      <c r="D1657" s="1" t="s">
        <v>22</v>
      </c>
      <c r="E1657" s="1">
        <v>0</v>
      </c>
      <c r="F1657" s="1" t="s">
        <v>23</v>
      </c>
      <c r="G1657">
        <v>0</v>
      </c>
      <c r="H1657" t="str">
        <f>IF(Append1[[#This Row],[number_vmail_messages]]&lt;=10, "Low",
IF(Append1[[#This Row],[number_vmail_messages]]&lt;=25, "Medium", "High"))</f>
        <v>Low</v>
      </c>
      <c r="I1657">
        <v>215.6</v>
      </c>
      <c r="J1657">
        <v>115</v>
      </c>
      <c r="K1657">
        <v>36.65</v>
      </c>
      <c r="L1657">
        <v>216.2</v>
      </c>
      <c r="M1657">
        <v>85</v>
      </c>
      <c r="N1657">
        <v>18.38</v>
      </c>
      <c r="O1657">
        <v>171.3</v>
      </c>
      <c r="P1657">
        <v>65</v>
      </c>
      <c r="Q1657">
        <v>7.71</v>
      </c>
      <c r="R1657">
        <v>11.8</v>
      </c>
      <c r="S1657">
        <v>1</v>
      </c>
      <c r="T1657">
        <v>3.19</v>
      </c>
      <c r="U1657" t="str">
        <f>IF(Append1[[#This Row],[total_intl_charge]] &lt;= MEDIAN(Append1[total_intl_charge]), "Low", "High")</f>
        <v>High</v>
      </c>
      <c r="V1657">
        <v>3</v>
      </c>
      <c r="W1657" t="s">
        <v>23</v>
      </c>
      <c r="X1657" s="1" t="s">
        <v>23</v>
      </c>
      <c r="Y1657">
        <f>IF(Append1[[#This Row],[churn]]="yes", 1,0)</f>
        <v>0</v>
      </c>
      <c r="Z1657" t="str">
        <f>IF(Append1[[#This Row],[total_eve_charge]]&lt;=15,"Low",
IF(Append1[[#This Row],[total_eve_charge]]&lt;=19,"Medium","High"))</f>
        <v>Medium</v>
      </c>
      <c r="AA1657" s="1" t="str">
        <f>IF(Append1[[#This Row],[total_day_charge]]&gt;30,"Heavy User",
IF(Append1[[#This Row],[total_eve_charge]]&gt;20,"Evening User",
IF(Append1[[#This Row],[total_night_charge]]&gt;10,"Night User","Low User")))</f>
        <v>Heavy User</v>
      </c>
    </row>
    <row r="1658" spans="1:27" hidden="1" x14ac:dyDescent="0.3">
      <c r="A1658">
        <v>907</v>
      </c>
      <c r="B1658" s="1" t="s">
        <v>48</v>
      </c>
      <c r="C1658">
        <v>82</v>
      </c>
      <c r="D1658" s="1" t="s">
        <v>26</v>
      </c>
      <c r="E1658" s="1">
        <v>1</v>
      </c>
      <c r="F1658" s="1" t="s">
        <v>23</v>
      </c>
      <c r="G1658">
        <v>0</v>
      </c>
      <c r="H1658" t="str">
        <f>IF(Append1[[#This Row],[number_vmail_messages]]&lt;=10, "Low",
IF(Append1[[#This Row],[number_vmail_messages]]&lt;=25, "Medium", "High"))</f>
        <v>Low</v>
      </c>
      <c r="I1658">
        <v>208.8</v>
      </c>
      <c r="J1658">
        <v>101</v>
      </c>
      <c r="K1658">
        <v>35.5</v>
      </c>
      <c r="L1658">
        <v>213.7</v>
      </c>
      <c r="M1658">
        <v>87</v>
      </c>
      <c r="N1658">
        <v>18.16</v>
      </c>
      <c r="O1658">
        <v>175.1</v>
      </c>
      <c r="P1658">
        <v>86</v>
      </c>
      <c r="Q1658">
        <v>7.88</v>
      </c>
      <c r="R1658">
        <v>12.4</v>
      </c>
      <c r="S1658">
        <v>6</v>
      </c>
      <c r="T1658">
        <v>3.35</v>
      </c>
      <c r="U1658" t="str">
        <f>IF(Append1[[#This Row],[total_intl_charge]] &lt;= MEDIAN(Append1[total_intl_charge]), "Low", "High")</f>
        <v>High</v>
      </c>
      <c r="V1658">
        <v>3</v>
      </c>
      <c r="W1658" t="s">
        <v>23</v>
      </c>
      <c r="X1658" s="1" t="s">
        <v>24</v>
      </c>
      <c r="Y1658">
        <f>IF(Append1[[#This Row],[churn]]="yes", 1,0)</f>
        <v>0</v>
      </c>
      <c r="Z1658" t="str">
        <f>IF(Append1[[#This Row],[total_eve_charge]]&lt;=15,"Low",
IF(Append1[[#This Row],[total_eve_charge]]&lt;=19,"Medium","High"))</f>
        <v>Medium</v>
      </c>
      <c r="AA1658" s="1" t="str">
        <f>IF(Append1[[#This Row],[total_day_charge]]&gt;30,"Heavy User",
IF(Append1[[#This Row],[total_eve_charge]]&gt;20,"Evening User",
IF(Append1[[#This Row],[total_night_charge]]&gt;10,"Night User","Low User")))</f>
        <v>Heavy User</v>
      </c>
    </row>
    <row r="1659" spans="1:27" hidden="1" x14ac:dyDescent="0.3">
      <c r="A1659">
        <v>908</v>
      </c>
      <c r="B1659" s="1" t="s">
        <v>76</v>
      </c>
      <c r="C1659">
        <v>111</v>
      </c>
      <c r="D1659" s="1" t="s">
        <v>22</v>
      </c>
      <c r="E1659" s="1">
        <v>0</v>
      </c>
      <c r="F1659" s="1" t="s">
        <v>23</v>
      </c>
      <c r="G1659">
        <v>0</v>
      </c>
      <c r="H1659" t="str">
        <f>IF(Append1[[#This Row],[number_vmail_messages]]&lt;=10, "Low",
IF(Append1[[#This Row],[number_vmail_messages]]&lt;=25, "Medium", "High"))</f>
        <v>Low</v>
      </c>
      <c r="I1659">
        <v>255.9</v>
      </c>
      <c r="J1659">
        <v>97</v>
      </c>
      <c r="K1659">
        <v>43.5</v>
      </c>
      <c r="L1659">
        <v>204.1</v>
      </c>
      <c r="M1659">
        <v>129</v>
      </c>
      <c r="N1659">
        <v>17.350000000000001</v>
      </c>
      <c r="O1659">
        <v>171.3</v>
      </c>
      <c r="P1659">
        <v>84</v>
      </c>
      <c r="Q1659">
        <v>7.71</v>
      </c>
      <c r="R1659">
        <v>12.3</v>
      </c>
      <c r="S1659">
        <v>5</v>
      </c>
      <c r="T1659">
        <v>3.32</v>
      </c>
      <c r="U1659" t="str">
        <f>IF(Append1[[#This Row],[total_intl_charge]] &lt;= MEDIAN(Append1[total_intl_charge]), "Low", "High")</f>
        <v>High</v>
      </c>
      <c r="V1659">
        <v>3</v>
      </c>
      <c r="W1659" t="s">
        <v>23</v>
      </c>
      <c r="X1659" s="1" t="s">
        <v>23</v>
      </c>
      <c r="Y1659">
        <f>IF(Append1[[#This Row],[churn]]="yes", 1,0)</f>
        <v>0</v>
      </c>
      <c r="Z1659" t="str">
        <f>IF(Append1[[#This Row],[total_eve_charge]]&lt;=15,"Low",
IF(Append1[[#This Row],[total_eve_charge]]&lt;=19,"Medium","High"))</f>
        <v>Medium</v>
      </c>
      <c r="AA1659" s="1" t="str">
        <f>IF(Append1[[#This Row],[total_day_charge]]&gt;30,"Heavy User",
IF(Append1[[#This Row],[total_eve_charge]]&gt;20,"Evening User",
IF(Append1[[#This Row],[total_night_charge]]&gt;10,"Night User","Low User")))</f>
        <v>Heavy User</v>
      </c>
    </row>
    <row r="1660" spans="1:27" hidden="1" x14ac:dyDescent="0.3">
      <c r="A1660">
        <v>909</v>
      </c>
      <c r="B1660" s="1" t="s">
        <v>63</v>
      </c>
      <c r="C1660">
        <v>60</v>
      </c>
      <c r="D1660" s="1" t="s">
        <v>32</v>
      </c>
      <c r="E1660" s="1">
        <v>0</v>
      </c>
      <c r="F1660" s="1" t="s">
        <v>23</v>
      </c>
      <c r="G1660">
        <v>0</v>
      </c>
      <c r="H1660" t="str">
        <f>IF(Append1[[#This Row],[number_vmail_messages]]&lt;=10, "Low",
IF(Append1[[#This Row],[number_vmail_messages]]&lt;=25, "Medium", "High"))</f>
        <v>Low</v>
      </c>
      <c r="I1660">
        <v>252.7</v>
      </c>
      <c r="J1660">
        <v>97</v>
      </c>
      <c r="K1660">
        <v>42.96</v>
      </c>
      <c r="L1660">
        <v>221.1</v>
      </c>
      <c r="M1660">
        <v>121</v>
      </c>
      <c r="N1660">
        <v>18.79</v>
      </c>
      <c r="O1660">
        <v>109.9</v>
      </c>
      <c r="P1660">
        <v>100</v>
      </c>
      <c r="Q1660">
        <v>4.95</v>
      </c>
      <c r="R1660">
        <v>12.4</v>
      </c>
      <c r="S1660">
        <v>4</v>
      </c>
      <c r="T1660">
        <v>3.35</v>
      </c>
      <c r="U1660" t="str">
        <f>IF(Append1[[#This Row],[total_intl_charge]] &lt;= MEDIAN(Append1[total_intl_charge]), "Low", "High")</f>
        <v>High</v>
      </c>
      <c r="V1660">
        <v>2</v>
      </c>
      <c r="W1660" t="s">
        <v>23</v>
      </c>
      <c r="X1660" s="1" t="s">
        <v>23</v>
      </c>
      <c r="Y1660">
        <f>IF(Append1[[#This Row],[churn]]="yes", 1,0)</f>
        <v>0</v>
      </c>
      <c r="Z1660" t="str">
        <f>IF(Append1[[#This Row],[total_eve_charge]]&lt;=15,"Low",
IF(Append1[[#This Row],[total_eve_charge]]&lt;=19,"Medium","High"))</f>
        <v>Medium</v>
      </c>
      <c r="AA1660" s="1" t="str">
        <f>IF(Append1[[#This Row],[total_day_charge]]&gt;30,"Heavy User",
IF(Append1[[#This Row],[total_eve_charge]]&gt;20,"Evening User",
IF(Append1[[#This Row],[total_night_charge]]&gt;10,"Night User","Low User")))</f>
        <v>Heavy User</v>
      </c>
    </row>
    <row r="1661" spans="1:27" hidden="1" x14ac:dyDescent="0.3">
      <c r="A1661">
        <v>910</v>
      </c>
      <c r="B1661" s="1" t="s">
        <v>34</v>
      </c>
      <c r="C1661">
        <v>113</v>
      </c>
      <c r="D1661" s="1" t="s">
        <v>32</v>
      </c>
      <c r="E1661" s="1">
        <v>0</v>
      </c>
      <c r="F1661" s="1" t="s">
        <v>23</v>
      </c>
      <c r="G1661">
        <v>0</v>
      </c>
      <c r="H1661" t="str">
        <f>IF(Append1[[#This Row],[number_vmail_messages]]&lt;=10, "Low",
IF(Append1[[#This Row],[number_vmail_messages]]&lt;=25, "Medium", "High"))</f>
        <v>Low</v>
      </c>
      <c r="I1661">
        <v>132.1</v>
      </c>
      <c r="J1661">
        <v>72</v>
      </c>
      <c r="K1661">
        <v>22.46</v>
      </c>
      <c r="L1661">
        <v>247.5</v>
      </c>
      <c r="M1661">
        <v>107</v>
      </c>
      <c r="N1661">
        <v>21.04</v>
      </c>
      <c r="O1661">
        <v>246.2</v>
      </c>
      <c r="P1661">
        <v>123</v>
      </c>
      <c r="Q1661">
        <v>11.08</v>
      </c>
      <c r="R1661">
        <v>6.9</v>
      </c>
      <c r="S1661">
        <v>6</v>
      </c>
      <c r="T1661">
        <v>1.86</v>
      </c>
      <c r="U1661" t="str">
        <f>IF(Append1[[#This Row],[total_intl_charge]] &lt;= MEDIAN(Append1[total_intl_charge]), "Low", "High")</f>
        <v>Low</v>
      </c>
      <c r="V1661">
        <v>3</v>
      </c>
      <c r="W1661" t="s">
        <v>23</v>
      </c>
      <c r="X1661" s="1" t="s">
        <v>23</v>
      </c>
      <c r="Y1661">
        <f>IF(Append1[[#This Row],[churn]]="yes", 1,0)</f>
        <v>0</v>
      </c>
      <c r="Z1661" t="str">
        <f>IF(Append1[[#This Row],[total_eve_charge]]&lt;=15,"Low",
IF(Append1[[#This Row],[total_eve_charge]]&lt;=19,"Medium","High"))</f>
        <v>High</v>
      </c>
      <c r="AA1661" s="1" t="str">
        <f>IF(Append1[[#This Row],[total_day_charge]]&gt;30,"Heavy User",
IF(Append1[[#This Row],[total_eve_charge]]&gt;20,"Evening User",
IF(Append1[[#This Row],[total_night_charge]]&gt;10,"Night User","Low User")))</f>
        <v>Evening User</v>
      </c>
    </row>
    <row r="1662" spans="1:27" hidden="1" x14ac:dyDescent="0.3">
      <c r="A1662">
        <v>911</v>
      </c>
      <c r="B1662" s="1" t="s">
        <v>45</v>
      </c>
      <c r="C1662">
        <v>109</v>
      </c>
      <c r="D1662" s="1" t="s">
        <v>32</v>
      </c>
      <c r="E1662" s="1">
        <v>0</v>
      </c>
      <c r="F1662" s="1" t="s">
        <v>23</v>
      </c>
      <c r="G1662">
        <v>0</v>
      </c>
      <c r="H1662" t="str">
        <f>IF(Append1[[#This Row],[number_vmail_messages]]&lt;=10, "Low",
IF(Append1[[#This Row],[number_vmail_messages]]&lt;=25, "Medium", "High"))</f>
        <v>Low</v>
      </c>
      <c r="I1662">
        <v>217</v>
      </c>
      <c r="J1662">
        <v>115</v>
      </c>
      <c r="K1662">
        <v>36.89</v>
      </c>
      <c r="L1662">
        <v>207</v>
      </c>
      <c r="M1662">
        <v>142</v>
      </c>
      <c r="N1662">
        <v>17.600000000000001</v>
      </c>
      <c r="O1662">
        <v>268</v>
      </c>
      <c r="P1662">
        <v>106</v>
      </c>
      <c r="Q1662">
        <v>12.06</v>
      </c>
      <c r="R1662">
        <v>8.1999999999999993</v>
      </c>
      <c r="S1662">
        <v>4</v>
      </c>
      <c r="T1662">
        <v>2.21</v>
      </c>
      <c r="U1662" t="str">
        <f>IF(Append1[[#This Row],[total_intl_charge]] &lt;= MEDIAN(Append1[total_intl_charge]), "Low", "High")</f>
        <v>Low</v>
      </c>
      <c r="V1662">
        <v>1</v>
      </c>
      <c r="W1662" t="s">
        <v>23</v>
      </c>
      <c r="X1662" s="1" t="s">
        <v>23</v>
      </c>
      <c r="Y1662">
        <f>IF(Append1[[#This Row],[churn]]="yes", 1,0)</f>
        <v>0</v>
      </c>
      <c r="Z1662" t="str">
        <f>IF(Append1[[#This Row],[total_eve_charge]]&lt;=15,"Low",
IF(Append1[[#This Row],[total_eve_charge]]&lt;=19,"Medium","High"))</f>
        <v>Medium</v>
      </c>
      <c r="AA1662" s="1" t="str">
        <f>IF(Append1[[#This Row],[total_day_charge]]&gt;30,"Heavy User",
IF(Append1[[#This Row],[total_eve_charge]]&gt;20,"Evening User",
IF(Append1[[#This Row],[total_night_charge]]&gt;10,"Night User","Low User")))</f>
        <v>Heavy User</v>
      </c>
    </row>
    <row r="1663" spans="1:27" x14ac:dyDescent="0.3">
      <c r="A1663">
        <v>912</v>
      </c>
      <c r="B1663" s="1" t="s">
        <v>57</v>
      </c>
      <c r="C1663">
        <v>105</v>
      </c>
      <c r="D1663" s="1" t="s">
        <v>26</v>
      </c>
      <c r="E1663" s="1">
        <v>0</v>
      </c>
      <c r="F1663" s="1" t="s">
        <v>24</v>
      </c>
      <c r="G1663">
        <v>42</v>
      </c>
      <c r="H1663" t="str">
        <f>IF(Append1[[#This Row],[number_vmail_messages]]&lt;=10, "Low",
IF(Append1[[#This Row],[number_vmail_messages]]&lt;=25, "Medium", "High"))</f>
        <v>High</v>
      </c>
      <c r="I1663">
        <v>101.9</v>
      </c>
      <c r="J1663">
        <v>79</v>
      </c>
      <c r="K1663">
        <v>17.32</v>
      </c>
      <c r="L1663">
        <v>223.1</v>
      </c>
      <c r="M1663">
        <v>97</v>
      </c>
      <c r="N1663">
        <v>18.96</v>
      </c>
      <c r="O1663">
        <v>241.6</v>
      </c>
      <c r="P1663">
        <v>77</v>
      </c>
      <c r="Q1663">
        <v>10.87</v>
      </c>
      <c r="R1663">
        <v>12.9</v>
      </c>
      <c r="S1663">
        <v>2</v>
      </c>
      <c r="T1663">
        <v>3.48</v>
      </c>
      <c r="U1663" t="str">
        <f>IF(Append1[[#This Row],[total_intl_charge]] &lt;= MEDIAN(Append1[total_intl_charge]), "Low", "High")</f>
        <v>High</v>
      </c>
      <c r="V1663">
        <v>0</v>
      </c>
      <c r="W1663" t="s">
        <v>23</v>
      </c>
      <c r="X1663" s="1" t="s">
        <v>23</v>
      </c>
      <c r="Y1663">
        <f>IF(Append1[[#This Row],[churn]]="yes", 1,0)</f>
        <v>0</v>
      </c>
      <c r="Z1663" t="str">
        <f>IF(Append1[[#This Row],[total_eve_charge]]&lt;=15,"Low",
IF(Append1[[#This Row],[total_eve_charge]]&lt;=19,"Medium","High"))</f>
        <v>Medium</v>
      </c>
      <c r="AA1663" s="1" t="str">
        <f>IF(Append1[[#This Row],[total_day_charge]]&gt;30,"Heavy User",
IF(Append1[[#This Row],[total_eve_charge]]&gt;20,"Evening User",
IF(Append1[[#This Row],[total_night_charge]]&gt;10,"Night User","Low User")))</f>
        <v>Night User</v>
      </c>
    </row>
    <row r="1664" spans="1:27" hidden="1" x14ac:dyDescent="0.3">
      <c r="A1664">
        <v>913</v>
      </c>
      <c r="B1664" s="1" t="s">
        <v>51</v>
      </c>
      <c r="C1664">
        <v>85</v>
      </c>
      <c r="D1664" s="1" t="s">
        <v>26</v>
      </c>
      <c r="E1664" s="1">
        <v>0</v>
      </c>
      <c r="F1664" s="1" t="s">
        <v>23</v>
      </c>
      <c r="G1664">
        <v>0</v>
      </c>
      <c r="H1664" t="str">
        <f>IF(Append1[[#This Row],[number_vmail_messages]]&lt;=10, "Low",
IF(Append1[[#This Row],[number_vmail_messages]]&lt;=25, "Medium", "High"))</f>
        <v>Low</v>
      </c>
      <c r="I1664">
        <v>211.5</v>
      </c>
      <c r="J1664">
        <v>100</v>
      </c>
      <c r="K1664">
        <v>35.96</v>
      </c>
      <c r="L1664">
        <v>184.6</v>
      </c>
      <c r="M1664">
        <v>88</v>
      </c>
      <c r="N1664">
        <v>15.69</v>
      </c>
      <c r="O1664">
        <v>164.3</v>
      </c>
      <c r="P1664">
        <v>131</v>
      </c>
      <c r="Q1664">
        <v>7.39</v>
      </c>
      <c r="R1664">
        <v>13.3</v>
      </c>
      <c r="S1664">
        <v>4</v>
      </c>
      <c r="T1664">
        <v>3.59</v>
      </c>
      <c r="U1664" t="str">
        <f>IF(Append1[[#This Row],[total_intl_charge]] &lt;= MEDIAN(Append1[total_intl_charge]), "Low", "High")</f>
        <v>High</v>
      </c>
      <c r="V1664">
        <v>2</v>
      </c>
      <c r="W1664" t="s">
        <v>23</v>
      </c>
      <c r="X1664" s="1" t="s">
        <v>23</v>
      </c>
      <c r="Y1664">
        <f>IF(Append1[[#This Row],[churn]]="yes", 1,0)</f>
        <v>0</v>
      </c>
      <c r="Z1664" t="str">
        <f>IF(Append1[[#This Row],[total_eve_charge]]&lt;=15,"Low",
IF(Append1[[#This Row],[total_eve_charge]]&lt;=19,"Medium","High"))</f>
        <v>Medium</v>
      </c>
      <c r="AA1664" s="1" t="str">
        <f>IF(Append1[[#This Row],[total_day_charge]]&gt;30,"Heavy User",
IF(Append1[[#This Row],[total_eve_charge]]&gt;20,"Evening User",
IF(Append1[[#This Row],[total_night_charge]]&gt;10,"Night User","Low User")))</f>
        <v>Heavy User</v>
      </c>
    </row>
    <row r="1665" spans="1:27" hidden="1" x14ac:dyDescent="0.3">
      <c r="A1665">
        <v>914</v>
      </c>
      <c r="B1665" s="1" t="s">
        <v>65</v>
      </c>
      <c r="C1665">
        <v>59</v>
      </c>
      <c r="D1665" s="1" t="s">
        <v>26</v>
      </c>
      <c r="E1665" s="1">
        <v>0</v>
      </c>
      <c r="F1665" s="1" t="s">
        <v>23</v>
      </c>
      <c r="G1665">
        <v>0</v>
      </c>
      <c r="H1665" t="str">
        <f>IF(Append1[[#This Row],[number_vmail_messages]]&lt;=10, "Low",
IF(Append1[[#This Row],[number_vmail_messages]]&lt;=25, "Medium", "High"))</f>
        <v>Low</v>
      </c>
      <c r="I1665">
        <v>166.3</v>
      </c>
      <c r="J1665">
        <v>95</v>
      </c>
      <c r="K1665">
        <v>28.27</v>
      </c>
      <c r="L1665">
        <v>239.3</v>
      </c>
      <c r="M1665">
        <v>87</v>
      </c>
      <c r="N1665">
        <v>20.34</v>
      </c>
      <c r="O1665">
        <v>123.2</v>
      </c>
      <c r="P1665">
        <v>108</v>
      </c>
      <c r="Q1665">
        <v>5.54</v>
      </c>
      <c r="R1665">
        <v>10</v>
      </c>
      <c r="S1665">
        <v>3</v>
      </c>
      <c r="T1665">
        <v>2.7</v>
      </c>
      <c r="U1665" t="str">
        <f>IF(Append1[[#This Row],[total_intl_charge]] &lt;= MEDIAN(Append1[total_intl_charge]), "Low", "High")</f>
        <v>Low</v>
      </c>
      <c r="V1665">
        <v>2</v>
      </c>
      <c r="W1665" t="s">
        <v>23</v>
      </c>
      <c r="X1665" s="1" t="s">
        <v>23</v>
      </c>
      <c r="Y1665">
        <f>IF(Append1[[#This Row],[churn]]="yes", 1,0)</f>
        <v>0</v>
      </c>
      <c r="Z1665" t="str">
        <f>IF(Append1[[#This Row],[total_eve_charge]]&lt;=15,"Low",
IF(Append1[[#This Row],[total_eve_charge]]&lt;=19,"Medium","High"))</f>
        <v>High</v>
      </c>
      <c r="AA1665" s="1" t="str">
        <f>IF(Append1[[#This Row],[total_day_charge]]&gt;30,"Heavy User",
IF(Append1[[#This Row],[total_eve_charge]]&gt;20,"Evening User",
IF(Append1[[#This Row],[total_night_charge]]&gt;10,"Night User","Low User")))</f>
        <v>Evening User</v>
      </c>
    </row>
    <row r="1666" spans="1:27" hidden="1" x14ac:dyDescent="0.3">
      <c r="A1666">
        <v>915</v>
      </c>
      <c r="B1666" s="1" t="s">
        <v>62</v>
      </c>
      <c r="C1666">
        <v>148</v>
      </c>
      <c r="D1666" s="1" t="s">
        <v>32</v>
      </c>
      <c r="E1666" s="1">
        <v>0</v>
      </c>
      <c r="F1666" s="1" t="s">
        <v>23</v>
      </c>
      <c r="G1666">
        <v>0</v>
      </c>
      <c r="H1666" t="str">
        <f>IF(Append1[[#This Row],[number_vmail_messages]]&lt;=10, "Low",
IF(Append1[[#This Row],[number_vmail_messages]]&lt;=25, "Medium", "High"))</f>
        <v>Low</v>
      </c>
      <c r="I1666">
        <v>185.2</v>
      </c>
      <c r="J1666">
        <v>87</v>
      </c>
      <c r="K1666">
        <v>31.48</v>
      </c>
      <c r="L1666">
        <v>170.4</v>
      </c>
      <c r="M1666">
        <v>96</v>
      </c>
      <c r="N1666">
        <v>14.48</v>
      </c>
      <c r="O1666">
        <v>165.1</v>
      </c>
      <c r="P1666">
        <v>104</v>
      </c>
      <c r="Q1666">
        <v>7.43</v>
      </c>
      <c r="R1666">
        <v>9.5</v>
      </c>
      <c r="S1666">
        <v>13</v>
      </c>
      <c r="T1666">
        <v>2.57</v>
      </c>
      <c r="U1666" t="str">
        <f>IF(Append1[[#This Row],[total_intl_charge]] &lt;= MEDIAN(Append1[total_intl_charge]), "Low", "High")</f>
        <v>Low</v>
      </c>
      <c r="V1666">
        <v>1</v>
      </c>
      <c r="W1666" t="s">
        <v>23</v>
      </c>
      <c r="X1666" s="1" t="s">
        <v>23</v>
      </c>
      <c r="Y1666">
        <f>IF(Append1[[#This Row],[churn]]="yes", 1,0)</f>
        <v>0</v>
      </c>
      <c r="Z1666" t="str">
        <f>IF(Append1[[#This Row],[total_eve_charge]]&lt;=15,"Low",
IF(Append1[[#This Row],[total_eve_charge]]&lt;=19,"Medium","High"))</f>
        <v>Low</v>
      </c>
      <c r="AA1666" s="1" t="str">
        <f>IF(Append1[[#This Row],[total_day_charge]]&gt;30,"Heavy User",
IF(Append1[[#This Row],[total_eve_charge]]&gt;20,"Evening User",
IF(Append1[[#This Row],[total_night_charge]]&gt;10,"Night User","Low User")))</f>
        <v>Heavy User</v>
      </c>
    </row>
    <row r="1667" spans="1:27" hidden="1" x14ac:dyDescent="0.3">
      <c r="A1667">
        <v>916</v>
      </c>
      <c r="B1667" s="1" t="s">
        <v>41</v>
      </c>
      <c r="C1667">
        <v>115</v>
      </c>
      <c r="D1667" s="1" t="s">
        <v>22</v>
      </c>
      <c r="E1667" s="1">
        <v>0</v>
      </c>
      <c r="F1667" s="1" t="s">
        <v>23</v>
      </c>
      <c r="G1667">
        <v>0</v>
      </c>
      <c r="H1667" t="str">
        <f>IF(Append1[[#This Row],[number_vmail_messages]]&lt;=10, "Low",
IF(Append1[[#This Row],[number_vmail_messages]]&lt;=25, "Medium", "High"))</f>
        <v>Low</v>
      </c>
      <c r="I1667">
        <v>245.2</v>
      </c>
      <c r="J1667">
        <v>105</v>
      </c>
      <c r="K1667">
        <v>41.68</v>
      </c>
      <c r="L1667">
        <v>159</v>
      </c>
      <c r="M1667">
        <v>109</v>
      </c>
      <c r="N1667">
        <v>13.52</v>
      </c>
      <c r="O1667">
        <v>229.9</v>
      </c>
      <c r="P1667">
        <v>74</v>
      </c>
      <c r="Q1667">
        <v>10.35</v>
      </c>
      <c r="R1667">
        <v>7.2</v>
      </c>
      <c r="S1667">
        <v>8</v>
      </c>
      <c r="T1667">
        <v>1.94</v>
      </c>
      <c r="U1667" t="str">
        <f>IF(Append1[[#This Row],[total_intl_charge]] &lt;= MEDIAN(Append1[total_intl_charge]), "Low", "High")</f>
        <v>Low</v>
      </c>
      <c r="V1667">
        <v>0</v>
      </c>
      <c r="W1667" t="s">
        <v>23</v>
      </c>
      <c r="X1667" s="1" t="s">
        <v>23</v>
      </c>
      <c r="Y1667">
        <f>IF(Append1[[#This Row],[churn]]="yes", 1,0)</f>
        <v>0</v>
      </c>
      <c r="Z1667" t="str">
        <f>IF(Append1[[#This Row],[total_eve_charge]]&lt;=15,"Low",
IF(Append1[[#This Row],[total_eve_charge]]&lt;=19,"Medium","High"))</f>
        <v>Low</v>
      </c>
      <c r="AA1667" s="1" t="str">
        <f>IF(Append1[[#This Row],[total_day_charge]]&gt;30,"Heavy User",
IF(Append1[[#This Row],[total_eve_charge]]&gt;20,"Evening User",
IF(Append1[[#This Row],[total_night_charge]]&gt;10,"Night User","Low User")))</f>
        <v>Heavy User</v>
      </c>
    </row>
    <row r="1668" spans="1:27" hidden="1" x14ac:dyDescent="0.3">
      <c r="A1668">
        <v>917</v>
      </c>
      <c r="B1668" s="1" t="s">
        <v>35</v>
      </c>
      <c r="C1668">
        <v>106</v>
      </c>
      <c r="D1668" s="1" t="s">
        <v>26</v>
      </c>
      <c r="E1668" s="1">
        <v>0</v>
      </c>
      <c r="F1668" s="1" t="s">
        <v>23</v>
      </c>
      <c r="G1668">
        <v>0</v>
      </c>
      <c r="H1668" t="str">
        <f>IF(Append1[[#This Row],[number_vmail_messages]]&lt;=10, "Low",
IF(Append1[[#This Row],[number_vmail_messages]]&lt;=25, "Medium", "High"))</f>
        <v>Low</v>
      </c>
      <c r="I1668">
        <v>274.39999999999998</v>
      </c>
      <c r="J1668">
        <v>120</v>
      </c>
      <c r="K1668">
        <v>46.65</v>
      </c>
      <c r="L1668">
        <v>198.6</v>
      </c>
      <c r="M1668">
        <v>82</v>
      </c>
      <c r="N1668">
        <v>16.88</v>
      </c>
      <c r="O1668">
        <v>160.80000000000001</v>
      </c>
      <c r="P1668">
        <v>62</v>
      </c>
      <c r="Q1668">
        <v>7.24</v>
      </c>
      <c r="R1668">
        <v>6</v>
      </c>
      <c r="S1668">
        <v>3</v>
      </c>
      <c r="T1668">
        <v>1.62</v>
      </c>
      <c r="U1668" t="str">
        <f>IF(Append1[[#This Row],[total_intl_charge]] &lt;= MEDIAN(Append1[total_intl_charge]), "Low", "High")</f>
        <v>Low</v>
      </c>
      <c r="V1668">
        <v>1</v>
      </c>
      <c r="W1668" t="s">
        <v>23</v>
      </c>
      <c r="X1668" s="1" t="s">
        <v>23</v>
      </c>
      <c r="Y1668">
        <f>IF(Append1[[#This Row],[churn]]="yes", 1,0)</f>
        <v>0</v>
      </c>
      <c r="Z1668" t="str">
        <f>IF(Append1[[#This Row],[total_eve_charge]]&lt;=15,"Low",
IF(Append1[[#This Row],[total_eve_charge]]&lt;=19,"Medium","High"))</f>
        <v>Medium</v>
      </c>
      <c r="AA1668" s="1" t="str">
        <f>IF(Append1[[#This Row],[total_day_charge]]&gt;30,"Heavy User",
IF(Append1[[#This Row],[total_eve_charge]]&gt;20,"Evening User",
IF(Append1[[#This Row],[total_night_charge]]&gt;10,"Night User","Low User")))</f>
        <v>Heavy User</v>
      </c>
    </row>
    <row r="1669" spans="1:27" hidden="1" x14ac:dyDescent="0.3">
      <c r="A1669">
        <v>918</v>
      </c>
      <c r="B1669" s="1" t="s">
        <v>61</v>
      </c>
      <c r="C1669">
        <v>93</v>
      </c>
      <c r="D1669" s="1" t="s">
        <v>22</v>
      </c>
      <c r="E1669" s="1">
        <v>0</v>
      </c>
      <c r="F1669" s="1" t="s">
        <v>23</v>
      </c>
      <c r="G1669">
        <v>0</v>
      </c>
      <c r="H1669" t="str">
        <f>IF(Append1[[#This Row],[number_vmail_messages]]&lt;=10, "Low",
IF(Append1[[#This Row],[number_vmail_messages]]&lt;=25, "Medium", "High"))</f>
        <v>Low</v>
      </c>
      <c r="I1669">
        <v>98.4</v>
      </c>
      <c r="J1669">
        <v>78</v>
      </c>
      <c r="K1669">
        <v>16.73</v>
      </c>
      <c r="L1669">
        <v>249.6</v>
      </c>
      <c r="M1669">
        <v>129</v>
      </c>
      <c r="N1669">
        <v>21.22</v>
      </c>
      <c r="O1669">
        <v>248.2</v>
      </c>
      <c r="P1669">
        <v>114</v>
      </c>
      <c r="Q1669">
        <v>11.17</v>
      </c>
      <c r="R1669">
        <v>14.2</v>
      </c>
      <c r="S1669">
        <v>4</v>
      </c>
      <c r="T1669">
        <v>3.83</v>
      </c>
      <c r="U1669" t="str">
        <f>IF(Append1[[#This Row],[total_intl_charge]] &lt;= MEDIAN(Append1[total_intl_charge]), "Low", "High")</f>
        <v>High</v>
      </c>
      <c r="V1669">
        <v>1</v>
      </c>
      <c r="W1669" t="s">
        <v>23</v>
      </c>
      <c r="X1669" s="1" t="s">
        <v>23</v>
      </c>
      <c r="Y1669">
        <f>IF(Append1[[#This Row],[churn]]="yes", 1,0)</f>
        <v>0</v>
      </c>
      <c r="Z1669" t="str">
        <f>IF(Append1[[#This Row],[total_eve_charge]]&lt;=15,"Low",
IF(Append1[[#This Row],[total_eve_charge]]&lt;=19,"Medium","High"))</f>
        <v>High</v>
      </c>
      <c r="AA1669" s="1" t="str">
        <f>IF(Append1[[#This Row],[total_day_charge]]&gt;30,"Heavy User",
IF(Append1[[#This Row],[total_eve_charge]]&gt;20,"Evening User",
IF(Append1[[#This Row],[total_night_charge]]&gt;10,"Night User","Low User")))</f>
        <v>Evening User</v>
      </c>
    </row>
    <row r="1670" spans="1:27" x14ac:dyDescent="0.3">
      <c r="A1670">
        <v>919</v>
      </c>
      <c r="B1670" s="1" t="s">
        <v>76</v>
      </c>
      <c r="C1670">
        <v>57</v>
      </c>
      <c r="D1670" s="1" t="s">
        <v>22</v>
      </c>
      <c r="E1670" s="1">
        <v>0</v>
      </c>
      <c r="F1670" s="1" t="s">
        <v>24</v>
      </c>
      <c r="G1670">
        <v>29</v>
      </c>
      <c r="H1670" t="str">
        <f>IF(Append1[[#This Row],[number_vmail_messages]]&lt;=10, "Low",
IF(Append1[[#This Row],[number_vmail_messages]]&lt;=25, "Medium", "High"))</f>
        <v>High</v>
      </c>
      <c r="I1670">
        <v>279.89999999999998</v>
      </c>
      <c r="J1670">
        <v>121</v>
      </c>
      <c r="K1670">
        <v>47.58</v>
      </c>
      <c r="L1670">
        <v>223.1</v>
      </c>
      <c r="M1670">
        <v>109</v>
      </c>
      <c r="N1670">
        <v>18.96</v>
      </c>
      <c r="O1670">
        <v>251.7</v>
      </c>
      <c r="P1670">
        <v>94</v>
      </c>
      <c r="Q1670">
        <v>11.33</v>
      </c>
      <c r="R1670">
        <v>13</v>
      </c>
      <c r="S1670">
        <v>2</v>
      </c>
      <c r="T1670">
        <v>3.51</v>
      </c>
      <c r="U1670" t="str">
        <f>IF(Append1[[#This Row],[total_intl_charge]] &lt;= MEDIAN(Append1[total_intl_charge]), "Low", "High")</f>
        <v>High</v>
      </c>
      <c r="V1670">
        <v>1</v>
      </c>
      <c r="W1670" t="s">
        <v>23</v>
      </c>
      <c r="X1670" s="1" t="s">
        <v>23</v>
      </c>
      <c r="Y1670">
        <f>IF(Append1[[#This Row],[churn]]="yes", 1,0)</f>
        <v>0</v>
      </c>
      <c r="Z1670" t="str">
        <f>IF(Append1[[#This Row],[total_eve_charge]]&lt;=15,"Low",
IF(Append1[[#This Row],[total_eve_charge]]&lt;=19,"Medium","High"))</f>
        <v>Medium</v>
      </c>
      <c r="AA1670" s="1" t="str">
        <f>IF(Append1[[#This Row],[total_day_charge]]&gt;30,"Heavy User",
IF(Append1[[#This Row],[total_eve_charge]]&gt;20,"Evening User",
IF(Append1[[#This Row],[total_night_charge]]&gt;10,"Night User","Low User")))</f>
        <v>Heavy User</v>
      </c>
    </row>
    <row r="1671" spans="1:27" hidden="1" x14ac:dyDescent="0.3">
      <c r="A1671">
        <v>920</v>
      </c>
      <c r="B1671" s="1" t="s">
        <v>70</v>
      </c>
      <c r="C1671">
        <v>98</v>
      </c>
      <c r="D1671" s="1" t="s">
        <v>26</v>
      </c>
      <c r="E1671" s="1">
        <v>0</v>
      </c>
      <c r="F1671" s="1" t="s">
        <v>23</v>
      </c>
      <c r="G1671">
        <v>0</v>
      </c>
      <c r="H1671" t="str">
        <f>IF(Append1[[#This Row],[number_vmail_messages]]&lt;=10, "Low",
IF(Append1[[#This Row],[number_vmail_messages]]&lt;=25, "Medium", "High"))</f>
        <v>Low</v>
      </c>
      <c r="I1671">
        <v>187.2</v>
      </c>
      <c r="J1671">
        <v>127</v>
      </c>
      <c r="K1671">
        <v>31.82</v>
      </c>
      <c r="L1671">
        <v>195.6</v>
      </c>
      <c r="M1671">
        <v>88</v>
      </c>
      <c r="N1671">
        <v>16.63</v>
      </c>
      <c r="O1671">
        <v>181.8</v>
      </c>
      <c r="P1671">
        <v>129</v>
      </c>
      <c r="Q1671">
        <v>8.18</v>
      </c>
      <c r="R1671">
        <v>5.0999999999999996</v>
      </c>
      <c r="S1671">
        <v>4</v>
      </c>
      <c r="T1671">
        <v>1.38</v>
      </c>
      <c r="U1671" t="str">
        <f>IF(Append1[[#This Row],[total_intl_charge]] &lt;= MEDIAN(Append1[total_intl_charge]), "Low", "High")</f>
        <v>Low</v>
      </c>
      <c r="V1671">
        <v>1</v>
      </c>
      <c r="W1671" t="s">
        <v>23</v>
      </c>
      <c r="X1671" s="1" t="s">
        <v>23</v>
      </c>
      <c r="Y1671">
        <f>IF(Append1[[#This Row],[churn]]="yes", 1,0)</f>
        <v>0</v>
      </c>
      <c r="Z1671" t="str">
        <f>IF(Append1[[#This Row],[total_eve_charge]]&lt;=15,"Low",
IF(Append1[[#This Row],[total_eve_charge]]&lt;=19,"Medium","High"))</f>
        <v>Medium</v>
      </c>
      <c r="AA1671" s="1" t="str">
        <f>IF(Append1[[#This Row],[total_day_charge]]&gt;30,"Heavy User",
IF(Append1[[#This Row],[total_eve_charge]]&gt;20,"Evening User",
IF(Append1[[#This Row],[total_night_charge]]&gt;10,"Night User","Low User")))</f>
        <v>Heavy User</v>
      </c>
    </row>
    <row r="1672" spans="1:27" hidden="1" x14ac:dyDescent="0.3">
      <c r="A1672">
        <v>921</v>
      </c>
      <c r="B1672" s="1" t="s">
        <v>73</v>
      </c>
      <c r="C1672">
        <v>157</v>
      </c>
      <c r="D1672" s="1" t="s">
        <v>22</v>
      </c>
      <c r="E1672" s="1">
        <v>0</v>
      </c>
      <c r="F1672" s="1" t="s">
        <v>23</v>
      </c>
      <c r="G1672">
        <v>0</v>
      </c>
      <c r="H1672" t="str">
        <f>IF(Append1[[#This Row],[number_vmail_messages]]&lt;=10, "Low",
IF(Append1[[#This Row],[number_vmail_messages]]&lt;=25, "Medium", "High"))</f>
        <v>Low</v>
      </c>
      <c r="I1672">
        <v>276.2</v>
      </c>
      <c r="J1672">
        <v>95</v>
      </c>
      <c r="K1672">
        <v>46.95</v>
      </c>
      <c r="L1672">
        <v>165.8</v>
      </c>
      <c r="M1672">
        <v>119</v>
      </c>
      <c r="N1672">
        <v>14.09</v>
      </c>
      <c r="O1672">
        <v>151.6</v>
      </c>
      <c r="P1672">
        <v>79</v>
      </c>
      <c r="Q1672">
        <v>6.82</v>
      </c>
      <c r="R1672">
        <v>2.2000000000000002</v>
      </c>
      <c r="S1672">
        <v>4</v>
      </c>
      <c r="T1672">
        <v>0.59</v>
      </c>
      <c r="U1672" t="str">
        <f>IF(Append1[[#This Row],[total_intl_charge]] &lt;= MEDIAN(Append1[total_intl_charge]), "Low", "High")</f>
        <v>Low</v>
      </c>
      <c r="V1672">
        <v>3</v>
      </c>
      <c r="W1672" t="s">
        <v>23</v>
      </c>
      <c r="X1672" s="1" t="s">
        <v>23</v>
      </c>
      <c r="Y1672">
        <f>IF(Append1[[#This Row],[churn]]="yes", 1,0)</f>
        <v>0</v>
      </c>
      <c r="Z1672" t="str">
        <f>IF(Append1[[#This Row],[total_eve_charge]]&lt;=15,"Low",
IF(Append1[[#This Row],[total_eve_charge]]&lt;=19,"Medium","High"))</f>
        <v>Low</v>
      </c>
      <c r="AA1672" s="1" t="str">
        <f>IF(Append1[[#This Row],[total_day_charge]]&gt;30,"Heavy User",
IF(Append1[[#This Row],[total_eve_charge]]&gt;20,"Evening User",
IF(Append1[[#This Row],[total_night_charge]]&gt;10,"Night User","Low User")))</f>
        <v>Heavy User</v>
      </c>
    </row>
    <row r="1673" spans="1:27" x14ac:dyDescent="0.3">
      <c r="A1673">
        <v>922</v>
      </c>
      <c r="B1673" s="1" t="s">
        <v>37</v>
      </c>
      <c r="C1673">
        <v>116</v>
      </c>
      <c r="D1673" s="1" t="s">
        <v>22</v>
      </c>
      <c r="E1673" s="1">
        <v>0</v>
      </c>
      <c r="F1673" s="1" t="s">
        <v>24</v>
      </c>
      <c r="G1673">
        <v>35</v>
      </c>
      <c r="H1673" t="str">
        <f>IF(Append1[[#This Row],[number_vmail_messages]]&lt;=10, "Low",
IF(Append1[[#This Row],[number_vmail_messages]]&lt;=25, "Medium", "High"))</f>
        <v>High</v>
      </c>
      <c r="I1673">
        <v>200.4</v>
      </c>
      <c r="J1673">
        <v>104</v>
      </c>
      <c r="K1673">
        <v>34.07</v>
      </c>
      <c r="L1673">
        <v>272.8</v>
      </c>
      <c r="M1673">
        <v>89</v>
      </c>
      <c r="N1673">
        <v>23.19</v>
      </c>
      <c r="O1673">
        <v>214.5</v>
      </c>
      <c r="P1673">
        <v>100</v>
      </c>
      <c r="Q1673">
        <v>9.65</v>
      </c>
      <c r="R1673">
        <v>8.3000000000000007</v>
      </c>
      <c r="S1673">
        <v>4</v>
      </c>
      <c r="T1673">
        <v>2.2400000000000002</v>
      </c>
      <c r="U1673" t="str">
        <f>IF(Append1[[#This Row],[total_intl_charge]] &lt;= MEDIAN(Append1[total_intl_charge]), "Low", "High")</f>
        <v>Low</v>
      </c>
      <c r="V1673">
        <v>1</v>
      </c>
      <c r="W1673" t="s">
        <v>23</v>
      </c>
      <c r="X1673" s="1" t="s">
        <v>23</v>
      </c>
      <c r="Y1673">
        <f>IF(Append1[[#This Row],[churn]]="yes", 1,0)</f>
        <v>0</v>
      </c>
      <c r="Z1673" t="str">
        <f>IF(Append1[[#This Row],[total_eve_charge]]&lt;=15,"Low",
IF(Append1[[#This Row],[total_eve_charge]]&lt;=19,"Medium","High"))</f>
        <v>High</v>
      </c>
      <c r="AA1673" s="1" t="str">
        <f>IF(Append1[[#This Row],[total_day_charge]]&gt;30,"Heavy User",
IF(Append1[[#This Row],[total_eve_charge]]&gt;20,"Evening User",
IF(Append1[[#This Row],[total_night_charge]]&gt;10,"Night User","Low User")))</f>
        <v>Heavy User</v>
      </c>
    </row>
    <row r="1674" spans="1:27" hidden="1" x14ac:dyDescent="0.3">
      <c r="A1674">
        <v>923</v>
      </c>
      <c r="B1674" s="1" t="s">
        <v>71</v>
      </c>
      <c r="C1674">
        <v>30</v>
      </c>
      <c r="D1674" s="1" t="s">
        <v>26</v>
      </c>
      <c r="E1674" s="1">
        <v>0</v>
      </c>
      <c r="F1674" s="1" t="s">
        <v>23</v>
      </c>
      <c r="G1674">
        <v>0</v>
      </c>
      <c r="H1674" t="str">
        <f>IF(Append1[[#This Row],[number_vmail_messages]]&lt;=10, "Low",
IF(Append1[[#This Row],[number_vmail_messages]]&lt;=25, "Medium", "High"))</f>
        <v>Low</v>
      </c>
      <c r="I1674">
        <v>162.30000000000001</v>
      </c>
      <c r="J1674">
        <v>96</v>
      </c>
      <c r="K1674">
        <v>27.59</v>
      </c>
      <c r="L1674">
        <v>244</v>
      </c>
      <c r="M1674">
        <v>122</v>
      </c>
      <c r="N1674">
        <v>20.74</v>
      </c>
      <c r="O1674">
        <v>180.1</v>
      </c>
      <c r="P1674">
        <v>89</v>
      </c>
      <c r="Q1674">
        <v>8.1</v>
      </c>
      <c r="R1674">
        <v>9.1</v>
      </c>
      <c r="S1674">
        <v>4</v>
      </c>
      <c r="T1674">
        <v>2.46</v>
      </c>
      <c r="U1674" t="str">
        <f>IF(Append1[[#This Row],[total_intl_charge]] &lt;= MEDIAN(Append1[total_intl_charge]), "Low", "High")</f>
        <v>Low</v>
      </c>
      <c r="V1674">
        <v>2</v>
      </c>
      <c r="W1674" t="s">
        <v>23</v>
      </c>
      <c r="X1674" s="1" t="s">
        <v>23</v>
      </c>
      <c r="Y1674">
        <f>IF(Append1[[#This Row],[churn]]="yes", 1,0)</f>
        <v>0</v>
      </c>
      <c r="Z1674" t="str">
        <f>IF(Append1[[#This Row],[total_eve_charge]]&lt;=15,"Low",
IF(Append1[[#This Row],[total_eve_charge]]&lt;=19,"Medium","High"))</f>
        <v>High</v>
      </c>
      <c r="AA1674" s="1" t="str">
        <f>IF(Append1[[#This Row],[total_day_charge]]&gt;30,"Heavy User",
IF(Append1[[#This Row],[total_eve_charge]]&gt;20,"Evening User",
IF(Append1[[#This Row],[total_night_charge]]&gt;10,"Night User","Low User")))</f>
        <v>Evening User</v>
      </c>
    </row>
    <row r="1675" spans="1:27" hidden="1" x14ac:dyDescent="0.3">
      <c r="A1675">
        <v>924</v>
      </c>
      <c r="B1675" s="1" t="s">
        <v>34</v>
      </c>
      <c r="C1675">
        <v>111</v>
      </c>
      <c r="D1675" s="1" t="s">
        <v>26</v>
      </c>
      <c r="E1675" s="1">
        <v>0</v>
      </c>
      <c r="F1675" s="1" t="s">
        <v>23</v>
      </c>
      <c r="G1675">
        <v>0</v>
      </c>
      <c r="H1675" t="str">
        <f>IF(Append1[[#This Row],[number_vmail_messages]]&lt;=10, "Low",
IF(Append1[[#This Row],[number_vmail_messages]]&lt;=25, "Medium", "High"))</f>
        <v>Low</v>
      </c>
      <c r="I1675">
        <v>176.9</v>
      </c>
      <c r="J1675">
        <v>128</v>
      </c>
      <c r="K1675">
        <v>30.07</v>
      </c>
      <c r="L1675">
        <v>102.8</v>
      </c>
      <c r="M1675">
        <v>56</v>
      </c>
      <c r="N1675">
        <v>8.74</v>
      </c>
      <c r="O1675">
        <v>213.7</v>
      </c>
      <c r="P1675">
        <v>84</v>
      </c>
      <c r="Q1675">
        <v>9.6199999999999992</v>
      </c>
      <c r="R1675">
        <v>10.5</v>
      </c>
      <c r="S1675">
        <v>2</v>
      </c>
      <c r="T1675">
        <v>2.84</v>
      </c>
      <c r="U1675" t="str">
        <f>IF(Append1[[#This Row],[total_intl_charge]] &lt;= MEDIAN(Append1[total_intl_charge]), "Low", "High")</f>
        <v>High</v>
      </c>
      <c r="V1675">
        <v>4</v>
      </c>
      <c r="W1675" t="s">
        <v>24</v>
      </c>
      <c r="X1675" s="1" t="s">
        <v>23</v>
      </c>
      <c r="Y1675">
        <f>IF(Append1[[#This Row],[churn]]="yes", 1,0)</f>
        <v>1</v>
      </c>
      <c r="Z1675" t="str">
        <f>IF(Append1[[#This Row],[total_eve_charge]]&lt;=15,"Low",
IF(Append1[[#This Row],[total_eve_charge]]&lt;=19,"Medium","High"))</f>
        <v>Low</v>
      </c>
      <c r="AA1675" s="1" t="str">
        <f>IF(Append1[[#This Row],[total_day_charge]]&gt;30,"Heavy User",
IF(Append1[[#This Row],[total_eve_charge]]&gt;20,"Evening User",
IF(Append1[[#This Row],[total_night_charge]]&gt;10,"Night User","Low User")))</f>
        <v>Heavy User</v>
      </c>
    </row>
    <row r="1676" spans="1:27" hidden="1" x14ac:dyDescent="0.3">
      <c r="A1676">
        <v>925</v>
      </c>
      <c r="B1676" s="1" t="s">
        <v>21</v>
      </c>
      <c r="C1676">
        <v>52</v>
      </c>
      <c r="D1676" s="1" t="s">
        <v>22</v>
      </c>
      <c r="E1676" s="1">
        <v>0</v>
      </c>
      <c r="F1676" s="1" t="s">
        <v>23</v>
      </c>
      <c r="G1676">
        <v>0</v>
      </c>
      <c r="H1676" t="str">
        <f>IF(Append1[[#This Row],[number_vmail_messages]]&lt;=10, "Low",
IF(Append1[[#This Row],[number_vmail_messages]]&lt;=25, "Medium", "High"))</f>
        <v>Low</v>
      </c>
      <c r="I1676">
        <v>165.5</v>
      </c>
      <c r="J1676">
        <v>78</v>
      </c>
      <c r="K1676">
        <v>28.14</v>
      </c>
      <c r="L1676">
        <v>205.5</v>
      </c>
      <c r="M1676">
        <v>89</v>
      </c>
      <c r="N1676">
        <v>17.47</v>
      </c>
      <c r="O1676">
        <v>213.6</v>
      </c>
      <c r="P1676">
        <v>124</v>
      </c>
      <c r="Q1676">
        <v>9.61</v>
      </c>
      <c r="R1676">
        <v>12.2</v>
      </c>
      <c r="S1676">
        <v>6</v>
      </c>
      <c r="T1676">
        <v>3.29</v>
      </c>
      <c r="U1676" t="str">
        <f>IF(Append1[[#This Row],[total_intl_charge]] &lt;= MEDIAN(Append1[total_intl_charge]), "Low", "High")</f>
        <v>High</v>
      </c>
      <c r="V1676">
        <v>0</v>
      </c>
      <c r="W1676" t="s">
        <v>23</v>
      </c>
      <c r="X1676" s="1" t="s">
        <v>23</v>
      </c>
      <c r="Y1676">
        <f>IF(Append1[[#This Row],[churn]]="yes", 1,0)</f>
        <v>0</v>
      </c>
      <c r="Z1676" t="str">
        <f>IF(Append1[[#This Row],[total_eve_charge]]&lt;=15,"Low",
IF(Append1[[#This Row],[total_eve_charge]]&lt;=19,"Medium","High"))</f>
        <v>Medium</v>
      </c>
      <c r="AA1676" s="1" t="str">
        <f>IF(Append1[[#This Row],[total_day_charge]]&gt;30,"Heavy User",
IF(Append1[[#This Row],[total_eve_charge]]&gt;20,"Evening User",
IF(Append1[[#This Row],[total_night_charge]]&gt;10,"Night User","Low User")))</f>
        <v>Low User</v>
      </c>
    </row>
    <row r="1677" spans="1:27" hidden="1" x14ac:dyDescent="0.3">
      <c r="A1677">
        <v>926</v>
      </c>
      <c r="B1677" s="1" t="s">
        <v>25</v>
      </c>
      <c r="C1677">
        <v>72</v>
      </c>
      <c r="D1677" s="1" t="s">
        <v>22</v>
      </c>
      <c r="E1677" s="1">
        <v>0</v>
      </c>
      <c r="F1677" s="1" t="s">
        <v>23</v>
      </c>
      <c r="G1677">
        <v>0</v>
      </c>
      <c r="H1677" t="str">
        <f>IF(Append1[[#This Row],[number_vmail_messages]]&lt;=10, "Low",
IF(Append1[[#This Row],[number_vmail_messages]]&lt;=25, "Medium", "High"))</f>
        <v>Low</v>
      </c>
      <c r="I1677">
        <v>217.8</v>
      </c>
      <c r="J1677">
        <v>93</v>
      </c>
      <c r="K1677">
        <v>37.03</v>
      </c>
      <c r="L1677">
        <v>189.7</v>
      </c>
      <c r="M1677">
        <v>113</v>
      </c>
      <c r="N1677">
        <v>16.12</v>
      </c>
      <c r="O1677">
        <v>182.6</v>
      </c>
      <c r="P1677">
        <v>91</v>
      </c>
      <c r="Q1677">
        <v>8.2200000000000006</v>
      </c>
      <c r="R1677">
        <v>10.4</v>
      </c>
      <c r="S1677">
        <v>5</v>
      </c>
      <c r="T1677">
        <v>2.81</v>
      </c>
      <c r="U1677" t="str">
        <f>IF(Append1[[#This Row],[total_intl_charge]] &lt;= MEDIAN(Append1[total_intl_charge]), "Low", "High")</f>
        <v>High</v>
      </c>
      <c r="V1677">
        <v>4</v>
      </c>
      <c r="W1677" t="s">
        <v>23</v>
      </c>
      <c r="X1677" s="1" t="s">
        <v>23</v>
      </c>
      <c r="Y1677">
        <f>IF(Append1[[#This Row],[churn]]="yes", 1,0)</f>
        <v>0</v>
      </c>
      <c r="Z1677" t="str">
        <f>IF(Append1[[#This Row],[total_eve_charge]]&lt;=15,"Low",
IF(Append1[[#This Row],[total_eve_charge]]&lt;=19,"Medium","High"))</f>
        <v>Medium</v>
      </c>
      <c r="AA1677" s="1" t="str">
        <f>IF(Append1[[#This Row],[total_day_charge]]&gt;30,"Heavy User",
IF(Append1[[#This Row],[total_eve_charge]]&gt;20,"Evening User",
IF(Append1[[#This Row],[total_night_charge]]&gt;10,"Night User","Low User")))</f>
        <v>Heavy User</v>
      </c>
    </row>
    <row r="1678" spans="1:27" x14ac:dyDescent="0.3">
      <c r="A1678">
        <v>927</v>
      </c>
      <c r="B1678" s="1" t="s">
        <v>34</v>
      </c>
      <c r="C1678">
        <v>135</v>
      </c>
      <c r="D1678" s="1" t="s">
        <v>26</v>
      </c>
      <c r="E1678" s="1">
        <v>0</v>
      </c>
      <c r="F1678" s="1" t="s">
        <v>24</v>
      </c>
      <c r="G1678">
        <v>28</v>
      </c>
      <c r="H1678" t="str">
        <f>IF(Append1[[#This Row],[number_vmail_messages]]&lt;=10, "Low",
IF(Append1[[#This Row],[number_vmail_messages]]&lt;=25, "Medium", "High"))</f>
        <v>High</v>
      </c>
      <c r="I1678">
        <v>201.4</v>
      </c>
      <c r="J1678">
        <v>100</v>
      </c>
      <c r="K1678">
        <v>34.24</v>
      </c>
      <c r="L1678">
        <v>246.5</v>
      </c>
      <c r="M1678">
        <v>117</v>
      </c>
      <c r="N1678">
        <v>20.95</v>
      </c>
      <c r="O1678">
        <v>154.80000000000001</v>
      </c>
      <c r="P1678">
        <v>131</v>
      </c>
      <c r="Q1678">
        <v>6.97</v>
      </c>
      <c r="R1678">
        <v>12.9</v>
      </c>
      <c r="S1678">
        <v>4</v>
      </c>
      <c r="T1678">
        <v>3.48</v>
      </c>
      <c r="U1678" t="str">
        <f>IF(Append1[[#This Row],[total_intl_charge]] &lt;= MEDIAN(Append1[total_intl_charge]), "Low", "High")</f>
        <v>High</v>
      </c>
      <c r="V1678">
        <v>2</v>
      </c>
      <c r="W1678" t="s">
        <v>24</v>
      </c>
      <c r="X1678" s="1" t="s">
        <v>23</v>
      </c>
      <c r="Y1678">
        <f>IF(Append1[[#This Row],[churn]]="yes", 1,0)</f>
        <v>1</v>
      </c>
      <c r="Z1678" t="str">
        <f>IF(Append1[[#This Row],[total_eve_charge]]&lt;=15,"Low",
IF(Append1[[#This Row],[total_eve_charge]]&lt;=19,"Medium","High"))</f>
        <v>High</v>
      </c>
      <c r="AA1678" s="1" t="str">
        <f>IF(Append1[[#This Row],[total_day_charge]]&gt;30,"Heavy User",
IF(Append1[[#This Row],[total_eve_charge]]&gt;20,"Evening User",
IF(Append1[[#This Row],[total_night_charge]]&gt;10,"Night User","Low User")))</f>
        <v>Heavy User</v>
      </c>
    </row>
    <row r="1679" spans="1:27" hidden="1" x14ac:dyDescent="0.3">
      <c r="A1679">
        <v>928</v>
      </c>
      <c r="B1679" s="1" t="s">
        <v>72</v>
      </c>
      <c r="C1679">
        <v>86</v>
      </c>
      <c r="D1679" s="1" t="s">
        <v>26</v>
      </c>
      <c r="E1679" s="1">
        <v>0</v>
      </c>
      <c r="F1679" s="1" t="s">
        <v>23</v>
      </c>
      <c r="G1679">
        <v>0</v>
      </c>
      <c r="H1679" t="str">
        <f>IF(Append1[[#This Row],[number_vmail_messages]]&lt;=10, "Low",
IF(Append1[[#This Row],[number_vmail_messages]]&lt;=25, "Medium", "High"))</f>
        <v>Low</v>
      </c>
      <c r="I1679">
        <v>190.5</v>
      </c>
      <c r="J1679">
        <v>115</v>
      </c>
      <c r="K1679">
        <v>32.39</v>
      </c>
      <c r="L1679">
        <v>179.6</v>
      </c>
      <c r="M1679">
        <v>130</v>
      </c>
      <c r="N1679">
        <v>15.27</v>
      </c>
      <c r="O1679">
        <v>258.5</v>
      </c>
      <c r="P1679">
        <v>89</v>
      </c>
      <c r="Q1679">
        <v>11.63</v>
      </c>
      <c r="R1679">
        <v>10.1</v>
      </c>
      <c r="S1679">
        <v>5</v>
      </c>
      <c r="T1679">
        <v>2.73</v>
      </c>
      <c r="U1679" t="str">
        <f>IF(Append1[[#This Row],[total_intl_charge]] &lt;= MEDIAN(Append1[total_intl_charge]), "Low", "High")</f>
        <v>Low</v>
      </c>
      <c r="V1679">
        <v>3</v>
      </c>
      <c r="W1679" t="s">
        <v>23</v>
      </c>
      <c r="X1679" s="1" t="s">
        <v>23</v>
      </c>
      <c r="Y1679">
        <f>IF(Append1[[#This Row],[churn]]="yes", 1,0)</f>
        <v>0</v>
      </c>
      <c r="Z1679" t="str">
        <f>IF(Append1[[#This Row],[total_eve_charge]]&lt;=15,"Low",
IF(Append1[[#This Row],[total_eve_charge]]&lt;=19,"Medium","High"))</f>
        <v>Medium</v>
      </c>
      <c r="AA1679" s="1" t="str">
        <f>IF(Append1[[#This Row],[total_day_charge]]&gt;30,"Heavy User",
IF(Append1[[#This Row],[total_eve_charge]]&gt;20,"Evening User",
IF(Append1[[#This Row],[total_night_charge]]&gt;10,"Night User","Low User")))</f>
        <v>Heavy User</v>
      </c>
    </row>
    <row r="1680" spans="1:27" x14ac:dyDescent="0.3">
      <c r="A1680">
        <v>929</v>
      </c>
      <c r="B1680" s="1" t="s">
        <v>51</v>
      </c>
      <c r="C1680">
        <v>98</v>
      </c>
      <c r="D1680" s="1" t="s">
        <v>22</v>
      </c>
      <c r="E1680" s="1">
        <v>0</v>
      </c>
      <c r="F1680" s="1" t="s">
        <v>24</v>
      </c>
      <c r="G1680">
        <v>29</v>
      </c>
      <c r="H1680" t="str">
        <f>IF(Append1[[#This Row],[number_vmail_messages]]&lt;=10, "Low",
IF(Append1[[#This Row],[number_vmail_messages]]&lt;=25, "Medium", "High"))</f>
        <v>High</v>
      </c>
      <c r="I1680">
        <v>179.9</v>
      </c>
      <c r="J1680">
        <v>97</v>
      </c>
      <c r="K1680">
        <v>30.58</v>
      </c>
      <c r="L1680">
        <v>189.2</v>
      </c>
      <c r="M1680">
        <v>89</v>
      </c>
      <c r="N1680">
        <v>16.079999999999998</v>
      </c>
      <c r="O1680">
        <v>164.3</v>
      </c>
      <c r="P1680">
        <v>76</v>
      </c>
      <c r="Q1680">
        <v>7.39</v>
      </c>
      <c r="R1680">
        <v>12.8</v>
      </c>
      <c r="S1680">
        <v>7</v>
      </c>
      <c r="T1680">
        <v>3.46</v>
      </c>
      <c r="U1680" t="str">
        <f>IF(Append1[[#This Row],[total_intl_charge]] &lt;= MEDIAN(Append1[total_intl_charge]), "Low", "High")</f>
        <v>High</v>
      </c>
      <c r="V1680">
        <v>3</v>
      </c>
      <c r="W1680" t="s">
        <v>23</v>
      </c>
      <c r="X1680" s="1" t="s">
        <v>23</v>
      </c>
      <c r="Y1680">
        <f>IF(Append1[[#This Row],[churn]]="yes", 1,0)</f>
        <v>0</v>
      </c>
      <c r="Z1680" t="str">
        <f>IF(Append1[[#This Row],[total_eve_charge]]&lt;=15,"Low",
IF(Append1[[#This Row],[total_eve_charge]]&lt;=19,"Medium","High"))</f>
        <v>Medium</v>
      </c>
      <c r="AA1680" s="1" t="str">
        <f>IF(Append1[[#This Row],[total_day_charge]]&gt;30,"Heavy User",
IF(Append1[[#This Row],[total_eve_charge]]&gt;20,"Evening User",
IF(Append1[[#This Row],[total_night_charge]]&gt;10,"Night User","Low User")))</f>
        <v>Heavy User</v>
      </c>
    </row>
    <row r="1681" spans="1:27" hidden="1" x14ac:dyDescent="0.3">
      <c r="A1681">
        <v>930</v>
      </c>
      <c r="B1681" s="1" t="s">
        <v>36</v>
      </c>
      <c r="C1681">
        <v>151</v>
      </c>
      <c r="D1681" s="1" t="s">
        <v>26</v>
      </c>
      <c r="E1681" s="1">
        <v>0</v>
      </c>
      <c r="F1681" s="1" t="s">
        <v>23</v>
      </c>
      <c r="G1681">
        <v>0</v>
      </c>
      <c r="H1681" t="str">
        <f>IF(Append1[[#This Row],[number_vmail_messages]]&lt;=10, "Low",
IF(Append1[[#This Row],[number_vmail_messages]]&lt;=25, "Medium", "High"))</f>
        <v>Low</v>
      </c>
      <c r="I1681">
        <v>235.9</v>
      </c>
      <c r="J1681">
        <v>104</v>
      </c>
      <c r="K1681">
        <v>40.1</v>
      </c>
      <c r="L1681">
        <v>80.599999999999994</v>
      </c>
      <c r="M1681">
        <v>91</v>
      </c>
      <c r="N1681">
        <v>6.85</v>
      </c>
      <c r="O1681">
        <v>212.8</v>
      </c>
      <c r="P1681">
        <v>116</v>
      </c>
      <c r="Q1681">
        <v>9.58</v>
      </c>
      <c r="R1681">
        <v>5.8</v>
      </c>
      <c r="S1681">
        <v>2</v>
      </c>
      <c r="T1681">
        <v>1.57</v>
      </c>
      <c r="U1681" t="str">
        <f>IF(Append1[[#This Row],[total_intl_charge]] &lt;= MEDIAN(Append1[total_intl_charge]), "Low", "High")</f>
        <v>Low</v>
      </c>
      <c r="V1681">
        <v>3</v>
      </c>
      <c r="W1681" t="s">
        <v>23</v>
      </c>
      <c r="X1681" s="1" t="s">
        <v>23</v>
      </c>
      <c r="Y1681">
        <f>IF(Append1[[#This Row],[churn]]="yes", 1,0)</f>
        <v>0</v>
      </c>
      <c r="Z1681" t="str">
        <f>IF(Append1[[#This Row],[total_eve_charge]]&lt;=15,"Low",
IF(Append1[[#This Row],[total_eve_charge]]&lt;=19,"Medium","High"))</f>
        <v>Low</v>
      </c>
      <c r="AA1681" s="1" t="str">
        <f>IF(Append1[[#This Row],[total_day_charge]]&gt;30,"Heavy User",
IF(Append1[[#This Row],[total_eve_charge]]&gt;20,"Evening User",
IF(Append1[[#This Row],[total_night_charge]]&gt;10,"Night User","Low User")))</f>
        <v>Heavy User</v>
      </c>
    </row>
    <row r="1682" spans="1:27" hidden="1" x14ac:dyDescent="0.3">
      <c r="A1682">
        <v>931</v>
      </c>
      <c r="B1682" s="1" t="s">
        <v>35</v>
      </c>
      <c r="C1682">
        <v>118</v>
      </c>
      <c r="D1682" s="1" t="s">
        <v>22</v>
      </c>
      <c r="E1682" s="1">
        <v>0</v>
      </c>
      <c r="F1682" s="1" t="s">
        <v>23</v>
      </c>
      <c r="G1682">
        <v>0</v>
      </c>
      <c r="H1682" t="str">
        <f>IF(Append1[[#This Row],[number_vmail_messages]]&lt;=10, "Low",
IF(Append1[[#This Row],[number_vmail_messages]]&lt;=25, "Medium", "High"))</f>
        <v>Low</v>
      </c>
      <c r="I1682">
        <v>140.4</v>
      </c>
      <c r="J1682">
        <v>112</v>
      </c>
      <c r="K1682">
        <v>23.87</v>
      </c>
      <c r="L1682">
        <v>187.1</v>
      </c>
      <c r="M1682">
        <v>60</v>
      </c>
      <c r="N1682">
        <v>15.9</v>
      </c>
      <c r="O1682">
        <v>207.9</v>
      </c>
      <c r="P1682">
        <v>155</v>
      </c>
      <c r="Q1682">
        <v>9.36</v>
      </c>
      <c r="R1682">
        <v>7.9</v>
      </c>
      <c r="S1682">
        <v>1</v>
      </c>
      <c r="T1682">
        <v>2.13</v>
      </c>
      <c r="U1682" t="str">
        <f>IF(Append1[[#This Row],[total_intl_charge]] &lt;= MEDIAN(Append1[total_intl_charge]), "Low", "High")</f>
        <v>Low</v>
      </c>
      <c r="V1682">
        <v>0</v>
      </c>
      <c r="W1682" t="s">
        <v>23</v>
      </c>
      <c r="X1682" s="1" t="s">
        <v>23</v>
      </c>
      <c r="Y1682">
        <f>IF(Append1[[#This Row],[churn]]="yes", 1,0)</f>
        <v>0</v>
      </c>
      <c r="Z1682" t="str">
        <f>IF(Append1[[#This Row],[total_eve_charge]]&lt;=15,"Low",
IF(Append1[[#This Row],[total_eve_charge]]&lt;=19,"Medium","High"))</f>
        <v>Medium</v>
      </c>
      <c r="AA1682" s="1" t="str">
        <f>IF(Append1[[#This Row],[total_day_charge]]&gt;30,"Heavy User",
IF(Append1[[#This Row],[total_eve_charge]]&gt;20,"Evening User",
IF(Append1[[#This Row],[total_night_charge]]&gt;10,"Night User","Low User")))</f>
        <v>Low User</v>
      </c>
    </row>
    <row r="1683" spans="1:27" hidden="1" x14ac:dyDescent="0.3">
      <c r="A1683">
        <v>932</v>
      </c>
      <c r="B1683" s="1" t="s">
        <v>44</v>
      </c>
      <c r="C1683">
        <v>117</v>
      </c>
      <c r="D1683" s="1" t="s">
        <v>22</v>
      </c>
      <c r="E1683" s="1">
        <v>0</v>
      </c>
      <c r="F1683" s="1" t="s">
        <v>23</v>
      </c>
      <c r="G1683">
        <v>0</v>
      </c>
      <c r="H1683" t="str">
        <f>IF(Append1[[#This Row],[number_vmail_messages]]&lt;=10, "Low",
IF(Append1[[#This Row],[number_vmail_messages]]&lt;=25, "Medium", "High"))</f>
        <v>Low</v>
      </c>
      <c r="I1683">
        <v>144.6</v>
      </c>
      <c r="J1683">
        <v>115</v>
      </c>
      <c r="K1683">
        <v>24.58</v>
      </c>
      <c r="L1683">
        <v>258.8</v>
      </c>
      <c r="M1683">
        <v>66</v>
      </c>
      <c r="N1683">
        <v>22</v>
      </c>
      <c r="O1683">
        <v>253.2</v>
      </c>
      <c r="P1683">
        <v>113</v>
      </c>
      <c r="Q1683">
        <v>11.39</v>
      </c>
      <c r="R1683">
        <v>7.4</v>
      </c>
      <c r="S1683">
        <v>9</v>
      </c>
      <c r="T1683">
        <v>2</v>
      </c>
      <c r="U1683" t="str">
        <f>IF(Append1[[#This Row],[total_intl_charge]] &lt;= MEDIAN(Append1[total_intl_charge]), "Low", "High")</f>
        <v>Low</v>
      </c>
      <c r="V1683">
        <v>2</v>
      </c>
      <c r="W1683" t="s">
        <v>23</v>
      </c>
      <c r="X1683" s="1" t="s">
        <v>23</v>
      </c>
      <c r="Y1683">
        <f>IF(Append1[[#This Row],[churn]]="yes", 1,0)</f>
        <v>0</v>
      </c>
      <c r="Z1683" t="str">
        <f>IF(Append1[[#This Row],[total_eve_charge]]&lt;=15,"Low",
IF(Append1[[#This Row],[total_eve_charge]]&lt;=19,"Medium","High"))</f>
        <v>High</v>
      </c>
      <c r="AA1683" s="1" t="str">
        <f>IF(Append1[[#This Row],[total_day_charge]]&gt;30,"Heavy User",
IF(Append1[[#This Row],[total_eve_charge]]&gt;20,"Evening User",
IF(Append1[[#This Row],[total_night_charge]]&gt;10,"Night User","Low User")))</f>
        <v>Evening User</v>
      </c>
    </row>
    <row r="1684" spans="1:27" hidden="1" x14ac:dyDescent="0.3">
      <c r="A1684">
        <v>933</v>
      </c>
      <c r="B1684" s="1" t="s">
        <v>43</v>
      </c>
      <c r="C1684">
        <v>55</v>
      </c>
      <c r="D1684" s="1" t="s">
        <v>26</v>
      </c>
      <c r="E1684" s="1">
        <v>0</v>
      </c>
      <c r="F1684" s="1" t="s">
        <v>23</v>
      </c>
      <c r="G1684">
        <v>0</v>
      </c>
      <c r="H1684" t="str">
        <f>IF(Append1[[#This Row],[number_vmail_messages]]&lt;=10, "Low",
IF(Append1[[#This Row],[number_vmail_messages]]&lt;=25, "Medium", "High"))</f>
        <v>Low</v>
      </c>
      <c r="I1684">
        <v>189</v>
      </c>
      <c r="J1684">
        <v>100</v>
      </c>
      <c r="K1684">
        <v>32.130000000000003</v>
      </c>
      <c r="L1684">
        <v>118.5</v>
      </c>
      <c r="M1684">
        <v>99</v>
      </c>
      <c r="N1684">
        <v>10.07</v>
      </c>
      <c r="O1684">
        <v>248.1</v>
      </c>
      <c r="P1684">
        <v>87</v>
      </c>
      <c r="Q1684">
        <v>11.16</v>
      </c>
      <c r="R1684">
        <v>17.100000000000001</v>
      </c>
      <c r="S1684">
        <v>6</v>
      </c>
      <c r="T1684">
        <v>4.62</v>
      </c>
      <c r="U1684" t="str">
        <f>IF(Append1[[#This Row],[total_intl_charge]] &lt;= MEDIAN(Append1[total_intl_charge]), "Low", "High")</f>
        <v>High</v>
      </c>
      <c r="V1684">
        <v>0</v>
      </c>
      <c r="W1684" t="s">
        <v>23</v>
      </c>
      <c r="X1684" s="1" t="s">
        <v>23</v>
      </c>
      <c r="Y1684">
        <f>IF(Append1[[#This Row],[churn]]="yes", 1,0)</f>
        <v>0</v>
      </c>
      <c r="Z1684" t="str">
        <f>IF(Append1[[#This Row],[total_eve_charge]]&lt;=15,"Low",
IF(Append1[[#This Row],[total_eve_charge]]&lt;=19,"Medium","High"))</f>
        <v>Low</v>
      </c>
      <c r="AA1684" s="1" t="str">
        <f>IF(Append1[[#This Row],[total_day_charge]]&gt;30,"Heavy User",
IF(Append1[[#This Row],[total_eve_charge]]&gt;20,"Evening User",
IF(Append1[[#This Row],[total_night_charge]]&gt;10,"Night User","Low User")))</f>
        <v>Heavy User</v>
      </c>
    </row>
    <row r="1685" spans="1:27" hidden="1" x14ac:dyDescent="0.3">
      <c r="A1685">
        <v>934</v>
      </c>
      <c r="B1685" s="1" t="s">
        <v>35</v>
      </c>
      <c r="C1685">
        <v>82</v>
      </c>
      <c r="D1685" s="1" t="s">
        <v>32</v>
      </c>
      <c r="E1685" s="1">
        <v>0</v>
      </c>
      <c r="F1685" s="1" t="s">
        <v>23</v>
      </c>
      <c r="G1685">
        <v>0</v>
      </c>
      <c r="H1685" t="str">
        <f>IF(Append1[[#This Row],[number_vmail_messages]]&lt;=10, "Low",
IF(Append1[[#This Row],[number_vmail_messages]]&lt;=25, "Medium", "High"))</f>
        <v>Low</v>
      </c>
      <c r="I1685">
        <v>101</v>
      </c>
      <c r="J1685">
        <v>93</v>
      </c>
      <c r="K1685">
        <v>17.170000000000002</v>
      </c>
      <c r="L1685">
        <v>155.6</v>
      </c>
      <c r="M1685">
        <v>104</v>
      </c>
      <c r="N1685">
        <v>13.23</v>
      </c>
      <c r="O1685">
        <v>304.39999999999998</v>
      </c>
      <c r="P1685">
        <v>93</v>
      </c>
      <c r="Q1685">
        <v>13.7</v>
      </c>
      <c r="R1685">
        <v>13.3</v>
      </c>
      <c r="S1685">
        <v>2</v>
      </c>
      <c r="T1685">
        <v>3.59</v>
      </c>
      <c r="U1685" t="str">
        <f>IF(Append1[[#This Row],[total_intl_charge]] &lt;= MEDIAN(Append1[total_intl_charge]), "Low", "High")</f>
        <v>High</v>
      </c>
      <c r="V1685">
        <v>0</v>
      </c>
      <c r="W1685" t="s">
        <v>23</v>
      </c>
      <c r="X1685" s="1" t="s">
        <v>23</v>
      </c>
      <c r="Y1685">
        <f>IF(Append1[[#This Row],[churn]]="yes", 1,0)</f>
        <v>0</v>
      </c>
      <c r="Z1685" t="str">
        <f>IF(Append1[[#This Row],[total_eve_charge]]&lt;=15,"Low",
IF(Append1[[#This Row],[total_eve_charge]]&lt;=19,"Medium","High"))</f>
        <v>Low</v>
      </c>
      <c r="AA1685" s="1" t="str">
        <f>IF(Append1[[#This Row],[total_day_charge]]&gt;30,"Heavy User",
IF(Append1[[#This Row],[total_eve_charge]]&gt;20,"Evening User",
IF(Append1[[#This Row],[total_night_charge]]&gt;10,"Night User","Low User")))</f>
        <v>Night User</v>
      </c>
    </row>
    <row r="1686" spans="1:27" hidden="1" x14ac:dyDescent="0.3">
      <c r="A1686">
        <v>935</v>
      </c>
      <c r="B1686" s="1" t="s">
        <v>27</v>
      </c>
      <c r="C1686">
        <v>152</v>
      </c>
      <c r="D1686" s="1" t="s">
        <v>22</v>
      </c>
      <c r="E1686" s="1">
        <v>0</v>
      </c>
      <c r="F1686" s="1" t="s">
        <v>23</v>
      </c>
      <c r="G1686">
        <v>0</v>
      </c>
      <c r="H1686" t="str">
        <f>IF(Append1[[#This Row],[number_vmail_messages]]&lt;=10, "Low",
IF(Append1[[#This Row],[number_vmail_messages]]&lt;=25, "Medium", "High"))</f>
        <v>Low</v>
      </c>
      <c r="I1686">
        <v>206.3</v>
      </c>
      <c r="J1686">
        <v>98</v>
      </c>
      <c r="K1686">
        <v>35.07</v>
      </c>
      <c r="L1686">
        <v>292.8</v>
      </c>
      <c r="M1686">
        <v>82</v>
      </c>
      <c r="N1686">
        <v>24.89</v>
      </c>
      <c r="O1686">
        <v>43.7</v>
      </c>
      <c r="P1686">
        <v>121</v>
      </c>
      <c r="Q1686">
        <v>1.97</v>
      </c>
      <c r="R1686">
        <v>10.6</v>
      </c>
      <c r="S1686">
        <v>4</v>
      </c>
      <c r="T1686">
        <v>2.86</v>
      </c>
      <c r="U1686" t="str">
        <f>IF(Append1[[#This Row],[total_intl_charge]] &lt;= MEDIAN(Append1[total_intl_charge]), "Low", "High")</f>
        <v>High</v>
      </c>
      <c r="V1686">
        <v>1</v>
      </c>
      <c r="W1686" t="s">
        <v>23</v>
      </c>
      <c r="X1686" s="1" t="s">
        <v>23</v>
      </c>
      <c r="Y1686">
        <f>IF(Append1[[#This Row],[churn]]="yes", 1,0)</f>
        <v>0</v>
      </c>
      <c r="Z1686" t="str">
        <f>IF(Append1[[#This Row],[total_eve_charge]]&lt;=15,"Low",
IF(Append1[[#This Row],[total_eve_charge]]&lt;=19,"Medium","High"))</f>
        <v>High</v>
      </c>
      <c r="AA1686" s="1" t="str">
        <f>IF(Append1[[#This Row],[total_day_charge]]&gt;30,"Heavy User",
IF(Append1[[#This Row],[total_eve_charge]]&gt;20,"Evening User",
IF(Append1[[#This Row],[total_night_charge]]&gt;10,"Night User","Low User")))</f>
        <v>Heavy User</v>
      </c>
    </row>
    <row r="1687" spans="1:27" x14ac:dyDescent="0.3">
      <c r="A1687">
        <v>936</v>
      </c>
      <c r="B1687" s="1" t="s">
        <v>75</v>
      </c>
      <c r="C1687">
        <v>108</v>
      </c>
      <c r="D1687" s="1" t="s">
        <v>32</v>
      </c>
      <c r="E1687" s="1">
        <v>0</v>
      </c>
      <c r="F1687" s="1" t="s">
        <v>24</v>
      </c>
      <c r="G1687">
        <v>15</v>
      </c>
      <c r="H1687" t="str">
        <f>IF(Append1[[#This Row],[number_vmail_messages]]&lt;=10, "Low",
IF(Append1[[#This Row],[number_vmail_messages]]&lt;=25, "Medium", "High"))</f>
        <v>Medium</v>
      </c>
      <c r="I1687">
        <v>165.1</v>
      </c>
      <c r="J1687">
        <v>85</v>
      </c>
      <c r="K1687">
        <v>28.07</v>
      </c>
      <c r="L1687">
        <v>267</v>
      </c>
      <c r="M1687">
        <v>93</v>
      </c>
      <c r="N1687">
        <v>22.7</v>
      </c>
      <c r="O1687">
        <v>250.7</v>
      </c>
      <c r="P1687">
        <v>114</v>
      </c>
      <c r="Q1687">
        <v>11.28</v>
      </c>
      <c r="R1687">
        <v>10.9</v>
      </c>
      <c r="S1687">
        <v>4</v>
      </c>
      <c r="T1687">
        <v>2.94</v>
      </c>
      <c r="U1687" t="str">
        <f>IF(Append1[[#This Row],[total_intl_charge]] &lt;= MEDIAN(Append1[total_intl_charge]), "Low", "High")</f>
        <v>High</v>
      </c>
      <c r="V1687">
        <v>1</v>
      </c>
      <c r="W1687" t="s">
        <v>23</v>
      </c>
      <c r="X1687" s="1" t="s">
        <v>23</v>
      </c>
      <c r="Y1687">
        <f>IF(Append1[[#This Row],[churn]]="yes", 1,0)</f>
        <v>0</v>
      </c>
      <c r="Z1687" t="str">
        <f>IF(Append1[[#This Row],[total_eve_charge]]&lt;=15,"Low",
IF(Append1[[#This Row],[total_eve_charge]]&lt;=19,"Medium","High"))</f>
        <v>High</v>
      </c>
      <c r="AA1687" s="1" t="str">
        <f>IF(Append1[[#This Row],[total_day_charge]]&gt;30,"Heavy User",
IF(Append1[[#This Row],[total_eve_charge]]&gt;20,"Evening User",
IF(Append1[[#This Row],[total_night_charge]]&gt;10,"Night User","Low User")))</f>
        <v>Evening User</v>
      </c>
    </row>
    <row r="1688" spans="1:27" hidden="1" x14ac:dyDescent="0.3">
      <c r="A1688">
        <v>937</v>
      </c>
      <c r="B1688" s="1" t="s">
        <v>67</v>
      </c>
      <c r="C1688">
        <v>98</v>
      </c>
      <c r="D1688" s="1" t="s">
        <v>32</v>
      </c>
      <c r="E1688" s="1">
        <v>0</v>
      </c>
      <c r="F1688" s="1" t="s">
        <v>23</v>
      </c>
      <c r="G1688">
        <v>0</v>
      </c>
      <c r="H1688" t="str">
        <f>IF(Append1[[#This Row],[number_vmail_messages]]&lt;=10, "Low",
IF(Append1[[#This Row],[number_vmail_messages]]&lt;=25, "Medium", "High"))</f>
        <v>Low</v>
      </c>
      <c r="I1688">
        <v>165</v>
      </c>
      <c r="J1688">
        <v>129</v>
      </c>
      <c r="K1688">
        <v>28.05</v>
      </c>
      <c r="L1688">
        <v>202.6</v>
      </c>
      <c r="M1688">
        <v>113</v>
      </c>
      <c r="N1688">
        <v>17.22</v>
      </c>
      <c r="O1688">
        <v>172.3</v>
      </c>
      <c r="P1688">
        <v>94</v>
      </c>
      <c r="Q1688">
        <v>7.75</v>
      </c>
      <c r="R1688">
        <v>12.5</v>
      </c>
      <c r="S1688">
        <v>7</v>
      </c>
      <c r="T1688">
        <v>3.38</v>
      </c>
      <c r="U1688" t="str">
        <f>IF(Append1[[#This Row],[total_intl_charge]] &lt;= MEDIAN(Append1[total_intl_charge]), "Low", "High")</f>
        <v>High</v>
      </c>
      <c r="V1688">
        <v>1</v>
      </c>
      <c r="W1688" t="s">
        <v>24</v>
      </c>
      <c r="X1688" s="1" t="s">
        <v>23</v>
      </c>
      <c r="Y1688">
        <f>IF(Append1[[#This Row],[churn]]="yes", 1,0)</f>
        <v>1</v>
      </c>
      <c r="Z1688" t="str">
        <f>IF(Append1[[#This Row],[total_eve_charge]]&lt;=15,"Low",
IF(Append1[[#This Row],[total_eve_charge]]&lt;=19,"Medium","High"))</f>
        <v>Medium</v>
      </c>
      <c r="AA1688" s="1" t="str">
        <f>IF(Append1[[#This Row],[total_day_charge]]&gt;30,"Heavy User",
IF(Append1[[#This Row],[total_eve_charge]]&gt;20,"Evening User",
IF(Append1[[#This Row],[total_night_charge]]&gt;10,"Night User","Low User")))</f>
        <v>Low User</v>
      </c>
    </row>
    <row r="1689" spans="1:27" hidden="1" x14ac:dyDescent="0.3">
      <c r="A1689">
        <v>938</v>
      </c>
      <c r="B1689" s="1" t="s">
        <v>30</v>
      </c>
      <c r="C1689">
        <v>130</v>
      </c>
      <c r="D1689" s="1" t="s">
        <v>22</v>
      </c>
      <c r="E1689" s="1">
        <v>0</v>
      </c>
      <c r="F1689" s="1" t="s">
        <v>23</v>
      </c>
      <c r="G1689">
        <v>0</v>
      </c>
      <c r="H1689" t="str">
        <f>IF(Append1[[#This Row],[number_vmail_messages]]&lt;=10, "Low",
IF(Append1[[#This Row],[number_vmail_messages]]&lt;=25, "Medium", "High"))</f>
        <v>Low</v>
      </c>
      <c r="I1689">
        <v>155.9</v>
      </c>
      <c r="J1689">
        <v>95</v>
      </c>
      <c r="K1689">
        <v>26.5</v>
      </c>
      <c r="L1689">
        <v>256.10000000000002</v>
      </c>
      <c r="M1689">
        <v>97</v>
      </c>
      <c r="N1689">
        <v>21.77</v>
      </c>
      <c r="O1689">
        <v>262.89999999999998</v>
      </c>
      <c r="P1689">
        <v>103</v>
      </c>
      <c r="Q1689">
        <v>11.83</v>
      </c>
      <c r="R1689">
        <v>11.7</v>
      </c>
      <c r="S1689">
        <v>3</v>
      </c>
      <c r="T1689">
        <v>3.16</v>
      </c>
      <c r="U1689" t="str">
        <f>IF(Append1[[#This Row],[total_intl_charge]] &lt;= MEDIAN(Append1[total_intl_charge]), "Low", "High")</f>
        <v>High</v>
      </c>
      <c r="V1689">
        <v>3</v>
      </c>
      <c r="W1689" t="s">
        <v>23</v>
      </c>
      <c r="X1689" s="1" t="s">
        <v>23</v>
      </c>
      <c r="Y1689">
        <f>IF(Append1[[#This Row],[churn]]="yes", 1,0)</f>
        <v>0</v>
      </c>
      <c r="Z1689" t="str">
        <f>IF(Append1[[#This Row],[total_eve_charge]]&lt;=15,"Low",
IF(Append1[[#This Row],[total_eve_charge]]&lt;=19,"Medium","High"))</f>
        <v>High</v>
      </c>
      <c r="AA1689" s="1" t="str">
        <f>IF(Append1[[#This Row],[total_day_charge]]&gt;30,"Heavy User",
IF(Append1[[#This Row],[total_eve_charge]]&gt;20,"Evening User",
IF(Append1[[#This Row],[total_night_charge]]&gt;10,"Night User","Low User")))</f>
        <v>Evening User</v>
      </c>
    </row>
    <row r="1690" spans="1:27" hidden="1" x14ac:dyDescent="0.3">
      <c r="A1690">
        <v>939</v>
      </c>
      <c r="B1690" s="1" t="s">
        <v>45</v>
      </c>
      <c r="C1690">
        <v>136</v>
      </c>
      <c r="D1690" s="1" t="s">
        <v>32</v>
      </c>
      <c r="E1690" s="1">
        <v>1</v>
      </c>
      <c r="F1690" s="1" t="s">
        <v>23</v>
      </c>
      <c r="G1690">
        <v>0</v>
      </c>
      <c r="H1690" t="str">
        <f>IF(Append1[[#This Row],[number_vmail_messages]]&lt;=10, "Low",
IF(Append1[[#This Row],[number_vmail_messages]]&lt;=25, "Medium", "High"))</f>
        <v>Low</v>
      </c>
      <c r="I1690">
        <v>199.2</v>
      </c>
      <c r="J1690">
        <v>122</v>
      </c>
      <c r="K1690">
        <v>33.86</v>
      </c>
      <c r="L1690">
        <v>214.7</v>
      </c>
      <c r="M1690">
        <v>114</v>
      </c>
      <c r="N1690">
        <v>18.25</v>
      </c>
      <c r="O1690">
        <v>150.9</v>
      </c>
      <c r="P1690">
        <v>105</v>
      </c>
      <c r="Q1690">
        <v>6.79</v>
      </c>
      <c r="R1690">
        <v>11.8</v>
      </c>
      <c r="S1690">
        <v>7</v>
      </c>
      <c r="T1690">
        <v>3.19</v>
      </c>
      <c r="U1690" t="str">
        <f>IF(Append1[[#This Row],[total_intl_charge]] &lt;= MEDIAN(Append1[total_intl_charge]), "Low", "High")</f>
        <v>High</v>
      </c>
      <c r="V1690">
        <v>1</v>
      </c>
      <c r="W1690" t="s">
        <v>23</v>
      </c>
      <c r="X1690" s="1" t="s">
        <v>24</v>
      </c>
      <c r="Y1690">
        <f>IF(Append1[[#This Row],[churn]]="yes", 1,0)</f>
        <v>0</v>
      </c>
      <c r="Z1690" t="str">
        <f>IF(Append1[[#This Row],[total_eve_charge]]&lt;=15,"Low",
IF(Append1[[#This Row],[total_eve_charge]]&lt;=19,"Medium","High"))</f>
        <v>Medium</v>
      </c>
      <c r="AA1690" s="1" t="str">
        <f>IF(Append1[[#This Row],[total_day_charge]]&gt;30,"Heavy User",
IF(Append1[[#This Row],[total_eve_charge]]&gt;20,"Evening User",
IF(Append1[[#This Row],[total_night_charge]]&gt;10,"Night User","Low User")))</f>
        <v>Heavy User</v>
      </c>
    </row>
    <row r="1691" spans="1:27" hidden="1" x14ac:dyDescent="0.3">
      <c r="A1691">
        <v>940</v>
      </c>
      <c r="B1691" s="1" t="s">
        <v>42</v>
      </c>
      <c r="C1691">
        <v>47</v>
      </c>
      <c r="D1691" s="1" t="s">
        <v>22</v>
      </c>
      <c r="E1691" s="1">
        <v>0</v>
      </c>
      <c r="F1691" s="1" t="s">
        <v>23</v>
      </c>
      <c r="G1691">
        <v>0</v>
      </c>
      <c r="H1691" t="str">
        <f>IF(Append1[[#This Row],[number_vmail_messages]]&lt;=10, "Low",
IF(Append1[[#This Row],[number_vmail_messages]]&lt;=25, "Medium", "High"))</f>
        <v>Low</v>
      </c>
      <c r="I1691">
        <v>155.30000000000001</v>
      </c>
      <c r="J1691">
        <v>116</v>
      </c>
      <c r="K1691">
        <v>26.4</v>
      </c>
      <c r="L1691">
        <v>188.2</v>
      </c>
      <c r="M1691">
        <v>85</v>
      </c>
      <c r="N1691">
        <v>16</v>
      </c>
      <c r="O1691">
        <v>247</v>
      </c>
      <c r="P1691">
        <v>73</v>
      </c>
      <c r="Q1691">
        <v>11.12</v>
      </c>
      <c r="R1691">
        <v>12.3</v>
      </c>
      <c r="S1691">
        <v>4</v>
      </c>
      <c r="T1691">
        <v>3.32</v>
      </c>
      <c r="U1691" t="str">
        <f>IF(Append1[[#This Row],[total_intl_charge]] &lt;= MEDIAN(Append1[total_intl_charge]), "Low", "High")</f>
        <v>High</v>
      </c>
      <c r="V1691">
        <v>3</v>
      </c>
      <c r="W1691" t="s">
        <v>23</v>
      </c>
      <c r="X1691" s="1" t="s">
        <v>23</v>
      </c>
      <c r="Y1691">
        <f>IF(Append1[[#This Row],[churn]]="yes", 1,0)</f>
        <v>0</v>
      </c>
      <c r="Z1691" t="str">
        <f>IF(Append1[[#This Row],[total_eve_charge]]&lt;=15,"Low",
IF(Append1[[#This Row],[total_eve_charge]]&lt;=19,"Medium","High"))</f>
        <v>Medium</v>
      </c>
      <c r="AA1691" s="1" t="str">
        <f>IF(Append1[[#This Row],[total_day_charge]]&gt;30,"Heavy User",
IF(Append1[[#This Row],[total_eve_charge]]&gt;20,"Evening User",
IF(Append1[[#This Row],[total_night_charge]]&gt;10,"Night User","Low User")))</f>
        <v>Night User</v>
      </c>
    </row>
    <row r="1692" spans="1:27" hidden="1" x14ac:dyDescent="0.3">
      <c r="A1692">
        <v>941</v>
      </c>
      <c r="B1692" s="1" t="s">
        <v>50</v>
      </c>
      <c r="C1692">
        <v>189</v>
      </c>
      <c r="D1692" s="1" t="s">
        <v>22</v>
      </c>
      <c r="E1692" s="1">
        <v>0</v>
      </c>
      <c r="F1692" s="1" t="s">
        <v>23</v>
      </c>
      <c r="G1692">
        <v>0</v>
      </c>
      <c r="H1692" t="str">
        <f>IF(Append1[[#This Row],[number_vmail_messages]]&lt;=10, "Low",
IF(Append1[[#This Row],[number_vmail_messages]]&lt;=25, "Medium", "High"))</f>
        <v>Low</v>
      </c>
      <c r="I1692">
        <v>208.3</v>
      </c>
      <c r="J1692">
        <v>106</v>
      </c>
      <c r="K1692">
        <v>35.409999999999997</v>
      </c>
      <c r="L1692">
        <v>236.7</v>
      </c>
      <c r="M1692">
        <v>123</v>
      </c>
      <c r="N1692">
        <v>20.12</v>
      </c>
      <c r="O1692">
        <v>179.1</v>
      </c>
      <c r="P1692">
        <v>120</v>
      </c>
      <c r="Q1692">
        <v>8.06</v>
      </c>
      <c r="R1692">
        <v>11.3</v>
      </c>
      <c r="S1692">
        <v>5</v>
      </c>
      <c r="T1692">
        <v>3.05</v>
      </c>
      <c r="U1692" t="str">
        <f>IF(Append1[[#This Row],[total_intl_charge]] &lt;= MEDIAN(Append1[total_intl_charge]), "Low", "High")</f>
        <v>High</v>
      </c>
      <c r="V1692">
        <v>3</v>
      </c>
      <c r="W1692" t="s">
        <v>23</v>
      </c>
      <c r="X1692" s="1" t="s">
        <v>23</v>
      </c>
      <c r="Y1692">
        <f>IF(Append1[[#This Row],[churn]]="yes", 1,0)</f>
        <v>0</v>
      </c>
      <c r="Z1692" t="str">
        <f>IF(Append1[[#This Row],[total_eve_charge]]&lt;=15,"Low",
IF(Append1[[#This Row],[total_eve_charge]]&lt;=19,"Medium","High"))</f>
        <v>High</v>
      </c>
      <c r="AA1692" s="1" t="str">
        <f>IF(Append1[[#This Row],[total_day_charge]]&gt;30,"Heavy User",
IF(Append1[[#This Row],[total_eve_charge]]&gt;20,"Evening User",
IF(Append1[[#This Row],[total_night_charge]]&gt;10,"Night User","Low User")))</f>
        <v>Heavy User</v>
      </c>
    </row>
    <row r="1693" spans="1:27" hidden="1" x14ac:dyDescent="0.3">
      <c r="A1693">
        <v>942</v>
      </c>
      <c r="B1693" s="1" t="s">
        <v>76</v>
      </c>
      <c r="C1693">
        <v>107</v>
      </c>
      <c r="D1693" s="1" t="s">
        <v>22</v>
      </c>
      <c r="E1693" s="1">
        <v>0</v>
      </c>
      <c r="F1693" s="1" t="s">
        <v>23</v>
      </c>
      <c r="G1693">
        <v>0</v>
      </c>
      <c r="H1693" t="str">
        <f>IF(Append1[[#This Row],[number_vmail_messages]]&lt;=10, "Low",
IF(Append1[[#This Row],[number_vmail_messages]]&lt;=25, "Medium", "High"))</f>
        <v>Low</v>
      </c>
      <c r="I1693">
        <v>157.1</v>
      </c>
      <c r="J1693">
        <v>79</v>
      </c>
      <c r="K1693">
        <v>26.71</v>
      </c>
      <c r="L1693">
        <v>162.6</v>
      </c>
      <c r="M1693">
        <v>124</v>
      </c>
      <c r="N1693">
        <v>13.82</v>
      </c>
      <c r="O1693">
        <v>150</v>
      </c>
      <c r="P1693">
        <v>138</v>
      </c>
      <c r="Q1693">
        <v>6.75</v>
      </c>
      <c r="R1693">
        <v>12.1</v>
      </c>
      <c r="S1693">
        <v>6</v>
      </c>
      <c r="T1693">
        <v>3.27</v>
      </c>
      <c r="U1693" t="str">
        <f>IF(Append1[[#This Row],[total_intl_charge]] &lt;= MEDIAN(Append1[total_intl_charge]), "Low", "High")</f>
        <v>High</v>
      </c>
      <c r="V1693">
        <v>1</v>
      </c>
      <c r="W1693" t="s">
        <v>23</v>
      </c>
      <c r="X1693" s="1" t="s">
        <v>23</v>
      </c>
      <c r="Y1693">
        <f>IF(Append1[[#This Row],[churn]]="yes", 1,0)</f>
        <v>0</v>
      </c>
      <c r="Z1693" t="str">
        <f>IF(Append1[[#This Row],[total_eve_charge]]&lt;=15,"Low",
IF(Append1[[#This Row],[total_eve_charge]]&lt;=19,"Medium","High"))</f>
        <v>Low</v>
      </c>
      <c r="AA1693" s="1" t="str">
        <f>IF(Append1[[#This Row],[total_day_charge]]&gt;30,"Heavy User",
IF(Append1[[#This Row],[total_eve_charge]]&gt;20,"Evening User",
IF(Append1[[#This Row],[total_night_charge]]&gt;10,"Night User","Low User")))</f>
        <v>Low User</v>
      </c>
    </row>
    <row r="1694" spans="1:27" hidden="1" x14ac:dyDescent="0.3">
      <c r="A1694">
        <v>943</v>
      </c>
      <c r="B1694" s="1" t="s">
        <v>46</v>
      </c>
      <c r="C1694">
        <v>91</v>
      </c>
      <c r="D1694" s="1" t="s">
        <v>22</v>
      </c>
      <c r="E1694" s="1">
        <v>0</v>
      </c>
      <c r="F1694" s="1" t="s">
        <v>23</v>
      </c>
      <c r="G1694">
        <v>0</v>
      </c>
      <c r="H1694" t="str">
        <f>IF(Append1[[#This Row],[number_vmail_messages]]&lt;=10, "Low",
IF(Append1[[#This Row],[number_vmail_messages]]&lt;=25, "Medium", "High"))</f>
        <v>Low</v>
      </c>
      <c r="I1694">
        <v>154.4</v>
      </c>
      <c r="J1694">
        <v>165</v>
      </c>
      <c r="K1694">
        <v>26.25</v>
      </c>
      <c r="L1694">
        <v>168.3</v>
      </c>
      <c r="M1694">
        <v>121</v>
      </c>
      <c r="N1694">
        <v>14.31</v>
      </c>
      <c r="O1694">
        <v>239.9</v>
      </c>
      <c r="P1694">
        <v>81</v>
      </c>
      <c r="Q1694">
        <v>10.8</v>
      </c>
      <c r="R1694">
        <v>11.7</v>
      </c>
      <c r="S1694">
        <v>4</v>
      </c>
      <c r="T1694">
        <v>3.16</v>
      </c>
      <c r="U1694" t="str">
        <f>IF(Append1[[#This Row],[total_intl_charge]] &lt;= MEDIAN(Append1[total_intl_charge]), "Low", "High")</f>
        <v>High</v>
      </c>
      <c r="V1694">
        <v>5</v>
      </c>
      <c r="W1694" t="s">
        <v>24</v>
      </c>
      <c r="X1694" s="1" t="s">
        <v>23</v>
      </c>
      <c r="Y1694">
        <f>IF(Append1[[#This Row],[churn]]="yes", 1,0)</f>
        <v>1</v>
      </c>
      <c r="Z1694" t="str">
        <f>IF(Append1[[#This Row],[total_eve_charge]]&lt;=15,"Low",
IF(Append1[[#This Row],[total_eve_charge]]&lt;=19,"Medium","High"))</f>
        <v>Low</v>
      </c>
      <c r="AA1694" s="1" t="str">
        <f>IF(Append1[[#This Row],[total_day_charge]]&gt;30,"Heavy User",
IF(Append1[[#This Row],[total_eve_charge]]&gt;20,"Evening User",
IF(Append1[[#This Row],[total_night_charge]]&gt;10,"Night User","Low User")))</f>
        <v>Night User</v>
      </c>
    </row>
    <row r="1695" spans="1:27" hidden="1" x14ac:dyDescent="0.3">
      <c r="A1695">
        <v>944</v>
      </c>
      <c r="B1695" s="1" t="s">
        <v>29</v>
      </c>
      <c r="C1695">
        <v>159</v>
      </c>
      <c r="D1695" s="1" t="s">
        <v>22</v>
      </c>
      <c r="E1695" s="1">
        <v>0</v>
      </c>
      <c r="F1695" s="1" t="s">
        <v>23</v>
      </c>
      <c r="G1695">
        <v>0</v>
      </c>
      <c r="H1695" t="str">
        <f>IF(Append1[[#This Row],[number_vmail_messages]]&lt;=10, "Low",
IF(Append1[[#This Row],[number_vmail_messages]]&lt;=25, "Medium", "High"))</f>
        <v>Low</v>
      </c>
      <c r="I1695">
        <v>189.1</v>
      </c>
      <c r="J1695">
        <v>105</v>
      </c>
      <c r="K1695">
        <v>32.15</v>
      </c>
      <c r="L1695">
        <v>246.1</v>
      </c>
      <c r="M1695">
        <v>147</v>
      </c>
      <c r="N1695">
        <v>20.92</v>
      </c>
      <c r="O1695">
        <v>242</v>
      </c>
      <c r="P1695">
        <v>106</v>
      </c>
      <c r="Q1695">
        <v>10.89</v>
      </c>
      <c r="R1695">
        <v>10.4</v>
      </c>
      <c r="S1695">
        <v>5</v>
      </c>
      <c r="T1695">
        <v>2.81</v>
      </c>
      <c r="U1695" t="str">
        <f>IF(Append1[[#This Row],[total_intl_charge]] &lt;= MEDIAN(Append1[total_intl_charge]), "Low", "High")</f>
        <v>High</v>
      </c>
      <c r="V1695">
        <v>1</v>
      </c>
      <c r="W1695" t="s">
        <v>24</v>
      </c>
      <c r="X1695" s="1" t="s">
        <v>23</v>
      </c>
      <c r="Y1695">
        <f>IF(Append1[[#This Row],[churn]]="yes", 1,0)</f>
        <v>1</v>
      </c>
      <c r="Z1695" t="str">
        <f>IF(Append1[[#This Row],[total_eve_charge]]&lt;=15,"Low",
IF(Append1[[#This Row],[total_eve_charge]]&lt;=19,"Medium","High"))</f>
        <v>High</v>
      </c>
      <c r="AA1695" s="1" t="str">
        <f>IF(Append1[[#This Row],[total_day_charge]]&gt;30,"Heavy User",
IF(Append1[[#This Row],[total_eve_charge]]&gt;20,"Evening User",
IF(Append1[[#This Row],[total_night_charge]]&gt;10,"Night User","Low User")))</f>
        <v>Heavy User</v>
      </c>
    </row>
    <row r="1696" spans="1:27" x14ac:dyDescent="0.3">
      <c r="A1696">
        <v>945</v>
      </c>
      <c r="B1696" s="1" t="s">
        <v>56</v>
      </c>
      <c r="C1696">
        <v>11</v>
      </c>
      <c r="D1696" s="1" t="s">
        <v>32</v>
      </c>
      <c r="E1696" s="1">
        <v>0</v>
      </c>
      <c r="F1696" s="1" t="s">
        <v>24</v>
      </c>
      <c r="G1696">
        <v>24</v>
      </c>
      <c r="H1696" t="str">
        <f>IF(Append1[[#This Row],[number_vmail_messages]]&lt;=10, "Low",
IF(Append1[[#This Row],[number_vmail_messages]]&lt;=25, "Medium", "High"))</f>
        <v>Medium</v>
      </c>
      <c r="I1696">
        <v>131.5</v>
      </c>
      <c r="J1696">
        <v>98</v>
      </c>
      <c r="K1696">
        <v>22.36</v>
      </c>
      <c r="L1696">
        <v>230.2</v>
      </c>
      <c r="M1696">
        <v>111</v>
      </c>
      <c r="N1696">
        <v>19.57</v>
      </c>
      <c r="O1696">
        <v>283.7</v>
      </c>
      <c r="P1696">
        <v>87</v>
      </c>
      <c r="Q1696">
        <v>12.77</v>
      </c>
      <c r="R1696">
        <v>10</v>
      </c>
      <c r="S1696">
        <v>3</v>
      </c>
      <c r="T1696">
        <v>2.7</v>
      </c>
      <c r="U1696" t="str">
        <f>IF(Append1[[#This Row],[total_intl_charge]] &lt;= MEDIAN(Append1[total_intl_charge]), "Low", "High")</f>
        <v>Low</v>
      </c>
      <c r="V1696">
        <v>2</v>
      </c>
      <c r="W1696" t="s">
        <v>23</v>
      </c>
      <c r="X1696" s="1" t="s">
        <v>23</v>
      </c>
      <c r="Y1696">
        <f>IF(Append1[[#This Row],[churn]]="yes", 1,0)</f>
        <v>0</v>
      </c>
      <c r="Z1696" t="str">
        <f>IF(Append1[[#This Row],[total_eve_charge]]&lt;=15,"Low",
IF(Append1[[#This Row],[total_eve_charge]]&lt;=19,"Medium","High"))</f>
        <v>High</v>
      </c>
      <c r="AA1696" s="1" t="str">
        <f>IF(Append1[[#This Row],[total_day_charge]]&gt;30,"Heavy User",
IF(Append1[[#This Row],[total_eve_charge]]&gt;20,"Evening User",
IF(Append1[[#This Row],[total_night_charge]]&gt;10,"Night User","Low User")))</f>
        <v>Night User</v>
      </c>
    </row>
    <row r="1697" spans="1:27" hidden="1" x14ac:dyDescent="0.3">
      <c r="A1697">
        <v>946</v>
      </c>
      <c r="B1697" s="1" t="s">
        <v>44</v>
      </c>
      <c r="C1697">
        <v>167</v>
      </c>
      <c r="D1697" s="1" t="s">
        <v>22</v>
      </c>
      <c r="E1697" s="1">
        <v>0</v>
      </c>
      <c r="F1697" s="1" t="s">
        <v>23</v>
      </c>
      <c r="G1697">
        <v>0</v>
      </c>
      <c r="H1697" t="str">
        <f>IF(Append1[[#This Row],[number_vmail_messages]]&lt;=10, "Low",
IF(Append1[[#This Row],[number_vmail_messages]]&lt;=25, "Medium", "High"))</f>
        <v>Low</v>
      </c>
      <c r="I1697">
        <v>166.4</v>
      </c>
      <c r="J1697">
        <v>85</v>
      </c>
      <c r="K1697">
        <v>28.29</v>
      </c>
      <c r="L1697">
        <v>243.2</v>
      </c>
      <c r="M1697">
        <v>135</v>
      </c>
      <c r="N1697">
        <v>20.67</v>
      </c>
      <c r="O1697">
        <v>229.2</v>
      </c>
      <c r="P1697">
        <v>95</v>
      </c>
      <c r="Q1697">
        <v>10.31</v>
      </c>
      <c r="R1697">
        <v>9.9</v>
      </c>
      <c r="S1697">
        <v>5</v>
      </c>
      <c r="T1697">
        <v>2.67</v>
      </c>
      <c r="U1697" t="str">
        <f>IF(Append1[[#This Row],[total_intl_charge]] &lt;= MEDIAN(Append1[total_intl_charge]), "Low", "High")</f>
        <v>Low</v>
      </c>
      <c r="V1697">
        <v>1</v>
      </c>
      <c r="W1697" t="s">
        <v>23</v>
      </c>
      <c r="X1697" s="1" t="s">
        <v>23</v>
      </c>
      <c r="Y1697">
        <f>IF(Append1[[#This Row],[churn]]="yes", 1,0)</f>
        <v>0</v>
      </c>
      <c r="Z1697" t="str">
        <f>IF(Append1[[#This Row],[total_eve_charge]]&lt;=15,"Low",
IF(Append1[[#This Row],[total_eve_charge]]&lt;=19,"Medium","High"))</f>
        <v>High</v>
      </c>
      <c r="AA1697" s="1" t="str">
        <f>IF(Append1[[#This Row],[total_day_charge]]&gt;30,"Heavy User",
IF(Append1[[#This Row],[total_eve_charge]]&gt;20,"Evening User",
IF(Append1[[#This Row],[total_night_charge]]&gt;10,"Night User","Low User")))</f>
        <v>Evening User</v>
      </c>
    </row>
    <row r="1698" spans="1:27" x14ac:dyDescent="0.3">
      <c r="A1698">
        <v>947</v>
      </c>
      <c r="B1698" s="1" t="s">
        <v>28</v>
      </c>
      <c r="C1698">
        <v>99</v>
      </c>
      <c r="D1698" s="1" t="s">
        <v>32</v>
      </c>
      <c r="E1698" s="1">
        <v>0</v>
      </c>
      <c r="F1698" s="1" t="s">
        <v>24</v>
      </c>
      <c r="G1698">
        <v>19</v>
      </c>
      <c r="H1698" t="str">
        <f>IF(Append1[[#This Row],[number_vmail_messages]]&lt;=10, "Low",
IF(Append1[[#This Row],[number_vmail_messages]]&lt;=25, "Medium", "High"))</f>
        <v>Medium</v>
      </c>
      <c r="I1698">
        <v>87.7</v>
      </c>
      <c r="J1698">
        <v>103</v>
      </c>
      <c r="K1698">
        <v>14.91</v>
      </c>
      <c r="L1698">
        <v>223</v>
      </c>
      <c r="M1698">
        <v>86</v>
      </c>
      <c r="N1698">
        <v>18.96</v>
      </c>
      <c r="O1698">
        <v>182.3</v>
      </c>
      <c r="P1698">
        <v>112</v>
      </c>
      <c r="Q1698">
        <v>8.1999999999999993</v>
      </c>
      <c r="R1698">
        <v>7.3</v>
      </c>
      <c r="S1698">
        <v>4</v>
      </c>
      <c r="T1698">
        <v>1.97</v>
      </c>
      <c r="U1698" t="str">
        <f>IF(Append1[[#This Row],[total_intl_charge]] &lt;= MEDIAN(Append1[total_intl_charge]), "Low", "High")</f>
        <v>Low</v>
      </c>
      <c r="V1698">
        <v>2</v>
      </c>
      <c r="W1698" t="s">
        <v>23</v>
      </c>
      <c r="X1698" s="1" t="s">
        <v>23</v>
      </c>
      <c r="Y1698">
        <f>IF(Append1[[#This Row],[churn]]="yes", 1,0)</f>
        <v>0</v>
      </c>
      <c r="Z1698" t="str">
        <f>IF(Append1[[#This Row],[total_eve_charge]]&lt;=15,"Low",
IF(Append1[[#This Row],[total_eve_charge]]&lt;=19,"Medium","High"))</f>
        <v>Medium</v>
      </c>
      <c r="AA1698" s="1" t="str">
        <f>IF(Append1[[#This Row],[total_day_charge]]&gt;30,"Heavy User",
IF(Append1[[#This Row],[total_eve_charge]]&gt;20,"Evening User",
IF(Append1[[#This Row],[total_night_charge]]&gt;10,"Night User","Low User")))</f>
        <v>Low User</v>
      </c>
    </row>
    <row r="1699" spans="1:27" x14ac:dyDescent="0.3">
      <c r="A1699">
        <v>948</v>
      </c>
      <c r="B1699" s="1" t="s">
        <v>21</v>
      </c>
      <c r="C1699">
        <v>159</v>
      </c>
      <c r="D1699" s="1" t="s">
        <v>22</v>
      </c>
      <c r="E1699" s="1">
        <v>0</v>
      </c>
      <c r="F1699" s="1" t="s">
        <v>24</v>
      </c>
      <c r="G1699">
        <v>19</v>
      </c>
      <c r="H1699" t="str">
        <f>IF(Append1[[#This Row],[number_vmail_messages]]&lt;=10, "Low",
IF(Append1[[#This Row],[number_vmail_messages]]&lt;=25, "Medium", "High"))</f>
        <v>Medium</v>
      </c>
      <c r="I1699">
        <v>184.1</v>
      </c>
      <c r="J1699">
        <v>78</v>
      </c>
      <c r="K1699">
        <v>31.3</v>
      </c>
      <c r="L1699">
        <v>194.5</v>
      </c>
      <c r="M1699">
        <v>71</v>
      </c>
      <c r="N1699">
        <v>16.53</v>
      </c>
      <c r="O1699">
        <v>225.6</v>
      </c>
      <c r="P1699">
        <v>101</v>
      </c>
      <c r="Q1699">
        <v>10.15</v>
      </c>
      <c r="R1699">
        <v>16.899999999999999</v>
      </c>
      <c r="S1699">
        <v>3</v>
      </c>
      <c r="T1699">
        <v>4.5599999999999996</v>
      </c>
      <c r="U1699" t="str">
        <f>IF(Append1[[#This Row],[total_intl_charge]] &lt;= MEDIAN(Append1[total_intl_charge]), "Low", "High")</f>
        <v>High</v>
      </c>
      <c r="V1699">
        <v>0</v>
      </c>
      <c r="W1699" t="s">
        <v>23</v>
      </c>
      <c r="X1699" s="1" t="s">
        <v>23</v>
      </c>
      <c r="Y1699">
        <f>IF(Append1[[#This Row],[churn]]="yes", 1,0)</f>
        <v>0</v>
      </c>
      <c r="Z1699" t="str">
        <f>IF(Append1[[#This Row],[total_eve_charge]]&lt;=15,"Low",
IF(Append1[[#This Row],[total_eve_charge]]&lt;=19,"Medium","High"))</f>
        <v>Medium</v>
      </c>
      <c r="AA1699" s="1" t="str">
        <f>IF(Append1[[#This Row],[total_day_charge]]&gt;30,"Heavy User",
IF(Append1[[#This Row],[total_eve_charge]]&gt;20,"Evening User",
IF(Append1[[#This Row],[total_night_charge]]&gt;10,"Night User","Low User")))</f>
        <v>Heavy User</v>
      </c>
    </row>
    <row r="1700" spans="1:27" hidden="1" x14ac:dyDescent="0.3">
      <c r="A1700">
        <v>949</v>
      </c>
      <c r="B1700" s="1" t="s">
        <v>25</v>
      </c>
      <c r="C1700">
        <v>71</v>
      </c>
      <c r="D1700" s="1" t="s">
        <v>22</v>
      </c>
      <c r="E1700" s="1">
        <v>0</v>
      </c>
      <c r="F1700" s="1" t="s">
        <v>23</v>
      </c>
      <c r="G1700">
        <v>0</v>
      </c>
      <c r="H1700" t="str">
        <f>IF(Append1[[#This Row],[number_vmail_messages]]&lt;=10, "Low",
IF(Append1[[#This Row],[number_vmail_messages]]&lt;=25, "Medium", "High"))</f>
        <v>Low</v>
      </c>
      <c r="I1700">
        <v>103.3</v>
      </c>
      <c r="J1700">
        <v>103</v>
      </c>
      <c r="K1700">
        <v>17.559999999999999</v>
      </c>
      <c r="L1700">
        <v>138.5</v>
      </c>
      <c r="M1700">
        <v>79</v>
      </c>
      <c r="N1700">
        <v>11.77</v>
      </c>
      <c r="O1700">
        <v>164.8</v>
      </c>
      <c r="P1700">
        <v>98</v>
      </c>
      <c r="Q1700">
        <v>7.42</v>
      </c>
      <c r="R1700">
        <v>9</v>
      </c>
      <c r="S1700">
        <v>2</v>
      </c>
      <c r="T1700">
        <v>2.4300000000000002</v>
      </c>
      <c r="U1700" t="str">
        <f>IF(Append1[[#This Row],[total_intl_charge]] &lt;= MEDIAN(Append1[total_intl_charge]), "Low", "High")</f>
        <v>Low</v>
      </c>
      <c r="V1700">
        <v>2</v>
      </c>
      <c r="W1700" t="s">
        <v>23</v>
      </c>
      <c r="X1700" s="1" t="s">
        <v>23</v>
      </c>
      <c r="Y1700">
        <f>IF(Append1[[#This Row],[churn]]="yes", 1,0)</f>
        <v>0</v>
      </c>
      <c r="Z1700" t="str">
        <f>IF(Append1[[#This Row],[total_eve_charge]]&lt;=15,"Low",
IF(Append1[[#This Row],[total_eve_charge]]&lt;=19,"Medium","High"))</f>
        <v>Low</v>
      </c>
      <c r="AA1700" s="1" t="str">
        <f>IF(Append1[[#This Row],[total_day_charge]]&gt;30,"Heavy User",
IF(Append1[[#This Row],[total_eve_charge]]&gt;20,"Evening User",
IF(Append1[[#This Row],[total_night_charge]]&gt;10,"Night User","Low User")))</f>
        <v>Low User</v>
      </c>
    </row>
    <row r="1701" spans="1:27" hidden="1" x14ac:dyDescent="0.3">
      <c r="A1701">
        <v>950</v>
      </c>
      <c r="B1701" s="1" t="s">
        <v>53</v>
      </c>
      <c r="C1701">
        <v>122</v>
      </c>
      <c r="D1701" s="1" t="s">
        <v>22</v>
      </c>
      <c r="E1701" s="1">
        <v>0</v>
      </c>
      <c r="F1701" s="1" t="s">
        <v>23</v>
      </c>
      <c r="G1701">
        <v>0</v>
      </c>
      <c r="H1701" t="str">
        <f>IF(Append1[[#This Row],[number_vmail_messages]]&lt;=10, "Low",
IF(Append1[[#This Row],[number_vmail_messages]]&lt;=25, "Medium", "High"))</f>
        <v>Low</v>
      </c>
      <c r="I1701">
        <v>35.1</v>
      </c>
      <c r="J1701">
        <v>62</v>
      </c>
      <c r="K1701">
        <v>5.97</v>
      </c>
      <c r="L1701">
        <v>180.8</v>
      </c>
      <c r="M1701">
        <v>89</v>
      </c>
      <c r="N1701">
        <v>15.37</v>
      </c>
      <c r="O1701">
        <v>251.6</v>
      </c>
      <c r="P1701">
        <v>58</v>
      </c>
      <c r="Q1701">
        <v>11.32</v>
      </c>
      <c r="R1701">
        <v>12.7</v>
      </c>
      <c r="S1701">
        <v>2</v>
      </c>
      <c r="T1701">
        <v>3.43</v>
      </c>
      <c r="U1701" t="str">
        <f>IF(Append1[[#This Row],[total_intl_charge]] &lt;= MEDIAN(Append1[total_intl_charge]), "Low", "High")</f>
        <v>High</v>
      </c>
      <c r="V1701">
        <v>1</v>
      </c>
      <c r="W1701" t="s">
        <v>23</v>
      </c>
      <c r="X1701" s="1" t="s">
        <v>23</v>
      </c>
      <c r="Y1701">
        <f>IF(Append1[[#This Row],[churn]]="yes", 1,0)</f>
        <v>0</v>
      </c>
      <c r="Z1701" t="str">
        <f>IF(Append1[[#This Row],[total_eve_charge]]&lt;=15,"Low",
IF(Append1[[#This Row],[total_eve_charge]]&lt;=19,"Medium","High"))</f>
        <v>Medium</v>
      </c>
      <c r="AA1701" s="1" t="str">
        <f>IF(Append1[[#This Row],[total_day_charge]]&gt;30,"Heavy User",
IF(Append1[[#This Row],[total_eve_charge]]&gt;20,"Evening User",
IF(Append1[[#This Row],[total_night_charge]]&gt;10,"Night User","Low User")))</f>
        <v>Night User</v>
      </c>
    </row>
    <row r="1702" spans="1:27" x14ac:dyDescent="0.3">
      <c r="A1702">
        <v>951</v>
      </c>
      <c r="B1702" s="1" t="s">
        <v>71</v>
      </c>
      <c r="C1702">
        <v>83</v>
      </c>
      <c r="D1702" s="1" t="s">
        <v>22</v>
      </c>
      <c r="E1702" s="1">
        <v>0</v>
      </c>
      <c r="F1702" s="1" t="s">
        <v>24</v>
      </c>
      <c r="G1702">
        <v>37</v>
      </c>
      <c r="H1702" t="str">
        <f>IF(Append1[[#This Row],[number_vmail_messages]]&lt;=10, "Low",
IF(Append1[[#This Row],[number_vmail_messages]]&lt;=25, "Medium", "High"))</f>
        <v>High</v>
      </c>
      <c r="I1702">
        <v>78.5</v>
      </c>
      <c r="J1702">
        <v>109</v>
      </c>
      <c r="K1702">
        <v>13.35</v>
      </c>
      <c r="L1702">
        <v>210.5</v>
      </c>
      <c r="M1702">
        <v>101</v>
      </c>
      <c r="N1702">
        <v>17.89</v>
      </c>
      <c r="O1702">
        <v>179.7</v>
      </c>
      <c r="P1702">
        <v>102</v>
      </c>
      <c r="Q1702">
        <v>8.09</v>
      </c>
      <c r="R1702">
        <v>11.8</v>
      </c>
      <c r="S1702">
        <v>4</v>
      </c>
      <c r="T1702">
        <v>3.19</v>
      </c>
      <c r="U1702" t="str">
        <f>IF(Append1[[#This Row],[total_intl_charge]] &lt;= MEDIAN(Append1[total_intl_charge]), "Low", "High")</f>
        <v>High</v>
      </c>
      <c r="V1702">
        <v>1</v>
      </c>
      <c r="W1702" t="s">
        <v>23</v>
      </c>
      <c r="X1702" s="1" t="s">
        <v>23</v>
      </c>
      <c r="Y1702">
        <f>IF(Append1[[#This Row],[churn]]="yes", 1,0)</f>
        <v>0</v>
      </c>
      <c r="Z1702" t="str">
        <f>IF(Append1[[#This Row],[total_eve_charge]]&lt;=15,"Low",
IF(Append1[[#This Row],[total_eve_charge]]&lt;=19,"Medium","High"))</f>
        <v>Medium</v>
      </c>
      <c r="AA1702" s="1" t="str">
        <f>IF(Append1[[#This Row],[total_day_charge]]&gt;30,"Heavy User",
IF(Append1[[#This Row],[total_eve_charge]]&gt;20,"Evening User",
IF(Append1[[#This Row],[total_night_charge]]&gt;10,"Night User","Low User")))</f>
        <v>Low User</v>
      </c>
    </row>
    <row r="1703" spans="1:27" hidden="1" x14ac:dyDescent="0.3">
      <c r="A1703">
        <v>952</v>
      </c>
      <c r="B1703" s="1" t="s">
        <v>74</v>
      </c>
      <c r="C1703">
        <v>64</v>
      </c>
      <c r="D1703" s="1" t="s">
        <v>32</v>
      </c>
      <c r="E1703" s="1">
        <v>0</v>
      </c>
      <c r="F1703" s="1" t="s">
        <v>23</v>
      </c>
      <c r="G1703">
        <v>0</v>
      </c>
      <c r="H1703" t="str">
        <f>IF(Append1[[#This Row],[number_vmail_messages]]&lt;=10, "Low",
IF(Append1[[#This Row],[number_vmail_messages]]&lt;=25, "Medium", "High"))</f>
        <v>Low</v>
      </c>
      <c r="I1703">
        <v>148.1</v>
      </c>
      <c r="J1703">
        <v>73</v>
      </c>
      <c r="K1703">
        <v>25.18</v>
      </c>
      <c r="L1703">
        <v>164.9</v>
      </c>
      <c r="M1703">
        <v>101</v>
      </c>
      <c r="N1703">
        <v>14.02</v>
      </c>
      <c r="O1703">
        <v>216</v>
      </c>
      <c r="P1703">
        <v>125</v>
      </c>
      <c r="Q1703">
        <v>9.7200000000000006</v>
      </c>
      <c r="R1703">
        <v>12.3</v>
      </c>
      <c r="S1703">
        <v>2</v>
      </c>
      <c r="T1703">
        <v>3.32</v>
      </c>
      <c r="U1703" t="str">
        <f>IF(Append1[[#This Row],[total_intl_charge]] &lt;= MEDIAN(Append1[total_intl_charge]), "Low", "High")</f>
        <v>High</v>
      </c>
      <c r="V1703">
        <v>5</v>
      </c>
      <c r="W1703" t="s">
        <v>24</v>
      </c>
      <c r="X1703" s="1" t="s">
        <v>23</v>
      </c>
      <c r="Y1703">
        <f>IF(Append1[[#This Row],[churn]]="yes", 1,0)</f>
        <v>1</v>
      </c>
      <c r="Z1703" t="str">
        <f>IF(Append1[[#This Row],[total_eve_charge]]&lt;=15,"Low",
IF(Append1[[#This Row],[total_eve_charge]]&lt;=19,"Medium","High"))</f>
        <v>Low</v>
      </c>
      <c r="AA1703" s="1" t="str">
        <f>IF(Append1[[#This Row],[total_day_charge]]&gt;30,"Heavy User",
IF(Append1[[#This Row],[total_eve_charge]]&gt;20,"Evening User",
IF(Append1[[#This Row],[total_night_charge]]&gt;10,"Night User","Low User")))</f>
        <v>Low User</v>
      </c>
    </row>
    <row r="1704" spans="1:27" x14ac:dyDescent="0.3">
      <c r="A1704">
        <v>953</v>
      </c>
      <c r="B1704" s="1" t="s">
        <v>35</v>
      </c>
      <c r="C1704">
        <v>144</v>
      </c>
      <c r="D1704" s="1" t="s">
        <v>22</v>
      </c>
      <c r="E1704" s="1">
        <v>0</v>
      </c>
      <c r="F1704" s="1" t="s">
        <v>24</v>
      </c>
      <c r="G1704">
        <v>33</v>
      </c>
      <c r="H1704" t="str">
        <f>IF(Append1[[#This Row],[number_vmail_messages]]&lt;=10, "Low",
IF(Append1[[#This Row],[number_vmail_messages]]&lt;=25, "Medium", "High"))</f>
        <v>High</v>
      </c>
      <c r="I1704">
        <v>251.6</v>
      </c>
      <c r="J1704">
        <v>87</v>
      </c>
      <c r="K1704">
        <v>42.77</v>
      </c>
      <c r="L1704">
        <v>197.6</v>
      </c>
      <c r="M1704">
        <v>118</v>
      </c>
      <c r="N1704">
        <v>16.8</v>
      </c>
      <c r="O1704">
        <v>209.2</v>
      </c>
      <c r="P1704">
        <v>97</v>
      </c>
      <c r="Q1704">
        <v>9.41</v>
      </c>
      <c r="R1704">
        <v>12.2</v>
      </c>
      <c r="S1704">
        <v>3</v>
      </c>
      <c r="T1704">
        <v>3.29</v>
      </c>
      <c r="U1704" t="str">
        <f>IF(Append1[[#This Row],[total_intl_charge]] &lt;= MEDIAN(Append1[total_intl_charge]), "Low", "High")</f>
        <v>High</v>
      </c>
      <c r="V1704">
        <v>2</v>
      </c>
      <c r="W1704" t="s">
        <v>23</v>
      </c>
      <c r="X1704" s="1" t="s">
        <v>23</v>
      </c>
      <c r="Y1704">
        <f>IF(Append1[[#This Row],[churn]]="yes", 1,0)</f>
        <v>0</v>
      </c>
      <c r="Z1704" t="str">
        <f>IF(Append1[[#This Row],[total_eve_charge]]&lt;=15,"Low",
IF(Append1[[#This Row],[total_eve_charge]]&lt;=19,"Medium","High"))</f>
        <v>Medium</v>
      </c>
      <c r="AA1704" s="1" t="str">
        <f>IF(Append1[[#This Row],[total_day_charge]]&gt;30,"Heavy User",
IF(Append1[[#This Row],[total_eve_charge]]&gt;20,"Evening User",
IF(Append1[[#This Row],[total_night_charge]]&gt;10,"Night User","Low User")))</f>
        <v>Heavy User</v>
      </c>
    </row>
    <row r="1705" spans="1:27" x14ac:dyDescent="0.3">
      <c r="A1705">
        <v>954</v>
      </c>
      <c r="B1705" s="1" t="s">
        <v>36</v>
      </c>
      <c r="C1705">
        <v>106</v>
      </c>
      <c r="D1705" s="1" t="s">
        <v>22</v>
      </c>
      <c r="E1705" s="1">
        <v>1</v>
      </c>
      <c r="F1705" s="1" t="s">
        <v>24</v>
      </c>
      <c r="G1705">
        <v>26</v>
      </c>
      <c r="H1705" t="str">
        <f>IF(Append1[[#This Row],[number_vmail_messages]]&lt;=10, "Low",
IF(Append1[[#This Row],[number_vmail_messages]]&lt;=25, "Medium", "High"))</f>
        <v>High</v>
      </c>
      <c r="I1705">
        <v>270.3</v>
      </c>
      <c r="J1705">
        <v>111</v>
      </c>
      <c r="K1705">
        <v>45.95</v>
      </c>
      <c r="L1705">
        <v>215.2</v>
      </c>
      <c r="M1705">
        <v>90</v>
      </c>
      <c r="N1705">
        <v>18.29</v>
      </c>
      <c r="O1705">
        <v>254</v>
      </c>
      <c r="P1705">
        <v>133</v>
      </c>
      <c r="Q1705">
        <v>11.43</v>
      </c>
      <c r="R1705">
        <v>14.4</v>
      </c>
      <c r="S1705">
        <v>7</v>
      </c>
      <c r="T1705">
        <v>3.89</v>
      </c>
      <c r="U1705" t="str">
        <f>IF(Append1[[#This Row],[total_intl_charge]] &lt;= MEDIAN(Append1[total_intl_charge]), "Low", "High")</f>
        <v>High</v>
      </c>
      <c r="V1705">
        <v>1</v>
      </c>
      <c r="W1705" t="s">
        <v>24</v>
      </c>
      <c r="X1705" s="1" t="s">
        <v>24</v>
      </c>
      <c r="Y1705">
        <f>IF(Append1[[#This Row],[churn]]="yes", 1,0)</f>
        <v>1</v>
      </c>
      <c r="Z1705" t="str">
        <f>IF(Append1[[#This Row],[total_eve_charge]]&lt;=15,"Low",
IF(Append1[[#This Row],[total_eve_charge]]&lt;=19,"Medium","High"))</f>
        <v>Medium</v>
      </c>
      <c r="AA1705" s="1" t="str">
        <f>IF(Append1[[#This Row],[total_day_charge]]&gt;30,"Heavy User",
IF(Append1[[#This Row],[total_eve_charge]]&gt;20,"Evening User",
IF(Append1[[#This Row],[total_night_charge]]&gt;10,"Night User","Low User")))</f>
        <v>Heavy User</v>
      </c>
    </row>
    <row r="1706" spans="1:27" x14ac:dyDescent="0.3">
      <c r="A1706">
        <v>955</v>
      </c>
      <c r="B1706" s="1" t="s">
        <v>40</v>
      </c>
      <c r="C1706">
        <v>19</v>
      </c>
      <c r="D1706" s="1" t="s">
        <v>26</v>
      </c>
      <c r="E1706" s="1">
        <v>0</v>
      </c>
      <c r="F1706" s="1" t="s">
        <v>24</v>
      </c>
      <c r="G1706">
        <v>34</v>
      </c>
      <c r="H1706" t="str">
        <f>IF(Append1[[#This Row],[number_vmail_messages]]&lt;=10, "Low",
IF(Append1[[#This Row],[number_vmail_messages]]&lt;=25, "Medium", "High"))</f>
        <v>High</v>
      </c>
      <c r="I1706">
        <v>156.6</v>
      </c>
      <c r="J1706">
        <v>97</v>
      </c>
      <c r="K1706">
        <v>26.62</v>
      </c>
      <c r="L1706">
        <v>224.2</v>
      </c>
      <c r="M1706">
        <v>97</v>
      </c>
      <c r="N1706">
        <v>19.059999999999999</v>
      </c>
      <c r="O1706">
        <v>260.89999999999998</v>
      </c>
      <c r="P1706">
        <v>135</v>
      </c>
      <c r="Q1706">
        <v>11.74</v>
      </c>
      <c r="R1706">
        <v>11.3</v>
      </c>
      <c r="S1706">
        <v>1</v>
      </c>
      <c r="T1706">
        <v>3.05</v>
      </c>
      <c r="U1706" t="str">
        <f>IF(Append1[[#This Row],[total_intl_charge]] &lt;= MEDIAN(Append1[total_intl_charge]), "Low", "High")</f>
        <v>High</v>
      </c>
      <c r="V1706">
        <v>1</v>
      </c>
      <c r="W1706" t="s">
        <v>23</v>
      </c>
      <c r="X1706" s="1" t="s">
        <v>23</v>
      </c>
      <c r="Y1706">
        <f>IF(Append1[[#This Row],[churn]]="yes", 1,0)</f>
        <v>0</v>
      </c>
      <c r="Z1706" t="str">
        <f>IF(Append1[[#This Row],[total_eve_charge]]&lt;=15,"Low",
IF(Append1[[#This Row],[total_eve_charge]]&lt;=19,"Medium","High"))</f>
        <v>High</v>
      </c>
      <c r="AA1706" s="1" t="str">
        <f>IF(Append1[[#This Row],[total_day_charge]]&gt;30,"Heavy User",
IF(Append1[[#This Row],[total_eve_charge]]&gt;20,"Evening User",
IF(Append1[[#This Row],[total_night_charge]]&gt;10,"Night User","Low User")))</f>
        <v>Night User</v>
      </c>
    </row>
    <row r="1707" spans="1:27" hidden="1" x14ac:dyDescent="0.3">
      <c r="A1707">
        <v>956</v>
      </c>
      <c r="B1707" s="1" t="s">
        <v>42</v>
      </c>
      <c r="C1707">
        <v>46</v>
      </c>
      <c r="D1707" s="1" t="s">
        <v>32</v>
      </c>
      <c r="E1707" s="1">
        <v>0</v>
      </c>
      <c r="F1707" s="1" t="s">
        <v>23</v>
      </c>
      <c r="G1707">
        <v>0</v>
      </c>
      <c r="H1707" t="str">
        <f>IF(Append1[[#This Row],[number_vmail_messages]]&lt;=10, "Low",
IF(Append1[[#This Row],[number_vmail_messages]]&lt;=25, "Medium", "High"))</f>
        <v>Low</v>
      </c>
      <c r="I1707">
        <v>139.4</v>
      </c>
      <c r="J1707">
        <v>81</v>
      </c>
      <c r="K1707">
        <v>23.7</v>
      </c>
      <c r="L1707">
        <v>223.7</v>
      </c>
      <c r="M1707">
        <v>113</v>
      </c>
      <c r="N1707">
        <v>19.010000000000002</v>
      </c>
      <c r="O1707">
        <v>173.1</v>
      </c>
      <c r="P1707">
        <v>77</v>
      </c>
      <c r="Q1707">
        <v>7.79</v>
      </c>
      <c r="R1707">
        <v>13.6</v>
      </c>
      <c r="S1707">
        <v>6</v>
      </c>
      <c r="T1707">
        <v>3.67</v>
      </c>
      <c r="U1707" t="str">
        <f>IF(Append1[[#This Row],[total_intl_charge]] &lt;= MEDIAN(Append1[total_intl_charge]), "Low", "High")</f>
        <v>High</v>
      </c>
      <c r="V1707">
        <v>1</v>
      </c>
      <c r="W1707" t="s">
        <v>23</v>
      </c>
      <c r="X1707" s="1" t="s">
        <v>23</v>
      </c>
      <c r="Y1707">
        <f>IF(Append1[[#This Row],[churn]]="yes", 1,0)</f>
        <v>0</v>
      </c>
      <c r="Z1707" t="str">
        <f>IF(Append1[[#This Row],[total_eve_charge]]&lt;=15,"Low",
IF(Append1[[#This Row],[total_eve_charge]]&lt;=19,"Medium","High"))</f>
        <v>High</v>
      </c>
      <c r="AA1707" s="1" t="str">
        <f>IF(Append1[[#This Row],[total_day_charge]]&gt;30,"Heavy User",
IF(Append1[[#This Row],[total_eve_charge]]&gt;20,"Evening User",
IF(Append1[[#This Row],[total_night_charge]]&gt;10,"Night User","Low User")))</f>
        <v>Low User</v>
      </c>
    </row>
    <row r="1708" spans="1:27" hidden="1" x14ac:dyDescent="0.3">
      <c r="A1708">
        <v>957</v>
      </c>
      <c r="B1708" s="1" t="s">
        <v>30</v>
      </c>
      <c r="C1708">
        <v>127</v>
      </c>
      <c r="D1708" s="1" t="s">
        <v>26</v>
      </c>
      <c r="E1708" s="1">
        <v>0</v>
      </c>
      <c r="F1708" s="1" t="s">
        <v>23</v>
      </c>
      <c r="G1708">
        <v>0</v>
      </c>
      <c r="H1708" t="str">
        <f>IF(Append1[[#This Row],[number_vmail_messages]]&lt;=10, "Low",
IF(Append1[[#This Row],[number_vmail_messages]]&lt;=25, "Medium", "High"))</f>
        <v>Low</v>
      </c>
      <c r="I1708">
        <v>220.2</v>
      </c>
      <c r="J1708">
        <v>108</v>
      </c>
      <c r="K1708">
        <v>37.43</v>
      </c>
      <c r="L1708">
        <v>188.4</v>
      </c>
      <c r="M1708">
        <v>124</v>
      </c>
      <c r="N1708">
        <v>16.010000000000002</v>
      </c>
      <c r="O1708">
        <v>172.7</v>
      </c>
      <c r="P1708">
        <v>113</v>
      </c>
      <c r="Q1708">
        <v>7.77</v>
      </c>
      <c r="R1708">
        <v>11.7</v>
      </c>
      <c r="S1708">
        <v>3</v>
      </c>
      <c r="T1708">
        <v>3.16</v>
      </c>
      <c r="U1708" t="str">
        <f>IF(Append1[[#This Row],[total_intl_charge]] &lt;= MEDIAN(Append1[total_intl_charge]), "Low", "High")</f>
        <v>High</v>
      </c>
      <c r="V1708">
        <v>2</v>
      </c>
      <c r="W1708" t="s">
        <v>23</v>
      </c>
      <c r="X1708" s="1" t="s">
        <v>23</v>
      </c>
      <c r="Y1708">
        <f>IF(Append1[[#This Row],[churn]]="yes", 1,0)</f>
        <v>0</v>
      </c>
      <c r="Z1708" t="str">
        <f>IF(Append1[[#This Row],[total_eve_charge]]&lt;=15,"Low",
IF(Append1[[#This Row],[total_eve_charge]]&lt;=19,"Medium","High"))</f>
        <v>Medium</v>
      </c>
      <c r="AA1708" s="1" t="str">
        <f>IF(Append1[[#This Row],[total_day_charge]]&gt;30,"Heavy User",
IF(Append1[[#This Row],[total_eve_charge]]&gt;20,"Evening User",
IF(Append1[[#This Row],[total_night_charge]]&gt;10,"Night User","Low User")))</f>
        <v>Heavy User</v>
      </c>
    </row>
    <row r="1709" spans="1:27" x14ac:dyDescent="0.3">
      <c r="A1709">
        <v>958</v>
      </c>
      <c r="B1709" s="1" t="s">
        <v>31</v>
      </c>
      <c r="C1709">
        <v>9</v>
      </c>
      <c r="D1709" s="1" t="s">
        <v>22</v>
      </c>
      <c r="E1709" s="1">
        <v>0</v>
      </c>
      <c r="F1709" s="1" t="s">
        <v>24</v>
      </c>
      <c r="G1709">
        <v>39</v>
      </c>
      <c r="H1709" t="str">
        <f>IF(Append1[[#This Row],[number_vmail_messages]]&lt;=10, "Low",
IF(Append1[[#This Row],[number_vmail_messages]]&lt;=25, "Medium", "High"))</f>
        <v>High</v>
      </c>
      <c r="I1709">
        <v>214.1</v>
      </c>
      <c r="J1709">
        <v>108</v>
      </c>
      <c r="K1709">
        <v>36.4</v>
      </c>
      <c r="L1709">
        <v>169.2</v>
      </c>
      <c r="M1709">
        <v>115</v>
      </c>
      <c r="N1709">
        <v>14.38</v>
      </c>
      <c r="O1709">
        <v>189.7</v>
      </c>
      <c r="P1709">
        <v>117</v>
      </c>
      <c r="Q1709">
        <v>8.5399999999999991</v>
      </c>
      <c r="R1709">
        <v>10.1</v>
      </c>
      <c r="S1709">
        <v>3</v>
      </c>
      <c r="T1709">
        <v>2.73</v>
      </c>
      <c r="U1709" t="str">
        <f>IF(Append1[[#This Row],[total_intl_charge]] &lt;= MEDIAN(Append1[total_intl_charge]), "Low", "High")</f>
        <v>Low</v>
      </c>
      <c r="V1709">
        <v>1</v>
      </c>
      <c r="W1709" t="s">
        <v>23</v>
      </c>
      <c r="X1709" s="1" t="s">
        <v>23</v>
      </c>
      <c r="Y1709">
        <f>IF(Append1[[#This Row],[churn]]="yes", 1,0)</f>
        <v>0</v>
      </c>
      <c r="Z1709" t="str">
        <f>IF(Append1[[#This Row],[total_eve_charge]]&lt;=15,"Low",
IF(Append1[[#This Row],[total_eve_charge]]&lt;=19,"Medium","High"))</f>
        <v>Low</v>
      </c>
      <c r="AA1709" s="1" t="str">
        <f>IF(Append1[[#This Row],[total_day_charge]]&gt;30,"Heavy User",
IF(Append1[[#This Row],[total_eve_charge]]&gt;20,"Evening User",
IF(Append1[[#This Row],[total_night_charge]]&gt;10,"Night User","Low User")))</f>
        <v>Heavy User</v>
      </c>
    </row>
    <row r="1710" spans="1:27" hidden="1" x14ac:dyDescent="0.3">
      <c r="A1710">
        <v>959</v>
      </c>
      <c r="B1710" s="1" t="s">
        <v>39</v>
      </c>
      <c r="C1710">
        <v>157</v>
      </c>
      <c r="D1710" s="1" t="s">
        <v>22</v>
      </c>
      <c r="E1710" s="1">
        <v>0</v>
      </c>
      <c r="F1710" s="1" t="s">
        <v>23</v>
      </c>
      <c r="G1710">
        <v>0</v>
      </c>
      <c r="H1710" t="str">
        <f>IF(Append1[[#This Row],[number_vmail_messages]]&lt;=10, "Low",
IF(Append1[[#This Row],[number_vmail_messages]]&lt;=25, "Medium", "High"))</f>
        <v>Low</v>
      </c>
      <c r="I1710">
        <v>196</v>
      </c>
      <c r="J1710">
        <v>74</v>
      </c>
      <c r="K1710">
        <v>33.32</v>
      </c>
      <c r="L1710">
        <v>213.4</v>
      </c>
      <c r="M1710">
        <v>96</v>
      </c>
      <c r="N1710">
        <v>18.14</v>
      </c>
      <c r="O1710">
        <v>196.8</v>
      </c>
      <c r="P1710">
        <v>81</v>
      </c>
      <c r="Q1710">
        <v>8.86</v>
      </c>
      <c r="R1710">
        <v>7.9</v>
      </c>
      <c r="S1710">
        <v>6</v>
      </c>
      <c r="T1710">
        <v>2.13</v>
      </c>
      <c r="U1710" t="str">
        <f>IF(Append1[[#This Row],[total_intl_charge]] &lt;= MEDIAN(Append1[total_intl_charge]), "Low", "High")</f>
        <v>Low</v>
      </c>
      <c r="V1710">
        <v>1</v>
      </c>
      <c r="W1710" t="s">
        <v>23</v>
      </c>
      <c r="X1710" s="1" t="s">
        <v>23</v>
      </c>
      <c r="Y1710">
        <f>IF(Append1[[#This Row],[churn]]="yes", 1,0)</f>
        <v>0</v>
      </c>
      <c r="Z1710" t="str">
        <f>IF(Append1[[#This Row],[total_eve_charge]]&lt;=15,"Low",
IF(Append1[[#This Row],[total_eve_charge]]&lt;=19,"Medium","High"))</f>
        <v>Medium</v>
      </c>
      <c r="AA1710" s="1" t="str">
        <f>IF(Append1[[#This Row],[total_day_charge]]&gt;30,"Heavy User",
IF(Append1[[#This Row],[total_eve_charge]]&gt;20,"Evening User",
IF(Append1[[#This Row],[total_night_charge]]&gt;10,"Night User","Low User")))</f>
        <v>Heavy User</v>
      </c>
    </row>
    <row r="1711" spans="1:27" x14ac:dyDescent="0.3">
      <c r="A1711">
        <v>960</v>
      </c>
      <c r="B1711" s="1" t="s">
        <v>46</v>
      </c>
      <c r="C1711">
        <v>105</v>
      </c>
      <c r="D1711" s="1" t="s">
        <v>22</v>
      </c>
      <c r="E1711" s="1">
        <v>0</v>
      </c>
      <c r="F1711" s="1" t="s">
        <v>24</v>
      </c>
      <c r="G1711">
        <v>29</v>
      </c>
      <c r="H1711" t="str">
        <f>IF(Append1[[#This Row],[number_vmail_messages]]&lt;=10, "Low",
IF(Append1[[#This Row],[number_vmail_messages]]&lt;=25, "Medium", "High"))</f>
        <v>High</v>
      </c>
      <c r="I1711">
        <v>179.4</v>
      </c>
      <c r="J1711">
        <v>113</v>
      </c>
      <c r="K1711">
        <v>30.5</v>
      </c>
      <c r="L1711">
        <v>275.39999999999998</v>
      </c>
      <c r="M1711">
        <v>100</v>
      </c>
      <c r="N1711">
        <v>23.41</v>
      </c>
      <c r="O1711">
        <v>246.1</v>
      </c>
      <c r="P1711">
        <v>105</v>
      </c>
      <c r="Q1711">
        <v>11.07</v>
      </c>
      <c r="R1711">
        <v>10</v>
      </c>
      <c r="S1711">
        <v>5</v>
      </c>
      <c r="T1711">
        <v>2.7</v>
      </c>
      <c r="U1711" t="str">
        <f>IF(Append1[[#This Row],[total_intl_charge]] &lt;= MEDIAN(Append1[total_intl_charge]), "Low", "High")</f>
        <v>Low</v>
      </c>
      <c r="V1711">
        <v>0</v>
      </c>
      <c r="W1711" t="s">
        <v>23</v>
      </c>
      <c r="X1711" s="1" t="s">
        <v>23</v>
      </c>
      <c r="Y1711">
        <f>IF(Append1[[#This Row],[churn]]="yes", 1,0)</f>
        <v>0</v>
      </c>
      <c r="Z1711" t="str">
        <f>IF(Append1[[#This Row],[total_eve_charge]]&lt;=15,"Low",
IF(Append1[[#This Row],[total_eve_charge]]&lt;=19,"Medium","High"))</f>
        <v>High</v>
      </c>
      <c r="AA1711" s="1" t="str">
        <f>IF(Append1[[#This Row],[total_day_charge]]&gt;30,"Heavy User",
IF(Append1[[#This Row],[total_eve_charge]]&gt;20,"Evening User",
IF(Append1[[#This Row],[total_night_charge]]&gt;10,"Night User","Low User")))</f>
        <v>Heavy User</v>
      </c>
    </row>
    <row r="1712" spans="1:27" hidden="1" x14ac:dyDescent="0.3">
      <c r="A1712">
        <v>961</v>
      </c>
      <c r="B1712" s="1" t="s">
        <v>52</v>
      </c>
      <c r="C1712">
        <v>155</v>
      </c>
      <c r="D1712" s="1" t="s">
        <v>32</v>
      </c>
      <c r="E1712" s="1">
        <v>0</v>
      </c>
      <c r="F1712" s="1" t="s">
        <v>23</v>
      </c>
      <c r="G1712">
        <v>0</v>
      </c>
      <c r="H1712" t="str">
        <f>IF(Append1[[#This Row],[number_vmail_messages]]&lt;=10, "Low",
IF(Append1[[#This Row],[number_vmail_messages]]&lt;=25, "Medium", "High"))</f>
        <v>Low</v>
      </c>
      <c r="I1712">
        <v>216.7</v>
      </c>
      <c r="J1712">
        <v>30</v>
      </c>
      <c r="K1712">
        <v>36.840000000000003</v>
      </c>
      <c r="L1712">
        <v>144.30000000000001</v>
      </c>
      <c r="M1712">
        <v>125</v>
      </c>
      <c r="N1712">
        <v>12.27</v>
      </c>
      <c r="O1712">
        <v>135.30000000000001</v>
      </c>
      <c r="P1712">
        <v>106</v>
      </c>
      <c r="Q1712">
        <v>6.09</v>
      </c>
      <c r="R1712">
        <v>10.8</v>
      </c>
      <c r="S1712">
        <v>1</v>
      </c>
      <c r="T1712">
        <v>2.92</v>
      </c>
      <c r="U1712" t="str">
        <f>IF(Append1[[#This Row],[total_intl_charge]] &lt;= MEDIAN(Append1[total_intl_charge]), "Low", "High")</f>
        <v>High</v>
      </c>
      <c r="V1712">
        <v>2</v>
      </c>
      <c r="W1712" t="s">
        <v>23</v>
      </c>
      <c r="X1712" s="1" t="s">
        <v>23</v>
      </c>
      <c r="Y1712">
        <f>IF(Append1[[#This Row],[churn]]="yes", 1,0)</f>
        <v>0</v>
      </c>
      <c r="Z1712" t="str">
        <f>IF(Append1[[#This Row],[total_eve_charge]]&lt;=15,"Low",
IF(Append1[[#This Row],[total_eve_charge]]&lt;=19,"Medium","High"))</f>
        <v>Low</v>
      </c>
      <c r="AA1712" s="1" t="str">
        <f>IF(Append1[[#This Row],[total_day_charge]]&gt;30,"Heavy User",
IF(Append1[[#This Row],[total_eve_charge]]&gt;20,"Evening User",
IF(Append1[[#This Row],[total_night_charge]]&gt;10,"Night User","Low User")))</f>
        <v>Heavy User</v>
      </c>
    </row>
    <row r="1713" spans="1:27" hidden="1" x14ac:dyDescent="0.3">
      <c r="A1713">
        <v>962</v>
      </c>
      <c r="B1713" s="1" t="s">
        <v>47</v>
      </c>
      <c r="C1713">
        <v>161</v>
      </c>
      <c r="D1713" s="1" t="s">
        <v>22</v>
      </c>
      <c r="E1713" s="1">
        <v>0</v>
      </c>
      <c r="F1713" s="1" t="s">
        <v>23</v>
      </c>
      <c r="G1713">
        <v>0</v>
      </c>
      <c r="H1713" t="str">
        <f>IF(Append1[[#This Row],[number_vmail_messages]]&lt;=10, "Low",
IF(Append1[[#This Row],[number_vmail_messages]]&lt;=25, "Medium", "High"))</f>
        <v>Low</v>
      </c>
      <c r="I1713">
        <v>151.6</v>
      </c>
      <c r="J1713">
        <v>117</v>
      </c>
      <c r="K1713">
        <v>25.77</v>
      </c>
      <c r="L1713">
        <v>219.4</v>
      </c>
      <c r="M1713">
        <v>87</v>
      </c>
      <c r="N1713">
        <v>18.649999999999999</v>
      </c>
      <c r="O1713">
        <v>224.7</v>
      </c>
      <c r="P1713">
        <v>68</v>
      </c>
      <c r="Q1713">
        <v>10.11</v>
      </c>
      <c r="R1713">
        <v>4</v>
      </c>
      <c r="S1713">
        <v>5</v>
      </c>
      <c r="T1713">
        <v>1.08</v>
      </c>
      <c r="U1713" t="str">
        <f>IF(Append1[[#This Row],[total_intl_charge]] &lt;= MEDIAN(Append1[total_intl_charge]), "Low", "High")</f>
        <v>Low</v>
      </c>
      <c r="V1713">
        <v>1</v>
      </c>
      <c r="W1713" t="s">
        <v>23</v>
      </c>
      <c r="X1713" s="1" t="s">
        <v>23</v>
      </c>
      <c r="Y1713">
        <f>IF(Append1[[#This Row],[churn]]="yes", 1,0)</f>
        <v>0</v>
      </c>
      <c r="Z1713" t="str">
        <f>IF(Append1[[#This Row],[total_eve_charge]]&lt;=15,"Low",
IF(Append1[[#This Row],[total_eve_charge]]&lt;=19,"Medium","High"))</f>
        <v>Medium</v>
      </c>
      <c r="AA1713" s="1" t="str">
        <f>IF(Append1[[#This Row],[total_day_charge]]&gt;30,"Heavy User",
IF(Append1[[#This Row],[total_eve_charge]]&gt;20,"Evening User",
IF(Append1[[#This Row],[total_night_charge]]&gt;10,"Night User","Low User")))</f>
        <v>Night User</v>
      </c>
    </row>
    <row r="1714" spans="1:27" x14ac:dyDescent="0.3">
      <c r="A1714">
        <v>963</v>
      </c>
      <c r="B1714" s="1" t="s">
        <v>38</v>
      </c>
      <c r="C1714">
        <v>95</v>
      </c>
      <c r="D1714" s="1" t="s">
        <v>32</v>
      </c>
      <c r="E1714" s="1">
        <v>0</v>
      </c>
      <c r="F1714" s="1" t="s">
        <v>24</v>
      </c>
      <c r="G1714">
        <v>32</v>
      </c>
      <c r="H1714" t="str">
        <f>IF(Append1[[#This Row],[number_vmail_messages]]&lt;=10, "Low",
IF(Append1[[#This Row],[number_vmail_messages]]&lt;=25, "Medium", "High"))</f>
        <v>High</v>
      </c>
      <c r="I1714">
        <v>262.2</v>
      </c>
      <c r="J1714">
        <v>123</v>
      </c>
      <c r="K1714">
        <v>44.57</v>
      </c>
      <c r="L1714">
        <v>165.2</v>
      </c>
      <c r="M1714">
        <v>82</v>
      </c>
      <c r="N1714">
        <v>14.04</v>
      </c>
      <c r="O1714">
        <v>194.3</v>
      </c>
      <c r="P1714">
        <v>57</v>
      </c>
      <c r="Q1714">
        <v>8.74</v>
      </c>
      <c r="R1714">
        <v>10.6</v>
      </c>
      <c r="S1714">
        <v>5</v>
      </c>
      <c r="T1714">
        <v>2.86</v>
      </c>
      <c r="U1714" t="str">
        <f>IF(Append1[[#This Row],[total_intl_charge]] &lt;= MEDIAN(Append1[total_intl_charge]), "Low", "High")</f>
        <v>High</v>
      </c>
      <c r="V1714">
        <v>0</v>
      </c>
      <c r="W1714" t="s">
        <v>23</v>
      </c>
      <c r="X1714" s="1" t="s">
        <v>23</v>
      </c>
      <c r="Y1714">
        <f>IF(Append1[[#This Row],[churn]]="yes", 1,0)</f>
        <v>0</v>
      </c>
      <c r="Z1714" t="str">
        <f>IF(Append1[[#This Row],[total_eve_charge]]&lt;=15,"Low",
IF(Append1[[#This Row],[total_eve_charge]]&lt;=19,"Medium","High"))</f>
        <v>Low</v>
      </c>
      <c r="AA1714" s="1" t="str">
        <f>IF(Append1[[#This Row],[total_day_charge]]&gt;30,"Heavy User",
IF(Append1[[#This Row],[total_eve_charge]]&gt;20,"Evening User",
IF(Append1[[#This Row],[total_night_charge]]&gt;10,"Night User","Low User")))</f>
        <v>Heavy User</v>
      </c>
    </row>
    <row r="1715" spans="1:27" hidden="1" x14ac:dyDescent="0.3">
      <c r="A1715">
        <v>964</v>
      </c>
      <c r="B1715" s="1" t="s">
        <v>44</v>
      </c>
      <c r="C1715">
        <v>122</v>
      </c>
      <c r="D1715" s="1" t="s">
        <v>22</v>
      </c>
      <c r="E1715" s="1">
        <v>0</v>
      </c>
      <c r="F1715" s="1" t="s">
        <v>23</v>
      </c>
      <c r="G1715">
        <v>0</v>
      </c>
      <c r="H1715" t="str">
        <f>IF(Append1[[#This Row],[number_vmail_messages]]&lt;=10, "Low",
IF(Append1[[#This Row],[number_vmail_messages]]&lt;=25, "Medium", "High"))</f>
        <v>Low</v>
      </c>
      <c r="I1715">
        <v>173.6</v>
      </c>
      <c r="J1715">
        <v>110</v>
      </c>
      <c r="K1715">
        <v>29.51</v>
      </c>
      <c r="L1715">
        <v>91.7</v>
      </c>
      <c r="M1715">
        <v>84</v>
      </c>
      <c r="N1715">
        <v>7.79</v>
      </c>
      <c r="O1715">
        <v>211.7</v>
      </c>
      <c r="P1715">
        <v>103</v>
      </c>
      <c r="Q1715">
        <v>9.5299999999999994</v>
      </c>
      <c r="R1715">
        <v>9.6999999999999993</v>
      </c>
      <c r="S1715">
        <v>7</v>
      </c>
      <c r="T1715">
        <v>2.62</v>
      </c>
      <c r="U1715" t="str">
        <f>IF(Append1[[#This Row],[total_intl_charge]] &lt;= MEDIAN(Append1[total_intl_charge]), "Low", "High")</f>
        <v>Low</v>
      </c>
      <c r="V1715">
        <v>3</v>
      </c>
      <c r="W1715" t="s">
        <v>23</v>
      </c>
      <c r="X1715" s="1" t="s">
        <v>23</v>
      </c>
      <c r="Y1715">
        <f>IF(Append1[[#This Row],[churn]]="yes", 1,0)</f>
        <v>0</v>
      </c>
      <c r="Z1715" t="str">
        <f>IF(Append1[[#This Row],[total_eve_charge]]&lt;=15,"Low",
IF(Append1[[#This Row],[total_eve_charge]]&lt;=19,"Medium","High"))</f>
        <v>Low</v>
      </c>
      <c r="AA1715" s="1" t="str">
        <f>IF(Append1[[#This Row],[total_day_charge]]&gt;30,"Heavy User",
IF(Append1[[#This Row],[total_eve_charge]]&gt;20,"Evening User",
IF(Append1[[#This Row],[total_night_charge]]&gt;10,"Night User","Low User")))</f>
        <v>Low User</v>
      </c>
    </row>
    <row r="1716" spans="1:27" x14ac:dyDescent="0.3">
      <c r="A1716">
        <v>965</v>
      </c>
      <c r="B1716" s="1" t="s">
        <v>73</v>
      </c>
      <c r="C1716">
        <v>119</v>
      </c>
      <c r="D1716" s="1" t="s">
        <v>32</v>
      </c>
      <c r="E1716" s="1">
        <v>0</v>
      </c>
      <c r="F1716" s="1" t="s">
        <v>24</v>
      </c>
      <c r="G1716">
        <v>24</v>
      </c>
      <c r="H1716" t="str">
        <f>IF(Append1[[#This Row],[number_vmail_messages]]&lt;=10, "Low",
IF(Append1[[#This Row],[number_vmail_messages]]&lt;=25, "Medium", "High"))</f>
        <v>Medium</v>
      </c>
      <c r="I1716">
        <v>217.2</v>
      </c>
      <c r="J1716">
        <v>94</v>
      </c>
      <c r="K1716">
        <v>36.92</v>
      </c>
      <c r="L1716">
        <v>138.69999999999999</v>
      </c>
      <c r="M1716">
        <v>52</v>
      </c>
      <c r="N1716">
        <v>11.79</v>
      </c>
      <c r="O1716">
        <v>139.30000000000001</v>
      </c>
      <c r="P1716">
        <v>85</v>
      </c>
      <c r="Q1716">
        <v>6.27</v>
      </c>
      <c r="R1716">
        <v>11.3</v>
      </c>
      <c r="S1716">
        <v>4</v>
      </c>
      <c r="T1716">
        <v>3.05</v>
      </c>
      <c r="U1716" t="str">
        <f>IF(Append1[[#This Row],[total_intl_charge]] &lt;= MEDIAN(Append1[total_intl_charge]), "Low", "High")</f>
        <v>High</v>
      </c>
      <c r="V1716">
        <v>0</v>
      </c>
      <c r="W1716" t="s">
        <v>23</v>
      </c>
      <c r="X1716" s="1" t="s">
        <v>23</v>
      </c>
      <c r="Y1716">
        <f>IF(Append1[[#This Row],[churn]]="yes", 1,0)</f>
        <v>0</v>
      </c>
      <c r="Z1716" t="str">
        <f>IF(Append1[[#This Row],[total_eve_charge]]&lt;=15,"Low",
IF(Append1[[#This Row],[total_eve_charge]]&lt;=19,"Medium","High"))</f>
        <v>Low</v>
      </c>
      <c r="AA1716" s="1" t="str">
        <f>IF(Append1[[#This Row],[total_day_charge]]&gt;30,"Heavy User",
IF(Append1[[#This Row],[total_eve_charge]]&gt;20,"Evening User",
IF(Append1[[#This Row],[total_night_charge]]&gt;10,"Night User","Low User")))</f>
        <v>Heavy User</v>
      </c>
    </row>
    <row r="1717" spans="1:27" hidden="1" x14ac:dyDescent="0.3">
      <c r="A1717">
        <v>966</v>
      </c>
      <c r="B1717" s="1" t="s">
        <v>60</v>
      </c>
      <c r="C1717">
        <v>99</v>
      </c>
      <c r="D1717" s="1" t="s">
        <v>32</v>
      </c>
      <c r="E1717" s="1">
        <v>0</v>
      </c>
      <c r="F1717" s="1" t="s">
        <v>23</v>
      </c>
      <c r="G1717">
        <v>0</v>
      </c>
      <c r="H1717" t="str">
        <f>IF(Append1[[#This Row],[number_vmail_messages]]&lt;=10, "Low",
IF(Append1[[#This Row],[number_vmail_messages]]&lt;=25, "Medium", "High"))</f>
        <v>Low</v>
      </c>
      <c r="I1717">
        <v>95.4</v>
      </c>
      <c r="J1717">
        <v>105</v>
      </c>
      <c r="K1717">
        <v>16.22</v>
      </c>
      <c r="L1717">
        <v>207.2</v>
      </c>
      <c r="M1717">
        <v>101</v>
      </c>
      <c r="N1717">
        <v>17.61</v>
      </c>
      <c r="O1717">
        <v>136</v>
      </c>
      <c r="P1717">
        <v>117</v>
      </c>
      <c r="Q1717">
        <v>6.12</v>
      </c>
      <c r="R1717">
        <v>5.6</v>
      </c>
      <c r="S1717">
        <v>5</v>
      </c>
      <c r="T1717">
        <v>1.51</v>
      </c>
      <c r="U1717" t="str">
        <f>IF(Append1[[#This Row],[total_intl_charge]] &lt;= MEDIAN(Append1[total_intl_charge]), "Low", "High")</f>
        <v>Low</v>
      </c>
      <c r="V1717">
        <v>1</v>
      </c>
      <c r="W1717" t="s">
        <v>23</v>
      </c>
      <c r="X1717" s="1" t="s">
        <v>23</v>
      </c>
      <c r="Y1717">
        <f>IF(Append1[[#This Row],[churn]]="yes", 1,0)</f>
        <v>0</v>
      </c>
      <c r="Z1717" t="str">
        <f>IF(Append1[[#This Row],[total_eve_charge]]&lt;=15,"Low",
IF(Append1[[#This Row],[total_eve_charge]]&lt;=19,"Medium","High"))</f>
        <v>Medium</v>
      </c>
      <c r="AA1717" s="1" t="str">
        <f>IF(Append1[[#This Row],[total_day_charge]]&gt;30,"Heavy User",
IF(Append1[[#This Row],[total_eve_charge]]&gt;20,"Evening User",
IF(Append1[[#This Row],[total_night_charge]]&gt;10,"Night User","Low User")))</f>
        <v>Low User</v>
      </c>
    </row>
    <row r="1718" spans="1:27" x14ac:dyDescent="0.3">
      <c r="A1718">
        <v>967</v>
      </c>
      <c r="B1718" s="1" t="s">
        <v>39</v>
      </c>
      <c r="C1718">
        <v>76</v>
      </c>
      <c r="D1718" s="1" t="s">
        <v>32</v>
      </c>
      <c r="E1718" s="1">
        <v>0</v>
      </c>
      <c r="F1718" s="1" t="s">
        <v>24</v>
      </c>
      <c r="G1718">
        <v>26</v>
      </c>
      <c r="H1718" t="str">
        <f>IF(Append1[[#This Row],[number_vmail_messages]]&lt;=10, "Low",
IF(Append1[[#This Row],[number_vmail_messages]]&lt;=25, "Medium", "High"))</f>
        <v>High</v>
      </c>
      <c r="I1718">
        <v>214.6</v>
      </c>
      <c r="J1718">
        <v>110</v>
      </c>
      <c r="K1718">
        <v>36.479999999999997</v>
      </c>
      <c r="L1718">
        <v>205.2</v>
      </c>
      <c r="M1718">
        <v>87</v>
      </c>
      <c r="N1718">
        <v>17.440000000000001</v>
      </c>
      <c r="O1718">
        <v>134.6</v>
      </c>
      <c r="P1718">
        <v>140</v>
      </c>
      <c r="Q1718">
        <v>6.06</v>
      </c>
      <c r="R1718">
        <v>8.1</v>
      </c>
      <c r="S1718">
        <v>2</v>
      </c>
      <c r="T1718">
        <v>2.19</v>
      </c>
      <c r="U1718" t="str">
        <f>IF(Append1[[#This Row],[total_intl_charge]] &lt;= MEDIAN(Append1[total_intl_charge]), "Low", "High")</f>
        <v>Low</v>
      </c>
      <c r="V1718">
        <v>1</v>
      </c>
      <c r="W1718" t="s">
        <v>23</v>
      </c>
      <c r="X1718" s="1" t="s">
        <v>23</v>
      </c>
      <c r="Y1718">
        <f>IF(Append1[[#This Row],[churn]]="yes", 1,0)</f>
        <v>0</v>
      </c>
      <c r="Z1718" t="str">
        <f>IF(Append1[[#This Row],[total_eve_charge]]&lt;=15,"Low",
IF(Append1[[#This Row],[total_eve_charge]]&lt;=19,"Medium","High"))</f>
        <v>Medium</v>
      </c>
      <c r="AA1718" s="1" t="str">
        <f>IF(Append1[[#This Row],[total_day_charge]]&gt;30,"Heavy User",
IF(Append1[[#This Row],[total_eve_charge]]&gt;20,"Evening User",
IF(Append1[[#This Row],[total_night_charge]]&gt;10,"Night User","Low User")))</f>
        <v>Heavy User</v>
      </c>
    </row>
    <row r="1719" spans="1:27" hidden="1" x14ac:dyDescent="0.3">
      <c r="A1719">
        <v>968</v>
      </c>
      <c r="B1719" s="1" t="s">
        <v>21</v>
      </c>
      <c r="C1719">
        <v>167</v>
      </c>
      <c r="D1719" s="1" t="s">
        <v>22</v>
      </c>
      <c r="E1719" s="1">
        <v>0</v>
      </c>
      <c r="F1719" s="1" t="s">
        <v>23</v>
      </c>
      <c r="G1719">
        <v>0</v>
      </c>
      <c r="H1719" t="str">
        <f>IF(Append1[[#This Row],[number_vmail_messages]]&lt;=10, "Low",
IF(Append1[[#This Row],[number_vmail_messages]]&lt;=25, "Medium", "High"))</f>
        <v>Low</v>
      </c>
      <c r="I1719">
        <v>131.6</v>
      </c>
      <c r="J1719">
        <v>120</v>
      </c>
      <c r="K1719">
        <v>22.37</v>
      </c>
      <c r="L1719">
        <v>211.3</v>
      </c>
      <c r="M1719">
        <v>96</v>
      </c>
      <c r="N1719">
        <v>17.96</v>
      </c>
      <c r="O1719">
        <v>168.3</v>
      </c>
      <c r="P1719">
        <v>97</v>
      </c>
      <c r="Q1719">
        <v>7.57</v>
      </c>
      <c r="R1719">
        <v>11.1</v>
      </c>
      <c r="S1719">
        <v>4</v>
      </c>
      <c r="T1719">
        <v>3</v>
      </c>
      <c r="U1719" t="str">
        <f>IF(Append1[[#This Row],[total_intl_charge]] &lt;= MEDIAN(Append1[total_intl_charge]), "Low", "High")</f>
        <v>High</v>
      </c>
      <c r="V1719">
        <v>4</v>
      </c>
      <c r="W1719" t="s">
        <v>24</v>
      </c>
      <c r="X1719" s="1" t="s">
        <v>23</v>
      </c>
      <c r="Y1719">
        <f>IF(Append1[[#This Row],[churn]]="yes", 1,0)</f>
        <v>1</v>
      </c>
      <c r="Z1719" t="str">
        <f>IF(Append1[[#This Row],[total_eve_charge]]&lt;=15,"Low",
IF(Append1[[#This Row],[total_eve_charge]]&lt;=19,"Medium","High"))</f>
        <v>Medium</v>
      </c>
      <c r="AA1719" s="1" t="str">
        <f>IF(Append1[[#This Row],[total_day_charge]]&gt;30,"Heavy User",
IF(Append1[[#This Row],[total_eve_charge]]&gt;20,"Evening User",
IF(Append1[[#This Row],[total_night_charge]]&gt;10,"Night User","Low User")))</f>
        <v>Low User</v>
      </c>
    </row>
    <row r="1720" spans="1:27" hidden="1" x14ac:dyDescent="0.3">
      <c r="A1720">
        <v>969</v>
      </c>
      <c r="B1720" s="1" t="s">
        <v>34</v>
      </c>
      <c r="C1720">
        <v>129</v>
      </c>
      <c r="D1720" s="1" t="s">
        <v>22</v>
      </c>
      <c r="E1720" s="1">
        <v>0</v>
      </c>
      <c r="F1720" s="1" t="s">
        <v>23</v>
      </c>
      <c r="G1720">
        <v>0</v>
      </c>
      <c r="H1720" t="str">
        <f>IF(Append1[[#This Row],[number_vmail_messages]]&lt;=10, "Low",
IF(Append1[[#This Row],[number_vmail_messages]]&lt;=25, "Medium", "High"))</f>
        <v>Low</v>
      </c>
      <c r="I1720">
        <v>168.4</v>
      </c>
      <c r="J1720">
        <v>117</v>
      </c>
      <c r="K1720">
        <v>28.63</v>
      </c>
      <c r="L1720">
        <v>217.1</v>
      </c>
      <c r="M1720">
        <v>129</v>
      </c>
      <c r="N1720">
        <v>18.45</v>
      </c>
      <c r="O1720">
        <v>81.599999999999994</v>
      </c>
      <c r="P1720">
        <v>100</v>
      </c>
      <c r="Q1720">
        <v>3.67</v>
      </c>
      <c r="R1720">
        <v>11.8</v>
      </c>
      <c r="S1720">
        <v>7</v>
      </c>
      <c r="T1720">
        <v>3.19</v>
      </c>
      <c r="U1720" t="str">
        <f>IF(Append1[[#This Row],[total_intl_charge]] &lt;= MEDIAN(Append1[total_intl_charge]), "Low", "High")</f>
        <v>High</v>
      </c>
      <c r="V1720">
        <v>1</v>
      </c>
      <c r="W1720" t="s">
        <v>23</v>
      </c>
      <c r="X1720" s="1" t="s">
        <v>23</v>
      </c>
      <c r="Y1720">
        <f>IF(Append1[[#This Row],[churn]]="yes", 1,0)</f>
        <v>0</v>
      </c>
      <c r="Z1720" t="str">
        <f>IF(Append1[[#This Row],[total_eve_charge]]&lt;=15,"Low",
IF(Append1[[#This Row],[total_eve_charge]]&lt;=19,"Medium","High"))</f>
        <v>Medium</v>
      </c>
      <c r="AA1720" s="1" t="str">
        <f>IF(Append1[[#This Row],[total_day_charge]]&gt;30,"Heavy User",
IF(Append1[[#This Row],[total_eve_charge]]&gt;20,"Evening User",
IF(Append1[[#This Row],[total_night_charge]]&gt;10,"Night User","Low User")))</f>
        <v>Low User</v>
      </c>
    </row>
    <row r="1721" spans="1:27" hidden="1" x14ac:dyDescent="0.3">
      <c r="A1721">
        <v>970</v>
      </c>
      <c r="B1721" s="1" t="s">
        <v>45</v>
      </c>
      <c r="C1721">
        <v>116</v>
      </c>
      <c r="D1721" s="1" t="s">
        <v>32</v>
      </c>
      <c r="E1721" s="1">
        <v>0</v>
      </c>
      <c r="F1721" s="1" t="s">
        <v>23</v>
      </c>
      <c r="G1721">
        <v>0</v>
      </c>
      <c r="H1721" t="str">
        <f>IF(Append1[[#This Row],[number_vmail_messages]]&lt;=10, "Low",
IF(Append1[[#This Row],[number_vmail_messages]]&lt;=25, "Medium", "High"))</f>
        <v>Low</v>
      </c>
      <c r="I1721">
        <v>146.4</v>
      </c>
      <c r="J1721">
        <v>123</v>
      </c>
      <c r="K1721">
        <v>24.89</v>
      </c>
      <c r="L1721">
        <v>176.6</v>
      </c>
      <c r="M1721">
        <v>113</v>
      </c>
      <c r="N1721">
        <v>15.01</v>
      </c>
      <c r="O1721">
        <v>212.6</v>
      </c>
      <c r="P1721">
        <v>102</v>
      </c>
      <c r="Q1721">
        <v>9.57</v>
      </c>
      <c r="R1721">
        <v>7.8</v>
      </c>
      <c r="S1721">
        <v>5</v>
      </c>
      <c r="T1721">
        <v>2.11</v>
      </c>
      <c r="U1721" t="str">
        <f>IF(Append1[[#This Row],[total_intl_charge]] &lt;= MEDIAN(Append1[total_intl_charge]), "Low", "High")</f>
        <v>Low</v>
      </c>
      <c r="V1721">
        <v>1</v>
      </c>
      <c r="W1721" t="s">
        <v>23</v>
      </c>
      <c r="X1721" s="1" t="s">
        <v>23</v>
      </c>
      <c r="Y1721">
        <f>IF(Append1[[#This Row],[churn]]="yes", 1,0)</f>
        <v>0</v>
      </c>
      <c r="Z1721" t="str">
        <f>IF(Append1[[#This Row],[total_eve_charge]]&lt;=15,"Low",
IF(Append1[[#This Row],[total_eve_charge]]&lt;=19,"Medium","High"))</f>
        <v>Medium</v>
      </c>
      <c r="AA1721" s="1" t="str">
        <f>IF(Append1[[#This Row],[total_day_charge]]&gt;30,"Heavy User",
IF(Append1[[#This Row],[total_eve_charge]]&gt;20,"Evening User",
IF(Append1[[#This Row],[total_night_charge]]&gt;10,"Night User","Low User")))</f>
        <v>Low User</v>
      </c>
    </row>
    <row r="1722" spans="1:27" hidden="1" x14ac:dyDescent="0.3">
      <c r="A1722">
        <v>971</v>
      </c>
      <c r="B1722" s="1" t="s">
        <v>66</v>
      </c>
      <c r="C1722">
        <v>60</v>
      </c>
      <c r="D1722" s="1" t="s">
        <v>22</v>
      </c>
      <c r="E1722" s="1">
        <v>1</v>
      </c>
      <c r="F1722" s="1" t="s">
        <v>23</v>
      </c>
      <c r="G1722">
        <v>0</v>
      </c>
      <c r="H1722" t="str">
        <f>IF(Append1[[#This Row],[number_vmail_messages]]&lt;=10, "Low",
IF(Append1[[#This Row],[number_vmail_messages]]&lt;=25, "Medium", "High"))</f>
        <v>Low</v>
      </c>
      <c r="I1722">
        <v>183</v>
      </c>
      <c r="J1722">
        <v>110</v>
      </c>
      <c r="K1722">
        <v>31.11</v>
      </c>
      <c r="L1722">
        <v>206.7</v>
      </c>
      <c r="M1722">
        <v>93</v>
      </c>
      <c r="N1722">
        <v>17.57</v>
      </c>
      <c r="O1722">
        <v>203.8</v>
      </c>
      <c r="P1722">
        <v>119</v>
      </c>
      <c r="Q1722">
        <v>9.17</v>
      </c>
      <c r="R1722">
        <v>11.1</v>
      </c>
      <c r="S1722">
        <v>6</v>
      </c>
      <c r="T1722">
        <v>3</v>
      </c>
      <c r="U1722" t="str">
        <f>IF(Append1[[#This Row],[total_intl_charge]] &lt;= MEDIAN(Append1[total_intl_charge]), "Low", "High")</f>
        <v>High</v>
      </c>
      <c r="V1722">
        <v>1</v>
      </c>
      <c r="W1722" t="s">
        <v>23</v>
      </c>
      <c r="X1722" s="1" t="s">
        <v>24</v>
      </c>
      <c r="Y1722">
        <f>IF(Append1[[#This Row],[churn]]="yes", 1,0)</f>
        <v>0</v>
      </c>
      <c r="Z1722" t="str">
        <f>IF(Append1[[#This Row],[total_eve_charge]]&lt;=15,"Low",
IF(Append1[[#This Row],[total_eve_charge]]&lt;=19,"Medium","High"))</f>
        <v>Medium</v>
      </c>
      <c r="AA1722" s="1" t="str">
        <f>IF(Append1[[#This Row],[total_day_charge]]&gt;30,"Heavy User",
IF(Append1[[#This Row],[total_eve_charge]]&gt;20,"Evening User",
IF(Append1[[#This Row],[total_night_charge]]&gt;10,"Night User","Low User")))</f>
        <v>Heavy User</v>
      </c>
    </row>
    <row r="1723" spans="1:27" hidden="1" x14ac:dyDescent="0.3">
      <c r="A1723">
        <v>972</v>
      </c>
      <c r="B1723" s="1" t="s">
        <v>21</v>
      </c>
      <c r="C1723">
        <v>128</v>
      </c>
      <c r="D1723" s="1" t="s">
        <v>22</v>
      </c>
      <c r="E1723" s="1">
        <v>0</v>
      </c>
      <c r="F1723" s="1" t="s">
        <v>23</v>
      </c>
      <c r="G1723">
        <v>0</v>
      </c>
      <c r="H1723" t="str">
        <f>IF(Append1[[#This Row],[number_vmail_messages]]&lt;=10, "Low",
IF(Append1[[#This Row],[number_vmail_messages]]&lt;=25, "Medium", "High"))</f>
        <v>Low</v>
      </c>
      <c r="I1723">
        <v>103.3</v>
      </c>
      <c r="J1723">
        <v>122</v>
      </c>
      <c r="K1723">
        <v>17.559999999999999</v>
      </c>
      <c r="L1723">
        <v>245.9</v>
      </c>
      <c r="M1723">
        <v>123</v>
      </c>
      <c r="N1723">
        <v>20.9</v>
      </c>
      <c r="O1723">
        <v>161.1</v>
      </c>
      <c r="P1723">
        <v>95</v>
      </c>
      <c r="Q1723">
        <v>7.25</v>
      </c>
      <c r="R1723">
        <v>6.4</v>
      </c>
      <c r="S1723">
        <v>7</v>
      </c>
      <c r="T1723">
        <v>1.73</v>
      </c>
      <c r="U1723" t="str">
        <f>IF(Append1[[#This Row],[total_intl_charge]] &lt;= MEDIAN(Append1[total_intl_charge]), "Low", "High")</f>
        <v>Low</v>
      </c>
      <c r="V1723">
        <v>0</v>
      </c>
      <c r="W1723" t="s">
        <v>23</v>
      </c>
      <c r="X1723" s="1" t="s">
        <v>23</v>
      </c>
      <c r="Y1723">
        <f>IF(Append1[[#This Row],[churn]]="yes", 1,0)</f>
        <v>0</v>
      </c>
      <c r="Z1723" t="str">
        <f>IF(Append1[[#This Row],[total_eve_charge]]&lt;=15,"Low",
IF(Append1[[#This Row],[total_eve_charge]]&lt;=19,"Medium","High"))</f>
        <v>High</v>
      </c>
      <c r="AA1723" s="1" t="str">
        <f>IF(Append1[[#This Row],[total_day_charge]]&gt;30,"Heavy User",
IF(Append1[[#This Row],[total_eve_charge]]&gt;20,"Evening User",
IF(Append1[[#This Row],[total_night_charge]]&gt;10,"Night User","Low User")))</f>
        <v>Evening User</v>
      </c>
    </row>
    <row r="1724" spans="1:27" x14ac:dyDescent="0.3">
      <c r="A1724">
        <v>973</v>
      </c>
      <c r="B1724" s="1" t="s">
        <v>40</v>
      </c>
      <c r="C1724">
        <v>47</v>
      </c>
      <c r="D1724" s="1" t="s">
        <v>32</v>
      </c>
      <c r="E1724" s="1">
        <v>0</v>
      </c>
      <c r="F1724" s="1" t="s">
        <v>24</v>
      </c>
      <c r="G1724">
        <v>28</v>
      </c>
      <c r="H1724" t="str">
        <f>IF(Append1[[#This Row],[number_vmail_messages]]&lt;=10, "Low",
IF(Append1[[#This Row],[number_vmail_messages]]&lt;=25, "Medium", "High"))</f>
        <v>High</v>
      </c>
      <c r="I1724">
        <v>112.2</v>
      </c>
      <c r="J1724">
        <v>70</v>
      </c>
      <c r="K1724">
        <v>19.07</v>
      </c>
      <c r="L1724">
        <v>154.80000000000001</v>
      </c>
      <c r="M1724">
        <v>106</v>
      </c>
      <c r="N1724">
        <v>13.16</v>
      </c>
      <c r="O1724">
        <v>166.7</v>
      </c>
      <c r="P1724">
        <v>105</v>
      </c>
      <c r="Q1724">
        <v>7.5</v>
      </c>
      <c r="R1724">
        <v>10.6</v>
      </c>
      <c r="S1724">
        <v>2</v>
      </c>
      <c r="T1724">
        <v>2.86</v>
      </c>
      <c r="U1724" t="str">
        <f>IF(Append1[[#This Row],[total_intl_charge]] &lt;= MEDIAN(Append1[total_intl_charge]), "Low", "High")</f>
        <v>High</v>
      </c>
      <c r="V1724">
        <v>0</v>
      </c>
      <c r="W1724" t="s">
        <v>23</v>
      </c>
      <c r="X1724" s="1" t="s">
        <v>23</v>
      </c>
      <c r="Y1724">
        <f>IF(Append1[[#This Row],[churn]]="yes", 1,0)</f>
        <v>0</v>
      </c>
      <c r="Z1724" t="str">
        <f>IF(Append1[[#This Row],[total_eve_charge]]&lt;=15,"Low",
IF(Append1[[#This Row],[total_eve_charge]]&lt;=19,"Medium","High"))</f>
        <v>Low</v>
      </c>
      <c r="AA1724" s="1" t="str">
        <f>IF(Append1[[#This Row],[total_day_charge]]&gt;30,"Heavy User",
IF(Append1[[#This Row],[total_eve_charge]]&gt;20,"Evening User",
IF(Append1[[#This Row],[total_night_charge]]&gt;10,"Night User","Low User")))</f>
        <v>Low User</v>
      </c>
    </row>
    <row r="1725" spans="1:27" hidden="1" x14ac:dyDescent="0.3">
      <c r="A1725">
        <v>974</v>
      </c>
      <c r="B1725" s="1" t="s">
        <v>38</v>
      </c>
      <c r="C1725">
        <v>40</v>
      </c>
      <c r="D1725" s="1" t="s">
        <v>26</v>
      </c>
      <c r="E1725" s="1">
        <v>1</v>
      </c>
      <c r="F1725" s="1" t="s">
        <v>23</v>
      </c>
      <c r="G1725">
        <v>0</v>
      </c>
      <c r="H1725" t="str">
        <f>IF(Append1[[#This Row],[number_vmail_messages]]&lt;=10, "Low",
IF(Append1[[#This Row],[number_vmail_messages]]&lt;=25, "Medium", "High"))</f>
        <v>Low</v>
      </c>
      <c r="I1725">
        <v>170.7</v>
      </c>
      <c r="J1725">
        <v>55</v>
      </c>
      <c r="K1725">
        <v>29.02</v>
      </c>
      <c r="L1725">
        <v>179.1</v>
      </c>
      <c r="M1725">
        <v>108</v>
      </c>
      <c r="N1725">
        <v>15.22</v>
      </c>
      <c r="O1725">
        <v>281.89999999999998</v>
      </c>
      <c r="P1725">
        <v>89</v>
      </c>
      <c r="Q1725">
        <v>12.69</v>
      </c>
      <c r="R1725">
        <v>8.1999999999999993</v>
      </c>
      <c r="S1725">
        <v>9</v>
      </c>
      <c r="T1725">
        <v>2.21</v>
      </c>
      <c r="U1725" t="str">
        <f>IF(Append1[[#This Row],[total_intl_charge]] &lt;= MEDIAN(Append1[total_intl_charge]), "Low", "High")</f>
        <v>Low</v>
      </c>
      <c r="V1725">
        <v>3</v>
      </c>
      <c r="W1725" t="s">
        <v>23</v>
      </c>
      <c r="X1725" s="1" t="s">
        <v>24</v>
      </c>
      <c r="Y1725">
        <f>IF(Append1[[#This Row],[churn]]="yes", 1,0)</f>
        <v>0</v>
      </c>
      <c r="Z1725" t="str">
        <f>IF(Append1[[#This Row],[total_eve_charge]]&lt;=15,"Low",
IF(Append1[[#This Row],[total_eve_charge]]&lt;=19,"Medium","High"))</f>
        <v>Medium</v>
      </c>
      <c r="AA1725" s="1" t="str">
        <f>IF(Append1[[#This Row],[total_day_charge]]&gt;30,"Heavy User",
IF(Append1[[#This Row],[total_eve_charge]]&gt;20,"Evening User",
IF(Append1[[#This Row],[total_night_charge]]&gt;10,"Night User","Low User")))</f>
        <v>Night User</v>
      </c>
    </row>
    <row r="1726" spans="1:27" hidden="1" x14ac:dyDescent="0.3">
      <c r="A1726">
        <v>975</v>
      </c>
      <c r="B1726" s="1" t="s">
        <v>41</v>
      </c>
      <c r="C1726">
        <v>173</v>
      </c>
      <c r="D1726" s="1" t="s">
        <v>26</v>
      </c>
      <c r="E1726" s="1">
        <v>0</v>
      </c>
      <c r="F1726" s="1" t="s">
        <v>23</v>
      </c>
      <c r="G1726">
        <v>0</v>
      </c>
      <c r="H1726" t="str">
        <f>IF(Append1[[#This Row],[number_vmail_messages]]&lt;=10, "Low",
IF(Append1[[#This Row],[number_vmail_messages]]&lt;=25, "Medium", "High"))</f>
        <v>Low</v>
      </c>
      <c r="I1726">
        <v>172.5</v>
      </c>
      <c r="J1726">
        <v>78</v>
      </c>
      <c r="K1726">
        <v>29.33</v>
      </c>
      <c r="L1726">
        <v>142.6</v>
      </c>
      <c r="M1726">
        <v>91</v>
      </c>
      <c r="N1726">
        <v>12.12</v>
      </c>
      <c r="O1726">
        <v>102</v>
      </c>
      <c r="P1726">
        <v>63</v>
      </c>
      <c r="Q1726">
        <v>4.59</v>
      </c>
      <c r="R1726">
        <v>10.9</v>
      </c>
      <c r="S1726">
        <v>2</v>
      </c>
      <c r="T1726">
        <v>2.94</v>
      </c>
      <c r="U1726" t="str">
        <f>IF(Append1[[#This Row],[total_intl_charge]] &lt;= MEDIAN(Append1[total_intl_charge]), "Low", "High")</f>
        <v>High</v>
      </c>
      <c r="V1726">
        <v>0</v>
      </c>
      <c r="W1726" t="s">
        <v>23</v>
      </c>
      <c r="X1726" s="1" t="s">
        <v>23</v>
      </c>
      <c r="Y1726">
        <f>IF(Append1[[#This Row],[churn]]="yes", 1,0)</f>
        <v>0</v>
      </c>
      <c r="Z1726" t="str">
        <f>IF(Append1[[#This Row],[total_eve_charge]]&lt;=15,"Low",
IF(Append1[[#This Row],[total_eve_charge]]&lt;=19,"Medium","High"))</f>
        <v>Low</v>
      </c>
      <c r="AA1726" s="1" t="str">
        <f>IF(Append1[[#This Row],[total_day_charge]]&gt;30,"Heavy User",
IF(Append1[[#This Row],[total_eve_charge]]&gt;20,"Evening User",
IF(Append1[[#This Row],[total_night_charge]]&gt;10,"Night User","Low User")))</f>
        <v>Low User</v>
      </c>
    </row>
    <row r="1727" spans="1:27" x14ac:dyDescent="0.3">
      <c r="A1727">
        <v>976</v>
      </c>
      <c r="B1727" s="1" t="s">
        <v>59</v>
      </c>
      <c r="C1727">
        <v>66</v>
      </c>
      <c r="D1727" s="1" t="s">
        <v>32</v>
      </c>
      <c r="E1727" s="1">
        <v>0</v>
      </c>
      <c r="F1727" s="1" t="s">
        <v>24</v>
      </c>
      <c r="G1727">
        <v>32</v>
      </c>
      <c r="H1727" t="str">
        <f>IF(Append1[[#This Row],[number_vmail_messages]]&lt;=10, "Low",
IF(Append1[[#This Row],[number_vmail_messages]]&lt;=25, "Medium", "High"))</f>
        <v>High</v>
      </c>
      <c r="I1727">
        <v>187.8</v>
      </c>
      <c r="J1727">
        <v>117</v>
      </c>
      <c r="K1727">
        <v>31.93</v>
      </c>
      <c r="L1727">
        <v>129.80000000000001</v>
      </c>
      <c r="M1727">
        <v>90</v>
      </c>
      <c r="N1727">
        <v>11.03</v>
      </c>
      <c r="O1727">
        <v>132.30000000000001</v>
      </c>
      <c r="P1727">
        <v>113</v>
      </c>
      <c r="Q1727">
        <v>5.95</v>
      </c>
      <c r="R1727">
        <v>12</v>
      </c>
      <c r="S1727">
        <v>3</v>
      </c>
      <c r="T1727">
        <v>3.24</v>
      </c>
      <c r="U1727" t="str">
        <f>IF(Append1[[#This Row],[total_intl_charge]] &lt;= MEDIAN(Append1[total_intl_charge]), "Low", "High")</f>
        <v>High</v>
      </c>
      <c r="V1727">
        <v>2</v>
      </c>
      <c r="W1727" t="s">
        <v>23</v>
      </c>
      <c r="X1727" s="1" t="s">
        <v>23</v>
      </c>
      <c r="Y1727">
        <f>IF(Append1[[#This Row],[churn]]="yes", 1,0)</f>
        <v>0</v>
      </c>
      <c r="Z1727" t="str">
        <f>IF(Append1[[#This Row],[total_eve_charge]]&lt;=15,"Low",
IF(Append1[[#This Row],[total_eve_charge]]&lt;=19,"Medium","High"))</f>
        <v>Low</v>
      </c>
      <c r="AA1727" s="1" t="str">
        <f>IF(Append1[[#This Row],[total_day_charge]]&gt;30,"Heavy User",
IF(Append1[[#This Row],[total_eve_charge]]&gt;20,"Evening User",
IF(Append1[[#This Row],[total_night_charge]]&gt;10,"Night User","Low User")))</f>
        <v>Heavy User</v>
      </c>
    </row>
    <row r="1728" spans="1:27" x14ac:dyDescent="0.3">
      <c r="A1728">
        <v>977</v>
      </c>
      <c r="B1728" s="1" t="s">
        <v>28</v>
      </c>
      <c r="C1728">
        <v>50</v>
      </c>
      <c r="D1728" s="1" t="s">
        <v>22</v>
      </c>
      <c r="E1728" s="1">
        <v>1</v>
      </c>
      <c r="F1728" s="1" t="s">
        <v>24</v>
      </c>
      <c r="G1728">
        <v>26</v>
      </c>
      <c r="H1728" t="str">
        <f>IF(Append1[[#This Row],[number_vmail_messages]]&lt;=10, "Low",
IF(Append1[[#This Row],[number_vmail_messages]]&lt;=25, "Medium", "High"))</f>
        <v>High</v>
      </c>
      <c r="I1728">
        <v>307.10000000000002</v>
      </c>
      <c r="J1728">
        <v>94</v>
      </c>
      <c r="K1728">
        <v>52.21</v>
      </c>
      <c r="L1728">
        <v>289.39999999999998</v>
      </c>
      <c r="M1728">
        <v>78</v>
      </c>
      <c r="N1728">
        <v>24.6</v>
      </c>
      <c r="O1728">
        <v>174.9</v>
      </c>
      <c r="P1728">
        <v>109</v>
      </c>
      <c r="Q1728">
        <v>7.87</v>
      </c>
      <c r="R1728">
        <v>8</v>
      </c>
      <c r="S1728">
        <v>3</v>
      </c>
      <c r="T1728">
        <v>2.16</v>
      </c>
      <c r="U1728" t="str">
        <f>IF(Append1[[#This Row],[total_intl_charge]] &lt;= MEDIAN(Append1[total_intl_charge]), "Low", "High")</f>
        <v>Low</v>
      </c>
      <c r="V1728">
        <v>0</v>
      </c>
      <c r="W1728" t="s">
        <v>23</v>
      </c>
      <c r="X1728" s="1" t="s">
        <v>24</v>
      </c>
      <c r="Y1728">
        <f>IF(Append1[[#This Row],[churn]]="yes", 1,0)</f>
        <v>0</v>
      </c>
      <c r="Z1728" t="str">
        <f>IF(Append1[[#This Row],[total_eve_charge]]&lt;=15,"Low",
IF(Append1[[#This Row],[total_eve_charge]]&lt;=19,"Medium","High"))</f>
        <v>High</v>
      </c>
      <c r="AA1728" s="1" t="str">
        <f>IF(Append1[[#This Row],[total_day_charge]]&gt;30,"Heavy User",
IF(Append1[[#This Row],[total_eve_charge]]&gt;20,"Evening User",
IF(Append1[[#This Row],[total_night_charge]]&gt;10,"Night User","Low User")))</f>
        <v>Heavy User</v>
      </c>
    </row>
    <row r="1729" spans="1:27" hidden="1" x14ac:dyDescent="0.3">
      <c r="A1729">
        <v>978</v>
      </c>
      <c r="B1729" s="1" t="s">
        <v>21</v>
      </c>
      <c r="C1729">
        <v>130</v>
      </c>
      <c r="D1729" s="1" t="s">
        <v>26</v>
      </c>
      <c r="E1729" s="1">
        <v>0</v>
      </c>
      <c r="F1729" s="1" t="s">
        <v>23</v>
      </c>
      <c r="G1729">
        <v>0</v>
      </c>
      <c r="H1729" t="str">
        <f>IF(Append1[[#This Row],[number_vmail_messages]]&lt;=10, "Low",
IF(Append1[[#This Row],[number_vmail_messages]]&lt;=25, "Medium", "High"))</f>
        <v>Low</v>
      </c>
      <c r="I1729">
        <v>154</v>
      </c>
      <c r="J1729">
        <v>95</v>
      </c>
      <c r="K1729">
        <v>26.18</v>
      </c>
      <c r="L1729">
        <v>205.9</v>
      </c>
      <c r="M1729">
        <v>106</v>
      </c>
      <c r="N1729">
        <v>17.5</v>
      </c>
      <c r="O1729">
        <v>233.7</v>
      </c>
      <c r="P1729">
        <v>75</v>
      </c>
      <c r="Q1729">
        <v>10.52</v>
      </c>
      <c r="R1729">
        <v>12.9</v>
      </c>
      <c r="S1729">
        <v>1</v>
      </c>
      <c r="T1729">
        <v>3.48</v>
      </c>
      <c r="U1729" t="str">
        <f>IF(Append1[[#This Row],[total_intl_charge]] &lt;= MEDIAN(Append1[total_intl_charge]), "Low", "High")</f>
        <v>High</v>
      </c>
      <c r="V1729">
        <v>1</v>
      </c>
      <c r="W1729" t="s">
        <v>23</v>
      </c>
      <c r="X1729" s="1" t="s">
        <v>23</v>
      </c>
      <c r="Y1729">
        <f>IF(Append1[[#This Row],[churn]]="yes", 1,0)</f>
        <v>0</v>
      </c>
      <c r="Z1729" t="str">
        <f>IF(Append1[[#This Row],[total_eve_charge]]&lt;=15,"Low",
IF(Append1[[#This Row],[total_eve_charge]]&lt;=19,"Medium","High"))</f>
        <v>Medium</v>
      </c>
      <c r="AA1729" s="1" t="str">
        <f>IF(Append1[[#This Row],[total_day_charge]]&gt;30,"Heavy User",
IF(Append1[[#This Row],[total_eve_charge]]&gt;20,"Evening User",
IF(Append1[[#This Row],[total_night_charge]]&gt;10,"Night User","Low User")))</f>
        <v>Night User</v>
      </c>
    </row>
    <row r="1730" spans="1:27" hidden="1" x14ac:dyDescent="0.3">
      <c r="A1730">
        <v>979</v>
      </c>
      <c r="B1730" s="1" t="s">
        <v>51</v>
      </c>
      <c r="C1730">
        <v>89</v>
      </c>
      <c r="D1730" s="1" t="s">
        <v>26</v>
      </c>
      <c r="E1730" s="1">
        <v>1</v>
      </c>
      <c r="F1730" s="1" t="s">
        <v>23</v>
      </c>
      <c r="G1730">
        <v>0</v>
      </c>
      <c r="H1730" t="str">
        <f>IF(Append1[[#This Row],[number_vmail_messages]]&lt;=10, "Low",
IF(Append1[[#This Row],[number_vmail_messages]]&lt;=25, "Medium", "High"))</f>
        <v>Low</v>
      </c>
      <c r="I1730">
        <v>125.6</v>
      </c>
      <c r="J1730">
        <v>108</v>
      </c>
      <c r="K1730">
        <v>21.35</v>
      </c>
      <c r="L1730">
        <v>213</v>
      </c>
      <c r="M1730">
        <v>90</v>
      </c>
      <c r="N1730">
        <v>18.11</v>
      </c>
      <c r="O1730">
        <v>181.7</v>
      </c>
      <c r="P1730">
        <v>108</v>
      </c>
      <c r="Q1730">
        <v>8.18</v>
      </c>
      <c r="R1730">
        <v>5.4</v>
      </c>
      <c r="S1730">
        <v>5</v>
      </c>
      <c r="T1730">
        <v>1.46</v>
      </c>
      <c r="U1730" t="str">
        <f>IF(Append1[[#This Row],[total_intl_charge]] &lt;= MEDIAN(Append1[total_intl_charge]), "Low", "High")</f>
        <v>Low</v>
      </c>
      <c r="V1730">
        <v>1</v>
      </c>
      <c r="W1730" t="s">
        <v>23</v>
      </c>
      <c r="X1730" s="1" t="s">
        <v>24</v>
      </c>
      <c r="Y1730">
        <f>IF(Append1[[#This Row],[churn]]="yes", 1,0)</f>
        <v>0</v>
      </c>
      <c r="Z1730" t="str">
        <f>IF(Append1[[#This Row],[total_eve_charge]]&lt;=15,"Low",
IF(Append1[[#This Row],[total_eve_charge]]&lt;=19,"Medium","High"))</f>
        <v>Medium</v>
      </c>
      <c r="AA1730" s="1" t="str">
        <f>IF(Append1[[#This Row],[total_day_charge]]&gt;30,"Heavy User",
IF(Append1[[#This Row],[total_eve_charge]]&gt;20,"Evening User",
IF(Append1[[#This Row],[total_night_charge]]&gt;10,"Night User","Low User")))</f>
        <v>Low User</v>
      </c>
    </row>
    <row r="1731" spans="1:27" hidden="1" x14ac:dyDescent="0.3">
      <c r="A1731">
        <v>980</v>
      </c>
      <c r="B1731" s="1" t="s">
        <v>57</v>
      </c>
      <c r="C1731">
        <v>108</v>
      </c>
      <c r="D1731" s="1" t="s">
        <v>22</v>
      </c>
      <c r="E1731" s="1">
        <v>0</v>
      </c>
      <c r="F1731" s="1" t="s">
        <v>23</v>
      </c>
      <c r="G1731">
        <v>0</v>
      </c>
      <c r="H1731" t="str">
        <f>IF(Append1[[#This Row],[number_vmail_messages]]&lt;=10, "Low",
IF(Append1[[#This Row],[number_vmail_messages]]&lt;=25, "Medium", "High"))</f>
        <v>Low</v>
      </c>
      <c r="I1731">
        <v>199.3</v>
      </c>
      <c r="J1731">
        <v>104</v>
      </c>
      <c r="K1731">
        <v>33.880000000000003</v>
      </c>
      <c r="L1731">
        <v>224.2</v>
      </c>
      <c r="M1731">
        <v>92</v>
      </c>
      <c r="N1731">
        <v>19.059999999999999</v>
      </c>
      <c r="O1731">
        <v>140.1</v>
      </c>
      <c r="P1731">
        <v>57</v>
      </c>
      <c r="Q1731">
        <v>6.3</v>
      </c>
      <c r="R1731">
        <v>15.2</v>
      </c>
      <c r="S1731">
        <v>2</v>
      </c>
      <c r="T1731">
        <v>4.0999999999999996</v>
      </c>
      <c r="U1731" t="str">
        <f>IF(Append1[[#This Row],[total_intl_charge]] &lt;= MEDIAN(Append1[total_intl_charge]), "Low", "High")</f>
        <v>High</v>
      </c>
      <c r="V1731">
        <v>0</v>
      </c>
      <c r="W1731" t="s">
        <v>23</v>
      </c>
      <c r="X1731" s="1" t="s">
        <v>23</v>
      </c>
      <c r="Y1731">
        <f>IF(Append1[[#This Row],[churn]]="yes", 1,0)</f>
        <v>0</v>
      </c>
      <c r="Z1731" t="str">
        <f>IF(Append1[[#This Row],[total_eve_charge]]&lt;=15,"Low",
IF(Append1[[#This Row],[total_eve_charge]]&lt;=19,"Medium","High"))</f>
        <v>High</v>
      </c>
      <c r="AA1731" s="1" t="str">
        <f>IF(Append1[[#This Row],[total_day_charge]]&gt;30,"Heavy User",
IF(Append1[[#This Row],[total_eve_charge]]&gt;20,"Evening User",
IF(Append1[[#This Row],[total_night_charge]]&gt;10,"Night User","Low User")))</f>
        <v>Heavy User</v>
      </c>
    </row>
    <row r="1732" spans="1:27" hidden="1" x14ac:dyDescent="0.3">
      <c r="A1732">
        <v>981</v>
      </c>
      <c r="B1732" s="1" t="s">
        <v>40</v>
      </c>
      <c r="C1732">
        <v>32</v>
      </c>
      <c r="D1732" s="1" t="s">
        <v>32</v>
      </c>
      <c r="E1732" s="1">
        <v>0</v>
      </c>
      <c r="F1732" s="1" t="s">
        <v>23</v>
      </c>
      <c r="G1732">
        <v>0</v>
      </c>
      <c r="H1732" t="str">
        <f>IF(Append1[[#This Row],[number_vmail_messages]]&lt;=10, "Low",
IF(Append1[[#This Row],[number_vmail_messages]]&lt;=25, "Medium", "High"))</f>
        <v>Low</v>
      </c>
      <c r="I1732">
        <v>157.9</v>
      </c>
      <c r="J1732">
        <v>88</v>
      </c>
      <c r="K1732">
        <v>26.84</v>
      </c>
      <c r="L1732">
        <v>180.8</v>
      </c>
      <c r="M1732">
        <v>132</v>
      </c>
      <c r="N1732">
        <v>15.37</v>
      </c>
      <c r="O1732">
        <v>132.5</v>
      </c>
      <c r="P1732">
        <v>102</v>
      </c>
      <c r="Q1732">
        <v>5.96</v>
      </c>
      <c r="R1732">
        <v>12.8</v>
      </c>
      <c r="S1732">
        <v>3</v>
      </c>
      <c r="T1732">
        <v>3.46</v>
      </c>
      <c r="U1732" t="str">
        <f>IF(Append1[[#This Row],[total_intl_charge]] &lt;= MEDIAN(Append1[total_intl_charge]), "Low", "High")</f>
        <v>High</v>
      </c>
      <c r="V1732">
        <v>1</v>
      </c>
      <c r="W1732" t="s">
        <v>23</v>
      </c>
      <c r="X1732" s="1" t="s">
        <v>23</v>
      </c>
      <c r="Y1732">
        <f>IF(Append1[[#This Row],[churn]]="yes", 1,0)</f>
        <v>0</v>
      </c>
      <c r="Z1732" t="str">
        <f>IF(Append1[[#This Row],[total_eve_charge]]&lt;=15,"Low",
IF(Append1[[#This Row],[total_eve_charge]]&lt;=19,"Medium","High"))</f>
        <v>Medium</v>
      </c>
      <c r="AA1732" s="1" t="str">
        <f>IF(Append1[[#This Row],[total_day_charge]]&gt;30,"Heavy User",
IF(Append1[[#This Row],[total_eve_charge]]&gt;20,"Evening User",
IF(Append1[[#This Row],[total_night_charge]]&gt;10,"Night User","Low User")))</f>
        <v>Low User</v>
      </c>
    </row>
    <row r="1733" spans="1:27" hidden="1" x14ac:dyDescent="0.3">
      <c r="A1733">
        <v>982</v>
      </c>
      <c r="B1733" s="1" t="s">
        <v>42</v>
      </c>
      <c r="C1733">
        <v>166</v>
      </c>
      <c r="D1733" s="1" t="s">
        <v>22</v>
      </c>
      <c r="E1733" s="1">
        <v>0</v>
      </c>
      <c r="F1733" s="1" t="s">
        <v>23</v>
      </c>
      <c r="G1733">
        <v>0</v>
      </c>
      <c r="H1733" t="str">
        <f>IF(Append1[[#This Row],[number_vmail_messages]]&lt;=10, "Low",
IF(Append1[[#This Row],[number_vmail_messages]]&lt;=25, "Medium", "High"))</f>
        <v>Low</v>
      </c>
      <c r="I1733">
        <v>203.4</v>
      </c>
      <c r="J1733">
        <v>81</v>
      </c>
      <c r="K1733">
        <v>34.58</v>
      </c>
      <c r="L1733">
        <v>167.7</v>
      </c>
      <c r="M1733">
        <v>110</v>
      </c>
      <c r="N1733">
        <v>14.25</v>
      </c>
      <c r="O1733">
        <v>132</v>
      </c>
      <c r="P1733">
        <v>124</v>
      </c>
      <c r="Q1733">
        <v>5.94</v>
      </c>
      <c r="R1733">
        <v>9.1999999999999993</v>
      </c>
      <c r="S1733">
        <v>5</v>
      </c>
      <c r="T1733">
        <v>2.48</v>
      </c>
      <c r="U1733" t="str">
        <f>IF(Append1[[#This Row],[total_intl_charge]] &lt;= MEDIAN(Append1[total_intl_charge]), "Low", "High")</f>
        <v>Low</v>
      </c>
      <c r="V1733">
        <v>2</v>
      </c>
      <c r="W1733" t="s">
        <v>23</v>
      </c>
      <c r="X1733" s="1" t="s">
        <v>23</v>
      </c>
      <c r="Y1733">
        <f>IF(Append1[[#This Row],[churn]]="yes", 1,0)</f>
        <v>0</v>
      </c>
      <c r="Z1733" t="str">
        <f>IF(Append1[[#This Row],[total_eve_charge]]&lt;=15,"Low",
IF(Append1[[#This Row],[total_eve_charge]]&lt;=19,"Medium","High"))</f>
        <v>Low</v>
      </c>
      <c r="AA1733" s="1" t="str">
        <f>IF(Append1[[#This Row],[total_day_charge]]&gt;30,"Heavy User",
IF(Append1[[#This Row],[total_eve_charge]]&gt;20,"Evening User",
IF(Append1[[#This Row],[total_night_charge]]&gt;10,"Night User","Low User")))</f>
        <v>Heavy User</v>
      </c>
    </row>
    <row r="1734" spans="1:27" x14ac:dyDescent="0.3">
      <c r="A1734">
        <v>983</v>
      </c>
      <c r="B1734" s="1" t="s">
        <v>66</v>
      </c>
      <c r="C1734">
        <v>72</v>
      </c>
      <c r="D1734" s="1" t="s">
        <v>32</v>
      </c>
      <c r="E1734" s="1">
        <v>0</v>
      </c>
      <c r="F1734" s="1" t="s">
        <v>24</v>
      </c>
      <c r="G1734">
        <v>39</v>
      </c>
      <c r="H1734" t="str">
        <f>IF(Append1[[#This Row],[number_vmail_messages]]&lt;=10, "Low",
IF(Append1[[#This Row],[number_vmail_messages]]&lt;=25, "Medium", "High"))</f>
        <v>High</v>
      </c>
      <c r="I1734">
        <v>92.8</v>
      </c>
      <c r="J1734">
        <v>98</v>
      </c>
      <c r="K1734">
        <v>15.78</v>
      </c>
      <c r="L1734">
        <v>271.2</v>
      </c>
      <c r="M1734">
        <v>115</v>
      </c>
      <c r="N1734">
        <v>23.05</v>
      </c>
      <c r="O1734">
        <v>167.1</v>
      </c>
      <c r="P1734">
        <v>83</v>
      </c>
      <c r="Q1734">
        <v>7.52</v>
      </c>
      <c r="R1734">
        <v>5.8</v>
      </c>
      <c r="S1734">
        <v>7</v>
      </c>
      <c r="T1734">
        <v>1.57</v>
      </c>
      <c r="U1734" t="str">
        <f>IF(Append1[[#This Row],[total_intl_charge]] &lt;= MEDIAN(Append1[total_intl_charge]), "Low", "High")</f>
        <v>Low</v>
      </c>
      <c r="V1734">
        <v>1</v>
      </c>
      <c r="W1734" t="s">
        <v>23</v>
      </c>
      <c r="X1734" s="1" t="s">
        <v>23</v>
      </c>
      <c r="Y1734">
        <f>IF(Append1[[#This Row],[churn]]="yes", 1,0)</f>
        <v>0</v>
      </c>
      <c r="Z1734" t="str">
        <f>IF(Append1[[#This Row],[total_eve_charge]]&lt;=15,"Low",
IF(Append1[[#This Row],[total_eve_charge]]&lt;=19,"Medium","High"))</f>
        <v>High</v>
      </c>
      <c r="AA1734" s="1" t="str">
        <f>IF(Append1[[#This Row],[total_day_charge]]&gt;30,"Heavy User",
IF(Append1[[#This Row],[total_eve_charge]]&gt;20,"Evening User",
IF(Append1[[#This Row],[total_night_charge]]&gt;10,"Night User","Low User")))</f>
        <v>Evening User</v>
      </c>
    </row>
    <row r="1735" spans="1:27" x14ac:dyDescent="0.3">
      <c r="A1735">
        <v>984</v>
      </c>
      <c r="B1735" s="1" t="s">
        <v>27</v>
      </c>
      <c r="C1735">
        <v>134</v>
      </c>
      <c r="D1735" s="1" t="s">
        <v>22</v>
      </c>
      <c r="E1735" s="1">
        <v>0</v>
      </c>
      <c r="F1735" s="1" t="s">
        <v>24</v>
      </c>
      <c r="G1735">
        <v>32</v>
      </c>
      <c r="H1735" t="str">
        <f>IF(Append1[[#This Row],[number_vmail_messages]]&lt;=10, "Low",
IF(Append1[[#This Row],[number_vmail_messages]]&lt;=25, "Medium", "High"))</f>
        <v>High</v>
      </c>
      <c r="I1735">
        <v>216.8</v>
      </c>
      <c r="J1735">
        <v>78</v>
      </c>
      <c r="K1735">
        <v>36.86</v>
      </c>
      <c r="L1735">
        <v>102.2</v>
      </c>
      <c r="M1735">
        <v>111</v>
      </c>
      <c r="N1735">
        <v>8.69</v>
      </c>
      <c r="O1735">
        <v>174</v>
      </c>
      <c r="P1735">
        <v>83</v>
      </c>
      <c r="Q1735">
        <v>7.83</v>
      </c>
      <c r="R1735">
        <v>8.6</v>
      </c>
      <c r="S1735">
        <v>2</v>
      </c>
      <c r="T1735">
        <v>2.3199999999999998</v>
      </c>
      <c r="U1735" t="str">
        <f>IF(Append1[[#This Row],[total_intl_charge]] &lt;= MEDIAN(Append1[total_intl_charge]), "Low", "High")</f>
        <v>Low</v>
      </c>
      <c r="V1735">
        <v>0</v>
      </c>
      <c r="W1735" t="s">
        <v>23</v>
      </c>
      <c r="X1735" s="1" t="s">
        <v>23</v>
      </c>
      <c r="Y1735">
        <f>IF(Append1[[#This Row],[churn]]="yes", 1,0)</f>
        <v>0</v>
      </c>
      <c r="Z1735" t="str">
        <f>IF(Append1[[#This Row],[total_eve_charge]]&lt;=15,"Low",
IF(Append1[[#This Row],[total_eve_charge]]&lt;=19,"Medium","High"))</f>
        <v>Low</v>
      </c>
      <c r="AA1735" s="1" t="str">
        <f>IF(Append1[[#This Row],[total_day_charge]]&gt;30,"Heavy User",
IF(Append1[[#This Row],[total_eve_charge]]&gt;20,"Evening User",
IF(Append1[[#This Row],[total_night_charge]]&gt;10,"Night User","Low User")))</f>
        <v>Heavy User</v>
      </c>
    </row>
    <row r="1736" spans="1:27" hidden="1" x14ac:dyDescent="0.3">
      <c r="A1736">
        <v>985</v>
      </c>
      <c r="B1736" s="1" t="s">
        <v>52</v>
      </c>
      <c r="C1736">
        <v>13</v>
      </c>
      <c r="D1736" s="1" t="s">
        <v>22</v>
      </c>
      <c r="E1736" s="1">
        <v>0</v>
      </c>
      <c r="F1736" s="1" t="s">
        <v>23</v>
      </c>
      <c r="G1736">
        <v>0</v>
      </c>
      <c r="H1736" t="str">
        <f>IF(Append1[[#This Row],[number_vmail_messages]]&lt;=10, "Low",
IF(Append1[[#This Row],[number_vmail_messages]]&lt;=25, "Medium", "High"))</f>
        <v>Low</v>
      </c>
      <c r="I1736">
        <v>193.2</v>
      </c>
      <c r="J1736">
        <v>89</v>
      </c>
      <c r="K1736">
        <v>32.840000000000003</v>
      </c>
      <c r="L1736">
        <v>194.4</v>
      </c>
      <c r="M1736">
        <v>90</v>
      </c>
      <c r="N1736">
        <v>16.52</v>
      </c>
      <c r="O1736">
        <v>186.5</v>
      </c>
      <c r="P1736">
        <v>104</v>
      </c>
      <c r="Q1736">
        <v>8.39</v>
      </c>
      <c r="R1736">
        <v>9.6999999999999993</v>
      </c>
      <c r="S1736">
        <v>2</v>
      </c>
      <c r="T1736">
        <v>2.62</v>
      </c>
      <c r="U1736" t="str">
        <f>IF(Append1[[#This Row],[total_intl_charge]] &lt;= MEDIAN(Append1[total_intl_charge]), "Low", "High")</f>
        <v>Low</v>
      </c>
      <c r="V1736">
        <v>4</v>
      </c>
      <c r="W1736" t="s">
        <v>23</v>
      </c>
      <c r="X1736" s="1" t="s">
        <v>23</v>
      </c>
      <c r="Y1736">
        <f>IF(Append1[[#This Row],[churn]]="yes", 1,0)</f>
        <v>0</v>
      </c>
      <c r="Z1736" t="str">
        <f>IF(Append1[[#This Row],[total_eve_charge]]&lt;=15,"Low",
IF(Append1[[#This Row],[total_eve_charge]]&lt;=19,"Medium","High"))</f>
        <v>Medium</v>
      </c>
      <c r="AA1736" s="1" t="str">
        <f>IF(Append1[[#This Row],[total_day_charge]]&gt;30,"Heavy User",
IF(Append1[[#This Row],[total_eve_charge]]&gt;20,"Evening User",
IF(Append1[[#This Row],[total_night_charge]]&gt;10,"Night User","Low User")))</f>
        <v>Heavy User</v>
      </c>
    </row>
    <row r="1737" spans="1:27" hidden="1" x14ac:dyDescent="0.3">
      <c r="A1737">
        <v>986</v>
      </c>
      <c r="B1737" s="1" t="s">
        <v>33</v>
      </c>
      <c r="C1737">
        <v>90</v>
      </c>
      <c r="D1737" s="1" t="s">
        <v>22</v>
      </c>
      <c r="E1737" s="1">
        <v>0</v>
      </c>
      <c r="F1737" s="1" t="s">
        <v>23</v>
      </c>
      <c r="G1737">
        <v>0</v>
      </c>
      <c r="H1737" t="str">
        <f>IF(Append1[[#This Row],[number_vmail_messages]]&lt;=10, "Low",
IF(Append1[[#This Row],[number_vmail_messages]]&lt;=25, "Medium", "High"))</f>
        <v>Low</v>
      </c>
      <c r="I1737">
        <v>113.2</v>
      </c>
      <c r="J1737">
        <v>108</v>
      </c>
      <c r="K1737">
        <v>19.239999999999998</v>
      </c>
      <c r="L1737">
        <v>189.3</v>
      </c>
      <c r="M1737">
        <v>63</v>
      </c>
      <c r="N1737">
        <v>16.09</v>
      </c>
      <c r="O1737">
        <v>271.8</v>
      </c>
      <c r="P1737">
        <v>124</v>
      </c>
      <c r="Q1737">
        <v>12.23</v>
      </c>
      <c r="R1737">
        <v>14.1</v>
      </c>
      <c r="S1737">
        <v>4</v>
      </c>
      <c r="T1737">
        <v>3.81</v>
      </c>
      <c r="U1737" t="str">
        <f>IF(Append1[[#This Row],[total_intl_charge]] &lt;= MEDIAN(Append1[total_intl_charge]), "Low", "High")</f>
        <v>High</v>
      </c>
      <c r="V1737">
        <v>3</v>
      </c>
      <c r="W1737" t="s">
        <v>23</v>
      </c>
      <c r="X1737" s="1" t="s">
        <v>23</v>
      </c>
      <c r="Y1737">
        <f>IF(Append1[[#This Row],[churn]]="yes", 1,0)</f>
        <v>0</v>
      </c>
      <c r="Z1737" t="str">
        <f>IF(Append1[[#This Row],[total_eve_charge]]&lt;=15,"Low",
IF(Append1[[#This Row],[total_eve_charge]]&lt;=19,"Medium","High"))</f>
        <v>Medium</v>
      </c>
      <c r="AA1737" s="1" t="str">
        <f>IF(Append1[[#This Row],[total_day_charge]]&gt;30,"Heavy User",
IF(Append1[[#This Row],[total_eve_charge]]&gt;20,"Evening User",
IF(Append1[[#This Row],[total_night_charge]]&gt;10,"Night User","Low User")))</f>
        <v>Night User</v>
      </c>
    </row>
    <row r="1738" spans="1:27" x14ac:dyDescent="0.3">
      <c r="A1738">
        <v>987</v>
      </c>
      <c r="B1738" s="1" t="s">
        <v>37</v>
      </c>
      <c r="C1738">
        <v>111</v>
      </c>
      <c r="D1738" s="1" t="s">
        <v>22</v>
      </c>
      <c r="E1738" s="1">
        <v>0</v>
      </c>
      <c r="F1738" s="1" t="s">
        <v>24</v>
      </c>
      <c r="G1738">
        <v>36</v>
      </c>
      <c r="H1738" t="str">
        <f>IF(Append1[[#This Row],[number_vmail_messages]]&lt;=10, "Low",
IF(Append1[[#This Row],[number_vmail_messages]]&lt;=25, "Medium", "High"))</f>
        <v>High</v>
      </c>
      <c r="I1738">
        <v>166.2</v>
      </c>
      <c r="J1738">
        <v>54</v>
      </c>
      <c r="K1738">
        <v>28.25</v>
      </c>
      <c r="L1738">
        <v>238.8</v>
      </c>
      <c r="M1738">
        <v>109</v>
      </c>
      <c r="N1738">
        <v>20.3</v>
      </c>
      <c r="O1738">
        <v>108.8</v>
      </c>
      <c r="P1738">
        <v>92</v>
      </c>
      <c r="Q1738">
        <v>4.9000000000000004</v>
      </c>
      <c r="R1738">
        <v>11.2</v>
      </c>
      <c r="S1738">
        <v>2</v>
      </c>
      <c r="T1738">
        <v>3.02</v>
      </c>
      <c r="U1738" t="str">
        <f>IF(Append1[[#This Row],[total_intl_charge]] &lt;= MEDIAN(Append1[total_intl_charge]), "Low", "High")</f>
        <v>High</v>
      </c>
      <c r="V1738">
        <v>3</v>
      </c>
      <c r="W1738" t="s">
        <v>23</v>
      </c>
      <c r="X1738" s="1" t="s">
        <v>23</v>
      </c>
      <c r="Y1738">
        <f>IF(Append1[[#This Row],[churn]]="yes", 1,0)</f>
        <v>0</v>
      </c>
      <c r="Z1738" t="str">
        <f>IF(Append1[[#This Row],[total_eve_charge]]&lt;=15,"Low",
IF(Append1[[#This Row],[total_eve_charge]]&lt;=19,"Medium","High"))</f>
        <v>High</v>
      </c>
      <c r="AA1738" s="1" t="str">
        <f>IF(Append1[[#This Row],[total_day_charge]]&gt;30,"Heavy User",
IF(Append1[[#This Row],[total_eve_charge]]&gt;20,"Evening User",
IF(Append1[[#This Row],[total_night_charge]]&gt;10,"Night User","Low User")))</f>
        <v>Evening User</v>
      </c>
    </row>
    <row r="1739" spans="1:27" hidden="1" x14ac:dyDescent="0.3">
      <c r="A1739">
        <v>988</v>
      </c>
      <c r="B1739" s="1" t="s">
        <v>49</v>
      </c>
      <c r="C1739">
        <v>72</v>
      </c>
      <c r="D1739" s="1" t="s">
        <v>22</v>
      </c>
      <c r="E1739" s="1">
        <v>0</v>
      </c>
      <c r="F1739" s="1" t="s">
        <v>23</v>
      </c>
      <c r="G1739">
        <v>0</v>
      </c>
      <c r="H1739" t="str">
        <f>IF(Append1[[#This Row],[number_vmail_messages]]&lt;=10, "Low",
IF(Append1[[#This Row],[number_vmail_messages]]&lt;=25, "Medium", "High"))</f>
        <v>Low</v>
      </c>
      <c r="I1739">
        <v>207.8</v>
      </c>
      <c r="J1739">
        <v>92</v>
      </c>
      <c r="K1739">
        <v>35.33</v>
      </c>
      <c r="L1739">
        <v>195.7</v>
      </c>
      <c r="M1739">
        <v>110</v>
      </c>
      <c r="N1739">
        <v>16.63</v>
      </c>
      <c r="O1739">
        <v>184.8</v>
      </c>
      <c r="P1739">
        <v>124</v>
      </c>
      <c r="Q1739">
        <v>8.32</v>
      </c>
      <c r="R1739">
        <v>13.1</v>
      </c>
      <c r="S1739">
        <v>4</v>
      </c>
      <c r="T1739">
        <v>3.54</v>
      </c>
      <c r="U1739" t="str">
        <f>IF(Append1[[#This Row],[total_intl_charge]] &lt;= MEDIAN(Append1[total_intl_charge]), "Low", "High")</f>
        <v>High</v>
      </c>
      <c r="V1739">
        <v>0</v>
      </c>
      <c r="W1739" t="s">
        <v>23</v>
      </c>
      <c r="X1739" s="1" t="s">
        <v>23</v>
      </c>
      <c r="Y1739">
        <f>IF(Append1[[#This Row],[churn]]="yes", 1,0)</f>
        <v>0</v>
      </c>
      <c r="Z1739" t="str">
        <f>IF(Append1[[#This Row],[total_eve_charge]]&lt;=15,"Low",
IF(Append1[[#This Row],[total_eve_charge]]&lt;=19,"Medium","High"))</f>
        <v>Medium</v>
      </c>
      <c r="AA1739" s="1" t="str">
        <f>IF(Append1[[#This Row],[total_day_charge]]&gt;30,"Heavy User",
IF(Append1[[#This Row],[total_eve_charge]]&gt;20,"Evening User",
IF(Append1[[#This Row],[total_night_charge]]&gt;10,"Night User","Low User")))</f>
        <v>Heavy User</v>
      </c>
    </row>
    <row r="1740" spans="1:27" x14ac:dyDescent="0.3">
      <c r="A1740">
        <v>989</v>
      </c>
      <c r="B1740" s="1" t="s">
        <v>46</v>
      </c>
      <c r="C1740">
        <v>67</v>
      </c>
      <c r="D1740" s="1" t="s">
        <v>26</v>
      </c>
      <c r="E1740" s="1">
        <v>0</v>
      </c>
      <c r="F1740" s="1" t="s">
        <v>24</v>
      </c>
      <c r="G1740">
        <v>35</v>
      </c>
      <c r="H1740" t="str">
        <f>IF(Append1[[#This Row],[number_vmail_messages]]&lt;=10, "Low",
IF(Append1[[#This Row],[number_vmail_messages]]&lt;=25, "Medium", "High"))</f>
        <v>High</v>
      </c>
      <c r="I1740">
        <v>245.4</v>
      </c>
      <c r="J1740">
        <v>89</v>
      </c>
      <c r="K1740">
        <v>41.72</v>
      </c>
      <c r="L1740">
        <v>148.19999999999999</v>
      </c>
      <c r="M1740">
        <v>102</v>
      </c>
      <c r="N1740">
        <v>12.6</v>
      </c>
      <c r="O1740">
        <v>274</v>
      </c>
      <c r="P1740">
        <v>136</v>
      </c>
      <c r="Q1740">
        <v>12.33</v>
      </c>
      <c r="R1740">
        <v>7.5</v>
      </c>
      <c r="S1740">
        <v>6</v>
      </c>
      <c r="T1740">
        <v>2.0299999999999998</v>
      </c>
      <c r="U1740" t="str">
        <f>IF(Append1[[#This Row],[total_intl_charge]] &lt;= MEDIAN(Append1[total_intl_charge]), "Low", "High")</f>
        <v>Low</v>
      </c>
      <c r="V1740">
        <v>1</v>
      </c>
      <c r="W1740" t="s">
        <v>23</v>
      </c>
      <c r="X1740" s="1" t="s">
        <v>23</v>
      </c>
      <c r="Y1740">
        <f>IF(Append1[[#This Row],[churn]]="yes", 1,0)</f>
        <v>0</v>
      </c>
      <c r="Z1740" t="str">
        <f>IF(Append1[[#This Row],[total_eve_charge]]&lt;=15,"Low",
IF(Append1[[#This Row],[total_eve_charge]]&lt;=19,"Medium","High"))</f>
        <v>Low</v>
      </c>
      <c r="AA1740" s="1" t="str">
        <f>IF(Append1[[#This Row],[total_day_charge]]&gt;30,"Heavy User",
IF(Append1[[#This Row],[total_eve_charge]]&gt;20,"Evening User",
IF(Append1[[#This Row],[total_night_charge]]&gt;10,"Night User","Low User")))</f>
        <v>Heavy User</v>
      </c>
    </row>
    <row r="1741" spans="1:27" hidden="1" x14ac:dyDescent="0.3">
      <c r="A1741">
        <v>990</v>
      </c>
      <c r="B1741" s="1" t="s">
        <v>55</v>
      </c>
      <c r="C1741">
        <v>172</v>
      </c>
      <c r="D1741" s="1" t="s">
        <v>32</v>
      </c>
      <c r="E1741" s="1">
        <v>0</v>
      </c>
      <c r="F1741" s="1" t="s">
        <v>23</v>
      </c>
      <c r="G1741">
        <v>0</v>
      </c>
      <c r="H1741" t="str">
        <f>IF(Append1[[#This Row],[number_vmail_messages]]&lt;=10, "Low",
IF(Append1[[#This Row],[number_vmail_messages]]&lt;=25, "Medium", "High"))</f>
        <v>Low</v>
      </c>
      <c r="I1741">
        <v>287.10000000000002</v>
      </c>
      <c r="J1741">
        <v>108</v>
      </c>
      <c r="K1741">
        <v>48.81</v>
      </c>
      <c r="L1741">
        <v>178.4</v>
      </c>
      <c r="M1741">
        <v>125</v>
      </c>
      <c r="N1741">
        <v>15.16</v>
      </c>
      <c r="O1741">
        <v>153.19999999999999</v>
      </c>
      <c r="P1741">
        <v>98</v>
      </c>
      <c r="Q1741">
        <v>6.89</v>
      </c>
      <c r="R1741">
        <v>14.4</v>
      </c>
      <c r="S1741">
        <v>2</v>
      </c>
      <c r="T1741">
        <v>3.89</v>
      </c>
      <c r="U1741" t="str">
        <f>IF(Append1[[#This Row],[total_intl_charge]] &lt;= MEDIAN(Append1[total_intl_charge]), "Low", "High")</f>
        <v>High</v>
      </c>
      <c r="V1741">
        <v>3</v>
      </c>
      <c r="W1741" t="s">
        <v>24</v>
      </c>
      <c r="X1741" s="1" t="s">
        <v>23</v>
      </c>
      <c r="Y1741">
        <f>IF(Append1[[#This Row],[churn]]="yes", 1,0)</f>
        <v>1</v>
      </c>
      <c r="Z1741" t="str">
        <f>IF(Append1[[#This Row],[total_eve_charge]]&lt;=15,"Low",
IF(Append1[[#This Row],[total_eve_charge]]&lt;=19,"Medium","High"))</f>
        <v>Medium</v>
      </c>
      <c r="AA1741" s="1" t="str">
        <f>IF(Append1[[#This Row],[total_day_charge]]&gt;30,"Heavy User",
IF(Append1[[#This Row],[total_eve_charge]]&gt;20,"Evening User",
IF(Append1[[#This Row],[total_night_charge]]&gt;10,"Night User","Low User")))</f>
        <v>Heavy User</v>
      </c>
    </row>
    <row r="1742" spans="1:27" x14ac:dyDescent="0.3">
      <c r="A1742">
        <v>991</v>
      </c>
      <c r="B1742" s="1" t="s">
        <v>57</v>
      </c>
      <c r="C1742">
        <v>154</v>
      </c>
      <c r="D1742" s="1" t="s">
        <v>26</v>
      </c>
      <c r="E1742" s="1">
        <v>0</v>
      </c>
      <c r="F1742" s="1" t="s">
        <v>24</v>
      </c>
      <c r="G1742">
        <v>32</v>
      </c>
      <c r="H1742" t="str">
        <f>IF(Append1[[#This Row],[number_vmail_messages]]&lt;=10, "Low",
IF(Append1[[#This Row],[number_vmail_messages]]&lt;=25, "Medium", "High"))</f>
        <v>High</v>
      </c>
      <c r="I1742">
        <v>192.3</v>
      </c>
      <c r="J1742">
        <v>82</v>
      </c>
      <c r="K1742">
        <v>32.69</v>
      </c>
      <c r="L1742">
        <v>165.3</v>
      </c>
      <c r="M1742">
        <v>134</v>
      </c>
      <c r="N1742">
        <v>14.05</v>
      </c>
      <c r="O1742">
        <v>205</v>
      </c>
      <c r="P1742">
        <v>74</v>
      </c>
      <c r="Q1742">
        <v>9.23</v>
      </c>
      <c r="R1742">
        <v>9</v>
      </c>
      <c r="S1742">
        <v>1</v>
      </c>
      <c r="T1742">
        <v>2.4300000000000002</v>
      </c>
      <c r="U1742" t="str">
        <f>IF(Append1[[#This Row],[total_intl_charge]] &lt;= MEDIAN(Append1[total_intl_charge]), "Low", "High")</f>
        <v>Low</v>
      </c>
      <c r="V1742">
        <v>2</v>
      </c>
      <c r="W1742" t="s">
        <v>23</v>
      </c>
      <c r="X1742" s="1" t="s">
        <v>23</v>
      </c>
      <c r="Y1742">
        <f>IF(Append1[[#This Row],[churn]]="yes", 1,0)</f>
        <v>0</v>
      </c>
      <c r="Z1742" t="str">
        <f>IF(Append1[[#This Row],[total_eve_charge]]&lt;=15,"Low",
IF(Append1[[#This Row],[total_eve_charge]]&lt;=19,"Medium","High"))</f>
        <v>Low</v>
      </c>
      <c r="AA1742" s="1" t="str">
        <f>IF(Append1[[#This Row],[total_day_charge]]&gt;30,"Heavy User",
IF(Append1[[#This Row],[total_eve_charge]]&gt;20,"Evening User",
IF(Append1[[#This Row],[total_night_charge]]&gt;10,"Night User","Low User")))</f>
        <v>Heavy User</v>
      </c>
    </row>
    <row r="1743" spans="1:27" hidden="1" x14ac:dyDescent="0.3">
      <c r="A1743">
        <v>992</v>
      </c>
      <c r="B1743" s="1" t="s">
        <v>65</v>
      </c>
      <c r="C1743">
        <v>69</v>
      </c>
      <c r="D1743" s="1" t="s">
        <v>26</v>
      </c>
      <c r="E1743" s="1">
        <v>0</v>
      </c>
      <c r="F1743" s="1" t="s">
        <v>23</v>
      </c>
      <c r="G1743">
        <v>0</v>
      </c>
      <c r="H1743" t="str">
        <f>IF(Append1[[#This Row],[number_vmail_messages]]&lt;=10, "Low",
IF(Append1[[#This Row],[number_vmail_messages]]&lt;=25, "Medium", "High"))</f>
        <v>Low</v>
      </c>
      <c r="I1743">
        <v>194.2</v>
      </c>
      <c r="J1743">
        <v>122</v>
      </c>
      <c r="K1743">
        <v>33.01</v>
      </c>
      <c r="L1743">
        <v>242.1</v>
      </c>
      <c r="M1743">
        <v>81</v>
      </c>
      <c r="N1743">
        <v>20.58</v>
      </c>
      <c r="O1743">
        <v>215.8</v>
      </c>
      <c r="P1743">
        <v>80</v>
      </c>
      <c r="Q1743">
        <v>9.7100000000000009</v>
      </c>
      <c r="R1743">
        <v>9.6999999999999993</v>
      </c>
      <c r="S1743">
        <v>3</v>
      </c>
      <c r="T1743">
        <v>2.62</v>
      </c>
      <c r="U1743" t="str">
        <f>IF(Append1[[#This Row],[total_intl_charge]] &lt;= MEDIAN(Append1[total_intl_charge]), "Low", "High")</f>
        <v>Low</v>
      </c>
      <c r="V1743">
        <v>2</v>
      </c>
      <c r="W1743" t="s">
        <v>23</v>
      </c>
      <c r="X1743" s="1" t="s">
        <v>23</v>
      </c>
      <c r="Y1743">
        <f>IF(Append1[[#This Row],[churn]]="yes", 1,0)</f>
        <v>0</v>
      </c>
      <c r="Z1743" t="str">
        <f>IF(Append1[[#This Row],[total_eve_charge]]&lt;=15,"Low",
IF(Append1[[#This Row],[total_eve_charge]]&lt;=19,"Medium","High"))</f>
        <v>High</v>
      </c>
      <c r="AA1743" s="1" t="str">
        <f>IF(Append1[[#This Row],[total_day_charge]]&gt;30,"Heavy User",
IF(Append1[[#This Row],[total_eve_charge]]&gt;20,"Evening User",
IF(Append1[[#This Row],[total_night_charge]]&gt;10,"Night User","Low User")))</f>
        <v>Heavy User</v>
      </c>
    </row>
    <row r="1744" spans="1:27" hidden="1" x14ac:dyDescent="0.3">
      <c r="A1744">
        <v>993</v>
      </c>
      <c r="B1744" s="1" t="s">
        <v>69</v>
      </c>
      <c r="C1744">
        <v>123</v>
      </c>
      <c r="D1744" s="1" t="s">
        <v>22</v>
      </c>
      <c r="E1744" s="1">
        <v>0</v>
      </c>
      <c r="F1744" s="1" t="s">
        <v>23</v>
      </c>
      <c r="G1744">
        <v>0</v>
      </c>
      <c r="H1744" t="str">
        <f>IF(Append1[[#This Row],[number_vmail_messages]]&lt;=10, "Low",
IF(Append1[[#This Row],[number_vmail_messages]]&lt;=25, "Medium", "High"))</f>
        <v>Low</v>
      </c>
      <c r="I1744">
        <v>211</v>
      </c>
      <c r="J1744">
        <v>92</v>
      </c>
      <c r="K1744">
        <v>35.869999999999997</v>
      </c>
      <c r="L1744">
        <v>217</v>
      </c>
      <c r="M1744">
        <v>102</v>
      </c>
      <c r="N1744">
        <v>18.45</v>
      </c>
      <c r="O1744">
        <v>214.8</v>
      </c>
      <c r="P1744">
        <v>104</v>
      </c>
      <c r="Q1744">
        <v>9.67</v>
      </c>
      <c r="R1744">
        <v>9.8000000000000007</v>
      </c>
      <c r="S1744">
        <v>7</v>
      </c>
      <c r="T1744">
        <v>2.65</v>
      </c>
      <c r="U1744" t="str">
        <f>IF(Append1[[#This Row],[total_intl_charge]] &lt;= MEDIAN(Append1[total_intl_charge]), "Low", "High")</f>
        <v>Low</v>
      </c>
      <c r="V1744">
        <v>3</v>
      </c>
      <c r="W1744" t="s">
        <v>23</v>
      </c>
      <c r="X1744" s="1" t="s">
        <v>23</v>
      </c>
      <c r="Y1744">
        <f>IF(Append1[[#This Row],[churn]]="yes", 1,0)</f>
        <v>0</v>
      </c>
      <c r="Z1744" t="str">
        <f>IF(Append1[[#This Row],[total_eve_charge]]&lt;=15,"Low",
IF(Append1[[#This Row],[total_eve_charge]]&lt;=19,"Medium","High"))</f>
        <v>Medium</v>
      </c>
      <c r="AA1744" s="1" t="str">
        <f>IF(Append1[[#This Row],[total_day_charge]]&gt;30,"Heavy User",
IF(Append1[[#This Row],[total_eve_charge]]&gt;20,"Evening User",
IF(Append1[[#This Row],[total_night_charge]]&gt;10,"Night User","Low User")))</f>
        <v>Heavy User</v>
      </c>
    </row>
    <row r="1745" spans="1:27" x14ac:dyDescent="0.3">
      <c r="A1745">
        <v>994</v>
      </c>
      <c r="B1745" s="1" t="s">
        <v>75</v>
      </c>
      <c r="C1745">
        <v>130</v>
      </c>
      <c r="D1745" s="1" t="s">
        <v>22</v>
      </c>
      <c r="E1745" s="1">
        <v>0</v>
      </c>
      <c r="F1745" s="1" t="s">
        <v>24</v>
      </c>
      <c r="G1745">
        <v>12</v>
      </c>
      <c r="H1745" t="str">
        <f>IF(Append1[[#This Row],[number_vmail_messages]]&lt;=10, "Low",
IF(Append1[[#This Row],[number_vmail_messages]]&lt;=25, "Medium", "High"))</f>
        <v>Medium</v>
      </c>
      <c r="I1745">
        <v>141.9</v>
      </c>
      <c r="J1745">
        <v>92</v>
      </c>
      <c r="K1745">
        <v>24.12</v>
      </c>
      <c r="L1745">
        <v>228.9</v>
      </c>
      <c r="M1745">
        <v>102</v>
      </c>
      <c r="N1745">
        <v>19.46</v>
      </c>
      <c r="O1745">
        <v>195.1</v>
      </c>
      <c r="P1745">
        <v>101</v>
      </c>
      <c r="Q1745">
        <v>8.7799999999999994</v>
      </c>
      <c r="R1745">
        <v>8.6999999999999993</v>
      </c>
      <c r="S1745">
        <v>5</v>
      </c>
      <c r="T1745">
        <v>2.35</v>
      </c>
      <c r="U1745" t="str">
        <f>IF(Append1[[#This Row],[total_intl_charge]] &lt;= MEDIAN(Append1[total_intl_charge]), "Low", "High")</f>
        <v>Low</v>
      </c>
      <c r="V1745">
        <v>0</v>
      </c>
      <c r="W1745" t="s">
        <v>23</v>
      </c>
      <c r="X1745" s="1" t="s">
        <v>23</v>
      </c>
      <c r="Y1745">
        <f>IF(Append1[[#This Row],[churn]]="yes", 1,0)</f>
        <v>0</v>
      </c>
      <c r="Z1745" t="str">
        <f>IF(Append1[[#This Row],[total_eve_charge]]&lt;=15,"Low",
IF(Append1[[#This Row],[total_eve_charge]]&lt;=19,"Medium","High"))</f>
        <v>High</v>
      </c>
      <c r="AA1745" s="1" t="str">
        <f>IF(Append1[[#This Row],[total_day_charge]]&gt;30,"Heavy User",
IF(Append1[[#This Row],[total_eve_charge]]&gt;20,"Evening User",
IF(Append1[[#This Row],[total_night_charge]]&gt;10,"Night User","Low User")))</f>
        <v>Low User</v>
      </c>
    </row>
    <row r="1746" spans="1:27" x14ac:dyDescent="0.3">
      <c r="A1746">
        <v>995</v>
      </c>
      <c r="B1746" s="1" t="s">
        <v>45</v>
      </c>
      <c r="C1746">
        <v>142</v>
      </c>
      <c r="D1746" s="1" t="s">
        <v>22</v>
      </c>
      <c r="E1746" s="1">
        <v>0</v>
      </c>
      <c r="F1746" s="1" t="s">
        <v>24</v>
      </c>
      <c r="G1746">
        <v>26</v>
      </c>
      <c r="H1746" t="str">
        <f>IF(Append1[[#This Row],[number_vmail_messages]]&lt;=10, "Low",
IF(Append1[[#This Row],[number_vmail_messages]]&lt;=25, "Medium", "High"))</f>
        <v>High</v>
      </c>
      <c r="I1746">
        <v>220.5</v>
      </c>
      <c r="J1746">
        <v>94</v>
      </c>
      <c r="K1746">
        <v>37.49</v>
      </c>
      <c r="L1746">
        <v>239.5</v>
      </c>
      <c r="M1746">
        <v>126</v>
      </c>
      <c r="N1746">
        <v>20.36</v>
      </c>
      <c r="O1746">
        <v>254.3</v>
      </c>
      <c r="P1746">
        <v>109</v>
      </c>
      <c r="Q1746">
        <v>11.44</v>
      </c>
      <c r="R1746">
        <v>5.9</v>
      </c>
      <c r="S1746">
        <v>9</v>
      </c>
      <c r="T1746">
        <v>1.59</v>
      </c>
      <c r="U1746" t="str">
        <f>IF(Append1[[#This Row],[total_intl_charge]] &lt;= MEDIAN(Append1[total_intl_charge]), "Low", "High")</f>
        <v>Low</v>
      </c>
      <c r="V1746">
        <v>2</v>
      </c>
      <c r="W1746" t="s">
        <v>23</v>
      </c>
      <c r="X1746" s="1" t="s">
        <v>23</v>
      </c>
      <c r="Y1746">
        <f>IF(Append1[[#This Row],[churn]]="yes", 1,0)</f>
        <v>0</v>
      </c>
      <c r="Z1746" t="str">
        <f>IF(Append1[[#This Row],[total_eve_charge]]&lt;=15,"Low",
IF(Append1[[#This Row],[total_eve_charge]]&lt;=19,"Medium","High"))</f>
        <v>High</v>
      </c>
      <c r="AA1746" s="1" t="str">
        <f>IF(Append1[[#This Row],[total_day_charge]]&gt;30,"Heavy User",
IF(Append1[[#This Row],[total_eve_charge]]&gt;20,"Evening User",
IF(Append1[[#This Row],[total_night_charge]]&gt;10,"Night User","Low User")))</f>
        <v>Heavy User</v>
      </c>
    </row>
    <row r="1747" spans="1:27" hidden="1" x14ac:dyDescent="0.3">
      <c r="A1747">
        <v>996</v>
      </c>
      <c r="B1747" s="1" t="s">
        <v>47</v>
      </c>
      <c r="C1747">
        <v>29</v>
      </c>
      <c r="D1747" s="1" t="s">
        <v>22</v>
      </c>
      <c r="E1747" s="1">
        <v>0</v>
      </c>
      <c r="F1747" s="1" t="s">
        <v>23</v>
      </c>
      <c r="G1747">
        <v>0</v>
      </c>
      <c r="H1747" t="str">
        <f>IF(Append1[[#This Row],[number_vmail_messages]]&lt;=10, "Low",
IF(Append1[[#This Row],[number_vmail_messages]]&lt;=25, "Medium", "High"))</f>
        <v>Low</v>
      </c>
      <c r="I1747">
        <v>157.4</v>
      </c>
      <c r="J1747">
        <v>122</v>
      </c>
      <c r="K1747">
        <v>26.76</v>
      </c>
      <c r="L1747">
        <v>145</v>
      </c>
      <c r="M1747">
        <v>75</v>
      </c>
      <c r="N1747">
        <v>12.33</v>
      </c>
      <c r="O1747">
        <v>281.8</v>
      </c>
      <c r="P1747">
        <v>92</v>
      </c>
      <c r="Q1747">
        <v>12.68</v>
      </c>
      <c r="R1747">
        <v>9.3000000000000007</v>
      </c>
      <c r="S1747">
        <v>2</v>
      </c>
      <c r="T1747">
        <v>2.5099999999999998</v>
      </c>
      <c r="U1747" t="str">
        <f>IF(Append1[[#This Row],[total_intl_charge]] &lt;= MEDIAN(Append1[total_intl_charge]), "Low", "High")</f>
        <v>Low</v>
      </c>
      <c r="V1747">
        <v>1</v>
      </c>
      <c r="W1747" t="s">
        <v>23</v>
      </c>
      <c r="X1747" s="1" t="s">
        <v>23</v>
      </c>
      <c r="Y1747">
        <f>IF(Append1[[#This Row],[churn]]="yes", 1,0)</f>
        <v>0</v>
      </c>
      <c r="Z1747" t="str">
        <f>IF(Append1[[#This Row],[total_eve_charge]]&lt;=15,"Low",
IF(Append1[[#This Row],[total_eve_charge]]&lt;=19,"Medium","High"))</f>
        <v>Low</v>
      </c>
      <c r="AA1747" s="1" t="str">
        <f>IF(Append1[[#This Row],[total_day_charge]]&gt;30,"Heavy User",
IF(Append1[[#This Row],[total_eve_charge]]&gt;20,"Evening User",
IF(Append1[[#This Row],[total_night_charge]]&gt;10,"Night User","Low User")))</f>
        <v>Night User</v>
      </c>
    </row>
    <row r="1748" spans="1:27" x14ac:dyDescent="0.3">
      <c r="A1748">
        <v>997</v>
      </c>
      <c r="B1748" s="1" t="s">
        <v>73</v>
      </c>
      <c r="C1748">
        <v>87</v>
      </c>
      <c r="D1748" s="1" t="s">
        <v>32</v>
      </c>
      <c r="E1748" s="1">
        <v>0</v>
      </c>
      <c r="F1748" s="1" t="s">
        <v>24</v>
      </c>
      <c r="G1748">
        <v>28</v>
      </c>
      <c r="H1748" t="str">
        <f>IF(Append1[[#This Row],[number_vmail_messages]]&lt;=10, "Low",
IF(Append1[[#This Row],[number_vmail_messages]]&lt;=25, "Medium", "High"))</f>
        <v>High</v>
      </c>
      <c r="I1748">
        <v>143.5</v>
      </c>
      <c r="J1748">
        <v>106</v>
      </c>
      <c r="K1748">
        <v>24.4</v>
      </c>
      <c r="L1748">
        <v>223.5</v>
      </c>
      <c r="M1748">
        <v>147</v>
      </c>
      <c r="N1748">
        <v>19</v>
      </c>
      <c r="O1748">
        <v>175.4</v>
      </c>
      <c r="P1748">
        <v>69</v>
      </c>
      <c r="Q1748">
        <v>7.89</v>
      </c>
      <c r="R1748">
        <v>11.2</v>
      </c>
      <c r="S1748">
        <v>5</v>
      </c>
      <c r="T1748">
        <v>3.02</v>
      </c>
      <c r="U1748" t="str">
        <f>IF(Append1[[#This Row],[total_intl_charge]] &lt;= MEDIAN(Append1[total_intl_charge]), "Low", "High")</f>
        <v>High</v>
      </c>
      <c r="V1748">
        <v>0</v>
      </c>
      <c r="W1748" t="s">
        <v>23</v>
      </c>
      <c r="X1748" s="1" t="s">
        <v>23</v>
      </c>
      <c r="Y1748">
        <f>IF(Append1[[#This Row],[churn]]="yes", 1,0)</f>
        <v>0</v>
      </c>
      <c r="Z1748" t="str">
        <f>IF(Append1[[#This Row],[total_eve_charge]]&lt;=15,"Low",
IF(Append1[[#This Row],[total_eve_charge]]&lt;=19,"Medium","High"))</f>
        <v>Medium</v>
      </c>
      <c r="AA1748" s="1" t="str">
        <f>IF(Append1[[#This Row],[total_day_charge]]&gt;30,"Heavy User",
IF(Append1[[#This Row],[total_eve_charge]]&gt;20,"Evening User",
IF(Append1[[#This Row],[total_night_charge]]&gt;10,"Night User","Low User")))</f>
        <v>Low User</v>
      </c>
    </row>
    <row r="1749" spans="1:27" hidden="1" x14ac:dyDescent="0.3">
      <c r="A1749">
        <v>998</v>
      </c>
      <c r="B1749" s="1" t="s">
        <v>29</v>
      </c>
      <c r="C1749">
        <v>149</v>
      </c>
      <c r="D1749" s="1" t="s">
        <v>22</v>
      </c>
      <c r="E1749" s="1">
        <v>0</v>
      </c>
      <c r="F1749" s="1" t="s">
        <v>23</v>
      </c>
      <c r="G1749">
        <v>0</v>
      </c>
      <c r="H1749" t="str">
        <f>IF(Append1[[#This Row],[number_vmail_messages]]&lt;=10, "Low",
IF(Append1[[#This Row],[number_vmail_messages]]&lt;=25, "Medium", "High"))</f>
        <v>Low</v>
      </c>
      <c r="I1749">
        <v>156</v>
      </c>
      <c r="J1749">
        <v>56</v>
      </c>
      <c r="K1749">
        <v>26.52</v>
      </c>
      <c r="L1749">
        <v>56</v>
      </c>
      <c r="M1749">
        <v>116</v>
      </c>
      <c r="N1749">
        <v>4.76</v>
      </c>
      <c r="O1749">
        <v>163.30000000000001</v>
      </c>
      <c r="P1749">
        <v>104</v>
      </c>
      <c r="Q1749">
        <v>7.35</v>
      </c>
      <c r="R1749">
        <v>8.9</v>
      </c>
      <c r="S1749">
        <v>8</v>
      </c>
      <c r="T1749">
        <v>2.4</v>
      </c>
      <c r="U1749" t="str">
        <f>IF(Append1[[#This Row],[total_intl_charge]] &lt;= MEDIAN(Append1[total_intl_charge]), "Low", "High")</f>
        <v>Low</v>
      </c>
      <c r="V1749">
        <v>0</v>
      </c>
      <c r="W1749" t="s">
        <v>23</v>
      </c>
      <c r="X1749" s="1" t="s">
        <v>23</v>
      </c>
      <c r="Y1749">
        <f>IF(Append1[[#This Row],[churn]]="yes", 1,0)</f>
        <v>0</v>
      </c>
      <c r="Z1749" t="str">
        <f>IF(Append1[[#This Row],[total_eve_charge]]&lt;=15,"Low",
IF(Append1[[#This Row],[total_eve_charge]]&lt;=19,"Medium","High"))</f>
        <v>Low</v>
      </c>
      <c r="AA1749" s="1" t="str">
        <f>IF(Append1[[#This Row],[total_day_charge]]&gt;30,"Heavy User",
IF(Append1[[#This Row],[total_eve_charge]]&gt;20,"Evening User",
IF(Append1[[#This Row],[total_night_charge]]&gt;10,"Night User","Low User")))</f>
        <v>Low User</v>
      </c>
    </row>
    <row r="1750" spans="1:27" hidden="1" x14ac:dyDescent="0.3">
      <c r="A1750">
        <v>999</v>
      </c>
      <c r="B1750" s="1" t="s">
        <v>75</v>
      </c>
      <c r="C1750">
        <v>146</v>
      </c>
      <c r="D1750" s="1" t="s">
        <v>32</v>
      </c>
      <c r="E1750" s="1">
        <v>1</v>
      </c>
      <c r="F1750" s="1" t="s">
        <v>23</v>
      </c>
      <c r="G1750">
        <v>0</v>
      </c>
      <c r="H1750" t="str">
        <f>IF(Append1[[#This Row],[number_vmail_messages]]&lt;=10, "Low",
IF(Append1[[#This Row],[number_vmail_messages]]&lt;=25, "Medium", "High"))</f>
        <v>Low</v>
      </c>
      <c r="I1750">
        <v>160.1</v>
      </c>
      <c r="J1750">
        <v>63</v>
      </c>
      <c r="K1750">
        <v>27.22</v>
      </c>
      <c r="L1750">
        <v>208.4</v>
      </c>
      <c r="M1750">
        <v>112</v>
      </c>
      <c r="N1750">
        <v>17.71</v>
      </c>
      <c r="O1750">
        <v>177.6</v>
      </c>
      <c r="P1750">
        <v>98</v>
      </c>
      <c r="Q1750">
        <v>7.99</v>
      </c>
      <c r="R1750">
        <v>9.1999999999999993</v>
      </c>
      <c r="S1750">
        <v>3</v>
      </c>
      <c r="T1750">
        <v>2.48</v>
      </c>
      <c r="U1750" t="str">
        <f>IF(Append1[[#This Row],[total_intl_charge]] &lt;= MEDIAN(Append1[total_intl_charge]), "Low", "High")</f>
        <v>Low</v>
      </c>
      <c r="V1750">
        <v>2</v>
      </c>
      <c r="W1750" t="s">
        <v>23</v>
      </c>
      <c r="X1750" s="1" t="s">
        <v>24</v>
      </c>
      <c r="Y1750">
        <f>IF(Append1[[#This Row],[churn]]="yes", 1,0)</f>
        <v>0</v>
      </c>
      <c r="Z1750" t="str">
        <f>IF(Append1[[#This Row],[total_eve_charge]]&lt;=15,"Low",
IF(Append1[[#This Row],[total_eve_charge]]&lt;=19,"Medium","High"))</f>
        <v>Medium</v>
      </c>
      <c r="AA1750" s="1" t="str">
        <f>IF(Append1[[#This Row],[total_day_charge]]&gt;30,"Heavy User",
IF(Append1[[#This Row],[total_eve_charge]]&gt;20,"Evening User",
IF(Append1[[#This Row],[total_night_charge]]&gt;10,"Night User","Low User")))</f>
        <v>Low User</v>
      </c>
    </row>
    <row r="1751" spans="1:27" hidden="1" x14ac:dyDescent="0.3">
      <c r="A1751">
        <v>1000</v>
      </c>
      <c r="B1751" s="1" t="s">
        <v>55</v>
      </c>
      <c r="C1751">
        <v>88</v>
      </c>
      <c r="D1751" s="1" t="s">
        <v>22</v>
      </c>
      <c r="E1751" s="1">
        <v>1</v>
      </c>
      <c r="F1751" s="1" t="s">
        <v>23</v>
      </c>
      <c r="G1751">
        <v>0</v>
      </c>
      <c r="H1751" t="str">
        <f>IF(Append1[[#This Row],[number_vmail_messages]]&lt;=10, "Low",
IF(Append1[[#This Row],[number_vmail_messages]]&lt;=25, "Medium", "High"))</f>
        <v>Low</v>
      </c>
      <c r="I1751">
        <v>235.1</v>
      </c>
      <c r="J1751">
        <v>98</v>
      </c>
      <c r="K1751">
        <v>39.97</v>
      </c>
      <c r="L1751">
        <v>251.8</v>
      </c>
      <c r="M1751">
        <v>79</v>
      </c>
      <c r="N1751">
        <v>21.4</v>
      </c>
      <c r="O1751">
        <v>285.89999999999998</v>
      </c>
      <c r="P1751">
        <v>76</v>
      </c>
      <c r="Q1751">
        <v>12.87</v>
      </c>
      <c r="R1751">
        <v>7.2</v>
      </c>
      <c r="S1751">
        <v>2</v>
      </c>
      <c r="T1751">
        <v>1.94</v>
      </c>
      <c r="U1751" t="str">
        <f>IF(Append1[[#This Row],[total_intl_charge]] &lt;= MEDIAN(Append1[total_intl_charge]), "Low", "High")</f>
        <v>Low</v>
      </c>
      <c r="V1751">
        <v>4</v>
      </c>
      <c r="W1751" t="s">
        <v>24</v>
      </c>
      <c r="X1751" s="1" t="s">
        <v>24</v>
      </c>
      <c r="Y1751">
        <f>IF(Append1[[#This Row],[churn]]="yes", 1,0)</f>
        <v>1</v>
      </c>
      <c r="Z1751" t="str">
        <f>IF(Append1[[#This Row],[total_eve_charge]]&lt;=15,"Low",
IF(Append1[[#This Row],[total_eve_charge]]&lt;=19,"Medium","High"))</f>
        <v>High</v>
      </c>
      <c r="AA1751" s="1" t="str">
        <f>IF(Append1[[#This Row],[total_day_charge]]&gt;30,"Heavy User",
IF(Append1[[#This Row],[total_eve_charge]]&gt;20,"Evening User",
IF(Append1[[#This Row],[total_night_charge]]&gt;10,"Night User","Low User")))</f>
        <v>Heavy User</v>
      </c>
    </row>
    <row r="1752" spans="1:27" x14ac:dyDescent="0.3">
      <c r="A1752">
        <v>1001</v>
      </c>
      <c r="B1752" s="1" t="s">
        <v>58</v>
      </c>
      <c r="C1752">
        <v>119</v>
      </c>
      <c r="D1752" s="1" t="s">
        <v>22</v>
      </c>
      <c r="E1752" s="1">
        <v>1</v>
      </c>
      <c r="F1752" s="1" t="s">
        <v>24</v>
      </c>
      <c r="G1752">
        <v>15</v>
      </c>
      <c r="H1752" t="str">
        <f>IF(Append1[[#This Row],[number_vmail_messages]]&lt;=10, "Low",
IF(Append1[[#This Row],[number_vmail_messages]]&lt;=25, "Medium", "High"))</f>
        <v>Medium</v>
      </c>
      <c r="I1752">
        <v>160</v>
      </c>
      <c r="J1752">
        <v>95</v>
      </c>
      <c r="K1752">
        <v>27.2</v>
      </c>
      <c r="L1752">
        <v>209.5</v>
      </c>
      <c r="M1752">
        <v>110</v>
      </c>
      <c r="N1752">
        <v>17.809999999999999</v>
      </c>
      <c r="O1752">
        <v>82.3</v>
      </c>
      <c r="P1752">
        <v>107</v>
      </c>
      <c r="Q1752">
        <v>3.7</v>
      </c>
      <c r="R1752">
        <v>8.6999999999999993</v>
      </c>
      <c r="S1752">
        <v>5</v>
      </c>
      <c r="T1752">
        <v>2.35</v>
      </c>
      <c r="U1752" t="str">
        <f>IF(Append1[[#This Row],[total_intl_charge]] &lt;= MEDIAN(Append1[total_intl_charge]), "Low", "High")</f>
        <v>Low</v>
      </c>
      <c r="V1752">
        <v>5</v>
      </c>
      <c r="W1752" t="s">
        <v>24</v>
      </c>
      <c r="X1752" s="1" t="s">
        <v>24</v>
      </c>
      <c r="Y1752">
        <f>IF(Append1[[#This Row],[churn]]="yes", 1,0)</f>
        <v>1</v>
      </c>
      <c r="Z1752" t="str">
        <f>IF(Append1[[#This Row],[total_eve_charge]]&lt;=15,"Low",
IF(Append1[[#This Row],[total_eve_charge]]&lt;=19,"Medium","High"))</f>
        <v>Medium</v>
      </c>
      <c r="AA1752" s="1" t="str">
        <f>IF(Append1[[#This Row],[total_day_charge]]&gt;30,"Heavy User",
IF(Append1[[#This Row],[total_eve_charge]]&gt;20,"Evening User",
IF(Append1[[#This Row],[total_night_charge]]&gt;10,"Night User","Low User")))</f>
        <v>Low User</v>
      </c>
    </row>
    <row r="1753" spans="1:27" hidden="1" x14ac:dyDescent="0.3">
      <c r="A1753">
        <v>1002</v>
      </c>
      <c r="B1753" s="1" t="s">
        <v>64</v>
      </c>
      <c r="C1753">
        <v>135</v>
      </c>
      <c r="D1753" s="1" t="s">
        <v>22</v>
      </c>
      <c r="E1753" s="1">
        <v>0</v>
      </c>
      <c r="F1753" s="1" t="s">
        <v>23</v>
      </c>
      <c r="G1753">
        <v>0</v>
      </c>
      <c r="H1753" t="str">
        <f>IF(Append1[[#This Row],[number_vmail_messages]]&lt;=10, "Low",
IF(Append1[[#This Row],[number_vmail_messages]]&lt;=25, "Medium", "High"))</f>
        <v>Low</v>
      </c>
      <c r="I1753">
        <v>194.8</v>
      </c>
      <c r="J1753">
        <v>97</v>
      </c>
      <c r="K1753">
        <v>33.119999999999997</v>
      </c>
      <c r="L1753">
        <v>235.3</v>
      </c>
      <c r="M1753">
        <v>118</v>
      </c>
      <c r="N1753">
        <v>20</v>
      </c>
      <c r="O1753">
        <v>174.4</v>
      </c>
      <c r="P1753">
        <v>126</v>
      </c>
      <c r="Q1753">
        <v>7.85</v>
      </c>
      <c r="R1753">
        <v>11</v>
      </c>
      <c r="S1753">
        <v>3</v>
      </c>
      <c r="T1753">
        <v>2.97</v>
      </c>
      <c r="U1753" t="str">
        <f>IF(Append1[[#This Row],[total_intl_charge]] &lt;= MEDIAN(Append1[total_intl_charge]), "Low", "High")</f>
        <v>High</v>
      </c>
      <c r="V1753">
        <v>1</v>
      </c>
      <c r="W1753" t="s">
        <v>23</v>
      </c>
      <c r="X1753" s="1" t="s">
        <v>23</v>
      </c>
      <c r="Y1753">
        <f>IF(Append1[[#This Row],[churn]]="yes", 1,0)</f>
        <v>0</v>
      </c>
      <c r="Z1753" t="str">
        <f>IF(Append1[[#This Row],[total_eve_charge]]&lt;=15,"Low",
IF(Append1[[#This Row],[total_eve_charge]]&lt;=19,"Medium","High"))</f>
        <v>High</v>
      </c>
      <c r="AA1753" s="1" t="str">
        <f>IF(Append1[[#This Row],[total_day_charge]]&gt;30,"Heavy User",
IF(Append1[[#This Row],[total_eve_charge]]&gt;20,"Evening User",
IF(Append1[[#This Row],[total_night_charge]]&gt;10,"Night User","Low User")))</f>
        <v>Heavy User</v>
      </c>
    </row>
    <row r="1754" spans="1:27" hidden="1" x14ac:dyDescent="0.3">
      <c r="A1754">
        <v>1003</v>
      </c>
      <c r="B1754" s="1" t="s">
        <v>57</v>
      </c>
      <c r="C1754">
        <v>100</v>
      </c>
      <c r="D1754" s="1" t="s">
        <v>26</v>
      </c>
      <c r="E1754" s="1">
        <v>0</v>
      </c>
      <c r="F1754" s="1" t="s">
        <v>23</v>
      </c>
      <c r="G1754">
        <v>0</v>
      </c>
      <c r="H1754" t="str">
        <f>IF(Append1[[#This Row],[number_vmail_messages]]&lt;=10, "Low",
IF(Append1[[#This Row],[number_vmail_messages]]&lt;=25, "Medium", "High"))</f>
        <v>Low</v>
      </c>
      <c r="I1754">
        <v>247.8</v>
      </c>
      <c r="J1754">
        <v>117</v>
      </c>
      <c r="K1754">
        <v>42.13</v>
      </c>
      <c r="L1754">
        <v>130</v>
      </c>
      <c r="M1754">
        <v>95</v>
      </c>
      <c r="N1754">
        <v>11.05</v>
      </c>
      <c r="O1754">
        <v>134.30000000000001</v>
      </c>
      <c r="P1754">
        <v>125</v>
      </c>
      <c r="Q1754">
        <v>6.04</v>
      </c>
      <c r="R1754">
        <v>6.9</v>
      </c>
      <c r="S1754">
        <v>2</v>
      </c>
      <c r="T1754">
        <v>1.86</v>
      </c>
      <c r="U1754" t="str">
        <f>IF(Append1[[#This Row],[total_intl_charge]] &lt;= MEDIAN(Append1[total_intl_charge]), "Low", "High")</f>
        <v>Low</v>
      </c>
      <c r="V1754">
        <v>1</v>
      </c>
      <c r="W1754" t="s">
        <v>23</v>
      </c>
      <c r="X1754" s="1" t="s">
        <v>23</v>
      </c>
      <c r="Y1754">
        <f>IF(Append1[[#This Row],[churn]]="yes", 1,0)</f>
        <v>0</v>
      </c>
      <c r="Z1754" t="str">
        <f>IF(Append1[[#This Row],[total_eve_charge]]&lt;=15,"Low",
IF(Append1[[#This Row],[total_eve_charge]]&lt;=19,"Medium","High"))</f>
        <v>Low</v>
      </c>
      <c r="AA1754" s="1" t="str">
        <f>IF(Append1[[#This Row],[total_day_charge]]&gt;30,"Heavy User",
IF(Append1[[#This Row],[total_eve_charge]]&gt;20,"Evening User",
IF(Append1[[#This Row],[total_night_charge]]&gt;10,"Night User","Low User")))</f>
        <v>Heavy User</v>
      </c>
    </row>
    <row r="1755" spans="1:27" hidden="1" x14ac:dyDescent="0.3">
      <c r="A1755">
        <v>1004</v>
      </c>
      <c r="B1755" s="1" t="s">
        <v>43</v>
      </c>
      <c r="C1755">
        <v>98</v>
      </c>
      <c r="D1755" s="1" t="s">
        <v>22</v>
      </c>
      <c r="E1755" s="1">
        <v>0</v>
      </c>
      <c r="F1755" s="1" t="s">
        <v>23</v>
      </c>
      <c r="G1755">
        <v>0</v>
      </c>
      <c r="H1755" t="str">
        <f>IF(Append1[[#This Row],[number_vmail_messages]]&lt;=10, "Low",
IF(Append1[[#This Row],[number_vmail_messages]]&lt;=25, "Medium", "High"))</f>
        <v>Low</v>
      </c>
      <c r="I1755">
        <v>221.2</v>
      </c>
      <c r="J1755">
        <v>80</v>
      </c>
      <c r="K1755">
        <v>37.6</v>
      </c>
      <c r="L1755">
        <v>213.6</v>
      </c>
      <c r="M1755">
        <v>104</v>
      </c>
      <c r="N1755">
        <v>18.16</v>
      </c>
      <c r="O1755">
        <v>291.8</v>
      </c>
      <c r="P1755">
        <v>89</v>
      </c>
      <c r="Q1755">
        <v>13.13</v>
      </c>
      <c r="R1755">
        <v>11.9</v>
      </c>
      <c r="S1755">
        <v>3</v>
      </c>
      <c r="T1755">
        <v>3.21</v>
      </c>
      <c r="U1755" t="str">
        <f>IF(Append1[[#This Row],[total_intl_charge]] &lt;= MEDIAN(Append1[total_intl_charge]), "Low", "High")</f>
        <v>High</v>
      </c>
      <c r="V1755">
        <v>4</v>
      </c>
      <c r="W1755" t="s">
        <v>23</v>
      </c>
      <c r="X1755" s="1" t="s">
        <v>23</v>
      </c>
      <c r="Y1755">
        <f>IF(Append1[[#This Row],[churn]]="yes", 1,0)</f>
        <v>0</v>
      </c>
      <c r="Z1755" t="str">
        <f>IF(Append1[[#This Row],[total_eve_charge]]&lt;=15,"Low",
IF(Append1[[#This Row],[total_eve_charge]]&lt;=19,"Medium","High"))</f>
        <v>Medium</v>
      </c>
      <c r="AA1755" s="1" t="str">
        <f>IF(Append1[[#This Row],[total_day_charge]]&gt;30,"Heavy User",
IF(Append1[[#This Row],[total_eve_charge]]&gt;20,"Evening User",
IF(Append1[[#This Row],[total_night_charge]]&gt;10,"Night User","Low User")))</f>
        <v>Heavy User</v>
      </c>
    </row>
    <row r="1756" spans="1:27" x14ac:dyDescent="0.3">
      <c r="A1756">
        <v>1005</v>
      </c>
      <c r="B1756" s="1" t="s">
        <v>69</v>
      </c>
      <c r="C1756">
        <v>180</v>
      </c>
      <c r="D1756" s="1" t="s">
        <v>22</v>
      </c>
      <c r="E1756" s="1">
        <v>0</v>
      </c>
      <c r="F1756" s="1" t="s">
        <v>24</v>
      </c>
      <c r="G1756">
        <v>33</v>
      </c>
      <c r="H1756" t="str">
        <f>IF(Append1[[#This Row],[number_vmail_messages]]&lt;=10, "Low",
IF(Append1[[#This Row],[number_vmail_messages]]&lt;=25, "Medium", "High"))</f>
        <v>High</v>
      </c>
      <c r="I1756">
        <v>231.8</v>
      </c>
      <c r="J1756">
        <v>78</v>
      </c>
      <c r="K1756">
        <v>39.409999999999997</v>
      </c>
      <c r="L1756">
        <v>232.9</v>
      </c>
      <c r="M1756">
        <v>79</v>
      </c>
      <c r="N1756">
        <v>19.8</v>
      </c>
      <c r="O1756">
        <v>206.9</v>
      </c>
      <c r="P1756">
        <v>121</v>
      </c>
      <c r="Q1756">
        <v>9.31</v>
      </c>
      <c r="R1756">
        <v>7.6</v>
      </c>
      <c r="S1756">
        <v>4</v>
      </c>
      <c r="T1756">
        <v>2.0499999999999998</v>
      </c>
      <c r="U1756" t="str">
        <f>IF(Append1[[#This Row],[total_intl_charge]] &lt;= MEDIAN(Append1[total_intl_charge]), "Low", "High")</f>
        <v>Low</v>
      </c>
      <c r="V1756">
        <v>1</v>
      </c>
      <c r="W1756" t="s">
        <v>23</v>
      </c>
      <c r="X1756" s="1" t="s">
        <v>23</v>
      </c>
      <c r="Y1756">
        <f>IF(Append1[[#This Row],[churn]]="yes", 1,0)</f>
        <v>0</v>
      </c>
      <c r="Z1756" t="str">
        <f>IF(Append1[[#This Row],[total_eve_charge]]&lt;=15,"Low",
IF(Append1[[#This Row],[total_eve_charge]]&lt;=19,"Medium","High"))</f>
        <v>High</v>
      </c>
      <c r="AA1756" s="1" t="str">
        <f>IF(Append1[[#This Row],[total_day_charge]]&gt;30,"Heavy User",
IF(Append1[[#This Row],[total_eve_charge]]&gt;20,"Evening User",
IF(Append1[[#This Row],[total_night_charge]]&gt;10,"Night User","Low User")))</f>
        <v>Heavy User</v>
      </c>
    </row>
    <row r="1757" spans="1:27" x14ac:dyDescent="0.3">
      <c r="A1757">
        <v>1006</v>
      </c>
      <c r="B1757" s="1" t="s">
        <v>28</v>
      </c>
      <c r="C1757">
        <v>100</v>
      </c>
      <c r="D1757" s="1" t="s">
        <v>22</v>
      </c>
      <c r="E1757" s="1">
        <v>0</v>
      </c>
      <c r="F1757" s="1" t="s">
        <v>24</v>
      </c>
      <c r="G1757">
        <v>25</v>
      </c>
      <c r="H1757" t="str">
        <f>IF(Append1[[#This Row],[number_vmail_messages]]&lt;=10, "Low",
IF(Append1[[#This Row],[number_vmail_messages]]&lt;=25, "Medium", "High"))</f>
        <v>Medium</v>
      </c>
      <c r="I1757">
        <v>215.9</v>
      </c>
      <c r="J1757">
        <v>90</v>
      </c>
      <c r="K1757">
        <v>36.700000000000003</v>
      </c>
      <c r="L1757">
        <v>257.89999999999998</v>
      </c>
      <c r="M1757">
        <v>92</v>
      </c>
      <c r="N1757">
        <v>21.92</v>
      </c>
      <c r="O1757">
        <v>180.2</v>
      </c>
      <c r="P1757">
        <v>157</v>
      </c>
      <c r="Q1757">
        <v>8.11</v>
      </c>
      <c r="R1757">
        <v>11.6</v>
      </c>
      <c r="S1757">
        <v>4</v>
      </c>
      <c r="T1757">
        <v>3.13</v>
      </c>
      <c r="U1757" t="str">
        <f>IF(Append1[[#This Row],[total_intl_charge]] &lt;= MEDIAN(Append1[total_intl_charge]), "Low", "High")</f>
        <v>High</v>
      </c>
      <c r="V1757">
        <v>1</v>
      </c>
      <c r="W1757" t="s">
        <v>23</v>
      </c>
      <c r="X1757" s="1" t="s">
        <v>23</v>
      </c>
      <c r="Y1757">
        <f>IF(Append1[[#This Row],[churn]]="yes", 1,0)</f>
        <v>0</v>
      </c>
      <c r="Z1757" t="str">
        <f>IF(Append1[[#This Row],[total_eve_charge]]&lt;=15,"Low",
IF(Append1[[#This Row],[total_eve_charge]]&lt;=19,"Medium","High"))</f>
        <v>High</v>
      </c>
      <c r="AA1757" s="1" t="str">
        <f>IF(Append1[[#This Row],[total_day_charge]]&gt;30,"Heavy User",
IF(Append1[[#This Row],[total_eve_charge]]&gt;20,"Evening User",
IF(Append1[[#This Row],[total_night_charge]]&gt;10,"Night User","Low User")))</f>
        <v>Heavy User</v>
      </c>
    </row>
    <row r="1758" spans="1:27" x14ac:dyDescent="0.3">
      <c r="A1758">
        <v>1007</v>
      </c>
      <c r="B1758" s="1" t="s">
        <v>67</v>
      </c>
      <c r="C1758">
        <v>119</v>
      </c>
      <c r="D1758" s="1" t="s">
        <v>22</v>
      </c>
      <c r="E1758" s="1">
        <v>0</v>
      </c>
      <c r="F1758" s="1" t="s">
        <v>24</v>
      </c>
      <c r="G1758">
        <v>35</v>
      </c>
      <c r="H1758" t="str">
        <f>IF(Append1[[#This Row],[number_vmail_messages]]&lt;=10, "Low",
IF(Append1[[#This Row],[number_vmail_messages]]&lt;=25, "Medium", "High"))</f>
        <v>High</v>
      </c>
      <c r="I1758">
        <v>217.1</v>
      </c>
      <c r="J1758">
        <v>92</v>
      </c>
      <c r="K1758">
        <v>36.909999999999997</v>
      </c>
      <c r="L1758">
        <v>220.8</v>
      </c>
      <c r="M1758">
        <v>134</v>
      </c>
      <c r="N1758">
        <v>18.77</v>
      </c>
      <c r="O1758">
        <v>249.5</v>
      </c>
      <c r="P1758">
        <v>93</v>
      </c>
      <c r="Q1758">
        <v>11.23</v>
      </c>
      <c r="R1758">
        <v>8</v>
      </c>
      <c r="S1758">
        <v>5</v>
      </c>
      <c r="T1758">
        <v>2.16</v>
      </c>
      <c r="U1758" t="str">
        <f>IF(Append1[[#This Row],[total_intl_charge]] &lt;= MEDIAN(Append1[total_intl_charge]), "Low", "High")</f>
        <v>Low</v>
      </c>
      <c r="V1758">
        <v>2</v>
      </c>
      <c r="W1758" t="s">
        <v>23</v>
      </c>
      <c r="X1758" s="1" t="s">
        <v>23</v>
      </c>
      <c r="Y1758">
        <f>IF(Append1[[#This Row],[churn]]="yes", 1,0)</f>
        <v>0</v>
      </c>
      <c r="Z1758" t="str">
        <f>IF(Append1[[#This Row],[total_eve_charge]]&lt;=15,"Low",
IF(Append1[[#This Row],[total_eve_charge]]&lt;=19,"Medium","High"))</f>
        <v>Medium</v>
      </c>
      <c r="AA1758" s="1" t="str">
        <f>IF(Append1[[#This Row],[total_day_charge]]&gt;30,"Heavy User",
IF(Append1[[#This Row],[total_eve_charge]]&gt;20,"Evening User",
IF(Append1[[#This Row],[total_night_charge]]&gt;10,"Night User","Low User")))</f>
        <v>Heavy User</v>
      </c>
    </row>
    <row r="1759" spans="1:27" hidden="1" x14ac:dyDescent="0.3">
      <c r="A1759">
        <v>1008</v>
      </c>
      <c r="B1759" s="1" t="s">
        <v>43</v>
      </c>
      <c r="C1759">
        <v>86</v>
      </c>
      <c r="D1759" s="1" t="s">
        <v>22</v>
      </c>
      <c r="E1759" s="1">
        <v>0</v>
      </c>
      <c r="F1759" s="1" t="s">
        <v>23</v>
      </c>
      <c r="G1759">
        <v>0</v>
      </c>
      <c r="H1759" t="str">
        <f>IF(Append1[[#This Row],[number_vmail_messages]]&lt;=10, "Low",
IF(Append1[[#This Row],[number_vmail_messages]]&lt;=25, "Medium", "High"))</f>
        <v>Low</v>
      </c>
      <c r="I1759">
        <v>83.5</v>
      </c>
      <c r="J1759">
        <v>96</v>
      </c>
      <c r="K1759">
        <v>14.2</v>
      </c>
      <c r="L1759">
        <v>221.1</v>
      </c>
      <c r="M1759">
        <v>63</v>
      </c>
      <c r="N1759">
        <v>18.79</v>
      </c>
      <c r="O1759">
        <v>349.7</v>
      </c>
      <c r="P1759">
        <v>75</v>
      </c>
      <c r="Q1759">
        <v>15.74</v>
      </c>
      <c r="R1759">
        <v>12.6</v>
      </c>
      <c r="S1759">
        <v>3</v>
      </c>
      <c r="T1759">
        <v>3.4</v>
      </c>
      <c r="U1759" t="str">
        <f>IF(Append1[[#This Row],[total_intl_charge]] &lt;= MEDIAN(Append1[total_intl_charge]), "Low", "High")</f>
        <v>High</v>
      </c>
      <c r="V1759">
        <v>0</v>
      </c>
      <c r="W1759" t="s">
        <v>23</v>
      </c>
      <c r="X1759" s="1" t="s">
        <v>23</v>
      </c>
      <c r="Y1759">
        <f>IF(Append1[[#This Row],[churn]]="yes", 1,0)</f>
        <v>0</v>
      </c>
      <c r="Z1759" t="str">
        <f>IF(Append1[[#This Row],[total_eve_charge]]&lt;=15,"Low",
IF(Append1[[#This Row],[total_eve_charge]]&lt;=19,"Medium","High"))</f>
        <v>Medium</v>
      </c>
      <c r="AA1759" s="1" t="str">
        <f>IF(Append1[[#This Row],[total_day_charge]]&gt;30,"Heavy User",
IF(Append1[[#This Row],[total_eve_charge]]&gt;20,"Evening User",
IF(Append1[[#This Row],[total_night_charge]]&gt;10,"Night User","Low User")))</f>
        <v>Night User</v>
      </c>
    </row>
    <row r="1760" spans="1:27" x14ac:dyDescent="0.3">
      <c r="A1760">
        <v>1009</v>
      </c>
      <c r="B1760" s="1" t="s">
        <v>31</v>
      </c>
      <c r="C1760">
        <v>155</v>
      </c>
      <c r="D1760" s="1" t="s">
        <v>32</v>
      </c>
      <c r="E1760" s="1">
        <v>0</v>
      </c>
      <c r="F1760" s="1" t="s">
        <v>24</v>
      </c>
      <c r="G1760">
        <v>39</v>
      </c>
      <c r="H1760" t="str">
        <f>IF(Append1[[#This Row],[number_vmail_messages]]&lt;=10, "Low",
IF(Append1[[#This Row],[number_vmail_messages]]&lt;=25, "Medium", "High"))</f>
        <v>High</v>
      </c>
      <c r="I1760">
        <v>183.3</v>
      </c>
      <c r="J1760">
        <v>106</v>
      </c>
      <c r="K1760">
        <v>31.16</v>
      </c>
      <c r="L1760">
        <v>205.1</v>
      </c>
      <c r="M1760">
        <v>101</v>
      </c>
      <c r="N1760">
        <v>17.43</v>
      </c>
      <c r="O1760">
        <v>263.7</v>
      </c>
      <c r="P1760">
        <v>90</v>
      </c>
      <c r="Q1760">
        <v>11.87</v>
      </c>
      <c r="R1760">
        <v>5.0999999999999996</v>
      </c>
      <c r="S1760">
        <v>7</v>
      </c>
      <c r="T1760">
        <v>1.38</v>
      </c>
      <c r="U1760" t="str">
        <f>IF(Append1[[#This Row],[total_intl_charge]] &lt;= MEDIAN(Append1[total_intl_charge]), "Low", "High")</f>
        <v>Low</v>
      </c>
      <c r="V1760">
        <v>1</v>
      </c>
      <c r="W1760" t="s">
        <v>23</v>
      </c>
      <c r="X1760" s="1" t="s">
        <v>23</v>
      </c>
      <c r="Y1760">
        <f>IF(Append1[[#This Row],[churn]]="yes", 1,0)</f>
        <v>0</v>
      </c>
      <c r="Z1760" t="str">
        <f>IF(Append1[[#This Row],[total_eve_charge]]&lt;=15,"Low",
IF(Append1[[#This Row],[total_eve_charge]]&lt;=19,"Medium","High"))</f>
        <v>Medium</v>
      </c>
      <c r="AA1760" s="1" t="str">
        <f>IF(Append1[[#This Row],[total_day_charge]]&gt;30,"Heavy User",
IF(Append1[[#This Row],[total_eve_charge]]&gt;20,"Evening User",
IF(Append1[[#This Row],[total_night_charge]]&gt;10,"Night User","Low User")))</f>
        <v>Heavy User</v>
      </c>
    </row>
    <row r="1761" spans="1:27" hidden="1" x14ac:dyDescent="0.3">
      <c r="A1761">
        <v>1010</v>
      </c>
      <c r="B1761" s="1" t="s">
        <v>30</v>
      </c>
      <c r="C1761">
        <v>78</v>
      </c>
      <c r="D1761" s="1" t="s">
        <v>22</v>
      </c>
      <c r="E1761" s="1">
        <v>1</v>
      </c>
      <c r="F1761" s="1" t="s">
        <v>23</v>
      </c>
      <c r="G1761">
        <v>0</v>
      </c>
      <c r="H1761" t="str">
        <f>IF(Append1[[#This Row],[number_vmail_messages]]&lt;=10, "Low",
IF(Append1[[#This Row],[number_vmail_messages]]&lt;=25, "Medium", "High"))</f>
        <v>Low</v>
      </c>
      <c r="I1761">
        <v>236.8</v>
      </c>
      <c r="J1761">
        <v>141</v>
      </c>
      <c r="K1761">
        <v>40.26</v>
      </c>
      <c r="L1761">
        <v>265.3</v>
      </c>
      <c r="M1761">
        <v>101</v>
      </c>
      <c r="N1761">
        <v>22.55</v>
      </c>
      <c r="O1761">
        <v>152.4</v>
      </c>
      <c r="P1761">
        <v>77</v>
      </c>
      <c r="Q1761">
        <v>6.86</v>
      </c>
      <c r="R1761">
        <v>9.5</v>
      </c>
      <c r="S1761">
        <v>2</v>
      </c>
      <c r="T1761">
        <v>2.57</v>
      </c>
      <c r="U1761" t="str">
        <f>IF(Append1[[#This Row],[total_intl_charge]] &lt;= MEDIAN(Append1[total_intl_charge]), "Low", "High")</f>
        <v>Low</v>
      </c>
      <c r="V1761">
        <v>1</v>
      </c>
      <c r="W1761" t="s">
        <v>24</v>
      </c>
      <c r="X1761" s="1" t="s">
        <v>24</v>
      </c>
      <c r="Y1761">
        <f>IF(Append1[[#This Row],[churn]]="yes", 1,0)</f>
        <v>1</v>
      </c>
      <c r="Z1761" t="str">
        <f>IF(Append1[[#This Row],[total_eve_charge]]&lt;=15,"Low",
IF(Append1[[#This Row],[total_eve_charge]]&lt;=19,"Medium","High"))</f>
        <v>High</v>
      </c>
      <c r="AA1761" s="1" t="str">
        <f>IF(Append1[[#This Row],[total_day_charge]]&gt;30,"Heavy User",
IF(Append1[[#This Row],[total_eve_charge]]&gt;20,"Evening User",
IF(Append1[[#This Row],[total_night_charge]]&gt;10,"Night User","Low User")))</f>
        <v>Heavy User</v>
      </c>
    </row>
    <row r="1762" spans="1:27" hidden="1" x14ac:dyDescent="0.3">
      <c r="A1762">
        <v>1011</v>
      </c>
      <c r="B1762" s="1" t="s">
        <v>34</v>
      </c>
      <c r="C1762">
        <v>153</v>
      </c>
      <c r="D1762" s="1" t="s">
        <v>22</v>
      </c>
      <c r="E1762" s="1">
        <v>0</v>
      </c>
      <c r="F1762" s="1" t="s">
        <v>23</v>
      </c>
      <c r="G1762">
        <v>0</v>
      </c>
      <c r="H1762" t="str">
        <f>IF(Append1[[#This Row],[number_vmail_messages]]&lt;=10, "Low",
IF(Append1[[#This Row],[number_vmail_messages]]&lt;=25, "Medium", "High"))</f>
        <v>Low</v>
      </c>
      <c r="I1762">
        <v>193.8</v>
      </c>
      <c r="J1762">
        <v>90</v>
      </c>
      <c r="K1762">
        <v>32.950000000000003</v>
      </c>
      <c r="L1762">
        <v>195.3</v>
      </c>
      <c r="M1762">
        <v>121</v>
      </c>
      <c r="N1762">
        <v>16.600000000000001</v>
      </c>
      <c r="O1762">
        <v>182.7</v>
      </c>
      <c r="P1762">
        <v>108</v>
      </c>
      <c r="Q1762">
        <v>8.2200000000000006</v>
      </c>
      <c r="R1762">
        <v>8.5</v>
      </c>
      <c r="S1762">
        <v>3</v>
      </c>
      <c r="T1762">
        <v>2.2999999999999998</v>
      </c>
      <c r="U1762" t="str">
        <f>IF(Append1[[#This Row],[total_intl_charge]] &lt;= MEDIAN(Append1[total_intl_charge]), "Low", "High")</f>
        <v>Low</v>
      </c>
      <c r="V1762">
        <v>1</v>
      </c>
      <c r="W1762" t="s">
        <v>23</v>
      </c>
      <c r="X1762" s="1" t="s">
        <v>23</v>
      </c>
      <c r="Y1762">
        <f>IF(Append1[[#This Row],[churn]]="yes", 1,0)</f>
        <v>0</v>
      </c>
      <c r="Z1762" t="str">
        <f>IF(Append1[[#This Row],[total_eve_charge]]&lt;=15,"Low",
IF(Append1[[#This Row],[total_eve_charge]]&lt;=19,"Medium","High"))</f>
        <v>Medium</v>
      </c>
      <c r="AA1762" s="1" t="str">
        <f>IF(Append1[[#This Row],[total_day_charge]]&gt;30,"Heavy User",
IF(Append1[[#This Row],[total_eve_charge]]&gt;20,"Evening User",
IF(Append1[[#This Row],[total_night_charge]]&gt;10,"Night User","Low User")))</f>
        <v>Heavy User</v>
      </c>
    </row>
    <row r="1763" spans="1:27" x14ac:dyDescent="0.3">
      <c r="A1763">
        <v>1012</v>
      </c>
      <c r="B1763" s="1" t="s">
        <v>27</v>
      </c>
      <c r="C1763">
        <v>92</v>
      </c>
      <c r="D1763" s="1" t="s">
        <v>26</v>
      </c>
      <c r="E1763" s="1">
        <v>0</v>
      </c>
      <c r="F1763" s="1" t="s">
        <v>24</v>
      </c>
      <c r="G1763">
        <v>25</v>
      </c>
      <c r="H1763" t="str">
        <f>IF(Append1[[#This Row],[number_vmail_messages]]&lt;=10, "Low",
IF(Append1[[#This Row],[number_vmail_messages]]&lt;=25, "Medium", "High"))</f>
        <v>Medium</v>
      </c>
      <c r="I1763">
        <v>134</v>
      </c>
      <c r="J1763">
        <v>112</v>
      </c>
      <c r="K1763">
        <v>22.78</v>
      </c>
      <c r="L1763">
        <v>206</v>
      </c>
      <c r="M1763">
        <v>111</v>
      </c>
      <c r="N1763">
        <v>17.510000000000002</v>
      </c>
      <c r="O1763">
        <v>180.6</v>
      </c>
      <c r="P1763">
        <v>118</v>
      </c>
      <c r="Q1763">
        <v>8.1300000000000008</v>
      </c>
      <c r="R1763">
        <v>9.6999999999999993</v>
      </c>
      <c r="S1763">
        <v>4</v>
      </c>
      <c r="T1763">
        <v>2.62</v>
      </c>
      <c r="U1763" t="str">
        <f>IF(Append1[[#This Row],[total_intl_charge]] &lt;= MEDIAN(Append1[total_intl_charge]), "Low", "High")</f>
        <v>Low</v>
      </c>
      <c r="V1763">
        <v>0</v>
      </c>
      <c r="W1763" t="s">
        <v>23</v>
      </c>
      <c r="X1763" s="1" t="s">
        <v>23</v>
      </c>
      <c r="Y1763">
        <f>IF(Append1[[#This Row],[churn]]="yes", 1,0)</f>
        <v>0</v>
      </c>
      <c r="Z1763" t="str">
        <f>IF(Append1[[#This Row],[total_eve_charge]]&lt;=15,"Low",
IF(Append1[[#This Row],[total_eve_charge]]&lt;=19,"Medium","High"))</f>
        <v>Medium</v>
      </c>
      <c r="AA1763" s="1" t="str">
        <f>IF(Append1[[#This Row],[total_day_charge]]&gt;30,"Heavy User",
IF(Append1[[#This Row],[total_eve_charge]]&gt;20,"Evening User",
IF(Append1[[#This Row],[total_night_charge]]&gt;10,"Night User","Low User")))</f>
        <v>Low User</v>
      </c>
    </row>
    <row r="1764" spans="1:27" x14ac:dyDescent="0.3">
      <c r="A1764">
        <v>1013</v>
      </c>
      <c r="B1764" s="1" t="s">
        <v>47</v>
      </c>
      <c r="C1764">
        <v>13</v>
      </c>
      <c r="D1764" s="1" t="s">
        <v>26</v>
      </c>
      <c r="E1764" s="1">
        <v>0</v>
      </c>
      <c r="F1764" s="1" t="s">
        <v>24</v>
      </c>
      <c r="G1764">
        <v>25</v>
      </c>
      <c r="H1764" t="str">
        <f>IF(Append1[[#This Row],[number_vmail_messages]]&lt;=10, "Low",
IF(Append1[[#This Row],[number_vmail_messages]]&lt;=25, "Medium", "High"))</f>
        <v>Medium</v>
      </c>
      <c r="I1764">
        <v>176.6</v>
      </c>
      <c r="J1764">
        <v>65</v>
      </c>
      <c r="K1764">
        <v>30.02</v>
      </c>
      <c r="L1764">
        <v>172.7</v>
      </c>
      <c r="M1764">
        <v>96</v>
      </c>
      <c r="N1764">
        <v>14.68</v>
      </c>
      <c r="O1764">
        <v>104.5</v>
      </c>
      <c r="P1764">
        <v>128</v>
      </c>
      <c r="Q1764">
        <v>4.7</v>
      </c>
      <c r="R1764">
        <v>11.3</v>
      </c>
      <c r="S1764">
        <v>5</v>
      </c>
      <c r="T1764">
        <v>3.05</v>
      </c>
      <c r="U1764" t="str">
        <f>IF(Append1[[#This Row],[total_intl_charge]] &lt;= MEDIAN(Append1[total_intl_charge]), "Low", "High")</f>
        <v>High</v>
      </c>
      <c r="V1764">
        <v>2</v>
      </c>
      <c r="W1764" t="s">
        <v>23</v>
      </c>
      <c r="X1764" s="1" t="s">
        <v>23</v>
      </c>
      <c r="Y1764">
        <f>IF(Append1[[#This Row],[churn]]="yes", 1,0)</f>
        <v>0</v>
      </c>
      <c r="Z1764" t="str">
        <f>IF(Append1[[#This Row],[total_eve_charge]]&lt;=15,"Low",
IF(Append1[[#This Row],[total_eve_charge]]&lt;=19,"Medium","High"))</f>
        <v>Low</v>
      </c>
      <c r="AA1764" s="1" t="str">
        <f>IF(Append1[[#This Row],[total_day_charge]]&gt;30,"Heavy User",
IF(Append1[[#This Row],[total_eve_charge]]&gt;20,"Evening User",
IF(Append1[[#This Row],[total_night_charge]]&gt;10,"Night User","Low User")))</f>
        <v>Heavy User</v>
      </c>
    </row>
    <row r="1765" spans="1:27" hidden="1" x14ac:dyDescent="0.3">
      <c r="A1765">
        <v>1014</v>
      </c>
      <c r="B1765" s="1" t="s">
        <v>29</v>
      </c>
      <c r="C1765">
        <v>154</v>
      </c>
      <c r="D1765" s="1" t="s">
        <v>22</v>
      </c>
      <c r="E1765" s="1">
        <v>0</v>
      </c>
      <c r="F1765" s="1" t="s">
        <v>23</v>
      </c>
      <c r="G1765">
        <v>0</v>
      </c>
      <c r="H1765" t="str">
        <f>IF(Append1[[#This Row],[number_vmail_messages]]&lt;=10, "Low",
IF(Append1[[#This Row],[number_vmail_messages]]&lt;=25, "Medium", "High"))</f>
        <v>Low</v>
      </c>
      <c r="I1765">
        <v>191.4</v>
      </c>
      <c r="J1765">
        <v>93</v>
      </c>
      <c r="K1765">
        <v>32.54</v>
      </c>
      <c r="L1765">
        <v>205.4</v>
      </c>
      <c r="M1765">
        <v>119</v>
      </c>
      <c r="N1765">
        <v>17.46</v>
      </c>
      <c r="O1765">
        <v>205.7</v>
      </c>
      <c r="P1765">
        <v>121</v>
      </c>
      <c r="Q1765">
        <v>9.26</v>
      </c>
      <c r="R1765">
        <v>10.199999999999999</v>
      </c>
      <c r="S1765">
        <v>3</v>
      </c>
      <c r="T1765">
        <v>2.75</v>
      </c>
      <c r="U1765" t="str">
        <f>IF(Append1[[#This Row],[total_intl_charge]] &lt;= MEDIAN(Append1[total_intl_charge]), "Low", "High")</f>
        <v>Low</v>
      </c>
      <c r="V1765">
        <v>3</v>
      </c>
      <c r="W1765" t="s">
        <v>23</v>
      </c>
      <c r="X1765" s="1" t="s">
        <v>23</v>
      </c>
      <c r="Y1765">
        <f>IF(Append1[[#This Row],[churn]]="yes", 1,0)</f>
        <v>0</v>
      </c>
      <c r="Z1765" t="str">
        <f>IF(Append1[[#This Row],[total_eve_charge]]&lt;=15,"Low",
IF(Append1[[#This Row],[total_eve_charge]]&lt;=19,"Medium","High"))</f>
        <v>Medium</v>
      </c>
      <c r="AA1765" s="1" t="str">
        <f>IF(Append1[[#This Row],[total_day_charge]]&gt;30,"Heavy User",
IF(Append1[[#This Row],[total_eve_charge]]&gt;20,"Evening User",
IF(Append1[[#This Row],[total_night_charge]]&gt;10,"Night User","Low User")))</f>
        <v>Heavy User</v>
      </c>
    </row>
    <row r="1766" spans="1:27" x14ac:dyDescent="0.3">
      <c r="A1766">
        <v>1015</v>
      </c>
      <c r="B1766" s="1" t="s">
        <v>60</v>
      </c>
      <c r="C1766">
        <v>144</v>
      </c>
      <c r="D1766" s="1" t="s">
        <v>26</v>
      </c>
      <c r="E1766" s="1">
        <v>1</v>
      </c>
      <c r="F1766" s="1" t="s">
        <v>24</v>
      </c>
      <c r="G1766">
        <v>35</v>
      </c>
      <c r="H1766" t="str">
        <f>IF(Append1[[#This Row],[number_vmail_messages]]&lt;=10, "Low",
IF(Append1[[#This Row],[number_vmail_messages]]&lt;=25, "Medium", "High"))</f>
        <v>High</v>
      </c>
      <c r="I1766">
        <v>174.8</v>
      </c>
      <c r="J1766">
        <v>127</v>
      </c>
      <c r="K1766">
        <v>29.72</v>
      </c>
      <c r="L1766">
        <v>219.6</v>
      </c>
      <c r="M1766">
        <v>93</v>
      </c>
      <c r="N1766">
        <v>18.670000000000002</v>
      </c>
      <c r="O1766">
        <v>255.8</v>
      </c>
      <c r="P1766">
        <v>90</v>
      </c>
      <c r="Q1766">
        <v>11.51</v>
      </c>
      <c r="R1766">
        <v>12.8</v>
      </c>
      <c r="S1766">
        <v>3</v>
      </c>
      <c r="T1766">
        <v>3.46</v>
      </c>
      <c r="U1766" t="str">
        <f>IF(Append1[[#This Row],[total_intl_charge]] &lt;= MEDIAN(Append1[total_intl_charge]), "Low", "High")</f>
        <v>High</v>
      </c>
      <c r="V1766">
        <v>0</v>
      </c>
      <c r="W1766" t="s">
        <v>23</v>
      </c>
      <c r="X1766" s="1" t="s">
        <v>24</v>
      </c>
      <c r="Y1766">
        <f>IF(Append1[[#This Row],[churn]]="yes", 1,0)</f>
        <v>0</v>
      </c>
      <c r="Z1766" t="str">
        <f>IF(Append1[[#This Row],[total_eve_charge]]&lt;=15,"Low",
IF(Append1[[#This Row],[total_eve_charge]]&lt;=19,"Medium","High"))</f>
        <v>Medium</v>
      </c>
      <c r="AA1766" s="1" t="str">
        <f>IF(Append1[[#This Row],[total_day_charge]]&gt;30,"Heavy User",
IF(Append1[[#This Row],[total_eve_charge]]&gt;20,"Evening User",
IF(Append1[[#This Row],[total_night_charge]]&gt;10,"Night User","Low User")))</f>
        <v>Night User</v>
      </c>
    </row>
    <row r="1767" spans="1:27" hidden="1" x14ac:dyDescent="0.3">
      <c r="A1767">
        <v>1016</v>
      </c>
      <c r="B1767" s="1" t="s">
        <v>71</v>
      </c>
      <c r="C1767">
        <v>48</v>
      </c>
      <c r="D1767" s="1" t="s">
        <v>32</v>
      </c>
      <c r="E1767" s="1">
        <v>0</v>
      </c>
      <c r="F1767" s="1" t="s">
        <v>23</v>
      </c>
      <c r="G1767">
        <v>0</v>
      </c>
      <c r="H1767" t="str">
        <f>IF(Append1[[#This Row],[number_vmail_messages]]&lt;=10, "Low",
IF(Append1[[#This Row],[number_vmail_messages]]&lt;=25, "Medium", "High"))</f>
        <v>Low</v>
      </c>
      <c r="I1767">
        <v>275.2</v>
      </c>
      <c r="J1767">
        <v>67</v>
      </c>
      <c r="K1767">
        <v>46.78</v>
      </c>
      <c r="L1767">
        <v>180.2</v>
      </c>
      <c r="M1767">
        <v>108</v>
      </c>
      <c r="N1767">
        <v>15.32</v>
      </c>
      <c r="O1767">
        <v>159</v>
      </c>
      <c r="P1767">
        <v>110</v>
      </c>
      <c r="Q1767">
        <v>7.15</v>
      </c>
      <c r="R1767">
        <v>7.9</v>
      </c>
      <c r="S1767">
        <v>2</v>
      </c>
      <c r="T1767">
        <v>2.13</v>
      </c>
      <c r="U1767" t="str">
        <f>IF(Append1[[#This Row],[total_intl_charge]] &lt;= MEDIAN(Append1[total_intl_charge]), "Low", "High")</f>
        <v>Low</v>
      </c>
      <c r="V1767">
        <v>1</v>
      </c>
      <c r="W1767" t="s">
        <v>23</v>
      </c>
      <c r="X1767" s="1" t="s">
        <v>23</v>
      </c>
      <c r="Y1767">
        <f>IF(Append1[[#This Row],[churn]]="yes", 1,0)</f>
        <v>0</v>
      </c>
      <c r="Z1767" t="str">
        <f>IF(Append1[[#This Row],[total_eve_charge]]&lt;=15,"Low",
IF(Append1[[#This Row],[total_eve_charge]]&lt;=19,"Medium","High"))</f>
        <v>Medium</v>
      </c>
      <c r="AA1767" s="1" t="str">
        <f>IF(Append1[[#This Row],[total_day_charge]]&gt;30,"Heavy User",
IF(Append1[[#This Row],[total_eve_charge]]&gt;20,"Evening User",
IF(Append1[[#This Row],[total_night_charge]]&gt;10,"Night User","Low User")))</f>
        <v>Heavy User</v>
      </c>
    </row>
    <row r="1768" spans="1:27" hidden="1" x14ac:dyDescent="0.3">
      <c r="A1768">
        <v>1017</v>
      </c>
      <c r="B1768" s="1" t="s">
        <v>70</v>
      </c>
      <c r="C1768">
        <v>94</v>
      </c>
      <c r="D1768" s="1" t="s">
        <v>32</v>
      </c>
      <c r="E1768" s="1">
        <v>0</v>
      </c>
      <c r="F1768" s="1" t="s">
        <v>23</v>
      </c>
      <c r="G1768">
        <v>0</v>
      </c>
      <c r="H1768" t="str">
        <f>IF(Append1[[#This Row],[number_vmail_messages]]&lt;=10, "Low",
IF(Append1[[#This Row],[number_vmail_messages]]&lt;=25, "Medium", "High"))</f>
        <v>Low</v>
      </c>
      <c r="I1768">
        <v>174</v>
      </c>
      <c r="J1768">
        <v>85</v>
      </c>
      <c r="K1768">
        <v>29.58</v>
      </c>
      <c r="L1768">
        <v>241.1</v>
      </c>
      <c r="M1768">
        <v>114</v>
      </c>
      <c r="N1768">
        <v>20.49</v>
      </c>
      <c r="O1768">
        <v>207.8</v>
      </c>
      <c r="P1768">
        <v>94</v>
      </c>
      <c r="Q1768">
        <v>9.35</v>
      </c>
      <c r="R1768">
        <v>7.9</v>
      </c>
      <c r="S1768">
        <v>1</v>
      </c>
      <c r="T1768">
        <v>2.13</v>
      </c>
      <c r="U1768" t="str">
        <f>IF(Append1[[#This Row],[total_intl_charge]] &lt;= MEDIAN(Append1[total_intl_charge]), "Low", "High")</f>
        <v>Low</v>
      </c>
      <c r="V1768">
        <v>1</v>
      </c>
      <c r="W1768" t="s">
        <v>23</v>
      </c>
      <c r="X1768" s="1" t="s">
        <v>23</v>
      </c>
      <c r="Y1768">
        <f>IF(Append1[[#This Row],[churn]]="yes", 1,0)</f>
        <v>0</v>
      </c>
      <c r="Z1768" t="str">
        <f>IF(Append1[[#This Row],[total_eve_charge]]&lt;=15,"Low",
IF(Append1[[#This Row],[total_eve_charge]]&lt;=19,"Medium","High"))</f>
        <v>High</v>
      </c>
      <c r="AA1768" s="1" t="str">
        <f>IF(Append1[[#This Row],[total_day_charge]]&gt;30,"Heavy User",
IF(Append1[[#This Row],[total_eve_charge]]&gt;20,"Evening User",
IF(Append1[[#This Row],[total_night_charge]]&gt;10,"Night User","Low User")))</f>
        <v>Evening User</v>
      </c>
    </row>
    <row r="1769" spans="1:27" hidden="1" x14ac:dyDescent="0.3">
      <c r="A1769">
        <v>1018</v>
      </c>
      <c r="B1769" s="1" t="s">
        <v>48</v>
      </c>
      <c r="C1769">
        <v>139</v>
      </c>
      <c r="D1769" s="1" t="s">
        <v>22</v>
      </c>
      <c r="E1769" s="1">
        <v>0</v>
      </c>
      <c r="F1769" s="1" t="s">
        <v>23</v>
      </c>
      <c r="G1769">
        <v>0</v>
      </c>
      <c r="H1769" t="str">
        <f>IF(Append1[[#This Row],[number_vmail_messages]]&lt;=10, "Low",
IF(Append1[[#This Row],[number_vmail_messages]]&lt;=25, "Medium", "High"))</f>
        <v>Low</v>
      </c>
      <c r="I1769">
        <v>165</v>
      </c>
      <c r="J1769">
        <v>132</v>
      </c>
      <c r="K1769">
        <v>28.05</v>
      </c>
      <c r="L1769">
        <v>249.7</v>
      </c>
      <c r="M1769">
        <v>86</v>
      </c>
      <c r="N1769">
        <v>21.22</v>
      </c>
      <c r="O1769">
        <v>170.3</v>
      </c>
      <c r="P1769">
        <v>128</v>
      </c>
      <c r="Q1769">
        <v>7.66</v>
      </c>
      <c r="R1769">
        <v>12.6</v>
      </c>
      <c r="S1769">
        <v>8</v>
      </c>
      <c r="T1769">
        <v>3.4</v>
      </c>
      <c r="U1769" t="str">
        <f>IF(Append1[[#This Row],[total_intl_charge]] &lt;= MEDIAN(Append1[total_intl_charge]), "Low", "High")</f>
        <v>High</v>
      </c>
      <c r="V1769">
        <v>1</v>
      </c>
      <c r="W1769" t="s">
        <v>23</v>
      </c>
      <c r="X1769" s="1" t="s">
        <v>23</v>
      </c>
      <c r="Y1769">
        <f>IF(Append1[[#This Row],[churn]]="yes", 1,0)</f>
        <v>0</v>
      </c>
      <c r="Z1769" t="str">
        <f>IF(Append1[[#This Row],[total_eve_charge]]&lt;=15,"Low",
IF(Append1[[#This Row],[total_eve_charge]]&lt;=19,"Medium","High"))</f>
        <v>High</v>
      </c>
      <c r="AA1769" s="1" t="str">
        <f>IF(Append1[[#This Row],[total_day_charge]]&gt;30,"Heavy User",
IF(Append1[[#This Row],[total_eve_charge]]&gt;20,"Evening User",
IF(Append1[[#This Row],[total_night_charge]]&gt;10,"Night User","Low User")))</f>
        <v>Evening User</v>
      </c>
    </row>
    <row r="1770" spans="1:27" hidden="1" x14ac:dyDescent="0.3">
      <c r="A1770">
        <v>1019</v>
      </c>
      <c r="B1770" s="1" t="s">
        <v>59</v>
      </c>
      <c r="C1770">
        <v>126</v>
      </c>
      <c r="D1770" s="1" t="s">
        <v>22</v>
      </c>
      <c r="E1770" s="1">
        <v>0</v>
      </c>
      <c r="F1770" s="1" t="s">
        <v>23</v>
      </c>
      <c r="G1770">
        <v>0</v>
      </c>
      <c r="H1770" t="str">
        <f>IF(Append1[[#This Row],[number_vmail_messages]]&lt;=10, "Low",
IF(Append1[[#This Row],[number_vmail_messages]]&lt;=25, "Medium", "High"))</f>
        <v>Low</v>
      </c>
      <c r="I1770">
        <v>228.7</v>
      </c>
      <c r="J1770">
        <v>102</v>
      </c>
      <c r="K1770">
        <v>38.880000000000003</v>
      </c>
      <c r="L1770">
        <v>168.7</v>
      </c>
      <c r="M1770">
        <v>99</v>
      </c>
      <c r="N1770">
        <v>14.34</v>
      </c>
      <c r="O1770">
        <v>223.5</v>
      </c>
      <c r="P1770">
        <v>100</v>
      </c>
      <c r="Q1770">
        <v>10.06</v>
      </c>
      <c r="R1770">
        <v>11.8</v>
      </c>
      <c r="S1770">
        <v>4</v>
      </c>
      <c r="T1770">
        <v>3.19</v>
      </c>
      <c r="U1770" t="str">
        <f>IF(Append1[[#This Row],[total_intl_charge]] &lt;= MEDIAN(Append1[total_intl_charge]), "Low", "High")</f>
        <v>High</v>
      </c>
      <c r="V1770">
        <v>1</v>
      </c>
      <c r="W1770" t="s">
        <v>23</v>
      </c>
      <c r="X1770" s="1" t="s">
        <v>23</v>
      </c>
      <c r="Y1770">
        <f>IF(Append1[[#This Row],[churn]]="yes", 1,0)</f>
        <v>0</v>
      </c>
      <c r="Z1770" t="str">
        <f>IF(Append1[[#This Row],[total_eve_charge]]&lt;=15,"Low",
IF(Append1[[#This Row],[total_eve_charge]]&lt;=19,"Medium","High"))</f>
        <v>Low</v>
      </c>
      <c r="AA1770" s="1" t="str">
        <f>IF(Append1[[#This Row],[total_day_charge]]&gt;30,"Heavy User",
IF(Append1[[#This Row],[total_eve_charge]]&gt;20,"Evening User",
IF(Append1[[#This Row],[total_night_charge]]&gt;10,"Night User","Low User")))</f>
        <v>Heavy User</v>
      </c>
    </row>
    <row r="1771" spans="1:27" hidden="1" x14ac:dyDescent="0.3">
      <c r="A1771">
        <v>1020</v>
      </c>
      <c r="B1771" s="1" t="s">
        <v>38</v>
      </c>
      <c r="C1771">
        <v>122</v>
      </c>
      <c r="D1771" s="1" t="s">
        <v>22</v>
      </c>
      <c r="E1771" s="1">
        <v>0</v>
      </c>
      <c r="F1771" s="1" t="s">
        <v>23</v>
      </c>
      <c r="G1771">
        <v>0</v>
      </c>
      <c r="H1771" t="str">
        <f>IF(Append1[[#This Row],[number_vmail_messages]]&lt;=10, "Low",
IF(Append1[[#This Row],[number_vmail_messages]]&lt;=25, "Medium", "High"))</f>
        <v>Low</v>
      </c>
      <c r="I1771">
        <v>107.9</v>
      </c>
      <c r="J1771">
        <v>88</v>
      </c>
      <c r="K1771">
        <v>18.34</v>
      </c>
      <c r="L1771">
        <v>235.8</v>
      </c>
      <c r="M1771">
        <v>109</v>
      </c>
      <c r="N1771">
        <v>20.04</v>
      </c>
      <c r="O1771">
        <v>228.6</v>
      </c>
      <c r="P1771">
        <v>119</v>
      </c>
      <c r="Q1771">
        <v>10.29</v>
      </c>
      <c r="R1771">
        <v>9.5</v>
      </c>
      <c r="S1771">
        <v>3</v>
      </c>
      <c r="T1771">
        <v>2.57</v>
      </c>
      <c r="U1771" t="str">
        <f>IF(Append1[[#This Row],[total_intl_charge]] &lt;= MEDIAN(Append1[total_intl_charge]), "Low", "High")</f>
        <v>Low</v>
      </c>
      <c r="V1771">
        <v>2</v>
      </c>
      <c r="W1771" t="s">
        <v>23</v>
      </c>
      <c r="X1771" s="1" t="s">
        <v>23</v>
      </c>
      <c r="Y1771">
        <f>IF(Append1[[#This Row],[churn]]="yes", 1,0)</f>
        <v>0</v>
      </c>
      <c r="Z1771" t="str">
        <f>IF(Append1[[#This Row],[total_eve_charge]]&lt;=15,"Low",
IF(Append1[[#This Row],[total_eve_charge]]&lt;=19,"Medium","High"))</f>
        <v>High</v>
      </c>
      <c r="AA1771" s="1" t="str">
        <f>IF(Append1[[#This Row],[total_day_charge]]&gt;30,"Heavy User",
IF(Append1[[#This Row],[total_eve_charge]]&gt;20,"Evening User",
IF(Append1[[#This Row],[total_night_charge]]&gt;10,"Night User","Low User")))</f>
        <v>Evening User</v>
      </c>
    </row>
    <row r="1772" spans="1:27" hidden="1" x14ac:dyDescent="0.3">
      <c r="A1772">
        <v>1021</v>
      </c>
      <c r="B1772" s="1" t="s">
        <v>52</v>
      </c>
      <c r="C1772">
        <v>139</v>
      </c>
      <c r="D1772" s="1" t="s">
        <v>26</v>
      </c>
      <c r="E1772" s="1">
        <v>0</v>
      </c>
      <c r="F1772" s="1" t="s">
        <v>23</v>
      </c>
      <c r="G1772">
        <v>0</v>
      </c>
      <c r="H1772" t="str">
        <f>IF(Append1[[#This Row],[number_vmail_messages]]&lt;=10, "Low",
IF(Append1[[#This Row],[number_vmail_messages]]&lt;=25, "Medium", "High"))</f>
        <v>Low</v>
      </c>
      <c r="I1772">
        <v>221.3</v>
      </c>
      <c r="J1772">
        <v>140</v>
      </c>
      <c r="K1772">
        <v>37.619999999999997</v>
      </c>
      <c r="L1772">
        <v>157.80000000000001</v>
      </c>
      <c r="M1772">
        <v>89</v>
      </c>
      <c r="N1772">
        <v>13.41</v>
      </c>
      <c r="O1772">
        <v>192.5</v>
      </c>
      <c r="P1772">
        <v>89</v>
      </c>
      <c r="Q1772">
        <v>8.66</v>
      </c>
      <c r="R1772">
        <v>11.3</v>
      </c>
      <c r="S1772">
        <v>6</v>
      </c>
      <c r="T1772">
        <v>3.05</v>
      </c>
      <c r="U1772" t="str">
        <f>IF(Append1[[#This Row],[total_intl_charge]] &lt;= MEDIAN(Append1[total_intl_charge]), "Low", "High")</f>
        <v>High</v>
      </c>
      <c r="V1772">
        <v>1</v>
      </c>
      <c r="W1772" t="s">
        <v>23</v>
      </c>
      <c r="X1772" s="1" t="s">
        <v>23</v>
      </c>
      <c r="Y1772">
        <f>IF(Append1[[#This Row],[churn]]="yes", 1,0)</f>
        <v>0</v>
      </c>
      <c r="Z1772" t="str">
        <f>IF(Append1[[#This Row],[total_eve_charge]]&lt;=15,"Low",
IF(Append1[[#This Row],[total_eve_charge]]&lt;=19,"Medium","High"))</f>
        <v>Low</v>
      </c>
      <c r="AA1772" s="1" t="str">
        <f>IF(Append1[[#This Row],[total_day_charge]]&gt;30,"Heavy User",
IF(Append1[[#This Row],[total_eve_charge]]&gt;20,"Evening User",
IF(Append1[[#This Row],[total_night_charge]]&gt;10,"Night User","Low User")))</f>
        <v>Heavy User</v>
      </c>
    </row>
    <row r="1773" spans="1:27" hidden="1" x14ac:dyDescent="0.3">
      <c r="A1773">
        <v>1022</v>
      </c>
      <c r="B1773" s="1" t="s">
        <v>31</v>
      </c>
      <c r="C1773">
        <v>95</v>
      </c>
      <c r="D1773" s="1" t="s">
        <v>22</v>
      </c>
      <c r="E1773" s="1">
        <v>0</v>
      </c>
      <c r="F1773" s="1" t="s">
        <v>23</v>
      </c>
      <c r="G1773">
        <v>0</v>
      </c>
      <c r="H1773" t="str">
        <f>IF(Append1[[#This Row],[number_vmail_messages]]&lt;=10, "Low",
IF(Append1[[#This Row],[number_vmail_messages]]&lt;=25, "Medium", "High"))</f>
        <v>Low</v>
      </c>
      <c r="I1773">
        <v>141.1</v>
      </c>
      <c r="J1773">
        <v>84</v>
      </c>
      <c r="K1773">
        <v>23.99</v>
      </c>
      <c r="L1773">
        <v>211.4</v>
      </c>
      <c r="M1773">
        <v>108</v>
      </c>
      <c r="N1773">
        <v>17.97</v>
      </c>
      <c r="O1773">
        <v>103.7</v>
      </c>
      <c r="P1773">
        <v>127</v>
      </c>
      <c r="Q1773">
        <v>4.67</v>
      </c>
      <c r="R1773">
        <v>5.9</v>
      </c>
      <c r="S1773">
        <v>6</v>
      </c>
      <c r="T1773">
        <v>1.59</v>
      </c>
      <c r="U1773" t="str">
        <f>IF(Append1[[#This Row],[total_intl_charge]] &lt;= MEDIAN(Append1[total_intl_charge]), "Low", "High")</f>
        <v>Low</v>
      </c>
      <c r="V1773">
        <v>3</v>
      </c>
      <c r="W1773" t="s">
        <v>23</v>
      </c>
      <c r="X1773" s="1" t="s">
        <v>23</v>
      </c>
      <c r="Y1773">
        <f>IF(Append1[[#This Row],[churn]]="yes", 1,0)</f>
        <v>0</v>
      </c>
      <c r="Z1773" t="str">
        <f>IF(Append1[[#This Row],[total_eve_charge]]&lt;=15,"Low",
IF(Append1[[#This Row],[total_eve_charge]]&lt;=19,"Medium","High"))</f>
        <v>Medium</v>
      </c>
      <c r="AA1773" s="1" t="str">
        <f>IF(Append1[[#This Row],[total_day_charge]]&gt;30,"Heavy User",
IF(Append1[[#This Row],[total_eve_charge]]&gt;20,"Evening User",
IF(Append1[[#This Row],[total_night_charge]]&gt;10,"Night User","Low User")))</f>
        <v>Low User</v>
      </c>
    </row>
    <row r="1774" spans="1:27" x14ac:dyDescent="0.3">
      <c r="A1774">
        <v>1023</v>
      </c>
      <c r="B1774" s="1" t="s">
        <v>65</v>
      </c>
      <c r="C1774">
        <v>80</v>
      </c>
      <c r="D1774" s="1" t="s">
        <v>32</v>
      </c>
      <c r="E1774" s="1">
        <v>0</v>
      </c>
      <c r="F1774" s="1" t="s">
        <v>24</v>
      </c>
      <c r="G1774">
        <v>31</v>
      </c>
      <c r="H1774" t="str">
        <f>IF(Append1[[#This Row],[number_vmail_messages]]&lt;=10, "Low",
IF(Append1[[#This Row],[number_vmail_messages]]&lt;=25, "Medium", "High"))</f>
        <v>High</v>
      </c>
      <c r="I1774">
        <v>166.4</v>
      </c>
      <c r="J1774">
        <v>92</v>
      </c>
      <c r="K1774">
        <v>28.29</v>
      </c>
      <c r="L1774">
        <v>238.3</v>
      </c>
      <c r="M1774">
        <v>74</v>
      </c>
      <c r="N1774">
        <v>20.260000000000002</v>
      </c>
      <c r="O1774">
        <v>150.69999999999999</v>
      </c>
      <c r="P1774">
        <v>84</v>
      </c>
      <c r="Q1774">
        <v>6.78</v>
      </c>
      <c r="R1774">
        <v>10.7</v>
      </c>
      <c r="S1774">
        <v>4</v>
      </c>
      <c r="T1774">
        <v>2.89</v>
      </c>
      <c r="U1774" t="str">
        <f>IF(Append1[[#This Row],[total_intl_charge]] &lt;= MEDIAN(Append1[total_intl_charge]), "Low", "High")</f>
        <v>High</v>
      </c>
      <c r="V1774">
        <v>4</v>
      </c>
      <c r="W1774" t="s">
        <v>23</v>
      </c>
      <c r="X1774" s="1" t="s">
        <v>23</v>
      </c>
      <c r="Y1774">
        <f>IF(Append1[[#This Row],[churn]]="yes", 1,0)</f>
        <v>0</v>
      </c>
      <c r="Z1774" t="str">
        <f>IF(Append1[[#This Row],[total_eve_charge]]&lt;=15,"Low",
IF(Append1[[#This Row],[total_eve_charge]]&lt;=19,"Medium","High"))</f>
        <v>High</v>
      </c>
      <c r="AA1774" s="1" t="str">
        <f>IF(Append1[[#This Row],[total_day_charge]]&gt;30,"Heavy User",
IF(Append1[[#This Row],[total_eve_charge]]&gt;20,"Evening User",
IF(Append1[[#This Row],[total_night_charge]]&gt;10,"Night User","Low User")))</f>
        <v>Evening User</v>
      </c>
    </row>
    <row r="1775" spans="1:27" x14ac:dyDescent="0.3">
      <c r="A1775">
        <v>1024</v>
      </c>
      <c r="B1775" s="1" t="s">
        <v>21</v>
      </c>
      <c r="C1775">
        <v>131</v>
      </c>
      <c r="D1775" s="1" t="s">
        <v>22</v>
      </c>
      <c r="E1775" s="1">
        <v>0</v>
      </c>
      <c r="F1775" s="1" t="s">
        <v>24</v>
      </c>
      <c r="G1775">
        <v>28</v>
      </c>
      <c r="H1775" t="str">
        <f>IF(Append1[[#This Row],[number_vmail_messages]]&lt;=10, "Low",
IF(Append1[[#This Row],[number_vmail_messages]]&lt;=25, "Medium", "High"))</f>
        <v>High</v>
      </c>
      <c r="I1775">
        <v>249.6</v>
      </c>
      <c r="J1775">
        <v>87</v>
      </c>
      <c r="K1775">
        <v>42.43</v>
      </c>
      <c r="L1775">
        <v>227.2</v>
      </c>
      <c r="M1775">
        <v>138</v>
      </c>
      <c r="N1775">
        <v>19.309999999999999</v>
      </c>
      <c r="O1775">
        <v>239.9</v>
      </c>
      <c r="P1775">
        <v>92</v>
      </c>
      <c r="Q1775">
        <v>10.8</v>
      </c>
      <c r="R1775">
        <v>7.6</v>
      </c>
      <c r="S1775">
        <v>3</v>
      </c>
      <c r="T1775">
        <v>2.0499999999999998</v>
      </c>
      <c r="U1775" t="str">
        <f>IF(Append1[[#This Row],[total_intl_charge]] &lt;= MEDIAN(Append1[total_intl_charge]), "Low", "High")</f>
        <v>Low</v>
      </c>
      <c r="V1775">
        <v>3</v>
      </c>
      <c r="W1775" t="s">
        <v>23</v>
      </c>
      <c r="X1775" s="1" t="s">
        <v>23</v>
      </c>
      <c r="Y1775">
        <f>IF(Append1[[#This Row],[churn]]="yes", 1,0)</f>
        <v>0</v>
      </c>
      <c r="Z1775" t="str">
        <f>IF(Append1[[#This Row],[total_eve_charge]]&lt;=15,"Low",
IF(Append1[[#This Row],[total_eve_charge]]&lt;=19,"Medium","High"))</f>
        <v>High</v>
      </c>
      <c r="AA1775" s="1" t="str">
        <f>IF(Append1[[#This Row],[total_day_charge]]&gt;30,"Heavy User",
IF(Append1[[#This Row],[total_eve_charge]]&gt;20,"Evening User",
IF(Append1[[#This Row],[total_night_charge]]&gt;10,"Night User","Low User")))</f>
        <v>Heavy User</v>
      </c>
    </row>
    <row r="1776" spans="1:27" hidden="1" x14ac:dyDescent="0.3">
      <c r="A1776">
        <v>1025</v>
      </c>
      <c r="B1776" s="1" t="s">
        <v>21</v>
      </c>
      <c r="C1776">
        <v>36</v>
      </c>
      <c r="D1776" s="1" t="s">
        <v>26</v>
      </c>
      <c r="E1776" s="1">
        <v>0</v>
      </c>
      <c r="F1776" s="1" t="s">
        <v>23</v>
      </c>
      <c r="G1776">
        <v>0</v>
      </c>
      <c r="H1776" t="str">
        <f>IF(Append1[[#This Row],[number_vmail_messages]]&lt;=10, "Low",
IF(Append1[[#This Row],[number_vmail_messages]]&lt;=25, "Medium", "High"))</f>
        <v>Low</v>
      </c>
      <c r="I1776">
        <v>178.6</v>
      </c>
      <c r="J1776">
        <v>83</v>
      </c>
      <c r="K1776">
        <v>30.36</v>
      </c>
      <c r="L1776">
        <v>213.1</v>
      </c>
      <c r="M1776">
        <v>103</v>
      </c>
      <c r="N1776">
        <v>18.11</v>
      </c>
      <c r="O1776">
        <v>198</v>
      </c>
      <c r="P1776">
        <v>119</v>
      </c>
      <c r="Q1776">
        <v>8.91</v>
      </c>
      <c r="R1776">
        <v>10.9</v>
      </c>
      <c r="S1776">
        <v>5</v>
      </c>
      <c r="T1776">
        <v>2.94</v>
      </c>
      <c r="U1776" t="str">
        <f>IF(Append1[[#This Row],[total_intl_charge]] &lt;= MEDIAN(Append1[total_intl_charge]), "Low", "High")</f>
        <v>High</v>
      </c>
      <c r="V1776">
        <v>1</v>
      </c>
      <c r="W1776" t="s">
        <v>23</v>
      </c>
      <c r="X1776" s="1" t="s">
        <v>23</v>
      </c>
      <c r="Y1776">
        <f>IF(Append1[[#This Row],[churn]]="yes", 1,0)</f>
        <v>0</v>
      </c>
      <c r="Z1776" t="str">
        <f>IF(Append1[[#This Row],[total_eve_charge]]&lt;=15,"Low",
IF(Append1[[#This Row],[total_eve_charge]]&lt;=19,"Medium","High"))</f>
        <v>Medium</v>
      </c>
      <c r="AA1776" s="1" t="str">
        <f>IF(Append1[[#This Row],[total_day_charge]]&gt;30,"Heavy User",
IF(Append1[[#This Row],[total_eve_charge]]&gt;20,"Evening User",
IF(Append1[[#This Row],[total_night_charge]]&gt;10,"Night User","Low User")))</f>
        <v>Heavy User</v>
      </c>
    </row>
    <row r="1777" spans="1:27" hidden="1" x14ac:dyDescent="0.3">
      <c r="A1777">
        <v>1026</v>
      </c>
      <c r="B1777" s="1" t="s">
        <v>74</v>
      </c>
      <c r="C1777">
        <v>180</v>
      </c>
      <c r="D1777" s="1" t="s">
        <v>26</v>
      </c>
      <c r="E1777" s="1">
        <v>0</v>
      </c>
      <c r="F1777" s="1" t="s">
        <v>23</v>
      </c>
      <c r="G1777">
        <v>0</v>
      </c>
      <c r="H1777" t="str">
        <f>IF(Append1[[#This Row],[number_vmail_messages]]&lt;=10, "Low",
IF(Append1[[#This Row],[number_vmail_messages]]&lt;=25, "Medium", "High"))</f>
        <v>Low</v>
      </c>
      <c r="I1777">
        <v>139</v>
      </c>
      <c r="J1777">
        <v>96</v>
      </c>
      <c r="K1777">
        <v>23.63</v>
      </c>
      <c r="L1777">
        <v>224.9</v>
      </c>
      <c r="M1777">
        <v>64</v>
      </c>
      <c r="N1777">
        <v>19.12</v>
      </c>
      <c r="O1777">
        <v>170.8</v>
      </c>
      <c r="P1777">
        <v>118</v>
      </c>
      <c r="Q1777">
        <v>7.69</v>
      </c>
      <c r="R1777">
        <v>15.7</v>
      </c>
      <c r="S1777">
        <v>5</v>
      </c>
      <c r="T1777">
        <v>4.24</v>
      </c>
      <c r="U1777" t="str">
        <f>IF(Append1[[#This Row],[total_intl_charge]] &lt;= MEDIAN(Append1[total_intl_charge]), "Low", "High")</f>
        <v>High</v>
      </c>
      <c r="V1777">
        <v>2</v>
      </c>
      <c r="W1777" t="s">
        <v>23</v>
      </c>
      <c r="X1777" s="1" t="s">
        <v>23</v>
      </c>
      <c r="Y1777">
        <f>IF(Append1[[#This Row],[churn]]="yes", 1,0)</f>
        <v>0</v>
      </c>
      <c r="Z1777" t="str">
        <f>IF(Append1[[#This Row],[total_eve_charge]]&lt;=15,"Low",
IF(Append1[[#This Row],[total_eve_charge]]&lt;=19,"Medium","High"))</f>
        <v>High</v>
      </c>
      <c r="AA1777" s="1" t="str">
        <f>IF(Append1[[#This Row],[total_day_charge]]&gt;30,"Heavy User",
IF(Append1[[#This Row],[total_eve_charge]]&gt;20,"Evening User",
IF(Append1[[#This Row],[total_night_charge]]&gt;10,"Night User","Low User")))</f>
        <v>Low User</v>
      </c>
    </row>
    <row r="1778" spans="1:27" hidden="1" x14ac:dyDescent="0.3">
      <c r="A1778">
        <v>1027</v>
      </c>
      <c r="B1778" s="1" t="s">
        <v>63</v>
      </c>
      <c r="C1778">
        <v>25</v>
      </c>
      <c r="D1778" s="1" t="s">
        <v>22</v>
      </c>
      <c r="E1778" s="1">
        <v>0</v>
      </c>
      <c r="F1778" s="1" t="s">
        <v>23</v>
      </c>
      <c r="G1778">
        <v>0</v>
      </c>
      <c r="H1778" t="str">
        <f>IF(Append1[[#This Row],[number_vmail_messages]]&lt;=10, "Low",
IF(Append1[[#This Row],[number_vmail_messages]]&lt;=25, "Medium", "High"))</f>
        <v>Low</v>
      </c>
      <c r="I1778">
        <v>134.30000000000001</v>
      </c>
      <c r="J1778">
        <v>98</v>
      </c>
      <c r="K1778">
        <v>22.83</v>
      </c>
      <c r="L1778">
        <v>202.3</v>
      </c>
      <c r="M1778">
        <v>109</v>
      </c>
      <c r="N1778">
        <v>17.2</v>
      </c>
      <c r="O1778">
        <v>195.9</v>
      </c>
      <c r="P1778">
        <v>100</v>
      </c>
      <c r="Q1778">
        <v>8.82</v>
      </c>
      <c r="R1778">
        <v>12.6</v>
      </c>
      <c r="S1778">
        <v>5</v>
      </c>
      <c r="T1778">
        <v>3.4</v>
      </c>
      <c r="U1778" t="str">
        <f>IF(Append1[[#This Row],[total_intl_charge]] &lt;= MEDIAN(Append1[total_intl_charge]), "Low", "High")</f>
        <v>High</v>
      </c>
      <c r="V1778">
        <v>2</v>
      </c>
      <c r="W1778" t="s">
        <v>23</v>
      </c>
      <c r="X1778" s="1" t="s">
        <v>23</v>
      </c>
      <c r="Y1778">
        <f>IF(Append1[[#This Row],[churn]]="yes", 1,0)</f>
        <v>0</v>
      </c>
      <c r="Z1778" t="str">
        <f>IF(Append1[[#This Row],[total_eve_charge]]&lt;=15,"Low",
IF(Append1[[#This Row],[total_eve_charge]]&lt;=19,"Medium","High"))</f>
        <v>Medium</v>
      </c>
      <c r="AA1778" s="1" t="str">
        <f>IF(Append1[[#This Row],[total_day_charge]]&gt;30,"Heavy User",
IF(Append1[[#This Row],[total_eve_charge]]&gt;20,"Evening User",
IF(Append1[[#This Row],[total_night_charge]]&gt;10,"Night User","Low User")))</f>
        <v>Low User</v>
      </c>
    </row>
    <row r="1779" spans="1:27" hidden="1" x14ac:dyDescent="0.3">
      <c r="A1779">
        <v>1028</v>
      </c>
      <c r="B1779" s="1" t="s">
        <v>63</v>
      </c>
      <c r="C1779">
        <v>113</v>
      </c>
      <c r="D1779" s="1" t="s">
        <v>22</v>
      </c>
      <c r="E1779" s="1">
        <v>0</v>
      </c>
      <c r="F1779" s="1" t="s">
        <v>23</v>
      </c>
      <c r="G1779">
        <v>0</v>
      </c>
      <c r="H1779" t="str">
        <f>IF(Append1[[#This Row],[number_vmail_messages]]&lt;=10, "Low",
IF(Append1[[#This Row],[number_vmail_messages]]&lt;=25, "Medium", "High"))</f>
        <v>Low</v>
      </c>
      <c r="I1779">
        <v>215.9</v>
      </c>
      <c r="J1779">
        <v>93</v>
      </c>
      <c r="K1779">
        <v>36.700000000000003</v>
      </c>
      <c r="L1779">
        <v>240.1</v>
      </c>
      <c r="M1779">
        <v>85</v>
      </c>
      <c r="N1779">
        <v>20.41</v>
      </c>
      <c r="O1779">
        <v>156.69999999999999</v>
      </c>
      <c r="P1779">
        <v>123</v>
      </c>
      <c r="Q1779">
        <v>7.05</v>
      </c>
      <c r="R1779">
        <v>4.9000000000000004</v>
      </c>
      <c r="S1779">
        <v>5</v>
      </c>
      <c r="T1779">
        <v>1.32</v>
      </c>
      <c r="U1779" t="str">
        <f>IF(Append1[[#This Row],[total_intl_charge]] &lt;= MEDIAN(Append1[total_intl_charge]), "Low", "High")</f>
        <v>Low</v>
      </c>
      <c r="V1779">
        <v>3</v>
      </c>
      <c r="W1779" t="s">
        <v>23</v>
      </c>
      <c r="X1779" s="1" t="s">
        <v>23</v>
      </c>
      <c r="Y1779">
        <f>IF(Append1[[#This Row],[churn]]="yes", 1,0)</f>
        <v>0</v>
      </c>
      <c r="Z1779" t="str">
        <f>IF(Append1[[#This Row],[total_eve_charge]]&lt;=15,"Low",
IF(Append1[[#This Row],[total_eve_charge]]&lt;=19,"Medium","High"))</f>
        <v>High</v>
      </c>
      <c r="AA1779" s="1" t="str">
        <f>IF(Append1[[#This Row],[total_day_charge]]&gt;30,"Heavy User",
IF(Append1[[#This Row],[total_eve_charge]]&gt;20,"Evening User",
IF(Append1[[#This Row],[total_night_charge]]&gt;10,"Night User","Low User")))</f>
        <v>Heavy User</v>
      </c>
    </row>
    <row r="1780" spans="1:27" hidden="1" x14ac:dyDescent="0.3">
      <c r="A1780">
        <v>1029</v>
      </c>
      <c r="B1780" s="1" t="s">
        <v>41</v>
      </c>
      <c r="C1780">
        <v>120</v>
      </c>
      <c r="D1780" s="1" t="s">
        <v>22</v>
      </c>
      <c r="E1780" s="1">
        <v>0</v>
      </c>
      <c r="F1780" s="1" t="s">
        <v>23</v>
      </c>
      <c r="G1780">
        <v>0</v>
      </c>
      <c r="H1780" t="str">
        <f>IF(Append1[[#This Row],[number_vmail_messages]]&lt;=10, "Low",
IF(Append1[[#This Row],[number_vmail_messages]]&lt;=25, "Medium", "High"))</f>
        <v>Low</v>
      </c>
      <c r="I1780">
        <v>178.4</v>
      </c>
      <c r="J1780">
        <v>97</v>
      </c>
      <c r="K1780">
        <v>30.33</v>
      </c>
      <c r="L1780">
        <v>168.3</v>
      </c>
      <c r="M1780">
        <v>113</v>
      </c>
      <c r="N1780">
        <v>14.31</v>
      </c>
      <c r="O1780">
        <v>120.5</v>
      </c>
      <c r="P1780">
        <v>93</v>
      </c>
      <c r="Q1780">
        <v>5.42</v>
      </c>
      <c r="R1780">
        <v>9.3000000000000007</v>
      </c>
      <c r="S1780">
        <v>9</v>
      </c>
      <c r="T1780">
        <v>2.5099999999999998</v>
      </c>
      <c r="U1780" t="str">
        <f>IF(Append1[[#This Row],[total_intl_charge]] &lt;= MEDIAN(Append1[total_intl_charge]), "Low", "High")</f>
        <v>Low</v>
      </c>
      <c r="V1780">
        <v>1</v>
      </c>
      <c r="W1780" t="s">
        <v>23</v>
      </c>
      <c r="X1780" s="1" t="s">
        <v>23</v>
      </c>
      <c r="Y1780">
        <f>IF(Append1[[#This Row],[churn]]="yes", 1,0)</f>
        <v>0</v>
      </c>
      <c r="Z1780" t="str">
        <f>IF(Append1[[#This Row],[total_eve_charge]]&lt;=15,"Low",
IF(Append1[[#This Row],[total_eve_charge]]&lt;=19,"Medium","High"))</f>
        <v>Low</v>
      </c>
      <c r="AA1780" s="1" t="str">
        <f>IF(Append1[[#This Row],[total_day_charge]]&gt;30,"Heavy User",
IF(Append1[[#This Row],[total_eve_charge]]&gt;20,"Evening User",
IF(Append1[[#This Row],[total_night_charge]]&gt;10,"Night User","Low User")))</f>
        <v>Heavy User</v>
      </c>
    </row>
    <row r="1781" spans="1:27" hidden="1" x14ac:dyDescent="0.3">
      <c r="A1781">
        <v>1030</v>
      </c>
      <c r="B1781" s="1" t="s">
        <v>48</v>
      </c>
      <c r="C1781">
        <v>74</v>
      </c>
      <c r="D1781" s="1" t="s">
        <v>22</v>
      </c>
      <c r="E1781" s="1">
        <v>0</v>
      </c>
      <c r="F1781" s="1" t="s">
        <v>23</v>
      </c>
      <c r="G1781">
        <v>0</v>
      </c>
      <c r="H1781" t="str">
        <f>IF(Append1[[#This Row],[number_vmail_messages]]&lt;=10, "Low",
IF(Append1[[#This Row],[number_vmail_messages]]&lt;=25, "Medium", "High"))</f>
        <v>Low</v>
      </c>
      <c r="I1781">
        <v>106.4</v>
      </c>
      <c r="J1781">
        <v>84</v>
      </c>
      <c r="K1781">
        <v>18.09</v>
      </c>
      <c r="L1781">
        <v>140.19999999999999</v>
      </c>
      <c r="M1781">
        <v>104</v>
      </c>
      <c r="N1781">
        <v>11.92</v>
      </c>
      <c r="O1781">
        <v>90.9</v>
      </c>
      <c r="P1781">
        <v>81</v>
      </c>
      <c r="Q1781">
        <v>4.09</v>
      </c>
      <c r="R1781">
        <v>11.4</v>
      </c>
      <c r="S1781">
        <v>3</v>
      </c>
      <c r="T1781">
        <v>3.08</v>
      </c>
      <c r="U1781" t="str">
        <f>IF(Append1[[#This Row],[total_intl_charge]] &lt;= MEDIAN(Append1[total_intl_charge]), "Low", "High")</f>
        <v>High</v>
      </c>
      <c r="V1781">
        <v>1</v>
      </c>
      <c r="W1781" t="s">
        <v>23</v>
      </c>
      <c r="X1781" s="1" t="s">
        <v>23</v>
      </c>
      <c r="Y1781">
        <f>IF(Append1[[#This Row],[churn]]="yes", 1,0)</f>
        <v>0</v>
      </c>
      <c r="Z1781" t="str">
        <f>IF(Append1[[#This Row],[total_eve_charge]]&lt;=15,"Low",
IF(Append1[[#This Row],[total_eve_charge]]&lt;=19,"Medium","High"))</f>
        <v>Low</v>
      </c>
      <c r="AA1781" s="1" t="str">
        <f>IF(Append1[[#This Row],[total_day_charge]]&gt;30,"Heavy User",
IF(Append1[[#This Row],[total_eve_charge]]&gt;20,"Evening User",
IF(Append1[[#This Row],[total_night_charge]]&gt;10,"Night User","Low User")))</f>
        <v>Low User</v>
      </c>
    </row>
    <row r="1782" spans="1:27" hidden="1" x14ac:dyDescent="0.3">
      <c r="A1782">
        <v>1031</v>
      </c>
      <c r="B1782" s="1" t="s">
        <v>68</v>
      </c>
      <c r="C1782">
        <v>109</v>
      </c>
      <c r="D1782" s="1" t="s">
        <v>26</v>
      </c>
      <c r="E1782" s="1">
        <v>0</v>
      </c>
      <c r="F1782" s="1" t="s">
        <v>23</v>
      </c>
      <c r="G1782">
        <v>0</v>
      </c>
      <c r="H1782" t="str">
        <f>IF(Append1[[#This Row],[number_vmail_messages]]&lt;=10, "Low",
IF(Append1[[#This Row],[number_vmail_messages]]&lt;=25, "Medium", "High"))</f>
        <v>Low</v>
      </c>
      <c r="I1782">
        <v>170.7</v>
      </c>
      <c r="J1782">
        <v>101</v>
      </c>
      <c r="K1782">
        <v>29.02</v>
      </c>
      <c r="L1782">
        <v>240.2</v>
      </c>
      <c r="M1782">
        <v>82</v>
      </c>
      <c r="N1782">
        <v>20.420000000000002</v>
      </c>
      <c r="O1782">
        <v>119</v>
      </c>
      <c r="P1782">
        <v>112</v>
      </c>
      <c r="Q1782">
        <v>5.36</v>
      </c>
      <c r="R1782">
        <v>11.4</v>
      </c>
      <c r="S1782">
        <v>4</v>
      </c>
      <c r="T1782">
        <v>3.08</v>
      </c>
      <c r="U1782" t="str">
        <f>IF(Append1[[#This Row],[total_intl_charge]] &lt;= MEDIAN(Append1[total_intl_charge]), "Low", "High")</f>
        <v>High</v>
      </c>
      <c r="V1782">
        <v>2</v>
      </c>
      <c r="W1782" t="s">
        <v>23</v>
      </c>
      <c r="X1782" s="1" t="s">
        <v>23</v>
      </c>
      <c r="Y1782">
        <f>IF(Append1[[#This Row],[churn]]="yes", 1,0)</f>
        <v>0</v>
      </c>
      <c r="Z1782" t="str">
        <f>IF(Append1[[#This Row],[total_eve_charge]]&lt;=15,"Low",
IF(Append1[[#This Row],[total_eve_charge]]&lt;=19,"Medium","High"))</f>
        <v>High</v>
      </c>
      <c r="AA1782" s="1" t="str">
        <f>IF(Append1[[#This Row],[total_day_charge]]&gt;30,"Heavy User",
IF(Append1[[#This Row],[total_eve_charge]]&gt;20,"Evening User",
IF(Append1[[#This Row],[total_night_charge]]&gt;10,"Night User","Low User")))</f>
        <v>Evening User</v>
      </c>
    </row>
    <row r="1783" spans="1:27" x14ac:dyDescent="0.3">
      <c r="A1783">
        <v>1032</v>
      </c>
      <c r="B1783" s="1" t="s">
        <v>31</v>
      </c>
      <c r="C1783">
        <v>162</v>
      </c>
      <c r="D1783" s="1" t="s">
        <v>26</v>
      </c>
      <c r="E1783" s="1">
        <v>0</v>
      </c>
      <c r="F1783" s="1" t="s">
        <v>24</v>
      </c>
      <c r="G1783">
        <v>33</v>
      </c>
      <c r="H1783" t="str">
        <f>IF(Append1[[#This Row],[number_vmail_messages]]&lt;=10, "Low",
IF(Append1[[#This Row],[number_vmail_messages]]&lt;=25, "Medium", "High"))</f>
        <v>High</v>
      </c>
      <c r="I1783">
        <v>184.5</v>
      </c>
      <c r="J1783">
        <v>139</v>
      </c>
      <c r="K1783">
        <v>31.37</v>
      </c>
      <c r="L1783">
        <v>183.2</v>
      </c>
      <c r="M1783">
        <v>78</v>
      </c>
      <c r="N1783">
        <v>15.57</v>
      </c>
      <c r="O1783">
        <v>127.4</v>
      </c>
      <c r="P1783">
        <v>106</v>
      </c>
      <c r="Q1783">
        <v>5.73</v>
      </c>
      <c r="R1783">
        <v>12.3</v>
      </c>
      <c r="S1783">
        <v>6</v>
      </c>
      <c r="T1783">
        <v>3.32</v>
      </c>
      <c r="U1783" t="str">
        <f>IF(Append1[[#This Row],[total_intl_charge]] &lt;= MEDIAN(Append1[total_intl_charge]), "Low", "High")</f>
        <v>High</v>
      </c>
      <c r="V1783">
        <v>0</v>
      </c>
      <c r="W1783" t="s">
        <v>23</v>
      </c>
      <c r="X1783" s="1" t="s">
        <v>23</v>
      </c>
      <c r="Y1783">
        <f>IF(Append1[[#This Row],[churn]]="yes", 1,0)</f>
        <v>0</v>
      </c>
      <c r="Z1783" t="str">
        <f>IF(Append1[[#This Row],[total_eve_charge]]&lt;=15,"Low",
IF(Append1[[#This Row],[total_eve_charge]]&lt;=19,"Medium","High"))</f>
        <v>Medium</v>
      </c>
      <c r="AA1783" s="1" t="str">
        <f>IF(Append1[[#This Row],[total_day_charge]]&gt;30,"Heavy User",
IF(Append1[[#This Row],[total_eve_charge]]&gt;20,"Evening User",
IF(Append1[[#This Row],[total_night_charge]]&gt;10,"Night User","Low User")))</f>
        <v>Heavy User</v>
      </c>
    </row>
    <row r="1784" spans="1:27" x14ac:dyDescent="0.3">
      <c r="A1784">
        <v>1033</v>
      </c>
      <c r="B1784" s="1" t="s">
        <v>21</v>
      </c>
      <c r="C1784">
        <v>124</v>
      </c>
      <c r="D1784" s="1" t="s">
        <v>26</v>
      </c>
      <c r="E1784" s="1">
        <v>0</v>
      </c>
      <c r="F1784" s="1" t="s">
        <v>24</v>
      </c>
      <c r="G1784">
        <v>37</v>
      </c>
      <c r="H1784" t="str">
        <f>IF(Append1[[#This Row],[number_vmail_messages]]&lt;=10, "Low",
IF(Append1[[#This Row],[number_vmail_messages]]&lt;=25, "Medium", "High"))</f>
        <v>High</v>
      </c>
      <c r="I1784">
        <v>161.19999999999999</v>
      </c>
      <c r="J1784">
        <v>109</v>
      </c>
      <c r="K1784">
        <v>27.4</v>
      </c>
      <c r="L1784">
        <v>204.2</v>
      </c>
      <c r="M1784">
        <v>79</v>
      </c>
      <c r="N1784">
        <v>17.36</v>
      </c>
      <c r="O1784">
        <v>231.5</v>
      </c>
      <c r="P1784">
        <v>87</v>
      </c>
      <c r="Q1784">
        <v>10.42</v>
      </c>
      <c r="R1784">
        <v>8.9</v>
      </c>
      <c r="S1784">
        <v>4</v>
      </c>
      <c r="T1784">
        <v>2.4</v>
      </c>
      <c r="U1784" t="str">
        <f>IF(Append1[[#This Row],[total_intl_charge]] &lt;= MEDIAN(Append1[total_intl_charge]), "Low", "High")</f>
        <v>Low</v>
      </c>
      <c r="V1784">
        <v>1</v>
      </c>
      <c r="W1784" t="s">
        <v>23</v>
      </c>
      <c r="X1784" s="1" t="s">
        <v>23</v>
      </c>
      <c r="Y1784">
        <f>IF(Append1[[#This Row],[churn]]="yes", 1,0)</f>
        <v>0</v>
      </c>
      <c r="Z1784" t="str">
        <f>IF(Append1[[#This Row],[total_eve_charge]]&lt;=15,"Low",
IF(Append1[[#This Row],[total_eve_charge]]&lt;=19,"Medium","High"))</f>
        <v>Medium</v>
      </c>
      <c r="AA1784" s="1" t="str">
        <f>IF(Append1[[#This Row],[total_day_charge]]&gt;30,"Heavy User",
IF(Append1[[#This Row],[total_eve_charge]]&gt;20,"Evening User",
IF(Append1[[#This Row],[total_night_charge]]&gt;10,"Night User","Low User")))</f>
        <v>Night User</v>
      </c>
    </row>
    <row r="1785" spans="1:27" hidden="1" x14ac:dyDescent="0.3">
      <c r="A1785">
        <v>1034</v>
      </c>
      <c r="B1785" s="1" t="s">
        <v>64</v>
      </c>
      <c r="C1785">
        <v>177</v>
      </c>
      <c r="D1785" s="1" t="s">
        <v>32</v>
      </c>
      <c r="E1785" s="1">
        <v>0</v>
      </c>
      <c r="F1785" s="1" t="s">
        <v>23</v>
      </c>
      <c r="G1785">
        <v>0</v>
      </c>
      <c r="H1785" t="str">
        <f>IF(Append1[[#This Row],[number_vmail_messages]]&lt;=10, "Low",
IF(Append1[[#This Row],[number_vmail_messages]]&lt;=25, "Medium", "High"))</f>
        <v>Low</v>
      </c>
      <c r="I1785">
        <v>84.9</v>
      </c>
      <c r="J1785">
        <v>77</v>
      </c>
      <c r="K1785">
        <v>14.43</v>
      </c>
      <c r="L1785">
        <v>257.5</v>
      </c>
      <c r="M1785">
        <v>109</v>
      </c>
      <c r="N1785">
        <v>21.89</v>
      </c>
      <c r="O1785">
        <v>210.5</v>
      </c>
      <c r="P1785">
        <v>66</v>
      </c>
      <c r="Q1785">
        <v>9.4700000000000006</v>
      </c>
      <c r="R1785">
        <v>7.5</v>
      </c>
      <c r="S1785">
        <v>5</v>
      </c>
      <c r="T1785">
        <v>2.0299999999999998</v>
      </c>
      <c r="U1785" t="str">
        <f>IF(Append1[[#This Row],[total_intl_charge]] &lt;= MEDIAN(Append1[total_intl_charge]), "Low", "High")</f>
        <v>Low</v>
      </c>
      <c r="V1785">
        <v>2</v>
      </c>
      <c r="W1785" t="s">
        <v>23</v>
      </c>
      <c r="X1785" s="1" t="s">
        <v>23</v>
      </c>
      <c r="Y1785">
        <f>IF(Append1[[#This Row],[churn]]="yes", 1,0)</f>
        <v>0</v>
      </c>
      <c r="Z1785" t="str">
        <f>IF(Append1[[#This Row],[total_eve_charge]]&lt;=15,"Low",
IF(Append1[[#This Row],[total_eve_charge]]&lt;=19,"Medium","High"))</f>
        <v>High</v>
      </c>
      <c r="AA1785" s="1" t="str">
        <f>IF(Append1[[#This Row],[total_day_charge]]&gt;30,"Heavy User",
IF(Append1[[#This Row],[total_eve_charge]]&gt;20,"Evening User",
IF(Append1[[#This Row],[total_night_charge]]&gt;10,"Night User","Low User")))</f>
        <v>Evening User</v>
      </c>
    </row>
    <row r="1786" spans="1:27" hidden="1" x14ac:dyDescent="0.3">
      <c r="A1786">
        <v>1035</v>
      </c>
      <c r="B1786" s="1" t="s">
        <v>37</v>
      </c>
      <c r="C1786">
        <v>91</v>
      </c>
      <c r="D1786" s="1" t="s">
        <v>26</v>
      </c>
      <c r="E1786" s="1">
        <v>0</v>
      </c>
      <c r="F1786" s="1" t="s">
        <v>23</v>
      </c>
      <c r="G1786">
        <v>0</v>
      </c>
      <c r="H1786" t="str">
        <f>IF(Append1[[#This Row],[number_vmail_messages]]&lt;=10, "Low",
IF(Append1[[#This Row],[number_vmail_messages]]&lt;=25, "Medium", "High"))</f>
        <v>Low</v>
      </c>
      <c r="I1786">
        <v>217.9</v>
      </c>
      <c r="J1786">
        <v>71</v>
      </c>
      <c r="K1786">
        <v>37.04</v>
      </c>
      <c r="L1786">
        <v>230.1</v>
      </c>
      <c r="M1786">
        <v>116</v>
      </c>
      <c r="N1786">
        <v>19.559999999999999</v>
      </c>
      <c r="O1786">
        <v>232.1</v>
      </c>
      <c r="P1786">
        <v>110</v>
      </c>
      <c r="Q1786">
        <v>10.44</v>
      </c>
      <c r="R1786">
        <v>10.6</v>
      </c>
      <c r="S1786">
        <v>2</v>
      </c>
      <c r="T1786">
        <v>2.86</v>
      </c>
      <c r="U1786" t="str">
        <f>IF(Append1[[#This Row],[total_intl_charge]] &lt;= MEDIAN(Append1[total_intl_charge]), "Low", "High")</f>
        <v>High</v>
      </c>
      <c r="V1786">
        <v>1</v>
      </c>
      <c r="W1786" t="s">
        <v>23</v>
      </c>
      <c r="X1786" s="1" t="s">
        <v>23</v>
      </c>
      <c r="Y1786">
        <f>IF(Append1[[#This Row],[churn]]="yes", 1,0)</f>
        <v>0</v>
      </c>
      <c r="Z1786" t="str">
        <f>IF(Append1[[#This Row],[total_eve_charge]]&lt;=15,"Low",
IF(Append1[[#This Row],[total_eve_charge]]&lt;=19,"Medium","High"))</f>
        <v>High</v>
      </c>
      <c r="AA1786" s="1" t="str">
        <f>IF(Append1[[#This Row],[total_day_charge]]&gt;30,"Heavy User",
IF(Append1[[#This Row],[total_eve_charge]]&gt;20,"Evening User",
IF(Append1[[#This Row],[total_night_charge]]&gt;10,"Night User","Low User")))</f>
        <v>Heavy User</v>
      </c>
    </row>
    <row r="1787" spans="1:27" hidden="1" x14ac:dyDescent="0.3">
      <c r="A1787">
        <v>1036</v>
      </c>
      <c r="B1787" s="1" t="s">
        <v>21</v>
      </c>
      <c r="C1787">
        <v>24</v>
      </c>
      <c r="D1787" s="1" t="s">
        <v>26</v>
      </c>
      <c r="E1787" s="1">
        <v>0</v>
      </c>
      <c r="F1787" s="1" t="s">
        <v>23</v>
      </c>
      <c r="G1787">
        <v>0</v>
      </c>
      <c r="H1787" t="str">
        <f>IF(Append1[[#This Row],[number_vmail_messages]]&lt;=10, "Low",
IF(Append1[[#This Row],[number_vmail_messages]]&lt;=25, "Medium", "High"))</f>
        <v>Low</v>
      </c>
      <c r="I1787">
        <v>243</v>
      </c>
      <c r="J1787">
        <v>91</v>
      </c>
      <c r="K1787">
        <v>41.31</v>
      </c>
      <c r="L1787">
        <v>183.9</v>
      </c>
      <c r="M1787">
        <v>77</v>
      </c>
      <c r="N1787">
        <v>15.63</v>
      </c>
      <c r="O1787">
        <v>184.3</v>
      </c>
      <c r="P1787">
        <v>109</v>
      </c>
      <c r="Q1787">
        <v>8.2899999999999991</v>
      </c>
      <c r="R1787">
        <v>15.3</v>
      </c>
      <c r="S1787">
        <v>6</v>
      </c>
      <c r="T1787">
        <v>4.13</v>
      </c>
      <c r="U1787" t="str">
        <f>IF(Append1[[#This Row],[total_intl_charge]] &lt;= MEDIAN(Append1[total_intl_charge]), "Low", "High")</f>
        <v>High</v>
      </c>
      <c r="V1787">
        <v>0</v>
      </c>
      <c r="W1787" t="s">
        <v>24</v>
      </c>
      <c r="X1787" s="1" t="s">
        <v>23</v>
      </c>
      <c r="Y1787">
        <f>IF(Append1[[#This Row],[churn]]="yes", 1,0)</f>
        <v>1</v>
      </c>
      <c r="Z1787" t="str">
        <f>IF(Append1[[#This Row],[total_eve_charge]]&lt;=15,"Low",
IF(Append1[[#This Row],[total_eve_charge]]&lt;=19,"Medium","High"))</f>
        <v>Medium</v>
      </c>
      <c r="AA1787" s="1" t="str">
        <f>IF(Append1[[#This Row],[total_day_charge]]&gt;30,"Heavy User",
IF(Append1[[#This Row],[total_eve_charge]]&gt;20,"Evening User",
IF(Append1[[#This Row],[total_night_charge]]&gt;10,"Night User","Low User")))</f>
        <v>Heavy User</v>
      </c>
    </row>
    <row r="1788" spans="1:27" hidden="1" x14ac:dyDescent="0.3">
      <c r="A1788">
        <v>1037</v>
      </c>
      <c r="B1788" s="1" t="s">
        <v>30</v>
      </c>
      <c r="C1788">
        <v>48</v>
      </c>
      <c r="D1788" s="1" t="s">
        <v>26</v>
      </c>
      <c r="E1788" s="1">
        <v>0</v>
      </c>
      <c r="F1788" s="1" t="s">
        <v>23</v>
      </c>
      <c r="G1788">
        <v>0</v>
      </c>
      <c r="H1788" t="str">
        <f>IF(Append1[[#This Row],[number_vmail_messages]]&lt;=10, "Low",
IF(Append1[[#This Row],[number_vmail_messages]]&lt;=25, "Medium", "High"))</f>
        <v>Low</v>
      </c>
      <c r="I1788">
        <v>128.19999999999999</v>
      </c>
      <c r="J1788">
        <v>71</v>
      </c>
      <c r="K1788">
        <v>21.79</v>
      </c>
      <c r="L1788">
        <v>48.1</v>
      </c>
      <c r="M1788">
        <v>78</v>
      </c>
      <c r="N1788">
        <v>4.09</v>
      </c>
      <c r="O1788">
        <v>116.3</v>
      </c>
      <c r="P1788">
        <v>80</v>
      </c>
      <c r="Q1788">
        <v>5.23</v>
      </c>
      <c r="R1788">
        <v>8.9</v>
      </c>
      <c r="S1788">
        <v>3</v>
      </c>
      <c r="T1788">
        <v>2.4</v>
      </c>
      <c r="U1788" t="str">
        <f>IF(Append1[[#This Row],[total_intl_charge]] &lt;= MEDIAN(Append1[total_intl_charge]), "Low", "High")</f>
        <v>Low</v>
      </c>
      <c r="V1788">
        <v>0</v>
      </c>
      <c r="W1788" t="s">
        <v>23</v>
      </c>
      <c r="X1788" s="1" t="s">
        <v>23</v>
      </c>
      <c r="Y1788">
        <f>IF(Append1[[#This Row],[churn]]="yes", 1,0)</f>
        <v>0</v>
      </c>
      <c r="Z1788" t="str">
        <f>IF(Append1[[#This Row],[total_eve_charge]]&lt;=15,"Low",
IF(Append1[[#This Row],[total_eve_charge]]&lt;=19,"Medium","High"))</f>
        <v>Low</v>
      </c>
      <c r="AA1788" s="1" t="str">
        <f>IF(Append1[[#This Row],[total_day_charge]]&gt;30,"Heavy User",
IF(Append1[[#This Row],[total_eve_charge]]&gt;20,"Evening User",
IF(Append1[[#This Row],[total_night_charge]]&gt;10,"Night User","Low User")))</f>
        <v>Low User</v>
      </c>
    </row>
    <row r="1789" spans="1:27" hidden="1" x14ac:dyDescent="0.3">
      <c r="A1789">
        <v>1038</v>
      </c>
      <c r="B1789" s="1" t="s">
        <v>27</v>
      </c>
      <c r="C1789">
        <v>86</v>
      </c>
      <c r="D1789" s="1" t="s">
        <v>32</v>
      </c>
      <c r="E1789" s="1">
        <v>0</v>
      </c>
      <c r="F1789" s="1" t="s">
        <v>23</v>
      </c>
      <c r="G1789">
        <v>0</v>
      </c>
      <c r="H1789" t="str">
        <f>IF(Append1[[#This Row],[number_vmail_messages]]&lt;=10, "Low",
IF(Append1[[#This Row],[number_vmail_messages]]&lt;=25, "Medium", "High"))</f>
        <v>Low</v>
      </c>
      <c r="I1789">
        <v>126.3</v>
      </c>
      <c r="J1789">
        <v>115</v>
      </c>
      <c r="K1789">
        <v>21.47</v>
      </c>
      <c r="L1789">
        <v>168.8</v>
      </c>
      <c r="M1789">
        <v>112</v>
      </c>
      <c r="N1789">
        <v>14.35</v>
      </c>
      <c r="O1789">
        <v>154.6</v>
      </c>
      <c r="P1789">
        <v>95</v>
      </c>
      <c r="Q1789">
        <v>6.96</v>
      </c>
      <c r="R1789">
        <v>9.8000000000000007</v>
      </c>
      <c r="S1789">
        <v>7</v>
      </c>
      <c r="T1789">
        <v>2.65</v>
      </c>
      <c r="U1789" t="str">
        <f>IF(Append1[[#This Row],[total_intl_charge]] &lt;= MEDIAN(Append1[total_intl_charge]), "Low", "High")</f>
        <v>Low</v>
      </c>
      <c r="V1789">
        <v>2</v>
      </c>
      <c r="W1789" t="s">
        <v>23</v>
      </c>
      <c r="X1789" s="1" t="s">
        <v>23</v>
      </c>
      <c r="Y1789">
        <f>IF(Append1[[#This Row],[churn]]="yes", 1,0)</f>
        <v>0</v>
      </c>
      <c r="Z1789" t="str">
        <f>IF(Append1[[#This Row],[total_eve_charge]]&lt;=15,"Low",
IF(Append1[[#This Row],[total_eve_charge]]&lt;=19,"Medium","High"))</f>
        <v>Low</v>
      </c>
      <c r="AA1789" s="1" t="str">
        <f>IF(Append1[[#This Row],[total_day_charge]]&gt;30,"Heavy User",
IF(Append1[[#This Row],[total_eve_charge]]&gt;20,"Evening User",
IF(Append1[[#This Row],[total_night_charge]]&gt;10,"Night User","Low User")))</f>
        <v>Low User</v>
      </c>
    </row>
    <row r="1790" spans="1:27" hidden="1" x14ac:dyDescent="0.3">
      <c r="A1790">
        <v>1039</v>
      </c>
      <c r="B1790" s="1" t="s">
        <v>54</v>
      </c>
      <c r="C1790">
        <v>163</v>
      </c>
      <c r="D1790" s="1" t="s">
        <v>26</v>
      </c>
      <c r="E1790" s="1">
        <v>0</v>
      </c>
      <c r="F1790" s="1" t="s">
        <v>23</v>
      </c>
      <c r="G1790">
        <v>0</v>
      </c>
      <c r="H1790" t="str">
        <f>IF(Append1[[#This Row],[number_vmail_messages]]&lt;=10, "Low",
IF(Append1[[#This Row],[number_vmail_messages]]&lt;=25, "Medium", "High"))</f>
        <v>Low</v>
      </c>
      <c r="I1790">
        <v>178.7</v>
      </c>
      <c r="J1790">
        <v>56</v>
      </c>
      <c r="K1790">
        <v>30.38</v>
      </c>
      <c r="L1790">
        <v>215.7</v>
      </c>
      <c r="M1790">
        <v>79</v>
      </c>
      <c r="N1790">
        <v>18.329999999999998</v>
      </c>
      <c r="O1790">
        <v>152.69999999999999</v>
      </c>
      <c r="P1790">
        <v>84</v>
      </c>
      <c r="Q1790">
        <v>6.87</v>
      </c>
      <c r="R1790">
        <v>10.6</v>
      </c>
      <c r="S1790">
        <v>2</v>
      </c>
      <c r="T1790">
        <v>2.86</v>
      </c>
      <c r="U1790" t="str">
        <f>IF(Append1[[#This Row],[total_intl_charge]] &lt;= MEDIAN(Append1[total_intl_charge]), "Low", "High")</f>
        <v>High</v>
      </c>
      <c r="V1790">
        <v>4</v>
      </c>
      <c r="W1790" t="s">
        <v>23</v>
      </c>
      <c r="X1790" s="1" t="s">
        <v>23</v>
      </c>
      <c r="Y1790">
        <f>IF(Append1[[#This Row],[churn]]="yes", 1,0)</f>
        <v>0</v>
      </c>
      <c r="Z1790" t="str">
        <f>IF(Append1[[#This Row],[total_eve_charge]]&lt;=15,"Low",
IF(Append1[[#This Row],[total_eve_charge]]&lt;=19,"Medium","High"))</f>
        <v>Medium</v>
      </c>
      <c r="AA1790" s="1" t="str">
        <f>IF(Append1[[#This Row],[total_day_charge]]&gt;30,"Heavy User",
IF(Append1[[#This Row],[total_eve_charge]]&gt;20,"Evening User",
IF(Append1[[#This Row],[total_night_charge]]&gt;10,"Night User","Low User")))</f>
        <v>Heavy User</v>
      </c>
    </row>
    <row r="1791" spans="1:27" hidden="1" x14ac:dyDescent="0.3">
      <c r="A1791">
        <v>1040</v>
      </c>
      <c r="B1791" s="1" t="s">
        <v>29</v>
      </c>
      <c r="C1791">
        <v>91</v>
      </c>
      <c r="D1791" s="1" t="s">
        <v>26</v>
      </c>
      <c r="E1791" s="1">
        <v>0</v>
      </c>
      <c r="F1791" s="1" t="s">
        <v>23</v>
      </c>
      <c r="G1791">
        <v>0</v>
      </c>
      <c r="H1791" t="str">
        <f>IF(Append1[[#This Row],[number_vmail_messages]]&lt;=10, "Low",
IF(Append1[[#This Row],[number_vmail_messages]]&lt;=25, "Medium", "High"))</f>
        <v>Low</v>
      </c>
      <c r="I1791">
        <v>159</v>
      </c>
      <c r="J1791">
        <v>109</v>
      </c>
      <c r="K1791">
        <v>27.03</v>
      </c>
      <c r="L1791">
        <v>255.1</v>
      </c>
      <c r="M1791">
        <v>142</v>
      </c>
      <c r="N1791">
        <v>21.68</v>
      </c>
      <c r="O1791">
        <v>82.4</v>
      </c>
      <c r="P1791">
        <v>73</v>
      </c>
      <c r="Q1791">
        <v>3.71</v>
      </c>
      <c r="R1791">
        <v>10.1</v>
      </c>
      <c r="S1791">
        <v>4</v>
      </c>
      <c r="T1791">
        <v>2.73</v>
      </c>
      <c r="U1791" t="str">
        <f>IF(Append1[[#This Row],[total_intl_charge]] &lt;= MEDIAN(Append1[total_intl_charge]), "Low", "High")</f>
        <v>Low</v>
      </c>
      <c r="V1791">
        <v>0</v>
      </c>
      <c r="W1791" t="s">
        <v>23</v>
      </c>
      <c r="X1791" s="1" t="s">
        <v>23</v>
      </c>
      <c r="Y1791">
        <f>IF(Append1[[#This Row],[churn]]="yes", 1,0)</f>
        <v>0</v>
      </c>
      <c r="Z1791" t="str">
        <f>IF(Append1[[#This Row],[total_eve_charge]]&lt;=15,"Low",
IF(Append1[[#This Row],[total_eve_charge]]&lt;=19,"Medium","High"))</f>
        <v>High</v>
      </c>
      <c r="AA1791" s="1" t="str">
        <f>IF(Append1[[#This Row],[total_day_charge]]&gt;30,"Heavy User",
IF(Append1[[#This Row],[total_eve_charge]]&gt;20,"Evening User",
IF(Append1[[#This Row],[total_night_charge]]&gt;10,"Night User","Low User")))</f>
        <v>Evening User</v>
      </c>
    </row>
    <row r="1792" spans="1:27" hidden="1" x14ac:dyDescent="0.3">
      <c r="A1792">
        <v>1041</v>
      </c>
      <c r="B1792" s="1" t="s">
        <v>35</v>
      </c>
      <c r="C1792">
        <v>56</v>
      </c>
      <c r="D1792" s="1" t="s">
        <v>26</v>
      </c>
      <c r="E1792" s="1">
        <v>0</v>
      </c>
      <c r="F1792" s="1" t="s">
        <v>23</v>
      </c>
      <c r="G1792">
        <v>0</v>
      </c>
      <c r="H1792" t="str">
        <f>IF(Append1[[#This Row],[number_vmail_messages]]&lt;=10, "Low",
IF(Append1[[#This Row],[number_vmail_messages]]&lt;=25, "Medium", "High"))</f>
        <v>Low</v>
      </c>
      <c r="I1792">
        <v>150.9</v>
      </c>
      <c r="J1792">
        <v>79</v>
      </c>
      <c r="K1792">
        <v>25.65</v>
      </c>
      <c r="L1792">
        <v>161.80000000000001</v>
      </c>
      <c r="M1792">
        <v>87</v>
      </c>
      <c r="N1792">
        <v>13.75</v>
      </c>
      <c r="O1792">
        <v>167.7</v>
      </c>
      <c r="P1792">
        <v>115</v>
      </c>
      <c r="Q1792">
        <v>7.55</v>
      </c>
      <c r="R1792">
        <v>11.7</v>
      </c>
      <c r="S1792">
        <v>5</v>
      </c>
      <c r="T1792">
        <v>3.16</v>
      </c>
      <c r="U1792" t="str">
        <f>IF(Append1[[#This Row],[total_intl_charge]] &lt;= MEDIAN(Append1[total_intl_charge]), "Low", "High")</f>
        <v>High</v>
      </c>
      <c r="V1792">
        <v>3</v>
      </c>
      <c r="W1792" t="s">
        <v>23</v>
      </c>
      <c r="X1792" s="1" t="s">
        <v>23</v>
      </c>
      <c r="Y1792">
        <f>IF(Append1[[#This Row],[churn]]="yes", 1,0)</f>
        <v>0</v>
      </c>
      <c r="Z1792" t="str">
        <f>IF(Append1[[#This Row],[total_eve_charge]]&lt;=15,"Low",
IF(Append1[[#This Row],[total_eve_charge]]&lt;=19,"Medium","High"))</f>
        <v>Low</v>
      </c>
      <c r="AA1792" s="1" t="str">
        <f>IF(Append1[[#This Row],[total_day_charge]]&gt;30,"Heavy User",
IF(Append1[[#This Row],[total_eve_charge]]&gt;20,"Evening User",
IF(Append1[[#This Row],[total_night_charge]]&gt;10,"Night User","Low User")))</f>
        <v>Low User</v>
      </c>
    </row>
    <row r="1793" spans="1:27" x14ac:dyDescent="0.3">
      <c r="A1793">
        <v>1042</v>
      </c>
      <c r="B1793" s="1" t="s">
        <v>67</v>
      </c>
      <c r="C1793">
        <v>147</v>
      </c>
      <c r="D1793" s="1" t="s">
        <v>22</v>
      </c>
      <c r="E1793" s="1">
        <v>1</v>
      </c>
      <c r="F1793" s="1" t="s">
        <v>24</v>
      </c>
      <c r="G1793">
        <v>24</v>
      </c>
      <c r="H1793" t="str">
        <f>IF(Append1[[#This Row],[number_vmail_messages]]&lt;=10, "Low",
IF(Append1[[#This Row],[number_vmail_messages]]&lt;=25, "Medium", "High"))</f>
        <v>Medium</v>
      </c>
      <c r="I1793">
        <v>219.9</v>
      </c>
      <c r="J1793">
        <v>118</v>
      </c>
      <c r="K1793">
        <v>37.380000000000003</v>
      </c>
      <c r="L1793">
        <v>208.5</v>
      </c>
      <c r="M1793">
        <v>116</v>
      </c>
      <c r="N1793">
        <v>17.72</v>
      </c>
      <c r="O1793">
        <v>352.5</v>
      </c>
      <c r="P1793">
        <v>111</v>
      </c>
      <c r="Q1793">
        <v>15.86</v>
      </c>
      <c r="R1793">
        <v>8.1</v>
      </c>
      <c r="S1793">
        <v>4</v>
      </c>
      <c r="T1793">
        <v>2.19</v>
      </c>
      <c r="U1793" t="str">
        <f>IF(Append1[[#This Row],[total_intl_charge]] &lt;= MEDIAN(Append1[total_intl_charge]), "Low", "High")</f>
        <v>Low</v>
      </c>
      <c r="V1793">
        <v>3</v>
      </c>
      <c r="W1793" t="s">
        <v>23</v>
      </c>
      <c r="X1793" s="1" t="s">
        <v>24</v>
      </c>
      <c r="Y1793">
        <f>IF(Append1[[#This Row],[churn]]="yes", 1,0)</f>
        <v>0</v>
      </c>
      <c r="Z1793" t="str">
        <f>IF(Append1[[#This Row],[total_eve_charge]]&lt;=15,"Low",
IF(Append1[[#This Row],[total_eve_charge]]&lt;=19,"Medium","High"))</f>
        <v>Medium</v>
      </c>
      <c r="AA1793" s="1" t="str">
        <f>IF(Append1[[#This Row],[total_day_charge]]&gt;30,"Heavy User",
IF(Append1[[#This Row],[total_eve_charge]]&gt;20,"Evening User",
IF(Append1[[#This Row],[total_night_charge]]&gt;10,"Night User","Low User")))</f>
        <v>Heavy User</v>
      </c>
    </row>
    <row r="1794" spans="1:27" hidden="1" x14ac:dyDescent="0.3">
      <c r="A1794">
        <v>1043</v>
      </c>
      <c r="B1794" s="1" t="s">
        <v>40</v>
      </c>
      <c r="C1794">
        <v>64</v>
      </c>
      <c r="D1794" s="1" t="s">
        <v>22</v>
      </c>
      <c r="E1794" s="1">
        <v>0</v>
      </c>
      <c r="F1794" s="1" t="s">
        <v>23</v>
      </c>
      <c r="G1794">
        <v>0</v>
      </c>
      <c r="H1794" t="str">
        <f>IF(Append1[[#This Row],[number_vmail_messages]]&lt;=10, "Low",
IF(Append1[[#This Row],[number_vmail_messages]]&lt;=25, "Medium", "High"))</f>
        <v>Low</v>
      </c>
      <c r="I1794">
        <v>168</v>
      </c>
      <c r="J1794">
        <v>116</v>
      </c>
      <c r="K1794">
        <v>28.56</v>
      </c>
      <c r="L1794">
        <v>192.4</v>
      </c>
      <c r="M1794">
        <v>94</v>
      </c>
      <c r="N1794">
        <v>16.350000000000001</v>
      </c>
      <c r="O1794">
        <v>166.5</v>
      </c>
      <c r="P1794">
        <v>98</v>
      </c>
      <c r="Q1794">
        <v>7.49</v>
      </c>
      <c r="R1794">
        <v>10.1</v>
      </c>
      <c r="S1794">
        <v>3</v>
      </c>
      <c r="T1794">
        <v>2.73</v>
      </c>
      <c r="U1794" t="str">
        <f>IF(Append1[[#This Row],[total_intl_charge]] &lt;= MEDIAN(Append1[total_intl_charge]), "Low", "High")</f>
        <v>Low</v>
      </c>
      <c r="V1794">
        <v>2</v>
      </c>
      <c r="W1794" t="s">
        <v>23</v>
      </c>
      <c r="X1794" s="1" t="s">
        <v>23</v>
      </c>
      <c r="Y1794">
        <f>IF(Append1[[#This Row],[churn]]="yes", 1,0)</f>
        <v>0</v>
      </c>
      <c r="Z1794" t="str">
        <f>IF(Append1[[#This Row],[total_eve_charge]]&lt;=15,"Low",
IF(Append1[[#This Row],[total_eve_charge]]&lt;=19,"Medium","High"))</f>
        <v>Medium</v>
      </c>
      <c r="AA1794" s="1" t="str">
        <f>IF(Append1[[#This Row],[total_day_charge]]&gt;30,"Heavy User",
IF(Append1[[#This Row],[total_eve_charge]]&gt;20,"Evening User",
IF(Append1[[#This Row],[total_night_charge]]&gt;10,"Night User","Low User")))</f>
        <v>Low User</v>
      </c>
    </row>
    <row r="1795" spans="1:27" x14ac:dyDescent="0.3">
      <c r="A1795">
        <v>1044</v>
      </c>
      <c r="B1795" s="1" t="s">
        <v>75</v>
      </c>
      <c r="C1795">
        <v>108</v>
      </c>
      <c r="D1795" s="1" t="s">
        <v>26</v>
      </c>
      <c r="E1795" s="1">
        <v>0</v>
      </c>
      <c r="F1795" s="1" t="s">
        <v>24</v>
      </c>
      <c r="G1795">
        <v>34</v>
      </c>
      <c r="H1795" t="str">
        <f>IF(Append1[[#This Row],[number_vmail_messages]]&lt;=10, "Low",
IF(Append1[[#This Row],[number_vmail_messages]]&lt;=25, "Medium", "High"))</f>
        <v>High</v>
      </c>
      <c r="I1795">
        <v>162.1</v>
      </c>
      <c r="J1795">
        <v>83</v>
      </c>
      <c r="K1795">
        <v>27.56</v>
      </c>
      <c r="L1795">
        <v>171.8</v>
      </c>
      <c r="M1795">
        <v>117</v>
      </c>
      <c r="N1795">
        <v>14.6</v>
      </c>
      <c r="O1795">
        <v>259.8</v>
      </c>
      <c r="P1795">
        <v>76</v>
      </c>
      <c r="Q1795">
        <v>11.69</v>
      </c>
      <c r="R1795">
        <v>9.6</v>
      </c>
      <c r="S1795">
        <v>3</v>
      </c>
      <c r="T1795">
        <v>2.59</v>
      </c>
      <c r="U1795" t="str">
        <f>IF(Append1[[#This Row],[total_intl_charge]] &lt;= MEDIAN(Append1[total_intl_charge]), "Low", "High")</f>
        <v>Low</v>
      </c>
      <c r="V1795">
        <v>4</v>
      </c>
      <c r="W1795" t="s">
        <v>24</v>
      </c>
      <c r="X1795" s="1" t="s">
        <v>23</v>
      </c>
      <c r="Y1795">
        <f>IF(Append1[[#This Row],[churn]]="yes", 1,0)</f>
        <v>1</v>
      </c>
      <c r="Z1795" t="str">
        <f>IF(Append1[[#This Row],[total_eve_charge]]&lt;=15,"Low",
IF(Append1[[#This Row],[total_eve_charge]]&lt;=19,"Medium","High"))</f>
        <v>Low</v>
      </c>
      <c r="AA1795" s="1" t="str">
        <f>IF(Append1[[#This Row],[total_day_charge]]&gt;30,"Heavy User",
IF(Append1[[#This Row],[total_eve_charge]]&gt;20,"Evening User",
IF(Append1[[#This Row],[total_night_charge]]&gt;10,"Night User","Low User")))</f>
        <v>Night User</v>
      </c>
    </row>
    <row r="1796" spans="1:27" hidden="1" x14ac:dyDescent="0.3">
      <c r="A1796">
        <v>1045</v>
      </c>
      <c r="B1796" s="1" t="s">
        <v>50</v>
      </c>
      <c r="C1796">
        <v>159</v>
      </c>
      <c r="D1796" s="1" t="s">
        <v>26</v>
      </c>
      <c r="E1796" s="1">
        <v>0</v>
      </c>
      <c r="F1796" s="1" t="s">
        <v>23</v>
      </c>
      <c r="G1796">
        <v>0</v>
      </c>
      <c r="H1796" t="str">
        <f>IF(Append1[[#This Row],[number_vmail_messages]]&lt;=10, "Low",
IF(Append1[[#This Row],[number_vmail_messages]]&lt;=25, "Medium", "High"))</f>
        <v>Low</v>
      </c>
      <c r="I1796">
        <v>198.8</v>
      </c>
      <c r="J1796">
        <v>107</v>
      </c>
      <c r="K1796">
        <v>33.799999999999997</v>
      </c>
      <c r="L1796">
        <v>195.5</v>
      </c>
      <c r="M1796">
        <v>91</v>
      </c>
      <c r="N1796">
        <v>16.62</v>
      </c>
      <c r="O1796">
        <v>213.3</v>
      </c>
      <c r="P1796">
        <v>120</v>
      </c>
      <c r="Q1796">
        <v>9.6</v>
      </c>
      <c r="R1796">
        <v>16.5</v>
      </c>
      <c r="S1796">
        <v>7</v>
      </c>
      <c r="T1796">
        <v>4.46</v>
      </c>
      <c r="U1796" t="str">
        <f>IF(Append1[[#This Row],[total_intl_charge]] &lt;= MEDIAN(Append1[total_intl_charge]), "Low", "High")</f>
        <v>High</v>
      </c>
      <c r="V1796">
        <v>5</v>
      </c>
      <c r="W1796" t="s">
        <v>23</v>
      </c>
      <c r="X1796" s="1" t="s">
        <v>23</v>
      </c>
      <c r="Y1796">
        <f>IF(Append1[[#This Row],[churn]]="yes", 1,0)</f>
        <v>0</v>
      </c>
      <c r="Z1796" t="str">
        <f>IF(Append1[[#This Row],[total_eve_charge]]&lt;=15,"Low",
IF(Append1[[#This Row],[total_eve_charge]]&lt;=19,"Medium","High"))</f>
        <v>Medium</v>
      </c>
      <c r="AA1796" s="1" t="str">
        <f>IF(Append1[[#This Row],[total_day_charge]]&gt;30,"Heavy User",
IF(Append1[[#This Row],[total_eve_charge]]&gt;20,"Evening User",
IF(Append1[[#This Row],[total_night_charge]]&gt;10,"Night User","Low User")))</f>
        <v>Heavy User</v>
      </c>
    </row>
    <row r="1797" spans="1:27" hidden="1" x14ac:dyDescent="0.3">
      <c r="A1797">
        <v>1046</v>
      </c>
      <c r="B1797" s="1" t="s">
        <v>70</v>
      </c>
      <c r="C1797">
        <v>136</v>
      </c>
      <c r="D1797" s="1" t="s">
        <v>26</v>
      </c>
      <c r="E1797" s="1">
        <v>1</v>
      </c>
      <c r="F1797" s="1" t="s">
        <v>23</v>
      </c>
      <c r="G1797">
        <v>0</v>
      </c>
      <c r="H1797" t="str">
        <f>IF(Append1[[#This Row],[number_vmail_messages]]&lt;=10, "Low",
IF(Append1[[#This Row],[number_vmail_messages]]&lt;=25, "Medium", "High"))</f>
        <v>Low</v>
      </c>
      <c r="I1797">
        <v>256.8</v>
      </c>
      <c r="J1797">
        <v>90</v>
      </c>
      <c r="K1797">
        <v>43.66</v>
      </c>
      <c r="L1797">
        <v>230.1</v>
      </c>
      <c r="M1797">
        <v>104</v>
      </c>
      <c r="N1797">
        <v>19.559999999999999</v>
      </c>
      <c r="O1797">
        <v>143.6</v>
      </c>
      <c r="P1797">
        <v>82</v>
      </c>
      <c r="Q1797">
        <v>6.46</v>
      </c>
      <c r="R1797">
        <v>9.1</v>
      </c>
      <c r="S1797">
        <v>10</v>
      </c>
      <c r="T1797">
        <v>2.46</v>
      </c>
      <c r="U1797" t="str">
        <f>IF(Append1[[#This Row],[total_intl_charge]] &lt;= MEDIAN(Append1[total_intl_charge]), "Low", "High")</f>
        <v>Low</v>
      </c>
      <c r="V1797">
        <v>3</v>
      </c>
      <c r="W1797" t="s">
        <v>23</v>
      </c>
      <c r="X1797" s="1" t="s">
        <v>24</v>
      </c>
      <c r="Y1797">
        <f>IF(Append1[[#This Row],[churn]]="yes", 1,0)</f>
        <v>0</v>
      </c>
      <c r="Z1797" t="str">
        <f>IF(Append1[[#This Row],[total_eve_charge]]&lt;=15,"Low",
IF(Append1[[#This Row],[total_eve_charge]]&lt;=19,"Medium","High"))</f>
        <v>High</v>
      </c>
      <c r="AA1797" s="1" t="str">
        <f>IF(Append1[[#This Row],[total_day_charge]]&gt;30,"Heavy User",
IF(Append1[[#This Row],[total_eve_charge]]&gt;20,"Evening User",
IF(Append1[[#This Row],[total_night_charge]]&gt;10,"Night User","Low User")))</f>
        <v>Heavy User</v>
      </c>
    </row>
    <row r="1798" spans="1:27" x14ac:dyDescent="0.3">
      <c r="A1798">
        <v>1047</v>
      </c>
      <c r="B1798" s="1" t="s">
        <v>72</v>
      </c>
      <c r="C1798">
        <v>45</v>
      </c>
      <c r="D1798" s="1" t="s">
        <v>32</v>
      </c>
      <c r="E1798" s="1">
        <v>0</v>
      </c>
      <c r="F1798" s="1" t="s">
        <v>24</v>
      </c>
      <c r="G1798">
        <v>38</v>
      </c>
      <c r="H1798" t="str">
        <f>IF(Append1[[#This Row],[number_vmail_messages]]&lt;=10, "Low",
IF(Append1[[#This Row],[number_vmail_messages]]&lt;=25, "Medium", "High"))</f>
        <v>High</v>
      </c>
      <c r="I1798">
        <v>196.8</v>
      </c>
      <c r="J1798">
        <v>92</v>
      </c>
      <c r="K1798">
        <v>33.46</v>
      </c>
      <c r="L1798">
        <v>254.2</v>
      </c>
      <c r="M1798">
        <v>108</v>
      </c>
      <c r="N1798">
        <v>21.61</v>
      </c>
      <c r="O1798">
        <v>261.8</v>
      </c>
      <c r="P1798">
        <v>85</v>
      </c>
      <c r="Q1798">
        <v>11.78</v>
      </c>
      <c r="R1798">
        <v>7.7</v>
      </c>
      <c r="S1798">
        <v>2</v>
      </c>
      <c r="T1798">
        <v>2.08</v>
      </c>
      <c r="U1798" t="str">
        <f>IF(Append1[[#This Row],[total_intl_charge]] &lt;= MEDIAN(Append1[total_intl_charge]), "Low", "High")</f>
        <v>Low</v>
      </c>
      <c r="V1798">
        <v>1</v>
      </c>
      <c r="W1798" t="s">
        <v>23</v>
      </c>
      <c r="X1798" s="1" t="s">
        <v>23</v>
      </c>
      <c r="Y1798">
        <f>IF(Append1[[#This Row],[churn]]="yes", 1,0)</f>
        <v>0</v>
      </c>
      <c r="Z1798" t="str">
        <f>IF(Append1[[#This Row],[total_eve_charge]]&lt;=15,"Low",
IF(Append1[[#This Row],[total_eve_charge]]&lt;=19,"Medium","High"))</f>
        <v>High</v>
      </c>
      <c r="AA1798" s="1" t="str">
        <f>IF(Append1[[#This Row],[total_day_charge]]&gt;30,"Heavy User",
IF(Append1[[#This Row],[total_eve_charge]]&gt;20,"Evening User",
IF(Append1[[#This Row],[total_night_charge]]&gt;10,"Night User","Low User")))</f>
        <v>Heavy User</v>
      </c>
    </row>
    <row r="1799" spans="1:27" hidden="1" x14ac:dyDescent="0.3">
      <c r="A1799">
        <v>1048</v>
      </c>
      <c r="B1799" s="1" t="s">
        <v>38</v>
      </c>
      <c r="C1799">
        <v>122</v>
      </c>
      <c r="D1799" s="1" t="s">
        <v>22</v>
      </c>
      <c r="E1799" s="1">
        <v>0</v>
      </c>
      <c r="F1799" s="1" t="s">
        <v>23</v>
      </c>
      <c r="G1799">
        <v>0</v>
      </c>
      <c r="H1799" t="str">
        <f>IF(Append1[[#This Row],[number_vmail_messages]]&lt;=10, "Low",
IF(Append1[[#This Row],[number_vmail_messages]]&lt;=25, "Medium", "High"))</f>
        <v>Low</v>
      </c>
      <c r="I1799">
        <v>140.1</v>
      </c>
      <c r="J1799">
        <v>120</v>
      </c>
      <c r="K1799">
        <v>23.82</v>
      </c>
      <c r="L1799">
        <v>231.4</v>
      </c>
      <c r="M1799">
        <v>128</v>
      </c>
      <c r="N1799">
        <v>19.670000000000002</v>
      </c>
      <c r="O1799">
        <v>188.1</v>
      </c>
      <c r="P1799">
        <v>127</v>
      </c>
      <c r="Q1799">
        <v>8.4600000000000009</v>
      </c>
      <c r="R1799">
        <v>11.2</v>
      </c>
      <c r="S1799">
        <v>5</v>
      </c>
      <c r="T1799">
        <v>3.02</v>
      </c>
      <c r="U1799" t="str">
        <f>IF(Append1[[#This Row],[total_intl_charge]] &lt;= MEDIAN(Append1[total_intl_charge]), "Low", "High")</f>
        <v>High</v>
      </c>
      <c r="V1799">
        <v>2</v>
      </c>
      <c r="W1799" t="s">
        <v>23</v>
      </c>
      <c r="X1799" s="1" t="s">
        <v>23</v>
      </c>
      <c r="Y1799">
        <f>IF(Append1[[#This Row],[churn]]="yes", 1,0)</f>
        <v>0</v>
      </c>
      <c r="Z1799" t="str">
        <f>IF(Append1[[#This Row],[total_eve_charge]]&lt;=15,"Low",
IF(Append1[[#This Row],[total_eve_charge]]&lt;=19,"Medium","High"))</f>
        <v>High</v>
      </c>
      <c r="AA1799" s="1" t="str">
        <f>IF(Append1[[#This Row],[total_day_charge]]&gt;30,"Heavy User",
IF(Append1[[#This Row],[total_eve_charge]]&gt;20,"Evening User",
IF(Append1[[#This Row],[total_night_charge]]&gt;10,"Night User","Low User")))</f>
        <v>Low User</v>
      </c>
    </row>
    <row r="1800" spans="1:27" hidden="1" x14ac:dyDescent="0.3">
      <c r="A1800">
        <v>1049</v>
      </c>
      <c r="B1800" s="1" t="s">
        <v>38</v>
      </c>
      <c r="C1800">
        <v>138</v>
      </c>
      <c r="D1800" s="1" t="s">
        <v>22</v>
      </c>
      <c r="E1800" s="1">
        <v>0</v>
      </c>
      <c r="F1800" s="1" t="s">
        <v>23</v>
      </c>
      <c r="G1800">
        <v>0</v>
      </c>
      <c r="H1800" t="str">
        <f>IF(Append1[[#This Row],[number_vmail_messages]]&lt;=10, "Low",
IF(Append1[[#This Row],[number_vmail_messages]]&lt;=25, "Medium", "High"))</f>
        <v>Low</v>
      </c>
      <c r="I1800">
        <v>194.3</v>
      </c>
      <c r="J1800">
        <v>83</v>
      </c>
      <c r="K1800">
        <v>33.03</v>
      </c>
      <c r="L1800">
        <v>189.9</v>
      </c>
      <c r="M1800">
        <v>97</v>
      </c>
      <c r="N1800">
        <v>16.14</v>
      </c>
      <c r="O1800">
        <v>232.2</v>
      </c>
      <c r="P1800">
        <v>102</v>
      </c>
      <c r="Q1800">
        <v>10.45</v>
      </c>
      <c r="R1800">
        <v>9</v>
      </c>
      <c r="S1800">
        <v>3</v>
      </c>
      <c r="T1800">
        <v>2.4300000000000002</v>
      </c>
      <c r="U1800" t="str">
        <f>IF(Append1[[#This Row],[total_intl_charge]] &lt;= MEDIAN(Append1[total_intl_charge]), "Low", "High")</f>
        <v>Low</v>
      </c>
      <c r="V1800">
        <v>5</v>
      </c>
      <c r="W1800" t="s">
        <v>23</v>
      </c>
      <c r="X1800" s="1" t="s">
        <v>23</v>
      </c>
      <c r="Y1800">
        <f>IF(Append1[[#This Row],[churn]]="yes", 1,0)</f>
        <v>0</v>
      </c>
      <c r="Z1800" t="str">
        <f>IF(Append1[[#This Row],[total_eve_charge]]&lt;=15,"Low",
IF(Append1[[#This Row],[total_eve_charge]]&lt;=19,"Medium","High"))</f>
        <v>Medium</v>
      </c>
      <c r="AA1800" s="1" t="str">
        <f>IF(Append1[[#This Row],[total_day_charge]]&gt;30,"Heavy User",
IF(Append1[[#This Row],[total_eve_charge]]&gt;20,"Evening User",
IF(Append1[[#This Row],[total_night_charge]]&gt;10,"Night User","Low User")))</f>
        <v>Heavy User</v>
      </c>
    </row>
    <row r="1801" spans="1:27" hidden="1" x14ac:dyDescent="0.3">
      <c r="A1801">
        <v>1050</v>
      </c>
      <c r="B1801" s="1" t="s">
        <v>42</v>
      </c>
      <c r="C1801">
        <v>132</v>
      </c>
      <c r="D1801" s="1" t="s">
        <v>22</v>
      </c>
      <c r="E1801" s="1">
        <v>0</v>
      </c>
      <c r="F1801" s="1" t="s">
        <v>23</v>
      </c>
      <c r="G1801">
        <v>0</v>
      </c>
      <c r="H1801" t="str">
        <f>IF(Append1[[#This Row],[number_vmail_messages]]&lt;=10, "Low",
IF(Append1[[#This Row],[number_vmail_messages]]&lt;=25, "Medium", "High"))</f>
        <v>Low</v>
      </c>
      <c r="I1801">
        <v>117.6</v>
      </c>
      <c r="J1801">
        <v>66</v>
      </c>
      <c r="K1801">
        <v>19.989999999999998</v>
      </c>
      <c r="L1801">
        <v>214</v>
      </c>
      <c r="M1801">
        <v>108</v>
      </c>
      <c r="N1801">
        <v>18.190000000000001</v>
      </c>
      <c r="O1801">
        <v>239.5</v>
      </c>
      <c r="P1801">
        <v>94</v>
      </c>
      <c r="Q1801">
        <v>10.78</v>
      </c>
      <c r="R1801">
        <v>8.8000000000000007</v>
      </c>
      <c r="S1801">
        <v>5</v>
      </c>
      <c r="T1801">
        <v>2.38</v>
      </c>
      <c r="U1801" t="str">
        <f>IF(Append1[[#This Row],[total_intl_charge]] &lt;= MEDIAN(Append1[total_intl_charge]), "Low", "High")</f>
        <v>Low</v>
      </c>
      <c r="V1801">
        <v>1</v>
      </c>
      <c r="W1801" t="s">
        <v>23</v>
      </c>
      <c r="X1801" s="1" t="s">
        <v>23</v>
      </c>
      <c r="Y1801">
        <f>IF(Append1[[#This Row],[churn]]="yes", 1,0)</f>
        <v>0</v>
      </c>
      <c r="Z1801" t="str">
        <f>IF(Append1[[#This Row],[total_eve_charge]]&lt;=15,"Low",
IF(Append1[[#This Row],[total_eve_charge]]&lt;=19,"Medium","High"))</f>
        <v>Medium</v>
      </c>
      <c r="AA1801" s="1" t="str">
        <f>IF(Append1[[#This Row],[total_day_charge]]&gt;30,"Heavy User",
IF(Append1[[#This Row],[total_eve_charge]]&gt;20,"Evening User",
IF(Append1[[#This Row],[total_night_charge]]&gt;10,"Night User","Low User")))</f>
        <v>Night User</v>
      </c>
    </row>
    <row r="1802" spans="1:27" hidden="1" x14ac:dyDescent="0.3">
      <c r="A1802">
        <v>1051</v>
      </c>
      <c r="B1802" s="1" t="s">
        <v>53</v>
      </c>
      <c r="C1802">
        <v>101</v>
      </c>
      <c r="D1802" s="1" t="s">
        <v>22</v>
      </c>
      <c r="E1802" s="1">
        <v>1</v>
      </c>
      <c r="F1802" s="1" t="s">
        <v>23</v>
      </c>
      <c r="G1802">
        <v>0</v>
      </c>
      <c r="H1802" t="str">
        <f>IF(Append1[[#This Row],[number_vmail_messages]]&lt;=10, "Low",
IF(Append1[[#This Row],[number_vmail_messages]]&lt;=25, "Medium", "High"))</f>
        <v>Low</v>
      </c>
      <c r="I1802">
        <v>193.7</v>
      </c>
      <c r="J1802">
        <v>108</v>
      </c>
      <c r="K1802">
        <v>32.93</v>
      </c>
      <c r="L1802">
        <v>186.6</v>
      </c>
      <c r="M1802">
        <v>98</v>
      </c>
      <c r="N1802">
        <v>15.86</v>
      </c>
      <c r="O1802">
        <v>223</v>
      </c>
      <c r="P1802">
        <v>100</v>
      </c>
      <c r="Q1802">
        <v>10.039999999999999</v>
      </c>
      <c r="R1802">
        <v>11.6</v>
      </c>
      <c r="S1802">
        <v>8</v>
      </c>
      <c r="T1802">
        <v>3.13</v>
      </c>
      <c r="U1802" t="str">
        <f>IF(Append1[[#This Row],[total_intl_charge]] &lt;= MEDIAN(Append1[total_intl_charge]), "Low", "High")</f>
        <v>High</v>
      </c>
      <c r="V1802">
        <v>0</v>
      </c>
      <c r="W1802" t="s">
        <v>23</v>
      </c>
      <c r="X1802" s="1" t="s">
        <v>24</v>
      </c>
      <c r="Y1802">
        <f>IF(Append1[[#This Row],[churn]]="yes", 1,0)</f>
        <v>0</v>
      </c>
      <c r="Z1802" t="str">
        <f>IF(Append1[[#This Row],[total_eve_charge]]&lt;=15,"Low",
IF(Append1[[#This Row],[total_eve_charge]]&lt;=19,"Medium","High"))</f>
        <v>Medium</v>
      </c>
      <c r="AA1802" s="1" t="str">
        <f>IF(Append1[[#This Row],[total_day_charge]]&gt;30,"Heavy User",
IF(Append1[[#This Row],[total_eve_charge]]&gt;20,"Evening User",
IF(Append1[[#This Row],[total_night_charge]]&gt;10,"Night User","Low User")))</f>
        <v>Heavy User</v>
      </c>
    </row>
    <row r="1803" spans="1:27" hidden="1" x14ac:dyDescent="0.3">
      <c r="A1803">
        <v>1052</v>
      </c>
      <c r="B1803" s="1" t="s">
        <v>33</v>
      </c>
      <c r="C1803">
        <v>58</v>
      </c>
      <c r="D1803" s="1" t="s">
        <v>26</v>
      </c>
      <c r="E1803" s="1">
        <v>0</v>
      </c>
      <c r="F1803" s="1" t="s">
        <v>23</v>
      </c>
      <c r="G1803">
        <v>0</v>
      </c>
      <c r="H1803" t="str">
        <f>IF(Append1[[#This Row],[number_vmail_messages]]&lt;=10, "Low",
IF(Append1[[#This Row],[number_vmail_messages]]&lt;=25, "Medium", "High"))</f>
        <v>Low</v>
      </c>
      <c r="I1803">
        <v>243.1</v>
      </c>
      <c r="J1803">
        <v>105</v>
      </c>
      <c r="K1803">
        <v>41.33</v>
      </c>
      <c r="L1803">
        <v>231.4</v>
      </c>
      <c r="M1803">
        <v>108</v>
      </c>
      <c r="N1803">
        <v>19.670000000000002</v>
      </c>
      <c r="O1803">
        <v>180.9</v>
      </c>
      <c r="P1803">
        <v>120</v>
      </c>
      <c r="Q1803">
        <v>8.14</v>
      </c>
      <c r="R1803">
        <v>7.8</v>
      </c>
      <c r="S1803">
        <v>4</v>
      </c>
      <c r="T1803">
        <v>2.11</v>
      </c>
      <c r="U1803" t="str">
        <f>IF(Append1[[#This Row],[total_intl_charge]] &lt;= MEDIAN(Append1[total_intl_charge]), "Low", "High")</f>
        <v>Low</v>
      </c>
      <c r="V1803">
        <v>2</v>
      </c>
      <c r="W1803" t="s">
        <v>23</v>
      </c>
      <c r="X1803" s="1" t="s">
        <v>23</v>
      </c>
      <c r="Y1803">
        <f>IF(Append1[[#This Row],[churn]]="yes", 1,0)</f>
        <v>0</v>
      </c>
      <c r="Z1803" t="str">
        <f>IF(Append1[[#This Row],[total_eve_charge]]&lt;=15,"Low",
IF(Append1[[#This Row],[total_eve_charge]]&lt;=19,"Medium","High"))</f>
        <v>High</v>
      </c>
      <c r="AA1803" s="1" t="str">
        <f>IF(Append1[[#This Row],[total_day_charge]]&gt;30,"Heavy User",
IF(Append1[[#This Row],[total_eve_charge]]&gt;20,"Evening User",
IF(Append1[[#This Row],[total_night_charge]]&gt;10,"Night User","Low User")))</f>
        <v>Heavy User</v>
      </c>
    </row>
    <row r="1804" spans="1:27" hidden="1" x14ac:dyDescent="0.3">
      <c r="A1804">
        <v>1053</v>
      </c>
      <c r="B1804" s="1" t="s">
        <v>74</v>
      </c>
      <c r="C1804">
        <v>81</v>
      </c>
      <c r="D1804" s="1" t="s">
        <v>22</v>
      </c>
      <c r="E1804" s="1">
        <v>0</v>
      </c>
      <c r="F1804" s="1" t="s">
        <v>23</v>
      </c>
      <c r="G1804">
        <v>0</v>
      </c>
      <c r="H1804" t="str">
        <f>IF(Append1[[#This Row],[number_vmail_messages]]&lt;=10, "Low",
IF(Append1[[#This Row],[number_vmail_messages]]&lt;=25, "Medium", "High"))</f>
        <v>Low</v>
      </c>
      <c r="I1804">
        <v>145.4</v>
      </c>
      <c r="J1804">
        <v>132</v>
      </c>
      <c r="K1804">
        <v>24.72</v>
      </c>
      <c r="L1804">
        <v>129.30000000000001</v>
      </c>
      <c r="M1804">
        <v>91</v>
      </c>
      <c r="N1804">
        <v>10.99</v>
      </c>
      <c r="O1804">
        <v>186.4</v>
      </c>
      <c r="P1804">
        <v>109</v>
      </c>
      <c r="Q1804">
        <v>8.39</v>
      </c>
      <c r="R1804">
        <v>5.2</v>
      </c>
      <c r="S1804">
        <v>4</v>
      </c>
      <c r="T1804">
        <v>1.4</v>
      </c>
      <c r="U1804" t="str">
        <f>IF(Append1[[#This Row],[total_intl_charge]] &lt;= MEDIAN(Append1[total_intl_charge]), "Low", "High")</f>
        <v>Low</v>
      </c>
      <c r="V1804">
        <v>1</v>
      </c>
      <c r="W1804" t="s">
        <v>23</v>
      </c>
      <c r="X1804" s="1" t="s">
        <v>23</v>
      </c>
      <c r="Y1804">
        <f>IF(Append1[[#This Row],[churn]]="yes", 1,0)</f>
        <v>0</v>
      </c>
      <c r="Z1804" t="str">
        <f>IF(Append1[[#This Row],[total_eve_charge]]&lt;=15,"Low",
IF(Append1[[#This Row],[total_eve_charge]]&lt;=19,"Medium","High"))</f>
        <v>Low</v>
      </c>
      <c r="AA1804" s="1" t="str">
        <f>IF(Append1[[#This Row],[total_day_charge]]&gt;30,"Heavy User",
IF(Append1[[#This Row],[total_eve_charge]]&gt;20,"Evening User",
IF(Append1[[#This Row],[total_night_charge]]&gt;10,"Night User","Low User")))</f>
        <v>Low User</v>
      </c>
    </row>
    <row r="1805" spans="1:27" hidden="1" x14ac:dyDescent="0.3">
      <c r="A1805">
        <v>1054</v>
      </c>
      <c r="B1805" s="1" t="s">
        <v>65</v>
      </c>
      <c r="C1805">
        <v>116</v>
      </c>
      <c r="D1805" s="1" t="s">
        <v>26</v>
      </c>
      <c r="E1805" s="1">
        <v>0</v>
      </c>
      <c r="F1805" s="1" t="s">
        <v>23</v>
      </c>
      <c r="G1805">
        <v>0</v>
      </c>
      <c r="H1805" t="str">
        <f>IF(Append1[[#This Row],[number_vmail_messages]]&lt;=10, "Low",
IF(Append1[[#This Row],[number_vmail_messages]]&lt;=25, "Medium", "High"))</f>
        <v>Low</v>
      </c>
      <c r="I1805">
        <v>229.3</v>
      </c>
      <c r="J1805">
        <v>93</v>
      </c>
      <c r="K1805">
        <v>38.979999999999997</v>
      </c>
      <c r="L1805">
        <v>184.5</v>
      </c>
      <c r="M1805">
        <v>111</v>
      </c>
      <c r="N1805">
        <v>15.68</v>
      </c>
      <c r="O1805">
        <v>168.2</v>
      </c>
      <c r="P1805">
        <v>91</v>
      </c>
      <c r="Q1805">
        <v>7.57</v>
      </c>
      <c r="R1805">
        <v>8.8000000000000007</v>
      </c>
      <c r="S1805">
        <v>3</v>
      </c>
      <c r="T1805">
        <v>2.38</v>
      </c>
      <c r="U1805" t="str">
        <f>IF(Append1[[#This Row],[total_intl_charge]] &lt;= MEDIAN(Append1[total_intl_charge]), "Low", "High")</f>
        <v>Low</v>
      </c>
      <c r="V1805">
        <v>2</v>
      </c>
      <c r="W1805" t="s">
        <v>23</v>
      </c>
      <c r="X1805" s="1" t="s">
        <v>23</v>
      </c>
      <c r="Y1805">
        <f>IF(Append1[[#This Row],[churn]]="yes", 1,0)</f>
        <v>0</v>
      </c>
      <c r="Z1805" t="str">
        <f>IF(Append1[[#This Row],[total_eve_charge]]&lt;=15,"Low",
IF(Append1[[#This Row],[total_eve_charge]]&lt;=19,"Medium","High"))</f>
        <v>Medium</v>
      </c>
      <c r="AA1805" s="1" t="str">
        <f>IF(Append1[[#This Row],[total_day_charge]]&gt;30,"Heavy User",
IF(Append1[[#This Row],[total_eve_charge]]&gt;20,"Evening User",
IF(Append1[[#This Row],[total_night_charge]]&gt;10,"Night User","Low User")))</f>
        <v>Heavy User</v>
      </c>
    </row>
    <row r="1806" spans="1:27" x14ac:dyDescent="0.3">
      <c r="A1806">
        <v>1055</v>
      </c>
      <c r="B1806" s="1" t="s">
        <v>38</v>
      </c>
      <c r="C1806">
        <v>62</v>
      </c>
      <c r="D1806" s="1" t="s">
        <v>26</v>
      </c>
      <c r="E1806" s="1">
        <v>0</v>
      </c>
      <c r="F1806" s="1" t="s">
        <v>24</v>
      </c>
      <c r="G1806">
        <v>33</v>
      </c>
      <c r="H1806" t="str">
        <f>IF(Append1[[#This Row],[number_vmail_messages]]&lt;=10, "Low",
IF(Append1[[#This Row],[number_vmail_messages]]&lt;=25, "Medium", "High"))</f>
        <v>High</v>
      </c>
      <c r="I1806">
        <v>186.4</v>
      </c>
      <c r="J1806">
        <v>84</v>
      </c>
      <c r="K1806">
        <v>31.69</v>
      </c>
      <c r="L1806">
        <v>201</v>
      </c>
      <c r="M1806">
        <v>136</v>
      </c>
      <c r="N1806">
        <v>17.09</v>
      </c>
      <c r="O1806">
        <v>286.7</v>
      </c>
      <c r="P1806">
        <v>103</v>
      </c>
      <c r="Q1806">
        <v>12.9</v>
      </c>
      <c r="R1806">
        <v>11.1</v>
      </c>
      <c r="S1806">
        <v>3</v>
      </c>
      <c r="T1806">
        <v>3</v>
      </c>
      <c r="U1806" t="str">
        <f>IF(Append1[[#This Row],[total_intl_charge]] &lt;= MEDIAN(Append1[total_intl_charge]), "Low", "High")</f>
        <v>High</v>
      </c>
      <c r="V1806">
        <v>2</v>
      </c>
      <c r="W1806" t="s">
        <v>24</v>
      </c>
      <c r="X1806" s="1" t="s">
        <v>23</v>
      </c>
      <c r="Y1806">
        <f>IF(Append1[[#This Row],[churn]]="yes", 1,0)</f>
        <v>1</v>
      </c>
      <c r="Z1806" t="str">
        <f>IF(Append1[[#This Row],[total_eve_charge]]&lt;=15,"Low",
IF(Append1[[#This Row],[total_eve_charge]]&lt;=19,"Medium","High"))</f>
        <v>Medium</v>
      </c>
      <c r="AA1806" s="1" t="str">
        <f>IF(Append1[[#This Row],[total_day_charge]]&gt;30,"Heavy User",
IF(Append1[[#This Row],[total_eve_charge]]&gt;20,"Evening User",
IF(Append1[[#This Row],[total_night_charge]]&gt;10,"Night User","Low User")))</f>
        <v>Heavy User</v>
      </c>
    </row>
    <row r="1807" spans="1:27" hidden="1" x14ac:dyDescent="0.3">
      <c r="A1807">
        <v>1056</v>
      </c>
      <c r="B1807" s="1" t="s">
        <v>52</v>
      </c>
      <c r="C1807">
        <v>90</v>
      </c>
      <c r="D1807" s="1" t="s">
        <v>22</v>
      </c>
      <c r="E1807" s="1">
        <v>0</v>
      </c>
      <c r="F1807" s="1" t="s">
        <v>23</v>
      </c>
      <c r="G1807">
        <v>0</v>
      </c>
      <c r="H1807" t="str">
        <f>IF(Append1[[#This Row],[number_vmail_messages]]&lt;=10, "Low",
IF(Append1[[#This Row],[number_vmail_messages]]&lt;=25, "Medium", "High"))</f>
        <v>Low</v>
      </c>
      <c r="I1807">
        <v>76.099999999999994</v>
      </c>
      <c r="J1807">
        <v>121</v>
      </c>
      <c r="K1807">
        <v>12.94</v>
      </c>
      <c r="L1807">
        <v>290.3</v>
      </c>
      <c r="M1807">
        <v>73</v>
      </c>
      <c r="N1807">
        <v>24.68</v>
      </c>
      <c r="O1807">
        <v>236.9</v>
      </c>
      <c r="P1807">
        <v>89</v>
      </c>
      <c r="Q1807">
        <v>10.66</v>
      </c>
      <c r="R1807">
        <v>10.8</v>
      </c>
      <c r="S1807">
        <v>3</v>
      </c>
      <c r="T1807">
        <v>2.92</v>
      </c>
      <c r="U1807" t="str">
        <f>IF(Append1[[#This Row],[total_intl_charge]] &lt;= MEDIAN(Append1[total_intl_charge]), "Low", "High")</f>
        <v>High</v>
      </c>
      <c r="V1807">
        <v>0</v>
      </c>
      <c r="W1807" t="s">
        <v>23</v>
      </c>
      <c r="X1807" s="1" t="s">
        <v>23</v>
      </c>
      <c r="Y1807">
        <f>IF(Append1[[#This Row],[churn]]="yes", 1,0)</f>
        <v>0</v>
      </c>
      <c r="Z1807" t="str">
        <f>IF(Append1[[#This Row],[total_eve_charge]]&lt;=15,"Low",
IF(Append1[[#This Row],[total_eve_charge]]&lt;=19,"Medium","High"))</f>
        <v>High</v>
      </c>
      <c r="AA1807" s="1" t="str">
        <f>IF(Append1[[#This Row],[total_day_charge]]&gt;30,"Heavy User",
IF(Append1[[#This Row],[total_eve_charge]]&gt;20,"Evening User",
IF(Append1[[#This Row],[total_night_charge]]&gt;10,"Night User","Low User")))</f>
        <v>Evening User</v>
      </c>
    </row>
    <row r="1808" spans="1:27" hidden="1" x14ac:dyDescent="0.3">
      <c r="A1808">
        <v>1057</v>
      </c>
      <c r="B1808" s="1" t="s">
        <v>75</v>
      </c>
      <c r="C1808">
        <v>98</v>
      </c>
      <c r="D1808" s="1" t="s">
        <v>22</v>
      </c>
      <c r="E1808" s="1">
        <v>0</v>
      </c>
      <c r="F1808" s="1" t="s">
        <v>23</v>
      </c>
      <c r="G1808">
        <v>0</v>
      </c>
      <c r="H1808" t="str">
        <f>IF(Append1[[#This Row],[number_vmail_messages]]&lt;=10, "Low",
IF(Append1[[#This Row],[number_vmail_messages]]&lt;=25, "Medium", "High"))</f>
        <v>Low</v>
      </c>
      <c r="I1808">
        <v>162.80000000000001</v>
      </c>
      <c r="J1808">
        <v>65</v>
      </c>
      <c r="K1808">
        <v>27.68</v>
      </c>
      <c r="L1808">
        <v>185</v>
      </c>
      <c r="M1808">
        <v>109</v>
      </c>
      <c r="N1808">
        <v>15.73</v>
      </c>
      <c r="O1808">
        <v>219.5</v>
      </c>
      <c r="P1808">
        <v>104</v>
      </c>
      <c r="Q1808">
        <v>9.8800000000000008</v>
      </c>
      <c r="R1808">
        <v>6</v>
      </c>
      <c r="S1808">
        <v>3</v>
      </c>
      <c r="T1808">
        <v>1.62</v>
      </c>
      <c r="U1808" t="str">
        <f>IF(Append1[[#This Row],[total_intl_charge]] &lt;= MEDIAN(Append1[total_intl_charge]), "Low", "High")</f>
        <v>Low</v>
      </c>
      <c r="V1808">
        <v>2</v>
      </c>
      <c r="W1808" t="s">
        <v>23</v>
      </c>
      <c r="X1808" s="1" t="s">
        <v>23</v>
      </c>
      <c r="Y1808">
        <f>IF(Append1[[#This Row],[churn]]="yes", 1,0)</f>
        <v>0</v>
      </c>
      <c r="Z1808" t="str">
        <f>IF(Append1[[#This Row],[total_eve_charge]]&lt;=15,"Low",
IF(Append1[[#This Row],[total_eve_charge]]&lt;=19,"Medium","High"))</f>
        <v>Medium</v>
      </c>
      <c r="AA1808" s="1" t="str">
        <f>IF(Append1[[#This Row],[total_day_charge]]&gt;30,"Heavy User",
IF(Append1[[#This Row],[total_eve_charge]]&gt;20,"Evening User",
IF(Append1[[#This Row],[total_night_charge]]&gt;10,"Night User","Low User")))</f>
        <v>Low User</v>
      </c>
    </row>
    <row r="1809" spans="1:27" hidden="1" x14ac:dyDescent="0.3">
      <c r="A1809">
        <v>1058</v>
      </c>
      <c r="B1809" s="1" t="s">
        <v>48</v>
      </c>
      <c r="C1809">
        <v>73</v>
      </c>
      <c r="D1809" s="1" t="s">
        <v>22</v>
      </c>
      <c r="E1809" s="1">
        <v>0</v>
      </c>
      <c r="F1809" s="1" t="s">
        <v>23</v>
      </c>
      <c r="G1809">
        <v>0</v>
      </c>
      <c r="H1809" t="str">
        <f>IF(Append1[[#This Row],[number_vmail_messages]]&lt;=10, "Low",
IF(Append1[[#This Row],[number_vmail_messages]]&lt;=25, "Medium", "High"))</f>
        <v>Low</v>
      </c>
      <c r="I1809">
        <v>182.3</v>
      </c>
      <c r="J1809">
        <v>115</v>
      </c>
      <c r="K1809">
        <v>30.99</v>
      </c>
      <c r="L1809">
        <v>199.2</v>
      </c>
      <c r="M1809">
        <v>97</v>
      </c>
      <c r="N1809">
        <v>16.93</v>
      </c>
      <c r="O1809">
        <v>120.2</v>
      </c>
      <c r="P1809">
        <v>113</v>
      </c>
      <c r="Q1809">
        <v>5.41</v>
      </c>
      <c r="R1809">
        <v>18</v>
      </c>
      <c r="S1809">
        <v>5</v>
      </c>
      <c r="T1809">
        <v>4.8600000000000003</v>
      </c>
      <c r="U1809" t="str">
        <f>IF(Append1[[#This Row],[total_intl_charge]] &lt;= MEDIAN(Append1[total_intl_charge]), "Low", "High")</f>
        <v>High</v>
      </c>
      <c r="V1809">
        <v>1</v>
      </c>
      <c r="W1809" t="s">
        <v>23</v>
      </c>
      <c r="X1809" s="1" t="s">
        <v>23</v>
      </c>
      <c r="Y1809">
        <f>IF(Append1[[#This Row],[churn]]="yes", 1,0)</f>
        <v>0</v>
      </c>
      <c r="Z1809" t="str">
        <f>IF(Append1[[#This Row],[total_eve_charge]]&lt;=15,"Low",
IF(Append1[[#This Row],[total_eve_charge]]&lt;=19,"Medium","High"))</f>
        <v>Medium</v>
      </c>
      <c r="AA1809" s="1" t="str">
        <f>IF(Append1[[#This Row],[total_day_charge]]&gt;30,"Heavy User",
IF(Append1[[#This Row],[total_eve_charge]]&gt;20,"Evening User",
IF(Append1[[#This Row],[total_night_charge]]&gt;10,"Night User","Low User")))</f>
        <v>Heavy User</v>
      </c>
    </row>
    <row r="1810" spans="1:27" hidden="1" x14ac:dyDescent="0.3">
      <c r="A1810">
        <v>1059</v>
      </c>
      <c r="B1810" s="1" t="s">
        <v>61</v>
      </c>
      <c r="C1810">
        <v>107</v>
      </c>
      <c r="D1810" s="1" t="s">
        <v>26</v>
      </c>
      <c r="E1810" s="1">
        <v>1</v>
      </c>
      <c r="F1810" s="1" t="s">
        <v>23</v>
      </c>
      <c r="G1810">
        <v>0</v>
      </c>
      <c r="H1810" t="str">
        <f>IF(Append1[[#This Row],[number_vmail_messages]]&lt;=10, "Low",
IF(Append1[[#This Row],[number_vmail_messages]]&lt;=25, "Medium", "High"))</f>
        <v>Low</v>
      </c>
      <c r="I1810">
        <v>194.4</v>
      </c>
      <c r="J1810">
        <v>83</v>
      </c>
      <c r="K1810">
        <v>33.049999999999997</v>
      </c>
      <c r="L1810">
        <v>247.8</v>
      </c>
      <c r="M1810">
        <v>84</v>
      </c>
      <c r="N1810">
        <v>21.06</v>
      </c>
      <c r="O1810">
        <v>245.4</v>
      </c>
      <c r="P1810">
        <v>93</v>
      </c>
      <c r="Q1810">
        <v>11.04</v>
      </c>
      <c r="R1810">
        <v>11.2</v>
      </c>
      <c r="S1810">
        <v>7</v>
      </c>
      <c r="T1810">
        <v>3.02</v>
      </c>
      <c r="U1810" t="str">
        <f>IF(Append1[[#This Row],[total_intl_charge]] &lt;= MEDIAN(Append1[total_intl_charge]), "Low", "High")</f>
        <v>High</v>
      </c>
      <c r="V1810">
        <v>2</v>
      </c>
      <c r="W1810" t="s">
        <v>23</v>
      </c>
      <c r="X1810" s="1" t="s">
        <v>24</v>
      </c>
      <c r="Y1810">
        <f>IF(Append1[[#This Row],[churn]]="yes", 1,0)</f>
        <v>0</v>
      </c>
      <c r="Z1810" t="str">
        <f>IF(Append1[[#This Row],[total_eve_charge]]&lt;=15,"Low",
IF(Append1[[#This Row],[total_eve_charge]]&lt;=19,"Medium","High"))</f>
        <v>High</v>
      </c>
      <c r="AA1810" s="1" t="str">
        <f>IF(Append1[[#This Row],[total_day_charge]]&gt;30,"Heavy User",
IF(Append1[[#This Row],[total_eve_charge]]&gt;20,"Evening User",
IF(Append1[[#This Row],[total_night_charge]]&gt;10,"Night User","Low User")))</f>
        <v>Heavy User</v>
      </c>
    </row>
    <row r="1811" spans="1:27" x14ac:dyDescent="0.3">
      <c r="A1811">
        <v>1060</v>
      </c>
      <c r="B1811" s="1" t="s">
        <v>52</v>
      </c>
      <c r="C1811">
        <v>55</v>
      </c>
      <c r="D1811" s="1" t="s">
        <v>32</v>
      </c>
      <c r="E1811" s="1">
        <v>0</v>
      </c>
      <c r="F1811" s="1" t="s">
        <v>24</v>
      </c>
      <c r="G1811">
        <v>20</v>
      </c>
      <c r="H1811" t="str">
        <f>IF(Append1[[#This Row],[number_vmail_messages]]&lt;=10, "Low",
IF(Append1[[#This Row],[number_vmail_messages]]&lt;=25, "Medium", "High"))</f>
        <v>Medium</v>
      </c>
      <c r="I1811">
        <v>189.3</v>
      </c>
      <c r="J1811">
        <v>95</v>
      </c>
      <c r="K1811">
        <v>32.18</v>
      </c>
      <c r="L1811">
        <v>118.6</v>
      </c>
      <c r="M1811">
        <v>113</v>
      </c>
      <c r="N1811">
        <v>10.08</v>
      </c>
      <c r="O1811">
        <v>250.2</v>
      </c>
      <c r="P1811">
        <v>102</v>
      </c>
      <c r="Q1811">
        <v>11.26</v>
      </c>
      <c r="R1811">
        <v>12.5</v>
      </c>
      <c r="S1811">
        <v>4</v>
      </c>
      <c r="T1811">
        <v>3.38</v>
      </c>
      <c r="U1811" t="str">
        <f>IF(Append1[[#This Row],[total_intl_charge]] &lt;= MEDIAN(Append1[total_intl_charge]), "Low", "High")</f>
        <v>High</v>
      </c>
      <c r="V1811">
        <v>2</v>
      </c>
      <c r="W1811" t="s">
        <v>23</v>
      </c>
      <c r="X1811" s="1" t="s">
        <v>23</v>
      </c>
      <c r="Y1811">
        <f>IF(Append1[[#This Row],[churn]]="yes", 1,0)</f>
        <v>0</v>
      </c>
      <c r="Z1811" t="str">
        <f>IF(Append1[[#This Row],[total_eve_charge]]&lt;=15,"Low",
IF(Append1[[#This Row],[total_eve_charge]]&lt;=19,"Medium","High"))</f>
        <v>Low</v>
      </c>
      <c r="AA1811" s="1" t="str">
        <f>IF(Append1[[#This Row],[total_day_charge]]&gt;30,"Heavy User",
IF(Append1[[#This Row],[total_eve_charge]]&gt;20,"Evening User",
IF(Append1[[#This Row],[total_night_charge]]&gt;10,"Night User","Low User")))</f>
        <v>Heavy User</v>
      </c>
    </row>
    <row r="1812" spans="1:27" x14ac:dyDescent="0.3">
      <c r="A1812">
        <v>1061</v>
      </c>
      <c r="B1812" s="1" t="s">
        <v>41</v>
      </c>
      <c r="C1812">
        <v>76</v>
      </c>
      <c r="D1812" s="1" t="s">
        <v>22</v>
      </c>
      <c r="E1812" s="1">
        <v>0</v>
      </c>
      <c r="F1812" s="1" t="s">
        <v>24</v>
      </c>
      <c r="G1812">
        <v>22</v>
      </c>
      <c r="H1812" t="str">
        <f>IF(Append1[[#This Row],[number_vmail_messages]]&lt;=10, "Low",
IF(Append1[[#This Row],[number_vmail_messages]]&lt;=25, "Medium", "High"))</f>
        <v>Medium</v>
      </c>
      <c r="I1812">
        <v>160.1</v>
      </c>
      <c r="J1812">
        <v>107</v>
      </c>
      <c r="K1812">
        <v>27.22</v>
      </c>
      <c r="L1812">
        <v>168.7</v>
      </c>
      <c r="M1812">
        <v>136</v>
      </c>
      <c r="N1812">
        <v>14.34</v>
      </c>
      <c r="O1812">
        <v>23.2</v>
      </c>
      <c r="P1812">
        <v>102</v>
      </c>
      <c r="Q1812">
        <v>1.04</v>
      </c>
      <c r="R1812">
        <v>9.5</v>
      </c>
      <c r="S1812">
        <v>4</v>
      </c>
      <c r="T1812">
        <v>2.57</v>
      </c>
      <c r="U1812" t="str">
        <f>IF(Append1[[#This Row],[total_intl_charge]] &lt;= MEDIAN(Append1[total_intl_charge]), "Low", "High")</f>
        <v>Low</v>
      </c>
      <c r="V1812">
        <v>3</v>
      </c>
      <c r="W1812" t="s">
        <v>23</v>
      </c>
      <c r="X1812" s="1" t="s">
        <v>23</v>
      </c>
      <c r="Y1812">
        <f>IF(Append1[[#This Row],[churn]]="yes", 1,0)</f>
        <v>0</v>
      </c>
      <c r="Z1812" t="str">
        <f>IF(Append1[[#This Row],[total_eve_charge]]&lt;=15,"Low",
IF(Append1[[#This Row],[total_eve_charge]]&lt;=19,"Medium","High"))</f>
        <v>Low</v>
      </c>
      <c r="AA1812" s="1" t="str">
        <f>IF(Append1[[#This Row],[total_day_charge]]&gt;30,"Heavy User",
IF(Append1[[#This Row],[total_eve_charge]]&gt;20,"Evening User",
IF(Append1[[#This Row],[total_night_charge]]&gt;10,"Night User","Low User")))</f>
        <v>Low User</v>
      </c>
    </row>
    <row r="1813" spans="1:27" hidden="1" x14ac:dyDescent="0.3">
      <c r="A1813">
        <v>1062</v>
      </c>
      <c r="B1813" s="1" t="s">
        <v>72</v>
      </c>
      <c r="C1813">
        <v>30</v>
      </c>
      <c r="D1813" s="1" t="s">
        <v>26</v>
      </c>
      <c r="E1813" s="1">
        <v>0</v>
      </c>
      <c r="F1813" s="1" t="s">
        <v>23</v>
      </c>
      <c r="G1813">
        <v>0</v>
      </c>
      <c r="H1813" t="str">
        <f>IF(Append1[[#This Row],[number_vmail_messages]]&lt;=10, "Low",
IF(Append1[[#This Row],[number_vmail_messages]]&lt;=25, "Medium", "High"))</f>
        <v>Low</v>
      </c>
      <c r="I1813">
        <v>145</v>
      </c>
      <c r="J1813">
        <v>76</v>
      </c>
      <c r="K1813">
        <v>24.65</v>
      </c>
      <c r="L1813">
        <v>240.7</v>
      </c>
      <c r="M1813">
        <v>112</v>
      </c>
      <c r="N1813">
        <v>20.46</v>
      </c>
      <c r="O1813">
        <v>197.1</v>
      </c>
      <c r="P1813">
        <v>134</v>
      </c>
      <c r="Q1813">
        <v>8.8699999999999992</v>
      </c>
      <c r="R1813">
        <v>7.1</v>
      </c>
      <c r="S1813">
        <v>4</v>
      </c>
      <c r="T1813">
        <v>1.92</v>
      </c>
      <c r="U1813" t="str">
        <f>IF(Append1[[#This Row],[total_intl_charge]] &lt;= MEDIAN(Append1[total_intl_charge]), "Low", "High")</f>
        <v>Low</v>
      </c>
      <c r="V1813">
        <v>3</v>
      </c>
      <c r="W1813" t="s">
        <v>23</v>
      </c>
      <c r="X1813" s="1" t="s">
        <v>23</v>
      </c>
      <c r="Y1813">
        <f>IF(Append1[[#This Row],[churn]]="yes", 1,0)</f>
        <v>0</v>
      </c>
      <c r="Z1813" t="str">
        <f>IF(Append1[[#This Row],[total_eve_charge]]&lt;=15,"Low",
IF(Append1[[#This Row],[total_eve_charge]]&lt;=19,"Medium","High"))</f>
        <v>High</v>
      </c>
      <c r="AA1813" s="1" t="str">
        <f>IF(Append1[[#This Row],[total_day_charge]]&gt;30,"Heavy User",
IF(Append1[[#This Row],[total_eve_charge]]&gt;20,"Evening User",
IF(Append1[[#This Row],[total_night_charge]]&gt;10,"Night User","Low User")))</f>
        <v>Evening User</v>
      </c>
    </row>
    <row r="1814" spans="1:27" hidden="1" x14ac:dyDescent="0.3">
      <c r="A1814">
        <v>1063</v>
      </c>
      <c r="B1814" s="1" t="s">
        <v>54</v>
      </c>
      <c r="C1814">
        <v>157</v>
      </c>
      <c r="D1814" s="1" t="s">
        <v>22</v>
      </c>
      <c r="E1814" s="1">
        <v>0</v>
      </c>
      <c r="F1814" s="1" t="s">
        <v>23</v>
      </c>
      <c r="G1814">
        <v>0</v>
      </c>
      <c r="H1814" t="str">
        <f>IF(Append1[[#This Row],[number_vmail_messages]]&lt;=10, "Low",
IF(Append1[[#This Row],[number_vmail_messages]]&lt;=25, "Medium", "High"))</f>
        <v>Low</v>
      </c>
      <c r="I1814">
        <v>220.7</v>
      </c>
      <c r="J1814">
        <v>105</v>
      </c>
      <c r="K1814">
        <v>37.520000000000003</v>
      </c>
      <c r="L1814">
        <v>119.3</v>
      </c>
      <c r="M1814">
        <v>127</v>
      </c>
      <c r="N1814">
        <v>10.14</v>
      </c>
      <c r="O1814">
        <v>165.1</v>
      </c>
      <c r="P1814">
        <v>113</v>
      </c>
      <c r="Q1814">
        <v>7.43</v>
      </c>
      <c r="R1814">
        <v>11.5</v>
      </c>
      <c r="S1814">
        <v>7</v>
      </c>
      <c r="T1814">
        <v>3.11</v>
      </c>
      <c r="U1814" t="str">
        <f>IF(Append1[[#This Row],[total_intl_charge]] &lt;= MEDIAN(Append1[total_intl_charge]), "Low", "High")</f>
        <v>High</v>
      </c>
      <c r="V1814">
        <v>4</v>
      </c>
      <c r="W1814" t="s">
        <v>23</v>
      </c>
      <c r="X1814" s="1" t="s">
        <v>23</v>
      </c>
      <c r="Y1814">
        <f>IF(Append1[[#This Row],[churn]]="yes", 1,0)</f>
        <v>0</v>
      </c>
      <c r="Z1814" t="str">
        <f>IF(Append1[[#This Row],[total_eve_charge]]&lt;=15,"Low",
IF(Append1[[#This Row],[total_eve_charge]]&lt;=19,"Medium","High"))</f>
        <v>Low</v>
      </c>
      <c r="AA1814" s="1" t="str">
        <f>IF(Append1[[#This Row],[total_day_charge]]&gt;30,"Heavy User",
IF(Append1[[#This Row],[total_eve_charge]]&gt;20,"Evening User",
IF(Append1[[#This Row],[total_night_charge]]&gt;10,"Night User","Low User")))</f>
        <v>Heavy User</v>
      </c>
    </row>
    <row r="1815" spans="1:27" x14ac:dyDescent="0.3">
      <c r="A1815">
        <v>1064</v>
      </c>
      <c r="B1815" s="1" t="s">
        <v>42</v>
      </c>
      <c r="C1815">
        <v>40</v>
      </c>
      <c r="D1815" s="1" t="s">
        <v>32</v>
      </c>
      <c r="E1815" s="1">
        <v>0</v>
      </c>
      <c r="F1815" s="1" t="s">
        <v>24</v>
      </c>
      <c r="G1815">
        <v>31</v>
      </c>
      <c r="H1815" t="str">
        <f>IF(Append1[[#This Row],[number_vmail_messages]]&lt;=10, "Low",
IF(Append1[[#This Row],[number_vmail_messages]]&lt;=25, "Medium", "High"))</f>
        <v>High</v>
      </c>
      <c r="I1815">
        <v>224.7</v>
      </c>
      <c r="J1815">
        <v>69</v>
      </c>
      <c r="K1815">
        <v>38.200000000000003</v>
      </c>
      <c r="L1815">
        <v>134.5</v>
      </c>
      <c r="M1815">
        <v>81</v>
      </c>
      <c r="N1815">
        <v>11.43</v>
      </c>
      <c r="O1815">
        <v>120.3</v>
      </c>
      <c r="P1815">
        <v>104</v>
      </c>
      <c r="Q1815">
        <v>5.41</v>
      </c>
      <c r="R1815">
        <v>7.5</v>
      </c>
      <c r="S1815">
        <v>5</v>
      </c>
      <c r="T1815">
        <v>2.0299999999999998</v>
      </c>
      <c r="U1815" t="str">
        <f>IF(Append1[[#This Row],[total_intl_charge]] &lt;= MEDIAN(Append1[total_intl_charge]), "Low", "High")</f>
        <v>Low</v>
      </c>
      <c r="V1815">
        <v>1</v>
      </c>
      <c r="W1815" t="s">
        <v>24</v>
      </c>
      <c r="X1815" s="1" t="s">
        <v>23</v>
      </c>
      <c r="Y1815">
        <f>IF(Append1[[#This Row],[churn]]="yes", 1,0)</f>
        <v>1</v>
      </c>
      <c r="Z1815" t="str">
        <f>IF(Append1[[#This Row],[total_eve_charge]]&lt;=15,"Low",
IF(Append1[[#This Row],[total_eve_charge]]&lt;=19,"Medium","High"))</f>
        <v>Low</v>
      </c>
      <c r="AA1815" s="1" t="str">
        <f>IF(Append1[[#This Row],[total_day_charge]]&gt;30,"Heavy User",
IF(Append1[[#This Row],[total_eve_charge]]&gt;20,"Evening User",
IF(Append1[[#This Row],[total_night_charge]]&gt;10,"Night User","Low User")))</f>
        <v>Heavy User</v>
      </c>
    </row>
    <row r="1816" spans="1:27" hidden="1" x14ac:dyDescent="0.3">
      <c r="A1816">
        <v>1065</v>
      </c>
      <c r="B1816" s="1" t="s">
        <v>75</v>
      </c>
      <c r="C1816">
        <v>72</v>
      </c>
      <c r="D1816" s="1" t="s">
        <v>32</v>
      </c>
      <c r="E1816" s="1">
        <v>0</v>
      </c>
      <c r="F1816" s="1" t="s">
        <v>23</v>
      </c>
      <c r="G1816">
        <v>0</v>
      </c>
      <c r="H1816" t="str">
        <f>IF(Append1[[#This Row],[number_vmail_messages]]&lt;=10, "Low",
IF(Append1[[#This Row],[number_vmail_messages]]&lt;=25, "Medium", "High"))</f>
        <v>Low</v>
      </c>
      <c r="I1816">
        <v>147</v>
      </c>
      <c r="J1816">
        <v>79</v>
      </c>
      <c r="K1816">
        <v>24.99</v>
      </c>
      <c r="L1816">
        <v>162.30000000000001</v>
      </c>
      <c r="M1816">
        <v>103</v>
      </c>
      <c r="N1816">
        <v>13.8</v>
      </c>
      <c r="O1816">
        <v>162.9</v>
      </c>
      <c r="P1816">
        <v>80</v>
      </c>
      <c r="Q1816">
        <v>7.33</v>
      </c>
      <c r="R1816">
        <v>10.5</v>
      </c>
      <c r="S1816">
        <v>4</v>
      </c>
      <c r="T1816">
        <v>2.84</v>
      </c>
      <c r="U1816" t="str">
        <f>IF(Append1[[#This Row],[total_intl_charge]] &lt;= MEDIAN(Append1[total_intl_charge]), "Low", "High")</f>
        <v>High</v>
      </c>
      <c r="V1816">
        <v>1</v>
      </c>
      <c r="W1816" t="s">
        <v>23</v>
      </c>
      <c r="X1816" s="1" t="s">
        <v>23</v>
      </c>
      <c r="Y1816">
        <f>IF(Append1[[#This Row],[churn]]="yes", 1,0)</f>
        <v>0</v>
      </c>
      <c r="Z1816" t="str">
        <f>IF(Append1[[#This Row],[total_eve_charge]]&lt;=15,"Low",
IF(Append1[[#This Row],[total_eve_charge]]&lt;=19,"Medium","High"))</f>
        <v>Low</v>
      </c>
      <c r="AA1816" s="1" t="str">
        <f>IF(Append1[[#This Row],[total_day_charge]]&gt;30,"Heavy User",
IF(Append1[[#This Row],[total_eve_charge]]&gt;20,"Evening User",
IF(Append1[[#This Row],[total_night_charge]]&gt;10,"Night User","Low User")))</f>
        <v>Low User</v>
      </c>
    </row>
    <row r="1817" spans="1:27" x14ac:dyDescent="0.3">
      <c r="A1817">
        <v>1066</v>
      </c>
      <c r="B1817" s="1" t="s">
        <v>36</v>
      </c>
      <c r="C1817">
        <v>95</v>
      </c>
      <c r="D1817" s="1" t="s">
        <v>22</v>
      </c>
      <c r="E1817" s="1">
        <v>0</v>
      </c>
      <c r="F1817" s="1" t="s">
        <v>24</v>
      </c>
      <c r="G1817">
        <v>39</v>
      </c>
      <c r="H1817" t="str">
        <f>IF(Append1[[#This Row],[number_vmail_messages]]&lt;=10, "Low",
IF(Append1[[#This Row],[number_vmail_messages]]&lt;=25, "Medium", "High"))</f>
        <v>High</v>
      </c>
      <c r="I1817">
        <v>260.8</v>
      </c>
      <c r="J1817">
        <v>130</v>
      </c>
      <c r="K1817">
        <v>44.34</v>
      </c>
      <c r="L1817">
        <v>213.4</v>
      </c>
      <c r="M1817">
        <v>111</v>
      </c>
      <c r="N1817">
        <v>18.14</v>
      </c>
      <c r="O1817">
        <v>195.6</v>
      </c>
      <c r="P1817">
        <v>97</v>
      </c>
      <c r="Q1817">
        <v>8.8000000000000007</v>
      </c>
      <c r="R1817">
        <v>10.1</v>
      </c>
      <c r="S1817">
        <v>5</v>
      </c>
      <c r="T1817">
        <v>2.73</v>
      </c>
      <c r="U1817" t="str">
        <f>IF(Append1[[#This Row],[total_intl_charge]] &lt;= MEDIAN(Append1[total_intl_charge]), "Low", "High")</f>
        <v>Low</v>
      </c>
      <c r="V1817">
        <v>1</v>
      </c>
      <c r="W1817" t="s">
        <v>23</v>
      </c>
      <c r="X1817" s="1" t="s">
        <v>23</v>
      </c>
      <c r="Y1817">
        <f>IF(Append1[[#This Row],[churn]]="yes", 1,0)</f>
        <v>0</v>
      </c>
      <c r="Z1817" t="str">
        <f>IF(Append1[[#This Row],[total_eve_charge]]&lt;=15,"Low",
IF(Append1[[#This Row],[total_eve_charge]]&lt;=19,"Medium","High"))</f>
        <v>Medium</v>
      </c>
      <c r="AA1817" s="1" t="str">
        <f>IF(Append1[[#This Row],[total_day_charge]]&gt;30,"Heavy User",
IF(Append1[[#This Row],[total_eve_charge]]&gt;20,"Evening User",
IF(Append1[[#This Row],[total_night_charge]]&gt;10,"Night User","Low User")))</f>
        <v>Heavy User</v>
      </c>
    </row>
    <row r="1818" spans="1:27" hidden="1" x14ac:dyDescent="0.3">
      <c r="A1818">
        <v>1067</v>
      </c>
      <c r="B1818" s="1" t="s">
        <v>27</v>
      </c>
      <c r="C1818">
        <v>42</v>
      </c>
      <c r="D1818" s="1" t="s">
        <v>22</v>
      </c>
      <c r="E1818" s="1">
        <v>0</v>
      </c>
      <c r="F1818" s="1" t="s">
        <v>23</v>
      </c>
      <c r="G1818">
        <v>0</v>
      </c>
      <c r="H1818" t="str">
        <f>IF(Append1[[#This Row],[number_vmail_messages]]&lt;=10, "Low",
IF(Append1[[#This Row],[number_vmail_messages]]&lt;=25, "Medium", "High"))</f>
        <v>Low</v>
      </c>
      <c r="I1818">
        <v>155.4</v>
      </c>
      <c r="J1818">
        <v>127</v>
      </c>
      <c r="K1818">
        <v>26.42</v>
      </c>
      <c r="L1818">
        <v>164.1</v>
      </c>
      <c r="M1818">
        <v>45</v>
      </c>
      <c r="N1818">
        <v>13.95</v>
      </c>
      <c r="O1818">
        <v>157.69999999999999</v>
      </c>
      <c r="P1818">
        <v>128</v>
      </c>
      <c r="Q1818">
        <v>7.1</v>
      </c>
      <c r="R1818">
        <v>9</v>
      </c>
      <c r="S1818">
        <v>3</v>
      </c>
      <c r="T1818">
        <v>2.4300000000000002</v>
      </c>
      <c r="U1818" t="str">
        <f>IF(Append1[[#This Row],[total_intl_charge]] &lt;= MEDIAN(Append1[total_intl_charge]), "Low", "High")</f>
        <v>Low</v>
      </c>
      <c r="V1818">
        <v>0</v>
      </c>
      <c r="W1818" t="s">
        <v>23</v>
      </c>
      <c r="X1818" s="1" t="s">
        <v>23</v>
      </c>
      <c r="Y1818">
        <f>IF(Append1[[#This Row],[churn]]="yes", 1,0)</f>
        <v>0</v>
      </c>
      <c r="Z1818" t="str">
        <f>IF(Append1[[#This Row],[total_eve_charge]]&lt;=15,"Low",
IF(Append1[[#This Row],[total_eve_charge]]&lt;=19,"Medium","High"))</f>
        <v>Low</v>
      </c>
      <c r="AA1818" s="1" t="str">
        <f>IF(Append1[[#This Row],[total_day_charge]]&gt;30,"Heavy User",
IF(Append1[[#This Row],[total_eve_charge]]&gt;20,"Evening User",
IF(Append1[[#This Row],[total_night_charge]]&gt;10,"Night User","Low User")))</f>
        <v>Low User</v>
      </c>
    </row>
    <row r="1819" spans="1:27" hidden="1" x14ac:dyDescent="0.3">
      <c r="A1819">
        <v>1068</v>
      </c>
      <c r="B1819" s="1" t="s">
        <v>57</v>
      </c>
      <c r="C1819">
        <v>86</v>
      </c>
      <c r="D1819" s="1" t="s">
        <v>22</v>
      </c>
      <c r="E1819" s="1">
        <v>0</v>
      </c>
      <c r="F1819" s="1" t="s">
        <v>23</v>
      </c>
      <c r="G1819">
        <v>0</v>
      </c>
      <c r="H1819" t="str">
        <f>IF(Append1[[#This Row],[number_vmail_messages]]&lt;=10, "Low",
IF(Append1[[#This Row],[number_vmail_messages]]&lt;=25, "Medium", "High"))</f>
        <v>Low</v>
      </c>
      <c r="I1819">
        <v>166.2</v>
      </c>
      <c r="J1819">
        <v>112</v>
      </c>
      <c r="K1819">
        <v>28.25</v>
      </c>
      <c r="L1819">
        <v>255.3</v>
      </c>
      <c r="M1819">
        <v>81</v>
      </c>
      <c r="N1819">
        <v>21.7</v>
      </c>
      <c r="O1819">
        <v>228.1</v>
      </c>
      <c r="P1819">
        <v>97</v>
      </c>
      <c r="Q1819">
        <v>10.26</v>
      </c>
      <c r="R1819">
        <v>5.4</v>
      </c>
      <c r="S1819">
        <v>7</v>
      </c>
      <c r="T1819">
        <v>1.46</v>
      </c>
      <c r="U1819" t="str">
        <f>IF(Append1[[#This Row],[total_intl_charge]] &lt;= MEDIAN(Append1[total_intl_charge]), "Low", "High")</f>
        <v>Low</v>
      </c>
      <c r="V1819">
        <v>1</v>
      </c>
      <c r="W1819" t="s">
        <v>23</v>
      </c>
      <c r="X1819" s="1" t="s">
        <v>23</v>
      </c>
      <c r="Y1819">
        <f>IF(Append1[[#This Row],[churn]]="yes", 1,0)</f>
        <v>0</v>
      </c>
      <c r="Z1819" t="str">
        <f>IF(Append1[[#This Row],[total_eve_charge]]&lt;=15,"Low",
IF(Append1[[#This Row],[total_eve_charge]]&lt;=19,"Medium","High"))</f>
        <v>High</v>
      </c>
      <c r="AA1819" s="1" t="str">
        <f>IF(Append1[[#This Row],[total_day_charge]]&gt;30,"Heavy User",
IF(Append1[[#This Row],[total_eve_charge]]&gt;20,"Evening User",
IF(Append1[[#This Row],[total_night_charge]]&gt;10,"Night User","Low User")))</f>
        <v>Evening User</v>
      </c>
    </row>
    <row r="1820" spans="1:27" hidden="1" x14ac:dyDescent="0.3">
      <c r="A1820">
        <v>1069</v>
      </c>
      <c r="B1820" s="1" t="s">
        <v>34</v>
      </c>
      <c r="C1820">
        <v>131</v>
      </c>
      <c r="D1820" s="1" t="s">
        <v>22</v>
      </c>
      <c r="E1820" s="1">
        <v>0</v>
      </c>
      <c r="F1820" s="1" t="s">
        <v>23</v>
      </c>
      <c r="G1820">
        <v>0</v>
      </c>
      <c r="H1820" t="str">
        <f>IF(Append1[[#This Row],[number_vmail_messages]]&lt;=10, "Low",
IF(Append1[[#This Row],[number_vmail_messages]]&lt;=25, "Medium", "High"))</f>
        <v>Low</v>
      </c>
      <c r="I1820">
        <v>211.8</v>
      </c>
      <c r="J1820">
        <v>115</v>
      </c>
      <c r="K1820">
        <v>36.01</v>
      </c>
      <c r="L1820">
        <v>260.5</v>
      </c>
      <c r="M1820">
        <v>102</v>
      </c>
      <c r="N1820">
        <v>22.14</v>
      </c>
      <c r="O1820">
        <v>144.19999999999999</v>
      </c>
      <c r="P1820">
        <v>96</v>
      </c>
      <c r="Q1820">
        <v>6.49</v>
      </c>
      <c r="R1820">
        <v>10.8</v>
      </c>
      <c r="S1820">
        <v>7</v>
      </c>
      <c r="T1820">
        <v>2.92</v>
      </c>
      <c r="U1820" t="str">
        <f>IF(Append1[[#This Row],[total_intl_charge]] &lt;= MEDIAN(Append1[total_intl_charge]), "Low", "High")</f>
        <v>High</v>
      </c>
      <c r="V1820">
        <v>0</v>
      </c>
      <c r="W1820" t="s">
        <v>23</v>
      </c>
      <c r="X1820" s="1" t="s">
        <v>23</v>
      </c>
      <c r="Y1820">
        <f>IF(Append1[[#This Row],[churn]]="yes", 1,0)</f>
        <v>0</v>
      </c>
      <c r="Z1820" t="str">
        <f>IF(Append1[[#This Row],[total_eve_charge]]&lt;=15,"Low",
IF(Append1[[#This Row],[total_eve_charge]]&lt;=19,"Medium","High"))</f>
        <v>High</v>
      </c>
      <c r="AA1820" s="1" t="str">
        <f>IF(Append1[[#This Row],[total_day_charge]]&gt;30,"Heavy User",
IF(Append1[[#This Row],[total_eve_charge]]&gt;20,"Evening User",
IF(Append1[[#This Row],[total_night_charge]]&gt;10,"Night User","Low User")))</f>
        <v>Heavy User</v>
      </c>
    </row>
    <row r="1821" spans="1:27" hidden="1" x14ac:dyDescent="0.3">
      <c r="A1821">
        <v>1070</v>
      </c>
      <c r="B1821" s="1" t="s">
        <v>63</v>
      </c>
      <c r="C1821">
        <v>74</v>
      </c>
      <c r="D1821" s="1" t="s">
        <v>22</v>
      </c>
      <c r="E1821" s="1">
        <v>0</v>
      </c>
      <c r="F1821" s="1" t="s">
        <v>23</v>
      </c>
      <c r="G1821">
        <v>0</v>
      </c>
      <c r="H1821" t="str">
        <f>IF(Append1[[#This Row],[number_vmail_messages]]&lt;=10, "Low",
IF(Append1[[#This Row],[number_vmail_messages]]&lt;=25, "Medium", "High"))</f>
        <v>Low</v>
      </c>
      <c r="I1821">
        <v>162.69999999999999</v>
      </c>
      <c r="J1821">
        <v>102</v>
      </c>
      <c r="K1821">
        <v>27.66</v>
      </c>
      <c r="L1821">
        <v>292</v>
      </c>
      <c r="M1821">
        <v>105</v>
      </c>
      <c r="N1821">
        <v>24.82</v>
      </c>
      <c r="O1821">
        <v>183.3</v>
      </c>
      <c r="P1821">
        <v>80</v>
      </c>
      <c r="Q1821">
        <v>8.25</v>
      </c>
      <c r="R1821">
        <v>8.6999999999999993</v>
      </c>
      <c r="S1821">
        <v>6</v>
      </c>
      <c r="T1821">
        <v>2.35</v>
      </c>
      <c r="U1821" t="str">
        <f>IF(Append1[[#This Row],[total_intl_charge]] &lt;= MEDIAN(Append1[total_intl_charge]), "Low", "High")</f>
        <v>Low</v>
      </c>
      <c r="V1821">
        <v>0</v>
      </c>
      <c r="W1821" t="s">
        <v>23</v>
      </c>
      <c r="X1821" s="1" t="s">
        <v>23</v>
      </c>
      <c r="Y1821">
        <f>IF(Append1[[#This Row],[churn]]="yes", 1,0)</f>
        <v>0</v>
      </c>
      <c r="Z1821" t="str">
        <f>IF(Append1[[#This Row],[total_eve_charge]]&lt;=15,"Low",
IF(Append1[[#This Row],[total_eve_charge]]&lt;=19,"Medium","High"))</f>
        <v>High</v>
      </c>
      <c r="AA1821" s="1" t="str">
        <f>IF(Append1[[#This Row],[total_day_charge]]&gt;30,"Heavy User",
IF(Append1[[#This Row],[total_eve_charge]]&gt;20,"Evening User",
IF(Append1[[#This Row],[total_night_charge]]&gt;10,"Night User","Low User")))</f>
        <v>Evening User</v>
      </c>
    </row>
    <row r="1822" spans="1:27" x14ac:dyDescent="0.3">
      <c r="A1822">
        <v>1071</v>
      </c>
      <c r="B1822" s="1" t="s">
        <v>70</v>
      </c>
      <c r="C1822">
        <v>81</v>
      </c>
      <c r="D1822" s="1" t="s">
        <v>32</v>
      </c>
      <c r="E1822" s="1">
        <v>1</v>
      </c>
      <c r="F1822" s="1" t="s">
        <v>24</v>
      </c>
      <c r="G1822">
        <v>37</v>
      </c>
      <c r="H1822" t="str">
        <f>IF(Append1[[#This Row],[number_vmail_messages]]&lt;=10, "Low",
IF(Append1[[#This Row],[number_vmail_messages]]&lt;=25, "Medium", "High"))</f>
        <v>High</v>
      </c>
      <c r="I1822">
        <v>237.1</v>
      </c>
      <c r="J1822">
        <v>76</v>
      </c>
      <c r="K1822">
        <v>40.31</v>
      </c>
      <c r="L1822">
        <v>264.2</v>
      </c>
      <c r="M1822">
        <v>125</v>
      </c>
      <c r="N1822">
        <v>22.46</v>
      </c>
      <c r="O1822">
        <v>271.3</v>
      </c>
      <c r="P1822">
        <v>120</v>
      </c>
      <c r="Q1822">
        <v>12.21</v>
      </c>
      <c r="R1822">
        <v>7.9</v>
      </c>
      <c r="S1822">
        <v>3</v>
      </c>
      <c r="T1822">
        <v>2.13</v>
      </c>
      <c r="U1822" t="str">
        <f>IF(Append1[[#This Row],[total_intl_charge]] &lt;= MEDIAN(Append1[total_intl_charge]), "Low", "High")</f>
        <v>Low</v>
      </c>
      <c r="V1822">
        <v>1</v>
      </c>
      <c r="W1822" t="s">
        <v>23</v>
      </c>
      <c r="X1822" s="1" t="s">
        <v>24</v>
      </c>
      <c r="Y1822">
        <f>IF(Append1[[#This Row],[churn]]="yes", 1,0)</f>
        <v>0</v>
      </c>
      <c r="Z1822" t="str">
        <f>IF(Append1[[#This Row],[total_eve_charge]]&lt;=15,"Low",
IF(Append1[[#This Row],[total_eve_charge]]&lt;=19,"Medium","High"))</f>
        <v>High</v>
      </c>
      <c r="AA1822" s="1" t="str">
        <f>IF(Append1[[#This Row],[total_day_charge]]&gt;30,"Heavy User",
IF(Append1[[#This Row],[total_eve_charge]]&gt;20,"Evening User",
IF(Append1[[#This Row],[total_night_charge]]&gt;10,"Night User","Low User")))</f>
        <v>Heavy User</v>
      </c>
    </row>
    <row r="1823" spans="1:27" hidden="1" x14ac:dyDescent="0.3">
      <c r="A1823">
        <v>1072</v>
      </c>
      <c r="B1823" s="1" t="s">
        <v>46</v>
      </c>
      <c r="C1823">
        <v>81</v>
      </c>
      <c r="D1823" s="1" t="s">
        <v>32</v>
      </c>
      <c r="E1823" s="1">
        <v>0</v>
      </c>
      <c r="F1823" s="1" t="s">
        <v>23</v>
      </c>
      <c r="G1823">
        <v>0</v>
      </c>
      <c r="H1823" t="str">
        <f>IF(Append1[[#This Row],[number_vmail_messages]]&lt;=10, "Low",
IF(Append1[[#This Row],[number_vmail_messages]]&lt;=25, "Medium", "High"))</f>
        <v>Low</v>
      </c>
      <c r="I1823">
        <v>166.2</v>
      </c>
      <c r="J1823">
        <v>102</v>
      </c>
      <c r="K1823">
        <v>28.25</v>
      </c>
      <c r="L1823">
        <v>217.6</v>
      </c>
      <c r="M1823">
        <v>112</v>
      </c>
      <c r="N1823">
        <v>18.5</v>
      </c>
      <c r="O1823">
        <v>220.2</v>
      </c>
      <c r="P1823">
        <v>68</v>
      </c>
      <c r="Q1823">
        <v>9.91</v>
      </c>
      <c r="R1823">
        <v>13.2</v>
      </c>
      <c r="S1823">
        <v>2</v>
      </c>
      <c r="T1823">
        <v>3.56</v>
      </c>
      <c r="U1823" t="str">
        <f>IF(Append1[[#This Row],[total_intl_charge]] &lt;= MEDIAN(Append1[total_intl_charge]), "Low", "High")</f>
        <v>High</v>
      </c>
      <c r="V1823">
        <v>4</v>
      </c>
      <c r="W1823" t="s">
        <v>23</v>
      </c>
      <c r="X1823" s="1" t="s">
        <v>23</v>
      </c>
      <c r="Y1823">
        <f>IF(Append1[[#This Row],[churn]]="yes", 1,0)</f>
        <v>0</v>
      </c>
      <c r="Z1823" t="str">
        <f>IF(Append1[[#This Row],[total_eve_charge]]&lt;=15,"Low",
IF(Append1[[#This Row],[total_eve_charge]]&lt;=19,"Medium","High"))</f>
        <v>Medium</v>
      </c>
      <c r="AA1823" s="1" t="str">
        <f>IF(Append1[[#This Row],[total_day_charge]]&gt;30,"Heavy User",
IF(Append1[[#This Row],[total_eve_charge]]&gt;20,"Evening User",
IF(Append1[[#This Row],[total_night_charge]]&gt;10,"Night User","Low User")))</f>
        <v>Low User</v>
      </c>
    </row>
    <row r="1824" spans="1:27" hidden="1" x14ac:dyDescent="0.3">
      <c r="A1824">
        <v>1073</v>
      </c>
      <c r="B1824" s="1" t="s">
        <v>63</v>
      </c>
      <c r="C1824">
        <v>28</v>
      </c>
      <c r="D1824" s="1" t="s">
        <v>22</v>
      </c>
      <c r="E1824" s="1">
        <v>0</v>
      </c>
      <c r="F1824" s="1" t="s">
        <v>23</v>
      </c>
      <c r="G1824">
        <v>0</v>
      </c>
      <c r="H1824" t="str">
        <f>IF(Append1[[#This Row],[number_vmail_messages]]&lt;=10, "Low",
IF(Append1[[#This Row],[number_vmail_messages]]&lt;=25, "Medium", "High"))</f>
        <v>Low</v>
      </c>
      <c r="I1824">
        <v>121.7</v>
      </c>
      <c r="J1824">
        <v>48</v>
      </c>
      <c r="K1824">
        <v>20.69</v>
      </c>
      <c r="L1824">
        <v>125.8</v>
      </c>
      <c r="M1824">
        <v>112</v>
      </c>
      <c r="N1824">
        <v>10.69</v>
      </c>
      <c r="O1824">
        <v>261.60000000000002</v>
      </c>
      <c r="P1824">
        <v>122</v>
      </c>
      <c r="Q1824">
        <v>11.77</v>
      </c>
      <c r="R1824">
        <v>8.3000000000000007</v>
      </c>
      <c r="S1824">
        <v>2</v>
      </c>
      <c r="T1824">
        <v>2.2400000000000002</v>
      </c>
      <c r="U1824" t="str">
        <f>IF(Append1[[#This Row],[total_intl_charge]] &lt;= MEDIAN(Append1[total_intl_charge]), "Low", "High")</f>
        <v>Low</v>
      </c>
      <c r="V1824">
        <v>6</v>
      </c>
      <c r="W1824" t="s">
        <v>24</v>
      </c>
      <c r="X1824" s="1" t="s">
        <v>23</v>
      </c>
      <c r="Y1824">
        <f>IF(Append1[[#This Row],[churn]]="yes", 1,0)</f>
        <v>1</v>
      </c>
      <c r="Z1824" t="str">
        <f>IF(Append1[[#This Row],[total_eve_charge]]&lt;=15,"Low",
IF(Append1[[#This Row],[total_eve_charge]]&lt;=19,"Medium","High"))</f>
        <v>Low</v>
      </c>
      <c r="AA1824" s="1" t="str">
        <f>IF(Append1[[#This Row],[total_day_charge]]&gt;30,"Heavy User",
IF(Append1[[#This Row],[total_eve_charge]]&gt;20,"Evening User",
IF(Append1[[#This Row],[total_night_charge]]&gt;10,"Night User","Low User")))</f>
        <v>Night User</v>
      </c>
    </row>
    <row r="1825" spans="1:27" hidden="1" x14ac:dyDescent="0.3">
      <c r="A1825">
        <v>1074</v>
      </c>
      <c r="B1825" s="1" t="s">
        <v>25</v>
      </c>
      <c r="C1825">
        <v>111</v>
      </c>
      <c r="D1825" s="1" t="s">
        <v>26</v>
      </c>
      <c r="E1825" s="1">
        <v>0</v>
      </c>
      <c r="F1825" s="1" t="s">
        <v>23</v>
      </c>
      <c r="G1825">
        <v>0</v>
      </c>
      <c r="H1825" t="str">
        <f>IF(Append1[[#This Row],[number_vmail_messages]]&lt;=10, "Low",
IF(Append1[[#This Row],[number_vmail_messages]]&lt;=25, "Medium", "High"))</f>
        <v>Low</v>
      </c>
      <c r="I1825">
        <v>176.4</v>
      </c>
      <c r="J1825">
        <v>62</v>
      </c>
      <c r="K1825">
        <v>29.99</v>
      </c>
      <c r="L1825">
        <v>201</v>
      </c>
      <c r="M1825">
        <v>124</v>
      </c>
      <c r="N1825">
        <v>17.09</v>
      </c>
      <c r="O1825">
        <v>150.4</v>
      </c>
      <c r="P1825">
        <v>138</v>
      </c>
      <c r="Q1825">
        <v>6.77</v>
      </c>
      <c r="R1825">
        <v>11.2</v>
      </c>
      <c r="S1825">
        <v>2</v>
      </c>
      <c r="T1825">
        <v>3.02</v>
      </c>
      <c r="U1825" t="str">
        <f>IF(Append1[[#This Row],[total_intl_charge]] &lt;= MEDIAN(Append1[total_intl_charge]), "Low", "High")</f>
        <v>High</v>
      </c>
      <c r="V1825">
        <v>0</v>
      </c>
      <c r="W1825" t="s">
        <v>23</v>
      </c>
      <c r="X1825" s="1" t="s">
        <v>23</v>
      </c>
      <c r="Y1825">
        <f>IF(Append1[[#This Row],[churn]]="yes", 1,0)</f>
        <v>0</v>
      </c>
      <c r="Z1825" t="str">
        <f>IF(Append1[[#This Row],[total_eve_charge]]&lt;=15,"Low",
IF(Append1[[#This Row],[total_eve_charge]]&lt;=19,"Medium","High"))</f>
        <v>Medium</v>
      </c>
      <c r="AA1825" s="1" t="str">
        <f>IF(Append1[[#This Row],[total_day_charge]]&gt;30,"Heavy User",
IF(Append1[[#This Row],[total_eve_charge]]&gt;20,"Evening User",
IF(Append1[[#This Row],[total_night_charge]]&gt;10,"Night User","Low User")))</f>
        <v>Low User</v>
      </c>
    </row>
    <row r="1826" spans="1:27" x14ac:dyDescent="0.3">
      <c r="A1826">
        <v>1075</v>
      </c>
      <c r="B1826" s="1" t="s">
        <v>74</v>
      </c>
      <c r="C1826">
        <v>3</v>
      </c>
      <c r="D1826" s="1" t="s">
        <v>26</v>
      </c>
      <c r="E1826" s="1">
        <v>0</v>
      </c>
      <c r="F1826" s="1" t="s">
        <v>24</v>
      </c>
      <c r="G1826">
        <v>27</v>
      </c>
      <c r="H1826" t="str">
        <f>IF(Append1[[#This Row],[number_vmail_messages]]&lt;=10, "Low",
IF(Append1[[#This Row],[number_vmail_messages]]&lt;=25, "Medium", "High"))</f>
        <v>High</v>
      </c>
      <c r="I1826">
        <v>67.400000000000006</v>
      </c>
      <c r="J1826">
        <v>116</v>
      </c>
      <c r="K1826">
        <v>11.46</v>
      </c>
      <c r="L1826">
        <v>244</v>
      </c>
      <c r="M1826">
        <v>78</v>
      </c>
      <c r="N1826">
        <v>20.74</v>
      </c>
      <c r="O1826">
        <v>281.10000000000002</v>
      </c>
      <c r="P1826">
        <v>93</v>
      </c>
      <c r="Q1826">
        <v>12.65</v>
      </c>
      <c r="R1826">
        <v>11.4</v>
      </c>
      <c r="S1826">
        <v>2</v>
      </c>
      <c r="T1826">
        <v>3.08</v>
      </c>
      <c r="U1826" t="str">
        <f>IF(Append1[[#This Row],[total_intl_charge]] &lt;= MEDIAN(Append1[total_intl_charge]), "Low", "High")</f>
        <v>High</v>
      </c>
      <c r="V1826">
        <v>2</v>
      </c>
      <c r="W1826" t="s">
        <v>23</v>
      </c>
      <c r="X1826" s="1" t="s">
        <v>23</v>
      </c>
      <c r="Y1826">
        <f>IF(Append1[[#This Row],[churn]]="yes", 1,0)</f>
        <v>0</v>
      </c>
      <c r="Z1826" t="str">
        <f>IF(Append1[[#This Row],[total_eve_charge]]&lt;=15,"Low",
IF(Append1[[#This Row],[total_eve_charge]]&lt;=19,"Medium","High"))</f>
        <v>High</v>
      </c>
      <c r="AA1826" s="1" t="str">
        <f>IF(Append1[[#This Row],[total_day_charge]]&gt;30,"Heavy User",
IF(Append1[[#This Row],[total_eve_charge]]&gt;20,"Evening User",
IF(Append1[[#This Row],[total_night_charge]]&gt;10,"Night User","Low User")))</f>
        <v>Evening User</v>
      </c>
    </row>
    <row r="1827" spans="1:27" hidden="1" x14ac:dyDescent="0.3">
      <c r="A1827">
        <v>1076</v>
      </c>
      <c r="B1827" s="1" t="s">
        <v>46</v>
      </c>
      <c r="C1827">
        <v>51</v>
      </c>
      <c r="D1827" s="1" t="s">
        <v>22</v>
      </c>
      <c r="E1827" s="1">
        <v>0</v>
      </c>
      <c r="F1827" s="1" t="s">
        <v>23</v>
      </c>
      <c r="G1827">
        <v>0</v>
      </c>
      <c r="H1827" t="str">
        <f>IF(Append1[[#This Row],[number_vmail_messages]]&lt;=10, "Low",
IF(Append1[[#This Row],[number_vmail_messages]]&lt;=25, "Medium", "High"))</f>
        <v>Low</v>
      </c>
      <c r="I1827">
        <v>229.7</v>
      </c>
      <c r="J1827">
        <v>129</v>
      </c>
      <c r="K1827">
        <v>39.049999999999997</v>
      </c>
      <c r="L1827">
        <v>336</v>
      </c>
      <c r="M1827">
        <v>104</v>
      </c>
      <c r="N1827">
        <v>28.56</v>
      </c>
      <c r="O1827">
        <v>192.8</v>
      </c>
      <c r="P1827">
        <v>128</v>
      </c>
      <c r="Q1827">
        <v>8.68</v>
      </c>
      <c r="R1827">
        <v>9.6</v>
      </c>
      <c r="S1827">
        <v>1</v>
      </c>
      <c r="T1827">
        <v>2.59</v>
      </c>
      <c r="U1827" t="str">
        <f>IF(Append1[[#This Row],[total_intl_charge]] &lt;= MEDIAN(Append1[total_intl_charge]), "Low", "High")</f>
        <v>Low</v>
      </c>
      <c r="V1827">
        <v>1</v>
      </c>
      <c r="W1827" t="s">
        <v>24</v>
      </c>
      <c r="X1827" s="1" t="s">
        <v>23</v>
      </c>
      <c r="Y1827">
        <f>IF(Append1[[#This Row],[churn]]="yes", 1,0)</f>
        <v>1</v>
      </c>
      <c r="Z1827" t="str">
        <f>IF(Append1[[#This Row],[total_eve_charge]]&lt;=15,"Low",
IF(Append1[[#This Row],[total_eve_charge]]&lt;=19,"Medium","High"))</f>
        <v>High</v>
      </c>
      <c r="AA1827" s="1" t="str">
        <f>IF(Append1[[#This Row],[total_day_charge]]&gt;30,"Heavy User",
IF(Append1[[#This Row],[total_eve_charge]]&gt;20,"Evening User",
IF(Append1[[#This Row],[total_night_charge]]&gt;10,"Night User","Low User")))</f>
        <v>Heavy User</v>
      </c>
    </row>
    <row r="1828" spans="1:27" x14ac:dyDescent="0.3">
      <c r="A1828">
        <v>1077</v>
      </c>
      <c r="B1828" s="1" t="s">
        <v>45</v>
      </c>
      <c r="C1828">
        <v>68</v>
      </c>
      <c r="D1828" s="1" t="s">
        <v>22</v>
      </c>
      <c r="E1828" s="1">
        <v>0</v>
      </c>
      <c r="F1828" s="1" t="s">
        <v>24</v>
      </c>
      <c r="G1828">
        <v>24</v>
      </c>
      <c r="H1828" t="str">
        <f>IF(Append1[[#This Row],[number_vmail_messages]]&lt;=10, "Low",
IF(Append1[[#This Row],[number_vmail_messages]]&lt;=25, "Medium", "High"))</f>
        <v>Medium</v>
      </c>
      <c r="I1828">
        <v>176</v>
      </c>
      <c r="J1828">
        <v>118</v>
      </c>
      <c r="K1828">
        <v>29.92</v>
      </c>
      <c r="L1828">
        <v>277.89999999999998</v>
      </c>
      <c r="M1828">
        <v>116</v>
      </c>
      <c r="N1828">
        <v>23.62</v>
      </c>
      <c r="O1828">
        <v>174.7</v>
      </c>
      <c r="P1828">
        <v>71</v>
      </c>
      <c r="Q1828">
        <v>7.86</v>
      </c>
      <c r="R1828">
        <v>14.7</v>
      </c>
      <c r="S1828">
        <v>7</v>
      </c>
      <c r="T1828">
        <v>3.97</v>
      </c>
      <c r="U1828" t="str">
        <f>IF(Append1[[#This Row],[total_intl_charge]] &lt;= MEDIAN(Append1[total_intl_charge]), "Low", "High")</f>
        <v>High</v>
      </c>
      <c r="V1828">
        <v>1</v>
      </c>
      <c r="W1828" t="s">
        <v>23</v>
      </c>
      <c r="X1828" s="1" t="s">
        <v>23</v>
      </c>
      <c r="Y1828">
        <f>IF(Append1[[#This Row],[churn]]="yes", 1,0)</f>
        <v>0</v>
      </c>
      <c r="Z1828" t="str">
        <f>IF(Append1[[#This Row],[total_eve_charge]]&lt;=15,"Low",
IF(Append1[[#This Row],[total_eve_charge]]&lt;=19,"Medium","High"))</f>
        <v>High</v>
      </c>
      <c r="AA1828" s="1" t="str">
        <f>IF(Append1[[#This Row],[total_day_charge]]&gt;30,"Heavy User",
IF(Append1[[#This Row],[total_eve_charge]]&gt;20,"Evening User",
IF(Append1[[#This Row],[total_night_charge]]&gt;10,"Night User","Low User")))</f>
        <v>Evening User</v>
      </c>
    </row>
    <row r="1829" spans="1:27" hidden="1" x14ac:dyDescent="0.3">
      <c r="A1829">
        <v>1078</v>
      </c>
      <c r="B1829" s="1" t="s">
        <v>44</v>
      </c>
      <c r="C1829">
        <v>163</v>
      </c>
      <c r="D1829" s="1" t="s">
        <v>32</v>
      </c>
      <c r="E1829" s="1">
        <v>0</v>
      </c>
      <c r="F1829" s="1" t="s">
        <v>23</v>
      </c>
      <c r="G1829">
        <v>0</v>
      </c>
      <c r="H1829" t="str">
        <f>IF(Append1[[#This Row],[number_vmail_messages]]&lt;=10, "Low",
IF(Append1[[#This Row],[number_vmail_messages]]&lt;=25, "Medium", "High"))</f>
        <v>Low</v>
      </c>
      <c r="I1829">
        <v>247.7</v>
      </c>
      <c r="J1829">
        <v>77</v>
      </c>
      <c r="K1829">
        <v>42.11</v>
      </c>
      <c r="L1829">
        <v>269.5</v>
      </c>
      <c r="M1829">
        <v>108</v>
      </c>
      <c r="N1829">
        <v>22.91</v>
      </c>
      <c r="O1829">
        <v>167.3</v>
      </c>
      <c r="P1829">
        <v>82</v>
      </c>
      <c r="Q1829">
        <v>7.53</v>
      </c>
      <c r="R1829">
        <v>9.6</v>
      </c>
      <c r="S1829">
        <v>7</v>
      </c>
      <c r="T1829">
        <v>2.59</v>
      </c>
      <c r="U1829" t="str">
        <f>IF(Append1[[#This Row],[total_intl_charge]] &lt;= MEDIAN(Append1[total_intl_charge]), "Low", "High")</f>
        <v>Low</v>
      </c>
      <c r="V1829">
        <v>0</v>
      </c>
      <c r="W1829" t="s">
        <v>24</v>
      </c>
      <c r="X1829" s="1" t="s">
        <v>23</v>
      </c>
      <c r="Y1829">
        <f>IF(Append1[[#This Row],[churn]]="yes", 1,0)</f>
        <v>1</v>
      </c>
      <c r="Z1829" t="str">
        <f>IF(Append1[[#This Row],[total_eve_charge]]&lt;=15,"Low",
IF(Append1[[#This Row],[total_eve_charge]]&lt;=19,"Medium","High"))</f>
        <v>High</v>
      </c>
      <c r="AA1829" s="1" t="str">
        <f>IF(Append1[[#This Row],[total_day_charge]]&gt;30,"Heavy User",
IF(Append1[[#This Row],[total_eve_charge]]&gt;20,"Evening User",
IF(Append1[[#This Row],[total_night_charge]]&gt;10,"Night User","Low User")))</f>
        <v>Heavy User</v>
      </c>
    </row>
    <row r="1830" spans="1:27" hidden="1" x14ac:dyDescent="0.3">
      <c r="A1830">
        <v>1079</v>
      </c>
      <c r="B1830" s="1" t="s">
        <v>21</v>
      </c>
      <c r="C1830">
        <v>87</v>
      </c>
      <c r="D1830" s="1" t="s">
        <v>26</v>
      </c>
      <c r="E1830" s="1">
        <v>0</v>
      </c>
      <c r="F1830" s="1" t="s">
        <v>23</v>
      </c>
      <c r="G1830">
        <v>0</v>
      </c>
      <c r="H1830" t="str">
        <f>IF(Append1[[#This Row],[number_vmail_messages]]&lt;=10, "Low",
IF(Append1[[#This Row],[number_vmail_messages]]&lt;=25, "Medium", "High"))</f>
        <v>Low</v>
      </c>
      <c r="I1830">
        <v>115.4</v>
      </c>
      <c r="J1830">
        <v>90</v>
      </c>
      <c r="K1830">
        <v>19.62</v>
      </c>
      <c r="L1830">
        <v>262.60000000000002</v>
      </c>
      <c r="M1830">
        <v>68</v>
      </c>
      <c r="N1830">
        <v>22.32</v>
      </c>
      <c r="O1830">
        <v>245.7</v>
      </c>
      <c r="P1830">
        <v>69</v>
      </c>
      <c r="Q1830">
        <v>11.06</v>
      </c>
      <c r="R1830">
        <v>13.1</v>
      </c>
      <c r="S1830">
        <v>5</v>
      </c>
      <c r="T1830">
        <v>3.54</v>
      </c>
      <c r="U1830" t="str">
        <f>IF(Append1[[#This Row],[total_intl_charge]] &lt;= MEDIAN(Append1[total_intl_charge]), "Low", "High")</f>
        <v>High</v>
      </c>
      <c r="V1830">
        <v>2</v>
      </c>
      <c r="W1830" t="s">
        <v>23</v>
      </c>
      <c r="X1830" s="1" t="s">
        <v>23</v>
      </c>
      <c r="Y1830">
        <f>IF(Append1[[#This Row],[churn]]="yes", 1,0)</f>
        <v>0</v>
      </c>
      <c r="Z1830" t="str">
        <f>IF(Append1[[#This Row],[total_eve_charge]]&lt;=15,"Low",
IF(Append1[[#This Row],[total_eve_charge]]&lt;=19,"Medium","High"))</f>
        <v>High</v>
      </c>
      <c r="AA1830" s="1" t="str">
        <f>IF(Append1[[#This Row],[total_day_charge]]&gt;30,"Heavy User",
IF(Append1[[#This Row],[total_eve_charge]]&gt;20,"Evening User",
IF(Append1[[#This Row],[total_night_charge]]&gt;10,"Night User","Low User")))</f>
        <v>Evening User</v>
      </c>
    </row>
    <row r="1831" spans="1:27" hidden="1" x14ac:dyDescent="0.3">
      <c r="A1831">
        <v>1080</v>
      </c>
      <c r="B1831" s="1" t="s">
        <v>72</v>
      </c>
      <c r="C1831">
        <v>58</v>
      </c>
      <c r="D1831" s="1" t="s">
        <v>26</v>
      </c>
      <c r="E1831" s="1">
        <v>0</v>
      </c>
      <c r="F1831" s="1" t="s">
        <v>23</v>
      </c>
      <c r="G1831">
        <v>0</v>
      </c>
      <c r="H1831" t="str">
        <f>IF(Append1[[#This Row],[number_vmail_messages]]&lt;=10, "Low",
IF(Append1[[#This Row],[number_vmail_messages]]&lt;=25, "Medium", "High"))</f>
        <v>Low</v>
      </c>
      <c r="I1831">
        <v>112.2</v>
      </c>
      <c r="J1831">
        <v>95</v>
      </c>
      <c r="K1831">
        <v>19.07</v>
      </c>
      <c r="L1831">
        <v>209.6</v>
      </c>
      <c r="M1831">
        <v>108</v>
      </c>
      <c r="N1831">
        <v>17.82</v>
      </c>
      <c r="O1831">
        <v>260.89999999999998</v>
      </c>
      <c r="P1831">
        <v>78</v>
      </c>
      <c r="Q1831">
        <v>11.74</v>
      </c>
      <c r="R1831">
        <v>13.9</v>
      </c>
      <c r="S1831">
        <v>1</v>
      </c>
      <c r="T1831">
        <v>3.75</v>
      </c>
      <c r="U1831" t="str">
        <f>IF(Append1[[#This Row],[total_intl_charge]] &lt;= MEDIAN(Append1[total_intl_charge]), "Low", "High")</f>
        <v>High</v>
      </c>
      <c r="V1831">
        <v>0</v>
      </c>
      <c r="W1831" t="s">
        <v>24</v>
      </c>
      <c r="X1831" s="1" t="s">
        <v>23</v>
      </c>
      <c r="Y1831">
        <f>IF(Append1[[#This Row],[churn]]="yes", 1,0)</f>
        <v>1</v>
      </c>
      <c r="Z1831" t="str">
        <f>IF(Append1[[#This Row],[total_eve_charge]]&lt;=15,"Low",
IF(Append1[[#This Row],[total_eve_charge]]&lt;=19,"Medium","High"))</f>
        <v>Medium</v>
      </c>
      <c r="AA1831" s="1" t="str">
        <f>IF(Append1[[#This Row],[total_day_charge]]&gt;30,"Heavy User",
IF(Append1[[#This Row],[total_eve_charge]]&gt;20,"Evening User",
IF(Append1[[#This Row],[total_night_charge]]&gt;10,"Night User","Low User")))</f>
        <v>Night User</v>
      </c>
    </row>
    <row r="1832" spans="1:27" hidden="1" x14ac:dyDescent="0.3">
      <c r="A1832">
        <v>1081</v>
      </c>
      <c r="B1832" s="1" t="s">
        <v>38</v>
      </c>
      <c r="C1832">
        <v>109</v>
      </c>
      <c r="D1832" s="1" t="s">
        <v>32</v>
      </c>
      <c r="E1832" s="1">
        <v>0</v>
      </c>
      <c r="F1832" s="1" t="s">
        <v>23</v>
      </c>
      <c r="G1832">
        <v>0</v>
      </c>
      <c r="H1832" t="str">
        <f>IF(Append1[[#This Row],[number_vmail_messages]]&lt;=10, "Low",
IF(Append1[[#This Row],[number_vmail_messages]]&lt;=25, "Medium", "High"))</f>
        <v>Low</v>
      </c>
      <c r="I1832">
        <v>162.6</v>
      </c>
      <c r="J1832">
        <v>138</v>
      </c>
      <c r="K1832">
        <v>27.64</v>
      </c>
      <c r="L1832">
        <v>154</v>
      </c>
      <c r="M1832">
        <v>109</v>
      </c>
      <c r="N1832">
        <v>13.09</v>
      </c>
      <c r="O1832">
        <v>209.7</v>
      </c>
      <c r="P1832">
        <v>118</v>
      </c>
      <c r="Q1832">
        <v>9.44</v>
      </c>
      <c r="R1832">
        <v>11.5</v>
      </c>
      <c r="S1832">
        <v>4</v>
      </c>
      <c r="T1832">
        <v>3.11</v>
      </c>
      <c r="U1832" t="str">
        <f>IF(Append1[[#This Row],[total_intl_charge]] &lt;= MEDIAN(Append1[total_intl_charge]), "Low", "High")</f>
        <v>High</v>
      </c>
      <c r="V1832">
        <v>0</v>
      </c>
      <c r="W1832" t="s">
        <v>23</v>
      </c>
      <c r="X1832" s="1" t="s">
        <v>23</v>
      </c>
      <c r="Y1832">
        <f>IF(Append1[[#This Row],[churn]]="yes", 1,0)</f>
        <v>0</v>
      </c>
      <c r="Z1832" t="str">
        <f>IF(Append1[[#This Row],[total_eve_charge]]&lt;=15,"Low",
IF(Append1[[#This Row],[total_eve_charge]]&lt;=19,"Medium","High"))</f>
        <v>Low</v>
      </c>
      <c r="AA1832" s="1" t="str">
        <f>IF(Append1[[#This Row],[total_day_charge]]&gt;30,"Heavy User",
IF(Append1[[#This Row],[total_eve_charge]]&gt;20,"Evening User",
IF(Append1[[#This Row],[total_night_charge]]&gt;10,"Night User","Low User")))</f>
        <v>Low User</v>
      </c>
    </row>
    <row r="1833" spans="1:27" hidden="1" x14ac:dyDescent="0.3">
      <c r="A1833">
        <v>1082</v>
      </c>
      <c r="B1833" s="1" t="s">
        <v>61</v>
      </c>
      <c r="C1833">
        <v>111</v>
      </c>
      <c r="D1833" s="1" t="s">
        <v>22</v>
      </c>
      <c r="E1833" s="1">
        <v>0</v>
      </c>
      <c r="F1833" s="1" t="s">
        <v>23</v>
      </c>
      <c r="G1833">
        <v>0</v>
      </c>
      <c r="H1833" t="str">
        <f>IF(Append1[[#This Row],[number_vmail_messages]]&lt;=10, "Low",
IF(Append1[[#This Row],[number_vmail_messages]]&lt;=25, "Medium", "High"))</f>
        <v>Low</v>
      </c>
      <c r="I1833">
        <v>229.4</v>
      </c>
      <c r="J1833">
        <v>107</v>
      </c>
      <c r="K1833">
        <v>39</v>
      </c>
      <c r="L1833">
        <v>214.1</v>
      </c>
      <c r="M1833">
        <v>99</v>
      </c>
      <c r="N1833">
        <v>18.2</v>
      </c>
      <c r="O1833">
        <v>289.60000000000002</v>
      </c>
      <c r="P1833">
        <v>95</v>
      </c>
      <c r="Q1833">
        <v>13.03</v>
      </c>
      <c r="R1833">
        <v>10.4</v>
      </c>
      <c r="S1833">
        <v>6</v>
      </c>
      <c r="T1833">
        <v>2.81</v>
      </c>
      <c r="U1833" t="str">
        <f>IF(Append1[[#This Row],[total_intl_charge]] &lt;= MEDIAN(Append1[total_intl_charge]), "Low", "High")</f>
        <v>High</v>
      </c>
      <c r="V1833">
        <v>4</v>
      </c>
      <c r="W1833" t="s">
        <v>23</v>
      </c>
      <c r="X1833" s="1" t="s">
        <v>23</v>
      </c>
      <c r="Y1833">
        <f>IF(Append1[[#This Row],[churn]]="yes", 1,0)</f>
        <v>0</v>
      </c>
      <c r="Z1833" t="str">
        <f>IF(Append1[[#This Row],[total_eve_charge]]&lt;=15,"Low",
IF(Append1[[#This Row],[total_eve_charge]]&lt;=19,"Medium","High"))</f>
        <v>Medium</v>
      </c>
      <c r="AA1833" s="1" t="str">
        <f>IF(Append1[[#This Row],[total_day_charge]]&gt;30,"Heavy User",
IF(Append1[[#This Row],[total_eve_charge]]&gt;20,"Evening User",
IF(Append1[[#This Row],[total_night_charge]]&gt;10,"Night User","Low User")))</f>
        <v>Heavy User</v>
      </c>
    </row>
    <row r="1834" spans="1:27" hidden="1" x14ac:dyDescent="0.3">
      <c r="A1834">
        <v>1083</v>
      </c>
      <c r="B1834" s="1" t="s">
        <v>48</v>
      </c>
      <c r="C1834">
        <v>144</v>
      </c>
      <c r="D1834" s="1" t="s">
        <v>22</v>
      </c>
      <c r="E1834" s="1">
        <v>0</v>
      </c>
      <c r="F1834" s="1" t="s">
        <v>23</v>
      </c>
      <c r="G1834">
        <v>0</v>
      </c>
      <c r="H1834" t="str">
        <f>IF(Append1[[#This Row],[number_vmail_messages]]&lt;=10, "Low",
IF(Append1[[#This Row],[number_vmail_messages]]&lt;=25, "Medium", "High"))</f>
        <v>Low</v>
      </c>
      <c r="I1834">
        <v>139.6</v>
      </c>
      <c r="J1834">
        <v>96</v>
      </c>
      <c r="K1834">
        <v>23.73</v>
      </c>
      <c r="L1834">
        <v>124.2</v>
      </c>
      <c r="M1834">
        <v>93</v>
      </c>
      <c r="N1834">
        <v>10.56</v>
      </c>
      <c r="O1834">
        <v>95.6</v>
      </c>
      <c r="P1834">
        <v>75</v>
      </c>
      <c r="Q1834">
        <v>4.3</v>
      </c>
      <c r="R1834">
        <v>15</v>
      </c>
      <c r="S1834">
        <v>4</v>
      </c>
      <c r="T1834">
        <v>4.05</v>
      </c>
      <c r="U1834" t="str">
        <f>IF(Append1[[#This Row],[total_intl_charge]] &lt;= MEDIAN(Append1[total_intl_charge]), "Low", "High")</f>
        <v>High</v>
      </c>
      <c r="V1834">
        <v>2</v>
      </c>
      <c r="W1834" t="s">
        <v>23</v>
      </c>
      <c r="X1834" s="1" t="s">
        <v>23</v>
      </c>
      <c r="Y1834">
        <f>IF(Append1[[#This Row],[churn]]="yes", 1,0)</f>
        <v>0</v>
      </c>
      <c r="Z1834" t="str">
        <f>IF(Append1[[#This Row],[total_eve_charge]]&lt;=15,"Low",
IF(Append1[[#This Row],[total_eve_charge]]&lt;=19,"Medium","High"))</f>
        <v>Low</v>
      </c>
      <c r="AA1834" s="1" t="str">
        <f>IF(Append1[[#This Row],[total_day_charge]]&gt;30,"Heavy User",
IF(Append1[[#This Row],[total_eve_charge]]&gt;20,"Evening User",
IF(Append1[[#This Row],[total_night_charge]]&gt;10,"Night User","Low User")))</f>
        <v>Low User</v>
      </c>
    </row>
    <row r="1835" spans="1:27" hidden="1" x14ac:dyDescent="0.3">
      <c r="A1835">
        <v>1084</v>
      </c>
      <c r="B1835" s="1" t="s">
        <v>64</v>
      </c>
      <c r="C1835">
        <v>135</v>
      </c>
      <c r="D1835" s="1" t="s">
        <v>22</v>
      </c>
      <c r="E1835" s="1">
        <v>0</v>
      </c>
      <c r="F1835" s="1" t="s">
        <v>23</v>
      </c>
      <c r="G1835">
        <v>0</v>
      </c>
      <c r="H1835" t="str">
        <f>IF(Append1[[#This Row],[number_vmail_messages]]&lt;=10, "Low",
IF(Append1[[#This Row],[number_vmail_messages]]&lt;=25, "Medium", "High"))</f>
        <v>Low</v>
      </c>
      <c r="I1835">
        <v>263.8</v>
      </c>
      <c r="J1835">
        <v>66</v>
      </c>
      <c r="K1835">
        <v>44.85</v>
      </c>
      <c r="L1835">
        <v>251.3</v>
      </c>
      <c r="M1835">
        <v>116</v>
      </c>
      <c r="N1835">
        <v>21.36</v>
      </c>
      <c r="O1835">
        <v>200.1</v>
      </c>
      <c r="P1835">
        <v>112</v>
      </c>
      <c r="Q1835">
        <v>9</v>
      </c>
      <c r="R1835">
        <v>8.4</v>
      </c>
      <c r="S1835">
        <v>2</v>
      </c>
      <c r="T1835">
        <v>2.27</v>
      </c>
      <c r="U1835" t="str">
        <f>IF(Append1[[#This Row],[total_intl_charge]] &lt;= MEDIAN(Append1[total_intl_charge]), "Low", "High")</f>
        <v>Low</v>
      </c>
      <c r="V1835">
        <v>5</v>
      </c>
      <c r="W1835" t="s">
        <v>24</v>
      </c>
      <c r="X1835" s="1" t="s">
        <v>23</v>
      </c>
      <c r="Y1835">
        <f>IF(Append1[[#This Row],[churn]]="yes", 1,0)</f>
        <v>1</v>
      </c>
      <c r="Z1835" t="str">
        <f>IF(Append1[[#This Row],[total_eve_charge]]&lt;=15,"Low",
IF(Append1[[#This Row],[total_eve_charge]]&lt;=19,"Medium","High"))</f>
        <v>High</v>
      </c>
      <c r="AA1835" s="1" t="str">
        <f>IF(Append1[[#This Row],[total_day_charge]]&gt;30,"Heavy User",
IF(Append1[[#This Row],[total_eve_charge]]&gt;20,"Evening User",
IF(Append1[[#This Row],[total_night_charge]]&gt;10,"Night User","Low User")))</f>
        <v>Heavy User</v>
      </c>
    </row>
    <row r="1836" spans="1:27" x14ac:dyDescent="0.3">
      <c r="A1836">
        <v>1085</v>
      </c>
      <c r="B1836" s="1" t="s">
        <v>30</v>
      </c>
      <c r="C1836">
        <v>107</v>
      </c>
      <c r="D1836" s="1" t="s">
        <v>22</v>
      </c>
      <c r="E1836" s="1">
        <v>0</v>
      </c>
      <c r="F1836" s="1" t="s">
        <v>24</v>
      </c>
      <c r="G1836">
        <v>14</v>
      </c>
      <c r="H1836" t="str">
        <f>IF(Append1[[#This Row],[number_vmail_messages]]&lt;=10, "Low",
IF(Append1[[#This Row],[number_vmail_messages]]&lt;=25, "Medium", "High"))</f>
        <v>Medium</v>
      </c>
      <c r="I1836">
        <v>114.3</v>
      </c>
      <c r="J1836">
        <v>132</v>
      </c>
      <c r="K1836">
        <v>19.43</v>
      </c>
      <c r="L1836">
        <v>199.8</v>
      </c>
      <c r="M1836">
        <v>91</v>
      </c>
      <c r="N1836">
        <v>16.98</v>
      </c>
      <c r="O1836">
        <v>194.7</v>
      </c>
      <c r="P1836">
        <v>74</v>
      </c>
      <c r="Q1836">
        <v>8.76</v>
      </c>
      <c r="R1836">
        <v>7.5</v>
      </c>
      <c r="S1836">
        <v>8</v>
      </c>
      <c r="T1836">
        <v>2.0299999999999998</v>
      </c>
      <c r="U1836" t="str">
        <f>IF(Append1[[#This Row],[total_intl_charge]] &lt;= MEDIAN(Append1[total_intl_charge]), "Low", "High")</f>
        <v>Low</v>
      </c>
      <c r="V1836">
        <v>1</v>
      </c>
      <c r="W1836" t="s">
        <v>23</v>
      </c>
      <c r="X1836" s="1" t="s">
        <v>23</v>
      </c>
      <c r="Y1836">
        <f>IF(Append1[[#This Row],[churn]]="yes", 1,0)</f>
        <v>0</v>
      </c>
      <c r="Z1836" t="str">
        <f>IF(Append1[[#This Row],[total_eve_charge]]&lt;=15,"Low",
IF(Append1[[#This Row],[total_eve_charge]]&lt;=19,"Medium","High"))</f>
        <v>Medium</v>
      </c>
      <c r="AA1836" s="1" t="str">
        <f>IF(Append1[[#This Row],[total_day_charge]]&gt;30,"Heavy User",
IF(Append1[[#This Row],[total_eve_charge]]&gt;20,"Evening User",
IF(Append1[[#This Row],[total_night_charge]]&gt;10,"Night User","Low User")))</f>
        <v>Low User</v>
      </c>
    </row>
    <row r="1837" spans="1:27" hidden="1" x14ac:dyDescent="0.3">
      <c r="A1837">
        <v>1086</v>
      </c>
      <c r="B1837" s="1" t="s">
        <v>67</v>
      </c>
      <c r="C1837">
        <v>149</v>
      </c>
      <c r="D1837" s="1" t="s">
        <v>32</v>
      </c>
      <c r="E1837" s="1">
        <v>0</v>
      </c>
      <c r="F1837" s="1" t="s">
        <v>23</v>
      </c>
      <c r="G1837">
        <v>0</v>
      </c>
      <c r="H1837" t="str">
        <f>IF(Append1[[#This Row],[number_vmail_messages]]&lt;=10, "Low",
IF(Append1[[#This Row],[number_vmail_messages]]&lt;=25, "Medium", "High"))</f>
        <v>Low</v>
      </c>
      <c r="I1837">
        <v>196.3</v>
      </c>
      <c r="J1837">
        <v>108</v>
      </c>
      <c r="K1837">
        <v>33.369999999999997</v>
      </c>
      <c r="L1837">
        <v>136.80000000000001</v>
      </c>
      <c r="M1837">
        <v>96</v>
      </c>
      <c r="N1837">
        <v>11.63</v>
      </c>
      <c r="O1837">
        <v>154.69999999999999</v>
      </c>
      <c r="P1837">
        <v>87</v>
      </c>
      <c r="Q1837">
        <v>6.96</v>
      </c>
      <c r="R1837">
        <v>7.7</v>
      </c>
      <c r="S1837">
        <v>3</v>
      </c>
      <c r="T1837">
        <v>2.08</v>
      </c>
      <c r="U1837" t="str">
        <f>IF(Append1[[#This Row],[total_intl_charge]] &lt;= MEDIAN(Append1[total_intl_charge]), "Low", "High")</f>
        <v>Low</v>
      </c>
      <c r="V1837">
        <v>2</v>
      </c>
      <c r="W1837" t="s">
        <v>23</v>
      </c>
      <c r="X1837" s="1" t="s">
        <v>23</v>
      </c>
      <c r="Y1837">
        <f>IF(Append1[[#This Row],[churn]]="yes", 1,0)</f>
        <v>0</v>
      </c>
      <c r="Z1837" t="str">
        <f>IF(Append1[[#This Row],[total_eve_charge]]&lt;=15,"Low",
IF(Append1[[#This Row],[total_eve_charge]]&lt;=19,"Medium","High"))</f>
        <v>Low</v>
      </c>
      <c r="AA1837" s="1" t="str">
        <f>IF(Append1[[#This Row],[total_day_charge]]&gt;30,"Heavy User",
IF(Append1[[#This Row],[total_eve_charge]]&gt;20,"Evening User",
IF(Append1[[#This Row],[total_night_charge]]&gt;10,"Night User","Low User")))</f>
        <v>Heavy User</v>
      </c>
    </row>
    <row r="1838" spans="1:27" hidden="1" x14ac:dyDescent="0.3">
      <c r="A1838">
        <v>1087</v>
      </c>
      <c r="B1838" s="1" t="s">
        <v>42</v>
      </c>
      <c r="C1838">
        <v>56</v>
      </c>
      <c r="D1838" s="1" t="s">
        <v>26</v>
      </c>
      <c r="E1838" s="1">
        <v>0</v>
      </c>
      <c r="F1838" s="1" t="s">
        <v>23</v>
      </c>
      <c r="G1838">
        <v>0</v>
      </c>
      <c r="H1838" t="str">
        <f>IF(Append1[[#This Row],[number_vmail_messages]]&lt;=10, "Low",
IF(Append1[[#This Row],[number_vmail_messages]]&lt;=25, "Medium", "High"))</f>
        <v>Low</v>
      </c>
      <c r="I1838">
        <v>253.2</v>
      </c>
      <c r="J1838">
        <v>95</v>
      </c>
      <c r="K1838">
        <v>43.04</v>
      </c>
      <c r="L1838">
        <v>188</v>
      </c>
      <c r="M1838">
        <v>116</v>
      </c>
      <c r="N1838">
        <v>15.98</v>
      </c>
      <c r="O1838">
        <v>142</v>
      </c>
      <c r="P1838">
        <v>133</v>
      </c>
      <c r="Q1838">
        <v>6.39</v>
      </c>
      <c r="R1838">
        <v>4.4000000000000004</v>
      </c>
      <c r="S1838">
        <v>4</v>
      </c>
      <c r="T1838">
        <v>1.19</v>
      </c>
      <c r="U1838" t="str">
        <f>IF(Append1[[#This Row],[total_intl_charge]] &lt;= MEDIAN(Append1[total_intl_charge]), "Low", "High")</f>
        <v>Low</v>
      </c>
      <c r="V1838">
        <v>1</v>
      </c>
      <c r="W1838" t="s">
        <v>23</v>
      </c>
      <c r="X1838" s="1" t="s">
        <v>23</v>
      </c>
      <c r="Y1838">
        <f>IF(Append1[[#This Row],[churn]]="yes", 1,0)</f>
        <v>0</v>
      </c>
      <c r="Z1838" t="str">
        <f>IF(Append1[[#This Row],[total_eve_charge]]&lt;=15,"Low",
IF(Append1[[#This Row],[total_eve_charge]]&lt;=19,"Medium","High"))</f>
        <v>Medium</v>
      </c>
      <c r="AA1838" s="1" t="str">
        <f>IF(Append1[[#This Row],[total_day_charge]]&gt;30,"Heavy User",
IF(Append1[[#This Row],[total_eve_charge]]&gt;20,"Evening User",
IF(Append1[[#This Row],[total_night_charge]]&gt;10,"Night User","Low User")))</f>
        <v>Heavy User</v>
      </c>
    </row>
    <row r="1839" spans="1:27" hidden="1" x14ac:dyDescent="0.3">
      <c r="A1839">
        <v>1088</v>
      </c>
      <c r="B1839" s="1" t="s">
        <v>64</v>
      </c>
      <c r="C1839">
        <v>129</v>
      </c>
      <c r="D1839" s="1" t="s">
        <v>32</v>
      </c>
      <c r="E1839" s="1">
        <v>0</v>
      </c>
      <c r="F1839" s="1" t="s">
        <v>23</v>
      </c>
      <c r="G1839">
        <v>0</v>
      </c>
      <c r="H1839" t="str">
        <f>IF(Append1[[#This Row],[number_vmail_messages]]&lt;=10, "Low",
IF(Append1[[#This Row],[number_vmail_messages]]&lt;=25, "Medium", "High"))</f>
        <v>Low</v>
      </c>
      <c r="I1839">
        <v>98</v>
      </c>
      <c r="J1839">
        <v>99</v>
      </c>
      <c r="K1839">
        <v>16.66</v>
      </c>
      <c r="L1839">
        <v>240.7</v>
      </c>
      <c r="M1839">
        <v>62</v>
      </c>
      <c r="N1839">
        <v>20.46</v>
      </c>
      <c r="O1839">
        <v>254.8</v>
      </c>
      <c r="P1839">
        <v>123</v>
      </c>
      <c r="Q1839">
        <v>11.47</v>
      </c>
      <c r="R1839">
        <v>10.5</v>
      </c>
      <c r="S1839">
        <v>4</v>
      </c>
      <c r="T1839">
        <v>2.84</v>
      </c>
      <c r="U1839" t="str">
        <f>IF(Append1[[#This Row],[total_intl_charge]] &lt;= MEDIAN(Append1[total_intl_charge]), "Low", "High")</f>
        <v>High</v>
      </c>
      <c r="V1839">
        <v>0</v>
      </c>
      <c r="W1839" t="s">
        <v>23</v>
      </c>
      <c r="X1839" s="1" t="s">
        <v>23</v>
      </c>
      <c r="Y1839">
        <f>IF(Append1[[#This Row],[churn]]="yes", 1,0)</f>
        <v>0</v>
      </c>
      <c r="Z1839" t="str">
        <f>IF(Append1[[#This Row],[total_eve_charge]]&lt;=15,"Low",
IF(Append1[[#This Row],[total_eve_charge]]&lt;=19,"Medium","High"))</f>
        <v>High</v>
      </c>
      <c r="AA1839" s="1" t="str">
        <f>IF(Append1[[#This Row],[total_day_charge]]&gt;30,"Heavy User",
IF(Append1[[#This Row],[total_eve_charge]]&gt;20,"Evening User",
IF(Append1[[#This Row],[total_night_charge]]&gt;10,"Night User","Low User")))</f>
        <v>Evening User</v>
      </c>
    </row>
    <row r="1840" spans="1:27" hidden="1" x14ac:dyDescent="0.3">
      <c r="A1840">
        <v>1089</v>
      </c>
      <c r="B1840" s="1" t="s">
        <v>66</v>
      </c>
      <c r="C1840">
        <v>92</v>
      </c>
      <c r="D1840" s="1" t="s">
        <v>32</v>
      </c>
      <c r="E1840" s="1">
        <v>0</v>
      </c>
      <c r="F1840" s="1" t="s">
        <v>23</v>
      </c>
      <c r="G1840">
        <v>0</v>
      </c>
      <c r="H1840" t="str">
        <f>IF(Append1[[#This Row],[number_vmail_messages]]&lt;=10, "Low",
IF(Append1[[#This Row],[number_vmail_messages]]&lt;=25, "Medium", "High"))</f>
        <v>Low</v>
      </c>
      <c r="I1840">
        <v>249.4</v>
      </c>
      <c r="J1840">
        <v>118</v>
      </c>
      <c r="K1840">
        <v>42.4</v>
      </c>
      <c r="L1840">
        <v>211.5</v>
      </c>
      <c r="M1840">
        <v>95</v>
      </c>
      <c r="N1840">
        <v>17.98</v>
      </c>
      <c r="O1840">
        <v>169</v>
      </c>
      <c r="P1840">
        <v>116</v>
      </c>
      <c r="Q1840">
        <v>7.61</v>
      </c>
      <c r="R1840">
        <v>9.1</v>
      </c>
      <c r="S1840">
        <v>3</v>
      </c>
      <c r="T1840">
        <v>2.46</v>
      </c>
      <c r="U1840" t="str">
        <f>IF(Append1[[#This Row],[total_intl_charge]] &lt;= MEDIAN(Append1[total_intl_charge]), "Low", "High")</f>
        <v>Low</v>
      </c>
      <c r="V1840">
        <v>0</v>
      </c>
      <c r="W1840" t="s">
        <v>23</v>
      </c>
      <c r="X1840" s="1" t="s">
        <v>23</v>
      </c>
      <c r="Y1840">
        <f>IF(Append1[[#This Row],[churn]]="yes", 1,0)</f>
        <v>0</v>
      </c>
      <c r="Z1840" t="str">
        <f>IF(Append1[[#This Row],[total_eve_charge]]&lt;=15,"Low",
IF(Append1[[#This Row],[total_eve_charge]]&lt;=19,"Medium","High"))</f>
        <v>Medium</v>
      </c>
      <c r="AA1840" s="1" t="str">
        <f>IF(Append1[[#This Row],[total_day_charge]]&gt;30,"Heavy User",
IF(Append1[[#This Row],[total_eve_charge]]&gt;20,"Evening User",
IF(Append1[[#This Row],[total_night_charge]]&gt;10,"Night User","Low User")))</f>
        <v>Heavy User</v>
      </c>
    </row>
    <row r="1841" spans="1:27" x14ac:dyDescent="0.3">
      <c r="A1841">
        <v>1090</v>
      </c>
      <c r="B1841" s="1" t="s">
        <v>71</v>
      </c>
      <c r="C1841">
        <v>67</v>
      </c>
      <c r="D1841" s="1" t="s">
        <v>22</v>
      </c>
      <c r="E1841" s="1">
        <v>0</v>
      </c>
      <c r="F1841" s="1" t="s">
        <v>24</v>
      </c>
      <c r="G1841">
        <v>30</v>
      </c>
      <c r="H1841" t="str">
        <f>IF(Append1[[#This Row],[number_vmail_messages]]&lt;=10, "Low",
IF(Append1[[#This Row],[number_vmail_messages]]&lt;=25, "Medium", "High"))</f>
        <v>High</v>
      </c>
      <c r="I1841">
        <v>129.6</v>
      </c>
      <c r="J1841">
        <v>107</v>
      </c>
      <c r="K1841">
        <v>22.03</v>
      </c>
      <c r="L1841">
        <v>233</v>
      </c>
      <c r="M1841">
        <v>104</v>
      </c>
      <c r="N1841">
        <v>19.809999999999999</v>
      </c>
      <c r="O1841">
        <v>297</v>
      </c>
      <c r="P1841">
        <v>93</v>
      </c>
      <c r="Q1841">
        <v>13.37</v>
      </c>
      <c r="R1841">
        <v>14.5</v>
      </c>
      <c r="S1841">
        <v>5</v>
      </c>
      <c r="T1841">
        <v>3.92</v>
      </c>
      <c r="U1841" t="str">
        <f>IF(Append1[[#This Row],[total_intl_charge]] &lt;= MEDIAN(Append1[total_intl_charge]), "Low", "High")</f>
        <v>High</v>
      </c>
      <c r="V1841">
        <v>1</v>
      </c>
      <c r="W1841" t="s">
        <v>23</v>
      </c>
      <c r="X1841" s="1" t="s">
        <v>23</v>
      </c>
      <c r="Y1841">
        <f>IF(Append1[[#This Row],[churn]]="yes", 1,0)</f>
        <v>0</v>
      </c>
      <c r="Z1841" t="str">
        <f>IF(Append1[[#This Row],[total_eve_charge]]&lt;=15,"Low",
IF(Append1[[#This Row],[total_eve_charge]]&lt;=19,"Medium","High"))</f>
        <v>High</v>
      </c>
      <c r="AA1841" s="1" t="str">
        <f>IF(Append1[[#This Row],[total_day_charge]]&gt;30,"Heavy User",
IF(Append1[[#This Row],[total_eve_charge]]&gt;20,"Evening User",
IF(Append1[[#This Row],[total_night_charge]]&gt;10,"Night User","Low User")))</f>
        <v>Night User</v>
      </c>
    </row>
    <row r="1842" spans="1:27" hidden="1" x14ac:dyDescent="0.3">
      <c r="A1842">
        <v>1091</v>
      </c>
      <c r="B1842" s="1" t="s">
        <v>28</v>
      </c>
      <c r="C1842">
        <v>120</v>
      </c>
      <c r="D1842" s="1" t="s">
        <v>22</v>
      </c>
      <c r="E1842" s="1">
        <v>0</v>
      </c>
      <c r="F1842" s="1" t="s">
        <v>23</v>
      </c>
      <c r="G1842">
        <v>0</v>
      </c>
      <c r="H1842" t="str">
        <f>IF(Append1[[#This Row],[number_vmail_messages]]&lt;=10, "Low",
IF(Append1[[#This Row],[number_vmail_messages]]&lt;=25, "Medium", "High"))</f>
        <v>Low</v>
      </c>
      <c r="I1842">
        <v>221.3</v>
      </c>
      <c r="J1842">
        <v>106</v>
      </c>
      <c r="K1842">
        <v>37.619999999999997</v>
      </c>
      <c r="L1842">
        <v>267.60000000000002</v>
      </c>
      <c r="M1842">
        <v>98</v>
      </c>
      <c r="N1842">
        <v>22.75</v>
      </c>
      <c r="O1842">
        <v>111.5</v>
      </c>
      <c r="P1842">
        <v>80</v>
      </c>
      <c r="Q1842">
        <v>5.0199999999999996</v>
      </c>
      <c r="R1842">
        <v>9.3000000000000007</v>
      </c>
      <c r="S1842">
        <v>7</v>
      </c>
      <c r="T1842">
        <v>2.5099999999999998</v>
      </c>
      <c r="U1842" t="str">
        <f>IF(Append1[[#This Row],[total_intl_charge]] &lt;= MEDIAN(Append1[total_intl_charge]), "Low", "High")</f>
        <v>Low</v>
      </c>
      <c r="V1842">
        <v>0</v>
      </c>
      <c r="W1842" t="s">
        <v>23</v>
      </c>
      <c r="X1842" s="1" t="s">
        <v>23</v>
      </c>
      <c r="Y1842">
        <f>IF(Append1[[#This Row],[churn]]="yes", 1,0)</f>
        <v>0</v>
      </c>
      <c r="Z1842" t="str">
        <f>IF(Append1[[#This Row],[total_eve_charge]]&lt;=15,"Low",
IF(Append1[[#This Row],[total_eve_charge]]&lt;=19,"Medium","High"))</f>
        <v>High</v>
      </c>
      <c r="AA1842" s="1" t="str">
        <f>IF(Append1[[#This Row],[total_day_charge]]&gt;30,"Heavy User",
IF(Append1[[#This Row],[total_eve_charge]]&gt;20,"Evening User",
IF(Append1[[#This Row],[total_night_charge]]&gt;10,"Night User","Low User")))</f>
        <v>Heavy User</v>
      </c>
    </row>
    <row r="1843" spans="1:27" hidden="1" x14ac:dyDescent="0.3">
      <c r="A1843">
        <v>1092</v>
      </c>
      <c r="B1843" s="1" t="s">
        <v>35</v>
      </c>
      <c r="C1843">
        <v>166</v>
      </c>
      <c r="D1843" s="1" t="s">
        <v>22</v>
      </c>
      <c r="E1843" s="1">
        <v>0</v>
      </c>
      <c r="F1843" s="1" t="s">
        <v>23</v>
      </c>
      <c r="G1843">
        <v>0</v>
      </c>
      <c r="H1843" t="str">
        <f>IF(Append1[[#This Row],[number_vmail_messages]]&lt;=10, "Low",
IF(Append1[[#This Row],[number_vmail_messages]]&lt;=25, "Medium", "High"))</f>
        <v>Low</v>
      </c>
      <c r="I1843">
        <v>220.7</v>
      </c>
      <c r="J1843">
        <v>106</v>
      </c>
      <c r="K1843">
        <v>37.520000000000003</v>
      </c>
      <c r="L1843">
        <v>177.8</v>
      </c>
      <c r="M1843">
        <v>118</v>
      </c>
      <c r="N1843">
        <v>15.11</v>
      </c>
      <c r="O1843">
        <v>206.1</v>
      </c>
      <c r="P1843">
        <v>102</v>
      </c>
      <c r="Q1843">
        <v>9.27</v>
      </c>
      <c r="R1843">
        <v>12.4</v>
      </c>
      <c r="S1843">
        <v>9</v>
      </c>
      <c r="T1843">
        <v>3.35</v>
      </c>
      <c r="U1843" t="str">
        <f>IF(Append1[[#This Row],[total_intl_charge]] &lt;= MEDIAN(Append1[total_intl_charge]), "Low", "High")</f>
        <v>High</v>
      </c>
      <c r="V1843">
        <v>1</v>
      </c>
      <c r="W1843" t="s">
        <v>23</v>
      </c>
      <c r="X1843" s="1" t="s">
        <v>23</v>
      </c>
      <c r="Y1843">
        <f>IF(Append1[[#This Row],[churn]]="yes", 1,0)</f>
        <v>0</v>
      </c>
      <c r="Z1843" t="str">
        <f>IF(Append1[[#This Row],[total_eve_charge]]&lt;=15,"Low",
IF(Append1[[#This Row],[total_eve_charge]]&lt;=19,"Medium","High"))</f>
        <v>Medium</v>
      </c>
      <c r="AA1843" s="1" t="str">
        <f>IF(Append1[[#This Row],[total_day_charge]]&gt;30,"Heavy User",
IF(Append1[[#This Row],[total_eve_charge]]&gt;20,"Evening User",
IF(Append1[[#This Row],[total_night_charge]]&gt;10,"Night User","Low User")))</f>
        <v>Heavy User</v>
      </c>
    </row>
    <row r="1844" spans="1:27" hidden="1" x14ac:dyDescent="0.3">
      <c r="A1844">
        <v>1093</v>
      </c>
      <c r="B1844" s="1" t="s">
        <v>64</v>
      </c>
      <c r="C1844">
        <v>66</v>
      </c>
      <c r="D1844" s="1" t="s">
        <v>32</v>
      </c>
      <c r="E1844" s="1">
        <v>0</v>
      </c>
      <c r="F1844" s="1" t="s">
        <v>23</v>
      </c>
      <c r="G1844">
        <v>0</v>
      </c>
      <c r="H1844" t="str">
        <f>IF(Append1[[#This Row],[number_vmail_messages]]&lt;=10, "Low",
IF(Append1[[#This Row],[number_vmail_messages]]&lt;=25, "Medium", "High"))</f>
        <v>Low</v>
      </c>
      <c r="I1844">
        <v>87.6</v>
      </c>
      <c r="J1844">
        <v>76</v>
      </c>
      <c r="K1844">
        <v>14.89</v>
      </c>
      <c r="L1844">
        <v>262</v>
      </c>
      <c r="M1844">
        <v>111</v>
      </c>
      <c r="N1844">
        <v>22.27</v>
      </c>
      <c r="O1844">
        <v>184.6</v>
      </c>
      <c r="P1844">
        <v>125</v>
      </c>
      <c r="Q1844">
        <v>8.31</v>
      </c>
      <c r="R1844">
        <v>9.1999999999999993</v>
      </c>
      <c r="S1844">
        <v>5</v>
      </c>
      <c r="T1844">
        <v>2.48</v>
      </c>
      <c r="U1844" t="str">
        <f>IF(Append1[[#This Row],[total_intl_charge]] &lt;= MEDIAN(Append1[total_intl_charge]), "Low", "High")</f>
        <v>Low</v>
      </c>
      <c r="V1844">
        <v>1</v>
      </c>
      <c r="W1844" t="s">
        <v>23</v>
      </c>
      <c r="X1844" s="1" t="s">
        <v>23</v>
      </c>
      <c r="Y1844">
        <f>IF(Append1[[#This Row],[churn]]="yes", 1,0)</f>
        <v>0</v>
      </c>
      <c r="Z1844" t="str">
        <f>IF(Append1[[#This Row],[total_eve_charge]]&lt;=15,"Low",
IF(Append1[[#This Row],[total_eve_charge]]&lt;=19,"Medium","High"))</f>
        <v>High</v>
      </c>
      <c r="AA1844" s="1" t="str">
        <f>IF(Append1[[#This Row],[total_day_charge]]&gt;30,"Heavy User",
IF(Append1[[#This Row],[total_eve_charge]]&gt;20,"Evening User",
IF(Append1[[#This Row],[total_night_charge]]&gt;10,"Night User","Low User")))</f>
        <v>Evening User</v>
      </c>
    </row>
    <row r="1845" spans="1:27" hidden="1" x14ac:dyDescent="0.3">
      <c r="A1845">
        <v>1094</v>
      </c>
      <c r="B1845" s="1" t="s">
        <v>33</v>
      </c>
      <c r="C1845">
        <v>76</v>
      </c>
      <c r="D1845" s="1" t="s">
        <v>32</v>
      </c>
      <c r="E1845" s="1">
        <v>0</v>
      </c>
      <c r="F1845" s="1" t="s">
        <v>23</v>
      </c>
      <c r="G1845">
        <v>0</v>
      </c>
      <c r="H1845" t="str">
        <f>IF(Append1[[#This Row],[number_vmail_messages]]&lt;=10, "Low",
IF(Append1[[#This Row],[number_vmail_messages]]&lt;=25, "Medium", "High"))</f>
        <v>Low</v>
      </c>
      <c r="I1845">
        <v>203.6</v>
      </c>
      <c r="J1845">
        <v>61</v>
      </c>
      <c r="K1845">
        <v>34.61</v>
      </c>
      <c r="L1845">
        <v>161.69999999999999</v>
      </c>
      <c r="M1845">
        <v>127</v>
      </c>
      <c r="N1845">
        <v>13.74</v>
      </c>
      <c r="O1845">
        <v>175.9</v>
      </c>
      <c r="P1845">
        <v>97</v>
      </c>
      <c r="Q1845">
        <v>7.92</v>
      </c>
      <c r="R1845">
        <v>8.4</v>
      </c>
      <c r="S1845">
        <v>3</v>
      </c>
      <c r="T1845">
        <v>2.27</v>
      </c>
      <c r="U1845" t="str">
        <f>IF(Append1[[#This Row],[total_intl_charge]] &lt;= MEDIAN(Append1[total_intl_charge]), "Low", "High")</f>
        <v>Low</v>
      </c>
      <c r="V1845">
        <v>0</v>
      </c>
      <c r="W1845" t="s">
        <v>23</v>
      </c>
      <c r="X1845" s="1" t="s">
        <v>23</v>
      </c>
      <c r="Y1845">
        <f>IF(Append1[[#This Row],[churn]]="yes", 1,0)</f>
        <v>0</v>
      </c>
      <c r="Z1845" t="str">
        <f>IF(Append1[[#This Row],[total_eve_charge]]&lt;=15,"Low",
IF(Append1[[#This Row],[total_eve_charge]]&lt;=19,"Medium","High"))</f>
        <v>Low</v>
      </c>
      <c r="AA1845" s="1" t="str">
        <f>IF(Append1[[#This Row],[total_day_charge]]&gt;30,"Heavy User",
IF(Append1[[#This Row],[total_eve_charge]]&gt;20,"Evening User",
IF(Append1[[#This Row],[total_night_charge]]&gt;10,"Night User","Low User")))</f>
        <v>Heavy User</v>
      </c>
    </row>
    <row r="1846" spans="1:27" hidden="1" x14ac:dyDescent="0.3">
      <c r="A1846">
        <v>1095</v>
      </c>
      <c r="B1846" s="1" t="s">
        <v>65</v>
      </c>
      <c r="C1846">
        <v>79</v>
      </c>
      <c r="D1846" s="1" t="s">
        <v>22</v>
      </c>
      <c r="E1846" s="1">
        <v>0</v>
      </c>
      <c r="F1846" s="1" t="s">
        <v>23</v>
      </c>
      <c r="G1846">
        <v>0</v>
      </c>
      <c r="H1846" t="str">
        <f>IF(Append1[[#This Row],[number_vmail_messages]]&lt;=10, "Low",
IF(Append1[[#This Row],[number_vmail_messages]]&lt;=25, "Medium", "High"))</f>
        <v>Low</v>
      </c>
      <c r="I1846">
        <v>213.6</v>
      </c>
      <c r="J1846">
        <v>110</v>
      </c>
      <c r="K1846">
        <v>36.31</v>
      </c>
      <c r="L1846">
        <v>234.9</v>
      </c>
      <c r="M1846">
        <v>121</v>
      </c>
      <c r="N1846">
        <v>19.97</v>
      </c>
      <c r="O1846">
        <v>229.6</v>
      </c>
      <c r="P1846">
        <v>157</v>
      </c>
      <c r="Q1846">
        <v>10.33</v>
      </c>
      <c r="R1846">
        <v>8.8000000000000007</v>
      </c>
      <c r="S1846">
        <v>3</v>
      </c>
      <c r="T1846">
        <v>2.38</v>
      </c>
      <c r="U1846" t="str">
        <f>IF(Append1[[#This Row],[total_intl_charge]] &lt;= MEDIAN(Append1[total_intl_charge]), "Low", "High")</f>
        <v>Low</v>
      </c>
      <c r="V1846">
        <v>2</v>
      </c>
      <c r="W1846" t="s">
        <v>23</v>
      </c>
      <c r="X1846" s="1" t="s">
        <v>23</v>
      </c>
      <c r="Y1846">
        <f>IF(Append1[[#This Row],[churn]]="yes", 1,0)</f>
        <v>0</v>
      </c>
      <c r="Z1846" t="str">
        <f>IF(Append1[[#This Row],[total_eve_charge]]&lt;=15,"Low",
IF(Append1[[#This Row],[total_eve_charge]]&lt;=19,"Medium","High"))</f>
        <v>High</v>
      </c>
      <c r="AA1846" s="1" t="str">
        <f>IF(Append1[[#This Row],[total_day_charge]]&gt;30,"Heavy User",
IF(Append1[[#This Row],[total_eve_charge]]&gt;20,"Evening User",
IF(Append1[[#This Row],[total_night_charge]]&gt;10,"Night User","Low User")))</f>
        <v>Heavy User</v>
      </c>
    </row>
    <row r="1847" spans="1:27" x14ac:dyDescent="0.3">
      <c r="A1847">
        <v>1096</v>
      </c>
      <c r="B1847" s="1" t="s">
        <v>73</v>
      </c>
      <c r="C1847">
        <v>98</v>
      </c>
      <c r="D1847" s="1" t="s">
        <v>22</v>
      </c>
      <c r="E1847" s="1">
        <v>0</v>
      </c>
      <c r="F1847" s="1" t="s">
        <v>24</v>
      </c>
      <c r="G1847">
        <v>31</v>
      </c>
      <c r="H1847" t="str">
        <f>IF(Append1[[#This Row],[number_vmail_messages]]&lt;=10, "Low",
IF(Append1[[#This Row],[number_vmail_messages]]&lt;=25, "Medium", "High"))</f>
        <v>High</v>
      </c>
      <c r="I1847">
        <v>181.6</v>
      </c>
      <c r="J1847">
        <v>112</v>
      </c>
      <c r="K1847">
        <v>30.87</v>
      </c>
      <c r="L1847">
        <v>220.7</v>
      </c>
      <c r="M1847">
        <v>100</v>
      </c>
      <c r="N1847">
        <v>18.760000000000002</v>
      </c>
      <c r="O1847">
        <v>236.3</v>
      </c>
      <c r="P1847">
        <v>121</v>
      </c>
      <c r="Q1847">
        <v>10.63</v>
      </c>
      <c r="R1847">
        <v>12.9</v>
      </c>
      <c r="S1847">
        <v>4</v>
      </c>
      <c r="T1847">
        <v>3.48</v>
      </c>
      <c r="U1847" t="str">
        <f>IF(Append1[[#This Row],[total_intl_charge]] &lt;= MEDIAN(Append1[total_intl_charge]), "Low", "High")</f>
        <v>High</v>
      </c>
      <c r="V1847">
        <v>2</v>
      </c>
      <c r="W1847" t="s">
        <v>23</v>
      </c>
      <c r="X1847" s="1" t="s">
        <v>23</v>
      </c>
      <c r="Y1847">
        <f>IF(Append1[[#This Row],[churn]]="yes", 1,0)</f>
        <v>0</v>
      </c>
      <c r="Z1847" t="str">
        <f>IF(Append1[[#This Row],[total_eve_charge]]&lt;=15,"Low",
IF(Append1[[#This Row],[total_eve_charge]]&lt;=19,"Medium","High"))</f>
        <v>Medium</v>
      </c>
      <c r="AA1847" s="1" t="str">
        <f>IF(Append1[[#This Row],[total_day_charge]]&gt;30,"Heavy User",
IF(Append1[[#This Row],[total_eve_charge]]&gt;20,"Evening User",
IF(Append1[[#This Row],[total_night_charge]]&gt;10,"Night User","Low User")))</f>
        <v>Heavy User</v>
      </c>
    </row>
    <row r="1848" spans="1:27" x14ac:dyDescent="0.3">
      <c r="A1848">
        <v>1097</v>
      </c>
      <c r="B1848" s="1" t="s">
        <v>54</v>
      </c>
      <c r="C1848">
        <v>141</v>
      </c>
      <c r="D1848" s="1" t="s">
        <v>26</v>
      </c>
      <c r="E1848" s="1">
        <v>0</v>
      </c>
      <c r="F1848" s="1" t="s">
        <v>24</v>
      </c>
      <c r="G1848">
        <v>22</v>
      </c>
      <c r="H1848" t="str">
        <f>IF(Append1[[#This Row],[number_vmail_messages]]&lt;=10, "Low",
IF(Append1[[#This Row],[number_vmail_messages]]&lt;=25, "Medium", "High"))</f>
        <v>Medium</v>
      </c>
      <c r="I1848">
        <v>215.4</v>
      </c>
      <c r="J1848">
        <v>123</v>
      </c>
      <c r="K1848">
        <v>36.619999999999997</v>
      </c>
      <c r="L1848">
        <v>328.7</v>
      </c>
      <c r="M1848">
        <v>98</v>
      </c>
      <c r="N1848">
        <v>27.94</v>
      </c>
      <c r="O1848">
        <v>160.5</v>
      </c>
      <c r="P1848">
        <v>89</v>
      </c>
      <c r="Q1848">
        <v>7.22</v>
      </c>
      <c r="R1848">
        <v>7.8</v>
      </c>
      <c r="S1848">
        <v>6</v>
      </c>
      <c r="T1848">
        <v>2.11</v>
      </c>
      <c r="U1848" t="str">
        <f>IF(Append1[[#This Row],[total_intl_charge]] &lt;= MEDIAN(Append1[total_intl_charge]), "Low", "High")</f>
        <v>Low</v>
      </c>
      <c r="V1848">
        <v>1</v>
      </c>
      <c r="W1848" t="s">
        <v>23</v>
      </c>
      <c r="X1848" s="1" t="s">
        <v>23</v>
      </c>
      <c r="Y1848">
        <f>IF(Append1[[#This Row],[churn]]="yes", 1,0)</f>
        <v>0</v>
      </c>
      <c r="Z1848" t="str">
        <f>IF(Append1[[#This Row],[total_eve_charge]]&lt;=15,"Low",
IF(Append1[[#This Row],[total_eve_charge]]&lt;=19,"Medium","High"))</f>
        <v>High</v>
      </c>
      <c r="AA1848" s="1" t="str">
        <f>IF(Append1[[#This Row],[total_day_charge]]&gt;30,"Heavy User",
IF(Append1[[#This Row],[total_eve_charge]]&gt;20,"Evening User",
IF(Append1[[#This Row],[total_night_charge]]&gt;10,"Night User","Low User")))</f>
        <v>Heavy User</v>
      </c>
    </row>
    <row r="1849" spans="1:27" hidden="1" x14ac:dyDescent="0.3">
      <c r="A1849">
        <v>1098</v>
      </c>
      <c r="B1849" s="1" t="s">
        <v>27</v>
      </c>
      <c r="C1849">
        <v>46</v>
      </c>
      <c r="D1849" s="1" t="s">
        <v>26</v>
      </c>
      <c r="E1849" s="1">
        <v>0</v>
      </c>
      <c r="F1849" s="1" t="s">
        <v>23</v>
      </c>
      <c r="G1849">
        <v>0</v>
      </c>
      <c r="H1849" t="str">
        <f>IF(Append1[[#This Row],[number_vmail_messages]]&lt;=10, "Low",
IF(Append1[[#This Row],[number_vmail_messages]]&lt;=25, "Medium", "High"))</f>
        <v>Low</v>
      </c>
      <c r="I1849">
        <v>199.2</v>
      </c>
      <c r="J1849">
        <v>111</v>
      </c>
      <c r="K1849">
        <v>33.86</v>
      </c>
      <c r="L1849">
        <v>175.1</v>
      </c>
      <c r="M1849">
        <v>83</v>
      </c>
      <c r="N1849">
        <v>14.88</v>
      </c>
      <c r="O1849">
        <v>210.6</v>
      </c>
      <c r="P1849">
        <v>84</v>
      </c>
      <c r="Q1849">
        <v>9.48</v>
      </c>
      <c r="R1849">
        <v>10.199999999999999</v>
      </c>
      <c r="S1849">
        <v>2</v>
      </c>
      <c r="T1849">
        <v>2.75</v>
      </c>
      <c r="U1849" t="str">
        <f>IF(Append1[[#This Row],[total_intl_charge]] &lt;= MEDIAN(Append1[total_intl_charge]), "Low", "High")</f>
        <v>Low</v>
      </c>
      <c r="V1849">
        <v>3</v>
      </c>
      <c r="W1849" t="s">
        <v>23</v>
      </c>
      <c r="X1849" s="1" t="s">
        <v>23</v>
      </c>
      <c r="Y1849">
        <f>IF(Append1[[#This Row],[churn]]="yes", 1,0)</f>
        <v>0</v>
      </c>
      <c r="Z1849" t="str">
        <f>IF(Append1[[#This Row],[total_eve_charge]]&lt;=15,"Low",
IF(Append1[[#This Row],[total_eve_charge]]&lt;=19,"Medium","High"))</f>
        <v>Low</v>
      </c>
      <c r="AA1849" s="1" t="str">
        <f>IF(Append1[[#This Row],[total_day_charge]]&gt;30,"Heavy User",
IF(Append1[[#This Row],[total_eve_charge]]&gt;20,"Evening User",
IF(Append1[[#This Row],[total_night_charge]]&gt;10,"Night User","Low User")))</f>
        <v>Heavy User</v>
      </c>
    </row>
    <row r="1850" spans="1:27" hidden="1" x14ac:dyDescent="0.3">
      <c r="A1850">
        <v>1099</v>
      </c>
      <c r="B1850" s="1" t="s">
        <v>60</v>
      </c>
      <c r="C1850">
        <v>137</v>
      </c>
      <c r="D1850" s="1" t="s">
        <v>22</v>
      </c>
      <c r="E1850" s="1">
        <v>0</v>
      </c>
      <c r="F1850" s="1" t="s">
        <v>23</v>
      </c>
      <c r="G1850">
        <v>0</v>
      </c>
      <c r="H1850" t="str">
        <f>IF(Append1[[#This Row],[number_vmail_messages]]&lt;=10, "Low",
IF(Append1[[#This Row],[number_vmail_messages]]&lt;=25, "Medium", "High"))</f>
        <v>Low</v>
      </c>
      <c r="I1850">
        <v>115</v>
      </c>
      <c r="J1850">
        <v>130</v>
      </c>
      <c r="K1850">
        <v>19.55</v>
      </c>
      <c r="L1850">
        <v>137.80000000000001</v>
      </c>
      <c r="M1850">
        <v>83</v>
      </c>
      <c r="N1850">
        <v>11.71</v>
      </c>
      <c r="O1850">
        <v>224</v>
      </c>
      <c r="P1850">
        <v>61</v>
      </c>
      <c r="Q1850">
        <v>10.08</v>
      </c>
      <c r="R1850">
        <v>7.3</v>
      </c>
      <c r="S1850">
        <v>4</v>
      </c>
      <c r="T1850">
        <v>1.97</v>
      </c>
      <c r="U1850" t="str">
        <f>IF(Append1[[#This Row],[total_intl_charge]] &lt;= MEDIAN(Append1[total_intl_charge]), "Low", "High")</f>
        <v>Low</v>
      </c>
      <c r="V1850">
        <v>3</v>
      </c>
      <c r="W1850" t="s">
        <v>23</v>
      </c>
      <c r="X1850" s="1" t="s">
        <v>23</v>
      </c>
      <c r="Y1850">
        <f>IF(Append1[[#This Row],[churn]]="yes", 1,0)</f>
        <v>0</v>
      </c>
      <c r="Z1850" t="str">
        <f>IF(Append1[[#This Row],[total_eve_charge]]&lt;=15,"Low",
IF(Append1[[#This Row],[total_eve_charge]]&lt;=19,"Medium","High"))</f>
        <v>Low</v>
      </c>
      <c r="AA1850" s="1" t="str">
        <f>IF(Append1[[#This Row],[total_day_charge]]&gt;30,"Heavy User",
IF(Append1[[#This Row],[total_eve_charge]]&gt;20,"Evening User",
IF(Append1[[#This Row],[total_night_charge]]&gt;10,"Night User","Low User")))</f>
        <v>Night User</v>
      </c>
    </row>
    <row r="1851" spans="1:27" hidden="1" x14ac:dyDescent="0.3">
      <c r="A1851">
        <v>1100</v>
      </c>
      <c r="B1851" s="1" t="s">
        <v>47</v>
      </c>
      <c r="C1851">
        <v>171</v>
      </c>
      <c r="D1851" s="1" t="s">
        <v>32</v>
      </c>
      <c r="E1851" s="1">
        <v>0</v>
      </c>
      <c r="F1851" s="1" t="s">
        <v>23</v>
      </c>
      <c r="G1851">
        <v>0</v>
      </c>
      <c r="H1851" t="str">
        <f>IF(Append1[[#This Row],[number_vmail_messages]]&lt;=10, "Low",
IF(Append1[[#This Row],[number_vmail_messages]]&lt;=25, "Medium", "High"))</f>
        <v>Low</v>
      </c>
      <c r="I1851">
        <v>270.5</v>
      </c>
      <c r="J1851">
        <v>69</v>
      </c>
      <c r="K1851">
        <v>45.99</v>
      </c>
      <c r="L1851">
        <v>230</v>
      </c>
      <c r="M1851">
        <v>112</v>
      </c>
      <c r="N1851">
        <v>19.55</v>
      </c>
      <c r="O1851">
        <v>136</v>
      </c>
      <c r="P1851">
        <v>111</v>
      </c>
      <c r="Q1851">
        <v>6.12</v>
      </c>
      <c r="R1851">
        <v>9.6</v>
      </c>
      <c r="S1851">
        <v>5</v>
      </c>
      <c r="T1851">
        <v>2.59</v>
      </c>
      <c r="U1851" t="str">
        <f>IF(Append1[[#This Row],[total_intl_charge]] &lt;= MEDIAN(Append1[total_intl_charge]), "Low", "High")</f>
        <v>Low</v>
      </c>
      <c r="V1851">
        <v>1</v>
      </c>
      <c r="W1851" t="s">
        <v>24</v>
      </c>
      <c r="X1851" s="1" t="s">
        <v>23</v>
      </c>
      <c r="Y1851">
        <f>IF(Append1[[#This Row],[churn]]="yes", 1,0)</f>
        <v>1</v>
      </c>
      <c r="Z1851" t="str">
        <f>IF(Append1[[#This Row],[total_eve_charge]]&lt;=15,"Low",
IF(Append1[[#This Row],[total_eve_charge]]&lt;=19,"Medium","High"))</f>
        <v>High</v>
      </c>
      <c r="AA1851" s="1" t="str">
        <f>IF(Append1[[#This Row],[total_day_charge]]&gt;30,"Heavy User",
IF(Append1[[#This Row],[total_eve_charge]]&gt;20,"Evening User",
IF(Append1[[#This Row],[total_night_charge]]&gt;10,"Night User","Low User")))</f>
        <v>Heavy User</v>
      </c>
    </row>
    <row r="1852" spans="1:27" hidden="1" x14ac:dyDescent="0.3">
      <c r="A1852">
        <v>1101</v>
      </c>
      <c r="B1852" s="1" t="s">
        <v>56</v>
      </c>
      <c r="C1852">
        <v>10</v>
      </c>
      <c r="D1852" s="1" t="s">
        <v>22</v>
      </c>
      <c r="E1852" s="1">
        <v>0</v>
      </c>
      <c r="F1852" s="1" t="s">
        <v>23</v>
      </c>
      <c r="G1852">
        <v>0</v>
      </c>
      <c r="H1852" t="str">
        <f>IF(Append1[[#This Row],[number_vmail_messages]]&lt;=10, "Low",
IF(Append1[[#This Row],[number_vmail_messages]]&lt;=25, "Medium", "High"))</f>
        <v>Low</v>
      </c>
      <c r="I1852">
        <v>222.2</v>
      </c>
      <c r="J1852">
        <v>127</v>
      </c>
      <c r="K1852">
        <v>37.770000000000003</v>
      </c>
      <c r="L1852">
        <v>153.1</v>
      </c>
      <c r="M1852">
        <v>125</v>
      </c>
      <c r="N1852">
        <v>13.01</v>
      </c>
      <c r="O1852">
        <v>227.4</v>
      </c>
      <c r="P1852">
        <v>80</v>
      </c>
      <c r="Q1852">
        <v>10.23</v>
      </c>
      <c r="R1852">
        <v>12.9</v>
      </c>
      <c r="S1852">
        <v>4</v>
      </c>
      <c r="T1852">
        <v>3.48</v>
      </c>
      <c r="U1852" t="str">
        <f>IF(Append1[[#This Row],[total_intl_charge]] &lt;= MEDIAN(Append1[total_intl_charge]), "Low", "High")</f>
        <v>High</v>
      </c>
      <c r="V1852">
        <v>1</v>
      </c>
      <c r="W1852" t="s">
        <v>23</v>
      </c>
      <c r="X1852" s="1" t="s">
        <v>23</v>
      </c>
      <c r="Y1852">
        <f>IF(Append1[[#This Row],[churn]]="yes", 1,0)</f>
        <v>0</v>
      </c>
      <c r="Z1852" t="str">
        <f>IF(Append1[[#This Row],[total_eve_charge]]&lt;=15,"Low",
IF(Append1[[#This Row],[total_eve_charge]]&lt;=19,"Medium","High"))</f>
        <v>Low</v>
      </c>
      <c r="AA1852" s="1" t="str">
        <f>IF(Append1[[#This Row],[total_day_charge]]&gt;30,"Heavy User",
IF(Append1[[#This Row],[total_eve_charge]]&gt;20,"Evening User",
IF(Append1[[#This Row],[total_night_charge]]&gt;10,"Night User","Low User")))</f>
        <v>Heavy User</v>
      </c>
    </row>
    <row r="1853" spans="1:27" hidden="1" x14ac:dyDescent="0.3">
      <c r="A1853">
        <v>1102</v>
      </c>
      <c r="B1853" s="1" t="s">
        <v>39</v>
      </c>
      <c r="C1853">
        <v>88</v>
      </c>
      <c r="D1853" s="1" t="s">
        <v>26</v>
      </c>
      <c r="E1853" s="1">
        <v>0</v>
      </c>
      <c r="F1853" s="1" t="s">
        <v>23</v>
      </c>
      <c r="G1853">
        <v>0</v>
      </c>
      <c r="H1853" t="str">
        <f>IF(Append1[[#This Row],[number_vmail_messages]]&lt;=10, "Low",
IF(Append1[[#This Row],[number_vmail_messages]]&lt;=25, "Medium", "High"))</f>
        <v>Low</v>
      </c>
      <c r="I1853">
        <v>61.9</v>
      </c>
      <c r="J1853">
        <v>78</v>
      </c>
      <c r="K1853">
        <v>10.52</v>
      </c>
      <c r="L1853">
        <v>262.60000000000002</v>
      </c>
      <c r="M1853">
        <v>114</v>
      </c>
      <c r="N1853">
        <v>22.32</v>
      </c>
      <c r="O1853">
        <v>212.5</v>
      </c>
      <c r="P1853">
        <v>110</v>
      </c>
      <c r="Q1853">
        <v>9.56</v>
      </c>
      <c r="R1853">
        <v>8.8000000000000007</v>
      </c>
      <c r="S1853">
        <v>2</v>
      </c>
      <c r="T1853">
        <v>2.38</v>
      </c>
      <c r="U1853" t="str">
        <f>IF(Append1[[#This Row],[total_intl_charge]] &lt;= MEDIAN(Append1[total_intl_charge]), "Low", "High")</f>
        <v>Low</v>
      </c>
      <c r="V1853">
        <v>3</v>
      </c>
      <c r="W1853" t="s">
        <v>23</v>
      </c>
      <c r="X1853" s="1" t="s">
        <v>23</v>
      </c>
      <c r="Y1853">
        <f>IF(Append1[[#This Row],[churn]]="yes", 1,0)</f>
        <v>0</v>
      </c>
      <c r="Z1853" t="str">
        <f>IF(Append1[[#This Row],[total_eve_charge]]&lt;=15,"Low",
IF(Append1[[#This Row],[total_eve_charge]]&lt;=19,"Medium","High"))</f>
        <v>High</v>
      </c>
      <c r="AA1853" s="1" t="str">
        <f>IF(Append1[[#This Row],[total_day_charge]]&gt;30,"Heavy User",
IF(Append1[[#This Row],[total_eve_charge]]&gt;20,"Evening User",
IF(Append1[[#This Row],[total_night_charge]]&gt;10,"Night User","Low User")))</f>
        <v>Evening User</v>
      </c>
    </row>
    <row r="1854" spans="1:27" hidden="1" x14ac:dyDescent="0.3">
      <c r="A1854">
        <v>1103</v>
      </c>
      <c r="B1854" s="1" t="s">
        <v>31</v>
      </c>
      <c r="C1854">
        <v>89</v>
      </c>
      <c r="D1854" s="1" t="s">
        <v>22</v>
      </c>
      <c r="E1854" s="1">
        <v>0</v>
      </c>
      <c r="F1854" s="1" t="s">
        <v>23</v>
      </c>
      <c r="G1854">
        <v>0</v>
      </c>
      <c r="H1854" t="str">
        <f>IF(Append1[[#This Row],[number_vmail_messages]]&lt;=10, "Low",
IF(Append1[[#This Row],[number_vmail_messages]]&lt;=25, "Medium", "High"))</f>
        <v>Low</v>
      </c>
      <c r="I1854">
        <v>141.1</v>
      </c>
      <c r="J1854">
        <v>92</v>
      </c>
      <c r="K1854">
        <v>23.99</v>
      </c>
      <c r="L1854">
        <v>249.1</v>
      </c>
      <c r="M1854">
        <v>126</v>
      </c>
      <c r="N1854">
        <v>21.17</v>
      </c>
      <c r="O1854">
        <v>136</v>
      </c>
      <c r="P1854">
        <v>73</v>
      </c>
      <c r="Q1854">
        <v>6.12</v>
      </c>
      <c r="R1854">
        <v>10.8</v>
      </c>
      <c r="S1854">
        <v>2</v>
      </c>
      <c r="T1854">
        <v>2.92</v>
      </c>
      <c r="U1854" t="str">
        <f>IF(Append1[[#This Row],[total_intl_charge]] &lt;= MEDIAN(Append1[total_intl_charge]), "Low", "High")</f>
        <v>High</v>
      </c>
      <c r="V1854">
        <v>2</v>
      </c>
      <c r="W1854" t="s">
        <v>23</v>
      </c>
      <c r="X1854" s="1" t="s">
        <v>23</v>
      </c>
      <c r="Y1854">
        <f>IF(Append1[[#This Row],[churn]]="yes", 1,0)</f>
        <v>0</v>
      </c>
      <c r="Z1854" t="str">
        <f>IF(Append1[[#This Row],[total_eve_charge]]&lt;=15,"Low",
IF(Append1[[#This Row],[total_eve_charge]]&lt;=19,"Medium","High"))</f>
        <v>High</v>
      </c>
      <c r="AA1854" s="1" t="str">
        <f>IF(Append1[[#This Row],[total_day_charge]]&gt;30,"Heavy User",
IF(Append1[[#This Row],[total_eve_charge]]&gt;20,"Evening User",
IF(Append1[[#This Row],[total_night_charge]]&gt;10,"Night User","Low User")))</f>
        <v>Evening User</v>
      </c>
    </row>
    <row r="1855" spans="1:27" hidden="1" x14ac:dyDescent="0.3">
      <c r="A1855">
        <v>1104</v>
      </c>
      <c r="B1855" s="1" t="s">
        <v>40</v>
      </c>
      <c r="C1855">
        <v>82</v>
      </c>
      <c r="D1855" s="1" t="s">
        <v>22</v>
      </c>
      <c r="E1855" s="1">
        <v>0</v>
      </c>
      <c r="F1855" s="1" t="s">
        <v>23</v>
      </c>
      <c r="G1855">
        <v>0</v>
      </c>
      <c r="H1855" t="str">
        <f>IF(Append1[[#This Row],[number_vmail_messages]]&lt;=10, "Low",
IF(Append1[[#This Row],[number_vmail_messages]]&lt;=25, "Medium", "High"))</f>
        <v>Low</v>
      </c>
      <c r="I1855">
        <v>189.2</v>
      </c>
      <c r="J1855">
        <v>81</v>
      </c>
      <c r="K1855">
        <v>32.159999999999997</v>
      </c>
      <c r="L1855">
        <v>184.4</v>
      </c>
      <c r="M1855">
        <v>117</v>
      </c>
      <c r="N1855">
        <v>15.67</v>
      </c>
      <c r="O1855">
        <v>255.8</v>
      </c>
      <c r="P1855">
        <v>83</v>
      </c>
      <c r="Q1855">
        <v>11.51</v>
      </c>
      <c r="R1855">
        <v>10.6</v>
      </c>
      <c r="S1855">
        <v>5</v>
      </c>
      <c r="T1855">
        <v>2.86</v>
      </c>
      <c r="U1855" t="str">
        <f>IF(Append1[[#This Row],[total_intl_charge]] &lt;= MEDIAN(Append1[total_intl_charge]), "Low", "High")</f>
        <v>High</v>
      </c>
      <c r="V1855">
        <v>3</v>
      </c>
      <c r="W1855" t="s">
        <v>24</v>
      </c>
      <c r="X1855" s="1" t="s">
        <v>23</v>
      </c>
      <c r="Y1855">
        <f>IF(Append1[[#This Row],[churn]]="yes", 1,0)</f>
        <v>1</v>
      </c>
      <c r="Z1855" t="str">
        <f>IF(Append1[[#This Row],[total_eve_charge]]&lt;=15,"Low",
IF(Append1[[#This Row],[total_eve_charge]]&lt;=19,"Medium","High"))</f>
        <v>Medium</v>
      </c>
      <c r="AA1855" s="1" t="str">
        <f>IF(Append1[[#This Row],[total_day_charge]]&gt;30,"Heavy User",
IF(Append1[[#This Row],[total_eve_charge]]&gt;20,"Evening User",
IF(Append1[[#This Row],[total_night_charge]]&gt;10,"Night User","Low User")))</f>
        <v>Heavy User</v>
      </c>
    </row>
    <row r="1856" spans="1:27" hidden="1" x14ac:dyDescent="0.3">
      <c r="A1856">
        <v>1105</v>
      </c>
      <c r="B1856" s="1" t="s">
        <v>62</v>
      </c>
      <c r="C1856">
        <v>139</v>
      </c>
      <c r="D1856" s="1" t="s">
        <v>26</v>
      </c>
      <c r="E1856" s="1">
        <v>0</v>
      </c>
      <c r="F1856" s="1" t="s">
        <v>23</v>
      </c>
      <c r="G1856">
        <v>0</v>
      </c>
      <c r="H1856" t="str">
        <f>IF(Append1[[#This Row],[number_vmail_messages]]&lt;=10, "Low",
IF(Append1[[#This Row],[number_vmail_messages]]&lt;=25, "Medium", "High"))</f>
        <v>Low</v>
      </c>
      <c r="I1856">
        <v>196</v>
      </c>
      <c r="J1856">
        <v>135</v>
      </c>
      <c r="K1856">
        <v>33.32</v>
      </c>
      <c r="L1856">
        <v>186</v>
      </c>
      <c r="M1856">
        <v>146</v>
      </c>
      <c r="N1856">
        <v>15.81</v>
      </c>
      <c r="O1856">
        <v>153</v>
      </c>
      <c r="P1856">
        <v>92</v>
      </c>
      <c r="Q1856">
        <v>6.89</v>
      </c>
      <c r="R1856">
        <v>9.8000000000000007</v>
      </c>
      <c r="S1856">
        <v>1</v>
      </c>
      <c r="T1856">
        <v>2.65</v>
      </c>
      <c r="U1856" t="str">
        <f>IF(Append1[[#This Row],[total_intl_charge]] &lt;= MEDIAN(Append1[total_intl_charge]), "Low", "High")</f>
        <v>Low</v>
      </c>
      <c r="V1856">
        <v>3</v>
      </c>
      <c r="W1856" t="s">
        <v>23</v>
      </c>
      <c r="X1856" s="1" t="s">
        <v>23</v>
      </c>
      <c r="Y1856">
        <f>IF(Append1[[#This Row],[churn]]="yes", 1,0)</f>
        <v>0</v>
      </c>
      <c r="Z1856" t="str">
        <f>IF(Append1[[#This Row],[total_eve_charge]]&lt;=15,"Low",
IF(Append1[[#This Row],[total_eve_charge]]&lt;=19,"Medium","High"))</f>
        <v>Medium</v>
      </c>
      <c r="AA1856" s="1" t="str">
        <f>IF(Append1[[#This Row],[total_day_charge]]&gt;30,"Heavy User",
IF(Append1[[#This Row],[total_eve_charge]]&gt;20,"Evening User",
IF(Append1[[#This Row],[total_night_charge]]&gt;10,"Night User","Low User")))</f>
        <v>Heavy User</v>
      </c>
    </row>
    <row r="1857" spans="1:27" hidden="1" x14ac:dyDescent="0.3">
      <c r="A1857">
        <v>1106</v>
      </c>
      <c r="B1857" s="1" t="s">
        <v>56</v>
      </c>
      <c r="C1857">
        <v>87</v>
      </c>
      <c r="D1857" s="1" t="s">
        <v>22</v>
      </c>
      <c r="E1857" s="1">
        <v>0</v>
      </c>
      <c r="F1857" s="1" t="s">
        <v>23</v>
      </c>
      <c r="G1857">
        <v>0</v>
      </c>
      <c r="H1857" t="str">
        <f>IF(Append1[[#This Row],[number_vmail_messages]]&lt;=10, "Low",
IF(Append1[[#This Row],[number_vmail_messages]]&lt;=25, "Medium", "High"))</f>
        <v>Low</v>
      </c>
      <c r="I1857">
        <v>171.6</v>
      </c>
      <c r="J1857">
        <v>119</v>
      </c>
      <c r="K1857">
        <v>29.17</v>
      </c>
      <c r="L1857">
        <v>205</v>
      </c>
      <c r="M1857">
        <v>107</v>
      </c>
      <c r="N1857">
        <v>17.43</v>
      </c>
      <c r="O1857">
        <v>170.6</v>
      </c>
      <c r="P1857">
        <v>114</v>
      </c>
      <c r="Q1857">
        <v>7.68</v>
      </c>
      <c r="R1857">
        <v>13.8</v>
      </c>
      <c r="S1857">
        <v>4</v>
      </c>
      <c r="T1857">
        <v>3.73</v>
      </c>
      <c r="U1857" t="str">
        <f>IF(Append1[[#This Row],[total_intl_charge]] &lt;= MEDIAN(Append1[total_intl_charge]), "Low", "High")</f>
        <v>High</v>
      </c>
      <c r="V1857">
        <v>0</v>
      </c>
      <c r="W1857" t="s">
        <v>23</v>
      </c>
      <c r="X1857" s="1" t="s">
        <v>23</v>
      </c>
      <c r="Y1857">
        <f>IF(Append1[[#This Row],[churn]]="yes", 1,0)</f>
        <v>0</v>
      </c>
      <c r="Z1857" t="str">
        <f>IF(Append1[[#This Row],[total_eve_charge]]&lt;=15,"Low",
IF(Append1[[#This Row],[total_eve_charge]]&lt;=19,"Medium","High"))</f>
        <v>Medium</v>
      </c>
      <c r="AA1857" s="1" t="str">
        <f>IF(Append1[[#This Row],[total_day_charge]]&gt;30,"Heavy User",
IF(Append1[[#This Row],[total_eve_charge]]&gt;20,"Evening User",
IF(Append1[[#This Row],[total_night_charge]]&gt;10,"Night User","Low User")))</f>
        <v>Low User</v>
      </c>
    </row>
    <row r="1858" spans="1:27" hidden="1" x14ac:dyDescent="0.3">
      <c r="A1858">
        <v>1107</v>
      </c>
      <c r="B1858" s="1" t="s">
        <v>44</v>
      </c>
      <c r="C1858">
        <v>137</v>
      </c>
      <c r="D1858" s="1" t="s">
        <v>22</v>
      </c>
      <c r="E1858" s="1">
        <v>1</v>
      </c>
      <c r="F1858" s="1" t="s">
        <v>23</v>
      </c>
      <c r="G1858">
        <v>0</v>
      </c>
      <c r="H1858" t="str">
        <f>IF(Append1[[#This Row],[number_vmail_messages]]&lt;=10, "Low",
IF(Append1[[#This Row],[number_vmail_messages]]&lt;=25, "Medium", "High"))</f>
        <v>Low</v>
      </c>
      <c r="I1858">
        <v>174</v>
      </c>
      <c r="J1858">
        <v>123</v>
      </c>
      <c r="K1858">
        <v>29.58</v>
      </c>
      <c r="L1858">
        <v>161.30000000000001</v>
      </c>
      <c r="M1858">
        <v>115</v>
      </c>
      <c r="N1858">
        <v>13.71</v>
      </c>
      <c r="O1858">
        <v>260.7</v>
      </c>
      <c r="P1858">
        <v>98</v>
      </c>
      <c r="Q1858">
        <v>11.73</v>
      </c>
      <c r="R1858">
        <v>11.4</v>
      </c>
      <c r="S1858">
        <v>3</v>
      </c>
      <c r="T1858">
        <v>3.08</v>
      </c>
      <c r="U1858" t="str">
        <f>IF(Append1[[#This Row],[total_intl_charge]] &lt;= MEDIAN(Append1[total_intl_charge]), "Low", "High")</f>
        <v>High</v>
      </c>
      <c r="V1858">
        <v>2</v>
      </c>
      <c r="W1858" t="s">
        <v>23</v>
      </c>
      <c r="X1858" s="1" t="s">
        <v>24</v>
      </c>
      <c r="Y1858">
        <f>IF(Append1[[#This Row],[churn]]="yes", 1,0)</f>
        <v>0</v>
      </c>
      <c r="Z1858" t="str">
        <f>IF(Append1[[#This Row],[total_eve_charge]]&lt;=15,"Low",
IF(Append1[[#This Row],[total_eve_charge]]&lt;=19,"Medium","High"))</f>
        <v>Low</v>
      </c>
      <c r="AA1858" s="1" t="str">
        <f>IF(Append1[[#This Row],[total_day_charge]]&gt;30,"Heavy User",
IF(Append1[[#This Row],[total_eve_charge]]&gt;20,"Evening User",
IF(Append1[[#This Row],[total_night_charge]]&gt;10,"Night User","Low User")))</f>
        <v>Night User</v>
      </c>
    </row>
    <row r="1859" spans="1:27" hidden="1" x14ac:dyDescent="0.3">
      <c r="A1859">
        <v>1108</v>
      </c>
      <c r="B1859" s="1" t="s">
        <v>47</v>
      </c>
      <c r="C1859">
        <v>45</v>
      </c>
      <c r="D1859" s="1" t="s">
        <v>26</v>
      </c>
      <c r="E1859" s="1">
        <v>0</v>
      </c>
      <c r="F1859" s="1" t="s">
        <v>23</v>
      </c>
      <c r="G1859">
        <v>0</v>
      </c>
      <c r="H1859" t="str">
        <f>IF(Append1[[#This Row],[number_vmail_messages]]&lt;=10, "Low",
IF(Append1[[#This Row],[number_vmail_messages]]&lt;=25, "Medium", "High"))</f>
        <v>Low</v>
      </c>
      <c r="I1859">
        <v>78.599999999999994</v>
      </c>
      <c r="J1859">
        <v>106</v>
      </c>
      <c r="K1859">
        <v>13.36</v>
      </c>
      <c r="L1859">
        <v>187.3</v>
      </c>
      <c r="M1859">
        <v>110</v>
      </c>
      <c r="N1859">
        <v>15.92</v>
      </c>
      <c r="O1859">
        <v>184.2</v>
      </c>
      <c r="P1859">
        <v>111</v>
      </c>
      <c r="Q1859">
        <v>8.2899999999999991</v>
      </c>
      <c r="R1859">
        <v>7.4</v>
      </c>
      <c r="S1859">
        <v>5</v>
      </c>
      <c r="T1859">
        <v>2</v>
      </c>
      <c r="U1859" t="str">
        <f>IF(Append1[[#This Row],[total_intl_charge]] &lt;= MEDIAN(Append1[total_intl_charge]), "Low", "High")</f>
        <v>Low</v>
      </c>
      <c r="V1859">
        <v>1</v>
      </c>
      <c r="W1859" t="s">
        <v>24</v>
      </c>
      <c r="X1859" s="1" t="s">
        <v>23</v>
      </c>
      <c r="Y1859">
        <f>IF(Append1[[#This Row],[churn]]="yes", 1,0)</f>
        <v>1</v>
      </c>
      <c r="Z1859" t="str">
        <f>IF(Append1[[#This Row],[total_eve_charge]]&lt;=15,"Low",
IF(Append1[[#This Row],[total_eve_charge]]&lt;=19,"Medium","High"))</f>
        <v>Medium</v>
      </c>
      <c r="AA1859" s="1" t="str">
        <f>IF(Append1[[#This Row],[total_day_charge]]&gt;30,"Heavy User",
IF(Append1[[#This Row],[total_eve_charge]]&gt;20,"Evening User",
IF(Append1[[#This Row],[total_night_charge]]&gt;10,"Night User","Low User")))</f>
        <v>Low User</v>
      </c>
    </row>
    <row r="1860" spans="1:27" hidden="1" x14ac:dyDescent="0.3">
      <c r="A1860">
        <v>1109</v>
      </c>
      <c r="B1860" s="1" t="s">
        <v>37</v>
      </c>
      <c r="C1860">
        <v>90</v>
      </c>
      <c r="D1860" s="1" t="s">
        <v>22</v>
      </c>
      <c r="E1860" s="1">
        <v>0</v>
      </c>
      <c r="F1860" s="1" t="s">
        <v>23</v>
      </c>
      <c r="G1860">
        <v>0</v>
      </c>
      <c r="H1860" t="str">
        <f>IF(Append1[[#This Row],[number_vmail_messages]]&lt;=10, "Low",
IF(Append1[[#This Row],[number_vmail_messages]]&lt;=25, "Medium", "High"))</f>
        <v>Low</v>
      </c>
      <c r="I1860">
        <v>200.9</v>
      </c>
      <c r="J1860">
        <v>92</v>
      </c>
      <c r="K1860">
        <v>34.15</v>
      </c>
      <c r="L1860">
        <v>164.3</v>
      </c>
      <c r="M1860">
        <v>91</v>
      </c>
      <c r="N1860">
        <v>13.97</v>
      </c>
      <c r="O1860">
        <v>249</v>
      </c>
      <c r="P1860">
        <v>98</v>
      </c>
      <c r="Q1860">
        <v>11.21</v>
      </c>
      <c r="R1860">
        <v>8.9</v>
      </c>
      <c r="S1860">
        <v>7</v>
      </c>
      <c r="T1860">
        <v>2.4</v>
      </c>
      <c r="U1860" t="str">
        <f>IF(Append1[[#This Row],[total_intl_charge]] &lt;= MEDIAN(Append1[total_intl_charge]), "Low", "High")</f>
        <v>Low</v>
      </c>
      <c r="V1860">
        <v>1</v>
      </c>
      <c r="W1860" t="s">
        <v>23</v>
      </c>
      <c r="X1860" s="1" t="s">
        <v>23</v>
      </c>
      <c r="Y1860">
        <f>IF(Append1[[#This Row],[churn]]="yes", 1,0)</f>
        <v>0</v>
      </c>
      <c r="Z1860" t="str">
        <f>IF(Append1[[#This Row],[total_eve_charge]]&lt;=15,"Low",
IF(Append1[[#This Row],[total_eve_charge]]&lt;=19,"Medium","High"))</f>
        <v>Low</v>
      </c>
      <c r="AA1860" s="1" t="str">
        <f>IF(Append1[[#This Row],[total_day_charge]]&gt;30,"Heavy User",
IF(Append1[[#This Row],[total_eve_charge]]&gt;20,"Evening User",
IF(Append1[[#This Row],[total_night_charge]]&gt;10,"Night User","Low User")))</f>
        <v>Heavy User</v>
      </c>
    </row>
    <row r="1861" spans="1:27" hidden="1" x14ac:dyDescent="0.3">
      <c r="A1861">
        <v>1110</v>
      </c>
      <c r="B1861" s="1" t="s">
        <v>75</v>
      </c>
      <c r="C1861">
        <v>103</v>
      </c>
      <c r="D1861" s="1" t="s">
        <v>22</v>
      </c>
      <c r="E1861" s="1">
        <v>0</v>
      </c>
      <c r="F1861" s="1" t="s">
        <v>23</v>
      </c>
      <c r="G1861">
        <v>0</v>
      </c>
      <c r="H1861" t="str">
        <f>IF(Append1[[#This Row],[number_vmail_messages]]&lt;=10, "Low",
IF(Append1[[#This Row],[number_vmail_messages]]&lt;=25, "Medium", "High"))</f>
        <v>Low</v>
      </c>
      <c r="I1861">
        <v>141.30000000000001</v>
      </c>
      <c r="J1861">
        <v>123</v>
      </c>
      <c r="K1861">
        <v>24.02</v>
      </c>
      <c r="L1861">
        <v>253.6</v>
      </c>
      <c r="M1861">
        <v>87</v>
      </c>
      <c r="N1861">
        <v>21.56</v>
      </c>
      <c r="O1861">
        <v>215.8</v>
      </c>
      <c r="P1861">
        <v>96</v>
      </c>
      <c r="Q1861">
        <v>9.7100000000000009</v>
      </c>
      <c r="R1861">
        <v>6.4</v>
      </c>
      <c r="S1861">
        <v>2</v>
      </c>
      <c r="T1861">
        <v>1.73</v>
      </c>
      <c r="U1861" t="str">
        <f>IF(Append1[[#This Row],[total_intl_charge]] &lt;= MEDIAN(Append1[total_intl_charge]), "Low", "High")</f>
        <v>Low</v>
      </c>
      <c r="V1861">
        <v>1</v>
      </c>
      <c r="W1861" t="s">
        <v>23</v>
      </c>
      <c r="X1861" s="1" t="s">
        <v>23</v>
      </c>
      <c r="Y1861">
        <f>IF(Append1[[#This Row],[churn]]="yes", 1,0)</f>
        <v>0</v>
      </c>
      <c r="Z1861" t="str">
        <f>IF(Append1[[#This Row],[total_eve_charge]]&lt;=15,"Low",
IF(Append1[[#This Row],[total_eve_charge]]&lt;=19,"Medium","High"))</f>
        <v>High</v>
      </c>
      <c r="AA1861" s="1" t="str">
        <f>IF(Append1[[#This Row],[total_day_charge]]&gt;30,"Heavy User",
IF(Append1[[#This Row],[total_eve_charge]]&gt;20,"Evening User",
IF(Append1[[#This Row],[total_night_charge]]&gt;10,"Night User","Low User")))</f>
        <v>Evening User</v>
      </c>
    </row>
    <row r="1862" spans="1:27" hidden="1" x14ac:dyDescent="0.3">
      <c r="A1862">
        <v>1111</v>
      </c>
      <c r="B1862" s="1" t="s">
        <v>60</v>
      </c>
      <c r="C1862">
        <v>100</v>
      </c>
      <c r="D1862" s="1" t="s">
        <v>22</v>
      </c>
      <c r="E1862" s="1">
        <v>0</v>
      </c>
      <c r="F1862" s="1" t="s">
        <v>23</v>
      </c>
      <c r="G1862">
        <v>0</v>
      </c>
      <c r="H1862" t="str">
        <f>IF(Append1[[#This Row],[number_vmail_messages]]&lt;=10, "Low",
IF(Append1[[#This Row],[number_vmail_messages]]&lt;=25, "Medium", "High"))</f>
        <v>Low</v>
      </c>
      <c r="I1862">
        <v>235.8</v>
      </c>
      <c r="J1862">
        <v>130</v>
      </c>
      <c r="K1862">
        <v>40.090000000000003</v>
      </c>
      <c r="L1862">
        <v>176</v>
      </c>
      <c r="M1862">
        <v>69</v>
      </c>
      <c r="N1862">
        <v>14.96</v>
      </c>
      <c r="O1862">
        <v>63.6</v>
      </c>
      <c r="P1862">
        <v>122</v>
      </c>
      <c r="Q1862">
        <v>2.86</v>
      </c>
      <c r="R1862">
        <v>7.3</v>
      </c>
      <c r="S1862">
        <v>1</v>
      </c>
      <c r="T1862">
        <v>1.97</v>
      </c>
      <c r="U1862" t="str">
        <f>IF(Append1[[#This Row],[total_intl_charge]] &lt;= MEDIAN(Append1[total_intl_charge]), "Low", "High")</f>
        <v>Low</v>
      </c>
      <c r="V1862">
        <v>2</v>
      </c>
      <c r="W1862" t="s">
        <v>23</v>
      </c>
      <c r="X1862" s="1" t="s">
        <v>23</v>
      </c>
      <c r="Y1862">
        <f>IF(Append1[[#This Row],[churn]]="yes", 1,0)</f>
        <v>0</v>
      </c>
      <c r="Z1862" t="str">
        <f>IF(Append1[[#This Row],[total_eve_charge]]&lt;=15,"Low",
IF(Append1[[#This Row],[total_eve_charge]]&lt;=19,"Medium","High"))</f>
        <v>Low</v>
      </c>
      <c r="AA1862" s="1" t="str">
        <f>IF(Append1[[#This Row],[total_day_charge]]&gt;30,"Heavy User",
IF(Append1[[#This Row],[total_eve_charge]]&gt;20,"Evening User",
IF(Append1[[#This Row],[total_night_charge]]&gt;10,"Night User","Low User")))</f>
        <v>Heavy User</v>
      </c>
    </row>
    <row r="1863" spans="1:27" hidden="1" x14ac:dyDescent="0.3">
      <c r="A1863">
        <v>1112</v>
      </c>
      <c r="B1863" s="1" t="s">
        <v>47</v>
      </c>
      <c r="C1863">
        <v>110</v>
      </c>
      <c r="D1863" s="1" t="s">
        <v>26</v>
      </c>
      <c r="E1863" s="1">
        <v>0</v>
      </c>
      <c r="F1863" s="1" t="s">
        <v>23</v>
      </c>
      <c r="G1863">
        <v>0</v>
      </c>
      <c r="H1863" t="str">
        <f>IF(Append1[[#This Row],[number_vmail_messages]]&lt;=10, "Low",
IF(Append1[[#This Row],[number_vmail_messages]]&lt;=25, "Medium", "High"))</f>
        <v>Low</v>
      </c>
      <c r="I1863">
        <v>185.1</v>
      </c>
      <c r="J1863">
        <v>100</v>
      </c>
      <c r="K1863">
        <v>31.47</v>
      </c>
      <c r="L1863">
        <v>165.1</v>
      </c>
      <c r="M1863">
        <v>88</v>
      </c>
      <c r="N1863">
        <v>14.03</v>
      </c>
      <c r="O1863">
        <v>111.6</v>
      </c>
      <c r="P1863">
        <v>104</v>
      </c>
      <c r="Q1863">
        <v>5.0199999999999996</v>
      </c>
      <c r="R1863">
        <v>6.3</v>
      </c>
      <c r="S1863">
        <v>4</v>
      </c>
      <c r="T1863">
        <v>1.7</v>
      </c>
      <c r="U1863" t="str">
        <f>IF(Append1[[#This Row],[total_intl_charge]] &lt;= MEDIAN(Append1[total_intl_charge]), "Low", "High")</f>
        <v>Low</v>
      </c>
      <c r="V1863">
        <v>3</v>
      </c>
      <c r="W1863" t="s">
        <v>23</v>
      </c>
      <c r="X1863" s="1" t="s">
        <v>23</v>
      </c>
      <c r="Y1863">
        <f>IF(Append1[[#This Row],[churn]]="yes", 1,0)</f>
        <v>0</v>
      </c>
      <c r="Z1863" t="str">
        <f>IF(Append1[[#This Row],[total_eve_charge]]&lt;=15,"Low",
IF(Append1[[#This Row],[total_eve_charge]]&lt;=19,"Medium","High"))</f>
        <v>Low</v>
      </c>
      <c r="AA1863" s="1" t="str">
        <f>IF(Append1[[#This Row],[total_day_charge]]&gt;30,"Heavy User",
IF(Append1[[#This Row],[total_eve_charge]]&gt;20,"Evening User",
IF(Append1[[#This Row],[total_night_charge]]&gt;10,"Night User","Low User")))</f>
        <v>Heavy User</v>
      </c>
    </row>
    <row r="1864" spans="1:27" hidden="1" x14ac:dyDescent="0.3">
      <c r="A1864">
        <v>1113</v>
      </c>
      <c r="B1864" s="1" t="s">
        <v>52</v>
      </c>
      <c r="C1864">
        <v>124</v>
      </c>
      <c r="D1864" s="1" t="s">
        <v>22</v>
      </c>
      <c r="E1864" s="1">
        <v>0</v>
      </c>
      <c r="F1864" s="1" t="s">
        <v>23</v>
      </c>
      <c r="G1864">
        <v>0</v>
      </c>
      <c r="H1864" t="str">
        <f>IF(Append1[[#This Row],[number_vmail_messages]]&lt;=10, "Low",
IF(Append1[[#This Row],[number_vmail_messages]]&lt;=25, "Medium", "High"))</f>
        <v>Low</v>
      </c>
      <c r="I1864">
        <v>254.3</v>
      </c>
      <c r="J1864">
        <v>113</v>
      </c>
      <c r="K1864">
        <v>43.23</v>
      </c>
      <c r="L1864">
        <v>78.900000000000006</v>
      </c>
      <c r="M1864">
        <v>104</v>
      </c>
      <c r="N1864">
        <v>6.71</v>
      </c>
      <c r="O1864">
        <v>153.19999999999999</v>
      </c>
      <c r="P1864">
        <v>69</v>
      </c>
      <c r="Q1864">
        <v>6.89</v>
      </c>
      <c r="R1864">
        <v>11.8</v>
      </c>
      <c r="S1864">
        <v>2</v>
      </c>
      <c r="T1864">
        <v>3.19</v>
      </c>
      <c r="U1864" t="str">
        <f>IF(Append1[[#This Row],[total_intl_charge]] &lt;= MEDIAN(Append1[total_intl_charge]), "Low", "High")</f>
        <v>High</v>
      </c>
      <c r="V1864">
        <v>2</v>
      </c>
      <c r="W1864" t="s">
        <v>23</v>
      </c>
      <c r="X1864" s="1" t="s">
        <v>23</v>
      </c>
      <c r="Y1864">
        <f>IF(Append1[[#This Row],[churn]]="yes", 1,0)</f>
        <v>0</v>
      </c>
      <c r="Z1864" t="str">
        <f>IF(Append1[[#This Row],[total_eve_charge]]&lt;=15,"Low",
IF(Append1[[#This Row],[total_eve_charge]]&lt;=19,"Medium","High"))</f>
        <v>Low</v>
      </c>
      <c r="AA1864" s="1" t="str">
        <f>IF(Append1[[#This Row],[total_day_charge]]&gt;30,"Heavy User",
IF(Append1[[#This Row],[total_eve_charge]]&gt;20,"Evening User",
IF(Append1[[#This Row],[total_night_charge]]&gt;10,"Night User","Low User")))</f>
        <v>Heavy User</v>
      </c>
    </row>
    <row r="1865" spans="1:27" hidden="1" x14ac:dyDescent="0.3">
      <c r="A1865">
        <v>1114</v>
      </c>
      <c r="B1865" s="1" t="s">
        <v>63</v>
      </c>
      <c r="C1865">
        <v>10</v>
      </c>
      <c r="D1865" s="1" t="s">
        <v>26</v>
      </c>
      <c r="E1865" s="1">
        <v>0</v>
      </c>
      <c r="F1865" s="1" t="s">
        <v>23</v>
      </c>
      <c r="G1865">
        <v>0</v>
      </c>
      <c r="H1865" t="str">
        <f>IF(Append1[[#This Row],[number_vmail_messages]]&lt;=10, "Low",
IF(Append1[[#This Row],[number_vmail_messages]]&lt;=25, "Medium", "High"))</f>
        <v>Low</v>
      </c>
      <c r="I1865">
        <v>183</v>
      </c>
      <c r="J1865">
        <v>103</v>
      </c>
      <c r="K1865">
        <v>31.11</v>
      </c>
      <c r="L1865">
        <v>214.8</v>
      </c>
      <c r="M1865">
        <v>77</v>
      </c>
      <c r="N1865">
        <v>18.260000000000002</v>
      </c>
      <c r="O1865">
        <v>206.4</v>
      </c>
      <c r="P1865">
        <v>73</v>
      </c>
      <c r="Q1865">
        <v>9.2899999999999991</v>
      </c>
      <c r="R1865">
        <v>8.6999999999999993</v>
      </c>
      <c r="S1865">
        <v>6</v>
      </c>
      <c r="T1865">
        <v>2.35</v>
      </c>
      <c r="U1865" t="str">
        <f>IF(Append1[[#This Row],[total_intl_charge]] &lt;= MEDIAN(Append1[total_intl_charge]), "Low", "High")</f>
        <v>Low</v>
      </c>
      <c r="V1865">
        <v>2</v>
      </c>
      <c r="W1865" t="s">
        <v>23</v>
      </c>
      <c r="X1865" s="1" t="s">
        <v>23</v>
      </c>
      <c r="Y1865">
        <f>IF(Append1[[#This Row],[churn]]="yes", 1,0)</f>
        <v>0</v>
      </c>
      <c r="Z1865" t="str">
        <f>IF(Append1[[#This Row],[total_eve_charge]]&lt;=15,"Low",
IF(Append1[[#This Row],[total_eve_charge]]&lt;=19,"Medium","High"))</f>
        <v>Medium</v>
      </c>
      <c r="AA1865" s="1" t="str">
        <f>IF(Append1[[#This Row],[total_day_charge]]&gt;30,"Heavy User",
IF(Append1[[#This Row],[total_eve_charge]]&gt;20,"Evening User",
IF(Append1[[#This Row],[total_night_charge]]&gt;10,"Night User","Low User")))</f>
        <v>Heavy User</v>
      </c>
    </row>
    <row r="1866" spans="1:27" x14ac:dyDescent="0.3">
      <c r="A1866">
        <v>1115</v>
      </c>
      <c r="B1866" s="1" t="s">
        <v>29</v>
      </c>
      <c r="C1866">
        <v>89</v>
      </c>
      <c r="D1866" s="1" t="s">
        <v>22</v>
      </c>
      <c r="E1866" s="1">
        <v>0</v>
      </c>
      <c r="F1866" s="1" t="s">
        <v>24</v>
      </c>
      <c r="G1866">
        <v>29</v>
      </c>
      <c r="H1866" t="str">
        <f>IF(Append1[[#This Row],[number_vmail_messages]]&lt;=10, "Low",
IF(Append1[[#This Row],[number_vmail_messages]]&lt;=25, "Medium", "High"))</f>
        <v>High</v>
      </c>
      <c r="I1866">
        <v>163.5</v>
      </c>
      <c r="J1866">
        <v>80</v>
      </c>
      <c r="K1866">
        <v>27.8</v>
      </c>
      <c r="L1866">
        <v>274.8</v>
      </c>
      <c r="M1866">
        <v>136</v>
      </c>
      <c r="N1866">
        <v>23.36</v>
      </c>
      <c r="O1866">
        <v>381.9</v>
      </c>
      <c r="P1866">
        <v>147</v>
      </c>
      <c r="Q1866">
        <v>17.190000000000001</v>
      </c>
      <c r="R1866">
        <v>7.5</v>
      </c>
      <c r="S1866">
        <v>5</v>
      </c>
      <c r="T1866">
        <v>2.0299999999999998</v>
      </c>
      <c r="U1866" t="str">
        <f>IF(Append1[[#This Row],[total_intl_charge]] &lt;= MEDIAN(Append1[total_intl_charge]), "Low", "High")</f>
        <v>Low</v>
      </c>
      <c r="V1866">
        <v>2</v>
      </c>
      <c r="W1866" t="s">
        <v>23</v>
      </c>
      <c r="X1866" s="1" t="s">
        <v>23</v>
      </c>
      <c r="Y1866">
        <f>IF(Append1[[#This Row],[churn]]="yes", 1,0)</f>
        <v>0</v>
      </c>
      <c r="Z1866" t="str">
        <f>IF(Append1[[#This Row],[total_eve_charge]]&lt;=15,"Low",
IF(Append1[[#This Row],[total_eve_charge]]&lt;=19,"Medium","High"))</f>
        <v>High</v>
      </c>
      <c r="AA1866" s="1" t="str">
        <f>IF(Append1[[#This Row],[total_day_charge]]&gt;30,"Heavy User",
IF(Append1[[#This Row],[total_eve_charge]]&gt;20,"Evening User",
IF(Append1[[#This Row],[total_night_charge]]&gt;10,"Night User","Low User")))</f>
        <v>Evening User</v>
      </c>
    </row>
    <row r="1867" spans="1:27" hidden="1" x14ac:dyDescent="0.3">
      <c r="A1867">
        <v>1116</v>
      </c>
      <c r="B1867" s="1" t="s">
        <v>47</v>
      </c>
      <c r="C1867">
        <v>121</v>
      </c>
      <c r="D1867" s="1" t="s">
        <v>32</v>
      </c>
      <c r="E1867" s="1">
        <v>0</v>
      </c>
      <c r="F1867" s="1" t="s">
        <v>23</v>
      </c>
      <c r="G1867">
        <v>0</v>
      </c>
      <c r="H1867" t="str">
        <f>IF(Append1[[#This Row],[number_vmail_messages]]&lt;=10, "Low",
IF(Append1[[#This Row],[number_vmail_messages]]&lt;=25, "Medium", "High"))</f>
        <v>Low</v>
      </c>
      <c r="I1867">
        <v>207.9</v>
      </c>
      <c r="J1867">
        <v>98</v>
      </c>
      <c r="K1867">
        <v>35.340000000000003</v>
      </c>
      <c r="L1867">
        <v>210.5</v>
      </c>
      <c r="M1867">
        <v>96</v>
      </c>
      <c r="N1867">
        <v>17.89</v>
      </c>
      <c r="O1867">
        <v>109.6</v>
      </c>
      <c r="P1867">
        <v>114</v>
      </c>
      <c r="Q1867">
        <v>4.93</v>
      </c>
      <c r="R1867">
        <v>7.7</v>
      </c>
      <c r="S1867">
        <v>2</v>
      </c>
      <c r="T1867">
        <v>2.08</v>
      </c>
      <c r="U1867" t="str">
        <f>IF(Append1[[#This Row],[total_intl_charge]] &lt;= MEDIAN(Append1[total_intl_charge]), "Low", "High")</f>
        <v>Low</v>
      </c>
      <c r="V1867">
        <v>2</v>
      </c>
      <c r="W1867" t="s">
        <v>23</v>
      </c>
      <c r="X1867" s="1" t="s">
        <v>23</v>
      </c>
      <c r="Y1867">
        <f>IF(Append1[[#This Row],[churn]]="yes", 1,0)</f>
        <v>0</v>
      </c>
      <c r="Z1867" t="str">
        <f>IF(Append1[[#This Row],[total_eve_charge]]&lt;=15,"Low",
IF(Append1[[#This Row],[total_eve_charge]]&lt;=19,"Medium","High"))</f>
        <v>Medium</v>
      </c>
      <c r="AA1867" s="1" t="str">
        <f>IF(Append1[[#This Row],[total_day_charge]]&gt;30,"Heavy User",
IF(Append1[[#This Row],[total_eve_charge]]&gt;20,"Evening User",
IF(Append1[[#This Row],[total_night_charge]]&gt;10,"Night User","Low User")))</f>
        <v>Heavy User</v>
      </c>
    </row>
    <row r="1868" spans="1:27" hidden="1" x14ac:dyDescent="0.3">
      <c r="A1868">
        <v>1117</v>
      </c>
      <c r="B1868" s="1" t="s">
        <v>37</v>
      </c>
      <c r="C1868">
        <v>101</v>
      </c>
      <c r="D1868" s="1" t="s">
        <v>22</v>
      </c>
      <c r="E1868" s="1">
        <v>0</v>
      </c>
      <c r="F1868" s="1" t="s">
        <v>23</v>
      </c>
      <c r="G1868">
        <v>0</v>
      </c>
      <c r="H1868" t="str">
        <f>IF(Append1[[#This Row],[number_vmail_messages]]&lt;=10, "Low",
IF(Append1[[#This Row],[number_vmail_messages]]&lt;=25, "Medium", "High"))</f>
        <v>Low</v>
      </c>
      <c r="I1868">
        <v>248.6</v>
      </c>
      <c r="J1868">
        <v>102</v>
      </c>
      <c r="K1868">
        <v>42.26</v>
      </c>
      <c r="L1868">
        <v>174.9</v>
      </c>
      <c r="M1868">
        <v>93</v>
      </c>
      <c r="N1868">
        <v>14.87</v>
      </c>
      <c r="O1868">
        <v>207.2</v>
      </c>
      <c r="P1868">
        <v>86</v>
      </c>
      <c r="Q1868">
        <v>9.32</v>
      </c>
      <c r="R1868">
        <v>6.1</v>
      </c>
      <c r="S1868">
        <v>3</v>
      </c>
      <c r="T1868">
        <v>1.65</v>
      </c>
      <c r="U1868" t="str">
        <f>IF(Append1[[#This Row],[total_intl_charge]] &lt;= MEDIAN(Append1[total_intl_charge]), "Low", "High")</f>
        <v>Low</v>
      </c>
      <c r="V1868">
        <v>3</v>
      </c>
      <c r="W1868" t="s">
        <v>23</v>
      </c>
      <c r="X1868" s="1" t="s">
        <v>23</v>
      </c>
      <c r="Y1868">
        <f>IF(Append1[[#This Row],[churn]]="yes", 1,0)</f>
        <v>0</v>
      </c>
      <c r="Z1868" t="str">
        <f>IF(Append1[[#This Row],[total_eve_charge]]&lt;=15,"Low",
IF(Append1[[#This Row],[total_eve_charge]]&lt;=19,"Medium","High"))</f>
        <v>Low</v>
      </c>
      <c r="AA1868" s="1" t="str">
        <f>IF(Append1[[#This Row],[total_day_charge]]&gt;30,"Heavy User",
IF(Append1[[#This Row],[total_eve_charge]]&gt;20,"Evening User",
IF(Append1[[#This Row],[total_night_charge]]&gt;10,"Night User","Low User")))</f>
        <v>Heavy User</v>
      </c>
    </row>
    <row r="1869" spans="1:27" x14ac:dyDescent="0.3">
      <c r="A1869">
        <v>1118</v>
      </c>
      <c r="B1869" s="1" t="s">
        <v>68</v>
      </c>
      <c r="C1869">
        <v>103</v>
      </c>
      <c r="D1869" s="1" t="s">
        <v>22</v>
      </c>
      <c r="E1869" s="1">
        <v>0</v>
      </c>
      <c r="F1869" s="1" t="s">
        <v>24</v>
      </c>
      <c r="G1869">
        <v>31</v>
      </c>
      <c r="H1869" t="str">
        <f>IF(Append1[[#This Row],[number_vmail_messages]]&lt;=10, "Low",
IF(Append1[[#This Row],[number_vmail_messages]]&lt;=25, "Medium", "High"))</f>
        <v>High</v>
      </c>
      <c r="I1869">
        <v>185.4</v>
      </c>
      <c r="J1869">
        <v>105</v>
      </c>
      <c r="K1869">
        <v>31.52</v>
      </c>
      <c r="L1869">
        <v>197.6</v>
      </c>
      <c r="M1869">
        <v>126</v>
      </c>
      <c r="N1869">
        <v>16.8</v>
      </c>
      <c r="O1869">
        <v>147.1</v>
      </c>
      <c r="P1869">
        <v>110</v>
      </c>
      <c r="Q1869">
        <v>6.62</v>
      </c>
      <c r="R1869">
        <v>14.5</v>
      </c>
      <c r="S1869">
        <v>4</v>
      </c>
      <c r="T1869">
        <v>3.92</v>
      </c>
      <c r="U1869" t="str">
        <f>IF(Append1[[#This Row],[total_intl_charge]] &lt;= MEDIAN(Append1[total_intl_charge]), "Low", "High")</f>
        <v>High</v>
      </c>
      <c r="V1869">
        <v>2</v>
      </c>
      <c r="W1869" t="s">
        <v>23</v>
      </c>
      <c r="X1869" s="1" t="s">
        <v>23</v>
      </c>
      <c r="Y1869">
        <f>IF(Append1[[#This Row],[churn]]="yes", 1,0)</f>
        <v>0</v>
      </c>
      <c r="Z1869" t="str">
        <f>IF(Append1[[#This Row],[total_eve_charge]]&lt;=15,"Low",
IF(Append1[[#This Row],[total_eve_charge]]&lt;=19,"Medium","High"))</f>
        <v>Medium</v>
      </c>
      <c r="AA1869" s="1" t="str">
        <f>IF(Append1[[#This Row],[total_day_charge]]&gt;30,"Heavy User",
IF(Append1[[#This Row],[total_eve_charge]]&gt;20,"Evening User",
IF(Append1[[#This Row],[total_night_charge]]&gt;10,"Night User","Low User")))</f>
        <v>Heavy User</v>
      </c>
    </row>
    <row r="1870" spans="1:27" hidden="1" x14ac:dyDescent="0.3">
      <c r="A1870">
        <v>1119</v>
      </c>
      <c r="B1870" s="1" t="s">
        <v>37</v>
      </c>
      <c r="C1870">
        <v>51</v>
      </c>
      <c r="D1870" s="1" t="s">
        <v>32</v>
      </c>
      <c r="E1870" s="1">
        <v>0</v>
      </c>
      <c r="F1870" s="1" t="s">
        <v>23</v>
      </c>
      <c r="G1870">
        <v>0</v>
      </c>
      <c r="H1870" t="str">
        <f>IF(Append1[[#This Row],[number_vmail_messages]]&lt;=10, "Low",
IF(Append1[[#This Row],[number_vmail_messages]]&lt;=25, "Medium", "High"))</f>
        <v>Low</v>
      </c>
      <c r="I1870">
        <v>197.8</v>
      </c>
      <c r="J1870">
        <v>60</v>
      </c>
      <c r="K1870">
        <v>33.630000000000003</v>
      </c>
      <c r="L1870">
        <v>221</v>
      </c>
      <c r="M1870">
        <v>64</v>
      </c>
      <c r="N1870">
        <v>18.79</v>
      </c>
      <c r="O1870">
        <v>168.6</v>
      </c>
      <c r="P1870">
        <v>134</v>
      </c>
      <c r="Q1870">
        <v>7.59</v>
      </c>
      <c r="R1870">
        <v>8.9</v>
      </c>
      <c r="S1870">
        <v>5</v>
      </c>
      <c r="T1870">
        <v>2.4</v>
      </c>
      <c r="U1870" t="str">
        <f>IF(Append1[[#This Row],[total_intl_charge]] &lt;= MEDIAN(Append1[total_intl_charge]), "Low", "High")</f>
        <v>Low</v>
      </c>
      <c r="V1870">
        <v>1</v>
      </c>
      <c r="W1870" t="s">
        <v>23</v>
      </c>
      <c r="X1870" s="1" t="s">
        <v>23</v>
      </c>
      <c r="Y1870">
        <f>IF(Append1[[#This Row],[churn]]="yes", 1,0)</f>
        <v>0</v>
      </c>
      <c r="Z1870" t="str">
        <f>IF(Append1[[#This Row],[total_eve_charge]]&lt;=15,"Low",
IF(Append1[[#This Row],[total_eve_charge]]&lt;=19,"Medium","High"))</f>
        <v>Medium</v>
      </c>
      <c r="AA1870" s="1" t="str">
        <f>IF(Append1[[#This Row],[total_day_charge]]&gt;30,"Heavy User",
IF(Append1[[#This Row],[total_eve_charge]]&gt;20,"Evening User",
IF(Append1[[#This Row],[total_night_charge]]&gt;10,"Night User","Low User")))</f>
        <v>Heavy User</v>
      </c>
    </row>
    <row r="1871" spans="1:27" hidden="1" x14ac:dyDescent="0.3">
      <c r="A1871">
        <v>1120</v>
      </c>
      <c r="B1871" s="1" t="s">
        <v>51</v>
      </c>
      <c r="C1871">
        <v>2</v>
      </c>
      <c r="D1871" s="1" t="s">
        <v>22</v>
      </c>
      <c r="E1871" s="1">
        <v>1</v>
      </c>
      <c r="F1871" s="1" t="s">
        <v>23</v>
      </c>
      <c r="G1871">
        <v>0</v>
      </c>
      <c r="H1871" t="str">
        <f>IF(Append1[[#This Row],[number_vmail_messages]]&lt;=10, "Low",
IF(Append1[[#This Row],[number_vmail_messages]]&lt;=25, "Medium", "High"))</f>
        <v>Low</v>
      </c>
      <c r="I1871">
        <v>132.1</v>
      </c>
      <c r="J1871">
        <v>42</v>
      </c>
      <c r="K1871">
        <v>22.46</v>
      </c>
      <c r="L1871">
        <v>138.9</v>
      </c>
      <c r="M1871">
        <v>88</v>
      </c>
      <c r="N1871">
        <v>11.81</v>
      </c>
      <c r="O1871">
        <v>192.6</v>
      </c>
      <c r="P1871">
        <v>119</v>
      </c>
      <c r="Q1871">
        <v>8.67</v>
      </c>
      <c r="R1871">
        <v>9.1</v>
      </c>
      <c r="S1871">
        <v>1</v>
      </c>
      <c r="T1871">
        <v>2.46</v>
      </c>
      <c r="U1871" t="str">
        <f>IF(Append1[[#This Row],[total_intl_charge]] &lt;= MEDIAN(Append1[total_intl_charge]), "Low", "High")</f>
        <v>Low</v>
      </c>
      <c r="V1871">
        <v>2</v>
      </c>
      <c r="W1871" t="s">
        <v>24</v>
      </c>
      <c r="X1871" s="1" t="s">
        <v>24</v>
      </c>
      <c r="Y1871">
        <f>IF(Append1[[#This Row],[churn]]="yes", 1,0)</f>
        <v>1</v>
      </c>
      <c r="Z1871" t="str">
        <f>IF(Append1[[#This Row],[total_eve_charge]]&lt;=15,"Low",
IF(Append1[[#This Row],[total_eve_charge]]&lt;=19,"Medium","High"))</f>
        <v>Low</v>
      </c>
      <c r="AA1871" s="1" t="str">
        <f>IF(Append1[[#This Row],[total_day_charge]]&gt;30,"Heavy User",
IF(Append1[[#This Row],[total_eve_charge]]&gt;20,"Evening User",
IF(Append1[[#This Row],[total_night_charge]]&gt;10,"Night User","Low User")))</f>
        <v>Low User</v>
      </c>
    </row>
    <row r="1872" spans="1:27" hidden="1" x14ac:dyDescent="0.3">
      <c r="A1872">
        <v>1121</v>
      </c>
      <c r="B1872" s="1" t="s">
        <v>52</v>
      </c>
      <c r="C1872">
        <v>111</v>
      </c>
      <c r="D1872" s="1" t="s">
        <v>26</v>
      </c>
      <c r="E1872" s="1">
        <v>0</v>
      </c>
      <c r="F1872" s="1" t="s">
        <v>23</v>
      </c>
      <c r="G1872">
        <v>0</v>
      </c>
      <c r="H1872" t="str">
        <f>IF(Append1[[#This Row],[number_vmail_messages]]&lt;=10, "Low",
IF(Append1[[#This Row],[number_vmail_messages]]&lt;=25, "Medium", "High"))</f>
        <v>Low</v>
      </c>
      <c r="I1872">
        <v>197.1</v>
      </c>
      <c r="J1872">
        <v>117</v>
      </c>
      <c r="K1872">
        <v>33.51</v>
      </c>
      <c r="L1872">
        <v>227.8</v>
      </c>
      <c r="M1872">
        <v>128</v>
      </c>
      <c r="N1872">
        <v>19.36</v>
      </c>
      <c r="O1872">
        <v>214</v>
      </c>
      <c r="P1872">
        <v>101</v>
      </c>
      <c r="Q1872">
        <v>9.6300000000000008</v>
      </c>
      <c r="R1872">
        <v>9.3000000000000007</v>
      </c>
      <c r="S1872">
        <v>11</v>
      </c>
      <c r="T1872">
        <v>2.5099999999999998</v>
      </c>
      <c r="U1872" t="str">
        <f>IF(Append1[[#This Row],[total_intl_charge]] &lt;= MEDIAN(Append1[total_intl_charge]), "Low", "High")</f>
        <v>Low</v>
      </c>
      <c r="V1872">
        <v>0</v>
      </c>
      <c r="W1872" t="s">
        <v>23</v>
      </c>
      <c r="X1872" s="1" t="s">
        <v>23</v>
      </c>
      <c r="Y1872">
        <f>IF(Append1[[#This Row],[churn]]="yes", 1,0)</f>
        <v>0</v>
      </c>
      <c r="Z1872" t="str">
        <f>IF(Append1[[#This Row],[total_eve_charge]]&lt;=15,"Low",
IF(Append1[[#This Row],[total_eve_charge]]&lt;=19,"Medium","High"))</f>
        <v>High</v>
      </c>
      <c r="AA1872" s="1" t="str">
        <f>IF(Append1[[#This Row],[total_day_charge]]&gt;30,"Heavy User",
IF(Append1[[#This Row],[total_eve_charge]]&gt;20,"Evening User",
IF(Append1[[#This Row],[total_night_charge]]&gt;10,"Night User","Low User")))</f>
        <v>Heavy User</v>
      </c>
    </row>
    <row r="1873" spans="1:27" hidden="1" x14ac:dyDescent="0.3">
      <c r="A1873">
        <v>1122</v>
      </c>
      <c r="B1873" s="1" t="s">
        <v>56</v>
      </c>
      <c r="C1873">
        <v>118</v>
      </c>
      <c r="D1873" s="1" t="s">
        <v>22</v>
      </c>
      <c r="E1873" s="1">
        <v>0</v>
      </c>
      <c r="F1873" s="1" t="s">
        <v>23</v>
      </c>
      <c r="G1873">
        <v>0</v>
      </c>
      <c r="H1873" t="str">
        <f>IF(Append1[[#This Row],[number_vmail_messages]]&lt;=10, "Low",
IF(Append1[[#This Row],[number_vmail_messages]]&lt;=25, "Medium", "High"))</f>
        <v>Low</v>
      </c>
      <c r="I1873">
        <v>154.6</v>
      </c>
      <c r="J1873">
        <v>112</v>
      </c>
      <c r="K1873">
        <v>26.28</v>
      </c>
      <c r="L1873">
        <v>184.2</v>
      </c>
      <c r="M1873">
        <v>105</v>
      </c>
      <c r="N1873">
        <v>15.66</v>
      </c>
      <c r="O1873">
        <v>217.4</v>
      </c>
      <c r="P1873">
        <v>102</v>
      </c>
      <c r="Q1873">
        <v>9.7799999999999994</v>
      </c>
      <c r="R1873">
        <v>12.6</v>
      </c>
      <c r="S1873">
        <v>5</v>
      </c>
      <c r="T1873">
        <v>3.4</v>
      </c>
      <c r="U1873" t="str">
        <f>IF(Append1[[#This Row],[total_intl_charge]] &lt;= MEDIAN(Append1[total_intl_charge]), "Low", "High")</f>
        <v>High</v>
      </c>
      <c r="V1873">
        <v>2</v>
      </c>
      <c r="W1873" t="s">
        <v>23</v>
      </c>
      <c r="X1873" s="1" t="s">
        <v>23</v>
      </c>
      <c r="Y1873">
        <f>IF(Append1[[#This Row],[churn]]="yes", 1,0)</f>
        <v>0</v>
      </c>
      <c r="Z1873" t="str">
        <f>IF(Append1[[#This Row],[total_eve_charge]]&lt;=15,"Low",
IF(Append1[[#This Row],[total_eve_charge]]&lt;=19,"Medium","High"))</f>
        <v>Medium</v>
      </c>
      <c r="AA1873" s="1" t="str">
        <f>IF(Append1[[#This Row],[total_day_charge]]&gt;30,"Heavy User",
IF(Append1[[#This Row],[total_eve_charge]]&gt;20,"Evening User",
IF(Append1[[#This Row],[total_night_charge]]&gt;10,"Night User","Low User")))</f>
        <v>Low User</v>
      </c>
    </row>
    <row r="1874" spans="1:27" hidden="1" x14ac:dyDescent="0.3">
      <c r="A1874">
        <v>1123</v>
      </c>
      <c r="B1874" s="1" t="s">
        <v>35</v>
      </c>
      <c r="C1874">
        <v>193</v>
      </c>
      <c r="D1874" s="1" t="s">
        <v>22</v>
      </c>
      <c r="E1874" s="1">
        <v>0</v>
      </c>
      <c r="F1874" s="1" t="s">
        <v>23</v>
      </c>
      <c r="G1874">
        <v>0</v>
      </c>
      <c r="H1874" t="str">
        <f>IF(Append1[[#This Row],[number_vmail_messages]]&lt;=10, "Low",
IF(Append1[[#This Row],[number_vmail_messages]]&lt;=25, "Medium", "High"))</f>
        <v>Low</v>
      </c>
      <c r="I1874">
        <v>96.8</v>
      </c>
      <c r="J1874">
        <v>92</v>
      </c>
      <c r="K1874">
        <v>16.46</v>
      </c>
      <c r="L1874">
        <v>142.6</v>
      </c>
      <c r="M1874">
        <v>103</v>
      </c>
      <c r="N1874">
        <v>12.12</v>
      </c>
      <c r="O1874">
        <v>210.1</v>
      </c>
      <c r="P1874">
        <v>115</v>
      </c>
      <c r="Q1874">
        <v>9.4499999999999993</v>
      </c>
      <c r="R1874">
        <v>10.9</v>
      </c>
      <c r="S1874">
        <v>5</v>
      </c>
      <c r="T1874">
        <v>2.94</v>
      </c>
      <c r="U1874" t="str">
        <f>IF(Append1[[#This Row],[total_intl_charge]] &lt;= MEDIAN(Append1[total_intl_charge]), "Low", "High")</f>
        <v>High</v>
      </c>
      <c r="V1874">
        <v>2</v>
      </c>
      <c r="W1874" t="s">
        <v>24</v>
      </c>
      <c r="X1874" s="1" t="s">
        <v>23</v>
      </c>
      <c r="Y1874">
        <f>IF(Append1[[#This Row],[churn]]="yes", 1,0)</f>
        <v>1</v>
      </c>
      <c r="Z1874" t="str">
        <f>IF(Append1[[#This Row],[total_eve_charge]]&lt;=15,"Low",
IF(Append1[[#This Row],[total_eve_charge]]&lt;=19,"Medium","High"))</f>
        <v>Low</v>
      </c>
      <c r="AA1874" s="1" t="str">
        <f>IF(Append1[[#This Row],[total_day_charge]]&gt;30,"Heavy User",
IF(Append1[[#This Row],[total_eve_charge]]&gt;20,"Evening User",
IF(Append1[[#This Row],[total_night_charge]]&gt;10,"Night User","Low User")))</f>
        <v>Low User</v>
      </c>
    </row>
    <row r="1875" spans="1:27" hidden="1" x14ac:dyDescent="0.3">
      <c r="A1875">
        <v>1124</v>
      </c>
      <c r="B1875" s="1" t="s">
        <v>75</v>
      </c>
      <c r="C1875">
        <v>114</v>
      </c>
      <c r="D1875" s="1" t="s">
        <v>26</v>
      </c>
      <c r="E1875" s="1">
        <v>0</v>
      </c>
      <c r="F1875" s="1" t="s">
        <v>23</v>
      </c>
      <c r="G1875">
        <v>0</v>
      </c>
      <c r="H1875" t="str">
        <f>IF(Append1[[#This Row],[number_vmail_messages]]&lt;=10, "Low",
IF(Append1[[#This Row],[number_vmail_messages]]&lt;=25, "Medium", "High"))</f>
        <v>Low</v>
      </c>
      <c r="I1875">
        <v>172</v>
      </c>
      <c r="J1875">
        <v>145</v>
      </c>
      <c r="K1875">
        <v>29.24</v>
      </c>
      <c r="L1875">
        <v>276.39999999999998</v>
      </c>
      <c r="M1875">
        <v>101</v>
      </c>
      <c r="N1875">
        <v>23.49</v>
      </c>
      <c r="O1875">
        <v>193.7</v>
      </c>
      <c r="P1875">
        <v>100</v>
      </c>
      <c r="Q1875">
        <v>8.7200000000000006</v>
      </c>
      <c r="R1875">
        <v>10.1</v>
      </c>
      <c r="S1875">
        <v>9</v>
      </c>
      <c r="T1875">
        <v>2.73</v>
      </c>
      <c r="U1875" t="str">
        <f>IF(Append1[[#This Row],[total_intl_charge]] &lt;= MEDIAN(Append1[total_intl_charge]), "Low", "High")</f>
        <v>Low</v>
      </c>
      <c r="V1875">
        <v>1</v>
      </c>
      <c r="W1875" t="s">
        <v>23</v>
      </c>
      <c r="X1875" s="1" t="s">
        <v>23</v>
      </c>
      <c r="Y1875">
        <f>IF(Append1[[#This Row],[churn]]="yes", 1,0)</f>
        <v>0</v>
      </c>
      <c r="Z1875" t="str">
        <f>IF(Append1[[#This Row],[total_eve_charge]]&lt;=15,"Low",
IF(Append1[[#This Row],[total_eve_charge]]&lt;=19,"Medium","High"))</f>
        <v>High</v>
      </c>
      <c r="AA1875" s="1" t="str">
        <f>IF(Append1[[#This Row],[total_day_charge]]&gt;30,"Heavy User",
IF(Append1[[#This Row],[total_eve_charge]]&gt;20,"Evening User",
IF(Append1[[#This Row],[total_night_charge]]&gt;10,"Night User","Low User")))</f>
        <v>Evening User</v>
      </c>
    </row>
    <row r="1876" spans="1:27" x14ac:dyDescent="0.3">
      <c r="A1876">
        <v>1125</v>
      </c>
      <c r="B1876" s="1" t="s">
        <v>63</v>
      </c>
      <c r="C1876">
        <v>185</v>
      </c>
      <c r="D1876" s="1" t="s">
        <v>32</v>
      </c>
      <c r="E1876" s="1">
        <v>0</v>
      </c>
      <c r="F1876" s="1" t="s">
        <v>24</v>
      </c>
      <c r="G1876">
        <v>29</v>
      </c>
      <c r="H1876" t="str">
        <f>IF(Append1[[#This Row],[number_vmail_messages]]&lt;=10, "Low",
IF(Append1[[#This Row],[number_vmail_messages]]&lt;=25, "Medium", "High"))</f>
        <v>High</v>
      </c>
      <c r="I1876">
        <v>151.1</v>
      </c>
      <c r="J1876">
        <v>121</v>
      </c>
      <c r="K1876">
        <v>25.69</v>
      </c>
      <c r="L1876">
        <v>244.7</v>
      </c>
      <c r="M1876">
        <v>88</v>
      </c>
      <c r="N1876">
        <v>20.8</v>
      </c>
      <c r="O1876">
        <v>154.4</v>
      </c>
      <c r="P1876">
        <v>91</v>
      </c>
      <c r="Q1876">
        <v>6.95</v>
      </c>
      <c r="R1876">
        <v>13.8</v>
      </c>
      <c r="S1876">
        <v>2</v>
      </c>
      <c r="T1876">
        <v>3.73</v>
      </c>
      <c r="U1876" t="str">
        <f>IF(Append1[[#This Row],[total_intl_charge]] &lt;= MEDIAN(Append1[total_intl_charge]), "Low", "High")</f>
        <v>High</v>
      </c>
      <c r="V1876">
        <v>2</v>
      </c>
      <c r="W1876" t="s">
        <v>23</v>
      </c>
      <c r="X1876" s="1" t="s">
        <v>23</v>
      </c>
      <c r="Y1876">
        <f>IF(Append1[[#This Row],[churn]]="yes", 1,0)</f>
        <v>0</v>
      </c>
      <c r="Z1876" t="str">
        <f>IF(Append1[[#This Row],[total_eve_charge]]&lt;=15,"Low",
IF(Append1[[#This Row],[total_eve_charge]]&lt;=19,"Medium","High"))</f>
        <v>High</v>
      </c>
      <c r="AA1876" s="1" t="str">
        <f>IF(Append1[[#This Row],[total_day_charge]]&gt;30,"Heavy User",
IF(Append1[[#This Row],[total_eve_charge]]&gt;20,"Evening User",
IF(Append1[[#This Row],[total_night_charge]]&gt;10,"Night User","Low User")))</f>
        <v>Evening User</v>
      </c>
    </row>
    <row r="1877" spans="1:27" hidden="1" x14ac:dyDescent="0.3">
      <c r="A1877">
        <v>1126</v>
      </c>
      <c r="B1877" s="1" t="s">
        <v>50</v>
      </c>
      <c r="C1877">
        <v>101</v>
      </c>
      <c r="D1877" s="1" t="s">
        <v>32</v>
      </c>
      <c r="E1877" s="1">
        <v>0</v>
      </c>
      <c r="F1877" s="1" t="s">
        <v>23</v>
      </c>
      <c r="G1877">
        <v>0</v>
      </c>
      <c r="H1877" t="str">
        <f>IF(Append1[[#This Row],[number_vmail_messages]]&lt;=10, "Low",
IF(Append1[[#This Row],[number_vmail_messages]]&lt;=25, "Medium", "High"))</f>
        <v>Low</v>
      </c>
      <c r="I1877">
        <v>209.6</v>
      </c>
      <c r="J1877">
        <v>107</v>
      </c>
      <c r="K1877">
        <v>35.630000000000003</v>
      </c>
      <c r="L1877">
        <v>228.8</v>
      </c>
      <c r="M1877">
        <v>96</v>
      </c>
      <c r="N1877">
        <v>19.45</v>
      </c>
      <c r="O1877">
        <v>172.4</v>
      </c>
      <c r="P1877">
        <v>85</v>
      </c>
      <c r="Q1877">
        <v>7.76</v>
      </c>
      <c r="R1877">
        <v>7.6</v>
      </c>
      <c r="S1877">
        <v>2</v>
      </c>
      <c r="T1877">
        <v>2.0499999999999998</v>
      </c>
      <c r="U1877" t="str">
        <f>IF(Append1[[#This Row],[total_intl_charge]] &lt;= MEDIAN(Append1[total_intl_charge]), "Low", "High")</f>
        <v>Low</v>
      </c>
      <c r="V1877">
        <v>3</v>
      </c>
      <c r="W1877" t="s">
        <v>23</v>
      </c>
      <c r="X1877" s="1" t="s">
        <v>23</v>
      </c>
      <c r="Y1877">
        <f>IF(Append1[[#This Row],[churn]]="yes", 1,0)</f>
        <v>0</v>
      </c>
      <c r="Z1877" t="str">
        <f>IF(Append1[[#This Row],[total_eve_charge]]&lt;=15,"Low",
IF(Append1[[#This Row],[total_eve_charge]]&lt;=19,"Medium","High"))</f>
        <v>High</v>
      </c>
      <c r="AA1877" s="1" t="str">
        <f>IF(Append1[[#This Row],[total_day_charge]]&gt;30,"Heavy User",
IF(Append1[[#This Row],[total_eve_charge]]&gt;20,"Evening User",
IF(Append1[[#This Row],[total_night_charge]]&gt;10,"Night User","Low User")))</f>
        <v>Heavy User</v>
      </c>
    </row>
    <row r="1878" spans="1:27" x14ac:dyDescent="0.3">
      <c r="A1878">
        <v>1127</v>
      </c>
      <c r="B1878" s="1" t="s">
        <v>35</v>
      </c>
      <c r="C1878">
        <v>95</v>
      </c>
      <c r="D1878" s="1" t="s">
        <v>22</v>
      </c>
      <c r="E1878" s="1">
        <v>0</v>
      </c>
      <c r="F1878" s="1" t="s">
        <v>24</v>
      </c>
      <c r="G1878">
        <v>32</v>
      </c>
      <c r="H1878" t="str">
        <f>IF(Append1[[#This Row],[number_vmail_messages]]&lt;=10, "Low",
IF(Append1[[#This Row],[number_vmail_messages]]&lt;=25, "Medium", "High"))</f>
        <v>High</v>
      </c>
      <c r="I1878">
        <v>247</v>
      </c>
      <c r="J1878">
        <v>109</v>
      </c>
      <c r="K1878">
        <v>41.99</v>
      </c>
      <c r="L1878">
        <v>125.6</v>
      </c>
      <c r="M1878">
        <v>91</v>
      </c>
      <c r="N1878">
        <v>10.68</v>
      </c>
      <c r="O1878">
        <v>226.5</v>
      </c>
      <c r="P1878">
        <v>90</v>
      </c>
      <c r="Q1878">
        <v>10.19</v>
      </c>
      <c r="R1878">
        <v>10.5</v>
      </c>
      <c r="S1878">
        <v>4</v>
      </c>
      <c r="T1878">
        <v>2.84</v>
      </c>
      <c r="U1878" t="str">
        <f>IF(Append1[[#This Row],[total_intl_charge]] &lt;= MEDIAN(Append1[total_intl_charge]), "Low", "High")</f>
        <v>High</v>
      </c>
      <c r="V1878">
        <v>3</v>
      </c>
      <c r="W1878" t="s">
        <v>23</v>
      </c>
      <c r="X1878" s="1" t="s">
        <v>23</v>
      </c>
      <c r="Y1878">
        <f>IF(Append1[[#This Row],[churn]]="yes", 1,0)</f>
        <v>0</v>
      </c>
      <c r="Z1878" t="str">
        <f>IF(Append1[[#This Row],[total_eve_charge]]&lt;=15,"Low",
IF(Append1[[#This Row],[total_eve_charge]]&lt;=19,"Medium","High"))</f>
        <v>Low</v>
      </c>
      <c r="AA1878" s="1" t="str">
        <f>IF(Append1[[#This Row],[total_day_charge]]&gt;30,"Heavy User",
IF(Append1[[#This Row],[total_eve_charge]]&gt;20,"Evening User",
IF(Append1[[#This Row],[total_night_charge]]&gt;10,"Night User","Low User")))</f>
        <v>Heavy User</v>
      </c>
    </row>
    <row r="1879" spans="1:27" x14ac:dyDescent="0.3">
      <c r="A1879">
        <v>1128</v>
      </c>
      <c r="B1879" s="1" t="s">
        <v>74</v>
      </c>
      <c r="C1879">
        <v>7</v>
      </c>
      <c r="D1879" s="1" t="s">
        <v>32</v>
      </c>
      <c r="E1879" s="1">
        <v>0</v>
      </c>
      <c r="F1879" s="1" t="s">
        <v>24</v>
      </c>
      <c r="G1879">
        <v>30</v>
      </c>
      <c r="H1879" t="str">
        <f>IF(Append1[[#This Row],[number_vmail_messages]]&lt;=10, "Low",
IF(Append1[[#This Row],[number_vmail_messages]]&lt;=25, "Medium", "High"))</f>
        <v>High</v>
      </c>
      <c r="I1879">
        <v>221.4</v>
      </c>
      <c r="J1879">
        <v>114</v>
      </c>
      <c r="K1879">
        <v>37.64</v>
      </c>
      <c r="L1879">
        <v>165.8</v>
      </c>
      <c r="M1879">
        <v>116</v>
      </c>
      <c r="N1879">
        <v>14.09</v>
      </c>
      <c r="O1879">
        <v>247</v>
      </c>
      <c r="P1879">
        <v>105</v>
      </c>
      <c r="Q1879">
        <v>11.12</v>
      </c>
      <c r="R1879">
        <v>10.8</v>
      </c>
      <c r="S1879">
        <v>12</v>
      </c>
      <c r="T1879">
        <v>2.92</v>
      </c>
      <c r="U1879" t="str">
        <f>IF(Append1[[#This Row],[total_intl_charge]] &lt;= MEDIAN(Append1[total_intl_charge]), "Low", "High")</f>
        <v>High</v>
      </c>
      <c r="V1879">
        <v>1</v>
      </c>
      <c r="W1879" t="s">
        <v>23</v>
      </c>
      <c r="X1879" s="1" t="s">
        <v>23</v>
      </c>
      <c r="Y1879">
        <f>IF(Append1[[#This Row],[churn]]="yes", 1,0)</f>
        <v>0</v>
      </c>
      <c r="Z1879" t="str">
        <f>IF(Append1[[#This Row],[total_eve_charge]]&lt;=15,"Low",
IF(Append1[[#This Row],[total_eve_charge]]&lt;=19,"Medium","High"))</f>
        <v>Low</v>
      </c>
      <c r="AA1879" s="1" t="str">
        <f>IF(Append1[[#This Row],[total_day_charge]]&gt;30,"Heavy User",
IF(Append1[[#This Row],[total_eve_charge]]&gt;20,"Evening User",
IF(Append1[[#This Row],[total_night_charge]]&gt;10,"Night User","Low User")))</f>
        <v>Heavy User</v>
      </c>
    </row>
    <row r="1880" spans="1:27" hidden="1" x14ac:dyDescent="0.3">
      <c r="A1880">
        <v>1129</v>
      </c>
      <c r="B1880" s="1" t="s">
        <v>21</v>
      </c>
      <c r="C1880">
        <v>126</v>
      </c>
      <c r="D1880" s="1" t="s">
        <v>32</v>
      </c>
      <c r="E1880" s="1">
        <v>0</v>
      </c>
      <c r="F1880" s="1" t="s">
        <v>23</v>
      </c>
      <c r="G1880">
        <v>0</v>
      </c>
      <c r="H1880" t="str">
        <f>IF(Append1[[#This Row],[number_vmail_messages]]&lt;=10, "Low",
IF(Append1[[#This Row],[number_vmail_messages]]&lt;=25, "Medium", "High"))</f>
        <v>Low</v>
      </c>
      <c r="I1880">
        <v>321.3</v>
      </c>
      <c r="J1880">
        <v>99</v>
      </c>
      <c r="K1880">
        <v>54.62</v>
      </c>
      <c r="L1880">
        <v>167.9</v>
      </c>
      <c r="M1880">
        <v>93</v>
      </c>
      <c r="N1880">
        <v>14.27</v>
      </c>
      <c r="O1880">
        <v>193.6</v>
      </c>
      <c r="P1880">
        <v>106</v>
      </c>
      <c r="Q1880">
        <v>8.7100000000000009</v>
      </c>
      <c r="R1880">
        <v>8</v>
      </c>
      <c r="S1880">
        <v>4</v>
      </c>
      <c r="T1880">
        <v>2.16</v>
      </c>
      <c r="U1880" t="str">
        <f>IF(Append1[[#This Row],[total_intl_charge]] &lt;= MEDIAN(Append1[total_intl_charge]), "Low", "High")</f>
        <v>Low</v>
      </c>
      <c r="V1880">
        <v>1</v>
      </c>
      <c r="W1880" t="s">
        <v>24</v>
      </c>
      <c r="X1880" s="1" t="s">
        <v>23</v>
      </c>
      <c r="Y1880">
        <f>IF(Append1[[#This Row],[churn]]="yes", 1,0)</f>
        <v>1</v>
      </c>
      <c r="Z1880" t="str">
        <f>IF(Append1[[#This Row],[total_eve_charge]]&lt;=15,"Low",
IF(Append1[[#This Row],[total_eve_charge]]&lt;=19,"Medium","High"))</f>
        <v>Low</v>
      </c>
      <c r="AA1880" s="1" t="str">
        <f>IF(Append1[[#This Row],[total_day_charge]]&gt;30,"Heavy User",
IF(Append1[[#This Row],[total_eve_charge]]&gt;20,"Evening User",
IF(Append1[[#This Row],[total_night_charge]]&gt;10,"Night User","Low User")))</f>
        <v>Heavy User</v>
      </c>
    </row>
    <row r="1881" spans="1:27" hidden="1" x14ac:dyDescent="0.3">
      <c r="A1881">
        <v>1130</v>
      </c>
      <c r="B1881" s="1" t="s">
        <v>36</v>
      </c>
      <c r="C1881">
        <v>71</v>
      </c>
      <c r="D1881" s="1" t="s">
        <v>22</v>
      </c>
      <c r="E1881" s="1">
        <v>0</v>
      </c>
      <c r="F1881" s="1" t="s">
        <v>23</v>
      </c>
      <c r="G1881">
        <v>0</v>
      </c>
      <c r="H1881" t="str">
        <f>IF(Append1[[#This Row],[number_vmail_messages]]&lt;=10, "Low",
IF(Append1[[#This Row],[number_vmail_messages]]&lt;=25, "Medium", "High"))</f>
        <v>Low</v>
      </c>
      <c r="I1881">
        <v>243.7</v>
      </c>
      <c r="J1881">
        <v>124</v>
      </c>
      <c r="K1881">
        <v>41.43</v>
      </c>
      <c r="L1881">
        <v>60</v>
      </c>
      <c r="M1881">
        <v>90</v>
      </c>
      <c r="N1881">
        <v>5.0999999999999996</v>
      </c>
      <c r="O1881">
        <v>189</v>
      </c>
      <c r="P1881">
        <v>129</v>
      </c>
      <c r="Q1881">
        <v>8.5</v>
      </c>
      <c r="R1881">
        <v>11.3</v>
      </c>
      <c r="S1881">
        <v>2</v>
      </c>
      <c r="T1881">
        <v>3.05</v>
      </c>
      <c r="U1881" t="str">
        <f>IF(Append1[[#This Row],[total_intl_charge]] &lt;= MEDIAN(Append1[total_intl_charge]), "Low", "High")</f>
        <v>High</v>
      </c>
      <c r="V1881">
        <v>0</v>
      </c>
      <c r="W1881" t="s">
        <v>23</v>
      </c>
      <c r="X1881" s="1" t="s">
        <v>23</v>
      </c>
      <c r="Y1881">
        <f>IF(Append1[[#This Row],[churn]]="yes", 1,0)</f>
        <v>0</v>
      </c>
      <c r="Z1881" t="str">
        <f>IF(Append1[[#This Row],[total_eve_charge]]&lt;=15,"Low",
IF(Append1[[#This Row],[total_eve_charge]]&lt;=19,"Medium","High"))</f>
        <v>Low</v>
      </c>
      <c r="AA1881" s="1" t="str">
        <f>IF(Append1[[#This Row],[total_day_charge]]&gt;30,"Heavy User",
IF(Append1[[#This Row],[total_eve_charge]]&gt;20,"Evening User",
IF(Append1[[#This Row],[total_night_charge]]&gt;10,"Night User","Low User")))</f>
        <v>Heavy User</v>
      </c>
    </row>
    <row r="1882" spans="1:27" hidden="1" x14ac:dyDescent="0.3">
      <c r="A1882">
        <v>1131</v>
      </c>
      <c r="B1882" s="1" t="s">
        <v>59</v>
      </c>
      <c r="C1882">
        <v>124</v>
      </c>
      <c r="D1882" s="1" t="s">
        <v>22</v>
      </c>
      <c r="E1882" s="1">
        <v>0</v>
      </c>
      <c r="F1882" s="1" t="s">
        <v>23</v>
      </c>
      <c r="G1882">
        <v>0</v>
      </c>
      <c r="H1882" t="str">
        <f>IF(Append1[[#This Row],[number_vmail_messages]]&lt;=10, "Low",
IF(Append1[[#This Row],[number_vmail_messages]]&lt;=25, "Medium", "High"))</f>
        <v>Low</v>
      </c>
      <c r="I1882">
        <v>251.5</v>
      </c>
      <c r="J1882">
        <v>85</v>
      </c>
      <c r="K1882">
        <v>42.76</v>
      </c>
      <c r="L1882">
        <v>214.2</v>
      </c>
      <c r="M1882">
        <v>98</v>
      </c>
      <c r="N1882">
        <v>18.21</v>
      </c>
      <c r="O1882">
        <v>186.1</v>
      </c>
      <c r="P1882">
        <v>71</v>
      </c>
      <c r="Q1882">
        <v>8.3699999999999992</v>
      </c>
      <c r="R1882">
        <v>11.1</v>
      </c>
      <c r="S1882">
        <v>6</v>
      </c>
      <c r="T1882">
        <v>3</v>
      </c>
      <c r="U1882" t="str">
        <f>IF(Append1[[#This Row],[total_intl_charge]] &lt;= MEDIAN(Append1[total_intl_charge]), "Low", "High")</f>
        <v>High</v>
      </c>
      <c r="V1882">
        <v>3</v>
      </c>
      <c r="W1882" t="s">
        <v>23</v>
      </c>
      <c r="X1882" s="1" t="s">
        <v>23</v>
      </c>
      <c r="Y1882">
        <f>IF(Append1[[#This Row],[churn]]="yes", 1,0)</f>
        <v>0</v>
      </c>
      <c r="Z1882" t="str">
        <f>IF(Append1[[#This Row],[total_eve_charge]]&lt;=15,"Low",
IF(Append1[[#This Row],[total_eve_charge]]&lt;=19,"Medium","High"))</f>
        <v>Medium</v>
      </c>
      <c r="AA1882" s="1" t="str">
        <f>IF(Append1[[#This Row],[total_day_charge]]&gt;30,"Heavy User",
IF(Append1[[#This Row],[total_eve_charge]]&gt;20,"Evening User",
IF(Append1[[#This Row],[total_night_charge]]&gt;10,"Night User","Low User")))</f>
        <v>Heavy User</v>
      </c>
    </row>
    <row r="1883" spans="1:27" hidden="1" x14ac:dyDescent="0.3">
      <c r="A1883">
        <v>1132</v>
      </c>
      <c r="B1883" s="1" t="s">
        <v>36</v>
      </c>
      <c r="C1883">
        <v>97</v>
      </c>
      <c r="D1883" s="1" t="s">
        <v>26</v>
      </c>
      <c r="E1883" s="1">
        <v>1</v>
      </c>
      <c r="F1883" s="1" t="s">
        <v>23</v>
      </c>
      <c r="G1883">
        <v>0</v>
      </c>
      <c r="H1883" t="str">
        <f>IF(Append1[[#This Row],[number_vmail_messages]]&lt;=10, "Low",
IF(Append1[[#This Row],[number_vmail_messages]]&lt;=25, "Medium", "High"))</f>
        <v>Low</v>
      </c>
      <c r="I1883">
        <v>236.9</v>
      </c>
      <c r="J1883">
        <v>107</v>
      </c>
      <c r="K1883">
        <v>40.270000000000003</v>
      </c>
      <c r="L1883">
        <v>157.6</v>
      </c>
      <c r="M1883">
        <v>105</v>
      </c>
      <c r="N1883">
        <v>13.4</v>
      </c>
      <c r="O1883">
        <v>241</v>
      </c>
      <c r="P1883">
        <v>120</v>
      </c>
      <c r="Q1883">
        <v>10.85</v>
      </c>
      <c r="R1883">
        <v>7.3</v>
      </c>
      <c r="S1883">
        <v>2</v>
      </c>
      <c r="T1883">
        <v>1.97</v>
      </c>
      <c r="U1883" t="str">
        <f>IF(Append1[[#This Row],[total_intl_charge]] &lt;= MEDIAN(Append1[total_intl_charge]), "Low", "High")</f>
        <v>Low</v>
      </c>
      <c r="V1883">
        <v>0</v>
      </c>
      <c r="W1883" t="s">
        <v>24</v>
      </c>
      <c r="X1883" s="1" t="s">
        <v>24</v>
      </c>
      <c r="Y1883">
        <f>IF(Append1[[#This Row],[churn]]="yes", 1,0)</f>
        <v>1</v>
      </c>
      <c r="Z1883" t="str">
        <f>IF(Append1[[#This Row],[total_eve_charge]]&lt;=15,"Low",
IF(Append1[[#This Row],[total_eve_charge]]&lt;=19,"Medium","High"))</f>
        <v>Low</v>
      </c>
      <c r="AA1883" s="1" t="str">
        <f>IF(Append1[[#This Row],[total_day_charge]]&gt;30,"Heavy User",
IF(Append1[[#This Row],[total_eve_charge]]&gt;20,"Evening User",
IF(Append1[[#This Row],[total_night_charge]]&gt;10,"Night User","Low User")))</f>
        <v>Heavy User</v>
      </c>
    </row>
    <row r="1884" spans="1:27" hidden="1" x14ac:dyDescent="0.3">
      <c r="A1884">
        <v>1133</v>
      </c>
      <c r="B1884" s="1" t="s">
        <v>40</v>
      </c>
      <c r="C1884">
        <v>28</v>
      </c>
      <c r="D1884" s="1" t="s">
        <v>22</v>
      </c>
      <c r="E1884" s="1">
        <v>0</v>
      </c>
      <c r="F1884" s="1" t="s">
        <v>23</v>
      </c>
      <c r="G1884">
        <v>0</v>
      </c>
      <c r="H1884" t="str">
        <f>IF(Append1[[#This Row],[number_vmail_messages]]&lt;=10, "Low",
IF(Append1[[#This Row],[number_vmail_messages]]&lt;=25, "Medium", "High"))</f>
        <v>Low</v>
      </c>
      <c r="I1884">
        <v>159.69999999999999</v>
      </c>
      <c r="J1884">
        <v>79</v>
      </c>
      <c r="K1884">
        <v>27.15</v>
      </c>
      <c r="L1884">
        <v>216.7</v>
      </c>
      <c r="M1884">
        <v>131</v>
      </c>
      <c r="N1884">
        <v>18.420000000000002</v>
      </c>
      <c r="O1884">
        <v>206.7</v>
      </c>
      <c r="P1884">
        <v>116</v>
      </c>
      <c r="Q1884">
        <v>9.3000000000000007</v>
      </c>
      <c r="R1884">
        <v>9.3000000000000007</v>
      </c>
      <c r="S1884">
        <v>3</v>
      </c>
      <c r="T1884">
        <v>2.5099999999999998</v>
      </c>
      <c r="U1884" t="str">
        <f>IF(Append1[[#This Row],[total_intl_charge]] &lt;= MEDIAN(Append1[total_intl_charge]), "Low", "High")</f>
        <v>Low</v>
      </c>
      <c r="V1884">
        <v>2</v>
      </c>
      <c r="W1884" t="s">
        <v>23</v>
      </c>
      <c r="X1884" s="1" t="s">
        <v>23</v>
      </c>
      <c r="Y1884">
        <f>IF(Append1[[#This Row],[churn]]="yes", 1,0)</f>
        <v>0</v>
      </c>
      <c r="Z1884" t="str">
        <f>IF(Append1[[#This Row],[total_eve_charge]]&lt;=15,"Low",
IF(Append1[[#This Row],[total_eve_charge]]&lt;=19,"Medium","High"))</f>
        <v>Medium</v>
      </c>
      <c r="AA1884" s="1" t="str">
        <f>IF(Append1[[#This Row],[total_day_charge]]&gt;30,"Heavy User",
IF(Append1[[#This Row],[total_eve_charge]]&gt;20,"Evening User",
IF(Append1[[#This Row],[total_night_charge]]&gt;10,"Night User","Low User")))</f>
        <v>Low User</v>
      </c>
    </row>
    <row r="1885" spans="1:27" hidden="1" x14ac:dyDescent="0.3">
      <c r="A1885">
        <v>1134</v>
      </c>
      <c r="B1885" s="1" t="s">
        <v>47</v>
      </c>
      <c r="C1885">
        <v>90</v>
      </c>
      <c r="D1885" s="1" t="s">
        <v>22</v>
      </c>
      <c r="E1885" s="1">
        <v>1</v>
      </c>
      <c r="F1885" s="1" t="s">
        <v>23</v>
      </c>
      <c r="G1885">
        <v>0</v>
      </c>
      <c r="H1885" t="str">
        <f>IF(Append1[[#This Row],[number_vmail_messages]]&lt;=10, "Low",
IF(Append1[[#This Row],[number_vmail_messages]]&lt;=25, "Medium", "High"))</f>
        <v>Low</v>
      </c>
      <c r="I1885">
        <v>148.19999999999999</v>
      </c>
      <c r="J1885">
        <v>96</v>
      </c>
      <c r="K1885">
        <v>25.19</v>
      </c>
      <c r="L1885">
        <v>220.4</v>
      </c>
      <c r="M1885">
        <v>111</v>
      </c>
      <c r="N1885">
        <v>18.73</v>
      </c>
      <c r="O1885">
        <v>134.19999999999999</v>
      </c>
      <c r="P1885">
        <v>97</v>
      </c>
      <c r="Q1885">
        <v>6.04</v>
      </c>
      <c r="R1885">
        <v>9.1999999999999993</v>
      </c>
      <c r="S1885">
        <v>1</v>
      </c>
      <c r="T1885">
        <v>2.48</v>
      </c>
      <c r="U1885" t="str">
        <f>IF(Append1[[#This Row],[total_intl_charge]] &lt;= MEDIAN(Append1[total_intl_charge]), "Low", "High")</f>
        <v>Low</v>
      </c>
      <c r="V1885">
        <v>4</v>
      </c>
      <c r="W1885" t="s">
        <v>24</v>
      </c>
      <c r="X1885" s="1" t="s">
        <v>24</v>
      </c>
      <c r="Y1885">
        <f>IF(Append1[[#This Row],[churn]]="yes", 1,0)</f>
        <v>1</v>
      </c>
      <c r="Z1885" t="str">
        <f>IF(Append1[[#This Row],[total_eve_charge]]&lt;=15,"Low",
IF(Append1[[#This Row],[total_eve_charge]]&lt;=19,"Medium","High"))</f>
        <v>Medium</v>
      </c>
      <c r="AA1885" s="1" t="str">
        <f>IF(Append1[[#This Row],[total_day_charge]]&gt;30,"Heavy User",
IF(Append1[[#This Row],[total_eve_charge]]&gt;20,"Evening User",
IF(Append1[[#This Row],[total_night_charge]]&gt;10,"Night User","Low User")))</f>
        <v>Low User</v>
      </c>
    </row>
    <row r="1886" spans="1:27" hidden="1" x14ac:dyDescent="0.3">
      <c r="A1886">
        <v>1135</v>
      </c>
      <c r="B1886" s="1" t="s">
        <v>73</v>
      </c>
      <c r="C1886">
        <v>190</v>
      </c>
      <c r="D1886" s="1" t="s">
        <v>32</v>
      </c>
      <c r="E1886" s="1">
        <v>0</v>
      </c>
      <c r="F1886" s="1" t="s">
        <v>23</v>
      </c>
      <c r="G1886">
        <v>0</v>
      </c>
      <c r="H1886" t="str">
        <f>IF(Append1[[#This Row],[number_vmail_messages]]&lt;=10, "Low",
IF(Append1[[#This Row],[number_vmail_messages]]&lt;=25, "Medium", "High"))</f>
        <v>Low</v>
      </c>
      <c r="I1886">
        <v>150.9</v>
      </c>
      <c r="J1886">
        <v>86</v>
      </c>
      <c r="K1886">
        <v>25.65</v>
      </c>
      <c r="L1886">
        <v>268.60000000000002</v>
      </c>
      <c r="M1886">
        <v>129</v>
      </c>
      <c r="N1886">
        <v>22.83</v>
      </c>
      <c r="O1886">
        <v>179.9</v>
      </c>
      <c r="P1886">
        <v>73</v>
      </c>
      <c r="Q1886">
        <v>8.1</v>
      </c>
      <c r="R1886">
        <v>14.7</v>
      </c>
      <c r="S1886">
        <v>1</v>
      </c>
      <c r="T1886">
        <v>3.97</v>
      </c>
      <c r="U1886" t="str">
        <f>IF(Append1[[#This Row],[total_intl_charge]] &lt;= MEDIAN(Append1[total_intl_charge]), "Low", "High")</f>
        <v>High</v>
      </c>
      <c r="V1886">
        <v>1</v>
      </c>
      <c r="W1886" t="s">
        <v>23</v>
      </c>
      <c r="X1886" s="1" t="s">
        <v>23</v>
      </c>
      <c r="Y1886">
        <f>IF(Append1[[#This Row],[churn]]="yes", 1,0)</f>
        <v>0</v>
      </c>
      <c r="Z1886" t="str">
        <f>IF(Append1[[#This Row],[total_eve_charge]]&lt;=15,"Low",
IF(Append1[[#This Row],[total_eve_charge]]&lt;=19,"Medium","High"))</f>
        <v>High</v>
      </c>
      <c r="AA1886" s="1" t="str">
        <f>IF(Append1[[#This Row],[total_day_charge]]&gt;30,"Heavy User",
IF(Append1[[#This Row],[total_eve_charge]]&gt;20,"Evening User",
IF(Append1[[#This Row],[total_night_charge]]&gt;10,"Night User","Low User")))</f>
        <v>Evening User</v>
      </c>
    </row>
    <row r="1887" spans="1:27" x14ac:dyDescent="0.3">
      <c r="A1887">
        <v>1136</v>
      </c>
      <c r="B1887" s="1" t="s">
        <v>30</v>
      </c>
      <c r="C1887">
        <v>31</v>
      </c>
      <c r="D1887" s="1" t="s">
        <v>22</v>
      </c>
      <c r="E1887" s="1">
        <v>0</v>
      </c>
      <c r="F1887" s="1" t="s">
        <v>24</v>
      </c>
      <c r="G1887">
        <v>28</v>
      </c>
      <c r="H1887" t="str">
        <f>IF(Append1[[#This Row],[number_vmail_messages]]&lt;=10, "Low",
IF(Append1[[#This Row],[number_vmail_messages]]&lt;=25, "Medium", "High"))</f>
        <v>High</v>
      </c>
      <c r="I1887">
        <v>210.5</v>
      </c>
      <c r="J1887">
        <v>101</v>
      </c>
      <c r="K1887">
        <v>35.79</v>
      </c>
      <c r="L1887">
        <v>250.5</v>
      </c>
      <c r="M1887">
        <v>86</v>
      </c>
      <c r="N1887">
        <v>21.29</v>
      </c>
      <c r="O1887">
        <v>241.6</v>
      </c>
      <c r="P1887">
        <v>125</v>
      </c>
      <c r="Q1887">
        <v>10.87</v>
      </c>
      <c r="R1887">
        <v>11.5</v>
      </c>
      <c r="S1887">
        <v>2</v>
      </c>
      <c r="T1887">
        <v>3.11</v>
      </c>
      <c r="U1887" t="str">
        <f>IF(Append1[[#This Row],[total_intl_charge]] &lt;= MEDIAN(Append1[total_intl_charge]), "Low", "High")</f>
        <v>High</v>
      </c>
      <c r="V1887">
        <v>1</v>
      </c>
      <c r="W1887" t="s">
        <v>23</v>
      </c>
      <c r="X1887" s="1" t="s">
        <v>23</v>
      </c>
      <c r="Y1887">
        <f>IF(Append1[[#This Row],[churn]]="yes", 1,0)</f>
        <v>0</v>
      </c>
      <c r="Z1887" t="str">
        <f>IF(Append1[[#This Row],[total_eve_charge]]&lt;=15,"Low",
IF(Append1[[#This Row],[total_eve_charge]]&lt;=19,"Medium","High"))</f>
        <v>High</v>
      </c>
      <c r="AA1887" s="1" t="str">
        <f>IF(Append1[[#This Row],[total_day_charge]]&gt;30,"Heavy User",
IF(Append1[[#This Row],[total_eve_charge]]&gt;20,"Evening User",
IF(Append1[[#This Row],[total_night_charge]]&gt;10,"Night User","Low User")))</f>
        <v>Heavy User</v>
      </c>
    </row>
    <row r="1888" spans="1:27" hidden="1" x14ac:dyDescent="0.3">
      <c r="A1888">
        <v>1137</v>
      </c>
      <c r="B1888" s="1" t="s">
        <v>55</v>
      </c>
      <c r="C1888">
        <v>73</v>
      </c>
      <c r="D1888" s="1" t="s">
        <v>26</v>
      </c>
      <c r="E1888" s="1">
        <v>0</v>
      </c>
      <c r="F1888" s="1" t="s">
        <v>23</v>
      </c>
      <c r="G1888">
        <v>0</v>
      </c>
      <c r="H1888" t="str">
        <f>IF(Append1[[#This Row],[number_vmail_messages]]&lt;=10, "Low",
IF(Append1[[#This Row],[number_vmail_messages]]&lt;=25, "Medium", "High"))</f>
        <v>Low</v>
      </c>
      <c r="I1888">
        <v>254.7</v>
      </c>
      <c r="J1888">
        <v>80</v>
      </c>
      <c r="K1888">
        <v>43.3</v>
      </c>
      <c r="L1888">
        <v>90.2</v>
      </c>
      <c r="M1888">
        <v>79</v>
      </c>
      <c r="N1888">
        <v>7.67</v>
      </c>
      <c r="O1888">
        <v>153.4</v>
      </c>
      <c r="P1888">
        <v>60</v>
      </c>
      <c r="Q1888">
        <v>6.9</v>
      </c>
      <c r="R1888">
        <v>10.6</v>
      </c>
      <c r="S1888">
        <v>8</v>
      </c>
      <c r="T1888">
        <v>2.86</v>
      </c>
      <c r="U1888" t="str">
        <f>IF(Append1[[#This Row],[total_intl_charge]] &lt;= MEDIAN(Append1[total_intl_charge]), "Low", "High")</f>
        <v>High</v>
      </c>
      <c r="V1888">
        <v>0</v>
      </c>
      <c r="W1888" t="s">
        <v>23</v>
      </c>
      <c r="X1888" s="1" t="s">
        <v>23</v>
      </c>
      <c r="Y1888">
        <f>IF(Append1[[#This Row],[churn]]="yes", 1,0)</f>
        <v>0</v>
      </c>
      <c r="Z1888" t="str">
        <f>IF(Append1[[#This Row],[total_eve_charge]]&lt;=15,"Low",
IF(Append1[[#This Row],[total_eve_charge]]&lt;=19,"Medium","High"))</f>
        <v>Low</v>
      </c>
      <c r="AA1888" s="1" t="str">
        <f>IF(Append1[[#This Row],[total_day_charge]]&gt;30,"Heavy User",
IF(Append1[[#This Row],[total_eve_charge]]&gt;20,"Evening User",
IF(Append1[[#This Row],[total_night_charge]]&gt;10,"Night User","Low User")))</f>
        <v>Heavy User</v>
      </c>
    </row>
    <row r="1889" spans="1:27" hidden="1" x14ac:dyDescent="0.3">
      <c r="A1889">
        <v>1138</v>
      </c>
      <c r="B1889" s="1" t="s">
        <v>42</v>
      </c>
      <c r="C1889">
        <v>111</v>
      </c>
      <c r="D1889" s="1" t="s">
        <v>22</v>
      </c>
      <c r="E1889" s="1">
        <v>0</v>
      </c>
      <c r="F1889" s="1" t="s">
        <v>23</v>
      </c>
      <c r="G1889">
        <v>0</v>
      </c>
      <c r="H1889" t="str">
        <f>IF(Append1[[#This Row],[number_vmail_messages]]&lt;=10, "Low",
IF(Append1[[#This Row],[number_vmail_messages]]&lt;=25, "Medium", "High"))</f>
        <v>Low</v>
      </c>
      <c r="I1889">
        <v>284.39999999999998</v>
      </c>
      <c r="J1889">
        <v>89</v>
      </c>
      <c r="K1889">
        <v>48.35</v>
      </c>
      <c r="L1889">
        <v>157</v>
      </c>
      <c r="M1889">
        <v>113</v>
      </c>
      <c r="N1889">
        <v>13.35</v>
      </c>
      <c r="O1889">
        <v>242.8</v>
      </c>
      <c r="P1889">
        <v>91</v>
      </c>
      <c r="Q1889">
        <v>10.93</v>
      </c>
      <c r="R1889">
        <v>8.4</v>
      </c>
      <c r="S1889">
        <v>8</v>
      </c>
      <c r="T1889">
        <v>2.27</v>
      </c>
      <c r="U1889" t="str">
        <f>IF(Append1[[#This Row],[total_intl_charge]] &lt;= MEDIAN(Append1[total_intl_charge]), "Low", "High")</f>
        <v>Low</v>
      </c>
      <c r="V1889">
        <v>0</v>
      </c>
      <c r="W1889" t="s">
        <v>24</v>
      </c>
      <c r="X1889" s="1" t="s">
        <v>23</v>
      </c>
      <c r="Y1889">
        <f>IF(Append1[[#This Row],[churn]]="yes", 1,0)</f>
        <v>1</v>
      </c>
      <c r="Z1889" t="str">
        <f>IF(Append1[[#This Row],[total_eve_charge]]&lt;=15,"Low",
IF(Append1[[#This Row],[total_eve_charge]]&lt;=19,"Medium","High"))</f>
        <v>Low</v>
      </c>
      <c r="AA1889" s="1" t="str">
        <f>IF(Append1[[#This Row],[total_day_charge]]&gt;30,"Heavy User",
IF(Append1[[#This Row],[total_eve_charge]]&gt;20,"Evening User",
IF(Append1[[#This Row],[total_night_charge]]&gt;10,"Night User","Low User")))</f>
        <v>Heavy User</v>
      </c>
    </row>
    <row r="1890" spans="1:27" hidden="1" x14ac:dyDescent="0.3">
      <c r="A1890">
        <v>1139</v>
      </c>
      <c r="B1890" s="1" t="s">
        <v>62</v>
      </c>
      <c r="C1890">
        <v>98</v>
      </c>
      <c r="D1890" s="1" t="s">
        <v>22</v>
      </c>
      <c r="E1890" s="1">
        <v>0</v>
      </c>
      <c r="F1890" s="1" t="s">
        <v>23</v>
      </c>
      <c r="G1890">
        <v>0</v>
      </c>
      <c r="H1890" t="str">
        <f>IF(Append1[[#This Row],[number_vmail_messages]]&lt;=10, "Low",
IF(Append1[[#This Row],[number_vmail_messages]]&lt;=25, "Medium", "High"))</f>
        <v>Low</v>
      </c>
      <c r="I1890">
        <v>0</v>
      </c>
      <c r="J1890">
        <v>0</v>
      </c>
      <c r="K1890">
        <v>0</v>
      </c>
      <c r="L1890">
        <v>159.6</v>
      </c>
      <c r="M1890">
        <v>130</v>
      </c>
      <c r="N1890">
        <v>13.57</v>
      </c>
      <c r="O1890">
        <v>167.1</v>
      </c>
      <c r="P1890">
        <v>88</v>
      </c>
      <c r="Q1890">
        <v>7.52</v>
      </c>
      <c r="R1890">
        <v>6.8</v>
      </c>
      <c r="S1890">
        <v>1</v>
      </c>
      <c r="T1890">
        <v>1.84</v>
      </c>
      <c r="U1890" t="str">
        <f>IF(Append1[[#This Row],[total_intl_charge]] &lt;= MEDIAN(Append1[total_intl_charge]), "Low", "High")</f>
        <v>Low</v>
      </c>
      <c r="V1890">
        <v>4</v>
      </c>
      <c r="W1890" t="s">
        <v>24</v>
      </c>
      <c r="X1890" s="1" t="s">
        <v>23</v>
      </c>
      <c r="Y1890">
        <f>IF(Append1[[#This Row],[churn]]="yes", 1,0)</f>
        <v>1</v>
      </c>
      <c r="Z1890" t="str">
        <f>IF(Append1[[#This Row],[total_eve_charge]]&lt;=15,"Low",
IF(Append1[[#This Row],[total_eve_charge]]&lt;=19,"Medium","High"))</f>
        <v>Low</v>
      </c>
      <c r="AA1890" s="1" t="str">
        <f>IF(Append1[[#This Row],[total_day_charge]]&gt;30,"Heavy User",
IF(Append1[[#This Row],[total_eve_charge]]&gt;20,"Evening User",
IF(Append1[[#This Row],[total_night_charge]]&gt;10,"Night User","Low User")))</f>
        <v>Low User</v>
      </c>
    </row>
    <row r="1891" spans="1:27" hidden="1" x14ac:dyDescent="0.3">
      <c r="A1891">
        <v>1140</v>
      </c>
      <c r="B1891" s="1" t="s">
        <v>53</v>
      </c>
      <c r="C1891">
        <v>106</v>
      </c>
      <c r="D1891" s="1" t="s">
        <v>32</v>
      </c>
      <c r="E1891" s="1">
        <v>1</v>
      </c>
      <c r="F1891" s="1" t="s">
        <v>23</v>
      </c>
      <c r="G1891">
        <v>0</v>
      </c>
      <c r="H1891" t="str">
        <f>IF(Append1[[#This Row],[number_vmail_messages]]&lt;=10, "Low",
IF(Append1[[#This Row],[number_vmail_messages]]&lt;=25, "Medium", "High"))</f>
        <v>Low</v>
      </c>
      <c r="I1891">
        <v>133.69999999999999</v>
      </c>
      <c r="J1891">
        <v>45</v>
      </c>
      <c r="K1891">
        <v>22.73</v>
      </c>
      <c r="L1891">
        <v>187.8</v>
      </c>
      <c r="M1891">
        <v>107</v>
      </c>
      <c r="N1891">
        <v>15.96</v>
      </c>
      <c r="O1891">
        <v>181.9</v>
      </c>
      <c r="P1891">
        <v>89</v>
      </c>
      <c r="Q1891">
        <v>8.19</v>
      </c>
      <c r="R1891">
        <v>10.7</v>
      </c>
      <c r="S1891">
        <v>2</v>
      </c>
      <c r="T1891">
        <v>2.89</v>
      </c>
      <c r="U1891" t="str">
        <f>IF(Append1[[#This Row],[total_intl_charge]] &lt;= MEDIAN(Append1[total_intl_charge]), "Low", "High")</f>
        <v>High</v>
      </c>
      <c r="V1891">
        <v>1</v>
      </c>
      <c r="W1891" t="s">
        <v>24</v>
      </c>
      <c r="X1891" s="1" t="s">
        <v>24</v>
      </c>
      <c r="Y1891">
        <f>IF(Append1[[#This Row],[churn]]="yes", 1,0)</f>
        <v>1</v>
      </c>
      <c r="Z1891" t="str">
        <f>IF(Append1[[#This Row],[total_eve_charge]]&lt;=15,"Low",
IF(Append1[[#This Row],[total_eve_charge]]&lt;=19,"Medium","High"))</f>
        <v>Medium</v>
      </c>
      <c r="AA1891" s="1" t="str">
        <f>IF(Append1[[#This Row],[total_day_charge]]&gt;30,"Heavy User",
IF(Append1[[#This Row],[total_eve_charge]]&gt;20,"Evening User",
IF(Append1[[#This Row],[total_night_charge]]&gt;10,"Night User","Low User")))</f>
        <v>Low User</v>
      </c>
    </row>
    <row r="1892" spans="1:27" hidden="1" x14ac:dyDescent="0.3">
      <c r="A1892">
        <v>1141</v>
      </c>
      <c r="B1892" s="1" t="s">
        <v>72</v>
      </c>
      <c r="C1892">
        <v>111</v>
      </c>
      <c r="D1892" s="1" t="s">
        <v>32</v>
      </c>
      <c r="E1892" s="1">
        <v>0</v>
      </c>
      <c r="F1892" s="1" t="s">
        <v>23</v>
      </c>
      <c r="G1892">
        <v>0</v>
      </c>
      <c r="H1892" t="str">
        <f>IF(Append1[[#This Row],[number_vmail_messages]]&lt;=10, "Low",
IF(Append1[[#This Row],[number_vmail_messages]]&lt;=25, "Medium", "High"))</f>
        <v>Low</v>
      </c>
      <c r="I1892">
        <v>224.9</v>
      </c>
      <c r="J1892">
        <v>117</v>
      </c>
      <c r="K1892">
        <v>38.229999999999997</v>
      </c>
      <c r="L1892">
        <v>191.9</v>
      </c>
      <c r="M1892">
        <v>127</v>
      </c>
      <c r="N1892">
        <v>16.309999999999999</v>
      </c>
      <c r="O1892">
        <v>229.9</v>
      </c>
      <c r="P1892">
        <v>97</v>
      </c>
      <c r="Q1892">
        <v>10.35</v>
      </c>
      <c r="R1892">
        <v>10.3</v>
      </c>
      <c r="S1892">
        <v>3</v>
      </c>
      <c r="T1892">
        <v>2.78</v>
      </c>
      <c r="U1892" t="str">
        <f>IF(Append1[[#This Row],[total_intl_charge]] &lt;= MEDIAN(Append1[total_intl_charge]), "Low", "High")</f>
        <v>Low</v>
      </c>
      <c r="V1892">
        <v>0</v>
      </c>
      <c r="W1892" t="s">
        <v>23</v>
      </c>
      <c r="X1892" s="1" t="s">
        <v>23</v>
      </c>
      <c r="Y1892">
        <f>IF(Append1[[#This Row],[churn]]="yes", 1,0)</f>
        <v>0</v>
      </c>
      <c r="Z1892" t="str">
        <f>IF(Append1[[#This Row],[total_eve_charge]]&lt;=15,"Low",
IF(Append1[[#This Row],[total_eve_charge]]&lt;=19,"Medium","High"))</f>
        <v>Medium</v>
      </c>
      <c r="AA1892" s="1" t="str">
        <f>IF(Append1[[#This Row],[total_day_charge]]&gt;30,"Heavy User",
IF(Append1[[#This Row],[total_eve_charge]]&gt;20,"Evening User",
IF(Append1[[#This Row],[total_night_charge]]&gt;10,"Night User","Low User")))</f>
        <v>Heavy User</v>
      </c>
    </row>
    <row r="1893" spans="1:27" hidden="1" x14ac:dyDescent="0.3">
      <c r="A1893">
        <v>1142</v>
      </c>
      <c r="B1893" s="1" t="s">
        <v>28</v>
      </c>
      <c r="C1893">
        <v>59</v>
      </c>
      <c r="D1893" s="1" t="s">
        <v>32</v>
      </c>
      <c r="E1893" s="1">
        <v>0</v>
      </c>
      <c r="F1893" s="1" t="s">
        <v>23</v>
      </c>
      <c r="G1893">
        <v>0</v>
      </c>
      <c r="H1893" t="str">
        <f>IF(Append1[[#This Row],[number_vmail_messages]]&lt;=10, "Low",
IF(Append1[[#This Row],[number_vmail_messages]]&lt;=25, "Medium", "High"))</f>
        <v>Low</v>
      </c>
      <c r="I1893">
        <v>151.80000000000001</v>
      </c>
      <c r="J1893">
        <v>98</v>
      </c>
      <c r="K1893">
        <v>25.81</v>
      </c>
      <c r="L1893">
        <v>209.9</v>
      </c>
      <c r="M1893">
        <v>92</v>
      </c>
      <c r="N1893">
        <v>17.84</v>
      </c>
      <c r="O1893">
        <v>266.89999999999998</v>
      </c>
      <c r="P1893">
        <v>86</v>
      </c>
      <c r="Q1893">
        <v>12.01</v>
      </c>
      <c r="R1893">
        <v>11.9</v>
      </c>
      <c r="S1893">
        <v>5</v>
      </c>
      <c r="T1893">
        <v>3.21</v>
      </c>
      <c r="U1893" t="str">
        <f>IF(Append1[[#This Row],[total_intl_charge]] &lt;= MEDIAN(Append1[total_intl_charge]), "Low", "High")</f>
        <v>High</v>
      </c>
      <c r="V1893">
        <v>1</v>
      </c>
      <c r="W1893" t="s">
        <v>23</v>
      </c>
      <c r="X1893" s="1" t="s">
        <v>23</v>
      </c>
      <c r="Y1893">
        <f>IF(Append1[[#This Row],[churn]]="yes", 1,0)</f>
        <v>0</v>
      </c>
      <c r="Z1893" t="str">
        <f>IF(Append1[[#This Row],[total_eve_charge]]&lt;=15,"Low",
IF(Append1[[#This Row],[total_eve_charge]]&lt;=19,"Medium","High"))</f>
        <v>Medium</v>
      </c>
      <c r="AA1893" s="1" t="str">
        <f>IF(Append1[[#This Row],[total_day_charge]]&gt;30,"Heavy User",
IF(Append1[[#This Row],[total_eve_charge]]&gt;20,"Evening User",
IF(Append1[[#This Row],[total_night_charge]]&gt;10,"Night User","Low User")))</f>
        <v>Night User</v>
      </c>
    </row>
    <row r="1894" spans="1:27" x14ac:dyDescent="0.3">
      <c r="A1894">
        <v>1143</v>
      </c>
      <c r="B1894" s="1" t="s">
        <v>76</v>
      </c>
      <c r="C1894">
        <v>71</v>
      </c>
      <c r="D1894" s="1" t="s">
        <v>26</v>
      </c>
      <c r="E1894" s="1">
        <v>0</v>
      </c>
      <c r="F1894" s="1" t="s">
        <v>24</v>
      </c>
      <c r="G1894">
        <v>22</v>
      </c>
      <c r="H1894" t="str">
        <f>IF(Append1[[#This Row],[number_vmail_messages]]&lt;=10, "Low",
IF(Append1[[#This Row],[number_vmail_messages]]&lt;=25, "Medium", "High"))</f>
        <v>Medium</v>
      </c>
      <c r="I1894">
        <v>141.4</v>
      </c>
      <c r="J1894">
        <v>107</v>
      </c>
      <c r="K1894">
        <v>24.04</v>
      </c>
      <c r="L1894">
        <v>163</v>
      </c>
      <c r="M1894">
        <v>105</v>
      </c>
      <c r="N1894">
        <v>13.86</v>
      </c>
      <c r="O1894">
        <v>220</v>
      </c>
      <c r="P1894">
        <v>99</v>
      </c>
      <c r="Q1894">
        <v>9.9</v>
      </c>
      <c r="R1894">
        <v>5.6</v>
      </c>
      <c r="S1894">
        <v>3</v>
      </c>
      <c r="T1894">
        <v>1.51</v>
      </c>
      <c r="U1894" t="str">
        <f>IF(Append1[[#This Row],[total_intl_charge]] &lt;= MEDIAN(Append1[total_intl_charge]), "Low", "High")</f>
        <v>Low</v>
      </c>
      <c r="V1894">
        <v>2</v>
      </c>
      <c r="W1894" t="s">
        <v>23</v>
      </c>
      <c r="X1894" s="1" t="s">
        <v>23</v>
      </c>
      <c r="Y1894">
        <f>IF(Append1[[#This Row],[churn]]="yes", 1,0)</f>
        <v>0</v>
      </c>
      <c r="Z1894" t="str">
        <f>IF(Append1[[#This Row],[total_eve_charge]]&lt;=15,"Low",
IF(Append1[[#This Row],[total_eve_charge]]&lt;=19,"Medium","High"))</f>
        <v>Low</v>
      </c>
      <c r="AA1894" s="1" t="str">
        <f>IF(Append1[[#This Row],[total_day_charge]]&gt;30,"Heavy User",
IF(Append1[[#This Row],[total_eve_charge]]&gt;20,"Evening User",
IF(Append1[[#This Row],[total_night_charge]]&gt;10,"Night User","Low User")))</f>
        <v>Low User</v>
      </c>
    </row>
    <row r="1895" spans="1:27" hidden="1" x14ac:dyDescent="0.3">
      <c r="A1895">
        <v>1144</v>
      </c>
      <c r="B1895" s="1" t="s">
        <v>47</v>
      </c>
      <c r="C1895">
        <v>55</v>
      </c>
      <c r="D1895" s="1" t="s">
        <v>32</v>
      </c>
      <c r="E1895" s="1">
        <v>0</v>
      </c>
      <c r="F1895" s="1" t="s">
        <v>23</v>
      </c>
      <c r="G1895">
        <v>0</v>
      </c>
      <c r="H1895" t="str">
        <f>IF(Append1[[#This Row],[number_vmail_messages]]&lt;=10, "Low",
IF(Append1[[#This Row],[number_vmail_messages]]&lt;=25, "Medium", "High"))</f>
        <v>Low</v>
      </c>
      <c r="I1895">
        <v>285.7</v>
      </c>
      <c r="J1895">
        <v>124</v>
      </c>
      <c r="K1895">
        <v>48.57</v>
      </c>
      <c r="L1895">
        <v>230.9</v>
      </c>
      <c r="M1895">
        <v>106</v>
      </c>
      <c r="N1895">
        <v>19.63</v>
      </c>
      <c r="O1895">
        <v>230.7</v>
      </c>
      <c r="P1895">
        <v>140</v>
      </c>
      <c r="Q1895">
        <v>10.38</v>
      </c>
      <c r="R1895">
        <v>14.8</v>
      </c>
      <c r="S1895">
        <v>7</v>
      </c>
      <c r="T1895">
        <v>4</v>
      </c>
      <c r="U1895" t="str">
        <f>IF(Append1[[#This Row],[total_intl_charge]] &lt;= MEDIAN(Append1[total_intl_charge]), "Low", "High")</f>
        <v>High</v>
      </c>
      <c r="V1895">
        <v>0</v>
      </c>
      <c r="W1895" t="s">
        <v>24</v>
      </c>
      <c r="X1895" s="1" t="s">
        <v>23</v>
      </c>
      <c r="Y1895">
        <f>IF(Append1[[#This Row],[churn]]="yes", 1,0)</f>
        <v>1</v>
      </c>
      <c r="Z1895" t="str">
        <f>IF(Append1[[#This Row],[total_eve_charge]]&lt;=15,"Low",
IF(Append1[[#This Row],[total_eve_charge]]&lt;=19,"Medium","High"))</f>
        <v>High</v>
      </c>
      <c r="AA1895" s="1" t="str">
        <f>IF(Append1[[#This Row],[total_day_charge]]&gt;30,"Heavy User",
IF(Append1[[#This Row],[total_eve_charge]]&gt;20,"Evening User",
IF(Append1[[#This Row],[total_night_charge]]&gt;10,"Night User","Low User")))</f>
        <v>Heavy User</v>
      </c>
    </row>
    <row r="1896" spans="1:27" hidden="1" x14ac:dyDescent="0.3">
      <c r="A1896">
        <v>1145</v>
      </c>
      <c r="B1896" s="1" t="s">
        <v>31</v>
      </c>
      <c r="C1896">
        <v>13</v>
      </c>
      <c r="D1896" s="1" t="s">
        <v>22</v>
      </c>
      <c r="E1896" s="1">
        <v>0</v>
      </c>
      <c r="F1896" s="1" t="s">
        <v>23</v>
      </c>
      <c r="G1896">
        <v>0</v>
      </c>
      <c r="H1896" t="str">
        <f>IF(Append1[[#This Row],[number_vmail_messages]]&lt;=10, "Low",
IF(Append1[[#This Row],[number_vmail_messages]]&lt;=25, "Medium", "High"))</f>
        <v>Low</v>
      </c>
      <c r="I1896">
        <v>58.4</v>
      </c>
      <c r="J1896">
        <v>121</v>
      </c>
      <c r="K1896">
        <v>9.93</v>
      </c>
      <c r="L1896">
        <v>262.2</v>
      </c>
      <c r="M1896">
        <v>64</v>
      </c>
      <c r="N1896">
        <v>22.29</v>
      </c>
      <c r="O1896">
        <v>159</v>
      </c>
      <c r="P1896">
        <v>115</v>
      </c>
      <c r="Q1896">
        <v>7.15</v>
      </c>
      <c r="R1896">
        <v>11.9</v>
      </c>
      <c r="S1896">
        <v>5</v>
      </c>
      <c r="T1896">
        <v>3.21</v>
      </c>
      <c r="U1896" t="str">
        <f>IF(Append1[[#This Row],[total_intl_charge]] &lt;= MEDIAN(Append1[total_intl_charge]), "Low", "High")</f>
        <v>High</v>
      </c>
      <c r="V1896">
        <v>1</v>
      </c>
      <c r="W1896" t="s">
        <v>23</v>
      </c>
      <c r="X1896" s="1" t="s">
        <v>23</v>
      </c>
      <c r="Y1896">
        <f>IF(Append1[[#This Row],[churn]]="yes", 1,0)</f>
        <v>0</v>
      </c>
      <c r="Z1896" t="str">
        <f>IF(Append1[[#This Row],[total_eve_charge]]&lt;=15,"Low",
IF(Append1[[#This Row],[total_eve_charge]]&lt;=19,"Medium","High"))</f>
        <v>High</v>
      </c>
      <c r="AA1896" s="1" t="str">
        <f>IF(Append1[[#This Row],[total_day_charge]]&gt;30,"Heavy User",
IF(Append1[[#This Row],[total_eve_charge]]&gt;20,"Evening User",
IF(Append1[[#This Row],[total_night_charge]]&gt;10,"Night User","Low User")))</f>
        <v>Evening User</v>
      </c>
    </row>
    <row r="1897" spans="1:27" x14ac:dyDescent="0.3">
      <c r="A1897">
        <v>1146</v>
      </c>
      <c r="B1897" s="1" t="s">
        <v>47</v>
      </c>
      <c r="C1897">
        <v>136</v>
      </c>
      <c r="D1897" s="1" t="s">
        <v>22</v>
      </c>
      <c r="E1897" s="1">
        <v>0</v>
      </c>
      <c r="F1897" s="1" t="s">
        <v>24</v>
      </c>
      <c r="G1897">
        <v>16</v>
      </c>
      <c r="H1897" t="str">
        <f>IF(Append1[[#This Row],[number_vmail_messages]]&lt;=10, "Low",
IF(Append1[[#This Row],[number_vmail_messages]]&lt;=25, "Medium", "High"))</f>
        <v>Medium</v>
      </c>
      <c r="I1897">
        <v>90.4</v>
      </c>
      <c r="J1897">
        <v>105</v>
      </c>
      <c r="K1897">
        <v>15.37</v>
      </c>
      <c r="L1897">
        <v>201.3</v>
      </c>
      <c r="M1897">
        <v>109</v>
      </c>
      <c r="N1897">
        <v>17.11</v>
      </c>
      <c r="O1897">
        <v>227.1</v>
      </c>
      <c r="P1897">
        <v>115</v>
      </c>
      <c r="Q1897">
        <v>10.220000000000001</v>
      </c>
      <c r="R1897">
        <v>13.1</v>
      </c>
      <c r="S1897">
        <v>4</v>
      </c>
      <c r="T1897">
        <v>3.54</v>
      </c>
      <c r="U1897" t="str">
        <f>IF(Append1[[#This Row],[total_intl_charge]] &lt;= MEDIAN(Append1[total_intl_charge]), "Low", "High")</f>
        <v>High</v>
      </c>
      <c r="V1897">
        <v>0</v>
      </c>
      <c r="W1897" t="s">
        <v>23</v>
      </c>
      <c r="X1897" s="1" t="s">
        <v>23</v>
      </c>
      <c r="Y1897">
        <f>IF(Append1[[#This Row],[churn]]="yes", 1,0)</f>
        <v>0</v>
      </c>
      <c r="Z1897" t="str">
        <f>IF(Append1[[#This Row],[total_eve_charge]]&lt;=15,"Low",
IF(Append1[[#This Row],[total_eve_charge]]&lt;=19,"Medium","High"))</f>
        <v>Medium</v>
      </c>
      <c r="AA1897" s="1" t="str">
        <f>IF(Append1[[#This Row],[total_day_charge]]&gt;30,"Heavy User",
IF(Append1[[#This Row],[total_eve_charge]]&gt;20,"Evening User",
IF(Append1[[#This Row],[total_night_charge]]&gt;10,"Night User","Low User")))</f>
        <v>Night User</v>
      </c>
    </row>
    <row r="1898" spans="1:27" hidden="1" x14ac:dyDescent="0.3">
      <c r="A1898">
        <v>1147</v>
      </c>
      <c r="B1898" s="1" t="s">
        <v>65</v>
      </c>
      <c r="C1898">
        <v>123</v>
      </c>
      <c r="D1898" s="1" t="s">
        <v>32</v>
      </c>
      <c r="E1898" s="1">
        <v>0</v>
      </c>
      <c r="F1898" s="1" t="s">
        <v>23</v>
      </c>
      <c r="G1898">
        <v>0</v>
      </c>
      <c r="H1898" t="str">
        <f>IF(Append1[[#This Row],[number_vmail_messages]]&lt;=10, "Low",
IF(Append1[[#This Row],[number_vmail_messages]]&lt;=25, "Medium", "High"))</f>
        <v>Low</v>
      </c>
      <c r="I1898">
        <v>114.4</v>
      </c>
      <c r="J1898">
        <v>91</v>
      </c>
      <c r="K1898">
        <v>19.45</v>
      </c>
      <c r="L1898">
        <v>216.6</v>
      </c>
      <c r="M1898">
        <v>123</v>
      </c>
      <c r="N1898">
        <v>18.41</v>
      </c>
      <c r="O1898">
        <v>250.6</v>
      </c>
      <c r="P1898">
        <v>102</v>
      </c>
      <c r="Q1898">
        <v>11.28</v>
      </c>
      <c r="R1898">
        <v>11</v>
      </c>
      <c r="S1898">
        <v>3</v>
      </c>
      <c r="T1898">
        <v>2.97</v>
      </c>
      <c r="U1898" t="str">
        <f>IF(Append1[[#This Row],[total_intl_charge]] &lt;= MEDIAN(Append1[total_intl_charge]), "Low", "High")</f>
        <v>High</v>
      </c>
      <c r="V1898">
        <v>0</v>
      </c>
      <c r="W1898" t="s">
        <v>23</v>
      </c>
      <c r="X1898" s="1" t="s">
        <v>23</v>
      </c>
      <c r="Y1898">
        <f>IF(Append1[[#This Row],[churn]]="yes", 1,0)</f>
        <v>0</v>
      </c>
      <c r="Z1898" t="str">
        <f>IF(Append1[[#This Row],[total_eve_charge]]&lt;=15,"Low",
IF(Append1[[#This Row],[total_eve_charge]]&lt;=19,"Medium","High"))</f>
        <v>Medium</v>
      </c>
      <c r="AA1898" s="1" t="str">
        <f>IF(Append1[[#This Row],[total_day_charge]]&gt;30,"Heavy User",
IF(Append1[[#This Row],[total_eve_charge]]&gt;20,"Evening User",
IF(Append1[[#This Row],[total_night_charge]]&gt;10,"Night User","Low User")))</f>
        <v>Night User</v>
      </c>
    </row>
    <row r="1899" spans="1:27" hidden="1" x14ac:dyDescent="0.3">
      <c r="A1899">
        <v>1148</v>
      </c>
      <c r="B1899" s="1" t="s">
        <v>37</v>
      </c>
      <c r="C1899">
        <v>105</v>
      </c>
      <c r="D1899" s="1" t="s">
        <v>32</v>
      </c>
      <c r="E1899" s="1">
        <v>0</v>
      </c>
      <c r="F1899" s="1" t="s">
        <v>23</v>
      </c>
      <c r="G1899">
        <v>0</v>
      </c>
      <c r="H1899" t="str">
        <f>IF(Append1[[#This Row],[number_vmail_messages]]&lt;=10, "Low",
IF(Append1[[#This Row],[number_vmail_messages]]&lt;=25, "Medium", "High"))</f>
        <v>Low</v>
      </c>
      <c r="I1899">
        <v>147.69999999999999</v>
      </c>
      <c r="J1899">
        <v>103</v>
      </c>
      <c r="K1899">
        <v>25.11</v>
      </c>
      <c r="L1899">
        <v>222.7</v>
      </c>
      <c r="M1899">
        <v>78</v>
      </c>
      <c r="N1899">
        <v>18.93</v>
      </c>
      <c r="O1899">
        <v>163.5</v>
      </c>
      <c r="P1899">
        <v>102</v>
      </c>
      <c r="Q1899">
        <v>7.36</v>
      </c>
      <c r="R1899">
        <v>12.8</v>
      </c>
      <c r="S1899">
        <v>3</v>
      </c>
      <c r="T1899">
        <v>3.46</v>
      </c>
      <c r="U1899" t="str">
        <f>IF(Append1[[#This Row],[total_intl_charge]] &lt;= MEDIAN(Append1[total_intl_charge]), "Low", "High")</f>
        <v>High</v>
      </c>
      <c r="V1899">
        <v>2</v>
      </c>
      <c r="W1899" t="s">
        <v>23</v>
      </c>
      <c r="X1899" s="1" t="s">
        <v>23</v>
      </c>
      <c r="Y1899">
        <f>IF(Append1[[#This Row],[churn]]="yes", 1,0)</f>
        <v>0</v>
      </c>
      <c r="Z1899" t="str">
        <f>IF(Append1[[#This Row],[total_eve_charge]]&lt;=15,"Low",
IF(Append1[[#This Row],[total_eve_charge]]&lt;=19,"Medium","High"))</f>
        <v>Medium</v>
      </c>
      <c r="AA1899" s="1" t="str">
        <f>IF(Append1[[#This Row],[total_day_charge]]&gt;30,"Heavy User",
IF(Append1[[#This Row],[total_eve_charge]]&gt;20,"Evening User",
IF(Append1[[#This Row],[total_night_charge]]&gt;10,"Night User","Low User")))</f>
        <v>Low User</v>
      </c>
    </row>
    <row r="1900" spans="1:27" x14ac:dyDescent="0.3">
      <c r="A1900">
        <v>1149</v>
      </c>
      <c r="B1900" s="1" t="s">
        <v>40</v>
      </c>
      <c r="C1900">
        <v>50</v>
      </c>
      <c r="D1900" s="1" t="s">
        <v>32</v>
      </c>
      <c r="E1900" s="1">
        <v>0</v>
      </c>
      <c r="F1900" s="1" t="s">
        <v>24</v>
      </c>
      <c r="G1900">
        <v>31</v>
      </c>
      <c r="H1900" t="str">
        <f>IF(Append1[[#This Row],[number_vmail_messages]]&lt;=10, "Low",
IF(Append1[[#This Row],[number_vmail_messages]]&lt;=25, "Medium", "High"))</f>
        <v>High</v>
      </c>
      <c r="I1900">
        <v>302.7</v>
      </c>
      <c r="J1900">
        <v>93</v>
      </c>
      <c r="K1900">
        <v>51.46</v>
      </c>
      <c r="L1900">
        <v>240.5</v>
      </c>
      <c r="M1900">
        <v>119</v>
      </c>
      <c r="N1900">
        <v>20.440000000000001</v>
      </c>
      <c r="O1900">
        <v>193.9</v>
      </c>
      <c r="P1900">
        <v>103</v>
      </c>
      <c r="Q1900">
        <v>8.73</v>
      </c>
      <c r="R1900">
        <v>13.6</v>
      </c>
      <c r="S1900">
        <v>14</v>
      </c>
      <c r="T1900">
        <v>3.67</v>
      </c>
      <c r="U1900" t="str">
        <f>IF(Append1[[#This Row],[total_intl_charge]] &lt;= MEDIAN(Append1[total_intl_charge]), "Low", "High")</f>
        <v>High</v>
      </c>
      <c r="V1900">
        <v>3</v>
      </c>
      <c r="W1900" t="s">
        <v>23</v>
      </c>
      <c r="X1900" s="1" t="s">
        <v>23</v>
      </c>
      <c r="Y1900">
        <f>IF(Append1[[#This Row],[churn]]="yes", 1,0)</f>
        <v>0</v>
      </c>
      <c r="Z1900" t="str">
        <f>IF(Append1[[#This Row],[total_eve_charge]]&lt;=15,"Low",
IF(Append1[[#This Row],[total_eve_charge]]&lt;=19,"Medium","High"))</f>
        <v>High</v>
      </c>
      <c r="AA1900" s="1" t="str">
        <f>IF(Append1[[#This Row],[total_day_charge]]&gt;30,"Heavy User",
IF(Append1[[#This Row],[total_eve_charge]]&gt;20,"Evening User",
IF(Append1[[#This Row],[total_night_charge]]&gt;10,"Night User","Low User")))</f>
        <v>Heavy User</v>
      </c>
    </row>
    <row r="1901" spans="1:27" hidden="1" x14ac:dyDescent="0.3">
      <c r="A1901">
        <v>1150</v>
      </c>
      <c r="B1901" s="1" t="s">
        <v>54</v>
      </c>
      <c r="C1901">
        <v>97</v>
      </c>
      <c r="D1901" s="1" t="s">
        <v>32</v>
      </c>
      <c r="E1901" s="1">
        <v>0</v>
      </c>
      <c r="F1901" s="1" t="s">
        <v>23</v>
      </c>
      <c r="G1901">
        <v>0</v>
      </c>
      <c r="H1901" t="str">
        <f>IF(Append1[[#This Row],[number_vmail_messages]]&lt;=10, "Low",
IF(Append1[[#This Row],[number_vmail_messages]]&lt;=25, "Medium", "High"))</f>
        <v>Low</v>
      </c>
      <c r="I1901">
        <v>169.7</v>
      </c>
      <c r="J1901">
        <v>84</v>
      </c>
      <c r="K1901">
        <v>28.85</v>
      </c>
      <c r="L1901">
        <v>165.9</v>
      </c>
      <c r="M1901">
        <v>86</v>
      </c>
      <c r="N1901">
        <v>14.1</v>
      </c>
      <c r="O1901">
        <v>191.9</v>
      </c>
      <c r="P1901">
        <v>83</v>
      </c>
      <c r="Q1901">
        <v>8.64</v>
      </c>
      <c r="R1901">
        <v>12.8</v>
      </c>
      <c r="S1901">
        <v>6</v>
      </c>
      <c r="T1901">
        <v>3.46</v>
      </c>
      <c r="U1901" t="str">
        <f>IF(Append1[[#This Row],[total_intl_charge]] &lt;= MEDIAN(Append1[total_intl_charge]), "Low", "High")</f>
        <v>High</v>
      </c>
      <c r="V1901">
        <v>3</v>
      </c>
      <c r="W1901" t="s">
        <v>23</v>
      </c>
      <c r="X1901" s="1" t="s">
        <v>23</v>
      </c>
      <c r="Y1901">
        <f>IF(Append1[[#This Row],[churn]]="yes", 1,0)</f>
        <v>0</v>
      </c>
      <c r="Z1901" t="str">
        <f>IF(Append1[[#This Row],[total_eve_charge]]&lt;=15,"Low",
IF(Append1[[#This Row],[total_eve_charge]]&lt;=19,"Medium","High"))</f>
        <v>Low</v>
      </c>
      <c r="AA1901" s="1" t="str">
        <f>IF(Append1[[#This Row],[total_day_charge]]&gt;30,"Heavy User",
IF(Append1[[#This Row],[total_eve_charge]]&gt;20,"Evening User",
IF(Append1[[#This Row],[total_night_charge]]&gt;10,"Night User","Low User")))</f>
        <v>Low User</v>
      </c>
    </row>
    <row r="1902" spans="1:27" hidden="1" x14ac:dyDescent="0.3">
      <c r="A1902">
        <v>1151</v>
      </c>
      <c r="B1902" s="1" t="s">
        <v>70</v>
      </c>
      <c r="C1902">
        <v>51</v>
      </c>
      <c r="D1902" s="1" t="s">
        <v>26</v>
      </c>
      <c r="E1902" s="1">
        <v>0</v>
      </c>
      <c r="F1902" s="1" t="s">
        <v>23</v>
      </c>
      <c r="G1902">
        <v>0</v>
      </c>
      <c r="H1902" t="str">
        <f>IF(Append1[[#This Row],[number_vmail_messages]]&lt;=10, "Low",
IF(Append1[[#This Row],[number_vmail_messages]]&lt;=25, "Medium", "High"))</f>
        <v>Low</v>
      </c>
      <c r="I1902">
        <v>227.2</v>
      </c>
      <c r="J1902">
        <v>89</v>
      </c>
      <c r="K1902">
        <v>38.619999999999997</v>
      </c>
      <c r="L1902">
        <v>194.4</v>
      </c>
      <c r="M1902">
        <v>106</v>
      </c>
      <c r="N1902">
        <v>16.52</v>
      </c>
      <c r="O1902">
        <v>243.4</v>
      </c>
      <c r="P1902">
        <v>126</v>
      </c>
      <c r="Q1902">
        <v>10.95</v>
      </c>
      <c r="R1902">
        <v>14.9</v>
      </c>
      <c r="S1902">
        <v>2</v>
      </c>
      <c r="T1902">
        <v>4.0199999999999996</v>
      </c>
      <c r="U1902" t="str">
        <f>IF(Append1[[#This Row],[total_intl_charge]] &lt;= MEDIAN(Append1[total_intl_charge]), "Low", "High")</f>
        <v>High</v>
      </c>
      <c r="V1902">
        <v>0</v>
      </c>
      <c r="W1902" t="s">
        <v>23</v>
      </c>
      <c r="X1902" s="1" t="s">
        <v>23</v>
      </c>
      <c r="Y1902">
        <f>IF(Append1[[#This Row],[churn]]="yes", 1,0)</f>
        <v>0</v>
      </c>
      <c r="Z1902" t="str">
        <f>IF(Append1[[#This Row],[total_eve_charge]]&lt;=15,"Low",
IF(Append1[[#This Row],[total_eve_charge]]&lt;=19,"Medium","High"))</f>
        <v>Medium</v>
      </c>
      <c r="AA1902" s="1" t="str">
        <f>IF(Append1[[#This Row],[total_day_charge]]&gt;30,"Heavy User",
IF(Append1[[#This Row],[total_eve_charge]]&gt;20,"Evening User",
IF(Append1[[#This Row],[total_night_charge]]&gt;10,"Night User","Low User")))</f>
        <v>Heavy User</v>
      </c>
    </row>
    <row r="1903" spans="1:27" hidden="1" x14ac:dyDescent="0.3">
      <c r="A1903">
        <v>1152</v>
      </c>
      <c r="B1903" s="1" t="s">
        <v>28</v>
      </c>
      <c r="C1903">
        <v>73</v>
      </c>
      <c r="D1903" s="1" t="s">
        <v>22</v>
      </c>
      <c r="E1903" s="1">
        <v>0</v>
      </c>
      <c r="F1903" s="1" t="s">
        <v>23</v>
      </c>
      <c r="G1903">
        <v>0</v>
      </c>
      <c r="H1903" t="str">
        <f>IF(Append1[[#This Row],[number_vmail_messages]]&lt;=10, "Low",
IF(Append1[[#This Row],[number_vmail_messages]]&lt;=25, "Medium", "High"))</f>
        <v>Low</v>
      </c>
      <c r="I1903">
        <v>217.8</v>
      </c>
      <c r="J1903">
        <v>91</v>
      </c>
      <c r="K1903">
        <v>37.03</v>
      </c>
      <c r="L1903">
        <v>220.6</v>
      </c>
      <c r="M1903">
        <v>97</v>
      </c>
      <c r="N1903">
        <v>18.75</v>
      </c>
      <c r="O1903">
        <v>277.3</v>
      </c>
      <c r="P1903">
        <v>89</v>
      </c>
      <c r="Q1903">
        <v>12.48</v>
      </c>
      <c r="R1903">
        <v>10.3</v>
      </c>
      <c r="S1903">
        <v>6</v>
      </c>
      <c r="T1903">
        <v>2.78</v>
      </c>
      <c r="U1903" t="str">
        <f>IF(Append1[[#This Row],[total_intl_charge]] &lt;= MEDIAN(Append1[total_intl_charge]), "Low", "High")</f>
        <v>Low</v>
      </c>
      <c r="V1903">
        <v>1</v>
      </c>
      <c r="W1903" t="s">
        <v>24</v>
      </c>
      <c r="X1903" s="1" t="s">
        <v>23</v>
      </c>
      <c r="Y1903">
        <f>IF(Append1[[#This Row],[churn]]="yes", 1,0)</f>
        <v>1</v>
      </c>
      <c r="Z1903" t="str">
        <f>IF(Append1[[#This Row],[total_eve_charge]]&lt;=15,"Low",
IF(Append1[[#This Row],[total_eve_charge]]&lt;=19,"Medium","High"))</f>
        <v>Medium</v>
      </c>
      <c r="AA1903" s="1" t="str">
        <f>IF(Append1[[#This Row],[total_day_charge]]&gt;30,"Heavy User",
IF(Append1[[#This Row],[total_eve_charge]]&gt;20,"Evening User",
IF(Append1[[#This Row],[total_night_charge]]&gt;10,"Night User","Low User")))</f>
        <v>Heavy User</v>
      </c>
    </row>
    <row r="1904" spans="1:27" hidden="1" x14ac:dyDescent="0.3">
      <c r="A1904">
        <v>1153</v>
      </c>
      <c r="B1904" s="1" t="s">
        <v>73</v>
      </c>
      <c r="C1904">
        <v>35</v>
      </c>
      <c r="D1904" s="1" t="s">
        <v>22</v>
      </c>
      <c r="E1904" s="1">
        <v>0</v>
      </c>
      <c r="F1904" s="1" t="s">
        <v>23</v>
      </c>
      <c r="G1904">
        <v>0</v>
      </c>
      <c r="H1904" t="str">
        <f>IF(Append1[[#This Row],[number_vmail_messages]]&lt;=10, "Low",
IF(Append1[[#This Row],[number_vmail_messages]]&lt;=25, "Medium", "High"))</f>
        <v>Low</v>
      </c>
      <c r="I1904">
        <v>124.2</v>
      </c>
      <c r="J1904">
        <v>102</v>
      </c>
      <c r="K1904">
        <v>21.11</v>
      </c>
      <c r="L1904">
        <v>123.9</v>
      </c>
      <c r="M1904">
        <v>115</v>
      </c>
      <c r="N1904">
        <v>10.53</v>
      </c>
      <c r="O1904">
        <v>135.69999999999999</v>
      </c>
      <c r="P1904">
        <v>100</v>
      </c>
      <c r="Q1904">
        <v>6.11</v>
      </c>
      <c r="R1904">
        <v>13.1</v>
      </c>
      <c r="S1904">
        <v>8</v>
      </c>
      <c r="T1904">
        <v>3.54</v>
      </c>
      <c r="U1904" t="str">
        <f>IF(Append1[[#This Row],[total_intl_charge]] &lt;= MEDIAN(Append1[total_intl_charge]), "Low", "High")</f>
        <v>High</v>
      </c>
      <c r="V1904">
        <v>2</v>
      </c>
      <c r="W1904" t="s">
        <v>23</v>
      </c>
      <c r="X1904" s="1" t="s">
        <v>23</v>
      </c>
      <c r="Y1904">
        <f>IF(Append1[[#This Row],[churn]]="yes", 1,0)</f>
        <v>0</v>
      </c>
      <c r="Z1904" t="str">
        <f>IF(Append1[[#This Row],[total_eve_charge]]&lt;=15,"Low",
IF(Append1[[#This Row],[total_eve_charge]]&lt;=19,"Medium","High"))</f>
        <v>Low</v>
      </c>
      <c r="AA1904" s="1" t="str">
        <f>IF(Append1[[#This Row],[total_day_charge]]&gt;30,"Heavy User",
IF(Append1[[#This Row],[total_eve_charge]]&gt;20,"Evening User",
IF(Append1[[#This Row],[total_night_charge]]&gt;10,"Night User","Low User")))</f>
        <v>Low User</v>
      </c>
    </row>
    <row r="1905" spans="1:27" hidden="1" x14ac:dyDescent="0.3">
      <c r="A1905">
        <v>1154</v>
      </c>
      <c r="B1905" s="1" t="s">
        <v>36</v>
      </c>
      <c r="C1905">
        <v>64</v>
      </c>
      <c r="D1905" s="1" t="s">
        <v>22</v>
      </c>
      <c r="E1905" s="1">
        <v>0</v>
      </c>
      <c r="F1905" s="1" t="s">
        <v>23</v>
      </c>
      <c r="G1905">
        <v>0</v>
      </c>
      <c r="H1905" t="str">
        <f>IF(Append1[[#This Row],[number_vmail_messages]]&lt;=10, "Low",
IF(Append1[[#This Row],[number_vmail_messages]]&lt;=25, "Medium", "High"))</f>
        <v>Low</v>
      </c>
      <c r="I1905">
        <v>206.2</v>
      </c>
      <c r="J1905">
        <v>76</v>
      </c>
      <c r="K1905">
        <v>35.049999999999997</v>
      </c>
      <c r="L1905">
        <v>232.4</v>
      </c>
      <c r="M1905">
        <v>76</v>
      </c>
      <c r="N1905">
        <v>19.75</v>
      </c>
      <c r="O1905">
        <v>251.6</v>
      </c>
      <c r="P1905">
        <v>96</v>
      </c>
      <c r="Q1905">
        <v>11.32</v>
      </c>
      <c r="R1905">
        <v>13.6</v>
      </c>
      <c r="S1905">
        <v>2</v>
      </c>
      <c r="T1905">
        <v>3.67</v>
      </c>
      <c r="U1905" t="str">
        <f>IF(Append1[[#This Row],[total_intl_charge]] &lt;= MEDIAN(Append1[total_intl_charge]), "Low", "High")</f>
        <v>High</v>
      </c>
      <c r="V1905">
        <v>1</v>
      </c>
      <c r="W1905" t="s">
        <v>23</v>
      </c>
      <c r="X1905" s="1" t="s">
        <v>23</v>
      </c>
      <c r="Y1905">
        <f>IF(Append1[[#This Row],[churn]]="yes", 1,0)</f>
        <v>0</v>
      </c>
      <c r="Z1905" t="str">
        <f>IF(Append1[[#This Row],[total_eve_charge]]&lt;=15,"Low",
IF(Append1[[#This Row],[total_eve_charge]]&lt;=19,"Medium","High"))</f>
        <v>High</v>
      </c>
      <c r="AA1905" s="1" t="str">
        <f>IF(Append1[[#This Row],[total_day_charge]]&gt;30,"Heavy User",
IF(Append1[[#This Row],[total_eve_charge]]&gt;20,"Evening User",
IF(Append1[[#This Row],[total_night_charge]]&gt;10,"Night User","Low User")))</f>
        <v>Heavy User</v>
      </c>
    </row>
    <row r="1906" spans="1:27" hidden="1" x14ac:dyDescent="0.3">
      <c r="A1906">
        <v>1155</v>
      </c>
      <c r="B1906" s="1" t="s">
        <v>71</v>
      </c>
      <c r="C1906">
        <v>63</v>
      </c>
      <c r="D1906" s="1" t="s">
        <v>26</v>
      </c>
      <c r="E1906" s="1">
        <v>0</v>
      </c>
      <c r="F1906" s="1" t="s">
        <v>23</v>
      </c>
      <c r="G1906">
        <v>0</v>
      </c>
      <c r="H1906" t="str">
        <f>IF(Append1[[#This Row],[number_vmail_messages]]&lt;=10, "Low",
IF(Append1[[#This Row],[number_vmail_messages]]&lt;=25, "Medium", "High"))</f>
        <v>Low</v>
      </c>
      <c r="I1906">
        <v>132.9</v>
      </c>
      <c r="J1906">
        <v>122</v>
      </c>
      <c r="K1906">
        <v>22.59</v>
      </c>
      <c r="L1906">
        <v>67</v>
      </c>
      <c r="M1906">
        <v>62</v>
      </c>
      <c r="N1906">
        <v>5.7</v>
      </c>
      <c r="O1906">
        <v>160.4</v>
      </c>
      <c r="P1906">
        <v>121</v>
      </c>
      <c r="Q1906">
        <v>7.22</v>
      </c>
      <c r="R1906">
        <v>9.9</v>
      </c>
      <c r="S1906">
        <v>2</v>
      </c>
      <c r="T1906">
        <v>2.67</v>
      </c>
      <c r="U1906" t="str">
        <f>IF(Append1[[#This Row],[total_intl_charge]] &lt;= MEDIAN(Append1[total_intl_charge]), "Low", "High")</f>
        <v>Low</v>
      </c>
      <c r="V1906">
        <v>3</v>
      </c>
      <c r="W1906" t="s">
        <v>23</v>
      </c>
      <c r="X1906" s="1" t="s">
        <v>23</v>
      </c>
      <c r="Y1906">
        <f>IF(Append1[[#This Row],[churn]]="yes", 1,0)</f>
        <v>0</v>
      </c>
      <c r="Z1906" t="str">
        <f>IF(Append1[[#This Row],[total_eve_charge]]&lt;=15,"Low",
IF(Append1[[#This Row],[total_eve_charge]]&lt;=19,"Medium","High"))</f>
        <v>Low</v>
      </c>
      <c r="AA1906" s="1" t="str">
        <f>IF(Append1[[#This Row],[total_day_charge]]&gt;30,"Heavy User",
IF(Append1[[#This Row],[total_eve_charge]]&gt;20,"Evening User",
IF(Append1[[#This Row],[total_night_charge]]&gt;10,"Night User","Low User")))</f>
        <v>Low User</v>
      </c>
    </row>
    <row r="1907" spans="1:27" x14ac:dyDescent="0.3">
      <c r="A1907">
        <v>1156</v>
      </c>
      <c r="B1907" s="1" t="s">
        <v>50</v>
      </c>
      <c r="C1907">
        <v>117</v>
      </c>
      <c r="D1907" s="1" t="s">
        <v>22</v>
      </c>
      <c r="E1907" s="1">
        <v>0</v>
      </c>
      <c r="F1907" s="1" t="s">
        <v>24</v>
      </c>
      <c r="G1907">
        <v>31</v>
      </c>
      <c r="H1907" t="str">
        <f>IF(Append1[[#This Row],[number_vmail_messages]]&lt;=10, "Low",
IF(Append1[[#This Row],[number_vmail_messages]]&lt;=25, "Medium", "High"))</f>
        <v>High</v>
      </c>
      <c r="I1907">
        <v>104.9</v>
      </c>
      <c r="J1907">
        <v>115</v>
      </c>
      <c r="K1907">
        <v>17.829999999999998</v>
      </c>
      <c r="L1907">
        <v>237.6</v>
      </c>
      <c r="M1907">
        <v>125</v>
      </c>
      <c r="N1907">
        <v>20.2</v>
      </c>
      <c r="O1907">
        <v>263.39999999999998</v>
      </c>
      <c r="P1907">
        <v>104</v>
      </c>
      <c r="Q1907">
        <v>11.85</v>
      </c>
      <c r="R1907">
        <v>7.7</v>
      </c>
      <c r="S1907">
        <v>6</v>
      </c>
      <c r="T1907">
        <v>2.08</v>
      </c>
      <c r="U1907" t="str">
        <f>IF(Append1[[#This Row],[total_intl_charge]] &lt;= MEDIAN(Append1[total_intl_charge]), "Low", "High")</f>
        <v>Low</v>
      </c>
      <c r="V1907">
        <v>3</v>
      </c>
      <c r="W1907" t="s">
        <v>23</v>
      </c>
      <c r="X1907" s="1" t="s">
        <v>23</v>
      </c>
      <c r="Y1907">
        <f>IF(Append1[[#This Row],[churn]]="yes", 1,0)</f>
        <v>0</v>
      </c>
      <c r="Z1907" t="str">
        <f>IF(Append1[[#This Row],[total_eve_charge]]&lt;=15,"Low",
IF(Append1[[#This Row],[total_eve_charge]]&lt;=19,"Medium","High"))</f>
        <v>High</v>
      </c>
      <c r="AA1907" s="1" t="str">
        <f>IF(Append1[[#This Row],[total_day_charge]]&gt;30,"Heavy User",
IF(Append1[[#This Row],[total_eve_charge]]&gt;20,"Evening User",
IF(Append1[[#This Row],[total_night_charge]]&gt;10,"Night User","Low User")))</f>
        <v>Evening User</v>
      </c>
    </row>
    <row r="1908" spans="1:27" hidden="1" x14ac:dyDescent="0.3">
      <c r="A1908">
        <v>1157</v>
      </c>
      <c r="B1908" s="1" t="s">
        <v>60</v>
      </c>
      <c r="C1908">
        <v>115</v>
      </c>
      <c r="D1908" s="1" t="s">
        <v>22</v>
      </c>
      <c r="E1908" s="1">
        <v>0</v>
      </c>
      <c r="F1908" s="1" t="s">
        <v>23</v>
      </c>
      <c r="G1908">
        <v>0</v>
      </c>
      <c r="H1908" t="str">
        <f>IF(Append1[[#This Row],[number_vmail_messages]]&lt;=10, "Low",
IF(Append1[[#This Row],[number_vmail_messages]]&lt;=25, "Medium", "High"))</f>
        <v>Low</v>
      </c>
      <c r="I1908">
        <v>245</v>
      </c>
      <c r="J1908">
        <v>97</v>
      </c>
      <c r="K1908">
        <v>41.65</v>
      </c>
      <c r="L1908">
        <v>250.7</v>
      </c>
      <c r="M1908">
        <v>75</v>
      </c>
      <c r="N1908">
        <v>21.31</v>
      </c>
      <c r="O1908">
        <v>270.2</v>
      </c>
      <c r="P1908">
        <v>124</v>
      </c>
      <c r="Q1908">
        <v>12.16</v>
      </c>
      <c r="R1908">
        <v>13.7</v>
      </c>
      <c r="S1908">
        <v>8</v>
      </c>
      <c r="T1908">
        <v>3.7</v>
      </c>
      <c r="U1908" t="str">
        <f>IF(Append1[[#This Row],[total_intl_charge]] &lt;= MEDIAN(Append1[total_intl_charge]), "Low", "High")</f>
        <v>High</v>
      </c>
      <c r="V1908">
        <v>1</v>
      </c>
      <c r="W1908" t="s">
        <v>24</v>
      </c>
      <c r="X1908" s="1" t="s">
        <v>23</v>
      </c>
      <c r="Y1908">
        <f>IF(Append1[[#This Row],[churn]]="yes", 1,0)</f>
        <v>1</v>
      </c>
      <c r="Z1908" t="str">
        <f>IF(Append1[[#This Row],[total_eve_charge]]&lt;=15,"Low",
IF(Append1[[#This Row],[total_eve_charge]]&lt;=19,"Medium","High"))</f>
        <v>High</v>
      </c>
      <c r="AA1908" s="1" t="str">
        <f>IF(Append1[[#This Row],[total_day_charge]]&gt;30,"Heavy User",
IF(Append1[[#This Row],[total_eve_charge]]&gt;20,"Evening User",
IF(Append1[[#This Row],[total_night_charge]]&gt;10,"Night User","Low User")))</f>
        <v>Heavy User</v>
      </c>
    </row>
    <row r="1909" spans="1:27" hidden="1" x14ac:dyDescent="0.3">
      <c r="A1909">
        <v>1158</v>
      </c>
      <c r="B1909" s="1" t="s">
        <v>48</v>
      </c>
      <c r="C1909">
        <v>162</v>
      </c>
      <c r="D1909" s="1" t="s">
        <v>32</v>
      </c>
      <c r="E1909" s="1">
        <v>0</v>
      </c>
      <c r="F1909" s="1" t="s">
        <v>23</v>
      </c>
      <c r="G1909">
        <v>0</v>
      </c>
      <c r="H1909" t="str">
        <f>IF(Append1[[#This Row],[number_vmail_messages]]&lt;=10, "Low",
IF(Append1[[#This Row],[number_vmail_messages]]&lt;=25, "Medium", "High"))</f>
        <v>Low</v>
      </c>
      <c r="I1909">
        <v>184.5</v>
      </c>
      <c r="J1909">
        <v>118</v>
      </c>
      <c r="K1909">
        <v>31.37</v>
      </c>
      <c r="L1909">
        <v>224</v>
      </c>
      <c r="M1909">
        <v>95</v>
      </c>
      <c r="N1909">
        <v>19.04</v>
      </c>
      <c r="O1909">
        <v>180.5</v>
      </c>
      <c r="P1909">
        <v>82</v>
      </c>
      <c r="Q1909">
        <v>8.1199999999999992</v>
      </c>
      <c r="R1909">
        <v>11.6</v>
      </c>
      <c r="S1909">
        <v>3</v>
      </c>
      <c r="T1909">
        <v>3.13</v>
      </c>
      <c r="U1909" t="str">
        <f>IF(Append1[[#This Row],[total_intl_charge]] &lt;= MEDIAN(Append1[total_intl_charge]), "Low", "High")</f>
        <v>High</v>
      </c>
      <c r="V1909">
        <v>1</v>
      </c>
      <c r="W1909" t="s">
        <v>23</v>
      </c>
      <c r="X1909" s="1" t="s">
        <v>23</v>
      </c>
      <c r="Y1909">
        <f>IF(Append1[[#This Row],[churn]]="yes", 1,0)</f>
        <v>0</v>
      </c>
      <c r="Z1909" t="str">
        <f>IF(Append1[[#This Row],[total_eve_charge]]&lt;=15,"Low",
IF(Append1[[#This Row],[total_eve_charge]]&lt;=19,"Medium","High"))</f>
        <v>High</v>
      </c>
      <c r="AA1909" s="1" t="str">
        <f>IF(Append1[[#This Row],[total_day_charge]]&gt;30,"Heavy User",
IF(Append1[[#This Row],[total_eve_charge]]&gt;20,"Evening User",
IF(Append1[[#This Row],[total_night_charge]]&gt;10,"Night User","Low User")))</f>
        <v>Heavy User</v>
      </c>
    </row>
    <row r="1910" spans="1:27" hidden="1" x14ac:dyDescent="0.3">
      <c r="A1910">
        <v>1159</v>
      </c>
      <c r="B1910" s="1" t="s">
        <v>44</v>
      </c>
      <c r="C1910">
        <v>89</v>
      </c>
      <c r="D1910" s="1" t="s">
        <v>22</v>
      </c>
      <c r="E1910" s="1">
        <v>0</v>
      </c>
      <c r="F1910" s="1" t="s">
        <v>23</v>
      </c>
      <c r="G1910">
        <v>0</v>
      </c>
      <c r="H1910" t="str">
        <f>IF(Append1[[#This Row],[number_vmail_messages]]&lt;=10, "Low",
IF(Append1[[#This Row],[number_vmail_messages]]&lt;=25, "Medium", "High"))</f>
        <v>Low</v>
      </c>
      <c r="I1910">
        <v>89.5</v>
      </c>
      <c r="J1910">
        <v>66</v>
      </c>
      <c r="K1910">
        <v>15.22</v>
      </c>
      <c r="L1910">
        <v>179.3</v>
      </c>
      <c r="M1910">
        <v>104</v>
      </c>
      <c r="N1910">
        <v>15.24</v>
      </c>
      <c r="O1910">
        <v>225.1</v>
      </c>
      <c r="P1910">
        <v>116</v>
      </c>
      <c r="Q1910">
        <v>10.130000000000001</v>
      </c>
      <c r="R1910">
        <v>12.3</v>
      </c>
      <c r="S1910">
        <v>1</v>
      </c>
      <c r="T1910">
        <v>3.32</v>
      </c>
      <c r="U1910" t="str">
        <f>IF(Append1[[#This Row],[total_intl_charge]] &lt;= MEDIAN(Append1[total_intl_charge]), "Low", "High")</f>
        <v>High</v>
      </c>
      <c r="V1910">
        <v>3</v>
      </c>
      <c r="W1910" t="s">
        <v>23</v>
      </c>
      <c r="X1910" s="1" t="s">
        <v>23</v>
      </c>
      <c r="Y1910">
        <f>IF(Append1[[#This Row],[churn]]="yes", 1,0)</f>
        <v>0</v>
      </c>
      <c r="Z1910" t="str">
        <f>IF(Append1[[#This Row],[total_eve_charge]]&lt;=15,"Low",
IF(Append1[[#This Row],[total_eve_charge]]&lt;=19,"Medium","High"))</f>
        <v>Medium</v>
      </c>
      <c r="AA1910" s="1" t="str">
        <f>IF(Append1[[#This Row],[total_day_charge]]&gt;30,"Heavy User",
IF(Append1[[#This Row],[total_eve_charge]]&gt;20,"Evening User",
IF(Append1[[#This Row],[total_night_charge]]&gt;10,"Night User","Low User")))</f>
        <v>Night User</v>
      </c>
    </row>
    <row r="1911" spans="1:27" hidden="1" x14ac:dyDescent="0.3">
      <c r="A1911">
        <v>1160</v>
      </c>
      <c r="B1911" s="1" t="s">
        <v>56</v>
      </c>
      <c r="C1911">
        <v>94</v>
      </c>
      <c r="D1911" s="1" t="s">
        <v>22</v>
      </c>
      <c r="E1911" s="1">
        <v>1</v>
      </c>
      <c r="F1911" s="1" t="s">
        <v>23</v>
      </c>
      <c r="G1911">
        <v>0</v>
      </c>
      <c r="H1911" t="str">
        <f>IF(Append1[[#This Row],[number_vmail_messages]]&lt;=10, "Low",
IF(Append1[[#This Row],[number_vmail_messages]]&lt;=25, "Medium", "High"))</f>
        <v>Low</v>
      </c>
      <c r="I1911">
        <v>235.6</v>
      </c>
      <c r="J1911">
        <v>131</v>
      </c>
      <c r="K1911">
        <v>40.049999999999997</v>
      </c>
      <c r="L1911">
        <v>194.8</v>
      </c>
      <c r="M1911">
        <v>107</v>
      </c>
      <c r="N1911">
        <v>16.559999999999999</v>
      </c>
      <c r="O1911">
        <v>170.6</v>
      </c>
      <c r="P1911">
        <v>93</v>
      </c>
      <c r="Q1911">
        <v>7.68</v>
      </c>
      <c r="R1911">
        <v>8.6</v>
      </c>
      <c r="S1911">
        <v>4</v>
      </c>
      <c r="T1911">
        <v>2.3199999999999998</v>
      </c>
      <c r="U1911" t="str">
        <f>IF(Append1[[#This Row],[total_intl_charge]] &lt;= MEDIAN(Append1[total_intl_charge]), "Low", "High")</f>
        <v>Low</v>
      </c>
      <c r="V1911">
        <v>1</v>
      </c>
      <c r="W1911" t="s">
        <v>23</v>
      </c>
      <c r="X1911" s="1" t="s">
        <v>24</v>
      </c>
      <c r="Y1911">
        <f>IF(Append1[[#This Row],[churn]]="yes", 1,0)</f>
        <v>0</v>
      </c>
      <c r="Z1911" t="str">
        <f>IF(Append1[[#This Row],[total_eve_charge]]&lt;=15,"Low",
IF(Append1[[#This Row],[total_eve_charge]]&lt;=19,"Medium","High"))</f>
        <v>Medium</v>
      </c>
      <c r="AA1911" s="1" t="str">
        <f>IF(Append1[[#This Row],[total_day_charge]]&gt;30,"Heavy User",
IF(Append1[[#This Row],[total_eve_charge]]&gt;20,"Evening User",
IF(Append1[[#This Row],[total_night_charge]]&gt;10,"Night User","Low User")))</f>
        <v>Heavy User</v>
      </c>
    </row>
    <row r="1912" spans="1:27" hidden="1" x14ac:dyDescent="0.3">
      <c r="A1912">
        <v>1161</v>
      </c>
      <c r="B1912" s="1" t="s">
        <v>28</v>
      </c>
      <c r="C1912">
        <v>129</v>
      </c>
      <c r="D1912" s="1" t="s">
        <v>32</v>
      </c>
      <c r="E1912" s="1">
        <v>0</v>
      </c>
      <c r="F1912" s="1" t="s">
        <v>23</v>
      </c>
      <c r="G1912">
        <v>0</v>
      </c>
      <c r="H1912" t="str">
        <f>IF(Append1[[#This Row],[number_vmail_messages]]&lt;=10, "Low",
IF(Append1[[#This Row],[number_vmail_messages]]&lt;=25, "Medium", "High"))</f>
        <v>Low</v>
      </c>
      <c r="I1912">
        <v>186</v>
      </c>
      <c r="J1912">
        <v>127</v>
      </c>
      <c r="K1912">
        <v>31.62</v>
      </c>
      <c r="L1912">
        <v>262.3</v>
      </c>
      <c r="M1912">
        <v>96</v>
      </c>
      <c r="N1912">
        <v>22.3</v>
      </c>
      <c r="O1912">
        <v>98.9</v>
      </c>
      <c r="P1912">
        <v>63</v>
      </c>
      <c r="Q1912">
        <v>4.45</v>
      </c>
      <c r="R1912">
        <v>11.5</v>
      </c>
      <c r="S1912">
        <v>6</v>
      </c>
      <c r="T1912">
        <v>3.11</v>
      </c>
      <c r="U1912" t="str">
        <f>IF(Append1[[#This Row],[total_intl_charge]] &lt;= MEDIAN(Append1[total_intl_charge]), "Low", "High")</f>
        <v>High</v>
      </c>
      <c r="V1912">
        <v>4</v>
      </c>
      <c r="W1912" t="s">
        <v>23</v>
      </c>
      <c r="X1912" s="1" t="s">
        <v>23</v>
      </c>
      <c r="Y1912">
        <f>IF(Append1[[#This Row],[churn]]="yes", 1,0)</f>
        <v>0</v>
      </c>
      <c r="Z1912" t="str">
        <f>IF(Append1[[#This Row],[total_eve_charge]]&lt;=15,"Low",
IF(Append1[[#This Row],[total_eve_charge]]&lt;=19,"Medium","High"))</f>
        <v>High</v>
      </c>
      <c r="AA1912" s="1" t="str">
        <f>IF(Append1[[#This Row],[total_day_charge]]&gt;30,"Heavy User",
IF(Append1[[#This Row],[total_eve_charge]]&gt;20,"Evening User",
IF(Append1[[#This Row],[total_night_charge]]&gt;10,"Night User","Low User")))</f>
        <v>Heavy User</v>
      </c>
    </row>
    <row r="1913" spans="1:27" hidden="1" x14ac:dyDescent="0.3">
      <c r="A1913">
        <v>1162</v>
      </c>
      <c r="B1913" s="1" t="s">
        <v>62</v>
      </c>
      <c r="C1913">
        <v>86</v>
      </c>
      <c r="D1913" s="1" t="s">
        <v>22</v>
      </c>
      <c r="E1913" s="1">
        <v>0</v>
      </c>
      <c r="F1913" s="1" t="s">
        <v>23</v>
      </c>
      <c r="G1913">
        <v>0</v>
      </c>
      <c r="H1913" t="str">
        <f>IF(Append1[[#This Row],[number_vmail_messages]]&lt;=10, "Low",
IF(Append1[[#This Row],[number_vmail_messages]]&lt;=25, "Medium", "High"))</f>
        <v>Low</v>
      </c>
      <c r="I1913">
        <v>223.9</v>
      </c>
      <c r="J1913">
        <v>75</v>
      </c>
      <c r="K1913">
        <v>38.06</v>
      </c>
      <c r="L1913">
        <v>155.69999999999999</v>
      </c>
      <c r="M1913">
        <v>109</v>
      </c>
      <c r="N1913">
        <v>13.23</v>
      </c>
      <c r="O1913">
        <v>150.19999999999999</v>
      </c>
      <c r="P1913">
        <v>143</v>
      </c>
      <c r="Q1913">
        <v>6.76</v>
      </c>
      <c r="R1913">
        <v>7.3</v>
      </c>
      <c r="S1913">
        <v>9</v>
      </c>
      <c r="T1913">
        <v>1.97</v>
      </c>
      <c r="U1913" t="str">
        <f>IF(Append1[[#This Row],[total_intl_charge]] &lt;= MEDIAN(Append1[total_intl_charge]), "Low", "High")</f>
        <v>Low</v>
      </c>
      <c r="V1913">
        <v>1</v>
      </c>
      <c r="W1913" t="s">
        <v>23</v>
      </c>
      <c r="X1913" s="1" t="s">
        <v>23</v>
      </c>
      <c r="Y1913">
        <f>IF(Append1[[#This Row],[churn]]="yes", 1,0)</f>
        <v>0</v>
      </c>
      <c r="Z1913" t="str">
        <f>IF(Append1[[#This Row],[total_eve_charge]]&lt;=15,"Low",
IF(Append1[[#This Row],[total_eve_charge]]&lt;=19,"Medium","High"))</f>
        <v>Low</v>
      </c>
      <c r="AA1913" s="1" t="str">
        <f>IF(Append1[[#This Row],[total_day_charge]]&gt;30,"Heavy User",
IF(Append1[[#This Row],[total_eve_charge]]&gt;20,"Evening User",
IF(Append1[[#This Row],[total_night_charge]]&gt;10,"Night User","Low User")))</f>
        <v>Heavy User</v>
      </c>
    </row>
    <row r="1914" spans="1:27" hidden="1" x14ac:dyDescent="0.3">
      <c r="A1914">
        <v>1163</v>
      </c>
      <c r="B1914" s="1" t="s">
        <v>53</v>
      </c>
      <c r="C1914">
        <v>96</v>
      </c>
      <c r="D1914" s="1" t="s">
        <v>26</v>
      </c>
      <c r="E1914" s="1">
        <v>0</v>
      </c>
      <c r="F1914" s="1" t="s">
        <v>23</v>
      </c>
      <c r="G1914">
        <v>0</v>
      </c>
      <c r="H1914" t="str">
        <f>IF(Append1[[#This Row],[number_vmail_messages]]&lt;=10, "Low",
IF(Append1[[#This Row],[number_vmail_messages]]&lt;=25, "Medium", "High"))</f>
        <v>Low</v>
      </c>
      <c r="I1914">
        <v>179.5</v>
      </c>
      <c r="J1914">
        <v>125</v>
      </c>
      <c r="K1914">
        <v>30.52</v>
      </c>
      <c r="L1914">
        <v>162.30000000000001</v>
      </c>
      <c r="M1914">
        <v>139</v>
      </c>
      <c r="N1914">
        <v>13.8</v>
      </c>
      <c r="O1914">
        <v>264.5</v>
      </c>
      <c r="P1914">
        <v>133</v>
      </c>
      <c r="Q1914">
        <v>11.9</v>
      </c>
      <c r="R1914">
        <v>6.6</v>
      </c>
      <c r="S1914">
        <v>2</v>
      </c>
      <c r="T1914">
        <v>1.78</v>
      </c>
      <c r="U1914" t="str">
        <f>IF(Append1[[#This Row],[total_intl_charge]] &lt;= MEDIAN(Append1[total_intl_charge]), "Low", "High")</f>
        <v>Low</v>
      </c>
      <c r="V1914">
        <v>1</v>
      </c>
      <c r="W1914" t="s">
        <v>23</v>
      </c>
      <c r="X1914" s="1" t="s">
        <v>23</v>
      </c>
      <c r="Y1914">
        <f>IF(Append1[[#This Row],[churn]]="yes", 1,0)</f>
        <v>0</v>
      </c>
      <c r="Z1914" t="str">
        <f>IF(Append1[[#This Row],[total_eve_charge]]&lt;=15,"Low",
IF(Append1[[#This Row],[total_eve_charge]]&lt;=19,"Medium","High"))</f>
        <v>Low</v>
      </c>
      <c r="AA1914" s="1" t="str">
        <f>IF(Append1[[#This Row],[total_day_charge]]&gt;30,"Heavy User",
IF(Append1[[#This Row],[total_eve_charge]]&gt;20,"Evening User",
IF(Append1[[#This Row],[total_night_charge]]&gt;10,"Night User","Low User")))</f>
        <v>Heavy User</v>
      </c>
    </row>
    <row r="1915" spans="1:27" hidden="1" x14ac:dyDescent="0.3">
      <c r="A1915">
        <v>1164</v>
      </c>
      <c r="B1915" s="1" t="s">
        <v>70</v>
      </c>
      <c r="C1915">
        <v>190</v>
      </c>
      <c r="D1915" s="1" t="s">
        <v>22</v>
      </c>
      <c r="E1915" s="1">
        <v>0</v>
      </c>
      <c r="F1915" s="1" t="s">
        <v>23</v>
      </c>
      <c r="G1915">
        <v>0</v>
      </c>
      <c r="H1915" t="str">
        <f>IF(Append1[[#This Row],[number_vmail_messages]]&lt;=10, "Low",
IF(Append1[[#This Row],[number_vmail_messages]]&lt;=25, "Medium", "High"))</f>
        <v>Low</v>
      </c>
      <c r="I1915">
        <v>169.4</v>
      </c>
      <c r="J1915">
        <v>102</v>
      </c>
      <c r="K1915">
        <v>28.8</v>
      </c>
      <c r="L1915">
        <v>253.5</v>
      </c>
      <c r="M1915">
        <v>113</v>
      </c>
      <c r="N1915">
        <v>21.55</v>
      </c>
      <c r="O1915">
        <v>197.1</v>
      </c>
      <c r="P1915">
        <v>93</v>
      </c>
      <c r="Q1915">
        <v>8.8699999999999992</v>
      </c>
      <c r="R1915">
        <v>8.9</v>
      </c>
      <c r="S1915">
        <v>5</v>
      </c>
      <c r="T1915">
        <v>2.4</v>
      </c>
      <c r="U1915" t="str">
        <f>IF(Append1[[#This Row],[total_intl_charge]] &lt;= MEDIAN(Append1[total_intl_charge]), "Low", "High")</f>
        <v>Low</v>
      </c>
      <c r="V1915">
        <v>1</v>
      </c>
      <c r="W1915" t="s">
        <v>23</v>
      </c>
      <c r="X1915" s="1" t="s">
        <v>23</v>
      </c>
      <c r="Y1915">
        <f>IF(Append1[[#This Row],[churn]]="yes", 1,0)</f>
        <v>0</v>
      </c>
      <c r="Z1915" t="str">
        <f>IF(Append1[[#This Row],[total_eve_charge]]&lt;=15,"Low",
IF(Append1[[#This Row],[total_eve_charge]]&lt;=19,"Medium","High"))</f>
        <v>High</v>
      </c>
      <c r="AA1915" s="1" t="str">
        <f>IF(Append1[[#This Row],[total_day_charge]]&gt;30,"Heavy User",
IF(Append1[[#This Row],[total_eve_charge]]&gt;20,"Evening User",
IF(Append1[[#This Row],[total_night_charge]]&gt;10,"Night User","Low User")))</f>
        <v>Evening User</v>
      </c>
    </row>
    <row r="1916" spans="1:27" hidden="1" x14ac:dyDescent="0.3">
      <c r="A1916">
        <v>1165</v>
      </c>
      <c r="B1916" s="1" t="s">
        <v>60</v>
      </c>
      <c r="C1916">
        <v>80</v>
      </c>
      <c r="D1916" s="1" t="s">
        <v>32</v>
      </c>
      <c r="E1916" s="1">
        <v>0</v>
      </c>
      <c r="F1916" s="1" t="s">
        <v>23</v>
      </c>
      <c r="G1916">
        <v>0</v>
      </c>
      <c r="H1916" t="str">
        <f>IF(Append1[[#This Row],[number_vmail_messages]]&lt;=10, "Low",
IF(Append1[[#This Row],[number_vmail_messages]]&lt;=25, "Medium", "High"))</f>
        <v>Low</v>
      </c>
      <c r="I1916">
        <v>118.1</v>
      </c>
      <c r="J1916">
        <v>90</v>
      </c>
      <c r="K1916">
        <v>20.079999999999998</v>
      </c>
      <c r="L1916">
        <v>144.30000000000001</v>
      </c>
      <c r="M1916">
        <v>77</v>
      </c>
      <c r="N1916">
        <v>12.27</v>
      </c>
      <c r="O1916">
        <v>225.1</v>
      </c>
      <c r="P1916">
        <v>86</v>
      </c>
      <c r="Q1916">
        <v>10.130000000000001</v>
      </c>
      <c r="R1916">
        <v>8.1999999999999993</v>
      </c>
      <c r="S1916">
        <v>6</v>
      </c>
      <c r="T1916">
        <v>2.21</v>
      </c>
      <c r="U1916" t="str">
        <f>IF(Append1[[#This Row],[total_intl_charge]] &lt;= MEDIAN(Append1[total_intl_charge]), "Low", "High")</f>
        <v>Low</v>
      </c>
      <c r="V1916">
        <v>1</v>
      </c>
      <c r="W1916" t="s">
        <v>23</v>
      </c>
      <c r="X1916" s="1" t="s">
        <v>23</v>
      </c>
      <c r="Y1916">
        <f>IF(Append1[[#This Row],[churn]]="yes", 1,0)</f>
        <v>0</v>
      </c>
      <c r="Z1916" t="str">
        <f>IF(Append1[[#This Row],[total_eve_charge]]&lt;=15,"Low",
IF(Append1[[#This Row],[total_eve_charge]]&lt;=19,"Medium","High"))</f>
        <v>Low</v>
      </c>
      <c r="AA1916" s="1" t="str">
        <f>IF(Append1[[#This Row],[total_day_charge]]&gt;30,"Heavy User",
IF(Append1[[#This Row],[total_eve_charge]]&gt;20,"Evening User",
IF(Append1[[#This Row],[total_night_charge]]&gt;10,"Night User","Low User")))</f>
        <v>Night User</v>
      </c>
    </row>
    <row r="1917" spans="1:27" hidden="1" x14ac:dyDescent="0.3">
      <c r="A1917">
        <v>1166</v>
      </c>
      <c r="B1917" s="1" t="s">
        <v>49</v>
      </c>
      <c r="C1917">
        <v>108</v>
      </c>
      <c r="D1917" s="1" t="s">
        <v>22</v>
      </c>
      <c r="E1917" s="1">
        <v>0</v>
      </c>
      <c r="F1917" s="1" t="s">
        <v>23</v>
      </c>
      <c r="G1917">
        <v>0</v>
      </c>
      <c r="H1917" t="str">
        <f>IF(Append1[[#This Row],[number_vmail_messages]]&lt;=10, "Low",
IF(Append1[[#This Row],[number_vmail_messages]]&lt;=25, "Medium", "High"))</f>
        <v>Low</v>
      </c>
      <c r="I1917">
        <v>112</v>
      </c>
      <c r="J1917">
        <v>105</v>
      </c>
      <c r="K1917">
        <v>19.04</v>
      </c>
      <c r="L1917">
        <v>193.7</v>
      </c>
      <c r="M1917">
        <v>110</v>
      </c>
      <c r="N1917">
        <v>16.46</v>
      </c>
      <c r="O1917">
        <v>208.9</v>
      </c>
      <c r="P1917">
        <v>93</v>
      </c>
      <c r="Q1917">
        <v>9.4</v>
      </c>
      <c r="R1917">
        <v>4.0999999999999996</v>
      </c>
      <c r="S1917">
        <v>4</v>
      </c>
      <c r="T1917">
        <v>1.1100000000000001</v>
      </c>
      <c r="U1917" t="str">
        <f>IF(Append1[[#This Row],[total_intl_charge]] &lt;= MEDIAN(Append1[total_intl_charge]), "Low", "High")</f>
        <v>Low</v>
      </c>
      <c r="V1917">
        <v>4</v>
      </c>
      <c r="W1917" t="s">
        <v>24</v>
      </c>
      <c r="X1917" s="1" t="s">
        <v>23</v>
      </c>
      <c r="Y1917">
        <f>IF(Append1[[#This Row],[churn]]="yes", 1,0)</f>
        <v>1</v>
      </c>
      <c r="Z1917" t="str">
        <f>IF(Append1[[#This Row],[total_eve_charge]]&lt;=15,"Low",
IF(Append1[[#This Row],[total_eve_charge]]&lt;=19,"Medium","High"))</f>
        <v>Medium</v>
      </c>
      <c r="AA1917" s="1" t="str">
        <f>IF(Append1[[#This Row],[total_day_charge]]&gt;30,"Heavy User",
IF(Append1[[#This Row],[total_eve_charge]]&gt;20,"Evening User",
IF(Append1[[#This Row],[total_night_charge]]&gt;10,"Night User","Low User")))</f>
        <v>Low User</v>
      </c>
    </row>
    <row r="1918" spans="1:27" x14ac:dyDescent="0.3">
      <c r="A1918">
        <v>1167</v>
      </c>
      <c r="B1918" s="1" t="s">
        <v>46</v>
      </c>
      <c r="C1918">
        <v>97</v>
      </c>
      <c r="D1918" s="1" t="s">
        <v>32</v>
      </c>
      <c r="E1918" s="1">
        <v>0</v>
      </c>
      <c r="F1918" s="1" t="s">
        <v>24</v>
      </c>
      <c r="G1918">
        <v>32</v>
      </c>
      <c r="H1918" t="str">
        <f>IF(Append1[[#This Row],[number_vmail_messages]]&lt;=10, "Low",
IF(Append1[[#This Row],[number_vmail_messages]]&lt;=25, "Medium", "High"))</f>
        <v>High</v>
      </c>
      <c r="I1918">
        <v>168.4</v>
      </c>
      <c r="J1918">
        <v>129</v>
      </c>
      <c r="K1918">
        <v>28.63</v>
      </c>
      <c r="L1918">
        <v>225.9</v>
      </c>
      <c r="M1918">
        <v>97</v>
      </c>
      <c r="N1918">
        <v>19.2</v>
      </c>
      <c r="O1918">
        <v>191.8</v>
      </c>
      <c r="P1918">
        <v>95</v>
      </c>
      <c r="Q1918">
        <v>8.6300000000000008</v>
      </c>
      <c r="R1918">
        <v>8.5</v>
      </c>
      <c r="S1918">
        <v>7</v>
      </c>
      <c r="T1918">
        <v>2.2999999999999998</v>
      </c>
      <c r="U1918" t="str">
        <f>IF(Append1[[#This Row],[total_intl_charge]] &lt;= MEDIAN(Append1[total_intl_charge]), "Low", "High")</f>
        <v>Low</v>
      </c>
      <c r="V1918">
        <v>0</v>
      </c>
      <c r="W1918" t="s">
        <v>23</v>
      </c>
      <c r="X1918" s="1" t="s">
        <v>23</v>
      </c>
      <c r="Y1918">
        <f>IF(Append1[[#This Row],[churn]]="yes", 1,0)</f>
        <v>0</v>
      </c>
      <c r="Z1918" t="str">
        <f>IF(Append1[[#This Row],[total_eve_charge]]&lt;=15,"Low",
IF(Append1[[#This Row],[total_eve_charge]]&lt;=19,"Medium","High"))</f>
        <v>High</v>
      </c>
      <c r="AA1918" s="1" t="str">
        <f>IF(Append1[[#This Row],[total_day_charge]]&gt;30,"Heavy User",
IF(Append1[[#This Row],[total_eve_charge]]&gt;20,"Evening User",
IF(Append1[[#This Row],[total_night_charge]]&gt;10,"Night User","Low User")))</f>
        <v>Low User</v>
      </c>
    </row>
    <row r="1919" spans="1:27" x14ac:dyDescent="0.3">
      <c r="A1919">
        <v>1168</v>
      </c>
      <c r="B1919" s="1" t="s">
        <v>28</v>
      </c>
      <c r="C1919">
        <v>84</v>
      </c>
      <c r="D1919" s="1" t="s">
        <v>22</v>
      </c>
      <c r="E1919" s="1">
        <v>0</v>
      </c>
      <c r="F1919" s="1" t="s">
        <v>24</v>
      </c>
      <c r="G1919">
        <v>42</v>
      </c>
      <c r="H1919" t="str">
        <f>IF(Append1[[#This Row],[number_vmail_messages]]&lt;=10, "Low",
IF(Append1[[#This Row],[number_vmail_messages]]&lt;=25, "Medium", "High"))</f>
        <v>High</v>
      </c>
      <c r="I1919">
        <v>214.3</v>
      </c>
      <c r="J1919">
        <v>112</v>
      </c>
      <c r="K1919">
        <v>36.43</v>
      </c>
      <c r="L1919">
        <v>188.2</v>
      </c>
      <c r="M1919">
        <v>107</v>
      </c>
      <c r="N1919">
        <v>16</v>
      </c>
      <c r="O1919">
        <v>333.5</v>
      </c>
      <c r="P1919">
        <v>117</v>
      </c>
      <c r="Q1919">
        <v>15.01</v>
      </c>
      <c r="R1919">
        <v>11.3</v>
      </c>
      <c r="S1919">
        <v>10</v>
      </c>
      <c r="T1919">
        <v>3.05</v>
      </c>
      <c r="U1919" t="str">
        <f>IF(Append1[[#This Row],[total_intl_charge]] &lt;= MEDIAN(Append1[total_intl_charge]), "Low", "High")</f>
        <v>High</v>
      </c>
      <c r="V1919">
        <v>0</v>
      </c>
      <c r="W1919" t="s">
        <v>23</v>
      </c>
      <c r="X1919" s="1" t="s">
        <v>23</v>
      </c>
      <c r="Y1919">
        <f>IF(Append1[[#This Row],[churn]]="yes", 1,0)</f>
        <v>0</v>
      </c>
      <c r="Z1919" t="str">
        <f>IF(Append1[[#This Row],[total_eve_charge]]&lt;=15,"Low",
IF(Append1[[#This Row],[total_eve_charge]]&lt;=19,"Medium","High"))</f>
        <v>Medium</v>
      </c>
      <c r="AA1919" s="1" t="str">
        <f>IF(Append1[[#This Row],[total_day_charge]]&gt;30,"Heavy User",
IF(Append1[[#This Row],[total_eve_charge]]&gt;20,"Evening User",
IF(Append1[[#This Row],[total_night_charge]]&gt;10,"Night User","Low User")))</f>
        <v>Heavy User</v>
      </c>
    </row>
    <row r="1920" spans="1:27" hidden="1" x14ac:dyDescent="0.3">
      <c r="A1920">
        <v>1169</v>
      </c>
      <c r="B1920" s="1" t="s">
        <v>67</v>
      </c>
      <c r="C1920">
        <v>65</v>
      </c>
      <c r="D1920" s="1" t="s">
        <v>22</v>
      </c>
      <c r="E1920" s="1">
        <v>0</v>
      </c>
      <c r="F1920" s="1" t="s">
        <v>23</v>
      </c>
      <c r="G1920">
        <v>0</v>
      </c>
      <c r="H1920" t="str">
        <f>IF(Append1[[#This Row],[number_vmail_messages]]&lt;=10, "Low",
IF(Append1[[#This Row],[number_vmail_messages]]&lt;=25, "Medium", "High"))</f>
        <v>Low</v>
      </c>
      <c r="I1920">
        <v>245.7</v>
      </c>
      <c r="J1920">
        <v>139</v>
      </c>
      <c r="K1920">
        <v>41.77</v>
      </c>
      <c r="L1920">
        <v>241.9</v>
      </c>
      <c r="M1920">
        <v>113</v>
      </c>
      <c r="N1920">
        <v>20.56</v>
      </c>
      <c r="O1920">
        <v>285.3</v>
      </c>
      <c r="P1920">
        <v>117</v>
      </c>
      <c r="Q1920">
        <v>12.84</v>
      </c>
      <c r="R1920">
        <v>4.2</v>
      </c>
      <c r="S1920">
        <v>5</v>
      </c>
      <c r="T1920">
        <v>1.1299999999999999</v>
      </c>
      <c r="U1920" t="str">
        <f>IF(Append1[[#This Row],[total_intl_charge]] &lt;= MEDIAN(Append1[total_intl_charge]), "Low", "High")</f>
        <v>Low</v>
      </c>
      <c r="V1920">
        <v>4</v>
      </c>
      <c r="W1920" t="s">
        <v>24</v>
      </c>
      <c r="X1920" s="1" t="s">
        <v>23</v>
      </c>
      <c r="Y1920">
        <f>IF(Append1[[#This Row],[churn]]="yes", 1,0)</f>
        <v>1</v>
      </c>
      <c r="Z1920" t="str">
        <f>IF(Append1[[#This Row],[total_eve_charge]]&lt;=15,"Low",
IF(Append1[[#This Row],[total_eve_charge]]&lt;=19,"Medium","High"))</f>
        <v>High</v>
      </c>
      <c r="AA1920" s="1" t="str">
        <f>IF(Append1[[#This Row],[total_day_charge]]&gt;30,"Heavy User",
IF(Append1[[#This Row],[total_eve_charge]]&gt;20,"Evening User",
IF(Append1[[#This Row],[total_night_charge]]&gt;10,"Night User","Low User")))</f>
        <v>Heavy User</v>
      </c>
    </row>
    <row r="1921" spans="1:27" x14ac:dyDescent="0.3">
      <c r="A1921">
        <v>1170</v>
      </c>
      <c r="B1921" s="1" t="s">
        <v>30</v>
      </c>
      <c r="C1921">
        <v>58</v>
      </c>
      <c r="D1921" s="1" t="s">
        <v>22</v>
      </c>
      <c r="E1921" s="1">
        <v>1</v>
      </c>
      <c r="F1921" s="1" t="s">
        <v>24</v>
      </c>
      <c r="G1921">
        <v>43</v>
      </c>
      <c r="H1921" t="str">
        <f>IF(Append1[[#This Row],[number_vmail_messages]]&lt;=10, "Low",
IF(Append1[[#This Row],[number_vmail_messages]]&lt;=25, "Medium", "High"))</f>
        <v>High</v>
      </c>
      <c r="I1921">
        <v>142.80000000000001</v>
      </c>
      <c r="J1921">
        <v>96</v>
      </c>
      <c r="K1921">
        <v>24.28</v>
      </c>
      <c r="L1921">
        <v>272.3</v>
      </c>
      <c r="M1921">
        <v>100</v>
      </c>
      <c r="N1921">
        <v>23.15</v>
      </c>
      <c r="O1921">
        <v>193.4</v>
      </c>
      <c r="P1921">
        <v>105</v>
      </c>
      <c r="Q1921">
        <v>8.6999999999999993</v>
      </c>
      <c r="R1921">
        <v>8.9</v>
      </c>
      <c r="S1921">
        <v>4</v>
      </c>
      <c r="T1921">
        <v>2.4</v>
      </c>
      <c r="U1921" t="str">
        <f>IF(Append1[[#This Row],[total_intl_charge]] &lt;= MEDIAN(Append1[total_intl_charge]), "Low", "High")</f>
        <v>Low</v>
      </c>
      <c r="V1921">
        <v>1</v>
      </c>
      <c r="W1921" t="s">
        <v>23</v>
      </c>
      <c r="X1921" s="1" t="s">
        <v>24</v>
      </c>
      <c r="Y1921">
        <f>IF(Append1[[#This Row],[churn]]="yes", 1,0)</f>
        <v>0</v>
      </c>
      <c r="Z1921" t="str">
        <f>IF(Append1[[#This Row],[total_eve_charge]]&lt;=15,"Low",
IF(Append1[[#This Row],[total_eve_charge]]&lt;=19,"Medium","High"))</f>
        <v>High</v>
      </c>
      <c r="AA1921" s="1" t="str">
        <f>IF(Append1[[#This Row],[total_day_charge]]&gt;30,"Heavy User",
IF(Append1[[#This Row],[total_eve_charge]]&gt;20,"Evening User",
IF(Append1[[#This Row],[total_night_charge]]&gt;10,"Night User","Low User")))</f>
        <v>Evening User</v>
      </c>
    </row>
    <row r="1922" spans="1:27" hidden="1" x14ac:dyDescent="0.3">
      <c r="A1922">
        <v>1171</v>
      </c>
      <c r="B1922" s="1" t="s">
        <v>43</v>
      </c>
      <c r="C1922">
        <v>36</v>
      </c>
      <c r="D1922" s="1" t="s">
        <v>22</v>
      </c>
      <c r="E1922" s="1">
        <v>0</v>
      </c>
      <c r="F1922" s="1" t="s">
        <v>23</v>
      </c>
      <c r="G1922">
        <v>0</v>
      </c>
      <c r="H1922" t="str">
        <f>IF(Append1[[#This Row],[number_vmail_messages]]&lt;=10, "Low",
IF(Append1[[#This Row],[number_vmail_messages]]&lt;=25, "Medium", "High"))</f>
        <v>Low</v>
      </c>
      <c r="I1922">
        <v>202.4</v>
      </c>
      <c r="J1922">
        <v>115</v>
      </c>
      <c r="K1922">
        <v>34.409999999999997</v>
      </c>
      <c r="L1922">
        <v>230.7</v>
      </c>
      <c r="M1922">
        <v>115</v>
      </c>
      <c r="N1922">
        <v>19.61</v>
      </c>
      <c r="O1922">
        <v>202</v>
      </c>
      <c r="P1922">
        <v>127</v>
      </c>
      <c r="Q1922">
        <v>9.09</v>
      </c>
      <c r="R1922">
        <v>10.199999999999999</v>
      </c>
      <c r="S1922">
        <v>2</v>
      </c>
      <c r="T1922">
        <v>2.75</v>
      </c>
      <c r="U1922" t="str">
        <f>IF(Append1[[#This Row],[total_intl_charge]] &lt;= MEDIAN(Append1[total_intl_charge]), "Low", "High")</f>
        <v>Low</v>
      </c>
      <c r="V1922">
        <v>3</v>
      </c>
      <c r="W1922" t="s">
        <v>23</v>
      </c>
      <c r="X1922" s="1" t="s">
        <v>23</v>
      </c>
      <c r="Y1922">
        <f>IF(Append1[[#This Row],[churn]]="yes", 1,0)</f>
        <v>0</v>
      </c>
      <c r="Z1922" t="str">
        <f>IF(Append1[[#This Row],[total_eve_charge]]&lt;=15,"Low",
IF(Append1[[#This Row],[total_eve_charge]]&lt;=19,"Medium","High"))</f>
        <v>High</v>
      </c>
      <c r="AA1922" s="1" t="str">
        <f>IF(Append1[[#This Row],[total_day_charge]]&gt;30,"Heavy User",
IF(Append1[[#This Row],[total_eve_charge]]&gt;20,"Evening User",
IF(Append1[[#This Row],[total_night_charge]]&gt;10,"Night User","Low User")))</f>
        <v>Heavy User</v>
      </c>
    </row>
    <row r="1923" spans="1:27" hidden="1" x14ac:dyDescent="0.3">
      <c r="A1923">
        <v>1172</v>
      </c>
      <c r="B1923" s="1" t="s">
        <v>37</v>
      </c>
      <c r="C1923">
        <v>54</v>
      </c>
      <c r="D1923" s="1" t="s">
        <v>22</v>
      </c>
      <c r="E1923" s="1">
        <v>0</v>
      </c>
      <c r="F1923" s="1" t="s">
        <v>23</v>
      </c>
      <c r="G1923">
        <v>0</v>
      </c>
      <c r="H1923" t="str">
        <f>IF(Append1[[#This Row],[number_vmail_messages]]&lt;=10, "Low",
IF(Append1[[#This Row],[number_vmail_messages]]&lt;=25, "Medium", "High"))</f>
        <v>Low</v>
      </c>
      <c r="I1923">
        <v>116.8</v>
      </c>
      <c r="J1923">
        <v>119</v>
      </c>
      <c r="K1923">
        <v>19.86</v>
      </c>
      <c r="L1923">
        <v>123.1</v>
      </c>
      <c r="M1923">
        <v>123</v>
      </c>
      <c r="N1923">
        <v>10.46</v>
      </c>
      <c r="O1923">
        <v>217.5</v>
      </c>
      <c r="P1923">
        <v>101</v>
      </c>
      <c r="Q1923">
        <v>9.7899999999999991</v>
      </c>
      <c r="R1923">
        <v>12</v>
      </c>
      <c r="S1923">
        <v>2</v>
      </c>
      <c r="T1923">
        <v>3.24</v>
      </c>
      <c r="U1923" t="str">
        <f>IF(Append1[[#This Row],[total_intl_charge]] &lt;= MEDIAN(Append1[total_intl_charge]), "Low", "High")</f>
        <v>High</v>
      </c>
      <c r="V1923">
        <v>1</v>
      </c>
      <c r="W1923" t="s">
        <v>23</v>
      </c>
      <c r="X1923" s="1" t="s">
        <v>23</v>
      </c>
      <c r="Y1923">
        <f>IF(Append1[[#This Row],[churn]]="yes", 1,0)</f>
        <v>0</v>
      </c>
      <c r="Z1923" t="str">
        <f>IF(Append1[[#This Row],[total_eve_charge]]&lt;=15,"Low",
IF(Append1[[#This Row],[total_eve_charge]]&lt;=19,"Medium","High"))</f>
        <v>Low</v>
      </c>
      <c r="AA1923" s="1" t="str">
        <f>IF(Append1[[#This Row],[total_day_charge]]&gt;30,"Heavy User",
IF(Append1[[#This Row],[total_eve_charge]]&gt;20,"Evening User",
IF(Append1[[#This Row],[total_night_charge]]&gt;10,"Night User","Low User")))</f>
        <v>Low User</v>
      </c>
    </row>
    <row r="1924" spans="1:27" hidden="1" x14ac:dyDescent="0.3">
      <c r="A1924">
        <v>1173</v>
      </c>
      <c r="B1924" s="1" t="s">
        <v>34</v>
      </c>
      <c r="C1924">
        <v>45</v>
      </c>
      <c r="D1924" s="1" t="s">
        <v>26</v>
      </c>
      <c r="E1924" s="1">
        <v>0</v>
      </c>
      <c r="F1924" s="1" t="s">
        <v>23</v>
      </c>
      <c r="G1924">
        <v>0</v>
      </c>
      <c r="H1924" t="str">
        <f>IF(Append1[[#This Row],[number_vmail_messages]]&lt;=10, "Low",
IF(Append1[[#This Row],[number_vmail_messages]]&lt;=25, "Medium", "High"))</f>
        <v>Low</v>
      </c>
      <c r="I1924">
        <v>155.69999999999999</v>
      </c>
      <c r="J1924">
        <v>110</v>
      </c>
      <c r="K1924">
        <v>26.47</v>
      </c>
      <c r="L1924">
        <v>260.3</v>
      </c>
      <c r="M1924">
        <v>103</v>
      </c>
      <c r="N1924">
        <v>22.13</v>
      </c>
      <c r="O1924">
        <v>192.2</v>
      </c>
      <c r="P1924">
        <v>98</v>
      </c>
      <c r="Q1924">
        <v>8.65</v>
      </c>
      <c r="R1924">
        <v>11</v>
      </c>
      <c r="S1924">
        <v>1</v>
      </c>
      <c r="T1924">
        <v>2.97</v>
      </c>
      <c r="U1924" t="str">
        <f>IF(Append1[[#This Row],[total_intl_charge]] &lt;= MEDIAN(Append1[total_intl_charge]), "Low", "High")</f>
        <v>High</v>
      </c>
      <c r="V1924">
        <v>1</v>
      </c>
      <c r="W1924" t="s">
        <v>23</v>
      </c>
      <c r="X1924" s="1" t="s">
        <v>23</v>
      </c>
      <c r="Y1924">
        <f>IF(Append1[[#This Row],[churn]]="yes", 1,0)</f>
        <v>0</v>
      </c>
      <c r="Z1924" t="str">
        <f>IF(Append1[[#This Row],[total_eve_charge]]&lt;=15,"Low",
IF(Append1[[#This Row],[total_eve_charge]]&lt;=19,"Medium","High"))</f>
        <v>High</v>
      </c>
      <c r="AA1924" s="1" t="str">
        <f>IF(Append1[[#This Row],[total_day_charge]]&gt;30,"Heavy User",
IF(Append1[[#This Row],[total_eve_charge]]&gt;20,"Evening User",
IF(Append1[[#This Row],[total_night_charge]]&gt;10,"Night User","Low User")))</f>
        <v>Evening User</v>
      </c>
    </row>
    <row r="1925" spans="1:27" x14ac:dyDescent="0.3">
      <c r="A1925">
        <v>1174</v>
      </c>
      <c r="B1925" s="1" t="s">
        <v>28</v>
      </c>
      <c r="C1925">
        <v>72</v>
      </c>
      <c r="D1925" s="1" t="s">
        <v>22</v>
      </c>
      <c r="E1925" s="1">
        <v>0</v>
      </c>
      <c r="F1925" s="1" t="s">
        <v>24</v>
      </c>
      <c r="G1925">
        <v>21</v>
      </c>
      <c r="H1925" t="str">
        <f>IF(Append1[[#This Row],[number_vmail_messages]]&lt;=10, "Low",
IF(Append1[[#This Row],[number_vmail_messages]]&lt;=25, "Medium", "High"))</f>
        <v>Medium</v>
      </c>
      <c r="I1925">
        <v>138.1</v>
      </c>
      <c r="J1925">
        <v>113</v>
      </c>
      <c r="K1925">
        <v>23.48</v>
      </c>
      <c r="L1925">
        <v>260.10000000000002</v>
      </c>
      <c r="M1925">
        <v>83</v>
      </c>
      <c r="N1925">
        <v>22.11</v>
      </c>
      <c r="O1925">
        <v>135.4</v>
      </c>
      <c r="P1925">
        <v>118</v>
      </c>
      <c r="Q1925">
        <v>6.09</v>
      </c>
      <c r="R1925">
        <v>8.1999999999999993</v>
      </c>
      <c r="S1925">
        <v>2</v>
      </c>
      <c r="T1925">
        <v>2.21</v>
      </c>
      <c r="U1925" t="str">
        <f>IF(Append1[[#This Row],[total_intl_charge]] &lt;= MEDIAN(Append1[total_intl_charge]), "Low", "High")</f>
        <v>Low</v>
      </c>
      <c r="V1925">
        <v>2</v>
      </c>
      <c r="W1925" t="s">
        <v>23</v>
      </c>
      <c r="X1925" s="1" t="s">
        <v>23</v>
      </c>
      <c r="Y1925">
        <f>IF(Append1[[#This Row],[churn]]="yes", 1,0)</f>
        <v>0</v>
      </c>
      <c r="Z1925" t="str">
        <f>IF(Append1[[#This Row],[total_eve_charge]]&lt;=15,"Low",
IF(Append1[[#This Row],[total_eve_charge]]&lt;=19,"Medium","High"))</f>
        <v>High</v>
      </c>
      <c r="AA1925" s="1" t="str">
        <f>IF(Append1[[#This Row],[total_day_charge]]&gt;30,"Heavy User",
IF(Append1[[#This Row],[total_eve_charge]]&gt;20,"Evening User",
IF(Append1[[#This Row],[total_night_charge]]&gt;10,"Night User","Low User")))</f>
        <v>Evening User</v>
      </c>
    </row>
    <row r="1926" spans="1:27" hidden="1" x14ac:dyDescent="0.3">
      <c r="A1926">
        <v>1175</v>
      </c>
      <c r="B1926" s="1" t="s">
        <v>60</v>
      </c>
      <c r="C1926">
        <v>141</v>
      </c>
      <c r="D1926" s="1" t="s">
        <v>32</v>
      </c>
      <c r="E1926" s="1">
        <v>0</v>
      </c>
      <c r="F1926" s="1" t="s">
        <v>23</v>
      </c>
      <c r="G1926">
        <v>0</v>
      </c>
      <c r="H1926" t="str">
        <f>IF(Append1[[#This Row],[number_vmail_messages]]&lt;=10, "Low",
IF(Append1[[#This Row],[number_vmail_messages]]&lt;=25, "Medium", "High"))</f>
        <v>Low</v>
      </c>
      <c r="I1926">
        <v>51.9</v>
      </c>
      <c r="J1926">
        <v>108</v>
      </c>
      <c r="K1926">
        <v>8.82</v>
      </c>
      <c r="L1926">
        <v>162</v>
      </c>
      <c r="M1926">
        <v>83</v>
      </c>
      <c r="N1926">
        <v>13.77</v>
      </c>
      <c r="O1926">
        <v>223.5</v>
      </c>
      <c r="P1926">
        <v>115</v>
      </c>
      <c r="Q1926">
        <v>10.06</v>
      </c>
      <c r="R1926">
        <v>10.1</v>
      </c>
      <c r="S1926">
        <v>3</v>
      </c>
      <c r="T1926">
        <v>2.73</v>
      </c>
      <c r="U1926" t="str">
        <f>IF(Append1[[#This Row],[total_intl_charge]] &lt;= MEDIAN(Append1[total_intl_charge]), "Low", "High")</f>
        <v>Low</v>
      </c>
      <c r="V1926">
        <v>3</v>
      </c>
      <c r="W1926" t="s">
        <v>23</v>
      </c>
      <c r="X1926" s="1" t="s">
        <v>23</v>
      </c>
      <c r="Y1926">
        <f>IF(Append1[[#This Row],[churn]]="yes", 1,0)</f>
        <v>0</v>
      </c>
      <c r="Z1926" t="str">
        <f>IF(Append1[[#This Row],[total_eve_charge]]&lt;=15,"Low",
IF(Append1[[#This Row],[total_eve_charge]]&lt;=19,"Medium","High"))</f>
        <v>Low</v>
      </c>
      <c r="AA1926" s="1" t="str">
        <f>IF(Append1[[#This Row],[total_day_charge]]&gt;30,"Heavy User",
IF(Append1[[#This Row],[total_eve_charge]]&gt;20,"Evening User",
IF(Append1[[#This Row],[total_night_charge]]&gt;10,"Night User","Low User")))</f>
        <v>Night User</v>
      </c>
    </row>
    <row r="1927" spans="1:27" x14ac:dyDescent="0.3">
      <c r="A1927">
        <v>1176</v>
      </c>
      <c r="B1927" s="1" t="s">
        <v>62</v>
      </c>
      <c r="C1927">
        <v>20</v>
      </c>
      <c r="D1927" s="1" t="s">
        <v>22</v>
      </c>
      <c r="E1927" s="1">
        <v>0</v>
      </c>
      <c r="F1927" s="1" t="s">
        <v>24</v>
      </c>
      <c r="G1927">
        <v>35</v>
      </c>
      <c r="H1927" t="str">
        <f>IF(Append1[[#This Row],[number_vmail_messages]]&lt;=10, "Low",
IF(Append1[[#This Row],[number_vmail_messages]]&lt;=25, "Medium", "High"))</f>
        <v>High</v>
      </c>
      <c r="I1927">
        <v>171.5</v>
      </c>
      <c r="J1927">
        <v>98</v>
      </c>
      <c r="K1927">
        <v>29.16</v>
      </c>
      <c r="L1927">
        <v>153.1</v>
      </c>
      <c r="M1927">
        <v>127</v>
      </c>
      <c r="N1927">
        <v>13.01</v>
      </c>
      <c r="O1927">
        <v>165.6</v>
      </c>
      <c r="P1927">
        <v>125</v>
      </c>
      <c r="Q1927">
        <v>7.45</v>
      </c>
      <c r="R1927">
        <v>7.1</v>
      </c>
      <c r="S1927">
        <v>3</v>
      </c>
      <c r="T1927">
        <v>1.92</v>
      </c>
      <c r="U1927" t="str">
        <f>IF(Append1[[#This Row],[total_intl_charge]] &lt;= MEDIAN(Append1[total_intl_charge]), "Low", "High")</f>
        <v>Low</v>
      </c>
      <c r="V1927">
        <v>0</v>
      </c>
      <c r="W1927" t="s">
        <v>23</v>
      </c>
      <c r="X1927" s="1" t="s">
        <v>23</v>
      </c>
      <c r="Y1927">
        <f>IF(Append1[[#This Row],[churn]]="yes", 1,0)</f>
        <v>0</v>
      </c>
      <c r="Z1927" t="str">
        <f>IF(Append1[[#This Row],[total_eve_charge]]&lt;=15,"Low",
IF(Append1[[#This Row],[total_eve_charge]]&lt;=19,"Medium","High"))</f>
        <v>Low</v>
      </c>
      <c r="AA1927" s="1" t="str">
        <f>IF(Append1[[#This Row],[total_day_charge]]&gt;30,"Heavy User",
IF(Append1[[#This Row],[total_eve_charge]]&gt;20,"Evening User",
IF(Append1[[#This Row],[total_night_charge]]&gt;10,"Night User","Low User")))</f>
        <v>Low User</v>
      </c>
    </row>
    <row r="1928" spans="1:27" hidden="1" x14ac:dyDescent="0.3">
      <c r="A1928">
        <v>1177</v>
      </c>
      <c r="B1928" s="1" t="s">
        <v>67</v>
      </c>
      <c r="C1928">
        <v>94</v>
      </c>
      <c r="D1928" s="1" t="s">
        <v>26</v>
      </c>
      <c r="E1928" s="1">
        <v>0</v>
      </c>
      <c r="F1928" s="1" t="s">
        <v>23</v>
      </c>
      <c r="G1928">
        <v>0</v>
      </c>
      <c r="H1928" t="str">
        <f>IF(Append1[[#This Row],[number_vmail_messages]]&lt;=10, "Low",
IF(Append1[[#This Row],[number_vmail_messages]]&lt;=25, "Medium", "High"))</f>
        <v>Low</v>
      </c>
      <c r="I1928">
        <v>194.1</v>
      </c>
      <c r="J1928">
        <v>62</v>
      </c>
      <c r="K1928">
        <v>33</v>
      </c>
      <c r="L1928">
        <v>227.2</v>
      </c>
      <c r="M1928">
        <v>54</v>
      </c>
      <c r="N1928">
        <v>19.309999999999999</v>
      </c>
      <c r="O1928">
        <v>190.4</v>
      </c>
      <c r="P1928">
        <v>115</v>
      </c>
      <c r="Q1928">
        <v>8.57</v>
      </c>
      <c r="R1928">
        <v>15.3</v>
      </c>
      <c r="S1928">
        <v>4</v>
      </c>
      <c r="T1928">
        <v>4.13</v>
      </c>
      <c r="U1928" t="str">
        <f>IF(Append1[[#This Row],[total_intl_charge]] &lt;= MEDIAN(Append1[total_intl_charge]), "Low", "High")</f>
        <v>High</v>
      </c>
      <c r="V1928">
        <v>1</v>
      </c>
      <c r="W1928" t="s">
        <v>23</v>
      </c>
      <c r="X1928" s="1" t="s">
        <v>23</v>
      </c>
      <c r="Y1928">
        <f>IF(Append1[[#This Row],[churn]]="yes", 1,0)</f>
        <v>0</v>
      </c>
      <c r="Z1928" t="str">
        <f>IF(Append1[[#This Row],[total_eve_charge]]&lt;=15,"Low",
IF(Append1[[#This Row],[total_eve_charge]]&lt;=19,"Medium","High"))</f>
        <v>High</v>
      </c>
      <c r="AA1928" s="1" t="str">
        <f>IF(Append1[[#This Row],[total_day_charge]]&gt;30,"Heavy User",
IF(Append1[[#This Row],[total_eve_charge]]&gt;20,"Evening User",
IF(Append1[[#This Row],[total_night_charge]]&gt;10,"Night User","Low User")))</f>
        <v>Heavy User</v>
      </c>
    </row>
    <row r="1929" spans="1:27" hidden="1" x14ac:dyDescent="0.3">
      <c r="A1929">
        <v>1178</v>
      </c>
      <c r="B1929" s="1" t="s">
        <v>44</v>
      </c>
      <c r="C1929">
        <v>40</v>
      </c>
      <c r="D1929" s="1" t="s">
        <v>26</v>
      </c>
      <c r="E1929" s="1">
        <v>0</v>
      </c>
      <c r="F1929" s="1" t="s">
        <v>23</v>
      </c>
      <c r="G1929">
        <v>0</v>
      </c>
      <c r="H1929" t="str">
        <f>IF(Append1[[#This Row],[number_vmail_messages]]&lt;=10, "Low",
IF(Append1[[#This Row],[number_vmail_messages]]&lt;=25, "Medium", "High"))</f>
        <v>Low</v>
      </c>
      <c r="I1929">
        <v>115.7</v>
      </c>
      <c r="J1929">
        <v>105</v>
      </c>
      <c r="K1929">
        <v>19.670000000000002</v>
      </c>
      <c r="L1929">
        <v>127.8</v>
      </c>
      <c r="M1929">
        <v>113</v>
      </c>
      <c r="N1929">
        <v>10.86</v>
      </c>
      <c r="O1929">
        <v>107.5</v>
      </c>
      <c r="P1929">
        <v>91</v>
      </c>
      <c r="Q1929">
        <v>4.84</v>
      </c>
      <c r="R1929">
        <v>9.3000000000000007</v>
      </c>
      <c r="S1929">
        <v>6</v>
      </c>
      <c r="T1929">
        <v>2.5099999999999998</v>
      </c>
      <c r="U1929" t="str">
        <f>IF(Append1[[#This Row],[total_intl_charge]] &lt;= MEDIAN(Append1[total_intl_charge]), "Low", "High")</f>
        <v>Low</v>
      </c>
      <c r="V1929">
        <v>1</v>
      </c>
      <c r="W1929" t="s">
        <v>23</v>
      </c>
      <c r="X1929" s="1" t="s">
        <v>23</v>
      </c>
      <c r="Y1929">
        <f>IF(Append1[[#This Row],[churn]]="yes", 1,0)</f>
        <v>0</v>
      </c>
      <c r="Z1929" t="str">
        <f>IF(Append1[[#This Row],[total_eve_charge]]&lt;=15,"Low",
IF(Append1[[#This Row],[total_eve_charge]]&lt;=19,"Medium","High"))</f>
        <v>Low</v>
      </c>
      <c r="AA1929" s="1" t="str">
        <f>IF(Append1[[#This Row],[total_day_charge]]&gt;30,"Heavy User",
IF(Append1[[#This Row],[total_eve_charge]]&gt;20,"Evening User",
IF(Append1[[#This Row],[total_night_charge]]&gt;10,"Night User","Low User")))</f>
        <v>Low User</v>
      </c>
    </row>
    <row r="1930" spans="1:27" hidden="1" x14ac:dyDescent="0.3">
      <c r="A1930">
        <v>1179</v>
      </c>
      <c r="B1930" s="1" t="s">
        <v>50</v>
      </c>
      <c r="C1930">
        <v>101</v>
      </c>
      <c r="D1930" s="1" t="s">
        <v>22</v>
      </c>
      <c r="E1930" s="1">
        <v>0</v>
      </c>
      <c r="F1930" s="1" t="s">
        <v>23</v>
      </c>
      <c r="G1930">
        <v>0</v>
      </c>
      <c r="H1930" t="str">
        <f>IF(Append1[[#This Row],[number_vmail_messages]]&lt;=10, "Low",
IF(Append1[[#This Row],[number_vmail_messages]]&lt;=25, "Medium", "High"))</f>
        <v>Low</v>
      </c>
      <c r="I1930">
        <v>269.7</v>
      </c>
      <c r="J1930">
        <v>85</v>
      </c>
      <c r="K1930">
        <v>45.85</v>
      </c>
      <c r="L1930">
        <v>207.6</v>
      </c>
      <c r="M1930">
        <v>86</v>
      </c>
      <c r="N1930">
        <v>17.649999999999999</v>
      </c>
      <c r="O1930">
        <v>214.2</v>
      </c>
      <c r="P1930">
        <v>107</v>
      </c>
      <c r="Q1930">
        <v>9.64</v>
      </c>
      <c r="R1930">
        <v>4.5</v>
      </c>
      <c r="S1930">
        <v>15</v>
      </c>
      <c r="T1930">
        <v>1.22</v>
      </c>
      <c r="U1930" t="str">
        <f>IF(Append1[[#This Row],[total_intl_charge]] &lt;= MEDIAN(Append1[total_intl_charge]), "Low", "High")</f>
        <v>Low</v>
      </c>
      <c r="V1930">
        <v>3</v>
      </c>
      <c r="W1930" t="s">
        <v>24</v>
      </c>
      <c r="X1930" s="1" t="s">
        <v>23</v>
      </c>
      <c r="Y1930">
        <f>IF(Append1[[#This Row],[churn]]="yes", 1,0)</f>
        <v>1</v>
      </c>
      <c r="Z1930" t="str">
        <f>IF(Append1[[#This Row],[total_eve_charge]]&lt;=15,"Low",
IF(Append1[[#This Row],[total_eve_charge]]&lt;=19,"Medium","High"))</f>
        <v>Medium</v>
      </c>
      <c r="AA1930" s="1" t="str">
        <f>IF(Append1[[#This Row],[total_day_charge]]&gt;30,"Heavy User",
IF(Append1[[#This Row],[total_eve_charge]]&gt;20,"Evening User",
IF(Append1[[#This Row],[total_night_charge]]&gt;10,"Night User","Low User")))</f>
        <v>Heavy User</v>
      </c>
    </row>
    <row r="1931" spans="1:27" hidden="1" x14ac:dyDescent="0.3">
      <c r="A1931">
        <v>1180</v>
      </c>
      <c r="B1931" s="1" t="s">
        <v>72</v>
      </c>
      <c r="C1931">
        <v>170</v>
      </c>
      <c r="D1931" s="1" t="s">
        <v>22</v>
      </c>
      <c r="E1931" s="1">
        <v>0</v>
      </c>
      <c r="F1931" s="1" t="s">
        <v>23</v>
      </c>
      <c r="G1931">
        <v>0</v>
      </c>
      <c r="H1931" t="str">
        <f>IF(Append1[[#This Row],[number_vmail_messages]]&lt;=10, "Low",
IF(Append1[[#This Row],[number_vmail_messages]]&lt;=25, "Medium", "High"))</f>
        <v>Low</v>
      </c>
      <c r="I1931">
        <v>246.4</v>
      </c>
      <c r="J1931">
        <v>107</v>
      </c>
      <c r="K1931">
        <v>41.89</v>
      </c>
      <c r="L1931">
        <v>228.1</v>
      </c>
      <c r="M1931">
        <v>124</v>
      </c>
      <c r="N1931">
        <v>19.39</v>
      </c>
      <c r="O1931">
        <v>166.4</v>
      </c>
      <c r="P1931">
        <v>95</v>
      </c>
      <c r="Q1931">
        <v>7.49</v>
      </c>
      <c r="R1931">
        <v>9.1</v>
      </c>
      <c r="S1931">
        <v>8</v>
      </c>
      <c r="T1931">
        <v>2.46</v>
      </c>
      <c r="U1931" t="str">
        <f>IF(Append1[[#This Row],[total_intl_charge]] &lt;= MEDIAN(Append1[total_intl_charge]), "Low", "High")</f>
        <v>Low</v>
      </c>
      <c r="V1931">
        <v>0</v>
      </c>
      <c r="W1931" t="s">
        <v>23</v>
      </c>
      <c r="X1931" s="1" t="s">
        <v>23</v>
      </c>
      <c r="Y1931">
        <f>IF(Append1[[#This Row],[churn]]="yes", 1,0)</f>
        <v>0</v>
      </c>
      <c r="Z1931" t="str">
        <f>IF(Append1[[#This Row],[total_eve_charge]]&lt;=15,"Low",
IF(Append1[[#This Row],[total_eve_charge]]&lt;=19,"Medium","High"))</f>
        <v>High</v>
      </c>
      <c r="AA1931" s="1" t="str">
        <f>IF(Append1[[#This Row],[total_day_charge]]&gt;30,"Heavy User",
IF(Append1[[#This Row],[total_eve_charge]]&gt;20,"Evening User",
IF(Append1[[#This Row],[total_night_charge]]&gt;10,"Night User","Low User")))</f>
        <v>Heavy User</v>
      </c>
    </row>
    <row r="1932" spans="1:27" hidden="1" x14ac:dyDescent="0.3">
      <c r="A1932">
        <v>1181</v>
      </c>
      <c r="B1932" s="1" t="s">
        <v>73</v>
      </c>
      <c r="C1932">
        <v>105</v>
      </c>
      <c r="D1932" s="1" t="s">
        <v>26</v>
      </c>
      <c r="E1932" s="1">
        <v>0</v>
      </c>
      <c r="F1932" s="1" t="s">
        <v>23</v>
      </c>
      <c r="G1932">
        <v>0</v>
      </c>
      <c r="H1932" t="str">
        <f>IF(Append1[[#This Row],[number_vmail_messages]]&lt;=10, "Low",
IF(Append1[[#This Row],[number_vmail_messages]]&lt;=25, "Medium", "High"))</f>
        <v>Low</v>
      </c>
      <c r="I1932">
        <v>227.4</v>
      </c>
      <c r="J1932">
        <v>121</v>
      </c>
      <c r="K1932">
        <v>38.659999999999997</v>
      </c>
      <c r="L1932">
        <v>268.5</v>
      </c>
      <c r="M1932">
        <v>89</v>
      </c>
      <c r="N1932">
        <v>22.82</v>
      </c>
      <c r="O1932">
        <v>143.30000000000001</v>
      </c>
      <c r="P1932">
        <v>82</v>
      </c>
      <c r="Q1932">
        <v>6.45</v>
      </c>
      <c r="R1932">
        <v>13</v>
      </c>
      <c r="S1932">
        <v>4</v>
      </c>
      <c r="T1932">
        <v>3.51</v>
      </c>
      <c r="U1932" t="str">
        <f>IF(Append1[[#This Row],[total_intl_charge]] &lt;= MEDIAN(Append1[total_intl_charge]), "Low", "High")</f>
        <v>High</v>
      </c>
      <c r="V1932">
        <v>1</v>
      </c>
      <c r="W1932" t="s">
        <v>23</v>
      </c>
      <c r="X1932" s="1" t="s">
        <v>23</v>
      </c>
      <c r="Y1932">
        <f>IF(Append1[[#This Row],[churn]]="yes", 1,0)</f>
        <v>0</v>
      </c>
      <c r="Z1932" t="str">
        <f>IF(Append1[[#This Row],[total_eve_charge]]&lt;=15,"Low",
IF(Append1[[#This Row],[total_eve_charge]]&lt;=19,"Medium","High"))</f>
        <v>High</v>
      </c>
      <c r="AA1932" s="1" t="str">
        <f>IF(Append1[[#This Row],[total_day_charge]]&gt;30,"Heavy User",
IF(Append1[[#This Row],[total_eve_charge]]&gt;20,"Evening User",
IF(Append1[[#This Row],[total_night_charge]]&gt;10,"Night User","Low User")))</f>
        <v>Heavy User</v>
      </c>
    </row>
    <row r="1933" spans="1:27" hidden="1" x14ac:dyDescent="0.3">
      <c r="A1933">
        <v>1182</v>
      </c>
      <c r="B1933" s="1" t="s">
        <v>48</v>
      </c>
      <c r="C1933">
        <v>103</v>
      </c>
      <c r="D1933" s="1" t="s">
        <v>22</v>
      </c>
      <c r="E1933" s="1">
        <v>0</v>
      </c>
      <c r="F1933" s="1" t="s">
        <v>23</v>
      </c>
      <c r="G1933">
        <v>0</v>
      </c>
      <c r="H1933" t="str">
        <f>IF(Append1[[#This Row],[number_vmail_messages]]&lt;=10, "Low",
IF(Append1[[#This Row],[number_vmail_messages]]&lt;=25, "Medium", "High"))</f>
        <v>Low</v>
      </c>
      <c r="I1933">
        <v>189.8</v>
      </c>
      <c r="J1933">
        <v>110</v>
      </c>
      <c r="K1933">
        <v>32.270000000000003</v>
      </c>
      <c r="L1933">
        <v>115.5</v>
      </c>
      <c r="M1933">
        <v>83</v>
      </c>
      <c r="N1933">
        <v>9.82</v>
      </c>
      <c r="O1933">
        <v>191.3</v>
      </c>
      <c r="P1933">
        <v>103</v>
      </c>
      <c r="Q1933">
        <v>8.61</v>
      </c>
      <c r="R1933">
        <v>12.2</v>
      </c>
      <c r="S1933">
        <v>4</v>
      </c>
      <c r="T1933">
        <v>3.29</v>
      </c>
      <c r="U1933" t="str">
        <f>IF(Append1[[#This Row],[total_intl_charge]] &lt;= MEDIAN(Append1[total_intl_charge]), "Low", "High")</f>
        <v>High</v>
      </c>
      <c r="V1933">
        <v>0</v>
      </c>
      <c r="W1933" t="s">
        <v>23</v>
      </c>
      <c r="X1933" s="1" t="s">
        <v>23</v>
      </c>
      <c r="Y1933">
        <f>IF(Append1[[#This Row],[churn]]="yes", 1,0)</f>
        <v>0</v>
      </c>
      <c r="Z1933" t="str">
        <f>IF(Append1[[#This Row],[total_eve_charge]]&lt;=15,"Low",
IF(Append1[[#This Row],[total_eve_charge]]&lt;=19,"Medium","High"))</f>
        <v>Low</v>
      </c>
      <c r="AA1933" s="1" t="str">
        <f>IF(Append1[[#This Row],[total_day_charge]]&gt;30,"Heavy User",
IF(Append1[[#This Row],[total_eve_charge]]&gt;20,"Evening User",
IF(Append1[[#This Row],[total_night_charge]]&gt;10,"Night User","Low User")))</f>
        <v>Heavy User</v>
      </c>
    </row>
    <row r="1934" spans="1:27" x14ac:dyDescent="0.3">
      <c r="A1934">
        <v>1183</v>
      </c>
      <c r="B1934" s="1" t="s">
        <v>55</v>
      </c>
      <c r="C1934">
        <v>140</v>
      </c>
      <c r="D1934" s="1" t="s">
        <v>22</v>
      </c>
      <c r="E1934" s="1">
        <v>1</v>
      </c>
      <c r="F1934" s="1" t="s">
        <v>24</v>
      </c>
      <c r="G1934">
        <v>27</v>
      </c>
      <c r="H1934" t="str">
        <f>IF(Append1[[#This Row],[number_vmail_messages]]&lt;=10, "Low",
IF(Append1[[#This Row],[number_vmail_messages]]&lt;=25, "Medium", "High"))</f>
        <v>High</v>
      </c>
      <c r="I1934">
        <v>188.9</v>
      </c>
      <c r="J1934">
        <v>124</v>
      </c>
      <c r="K1934">
        <v>32.11</v>
      </c>
      <c r="L1934">
        <v>160.9</v>
      </c>
      <c r="M1934">
        <v>102</v>
      </c>
      <c r="N1934">
        <v>13.68</v>
      </c>
      <c r="O1934">
        <v>197.7</v>
      </c>
      <c r="P1934">
        <v>100</v>
      </c>
      <c r="Q1934">
        <v>8.9</v>
      </c>
      <c r="R1934">
        <v>11.5</v>
      </c>
      <c r="S1934">
        <v>5</v>
      </c>
      <c r="T1934">
        <v>3.11</v>
      </c>
      <c r="U1934" t="str">
        <f>IF(Append1[[#This Row],[total_intl_charge]] &lt;= MEDIAN(Append1[total_intl_charge]), "Low", "High")</f>
        <v>High</v>
      </c>
      <c r="V1934">
        <v>4</v>
      </c>
      <c r="W1934" t="s">
        <v>23</v>
      </c>
      <c r="X1934" s="1" t="s">
        <v>24</v>
      </c>
      <c r="Y1934">
        <f>IF(Append1[[#This Row],[churn]]="yes", 1,0)</f>
        <v>0</v>
      </c>
      <c r="Z1934" t="str">
        <f>IF(Append1[[#This Row],[total_eve_charge]]&lt;=15,"Low",
IF(Append1[[#This Row],[total_eve_charge]]&lt;=19,"Medium","High"))</f>
        <v>Low</v>
      </c>
      <c r="AA1934" s="1" t="str">
        <f>IF(Append1[[#This Row],[total_day_charge]]&gt;30,"Heavy User",
IF(Append1[[#This Row],[total_eve_charge]]&gt;20,"Evening User",
IF(Append1[[#This Row],[total_night_charge]]&gt;10,"Night User","Low User")))</f>
        <v>Heavy User</v>
      </c>
    </row>
    <row r="1935" spans="1:27" hidden="1" x14ac:dyDescent="0.3">
      <c r="A1935">
        <v>1184</v>
      </c>
      <c r="B1935" s="1" t="s">
        <v>28</v>
      </c>
      <c r="C1935">
        <v>101</v>
      </c>
      <c r="D1935" s="1" t="s">
        <v>26</v>
      </c>
      <c r="E1935" s="1">
        <v>0</v>
      </c>
      <c r="F1935" s="1" t="s">
        <v>23</v>
      </c>
      <c r="G1935">
        <v>0</v>
      </c>
      <c r="H1935" t="str">
        <f>IF(Append1[[#This Row],[number_vmail_messages]]&lt;=10, "Low",
IF(Append1[[#This Row],[number_vmail_messages]]&lt;=25, "Medium", "High"))</f>
        <v>Low</v>
      </c>
      <c r="I1935">
        <v>0</v>
      </c>
      <c r="J1935">
        <v>0</v>
      </c>
      <c r="K1935">
        <v>0</v>
      </c>
      <c r="L1935">
        <v>192.1</v>
      </c>
      <c r="M1935">
        <v>119</v>
      </c>
      <c r="N1935">
        <v>16.329999999999998</v>
      </c>
      <c r="O1935">
        <v>168.8</v>
      </c>
      <c r="P1935">
        <v>95</v>
      </c>
      <c r="Q1935">
        <v>7.6</v>
      </c>
      <c r="R1935">
        <v>7.2</v>
      </c>
      <c r="S1935">
        <v>4</v>
      </c>
      <c r="T1935">
        <v>1.94</v>
      </c>
      <c r="U1935" t="str">
        <f>IF(Append1[[#This Row],[total_intl_charge]] &lt;= MEDIAN(Append1[total_intl_charge]), "Low", "High")</f>
        <v>Low</v>
      </c>
      <c r="V1935">
        <v>1</v>
      </c>
      <c r="W1935" t="s">
        <v>23</v>
      </c>
      <c r="X1935" s="1" t="s">
        <v>23</v>
      </c>
      <c r="Y1935">
        <f>IF(Append1[[#This Row],[churn]]="yes", 1,0)</f>
        <v>0</v>
      </c>
      <c r="Z1935" t="str">
        <f>IF(Append1[[#This Row],[total_eve_charge]]&lt;=15,"Low",
IF(Append1[[#This Row],[total_eve_charge]]&lt;=19,"Medium","High"))</f>
        <v>Medium</v>
      </c>
      <c r="AA1935" s="1" t="str">
        <f>IF(Append1[[#This Row],[total_day_charge]]&gt;30,"Heavy User",
IF(Append1[[#This Row],[total_eve_charge]]&gt;20,"Evening User",
IF(Append1[[#This Row],[total_night_charge]]&gt;10,"Night User","Low User")))</f>
        <v>Low User</v>
      </c>
    </row>
    <row r="1936" spans="1:27" x14ac:dyDescent="0.3">
      <c r="A1936">
        <v>1185</v>
      </c>
      <c r="B1936" s="1" t="s">
        <v>40</v>
      </c>
      <c r="C1936">
        <v>98</v>
      </c>
      <c r="D1936" s="1" t="s">
        <v>32</v>
      </c>
      <c r="E1936" s="1">
        <v>0</v>
      </c>
      <c r="F1936" s="1" t="s">
        <v>24</v>
      </c>
      <c r="G1936">
        <v>19</v>
      </c>
      <c r="H1936" t="str">
        <f>IF(Append1[[#This Row],[number_vmail_messages]]&lt;=10, "Low",
IF(Append1[[#This Row],[number_vmail_messages]]&lt;=25, "Medium", "High"))</f>
        <v>Medium</v>
      </c>
      <c r="I1936">
        <v>110.5</v>
      </c>
      <c r="J1936">
        <v>87</v>
      </c>
      <c r="K1936">
        <v>18.79</v>
      </c>
      <c r="L1936">
        <v>227.8</v>
      </c>
      <c r="M1936">
        <v>97</v>
      </c>
      <c r="N1936">
        <v>19.36</v>
      </c>
      <c r="O1936">
        <v>243.6</v>
      </c>
      <c r="P1936">
        <v>84</v>
      </c>
      <c r="Q1936">
        <v>10.96</v>
      </c>
      <c r="R1936">
        <v>11</v>
      </c>
      <c r="S1936">
        <v>4</v>
      </c>
      <c r="T1936">
        <v>2.97</v>
      </c>
      <c r="U1936" t="str">
        <f>IF(Append1[[#This Row],[total_intl_charge]] &lt;= MEDIAN(Append1[total_intl_charge]), "Low", "High")</f>
        <v>High</v>
      </c>
      <c r="V1936">
        <v>1</v>
      </c>
      <c r="W1936" t="s">
        <v>23</v>
      </c>
      <c r="X1936" s="1" t="s">
        <v>23</v>
      </c>
      <c r="Y1936">
        <f>IF(Append1[[#This Row],[churn]]="yes", 1,0)</f>
        <v>0</v>
      </c>
      <c r="Z1936" t="str">
        <f>IF(Append1[[#This Row],[total_eve_charge]]&lt;=15,"Low",
IF(Append1[[#This Row],[total_eve_charge]]&lt;=19,"Medium","High"))</f>
        <v>High</v>
      </c>
      <c r="AA1936" s="1" t="str">
        <f>IF(Append1[[#This Row],[total_day_charge]]&gt;30,"Heavy User",
IF(Append1[[#This Row],[total_eve_charge]]&gt;20,"Evening User",
IF(Append1[[#This Row],[total_night_charge]]&gt;10,"Night User","Low User")))</f>
        <v>Night User</v>
      </c>
    </row>
    <row r="1937" spans="1:27" hidden="1" x14ac:dyDescent="0.3">
      <c r="A1937">
        <v>1186</v>
      </c>
      <c r="B1937" s="1" t="s">
        <v>54</v>
      </c>
      <c r="C1937">
        <v>104</v>
      </c>
      <c r="D1937" s="1" t="s">
        <v>32</v>
      </c>
      <c r="E1937" s="1">
        <v>0</v>
      </c>
      <c r="F1937" s="1" t="s">
        <v>23</v>
      </c>
      <c r="G1937">
        <v>0</v>
      </c>
      <c r="H1937" t="str">
        <f>IF(Append1[[#This Row],[number_vmail_messages]]&lt;=10, "Low",
IF(Append1[[#This Row],[number_vmail_messages]]&lt;=25, "Medium", "High"))</f>
        <v>Low</v>
      </c>
      <c r="I1937">
        <v>167.6</v>
      </c>
      <c r="J1937">
        <v>116</v>
      </c>
      <c r="K1937">
        <v>28.49</v>
      </c>
      <c r="L1937">
        <v>219.2</v>
      </c>
      <c r="M1937">
        <v>112</v>
      </c>
      <c r="N1937">
        <v>18.63</v>
      </c>
      <c r="O1937">
        <v>215.9</v>
      </c>
      <c r="P1937">
        <v>94</v>
      </c>
      <c r="Q1937">
        <v>9.7200000000000006</v>
      </c>
      <c r="R1937">
        <v>11.7</v>
      </c>
      <c r="S1937">
        <v>2</v>
      </c>
      <c r="T1937">
        <v>3.16</v>
      </c>
      <c r="U1937" t="str">
        <f>IF(Append1[[#This Row],[total_intl_charge]] &lt;= MEDIAN(Append1[total_intl_charge]), "Low", "High")</f>
        <v>High</v>
      </c>
      <c r="V1937">
        <v>4</v>
      </c>
      <c r="W1937" t="s">
        <v>23</v>
      </c>
      <c r="X1937" s="1" t="s">
        <v>23</v>
      </c>
      <c r="Y1937">
        <f>IF(Append1[[#This Row],[churn]]="yes", 1,0)</f>
        <v>0</v>
      </c>
      <c r="Z1937" t="str">
        <f>IF(Append1[[#This Row],[total_eve_charge]]&lt;=15,"Low",
IF(Append1[[#This Row],[total_eve_charge]]&lt;=19,"Medium","High"))</f>
        <v>Medium</v>
      </c>
      <c r="AA1937" s="1" t="str">
        <f>IF(Append1[[#This Row],[total_day_charge]]&gt;30,"Heavy User",
IF(Append1[[#This Row],[total_eve_charge]]&gt;20,"Evening User",
IF(Append1[[#This Row],[total_night_charge]]&gt;10,"Night User","Low User")))</f>
        <v>Low User</v>
      </c>
    </row>
    <row r="1938" spans="1:27" hidden="1" x14ac:dyDescent="0.3">
      <c r="A1938">
        <v>1187</v>
      </c>
      <c r="B1938" s="1" t="s">
        <v>56</v>
      </c>
      <c r="C1938">
        <v>115</v>
      </c>
      <c r="D1938" s="1" t="s">
        <v>22</v>
      </c>
      <c r="E1938" s="1">
        <v>0</v>
      </c>
      <c r="F1938" s="1" t="s">
        <v>23</v>
      </c>
      <c r="G1938">
        <v>0</v>
      </c>
      <c r="H1938" t="str">
        <f>IF(Append1[[#This Row],[number_vmail_messages]]&lt;=10, "Low",
IF(Append1[[#This Row],[number_vmail_messages]]&lt;=25, "Medium", "High"))</f>
        <v>Low</v>
      </c>
      <c r="I1938">
        <v>132</v>
      </c>
      <c r="J1938">
        <v>90</v>
      </c>
      <c r="K1938">
        <v>22.44</v>
      </c>
      <c r="L1938">
        <v>197.5</v>
      </c>
      <c r="M1938">
        <v>75</v>
      </c>
      <c r="N1938">
        <v>16.79</v>
      </c>
      <c r="O1938">
        <v>175.8</v>
      </c>
      <c r="P1938">
        <v>114</v>
      </c>
      <c r="Q1938">
        <v>7.91</v>
      </c>
      <c r="R1938">
        <v>0</v>
      </c>
      <c r="S1938">
        <v>0</v>
      </c>
      <c r="T1938">
        <v>0</v>
      </c>
      <c r="U1938" t="str">
        <f>IF(Append1[[#This Row],[total_intl_charge]] &lt;= MEDIAN(Append1[total_intl_charge]), "Low", "High")</f>
        <v>Low</v>
      </c>
      <c r="V1938">
        <v>3</v>
      </c>
      <c r="W1938" t="s">
        <v>23</v>
      </c>
      <c r="X1938" s="1" t="s">
        <v>23</v>
      </c>
      <c r="Y1938">
        <f>IF(Append1[[#This Row],[churn]]="yes", 1,0)</f>
        <v>0</v>
      </c>
      <c r="Z1938" t="str">
        <f>IF(Append1[[#This Row],[total_eve_charge]]&lt;=15,"Low",
IF(Append1[[#This Row],[total_eve_charge]]&lt;=19,"Medium","High"))</f>
        <v>Medium</v>
      </c>
      <c r="AA1938" s="1" t="str">
        <f>IF(Append1[[#This Row],[total_day_charge]]&gt;30,"Heavy User",
IF(Append1[[#This Row],[total_eve_charge]]&gt;20,"Evening User",
IF(Append1[[#This Row],[total_night_charge]]&gt;10,"Night User","Low User")))</f>
        <v>Low User</v>
      </c>
    </row>
    <row r="1939" spans="1:27" hidden="1" x14ac:dyDescent="0.3">
      <c r="A1939">
        <v>1188</v>
      </c>
      <c r="B1939" s="1" t="s">
        <v>29</v>
      </c>
      <c r="C1939">
        <v>70</v>
      </c>
      <c r="D1939" s="1" t="s">
        <v>22</v>
      </c>
      <c r="E1939" s="1">
        <v>0</v>
      </c>
      <c r="F1939" s="1" t="s">
        <v>23</v>
      </c>
      <c r="G1939">
        <v>0</v>
      </c>
      <c r="H1939" t="str">
        <f>IF(Append1[[#This Row],[number_vmail_messages]]&lt;=10, "Low",
IF(Append1[[#This Row],[number_vmail_messages]]&lt;=25, "Medium", "High"))</f>
        <v>Low</v>
      </c>
      <c r="I1939">
        <v>213.4</v>
      </c>
      <c r="J1939">
        <v>86</v>
      </c>
      <c r="K1939">
        <v>36.28</v>
      </c>
      <c r="L1939">
        <v>204.7</v>
      </c>
      <c r="M1939">
        <v>77</v>
      </c>
      <c r="N1939">
        <v>17.399999999999999</v>
      </c>
      <c r="O1939">
        <v>256.60000000000002</v>
      </c>
      <c r="P1939">
        <v>101</v>
      </c>
      <c r="Q1939">
        <v>11.55</v>
      </c>
      <c r="R1939">
        <v>5.7</v>
      </c>
      <c r="S1939">
        <v>4</v>
      </c>
      <c r="T1939">
        <v>1.54</v>
      </c>
      <c r="U1939" t="str">
        <f>IF(Append1[[#This Row],[total_intl_charge]] &lt;= MEDIAN(Append1[total_intl_charge]), "Low", "High")</f>
        <v>Low</v>
      </c>
      <c r="V1939">
        <v>1</v>
      </c>
      <c r="W1939" t="s">
        <v>23</v>
      </c>
      <c r="X1939" s="1" t="s">
        <v>23</v>
      </c>
      <c r="Y1939">
        <f>IF(Append1[[#This Row],[churn]]="yes", 1,0)</f>
        <v>0</v>
      </c>
      <c r="Z1939" t="str">
        <f>IF(Append1[[#This Row],[total_eve_charge]]&lt;=15,"Low",
IF(Append1[[#This Row],[total_eve_charge]]&lt;=19,"Medium","High"))</f>
        <v>Medium</v>
      </c>
      <c r="AA1939" s="1" t="str">
        <f>IF(Append1[[#This Row],[total_day_charge]]&gt;30,"Heavy User",
IF(Append1[[#This Row],[total_eve_charge]]&gt;20,"Evening User",
IF(Append1[[#This Row],[total_night_charge]]&gt;10,"Night User","Low User")))</f>
        <v>Heavy User</v>
      </c>
    </row>
    <row r="1940" spans="1:27" hidden="1" x14ac:dyDescent="0.3">
      <c r="A1940">
        <v>1189</v>
      </c>
      <c r="B1940" s="1" t="s">
        <v>76</v>
      </c>
      <c r="C1940">
        <v>126</v>
      </c>
      <c r="D1940" s="1" t="s">
        <v>26</v>
      </c>
      <c r="E1940" s="1">
        <v>0</v>
      </c>
      <c r="F1940" s="1" t="s">
        <v>23</v>
      </c>
      <c r="G1940">
        <v>0</v>
      </c>
      <c r="H1940" t="str">
        <f>IF(Append1[[#This Row],[number_vmail_messages]]&lt;=10, "Low",
IF(Append1[[#This Row],[number_vmail_messages]]&lt;=25, "Medium", "High"))</f>
        <v>Low</v>
      </c>
      <c r="I1940">
        <v>175.4</v>
      </c>
      <c r="J1940">
        <v>120</v>
      </c>
      <c r="K1940">
        <v>29.82</v>
      </c>
      <c r="L1940">
        <v>98.3</v>
      </c>
      <c r="M1940">
        <v>71</v>
      </c>
      <c r="N1940">
        <v>8.36</v>
      </c>
      <c r="O1940">
        <v>201.9</v>
      </c>
      <c r="P1940">
        <v>93</v>
      </c>
      <c r="Q1940">
        <v>9.09</v>
      </c>
      <c r="R1940">
        <v>10.6</v>
      </c>
      <c r="S1940">
        <v>1</v>
      </c>
      <c r="T1940">
        <v>2.86</v>
      </c>
      <c r="U1940" t="str">
        <f>IF(Append1[[#This Row],[total_intl_charge]] &lt;= MEDIAN(Append1[total_intl_charge]), "Low", "High")</f>
        <v>High</v>
      </c>
      <c r="V1940">
        <v>0</v>
      </c>
      <c r="W1940" t="s">
        <v>23</v>
      </c>
      <c r="X1940" s="1" t="s">
        <v>23</v>
      </c>
      <c r="Y1940">
        <f>IF(Append1[[#This Row],[churn]]="yes", 1,0)</f>
        <v>0</v>
      </c>
      <c r="Z1940" t="str">
        <f>IF(Append1[[#This Row],[total_eve_charge]]&lt;=15,"Low",
IF(Append1[[#This Row],[total_eve_charge]]&lt;=19,"Medium","High"))</f>
        <v>Low</v>
      </c>
      <c r="AA1940" s="1" t="str">
        <f>IF(Append1[[#This Row],[total_day_charge]]&gt;30,"Heavy User",
IF(Append1[[#This Row],[total_eve_charge]]&gt;20,"Evening User",
IF(Append1[[#This Row],[total_night_charge]]&gt;10,"Night User","Low User")))</f>
        <v>Low User</v>
      </c>
    </row>
    <row r="1941" spans="1:27" x14ac:dyDescent="0.3">
      <c r="A1941">
        <v>1190</v>
      </c>
      <c r="B1941" s="1" t="s">
        <v>74</v>
      </c>
      <c r="C1941">
        <v>87</v>
      </c>
      <c r="D1941" s="1" t="s">
        <v>26</v>
      </c>
      <c r="E1941" s="1">
        <v>0</v>
      </c>
      <c r="F1941" s="1" t="s">
        <v>24</v>
      </c>
      <c r="G1941">
        <v>39</v>
      </c>
      <c r="H1941" t="str">
        <f>IF(Append1[[#This Row],[number_vmail_messages]]&lt;=10, "Low",
IF(Append1[[#This Row],[number_vmail_messages]]&lt;=25, "Medium", "High"))</f>
        <v>High</v>
      </c>
      <c r="I1941">
        <v>82.6</v>
      </c>
      <c r="J1941">
        <v>113</v>
      </c>
      <c r="K1941">
        <v>14.04</v>
      </c>
      <c r="L1941">
        <v>224.4</v>
      </c>
      <c r="M1941">
        <v>63</v>
      </c>
      <c r="N1941">
        <v>19.07</v>
      </c>
      <c r="O1941">
        <v>163.6</v>
      </c>
      <c r="P1941">
        <v>88</v>
      </c>
      <c r="Q1941">
        <v>7.36</v>
      </c>
      <c r="R1941">
        <v>9.5</v>
      </c>
      <c r="S1941">
        <v>1</v>
      </c>
      <c r="T1941">
        <v>2.57</v>
      </c>
      <c r="U1941" t="str">
        <f>IF(Append1[[#This Row],[total_intl_charge]] &lt;= MEDIAN(Append1[total_intl_charge]), "Low", "High")</f>
        <v>Low</v>
      </c>
      <c r="V1941">
        <v>3</v>
      </c>
      <c r="W1941" t="s">
        <v>23</v>
      </c>
      <c r="X1941" s="1" t="s">
        <v>23</v>
      </c>
      <c r="Y1941">
        <f>IF(Append1[[#This Row],[churn]]="yes", 1,0)</f>
        <v>0</v>
      </c>
      <c r="Z1941" t="str">
        <f>IF(Append1[[#This Row],[total_eve_charge]]&lt;=15,"Low",
IF(Append1[[#This Row],[total_eve_charge]]&lt;=19,"Medium","High"))</f>
        <v>High</v>
      </c>
      <c r="AA1941" s="1" t="str">
        <f>IF(Append1[[#This Row],[total_day_charge]]&gt;30,"Heavy User",
IF(Append1[[#This Row],[total_eve_charge]]&gt;20,"Evening User",
IF(Append1[[#This Row],[total_night_charge]]&gt;10,"Night User","Low User")))</f>
        <v>Low User</v>
      </c>
    </row>
    <row r="1942" spans="1:27" hidden="1" x14ac:dyDescent="0.3">
      <c r="A1942">
        <v>1191</v>
      </c>
      <c r="B1942" s="1" t="s">
        <v>63</v>
      </c>
      <c r="C1942">
        <v>125</v>
      </c>
      <c r="D1942" s="1" t="s">
        <v>26</v>
      </c>
      <c r="E1942" s="1">
        <v>0</v>
      </c>
      <c r="F1942" s="1" t="s">
        <v>23</v>
      </c>
      <c r="G1942">
        <v>0</v>
      </c>
      <c r="H1942" t="str">
        <f>IF(Append1[[#This Row],[number_vmail_messages]]&lt;=10, "Low",
IF(Append1[[#This Row],[number_vmail_messages]]&lt;=25, "Medium", "High"))</f>
        <v>Low</v>
      </c>
      <c r="I1942">
        <v>143.19999999999999</v>
      </c>
      <c r="J1942">
        <v>80</v>
      </c>
      <c r="K1942">
        <v>24.34</v>
      </c>
      <c r="L1942">
        <v>88.1</v>
      </c>
      <c r="M1942">
        <v>94</v>
      </c>
      <c r="N1942">
        <v>7.49</v>
      </c>
      <c r="O1942">
        <v>233.2</v>
      </c>
      <c r="P1942">
        <v>135</v>
      </c>
      <c r="Q1942">
        <v>10.49</v>
      </c>
      <c r="R1942">
        <v>8.8000000000000007</v>
      </c>
      <c r="S1942">
        <v>7</v>
      </c>
      <c r="T1942">
        <v>2.38</v>
      </c>
      <c r="U1942" t="str">
        <f>IF(Append1[[#This Row],[total_intl_charge]] &lt;= MEDIAN(Append1[total_intl_charge]), "Low", "High")</f>
        <v>Low</v>
      </c>
      <c r="V1942">
        <v>4</v>
      </c>
      <c r="W1942" t="s">
        <v>24</v>
      </c>
      <c r="X1942" s="1" t="s">
        <v>23</v>
      </c>
      <c r="Y1942">
        <f>IF(Append1[[#This Row],[churn]]="yes", 1,0)</f>
        <v>1</v>
      </c>
      <c r="Z1942" t="str">
        <f>IF(Append1[[#This Row],[total_eve_charge]]&lt;=15,"Low",
IF(Append1[[#This Row],[total_eve_charge]]&lt;=19,"Medium","High"))</f>
        <v>Low</v>
      </c>
      <c r="AA1942" s="1" t="str">
        <f>IF(Append1[[#This Row],[total_day_charge]]&gt;30,"Heavy User",
IF(Append1[[#This Row],[total_eve_charge]]&gt;20,"Evening User",
IF(Append1[[#This Row],[total_night_charge]]&gt;10,"Night User","Low User")))</f>
        <v>Night User</v>
      </c>
    </row>
    <row r="1943" spans="1:27" hidden="1" x14ac:dyDescent="0.3">
      <c r="A1943">
        <v>1192</v>
      </c>
      <c r="B1943" s="1" t="s">
        <v>43</v>
      </c>
      <c r="C1943">
        <v>86</v>
      </c>
      <c r="D1943" s="1" t="s">
        <v>22</v>
      </c>
      <c r="E1943" s="1">
        <v>0</v>
      </c>
      <c r="F1943" s="1" t="s">
        <v>23</v>
      </c>
      <c r="G1943">
        <v>0</v>
      </c>
      <c r="H1943" t="str">
        <f>IF(Append1[[#This Row],[number_vmail_messages]]&lt;=10, "Low",
IF(Append1[[#This Row],[number_vmail_messages]]&lt;=25, "Medium", "High"))</f>
        <v>Low</v>
      </c>
      <c r="I1943">
        <v>125.5</v>
      </c>
      <c r="J1943">
        <v>139</v>
      </c>
      <c r="K1943">
        <v>21.34</v>
      </c>
      <c r="L1943">
        <v>269.8</v>
      </c>
      <c r="M1943">
        <v>93</v>
      </c>
      <c r="N1943">
        <v>22.93</v>
      </c>
      <c r="O1943">
        <v>235.8</v>
      </c>
      <c r="P1943">
        <v>110</v>
      </c>
      <c r="Q1943">
        <v>10.61</v>
      </c>
      <c r="R1943">
        <v>8.9</v>
      </c>
      <c r="S1943">
        <v>8</v>
      </c>
      <c r="T1943">
        <v>2.4</v>
      </c>
      <c r="U1943" t="str">
        <f>IF(Append1[[#This Row],[total_intl_charge]] &lt;= MEDIAN(Append1[total_intl_charge]), "Low", "High")</f>
        <v>Low</v>
      </c>
      <c r="V1943">
        <v>1</v>
      </c>
      <c r="W1943" t="s">
        <v>23</v>
      </c>
      <c r="X1943" s="1" t="s">
        <v>23</v>
      </c>
      <c r="Y1943">
        <f>IF(Append1[[#This Row],[churn]]="yes", 1,0)</f>
        <v>0</v>
      </c>
      <c r="Z1943" t="str">
        <f>IF(Append1[[#This Row],[total_eve_charge]]&lt;=15,"Low",
IF(Append1[[#This Row],[total_eve_charge]]&lt;=19,"Medium","High"))</f>
        <v>High</v>
      </c>
      <c r="AA1943" s="1" t="str">
        <f>IF(Append1[[#This Row],[total_day_charge]]&gt;30,"Heavy User",
IF(Append1[[#This Row],[total_eve_charge]]&gt;20,"Evening User",
IF(Append1[[#This Row],[total_night_charge]]&gt;10,"Night User","Low User")))</f>
        <v>Evening User</v>
      </c>
    </row>
    <row r="1944" spans="1:27" x14ac:dyDescent="0.3">
      <c r="A1944">
        <v>1193</v>
      </c>
      <c r="B1944" s="1" t="s">
        <v>59</v>
      </c>
      <c r="C1944">
        <v>73</v>
      </c>
      <c r="D1944" s="1" t="s">
        <v>22</v>
      </c>
      <c r="E1944" s="1">
        <v>0</v>
      </c>
      <c r="F1944" s="1" t="s">
        <v>24</v>
      </c>
      <c r="G1944">
        <v>31</v>
      </c>
      <c r="H1944" t="str">
        <f>IF(Append1[[#This Row],[number_vmail_messages]]&lt;=10, "Low",
IF(Append1[[#This Row],[number_vmail_messages]]&lt;=25, "Medium", "High"))</f>
        <v>High</v>
      </c>
      <c r="I1944">
        <v>82.3</v>
      </c>
      <c r="J1944">
        <v>105</v>
      </c>
      <c r="K1944">
        <v>13.99</v>
      </c>
      <c r="L1944">
        <v>256.10000000000002</v>
      </c>
      <c r="M1944">
        <v>91</v>
      </c>
      <c r="N1944">
        <v>21.77</v>
      </c>
      <c r="O1944">
        <v>229.6</v>
      </c>
      <c r="P1944">
        <v>98</v>
      </c>
      <c r="Q1944">
        <v>10.33</v>
      </c>
      <c r="R1944">
        <v>11.8</v>
      </c>
      <c r="S1944">
        <v>2</v>
      </c>
      <c r="T1944">
        <v>3.19</v>
      </c>
      <c r="U1944" t="str">
        <f>IF(Append1[[#This Row],[total_intl_charge]] &lt;= MEDIAN(Append1[total_intl_charge]), "Low", "High")</f>
        <v>High</v>
      </c>
      <c r="V1944">
        <v>6</v>
      </c>
      <c r="W1944" t="s">
        <v>24</v>
      </c>
      <c r="X1944" s="1" t="s">
        <v>23</v>
      </c>
      <c r="Y1944">
        <f>IF(Append1[[#This Row],[churn]]="yes", 1,0)</f>
        <v>1</v>
      </c>
      <c r="Z1944" t="str">
        <f>IF(Append1[[#This Row],[total_eve_charge]]&lt;=15,"Low",
IF(Append1[[#This Row],[total_eve_charge]]&lt;=19,"Medium","High"))</f>
        <v>High</v>
      </c>
      <c r="AA1944" s="1" t="str">
        <f>IF(Append1[[#This Row],[total_day_charge]]&gt;30,"Heavy User",
IF(Append1[[#This Row],[total_eve_charge]]&gt;20,"Evening User",
IF(Append1[[#This Row],[total_night_charge]]&gt;10,"Night User","Low User")))</f>
        <v>Evening User</v>
      </c>
    </row>
    <row r="1945" spans="1:27" hidden="1" x14ac:dyDescent="0.3">
      <c r="A1945">
        <v>1194</v>
      </c>
      <c r="B1945" s="1" t="s">
        <v>58</v>
      </c>
      <c r="C1945">
        <v>232</v>
      </c>
      <c r="D1945" s="1" t="s">
        <v>32</v>
      </c>
      <c r="E1945" s="1">
        <v>0</v>
      </c>
      <c r="F1945" s="1" t="s">
        <v>23</v>
      </c>
      <c r="G1945">
        <v>0</v>
      </c>
      <c r="H1945" t="str">
        <f>IF(Append1[[#This Row],[number_vmail_messages]]&lt;=10, "Low",
IF(Append1[[#This Row],[number_vmail_messages]]&lt;=25, "Medium", "High"))</f>
        <v>Low</v>
      </c>
      <c r="I1945">
        <v>165.6</v>
      </c>
      <c r="J1945">
        <v>104</v>
      </c>
      <c r="K1945">
        <v>28.15</v>
      </c>
      <c r="L1945">
        <v>195.9</v>
      </c>
      <c r="M1945">
        <v>115</v>
      </c>
      <c r="N1945">
        <v>16.649999999999999</v>
      </c>
      <c r="O1945">
        <v>118.3</v>
      </c>
      <c r="P1945">
        <v>77</v>
      </c>
      <c r="Q1945">
        <v>5.32</v>
      </c>
      <c r="R1945">
        <v>11.8</v>
      </c>
      <c r="S1945">
        <v>3</v>
      </c>
      <c r="T1945">
        <v>3.19</v>
      </c>
      <c r="U1945" t="str">
        <f>IF(Append1[[#This Row],[total_intl_charge]] &lt;= MEDIAN(Append1[total_intl_charge]), "Low", "High")</f>
        <v>High</v>
      </c>
      <c r="V1945">
        <v>1</v>
      </c>
      <c r="W1945" t="s">
        <v>23</v>
      </c>
      <c r="X1945" s="1" t="s">
        <v>23</v>
      </c>
      <c r="Y1945">
        <f>IF(Append1[[#This Row],[churn]]="yes", 1,0)</f>
        <v>0</v>
      </c>
      <c r="Z1945" t="str">
        <f>IF(Append1[[#This Row],[total_eve_charge]]&lt;=15,"Low",
IF(Append1[[#This Row],[total_eve_charge]]&lt;=19,"Medium","High"))</f>
        <v>Medium</v>
      </c>
      <c r="AA1945" s="1" t="str">
        <f>IF(Append1[[#This Row],[total_day_charge]]&gt;30,"Heavy User",
IF(Append1[[#This Row],[total_eve_charge]]&gt;20,"Evening User",
IF(Append1[[#This Row],[total_night_charge]]&gt;10,"Night User","Low User")))</f>
        <v>Low User</v>
      </c>
    </row>
    <row r="1946" spans="1:27" hidden="1" x14ac:dyDescent="0.3">
      <c r="A1946">
        <v>1195</v>
      </c>
      <c r="B1946" s="1" t="s">
        <v>52</v>
      </c>
      <c r="C1946">
        <v>133</v>
      </c>
      <c r="D1946" s="1" t="s">
        <v>32</v>
      </c>
      <c r="E1946" s="1">
        <v>0</v>
      </c>
      <c r="F1946" s="1" t="s">
        <v>23</v>
      </c>
      <c r="G1946">
        <v>0</v>
      </c>
      <c r="H1946" t="str">
        <f>IF(Append1[[#This Row],[number_vmail_messages]]&lt;=10, "Low",
IF(Append1[[#This Row],[number_vmail_messages]]&lt;=25, "Medium", "High"))</f>
        <v>Low</v>
      </c>
      <c r="I1946">
        <v>162.1</v>
      </c>
      <c r="J1946">
        <v>91</v>
      </c>
      <c r="K1946">
        <v>27.56</v>
      </c>
      <c r="L1946">
        <v>212.1</v>
      </c>
      <c r="M1946">
        <v>94</v>
      </c>
      <c r="N1946">
        <v>18.03</v>
      </c>
      <c r="O1946">
        <v>260.39999999999998</v>
      </c>
      <c r="P1946">
        <v>78</v>
      </c>
      <c r="Q1946">
        <v>11.72</v>
      </c>
      <c r="R1946">
        <v>12.2</v>
      </c>
      <c r="S1946">
        <v>5</v>
      </c>
      <c r="T1946">
        <v>3.29</v>
      </c>
      <c r="U1946" t="str">
        <f>IF(Append1[[#This Row],[total_intl_charge]] &lt;= MEDIAN(Append1[total_intl_charge]), "Low", "High")</f>
        <v>High</v>
      </c>
      <c r="V1946">
        <v>1</v>
      </c>
      <c r="W1946" t="s">
        <v>23</v>
      </c>
      <c r="X1946" s="1" t="s">
        <v>23</v>
      </c>
      <c r="Y1946">
        <f>IF(Append1[[#This Row],[churn]]="yes", 1,0)</f>
        <v>0</v>
      </c>
      <c r="Z1946" t="str">
        <f>IF(Append1[[#This Row],[total_eve_charge]]&lt;=15,"Low",
IF(Append1[[#This Row],[total_eve_charge]]&lt;=19,"Medium","High"))</f>
        <v>Medium</v>
      </c>
      <c r="AA1946" s="1" t="str">
        <f>IF(Append1[[#This Row],[total_day_charge]]&gt;30,"Heavy User",
IF(Append1[[#This Row],[total_eve_charge]]&gt;20,"Evening User",
IF(Append1[[#This Row],[total_night_charge]]&gt;10,"Night User","Low User")))</f>
        <v>Night User</v>
      </c>
    </row>
    <row r="1947" spans="1:27" hidden="1" x14ac:dyDescent="0.3">
      <c r="A1947">
        <v>1196</v>
      </c>
      <c r="B1947" s="1" t="s">
        <v>72</v>
      </c>
      <c r="C1947">
        <v>103</v>
      </c>
      <c r="D1947" s="1" t="s">
        <v>26</v>
      </c>
      <c r="E1947" s="1">
        <v>0</v>
      </c>
      <c r="F1947" s="1" t="s">
        <v>23</v>
      </c>
      <c r="G1947">
        <v>0</v>
      </c>
      <c r="H1947" t="str">
        <f>IF(Append1[[#This Row],[number_vmail_messages]]&lt;=10, "Low",
IF(Append1[[#This Row],[number_vmail_messages]]&lt;=25, "Medium", "High"))</f>
        <v>Low</v>
      </c>
      <c r="I1947">
        <v>166.6</v>
      </c>
      <c r="J1947">
        <v>84</v>
      </c>
      <c r="K1947">
        <v>28.32</v>
      </c>
      <c r="L1947">
        <v>192.4</v>
      </c>
      <c r="M1947">
        <v>91</v>
      </c>
      <c r="N1947">
        <v>16.350000000000001</v>
      </c>
      <c r="O1947">
        <v>167.9</v>
      </c>
      <c r="P1947">
        <v>115</v>
      </c>
      <c r="Q1947">
        <v>7.56</v>
      </c>
      <c r="R1947">
        <v>7.7</v>
      </c>
      <c r="S1947">
        <v>6</v>
      </c>
      <c r="T1947">
        <v>2.08</v>
      </c>
      <c r="U1947" t="str">
        <f>IF(Append1[[#This Row],[total_intl_charge]] &lt;= MEDIAN(Append1[total_intl_charge]), "Low", "High")</f>
        <v>Low</v>
      </c>
      <c r="V1947">
        <v>1</v>
      </c>
      <c r="W1947" t="s">
        <v>23</v>
      </c>
      <c r="X1947" s="1" t="s">
        <v>23</v>
      </c>
      <c r="Y1947">
        <f>IF(Append1[[#This Row],[churn]]="yes", 1,0)</f>
        <v>0</v>
      </c>
      <c r="Z1947" t="str">
        <f>IF(Append1[[#This Row],[total_eve_charge]]&lt;=15,"Low",
IF(Append1[[#This Row],[total_eve_charge]]&lt;=19,"Medium","High"))</f>
        <v>Medium</v>
      </c>
      <c r="AA1947" s="1" t="str">
        <f>IF(Append1[[#This Row],[total_day_charge]]&gt;30,"Heavy User",
IF(Append1[[#This Row],[total_eve_charge]]&gt;20,"Evening User",
IF(Append1[[#This Row],[total_night_charge]]&gt;10,"Night User","Low User")))</f>
        <v>Low User</v>
      </c>
    </row>
    <row r="1948" spans="1:27" x14ac:dyDescent="0.3">
      <c r="A1948">
        <v>1197</v>
      </c>
      <c r="B1948" s="1" t="s">
        <v>63</v>
      </c>
      <c r="C1948">
        <v>131</v>
      </c>
      <c r="D1948" s="1" t="s">
        <v>22</v>
      </c>
      <c r="E1948" s="1">
        <v>0</v>
      </c>
      <c r="F1948" s="1" t="s">
        <v>24</v>
      </c>
      <c r="G1948">
        <v>24</v>
      </c>
      <c r="H1948" t="str">
        <f>IF(Append1[[#This Row],[number_vmail_messages]]&lt;=10, "Low",
IF(Append1[[#This Row],[number_vmail_messages]]&lt;=25, "Medium", "High"))</f>
        <v>Medium</v>
      </c>
      <c r="I1948">
        <v>135.9</v>
      </c>
      <c r="J1948">
        <v>60</v>
      </c>
      <c r="K1948">
        <v>23.1</v>
      </c>
      <c r="L1948">
        <v>233.2</v>
      </c>
      <c r="M1948">
        <v>78</v>
      </c>
      <c r="N1948">
        <v>19.82</v>
      </c>
      <c r="O1948">
        <v>210.6</v>
      </c>
      <c r="P1948">
        <v>121</v>
      </c>
      <c r="Q1948">
        <v>9.48</v>
      </c>
      <c r="R1948">
        <v>9.4</v>
      </c>
      <c r="S1948">
        <v>4</v>
      </c>
      <c r="T1948">
        <v>2.54</v>
      </c>
      <c r="U1948" t="str">
        <f>IF(Append1[[#This Row],[total_intl_charge]] &lt;= MEDIAN(Append1[total_intl_charge]), "Low", "High")</f>
        <v>Low</v>
      </c>
      <c r="V1948">
        <v>1</v>
      </c>
      <c r="W1948" t="s">
        <v>23</v>
      </c>
      <c r="X1948" s="1" t="s">
        <v>23</v>
      </c>
      <c r="Y1948">
        <f>IF(Append1[[#This Row],[churn]]="yes", 1,0)</f>
        <v>0</v>
      </c>
      <c r="Z1948" t="str">
        <f>IF(Append1[[#This Row],[total_eve_charge]]&lt;=15,"Low",
IF(Append1[[#This Row],[total_eve_charge]]&lt;=19,"Medium","High"))</f>
        <v>High</v>
      </c>
      <c r="AA1948" s="1" t="str">
        <f>IF(Append1[[#This Row],[total_day_charge]]&gt;30,"Heavy User",
IF(Append1[[#This Row],[total_eve_charge]]&gt;20,"Evening User",
IF(Append1[[#This Row],[total_night_charge]]&gt;10,"Night User","Low User")))</f>
        <v>Low User</v>
      </c>
    </row>
    <row r="1949" spans="1:27" x14ac:dyDescent="0.3">
      <c r="A1949">
        <v>1198</v>
      </c>
      <c r="B1949" s="1" t="s">
        <v>62</v>
      </c>
      <c r="C1949">
        <v>95</v>
      </c>
      <c r="D1949" s="1" t="s">
        <v>32</v>
      </c>
      <c r="E1949" s="1">
        <v>0</v>
      </c>
      <c r="F1949" s="1" t="s">
        <v>24</v>
      </c>
      <c r="G1949">
        <v>20</v>
      </c>
      <c r="H1949" t="str">
        <f>IF(Append1[[#This Row],[number_vmail_messages]]&lt;=10, "Low",
IF(Append1[[#This Row],[number_vmail_messages]]&lt;=25, "Medium", "High"))</f>
        <v>Medium</v>
      </c>
      <c r="I1949">
        <v>165.7</v>
      </c>
      <c r="J1949">
        <v>78</v>
      </c>
      <c r="K1949">
        <v>28.17</v>
      </c>
      <c r="L1949">
        <v>215.6</v>
      </c>
      <c r="M1949">
        <v>94</v>
      </c>
      <c r="N1949">
        <v>18.329999999999998</v>
      </c>
      <c r="O1949">
        <v>243.3</v>
      </c>
      <c r="P1949">
        <v>91</v>
      </c>
      <c r="Q1949">
        <v>10.95</v>
      </c>
      <c r="R1949">
        <v>9.8000000000000007</v>
      </c>
      <c r="S1949">
        <v>6</v>
      </c>
      <c r="T1949">
        <v>2.65</v>
      </c>
      <c r="U1949" t="str">
        <f>IF(Append1[[#This Row],[total_intl_charge]] &lt;= MEDIAN(Append1[total_intl_charge]), "Low", "High")</f>
        <v>Low</v>
      </c>
      <c r="V1949">
        <v>0</v>
      </c>
      <c r="W1949" t="s">
        <v>23</v>
      </c>
      <c r="X1949" s="1" t="s">
        <v>23</v>
      </c>
      <c r="Y1949">
        <f>IF(Append1[[#This Row],[churn]]="yes", 1,0)</f>
        <v>0</v>
      </c>
      <c r="Z1949" t="str">
        <f>IF(Append1[[#This Row],[total_eve_charge]]&lt;=15,"Low",
IF(Append1[[#This Row],[total_eve_charge]]&lt;=19,"Medium","High"))</f>
        <v>Medium</v>
      </c>
      <c r="AA1949" s="1" t="str">
        <f>IF(Append1[[#This Row],[total_day_charge]]&gt;30,"Heavy User",
IF(Append1[[#This Row],[total_eve_charge]]&gt;20,"Evening User",
IF(Append1[[#This Row],[total_night_charge]]&gt;10,"Night User","Low User")))</f>
        <v>Night User</v>
      </c>
    </row>
    <row r="1950" spans="1:27" hidden="1" x14ac:dyDescent="0.3">
      <c r="A1950">
        <v>1199</v>
      </c>
      <c r="B1950" s="1" t="s">
        <v>56</v>
      </c>
      <c r="C1950">
        <v>182</v>
      </c>
      <c r="D1950" s="1" t="s">
        <v>22</v>
      </c>
      <c r="E1950" s="1">
        <v>0</v>
      </c>
      <c r="F1950" s="1" t="s">
        <v>23</v>
      </c>
      <c r="G1950">
        <v>0</v>
      </c>
      <c r="H1950" t="str">
        <f>IF(Append1[[#This Row],[number_vmail_messages]]&lt;=10, "Low",
IF(Append1[[#This Row],[number_vmail_messages]]&lt;=25, "Medium", "High"))</f>
        <v>Low</v>
      </c>
      <c r="I1950">
        <v>176.1</v>
      </c>
      <c r="J1950">
        <v>90</v>
      </c>
      <c r="K1950">
        <v>29.94</v>
      </c>
      <c r="L1950">
        <v>174.9</v>
      </c>
      <c r="M1950">
        <v>106</v>
      </c>
      <c r="N1950">
        <v>14.87</v>
      </c>
      <c r="O1950">
        <v>234.7</v>
      </c>
      <c r="P1950">
        <v>134</v>
      </c>
      <c r="Q1950">
        <v>10.56</v>
      </c>
      <c r="R1950">
        <v>9.6999999999999993</v>
      </c>
      <c r="S1950">
        <v>4</v>
      </c>
      <c r="T1950">
        <v>2.62</v>
      </c>
      <c r="U1950" t="str">
        <f>IF(Append1[[#This Row],[total_intl_charge]] &lt;= MEDIAN(Append1[total_intl_charge]), "Low", "High")</f>
        <v>Low</v>
      </c>
      <c r="V1950">
        <v>1</v>
      </c>
      <c r="W1950" t="s">
        <v>23</v>
      </c>
      <c r="X1950" s="1" t="s">
        <v>23</v>
      </c>
      <c r="Y1950">
        <f>IF(Append1[[#This Row],[churn]]="yes", 1,0)</f>
        <v>0</v>
      </c>
      <c r="Z1950" t="str">
        <f>IF(Append1[[#This Row],[total_eve_charge]]&lt;=15,"Low",
IF(Append1[[#This Row],[total_eve_charge]]&lt;=19,"Medium","High"))</f>
        <v>Low</v>
      </c>
      <c r="AA1950" s="1" t="str">
        <f>IF(Append1[[#This Row],[total_day_charge]]&gt;30,"Heavy User",
IF(Append1[[#This Row],[total_eve_charge]]&gt;20,"Evening User",
IF(Append1[[#This Row],[total_night_charge]]&gt;10,"Night User","Low User")))</f>
        <v>Night User</v>
      </c>
    </row>
    <row r="1951" spans="1:27" hidden="1" x14ac:dyDescent="0.3">
      <c r="A1951">
        <v>1200</v>
      </c>
      <c r="B1951" s="1" t="s">
        <v>31</v>
      </c>
      <c r="C1951">
        <v>99</v>
      </c>
      <c r="D1951" s="1" t="s">
        <v>26</v>
      </c>
      <c r="E1951" s="1">
        <v>0</v>
      </c>
      <c r="F1951" s="1" t="s">
        <v>23</v>
      </c>
      <c r="G1951">
        <v>0</v>
      </c>
      <c r="H1951" t="str">
        <f>IF(Append1[[#This Row],[number_vmail_messages]]&lt;=10, "Low",
IF(Append1[[#This Row],[number_vmail_messages]]&lt;=25, "Medium", "High"))</f>
        <v>Low</v>
      </c>
      <c r="I1951">
        <v>142.30000000000001</v>
      </c>
      <c r="J1951">
        <v>89</v>
      </c>
      <c r="K1951">
        <v>24.19</v>
      </c>
      <c r="L1951">
        <v>204.5</v>
      </c>
      <c r="M1951">
        <v>95</v>
      </c>
      <c r="N1951">
        <v>17.38</v>
      </c>
      <c r="O1951">
        <v>203.1</v>
      </c>
      <c r="P1951">
        <v>114</v>
      </c>
      <c r="Q1951">
        <v>9.14</v>
      </c>
      <c r="R1951">
        <v>9.1</v>
      </c>
      <c r="S1951">
        <v>1</v>
      </c>
      <c r="T1951">
        <v>2.46</v>
      </c>
      <c r="U1951" t="str">
        <f>IF(Append1[[#This Row],[total_intl_charge]] &lt;= MEDIAN(Append1[total_intl_charge]), "Low", "High")</f>
        <v>Low</v>
      </c>
      <c r="V1951">
        <v>0</v>
      </c>
      <c r="W1951" t="s">
        <v>23</v>
      </c>
      <c r="X1951" s="1" t="s">
        <v>23</v>
      </c>
      <c r="Y1951">
        <f>IF(Append1[[#This Row],[churn]]="yes", 1,0)</f>
        <v>0</v>
      </c>
      <c r="Z1951" t="str">
        <f>IF(Append1[[#This Row],[total_eve_charge]]&lt;=15,"Low",
IF(Append1[[#This Row],[total_eve_charge]]&lt;=19,"Medium","High"))</f>
        <v>Medium</v>
      </c>
      <c r="AA1951" s="1" t="str">
        <f>IF(Append1[[#This Row],[total_day_charge]]&gt;30,"Heavy User",
IF(Append1[[#This Row],[total_eve_charge]]&gt;20,"Evening User",
IF(Append1[[#This Row],[total_night_charge]]&gt;10,"Night User","Low User")))</f>
        <v>Low User</v>
      </c>
    </row>
    <row r="1952" spans="1:27" hidden="1" x14ac:dyDescent="0.3">
      <c r="A1952">
        <v>1201</v>
      </c>
      <c r="B1952" s="1" t="s">
        <v>41</v>
      </c>
      <c r="C1952">
        <v>141</v>
      </c>
      <c r="D1952" s="1" t="s">
        <v>32</v>
      </c>
      <c r="E1952" s="1">
        <v>0</v>
      </c>
      <c r="F1952" s="1" t="s">
        <v>23</v>
      </c>
      <c r="G1952">
        <v>0</v>
      </c>
      <c r="H1952" t="str">
        <f>IF(Append1[[#This Row],[number_vmail_messages]]&lt;=10, "Low",
IF(Append1[[#This Row],[number_vmail_messages]]&lt;=25, "Medium", "High"))</f>
        <v>Low</v>
      </c>
      <c r="I1952">
        <v>83.2</v>
      </c>
      <c r="J1952">
        <v>74</v>
      </c>
      <c r="K1952">
        <v>14.14</v>
      </c>
      <c r="L1952">
        <v>190.6</v>
      </c>
      <c r="M1952">
        <v>104</v>
      </c>
      <c r="N1952">
        <v>16.2</v>
      </c>
      <c r="O1952">
        <v>150.5</v>
      </c>
      <c r="P1952">
        <v>79</v>
      </c>
      <c r="Q1952">
        <v>6.77</v>
      </c>
      <c r="R1952">
        <v>10.7</v>
      </c>
      <c r="S1952">
        <v>7</v>
      </c>
      <c r="T1952">
        <v>2.89</v>
      </c>
      <c r="U1952" t="str">
        <f>IF(Append1[[#This Row],[total_intl_charge]] &lt;= MEDIAN(Append1[total_intl_charge]), "Low", "High")</f>
        <v>High</v>
      </c>
      <c r="V1952">
        <v>1</v>
      </c>
      <c r="W1952" t="s">
        <v>23</v>
      </c>
      <c r="X1952" s="1" t="s">
        <v>23</v>
      </c>
      <c r="Y1952">
        <f>IF(Append1[[#This Row],[churn]]="yes", 1,0)</f>
        <v>0</v>
      </c>
      <c r="Z1952" t="str">
        <f>IF(Append1[[#This Row],[total_eve_charge]]&lt;=15,"Low",
IF(Append1[[#This Row],[total_eve_charge]]&lt;=19,"Medium","High"))</f>
        <v>Medium</v>
      </c>
      <c r="AA1952" s="1" t="str">
        <f>IF(Append1[[#This Row],[total_day_charge]]&gt;30,"Heavy User",
IF(Append1[[#This Row],[total_eve_charge]]&gt;20,"Evening User",
IF(Append1[[#This Row],[total_night_charge]]&gt;10,"Night User","Low User")))</f>
        <v>Low User</v>
      </c>
    </row>
    <row r="1953" spans="1:27" x14ac:dyDescent="0.3">
      <c r="A1953">
        <v>1202</v>
      </c>
      <c r="B1953" s="1" t="s">
        <v>67</v>
      </c>
      <c r="C1953">
        <v>29</v>
      </c>
      <c r="D1953" s="1" t="s">
        <v>22</v>
      </c>
      <c r="E1953" s="1">
        <v>1</v>
      </c>
      <c r="F1953" s="1" t="s">
        <v>24</v>
      </c>
      <c r="G1953">
        <v>37</v>
      </c>
      <c r="H1953" t="str">
        <f>IF(Append1[[#This Row],[number_vmail_messages]]&lt;=10, "Low",
IF(Append1[[#This Row],[number_vmail_messages]]&lt;=25, "Medium", "High"))</f>
        <v>High</v>
      </c>
      <c r="I1953">
        <v>235</v>
      </c>
      <c r="J1953">
        <v>101</v>
      </c>
      <c r="K1953">
        <v>39.950000000000003</v>
      </c>
      <c r="L1953">
        <v>183.3</v>
      </c>
      <c r="M1953">
        <v>79</v>
      </c>
      <c r="N1953">
        <v>15.58</v>
      </c>
      <c r="O1953">
        <v>139.80000000000001</v>
      </c>
      <c r="P1953">
        <v>106</v>
      </c>
      <c r="Q1953">
        <v>6.29</v>
      </c>
      <c r="R1953">
        <v>5.7</v>
      </c>
      <c r="S1953">
        <v>7</v>
      </c>
      <c r="T1953">
        <v>1.54</v>
      </c>
      <c r="U1953" t="str">
        <f>IF(Append1[[#This Row],[total_intl_charge]] &lt;= MEDIAN(Append1[total_intl_charge]), "Low", "High")</f>
        <v>Low</v>
      </c>
      <c r="V1953">
        <v>2</v>
      </c>
      <c r="W1953" t="s">
        <v>23</v>
      </c>
      <c r="X1953" s="1" t="s">
        <v>24</v>
      </c>
      <c r="Y1953">
        <f>IF(Append1[[#This Row],[churn]]="yes", 1,0)</f>
        <v>0</v>
      </c>
      <c r="Z1953" t="str">
        <f>IF(Append1[[#This Row],[total_eve_charge]]&lt;=15,"Low",
IF(Append1[[#This Row],[total_eve_charge]]&lt;=19,"Medium","High"))</f>
        <v>Medium</v>
      </c>
      <c r="AA1953" s="1" t="str">
        <f>IF(Append1[[#This Row],[total_day_charge]]&gt;30,"Heavy User",
IF(Append1[[#This Row],[total_eve_charge]]&gt;20,"Evening User",
IF(Append1[[#This Row],[total_night_charge]]&gt;10,"Night User","Low User")))</f>
        <v>Heavy User</v>
      </c>
    </row>
    <row r="1954" spans="1:27" hidden="1" x14ac:dyDescent="0.3">
      <c r="A1954">
        <v>1203</v>
      </c>
      <c r="B1954" s="1" t="s">
        <v>58</v>
      </c>
      <c r="C1954">
        <v>65</v>
      </c>
      <c r="D1954" s="1" t="s">
        <v>22</v>
      </c>
      <c r="E1954" s="1">
        <v>0</v>
      </c>
      <c r="F1954" s="1" t="s">
        <v>23</v>
      </c>
      <c r="G1954">
        <v>0</v>
      </c>
      <c r="H1954" t="str">
        <f>IF(Append1[[#This Row],[number_vmail_messages]]&lt;=10, "Low",
IF(Append1[[#This Row],[number_vmail_messages]]&lt;=25, "Medium", "High"))</f>
        <v>Low</v>
      </c>
      <c r="I1954">
        <v>105.7</v>
      </c>
      <c r="J1954">
        <v>95</v>
      </c>
      <c r="K1954">
        <v>17.97</v>
      </c>
      <c r="L1954">
        <v>141.80000000000001</v>
      </c>
      <c r="M1954">
        <v>100</v>
      </c>
      <c r="N1954">
        <v>12.05</v>
      </c>
      <c r="O1954">
        <v>180.5</v>
      </c>
      <c r="P1954">
        <v>105</v>
      </c>
      <c r="Q1954">
        <v>8.1199999999999992</v>
      </c>
      <c r="R1954">
        <v>6.6</v>
      </c>
      <c r="S1954">
        <v>12</v>
      </c>
      <c r="T1954">
        <v>1.78</v>
      </c>
      <c r="U1954" t="str">
        <f>IF(Append1[[#This Row],[total_intl_charge]] &lt;= MEDIAN(Append1[total_intl_charge]), "Low", "High")</f>
        <v>Low</v>
      </c>
      <c r="V1954">
        <v>2</v>
      </c>
      <c r="W1954" t="s">
        <v>23</v>
      </c>
      <c r="X1954" s="1" t="s">
        <v>23</v>
      </c>
      <c r="Y1954">
        <f>IF(Append1[[#This Row],[churn]]="yes", 1,0)</f>
        <v>0</v>
      </c>
      <c r="Z1954" t="str">
        <f>IF(Append1[[#This Row],[total_eve_charge]]&lt;=15,"Low",
IF(Append1[[#This Row],[total_eve_charge]]&lt;=19,"Medium","High"))</f>
        <v>Low</v>
      </c>
      <c r="AA1954" s="1" t="str">
        <f>IF(Append1[[#This Row],[total_day_charge]]&gt;30,"Heavy User",
IF(Append1[[#This Row],[total_eve_charge]]&gt;20,"Evening User",
IF(Append1[[#This Row],[total_night_charge]]&gt;10,"Night User","Low User")))</f>
        <v>Low User</v>
      </c>
    </row>
    <row r="1955" spans="1:27" hidden="1" x14ac:dyDescent="0.3">
      <c r="A1955">
        <v>1204</v>
      </c>
      <c r="B1955" s="1" t="s">
        <v>46</v>
      </c>
      <c r="C1955">
        <v>81</v>
      </c>
      <c r="D1955" s="1" t="s">
        <v>22</v>
      </c>
      <c r="E1955" s="1">
        <v>1</v>
      </c>
      <c r="F1955" s="1" t="s">
        <v>23</v>
      </c>
      <c r="G1955">
        <v>0</v>
      </c>
      <c r="H1955" t="str">
        <f>IF(Append1[[#This Row],[number_vmail_messages]]&lt;=10, "Low",
IF(Append1[[#This Row],[number_vmail_messages]]&lt;=25, "Medium", "High"))</f>
        <v>Low</v>
      </c>
      <c r="I1955">
        <v>149.4</v>
      </c>
      <c r="J1955">
        <v>68</v>
      </c>
      <c r="K1955">
        <v>25.4</v>
      </c>
      <c r="L1955">
        <v>171.9</v>
      </c>
      <c r="M1955">
        <v>98</v>
      </c>
      <c r="N1955">
        <v>14.61</v>
      </c>
      <c r="O1955">
        <v>214.5</v>
      </c>
      <c r="P1955">
        <v>97</v>
      </c>
      <c r="Q1955">
        <v>9.65</v>
      </c>
      <c r="R1955">
        <v>17.899999999999999</v>
      </c>
      <c r="S1955">
        <v>3</v>
      </c>
      <c r="T1955">
        <v>4.83</v>
      </c>
      <c r="U1955" t="str">
        <f>IF(Append1[[#This Row],[total_intl_charge]] &lt;= MEDIAN(Append1[total_intl_charge]), "Low", "High")</f>
        <v>High</v>
      </c>
      <c r="V1955">
        <v>3</v>
      </c>
      <c r="W1955" t="s">
        <v>24</v>
      </c>
      <c r="X1955" s="1" t="s">
        <v>24</v>
      </c>
      <c r="Y1955">
        <f>IF(Append1[[#This Row],[churn]]="yes", 1,0)</f>
        <v>1</v>
      </c>
      <c r="Z1955" t="str">
        <f>IF(Append1[[#This Row],[total_eve_charge]]&lt;=15,"Low",
IF(Append1[[#This Row],[total_eve_charge]]&lt;=19,"Medium","High"))</f>
        <v>Low</v>
      </c>
      <c r="AA1955" s="1" t="str">
        <f>IF(Append1[[#This Row],[total_day_charge]]&gt;30,"Heavy User",
IF(Append1[[#This Row],[total_eve_charge]]&gt;20,"Evening User",
IF(Append1[[#This Row],[total_night_charge]]&gt;10,"Night User","Low User")))</f>
        <v>Low User</v>
      </c>
    </row>
    <row r="1956" spans="1:27" x14ac:dyDescent="0.3">
      <c r="A1956">
        <v>1205</v>
      </c>
      <c r="B1956" s="1" t="s">
        <v>38</v>
      </c>
      <c r="C1956">
        <v>37</v>
      </c>
      <c r="D1956" s="1" t="s">
        <v>22</v>
      </c>
      <c r="E1956" s="1">
        <v>0</v>
      </c>
      <c r="F1956" s="1" t="s">
        <v>24</v>
      </c>
      <c r="G1956">
        <v>20</v>
      </c>
      <c r="H1956" t="str">
        <f>IF(Append1[[#This Row],[number_vmail_messages]]&lt;=10, "Low",
IF(Append1[[#This Row],[number_vmail_messages]]&lt;=25, "Medium", "High"))</f>
        <v>Medium</v>
      </c>
      <c r="I1956">
        <v>264.7</v>
      </c>
      <c r="J1956">
        <v>81</v>
      </c>
      <c r="K1956">
        <v>45</v>
      </c>
      <c r="L1956">
        <v>216.5</v>
      </c>
      <c r="M1956">
        <v>110</v>
      </c>
      <c r="N1956">
        <v>18.399999999999999</v>
      </c>
      <c r="O1956">
        <v>210.7</v>
      </c>
      <c r="P1956">
        <v>102</v>
      </c>
      <c r="Q1956">
        <v>9.48</v>
      </c>
      <c r="R1956">
        <v>10.4</v>
      </c>
      <c r="S1956">
        <v>7</v>
      </c>
      <c r="T1956">
        <v>2.81</v>
      </c>
      <c r="U1956" t="str">
        <f>IF(Append1[[#This Row],[total_intl_charge]] &lt;= MEDIAN(Append1[total_intl_charge]), "Low", "High")</f>
        <v>High</v>
      </c>
      <c r="V1956">
        <v>0</v>
      </c>
      <c r="W1956" t="s">
        <v>23</v>
      </c>
      <c r="X1956" s="1" t="s">
        <v>23</v>
      </c>
      <c r="Y1956">
        <f>IF(Append1[[#This Row],[churn]]="yes", 1,0)</f>
        <v>0</v>
      </c>
      <c r="Z1956" t="str">
        <f>IF(Append1[[#This Row],[total_eve_charge]]&lt;=15,"Low",
IF(Append1[[#This Row],[total_eve_charge]]&lt;=19,"Medium","High"))</f>
        <v>Medium</v>
      </c>
      <c r="AA1956" s="1" t="str">
        <f>IF(Append1[[#This Row],[total_day_charge]]&gt;30,"Heavy User",
IF(Append1[[#This Row],[total_eve_charge]]&gt;20,"Evening User",
IF(Append1[[#This Row],[total_night_charge]]&gt;10,"Night User","Low User")))</f>
        <v>Heavy User</v>
      </c>
    </row>
    <row r="1957" spans="1:27" x14ac:dyDescent="0.3">
      <c r="A1957">
        <v>1206</v>
      </c>
      <c r="B1957" s="1" t="s">
        <v>36</v>
      </c>
      <c r="C1957">
        <v>107</v>
      </c>
      <c r="D1957" s="1" t="s">
        <v>26</v>
      </c>
      <c r="E1957" s="1">
        <v>0</v>
      </c>
      <c r="F1957" s="1" t="s">
        <v>24</v>
      </c>
      <c r="G1957">
        <v>31</v>
      </c>
      <c r="H1957" t="str">
        <f>IF(Append1[[#This Row],[number_vmail_messages]]&lt;=10, "Low",
IF(Append1[[#This Row],[number_vmail_messages]]&lt;=25, "Medium", "High"))</f>
        <v>High</v>
      </c>
      <c r="I1957">
        <v>160.30000000000001</v>
      </c>
      <c r="J1957">
        <v>45</v>
      </c>
      <c r="K1957">
        <v>27.25</v>
      </c>
      <c r="L1957">
        <v>221.5</v>
      </c>
      <c r="M1957">
        <v>70</v>
      </c>
      <c r="N1957">
        <v>18.829999999999998</v>
      </c>
      <c r="O1957">
        <v>261.60000000000002</v>
      </c>
      <c r="P1957">
        <v>109</v>
      </c>
      <c r="Q1957">
        <v>11.77</v>
      </c>
      <c r="R1957">
        <v>5.6</v>
      </c>
      <c r="S1957">
        <v>1</v>
      </c>
      <c r="T1957">
        <v>1.51</v>
      </c>
      <c r="U1957" t="str">
        <f>IF(Append1[[#This Row],[total_intl_charge]] &lt;= MEDIAN(Append1[total_intl_charge]), "Low", "High")</f>
        <v>Low</v>
      </c>
      <c r="V1957">
        <v>1</v>
      </c>
      <c r="W1957" t="s">
        <v>23</v>
      </c>
      <c r="X1957" s="1" t="s">
        <v>23</v>
      </c>
      <c r="Y1957">
        <f>IF(Append1[[#This Row],[churn]]="yes", 1,0)</f>
        <v>0</v>
      </c>
      <c r="Z1957" t="str">
        <f>IF(Append1[[#This Row],[total_eve_charge]]&lt;=15,"Low",
IF(Append1[[#This Row],[total_eve_charge]]&lt;=19,"Medium","High"))</f>
        <v>Medium</v>
      </c>
      <c r="AA1957" s="1" t="str">
        <f>IF(Append1[[#This Row],[total_day_charge]]&gt;30,"Heavy User",
IF(Append1[[#This Row],[total_eve_charge]]&gt;20,"Evening User",
IF(Append1[[#This Row],[total_night_charge]]&gt;10,"Night User","Low User")))</f>
        <v>Night User</v>
      </c>
    </row>
    <row r="1958" spans="1:27" x14ac:dyDescent="0.3">
      <c r="A1958">
        <v>1207</v>
      </c>
      <c r="B1958" s="1" t="s">
        <v>36</v>
      </c>
      <c r="C1958">
        <v>127</v>
      </c>
      <c r="D1958" s="1" t="s">
        <v>22</v>
      </c>
      <c r="E1958" s="1">
        <v>1</v>
      </c>
      <c r="F1958" s="1" t="s">
        <v>24</v>
      </c>
      <c r="G1958">
        <v>28</v>
      </c>
      <c r="H1958" t="str">
        <f>IF(Append1[[#This Row],[number_vmail_messages]]&lt;=10, "Low",
IF(Append1[[#This Row],[number_vmail_messages]]&lt;=25, "Medium", "High"))</f>
        <v>High</v>
      </c>
      <c r="I1958">
        <v>95.9</v>
      </c>
      <c r="J1958">
        <v>117</v>
      </c>
      <c r="K1958">
        <v>16.3</v>
      </c>
      <c r="L1958">
        <v>159.5</v>
      </c>
      <c r="M1958">
        <v>131</v>
      </c>
      <c r="N1958">
        <v>13.56</v>
      </c>
      <c r="O1958">
        <v>152.80000000000001</v>
      </c>
      <c r="P1958">
        <v>132</v>
      </c>
      <c r="Q1958">
        <v>6.88</v>
      </c>
      <c r="R1958">
        <v>10.4</v>
      </c>
      <c r="S1958">
        <v>3</v>
      </c>
      <c r="T1958">
        <v>2.81</v>
      </c>
      <c r="U1958" t="str">
        <f>IF(Append1[[#This Row],[total_intl_charge]] &lt;= MEDIAN(Append1[total_intl_charge]), "Low", "High")</f>
        <v>High</v>
      </c>
      <c r="V1958">
        <v>1</v>
      </c>
      <c r="W1958" t="s">
        <v>23</v>
      </c>
      <c r="X1958" s="1" t="s">
        <v>24</v>
      </c>
      <c r="Y1958">
        <f>IF(Append1[[#This Row],[churn]]="yes", 1,0)</f>
        <v>0</v>
      </c>
      <c r="Z1958" t="str">
        <f>IF(Append1[[#This Row],[total_eve_charge]]&lt;=15,"Low",
IF(Append1[[#This Row],[total_eve_charge]]&lt;=19,"Medium","High"))</f>
        <v>Low</v>
      </c>
      <c r="AA1958" s="1" t="str">
        <f>IF(Append1[[#This Row],[total_day_charge]]&gt;30,"Heavy User",
IF(Append1[[#This Row],[total_eve_charge]]&gt;20,"Evening User",
IF(Append1[[#This Row],[total_night_charge]]&gt;10,"Night User","Low User")))</f>
        <v>Low User</v>
      </c>
    </row>
    <row r="1959" spans="1:27" hidden="1" x14ac:dyDescent="0.3">
      <c r="A1959">
        <v>1208</v>
      </c>
      <c r="B1959" s="1" t="s">
        <v>47</v>
      </c>
      <c r="C1959">
        <v>78</v>
      </c>
      <c r="D1959" s="1" t="s">
        <v>32</v>
      </c>
      <c r="E1959" s="1">
        <v>0</v>
      </c>
      <c r="F1959" s="1" t="s">
        <v>23</v>
      </c>
      <c r="G1959">
        <v>0</v>
      </c>
      <c r="H1959" t="str">
        <f>IF(Append1[[#This Row],[number_vmail_messages]]&lt;=10, "Low",
IF(Append1[[#This Row],[number_vmail_messages]]&lt;=25, "Medium", "High"))</f>
        <v>Low</v>
      </c>
      <c r="I1959">
        <v>140.69999999999999</v>
      </c>
      <c r="J1959">
        <v>77</v>
      </c>
      <c r="K1959">
        <v>23.92</v>
      </c>
      <c r="L1959">
        <v>195.2</v>
      </c>
      <c r="M1959">
        <v>114</v>
      </c>
      <c r="N1959">
        <v>16.59</v>
      </c>
      <c r="O1959">
        <v>252.9</v>
      </c>
      <c r="P1959">
        <v>107</v>
      </c>
      <c r="Q1959">
        <v>11.38</v>
      </c>
      <c r="R1959">
        <v>11.7</v>
      </c>
      <c r="S1959">
        <v>5</v>
      </c>
      <c r="T1959">
        <v>3.16</v>
      </c>
      <c r="U1959" t="str">
        <f>IF(Append1[[#This Row],[total_intl_charge]] &lt;= MEDIAN(Append1[total_intl_charge]), "Low", "High")</f>
        <v>High</v>
      </c>
      <c r="V1959">
        <v>0</v>
      </c>
      <c r="W1959" t="s">
        <v>23</v>
      </c>
      <c r="X1959" s="1" t="s">
        <v>23</v>
      </c>
      <c r="Y1959">
        <f>IF(Append1[[#This Row],[churn]]="yes", 1,0)</f>
        <v>0</v>
      </c>
      <c r="Z1959" t="str">
        <f>IF(Append1[[#This Row],[total_eve_charge]]&lt;=15,"Low",
IF(Append1[[#This Row],[total_eve_charge]]&lt;=19,"Medium","High"))</f>
        <v>Medium</v>
      </c>
      <c r="AA1959" s="1" t="str">
        <f>IF(Append1[[#This Row],[total_day_charge]]&gt;30,"Heavy User",
IF(Append1[[#This Row],[total_eve_charge]]&gt;20,"Evening User",
IF(Append1[[#This Row],[total_night_charge]]&gt;10,"Night User","Low User")))</f>
        <v>Night User</v>
      </c>
    </row>
    <row r="1960" spans="1:27" hidden="1" x14ac:dyDescent="0.3">
      <c r="A1960">
        <v>1209</v>
      </c>
      <c r="B1960" s="1" t="s">
        <v>58</v>
      </c>
      <c r="C1960">
        <v>55</v>
      </c>
      <c r="D1960" s="1" t="s">
        <v>26</v>
      </c>
      <c r="E1960" s="1">
        <v>0</v>
      </c>
      <c r="F1960" s="1" t="s">
        <v>23</v>
      </c>
      <c r="G1960">
        <v>0</v>
      </c>
      <c r="H1960" t="str">
        <f>IF(Append1[[#This Row],[number_vmail_messages]]&lt;=10, "Low",
IF(Append1[[#This Row],[number_vmail_messages]]&lt;=25, "Medium", "High"))</f>
        <v>Low</v>
      </c>
      <c r="I1960">
        <v>119.7</v>
      </c>
      <c r="J1960">
        <v>148</v>
      </c>
      <c r="K1960">
        <v>20.350000000000001</v>
      </c>
      <c r="L1960">
        <v>231.8</v>
      </c>
      <c r="M1960">
        <v>96</v>
      </c>
      <c r="N1960">
        <v>19.7</v>
      </c>
      <c r="O1960">
        <v>222.3</v>
      </c>
      <c r="P1960">
        <v>113</v>
      </c>
      <c r="Q1960">
        <v>10</v>
      </c>
      <c r="R1960">
        <v>4.5999999999999996</v>
      </c>
      <c r="S1960">
        <v>2</v>
      </c>
      <c r="T1960">
        <v>1.24</v>
      </c>
      <c r="U1960" t="str">
        <f>IF(Append1[[#This Row],[total_intl_charge]] &lt;= MEDIAN(Append1[total_intl_charge]), "Low", "High")</f>
        <v>Low</v>
      </c>
      <c r="V1960">
        <v>2</v>
      </c>
      <c r="W1960" t="s">
        <v>23</v>
      </c>
      <c r="X1960" s="1" t="s">
        <v>23</v>
      </c>
      <c r="Y1960">
        <f>IF(Append1[[#This Row],[churn]]="yes", 1,0)</f>
        <v>0</v>
      </c>
      <c r="Z1960" t="str">
        <f>IF(Append1[[#This Row],[total_eve_charge]]&lt;=15,"Low",
IF(Append1[[#This Row],[total_eve_charge]]&lt;=19,"Medium","High"))</f>
        <v>High</v>
      </c>
      <c r="AA1960" s="1" t="str">
        <f>IF(Append1[[#This Row],[total_day_charge]]&gt;30,"Heavy User",
IF(Append1[[#This Row],[total_eve_charge]]&gt;20,"Evening User",
IF(Append1[[#This Row],[total_night_charge]]&gt;10,"Night User","Low User")))</f>
        <v>Low User</v>
      </c>
    </row>
    <row r="1961" spans="1:27" x14ac:dyDescent="0.3">
      <c r="A1961">
        <v>1210</v>
      </c>
      <c r="B1961" s="1" t="s">
        <v>56</v>
      </c>
      <c r="C1961">
        <v>86</v>
      </c>
      <c r="D1961" s="1" t="s">
        <v>22</v>
      </c>
      <c r="E1961" s="1">
        <v>0</v>
      </c>
      <c r="F1961" s="1" t="s">
        <v>24</v>
      </c>
      <c r="G1961">
        <v>30</v>
      </c>
      <c r="H1961" t="str">
        <f>IF(Append1[[#This Row],[number_vmail_messages]]&lt;=10, "Low",
IF(Append1[[#This Row],[number_vmail_messages]]&lt;=25, "Medium", "High"))</f>
        <v>High</v>
      </c>
      <c r="I1961">
        <v>99.9</v>
      </c>
      <c r="J1961">
        <v>84</v>
      </c>
      <c r="K1961">
        <v>16.98</v>
      </c>
      <c r="L1961">
        <v>263.5</v>
      </c>
      <c r="M1961">
        <v>125</v>
      </c>
      <c r="N1961">
        <v>22.4</v>
      </c>
      <c r="O1961">
        <v>254.7</v>
      </c>
      <c r="P1961">
        <v>90</v>
      </c>
      <c r="Q1961">
        <v>11.46</v>
      </c>
      <c r="R1961">
        <v>9.8000000000000007</v>
      </c>
      <c r="S1961">
        <v>7</v>
      </c>
      <c r="T1961">
        <v>2.65</v>
      </c>
      <c r="U1961" t="str">
        <f>IF(Append1[[#This Row],[total_intl_charge]] &lt;= MEDIAN(Append1[total_intl_charge]), "Low", "High")</f>
        <v>Low</v>
      </c>
      <c r="V1961">
        <v>2</v>
      </c>
      <c r="W1961" t="s">
        <v>23</v>
      </c>
      <c r="X1961" s="1" t="s">
        <v>23</v>
      </c>
      <c r="Y1961">
        <f>IF(Append1[[#This Row],[churn]]="yes", 1,0)</f>
        <v>0</v>
      </c>
      <c r="Z1961" t="str">
        <f>IF(Append1[[#This Row],[total_eve_charge]]&lt;=15,"Low",
IF(Append1[[#This Row],[total_eve_charge]]&lt;=19,"Medium","High"))</f>
        <v>High</v>
      </c>
      <c r="AA1961" s="1" t="str">
        <f>IF(Append1[[#This Row],[total_day_charge]]&gt;30,"Heavy User",
IF(Append1[[#This Row],[total_eve_charge]]&gt;20,"Evening User",
IF(Append1[[#This Row],[total_night_charge]]&gt;10,"Night User","Low User")))</f>
        <v>Evening User</v>
      </c>
    </row>
    <row r="1962" spans="1:27" hidden="1" x14ac:dyDescent="0.3">
      <c r="A1962">
        <v>1211</v>
      </c>
      <c r="B1962" s="1" t="s">
        <v>61</v>
      </c>
      <c r="C1962">
        <v>176</v>
      </c>
      <c r="D1962" s="1" t="s">
        <v>22</v>
      </c>
      <c r="E1962" s="1">
        <v>0</v>
      </c>
      <c r="F1962" s="1" t="s">
        <v>23</v>
      </c>
      <c r="G1962">
        <v>0</v>
      </c>
      <c r="H1962" t="str">
        <f>IF(Append1[[#This Row],[number_vmail_messages]]&lt;=10, "Low",
IF(Append1[[#This Row],[number_vmail_messages]]&lt;=25, "Medium", "High"))</f>
        <v>Low</v>
      </c>
      <c r="I1962">
        <v>250.9</v>
      </c>
      <c r="J1962">
        <v>108</v>
      </c>
      <c r="K1962">
        <v>42.65</v>
      </c>
      <c r="L1962">
        <v>171.4</v>
      </c>
      <c r="M1962">
        <v>100</v>
      </c>
      <c r="N1962">
        <v>14.57</v>
      </c>
      <c r="O1962">
        <v>148.6</v>
      </c>
      <c r="P1962">
        <v>85</v>
      </c>
      <c r="Q1962">
        <v>6.69</v>
      </c>
      <c r="R1962">
        <v>9.6</v>
      </c>
      <c r="S1962">
        <v>6</v>
      </c>
      <c r="T1962">
        <v>2.59</v>
      </c>
      <c r="U1962" t="str">
        <f>IF(Append1[[#This Row],[total_intl_charge]] &lt;= MEDIAN(Append1[total_intl_charge]), "Low", "High")</f>
        <v>Low</v>
      </c>
      <c r="V1962">
        <v>2</v>
      </c>
      <c r="W1962" t="s">
        <v>23</v>
      </c>
      <c r="X1962" s="1" t="s">
        <v>23</v>
      </c>
      <c r="Y1962">
        <f>IF(Append1[[#This Row],[churn]]="yes", 1,0)</f>
        <v>0</v>
      </c>
      <c r="Z1962" t="str">
        <f>IF(Append1[[#This Row],[total_eve_charge]]&lt;=15,"Low",
IF(Append1[[#This Row],[total_eve_charge]]&lt;=19,"Medium","High"))</f>
        <v>Low</v>
      </c>
      <c r="AA1962" s="1" t="str">
        <f>IF(Append1[[#This Row],[total_day_charge]]&gt;30,"Heavy User",
IF(Append1[[#This Row],[total_eve_charge]]&gt;20,"Evening User",
IF(Append1[[#This Row],[total_night_charge]]&gt;10,"Night User","Low User")))</f>
        <v>Heavy User</v>
      </c>
    </row>
    <row r="1963" spans="1:27" hidden="1" x14ac:dyDescent="0.3">
      <c r="A1963">
        <v>1212</v>
      </c>
      <c r="B1963" s="1" t="s">
        <v>25</v>
      </c>
      <c r="C1963">
        <v>96</v>
      </c>
      <c r="D1963" s="1" t="s">
        <v>22</v>
      </c>
      <c r="E1963" s="1">
        <v>1</v>
      </c>
      <c r="F1963" s="1" t="s">
        <v>23</v>
      </c>
      <c r="G1963">
        <v>0</v>
      </c>
      <c r="H1963" t="str">
        <f>IF(Append1[[#This Row],[number_vmail_messages]]&lt;=10, "Low",
IF(Append1[[#This Row],[number_vmail_messages]]&lt;=25, "Medium", "High"))</f>
        <v>Low</v>
      </c>
      <c r="I1963">
        <v>200.6</v>
      </c>
      <c r="J1963">
        <v>117</v>
      </c>
      <c r="K1963">
        <v>34.1</v>
      </c>
      <c r="L1963">
        <v>289.5</v>
      </c>
      <c r="M1963">
        <v>120</v>
      </c>
      <c r="N1963">
        <v>24.61</v>
      </c>
      <c r="O1963">
        <v>98.3</v>
      </c>
      <c r="P1963">
        <v>95</v>
      </c>
      <c r="Q1963">
        <v>4.42</v>
      </c>
      <c r="R1963">
        <v>11.2</v>
      </c>
      <c r="S1963">
        <v>5</v>
      </c>
      <c r="T1963">
        <v>3.02</v>
      </c>
      <c r="U1963" t="str">
        <f>IF(Append1[[#This Row],[total_intl_charge]] &lt;= MEDIAN(Append1[total_intl_charge]), "Low", "High")</f>
        <v>High</v>
      </c>
      <c r="V1963">
        <v>2</v>
      </c>
      <c r="W1963" t="s">
        <v>23</v>
      </c>
      <c r="X1963" s="1" t="s">
        <v>24</v>
      </c>
      <c r="Y1963">
        <f>IF(Append1[[#This Row],[churn]]="yes", 1,0)</f>
        <v>0</v>
      </c>
      <c r="Z1963" t="str">
        <f>IF(Append1[[#This Row],[total_eve_charge]]&lt;=15,"Low",
IF(Append1[[#This Row],[total_eve_charge]]&lt;=19,"Medium","High"))</f>
        <v>High</v>
      </c>
      <c r="AA1963" s="1" t="str">
        <f>IF(Append1[[#This Row],[total_day_charge]]&gt;30,"Heavy User",
IF(Append1[[#This Row],[total_eve_charge]]&gt;20,"Evening User",
IF(Append1[[#This Row],[total_night_charge]]&gt;10,"Night User","Low User")))</f>
        <v>Heavy User</v>
      </c>
    </row>
    <row r="1964" spans="1:27" x14ac:dyDescent="0.3">
      <c r="A1964">
        <v>1213</v>
      </c>
      <c r="B1964" s="1" t="s">
        <v>71</v>
      </c>
      <c r="C1964">
        <v>11</v>
      </c>
      <c r="D1964" s="1" t="s">
        <v>26</v>
      </c>
      <c r="E1964" s="1">
        <v>0</v>
      </c>
      <c r="F1964" s="1" t="s">
        <v>24</v>
      </c>
      <c r="G1964">
        <v>38</v>
      </c>
      <c r="H1964" t="str">
        <f>IF(Append1[[#This Row],[number_vmail_messages]]&lt;=10, "Low",
IF(Append1[[#This Row],[number_vmail_messages]]&lt;=25, "Medium", "High"))</f>
        <v>High</v>
      </c>
      <c r="I1964">
        <v>209.8</v>
      </c>
      <c r="J1964">
        <v>130</v>
      </c>
      <c r="K1964">
        <v>35.67</v>
      </c>
      <c r="L1964">
        <v>196.6</v>
      </c>
      <c r="M1964">
        <v>84</v>
      </c>
      <c r="N1964">
        <v>16.71</v>
      </c>
      <c r="O1964">
        <v>233</v>
      </c>
      <c r="P1964">
        <v>79</v>
      </c>
      <c r="Q1964">
        <v>10.49</v>
      </c>
      <c r="R1964">
        <v>7</v>
      </c>
      <c r="S1964">
        <v>7</v>
      </c>
      <c r="T1964">
        <v>1.89</v>
      </c>
      <c r="U1964" t="str">
        <f>IF(Append1[[#This Row],[total_intl_charge]] &lt;= MEDIAN(Append1[total_intl_charge]), "Low", "High")</f>
        <v>Low</v>
      </c>
      <c r="V1964">
        <v>1</v>
      </c>
      <c r="W1964" t="s">
        <v>23</v>
      </c>
      <c r="X1964" s="1" t="s">
        <v>23</v>
      </c>
      <c r="Y1964">
        <f>IF(Append1[[#This Row],[churn]]="yes", 1,0)</f>
        <v>0</v>
      </c>
      <c r="Z1964" t="str">
        <f>IF(Append1[[#This Row],[total_eve_charge]]&lt;=15,"Low",
IF(Append1[[#This Row],[total_eve_charge]]&lt;=19,"Medium","High"))</f>
        <v>Medium</v>
      </c>
      <c r="AA1964" s="1" t="str">
        <f>IF(Append1[[#This Row],[total_day_charge]]&gt;30,"Heavy User",
IF(Append1[[#This Row],[total_eve_charge]]&gt;20,"Evening User",
IF(Append1[[#This Row],[total_night_charge]]&gt;10,"Night User","Low User")))</f>
        <v>Heavy User</v>
      </c>
    </row>
    <row r="1965" spans="1:27" x14ac:dyDescent="0.3">
      <c r="A1965">
        <v>1214</v>
      </c>
      <c r="B1965" s="1" t="s">
        <v>71</v>
      </c>
      <c r="C1965">
        <v>48</v>
      </c>
      <c r="D1965" s="1" t="s">
        <v>22</v>
      </c>
      <c r="E1965" s="1">
        <v>0</v>
      </c>
      <c r="F1965" s="1" t="s">
        <v>24</v>
      </c>
      <c r="G1965">
        <v>34</v>
      </c>
      <c r="H1965" t="str">
        <f>IF(Append1[[#This Row],[number_vmail_messages]]&lt;=10, "Low",
IF(Append1[[#This Row],[number_vmail_messages]]&lt;=25, "Medium", "High"))</f>
        <v>High</v>
      </c>
      <c r="I1965">
        <v>198</v>
      </c>
      <c r="J1965">
        <v>70</v>
      </c>
      <c r="K1965">
        <v>33.659999999999997</v>
      </c>
      <c r="L1965">
        <v>273.7</v>
      </c>
      <c r="M1965">
        <v>121</v>
      </c>
      <c r="N1965">
        <v>23.26</v>
      </c>
      <c r="O1965">
        <v>217.9</v>
      </c>
      <c r="P1965">
        <v>71</v>
      </c>
      <c r="Q1965">
        <v>9.81</v>
      </c>
      <c r="R1965">
        <v>7.6</v>
      </c>
      <c r="S1965">
        <v>4</v>
      </c>
      <c r="T1965">
        <v>2.0499999999999998</v>
      </c>
      <c r="U1965" t="str">
        <f>IF(Append1[[#This Row],[total_intl_charge]] &lt;= MEDIAN(Append1[total_intl_charge]), "Low", "High")</f>
        <v>Low</v>
      </c>
      <c r="V1965">
        <v>1</v>
      </c>
      <c r="W1965" t="s">
        <v>23</v>
      </c>
      <c r="X1965" s="1" t="s">
        <v>23</v>
      </c>
      <c r="Y1965">
        <f>IF(Append1[[#This Row],[churn]]="yes", 1,0)</f>
        <v>0</v>
      </c>
      <c r="Z1965" t="str">
        <f>IF(Append1[[#This Row],[total_eve_charge]]&lt;=15,"Low",
IF(Append1[[#This Row],[total_eve_charge]]&lt;=19,"Medium","High"))</f>
        <v>High</v>
      </c>
      <c r="AA1965" s="1" t="str">
        <f>IF(Append1[[#This Row],[total_day_charge]]&gt;30,"Heavy User",
IF(Append1[[#This Row],[total_eve_charge]]&gt;20,"Evening User",
IF(Append1[[#This Row],[total_night_charge]]&gt;10,"Night User","Low User")))</f>
        <v>Heavy User</v>
      </c>
    </row>
    <row r="1966" spans="1:27" hidden="1" x14ac:dyDescent="0.3">
      <c r="A1966">
        <v>1215</v>
      </c>
      <c r="B1966" s="1" t="s">
        <v>34</v>
      </c>
      <c r="C1966">
        <v>127</v>
      </c>
      <c r="D1966" s="1" t="s">
        <v>26</v>
      </c>
      <c r="E1966" s="1">
        <v>0</v>
      </c>
      <c r="F1966" s="1" t="s">
        <v>23</v>
      </c>
      <c r="G1966">
        <v>0</v>
      </c>
      <c r="H1966" t="str">
        <f>IF(Append1[[#This Row],[number_vmail_messages]]&lt;=10, "Low",
IF(Append1[[#This Row],[number_vmail_messages]]&lt;=25, "Medium", "High"))</f>
        <v>Low</v>
      </c>
      <c r="I1966">
        <v>239.8</v>
      </c>
      <c r="J1966">
        <v>107</v>
      </c>
      <c r="K1966">
        <v>40.770000000000003</v>
      </c>
      <c r="L1966">
        <v>128.9</v>
      </c>
      <c r="M1966">
        <v>121</v>
      </c>
      <c r="N1966">
        <v>10.96</v>
      </c>
      <c r="O1966">
        <v>249.9</v>
      </c>
      <c r="P1966">
        <v>110</v>
      </c>
      <c r="Q1966">
        <v>11.25</v>
      </c>
      <c r="R1966">
        <v>11.3</v>
      </c>
      <c r="S1966">
        <v>5</v>
      </c>
      <c r="T1966">
        <v>3.05</v>
      </c>
      <c r="U1966" t="str">
        <f>IF(Append1[[#This Row],[total_intl_charge]] &lt;= MEDIAN(Append1[total_intl_charge]), "Low", "High")</f>
        <v>High</v>
      </c>
      <c r="V1966">
        <v>1</v>
      </c>
      <c r="W1966" t="s">
        <v>23</v>
      </c>
      <c r="X1966" s="1" t="s">
        <v>23</v>
      </c>
      <c r="Y1966">
        <f>IF(Append1[[#This Row],[churn]]="yes", 1,0)</f>
        <v>0</v>
      </c>
      <c r="Z1966" t="str">
        <f>IF(Append1[[#This Row],[total_eve_charge]]&lt;=15,"Low",
IF(Append1[[#This Row],[total_eve_charge]]&lt;=19,"Medium","High"))</f>
        <v>Low</v>
      </c>
      <c r="AA1966" s="1" t="str">
        <f>IF(Append1[[#This Row],[total_day_charge]]&gt;30,"Heavy User",
IF(Append1[[#This Row],[total_eve_charge]]&gt;20,"Evening User",
IF(Append1[[#This Row],[total_night_charge]]&gt;10,"Night User","Low User")))</f>
        <v>Heavy User</v>
      </c>
    </row>
    <row r="1967" spans="1:27" hidden="1" x14ac:dyDescent="0.3">
      <c r="A1967">
        <v>1216</v>
      </c>
      <c r="B1967" s="1" t="s">
        <v>46</v>
      </c>
      <c r="C1967">
        <v>79</v>
      </c>
      <c r="D1967" s="1" t="s">
        <v>26</v>
      </c>
      <c r="E1967" s="1">
        <v>0</v>
      </c>
      <c r="F1967" s="1" t="s">
        <v>23</v>
      </c>
      <c r="G1967">
        <v>0</v>
      </c>
      <c r="H1967" t="str">
        <f>IF(Append1[[#This Row],[number_vmail_messages]]&lt;=10, "Low",
IF(Append1[[#This Row],[number_vmail_messages]]&lt;=25, "Medium", "High"))</f>
        <v>Low</v>
      </c>
      <c r="I1967">
        <v>220.9</v>
      </c>
      <c r="J1967">
        <v>107</v>
      </c>
      <c r="K1967">
        <v>37.549999999999997</v>
      </c>
      <c r="L1967">
        <v>192.2</v>
      </c>
      <c r="M1967">
        <v>97</v>
      </c>
      <c r="N1967">
        <v>16.34</v>
      </c>
      <c r="O1967">
        <v>161</v>
      </c>
      <c r="P1967">
        <v>74</v>
      </c>
      <c r="Q1967">
        <v>7.25</v>
      </c>
      <c r="R1967">
        <v>12.2</v>
      </c>
      <c r="S1967">
        <v>2</v>
      </c>
      <c r="T1967">
        <v>3.29</v>
      </c>
      <c r="U1967" t="str">
        <f>IF(Append1[[#This Row],[total_intl_charge]] &lt;= MEDIAN(Append1[total_intl_charge]), "Low", "High")</f>
        <v>High</v>
      </c>
      <c r="V1967">
        <v>1</v>
      </c>
      <c r="W1967" t="s">
        <v>23</v>
      </c>
      <c r="X1967" s="1" t="s">
        <v>23</v>
      </c>
      <c r="Y1967">
        <f>IF(Append1[[#This Row],[churn]]="yes", 1,0)</f>
        <v>0</v>
      </c>
      <c r="Z1967" t="str">
        <f>IF(Append1[[#This Row],[total_eve_charge]]&lt;=15,"Low",
IF(Append1[[#This Row],[total_eve_charge]]&lt;=19,"Medium","High"))</f>
        <v>Medium</v>
      </c>
      <c r="AA1967" s="1" t="str">
        <f>IF(Append1[[#This Row],[total_day_charge]]&gt;30,"Heavy User",
IF(Append1[[#This Row],[total_eve_charge]]&gt;20,"Evening User",
IF(Append1[[#This Row],[total_night_charge]]&gt;10,"Night User","Low User")))</f>
        <v>Heavy User</v>
      </c>
    </row>
    <row r="1968" spans="1:27" x14ac:dyDescent="0.3">
      <c r="A1968">
        <v>1217</v>
      </c>
      <c r="B1968" s="1" t="s">
        <v>46</v>
      </c>
      <c r="C1968">
        <v>83</v>
      </c>
      <c r="D1968" s="1" t="s">
        <v>26</v>
      </c>
      <c r="E1968" s="1">
        <v>0</v>
      </c>
      <c r="F1968" s="1" t="s">
        <v>24</v>
      </c>
      <c r="G1968">
        <v>26</v>
      </c>
      <c r="H1968" t="str">
        <f>IF(Append1[[#This Row],[number_vmail_messages]]&lt;=10, "Low",
IF(Append1[[#This Row],[number_vmail_messages]]&lt;=25, "Medium", "High"))</f>
        <v>High</v>
      </c>
      <c r="I1968">
        <v>226.4</v>
      </c>
      <c r="J1968">
        <v>117</v>
      </c>
      <c r="K1968">
        <v>38.49</v>
      </c>
      <c r="L1968">
        <v>234.7</v>
      </c>
      <c r="M1968">
        <v>97</v>
      </c>
      <c r="N1968">
        <v>19.95</v>
      </c>
      <c r="O1968">
        <v>133.6</v>
      </c>
      <c r="P1968">
        <v>82</v>
      </c>
      <c r="Q1968">
        <v>6.01</v>
      </c>
      <c r="R1968">
        <v>10.8</v>
      </c>
      <c r="S1968">
        <v>7</v>
      </c>
      <c r="T1968">
        <v>2.92</v>
      </c>
      <c r="U1968" t="str">
        <f>IF(Append1[[#This Row],[total_intl_charge]] &lt;= MEDIAN(Append1[total_intl_charge]), "Low", "High")</f>
        <v>High</v>
      </c>
      <c r="V1968">
        <v>1</v>
      </c>
      <c r="W1968" t="s">
        <v>23</v>
      </c>
      <c r="X1968" s="1" t="s">
        <v>23</v>
      </c>
      <c r="Y1968">
        <f>IF(Append1[[#This Row],[churn]]="yes", 1,0)</f>
        <v>0</v>
      </c>
      <c r="Z1968" t="str">
        <f>IF(Append1[[#This Row],[total_eve_charge]]&lt;=15,"Low",
IF(Append1[[#This Row],[total_eve_charge]]&lt;=19,"Medium","High"))</f>
        <v>High</v>
      </c>
      <c r="AA1968" s="1" t="str">
        <f>IF(Append1[[#This Row],[total_day_charge]]&gt;30,"Heavy User",
IF(Append1[[#This Row],[total_eve_charge]]&gt;20,"Evening User",
IF(Append1[[#This Row],[total_night_charge]]&gt;10,"Night User","Low User")))</f>
        <v>Heavy User</v>
      </c>
    </row>
    <row r="1969" spans="1:27" hidden="1" x14ac:dyDescent="0.3">
      <c r="A1969">
        <v>1218</v>
      </c>
      <c r="B1969" s="1" t="s">
        <v>70</v>
      </c>
      <c r="C1969">
        <v>60</v>
      </c>
      <c r="D1969" s="1" t="s">
        <v>26</v>
      </c>
      <c r="E1969" s="1">
        <v>0</v>
      </c>
      <c r="F1969" s="1" t="s">
        <v>23</v>
      </c>
      <c r="G1969">
        <v>0</v>
      </c>
      <c r="H1969" t="str">
        <f>IF(Append1[[#This Row],[number_vmail_messages]]&lt;=10, "Low",
IF(Append1[[#This Row],[number_vmail_messages]]&lt;=25, "Medium", "High"))</f>
        <v>Low</v>
      </c>
      <c r="I1969">
        <v>203.2</v>
      </c>
      <c r="J1969">
        <v>99</v>
      </c>
      <c r="K1969">
        <v>34.54</v>
      </c>
      <c r="L1969">
        <v>235.8</v>
      </c>
      <c r="M1969">
        <v>131</v>
      </c>
      <c r="N1969">
        <v>20.04</v>
      </c>
      <c r="O1969">
        <v>224.9</v>
      </c>
      <c r="P1969">
        <v>112</v>
      </c>
      <c r="Q1969">
        <v>10.119999999999999</v>
      </c>
      <c r="R1969">
        <v>15.1</v>
      </c>
      <c r="S1969">
        <v>6</v>
      </c>
      <c r="T1969">
        <v>4.08</v>
      </c>
      <c r="U1969" t="str">
        <f>IF(Append1[[#This Row],[total_intl_charge]] &lt;= MEDIAN(Append1[total_intl_charge]), "Low", "High")</f>
        <v>High</v>
      </c>
      <c r="V1969">
        <v>2</v>
      </c>
      <c r="W1969" t="s">
        <v>23</v>
      </c>
      <c r="X1969" s="1" t="s">
        <v>23</v>
      </c>
      <c r="Y1969">
        <f>IF(Append1[[#This Row],[churn]]="yes", 1,0)</f>
        <v>0</v>
      </c>
      <c r="Z1969" t="str">
        <f>IF(Append1[[#This Row],[total_eve_charge]]&lt;=15,"Low",
IF(Append1[[#This Row],[total_eve_charge]]&lt;=19,"Medium","High"))</f>
        <v>High</v>
      </c>
      <c r="AA1969" s="1" t="str">
        <f>IF(Append1[[#This Row],[total_day_charge]]&gt;30,"Heavy User",
IF(Append1[[#This Row],[total_eve_charge]]&gt;20,"Evening User",
IF(Append1[[#This Row],[total_night_charge]]&gt;10,"Night User","Low User")))</f>
        <v>Heavy User</v>
      </c>
    </row>
    <row r="1970" spans="1:27" hidden="1" x14ac:dyDescent="0.3">
      <c r="A1970">
        <v>1219</v>
      </c>
      <c r="B1970" s="1" t="s">
        <v>28</v>
      </c>
      <c r="C1970">
        <v>122</v>
      </c>
      <c r="D1970" s="1" t="s">
        <v>22</v>
      </c>
      <c r="E1970" s="1">
        <v>0</v>
      </c>
      <c r="F1970" s="1" t="s">
        <v>23</v>
      </c>
      <c r="G1970">
        <v>0</v>
      </c>
      <c r="H1970" t="str">
        <f>IF(Append1[[#This Row],[number_vmail_messages]]&lt;=10, "Low",
IF(Append1[[#This Row],[number_vmail_messages]]&lt;=25, "Medium", "High"))</f>
        <v>Low</v>
      </c>
      <c r="I1970">
        <v>136.69999999999999</v>
      </c>
      <c r="J1970">
        <v>115</v>
      </c>
      <c r="K1970">
        <v>23.24</v>
      </c>
      <c r="L1970">
        <v>243.1</v>
      </c>
      <c r="M1970">
        <v>137</v>
      </c>
      <c r="N1970">
        <v>20.66</v>
      </c>
      <c r="O1970">
        <v>188.9</v>
      </c>
      <c r="P1970">
        <v>110</v>
      </c>
      <c r="Q1970">
        <v>8.5</v>
      </c>
      <c r="R1970">
        <v>8.6</v>
      </c>
      <c r="S1970">
        <v>4</v>
      </c>
      <c r="T1970">
        <v>2.3199999999999998</v>
      </c>
      <c r="U1970" t="str">
        <f>IF(Append1[[#This Row],[total_intl_charge]] &lt;= MEDIAN(Append1[total_intl_charge]), "Low", "High")</f>
        <v>Low</v>
      </c>
      <c r="V1970">
        <v>0</v>
      </c>
      <c r="W1970" t="s">
        <v>23</v>
      </c>
      <c r="X1970" s="1" t="s">
        <v>23</v>
      </c>
      <c r="Y1970">
        <f>IF(Append1[[#This Row],[churn]]="yes", 1,0)</f>
        <v>0</v>
      </c>
      <c r="Z1970" t="str">
        <f>IF(Append1[[#This Row],[total_eve_charge]]&lt;=15,"Low",
IF(Append1[[#This Row],[total_eve_charge]]&lt;=19,"Medium","High"))</f>
        <v>High</v>
      </c>
      <c r="AA1970" s="1" t="str">
        <f>IF(Append1[[#This Row],[total_day_charge]]&gt;30,"Heavy User",
IF(Append1[[#This Row],[total_eve_charge]]&gt;20,"Evening User",
IF(Append1[[#This Row],[total_night_charge]]&gt;10,"Night User","Low User")))</f>
        <v>Evening User</v>
      </c>
    </row>
    <row r="1971" spans="1:27" hidden="1" x14ac:dyDescent="0.3">
      <c r="A1971">
        <v>1220</v>
      </c>
      <c r="B1971" s="1" t="s">
        <v>47</v>
      </c>
      <c r="C1971">
        <v>136</v>
      </c>
      <c r="D1971" s="1" t="s">
        <v>32</v>
      </c>
      <c r="E1971" s="1">
        <v>0</v>
      </c>
      <c r="F1971" s="1" t="s">
        <v>23</v>
      </c>
      <c r="G1971">
        <v>0</v>
      </c>
      <c r="H1971" t="str">
        <f>IF(Append1[[#This Row],[number_vmail_messages]]&lt;=10, "Low",
IF(Append1[[#This Row],[number_vmail_messages]]&lt;=25, "Medium", "High"))</f>
        <v>Low</v>
      </c>
      <c r="I1971">
        <v>152.6</v>
      </c>
      <c r="J1971">
        <v>97</v>
      </c>
      <c r="K1971">
        <v>25.94</v>
      </c>
      <c r="L1971">
        <v>208.9</v>
      </c>
      <c r="M1971">
        <v>85</v>
      </c>
      <c r="N1971">
        <v>17.760000000000002</v>
      </c>
      <c r="O1971">
        <v>119.1</v>
      </c>
      <c r="P1971">
        <v>99</v>
      </c>
      <c r="Q1971">
        <v>5.36</v>
      </c>
      <c r="R1971">
        <v>5</v>
      </c>
      <c r="S1971">
        <v>10</v>
      </c>
      <c r="T1971">
        <v>1.35</v>
      </c>
      <c r="U1971" t="str">
        <f>IF(Append1[[#This Row],[total_intl_charge]] &lt;= MEDIAN(Append1[total_intl_charge]), "Low", "High")</f>
        <v>Low</v>
      </c>
      <c r="V1971">
        <v>1</v>
      </c>
      <c r="W1971" t="s">
        <v>23</v>
      </c>
      <c r="X1971" s="1" t="s">
        <v>23</v>
      </c>
      <c r="Y1971">
        <f>IF(Append1[[#This Row],[churn]]="yes", 1,0)</f>
        <v>0</v>
      </c>
      <c r="Z1971" t="str">
        <f>IF(Append1[[#This Row],[total_eve_charge]]&lt;=15,"Low",
IF(Append1[[#This Row],[total_eve_charge]]&lt;=19,"Medium","High"))</f>
        <v>Medium</v>
      </c>
      <c r="AA1971" s="1" t="str">
        <f>IF(Append1[[#This Row],[total_day_charge]]&gt;30,"Heavy User",
IF(Append1[[#This Row],[total_eve_charge]]&gt;20,"Evening User",
IF(Append1[[#This Row],[total_night_charge]]&gt;10,"Night User","Low User")))</f>
        <v>Low User</v>
      </c>
    </row>
    <row r="1972" spans="1:27" x14ac:dyDescent="0.3">
      <c r="A1972">
        <v>1221</v>
      </c>
      <c r="B1972" s="1" t="s">
        <v>72</v>
      </c>
      <c r="C1972">
        <v>172</v>
      </c>
      <c r="D1972" s="1" t="s">
        <v>32</v>
      </c>
      <c r="E1972" s="1">
        <v>0</v>
      </c>
      <c r="F1972" s="1" t="s">
        <v>24</v>
      </c>
      <c r="G1972">
        <v>47</v>
      </c>
      <c r="H1972" t="str">
        <f>IF(Append1[[#This Row],[number_vmail_messages]]&lt;=10, "Low",
IF(Append1[[#This Row],[number_vmail_messages]]&lt;=25, "Medium", "High"))</f>
        <v>High</v>
      </c>
      <c r="I1972">
        <v>274.89999999999998</v>
      </c>
      <c r="J1972">
        <v>102</v>
      </c>
      <c r="K1972">
        <v>46.73</v>
      </c>
      <c r="L1972">
        <v>186.6</v>
      </c>
      <c r="M1972">
        <v>118</v>
      </c>
      <c r="N1972">
        <v>15.86</v>
      </c>
      <c r="O1972">
        <v>245</v>
      </c>
      <c r="P1972">
        <v>123</v>
      </c>
      <c r="Q1972">
        <v>11.03</v>
      </c>
      <c r="R1972">
        <v>8.8000000000000007</v>
      </c>
      <c r="S1972">
        <v>2</v>
      </c>
      <c r="T1972">
        <v>2.38</v>
      </c>
      <c r="U1972" t="str">
        <f>IF(Append1[[#This Row],[total_intl_charge]] &lt;= MEDIAN(Append1[total_intl_charge]), "Low", "High")</f>
        <v>Low</v>
      </c>
      <c r="V1972">
        <v>1</v>
      </c>
      <c r="W1972" t="s">
        <v>23</v>
      </c>
      <c r="X1972" s="1" t="s">
        <v>23</v>
      </c>
      <c r="Y1972">
        <f>IF(Append1[[#This Row],[churn]]="yes", 1,0)</f>
        <v>0</v>
      </c>
      <c r="Z1972" t="str">
        <f>IF(Append1[[#This Row],[total_eve_charge]]&lt;=15,"Low",
IF(Append1[[#This Row],[total_eve_charge]]&lt;=19,"Medium","High"))</f>
        <v>Medium</v>
      </c>
      <c r="AA1972" s="1" t="str">
        <f>IF(Append1[[#This Row],[total_day_charge]]&gt;30,"Heavy User",
IF(Append1[[#This Row],[total_eve_charge]]&gt;20,"Evening User",
IF(Append1[[#This Row],[total_night_charge]]&gt;10,"Night User","Low User")))</f>
        <v>Heavy User</v>
      </c>
    </row>
    <row r="1973" spans="1:27" hidden="1" x14ac:dyDescent="0.3">
      <c r="A1973">
        <v>1222</v>
      </c>
      <c r="B1973" s="1" t="s">
        <v>71</v>
      </c>
      <c r="C1973">
        <v>79</v>
      </c>
      <c r="D1973" s="1" t="s">
        <v>22</v>
      </c>
      <c r="E1973" s="1">
        <v>0</v>
      </c>
      <c r="F1973" s="1" t="s">
        <v>23</v>
      </c>
      <c r="G1973">
        <v>0</v>
      </c>
      <c r="H1973" t="str">
        <f>IF(Append1[[#This Row],[number_vmail_messages]]&lt;=10, "Low",
IF(Append1[[#This Row],[number_vmail_messages]]&lt;=25, "Medium", "High"))</f>
        <v>Low</v>
      </c>
      <c r="I1973">
        <v>222.3</v>
      </c>
      <c r="J1973">
        <v>99</v>
      </c>
      <c r="K1973">
        <v>37.79</v>
      </c>
      <c r="L1973">
        <v>146.19999999999999</v>
      </c>
      <c r="M1973">
        <v>82</v>
      </c>
      <c r="N1973">
        <v>12.43</v>
      </c>
      <c r="O1973">
        <v>275.60000000000002</v>
      </c>
      <c r="P1973">
        <v>82</v>
      </c>
      <c r="Q1973">
        <v>12.4</v>
      </c>
      <c r="R1973">
        <v>8.9</v>
      </c>
      <c r="S1973">
        <v>4</v>
      </c>
      <c r="T1973">
        <v>2.4</v>
      </c>
      <c r="U1973" t="str">
        <f>IF(Append1[[#This Row],[total_intl_charge]] &lt;= MEDIAN(Append1[total_intl_charge]), "Low", "High")</f>
        <v>Low</v>
      </c>
      <c r="V1973">
        <v>3</v>
      </c>
      <c r="W1973" t="s">
        <v>23</v>
      </c>
      <c r="X1973" s="1" t="s">
        <v>23</v>
      </c>
      <c r="Y1973">
        <f>IF(Append1[[#This Row],[churn]]="yes", 1,0)</f>
        <v>0</v>
      </c>
      <c r="Z1973" t="str">
        <f>IF(Append1[[#This Row],[total_eve_charge]]&lt;=15,"Low",
IF(Append1[[#This Row],[total_eve_charge]]&lt;=19,"Medium","High"))</f>
        <v>Low</v>
      </c>
      <c r="AA1973" s="1" t="str">
        <f>IF(Append1[[#This Row],[total_day_charge]]&gt;30,"Heavy User",
IF(Append1[[#This Row],[total_eve_charge]]&gt;20,"Evening User",
IF(Append1[[#This Row],[total_night_charge]]&gt;10,"Night User","Low User")))</f>
        <v>Heavy User</v>
      </c>
    </row>
    <row r="1974" spans="1:27" x14ac:dyDescent="0.3">
      <c r="A1974">
        <v>1223</v>
      </c>
      <c r="B1974" s="1" t="s">
        <v>35</v>
      </c>
      <c r="C1974">
        <v>55</v>
      </c>
      <c r="D1974" s="1" t="s">
        <v>26</v>
      </c>
      <c r="E1974" s="1">
        <v>0</v>
      </c>
      <c r="F1974" s="1" t="s">
        <v>24</v>
      </c>
      <c r="G1974">
        <v>8</v>
      </c>
      <c r="H1974" t="str">
        <f>IF(Append1[[#This Row],[number_vmail_messages]]&lt;=10, "Low",
IF(Append1[[#This Row],[number_vmail_messages]]&lt;=25, "Medium", "High"))</f>
        <v>Low</v>
      </c>
      <c r="I1974">
        <v>222.5</v>
      </c>
      <c r="J1974">
        <v>104</v>
      </c>
      <c r="K1974">
        <v>37.83</v>
      </c>
      <c r="L1974">
        <v>171.5</v>
      </c>
      <c r="M1974">
        <v>94</v>
      </c>
      <c r="N1974">
        <v>14.58</v>
      </c>
      <c r="O1974">
        <v>377.5</v>
      </c>
      <c r="P1974">
        <v>114</v>
      </c>
      <c r="Q1974">
        <v>16.989999999999998</v>
      </c>
      <c r="R1974">
        <v>9.6999999999999993</v>
      </c>
      <c r="S1974">
        <v>2</v>
      </c>
      <c r="T1974">
        <v>2.62</v>
      </c>
      <c r="U1974" t="str">
        <f>IF(Append1[[#This Row],[total_intl_charge]] &lt;= MEDIAN(Append1[total_intl_charge]), "Low", "High")</f>
        <v>Low</v>
      </c>
      <c r="V1974">
        <v>1</v>
      </c>
      <c r="W1974" t="s">
        <v>23</v>
      </c>
      <c r="X1974" s="1" t="s">
        <v>23</v>
      </c>
      <c r="Y1974">
        <f>IF(Append1[[#This Row],[churn]]="yes", 1,0)</f>
        <v>0</v>
      </c>
      <c r="Z1974" t="str">
        <f>IF(Append1[[#This Row],[total_eve_charge]]&lt;=15,"Low",
IF(Append1[[#This Row],[total_eve_charge]]&lt;=19,"Medium","High"))</f>
        <v>Low</v>
      </c>
      <c r="AA1974" s="1" t="str">
        <f>IF(Append1[[#This Row],[total_day_charge]]&gt;30,"Heavy User",
IF(Append1[[#This Row],[total_eve_charge]]&gt;20,"Evening User",
IF(Append1[[#This Row],[total_night_charge]]&gt;10,"Night User","Low User")))</f>
        <v>Heavy User</v>
      </c>
    </row>
    <row r="1975" spans="1:27" x14ac:dyDescent="0.3">
      <c r="A1975">
        <v>1224</v>
      </c>
      <c r="B1975" s="1" t="s">
        <v>31</v>
      </c>
      <c r="C1975">
        <v>111</v>
      </c>
      <c r="D1975" s="1" t="s">
        <v>22</v>
      </c>
      <c r="E1975" s="1">
        <v>0</v>
      </c>
      <c r="F1975" s="1" t="s">
        <v>24</v>
      </c>
      <c r="G1975">
        <v>28</v>
      </c>
      <c r="H1975" t="str">
        <f>IF(Append1[[#This Row],[number_vmail_messages]]&lt;=10, "Low",
IF(Append1[[#This Row],[number_vmail_messages]]&lt;=25, "Medium", "High"))</f>
        <v>High</v>
      </c>
      <c r="I1975">
        <v>128.80000000000001</v>
      </c>
      <c r="J1975">
        <v>104</v>
      </c>
      <c r="K1975">
        <v>21.9</v>
      </c>
      <c r="L1975">
        <v>157.30000000000001</v>
      </c>
      <c r="M1975">
        <v>52</v>
      </c>
      <c r="N1975">
        <v>13.37</v>
      </c>
      <c r="O1975">
        <v>147.4</v>
      </c>
      <c r="P1975">
        <v>76</v>
      </c>
      <c r="Q1975">
        <v>6.63</v>
      </c>
      <c r="R1975">
        <v>10.3</v>
      </c>
      <c r="S1975">
        <v>2</v>
      </c>
      <c r="T1975">
        <v>2.78</v>
      </c>
      <c r="U1975" t="str">
        <f>IF(Append1[[#This Row],[total_intl_charge]] &lt;= MEDIAN(Append1[total_intl_charge]), "Low", "High")</f>
        <v>Low</v>
      </c>
      <c r="V1975">
        <v>2</v>
      </c>
      <c r="W1975" t="s">
        <v>23</v>
      </c>
      <c r="X1975" s="1" t="s">
        <v>23</v>
      </c>
      <c r="Y1975">
        <f>IF(Append1[[#This Row],[churn]]="yes", 1,0)</f>
        <v>0</v>
      </c>
      <c r="Z1975" t="str">
        <f>IF(Append1[[#This Row],[total_eve_charge]]&lt;=15,"Low",
IF(Append1[[#This Row],[total_eve_charge]]&lt;=19,"Medium","High"))</f>
        <v>Low</v>
      </c>
      <c r="AA1975" s="1" t="str">
        <f>IF(Append1[[#This Row],[total_day_charge]]&gt;30,"Heavy User",
IF(Append1[[#This Row],[total_eve_charge]]&gt;20,"Evening User",
IF(Append1[[#This Row],[total_night_charge]]&gt;10,"Night User","Low User")))</f>
        <v>Low User</v>
      </c>
    </row>
    <row r="1976" spans="1:27" hidden="1" x14ac:dyDescent="0.3">
      <c r="A1976">
        <v>1225</v>
      </c>
      <c r="B1976" s="1" t="s">
        <v>33</v>
      </c>
      <c r="C1976">
        <v>160</v>
      </c>
      <c r="D1976" s="1" t="s">
        <v>22</v>
      </c>
      <c r="E1976" s="1">
        <v>0</v>
      </c>
      <c r="F1976" s="1" t="s">
        <v>23</v>
      </c>
      <c r="G1976">
        <v>0</v>
      </c>
      <c r="H1976" t="str">
        <f>IF(Append1[[#This Row],[number_vmail_messages]]&lt;=10, "Low",
IF(Append1[[#This Row],[number_vmail_messages]]&lt;=25, "Medium", "High"))</f>
        <v>Low</v>
      </c>
      <c r="I1976">
        <v>174.3</v>
      </c>
      <c r="J1976">
        <v>105</v>
      </c>
      <c r="K1976">
        <v>29.63</v>
      </c>
      <c r="L1976">
        <v>171.3</v>
      </c>
      <c r="M1976">
        <v>107</v>
      </c>
      <c r="N1976">
        <v>14.56</v>
      </c>
      <c r="O1976">
        <v>220.8</v>
      </c>
      <c r="P1976">
        <v>131</v>
      </c>
      <c r="Q1976">
        <v>9.94</v>
      </c>
      <c r="R1976">
        <v>8.3000000000000007</v>
      </c>
      <c r="S1976">
        <v>2</v>
      </c>
      <c r="T1976">
        <v>2.2400000000000002</v>
      </c>
      <c r="U1976" t="str">
        <f>IF(Append1[[#This Row],[total_intl_charge]] &lt;= MEDIAN(Append1[total_intl_charge]), "Low", "High")</f>
        <v>Low</v>
      </c>
      <c r="V1976">
        <v>0</v>
      </c>
      <c r="W1976" t="s">
        <v>23</v>
      </c>
      <c r="X1976" s="1" t="s">
        <v>23</v>
      </c>
      <c r="Y1976">
        <f>IF(Append1[[#This Row],[churn]]="yes", 1,0)</f>
        <v>0</v>
      </c>
      <c r="Z1976" t="str">
        <f>IF(Append1[[#This Row],[total_eve_charge]]&lt;=15,"Low",
IF(Append1[[#This Row],[total_eve_charge]]&lt;=19,"Medium","High"))</f>
        <v>Low</v>
      </c>
      <c r="AA1976" s="1" t="str">
        <f>IF(Append1[[#This Row],[total_day_charge]]&gt;30,"Heavy User",
IF(Append1[[#This Row],[total_eve_charge]]&gt;20,"Evening User",
IF(Append1[[#This Row],[total_night_charge]]&gt;10,"Night User","Low User")))</f>
        <v>Low User</v>
      </c>
    </row>
    <row r="1977" spans="1:27" hidden="1" x14ac:dyDescent="0.3">
      <c r="A1977">
        <v>1226</v>
      </c>
      <c r="B1977" s="1" t="s">
        <v>45</v>
      </c>
      <c r="C1977">
        <v>110</v>
      </c>
      <c r="D1977" s="1" t="s">
        <v>22</v>
      </c>
      <c r="E1977" s="1">
        <v>0</v>
      </c>
      <c r="F1977" s="1" t="s">
        <v>23</v>
      </c>
      <c r="G1977">
        <v>0</v>
      </c>
      <c r="H1977" t="str">
        <f>IF(Append1[[#This Row],[number_vmail_messages]]&lt;=10, "Low",
IF(Append1[[#This Row],[number_vmail_messages]]&lt;=25, "Medium", "High"))</f>
        <v>Low</v>
      </c>
      <c r="I1977">
        <v>242.5</v>
      </c>
      <c r="J1977">
        <v>110</v>
      </c>
      <c r="K1977">
        <v>41.23</v>
      </c>
      <c r="L1977">
        <v>162.30000000000001</v>
      </c>
      <c r="M1977">
        <v>140</v>
      </c>
      <c r="N1977">
        <v>13.8</v>
      </c>
      <c r="O1977">
        <v>184.1</v>
      </c>
      <c r="P1977">
        <v>86</v>
      </c>
      <c r="Q1977">
        <v>8.2799999999999994</v>
      </c>
      <c r="R1977">
        <v>7.8</v>
      </c>
      <c r="S1977">
        <v>3</v>
      </c>
      <c r="T1977">
        <v>2.11</v>
      </c>
      <c r="U1977" t="str">
        <f>IF(Append1[[#This Row],[total_intl_charge]] &lt;= MEDIAN(Append1[total_intl_charge]), "Low", "High")</f>
        <v>Low</v>
      </c>
      <c r="V1977">
        <v>4</v>
      </c>
      <c r="W1977" t="s">
        <v>23</v>
      </c>
      <c r="X1977" s="1" t="s">
        <v>23</v>
      </c>
      <c r="Y1977">
        <f>IF(Append1[[#This Row],[churn]]="yes", 1,0)</f>
        <v>0</v>
      </c>
      <c r="Z1977" t="str">
        <f>IF(Append1[[#This Row],[total_eve_charge]]&lt;=15,"Low",
IF(Append1[[#This Row],[total_eve_charge]]&lt;=19,"Medium","High"))</f>
        <v>Low</v>
      </c>
      <c r="AA1977" s="1" t="str">
        <f>IF(Append1[[#This Row],[total_day_charge]]&gt;30,"Heavy User",
IF(Append1[[#This Row],[total_eve_charge]]&gt;20,"Evening User",
IF(Append1[[#This Row],[total_night_charge]]&gt;10,"Night User","Low User")))</f>
        <v>Heavy User</v>
      </c>
    </row>
    <row r="1978" spans="1:27" hidden="1" x14ac:dyDescent="0.3">
      <c r="A1978">
        <v>1227</v>
      </c>
      <c r="B1978" s="1" t="s">
        <v>39</v>
      </c>
      <c r="C1978">
        <v>192</v>
      </c>
      <c r="D1978" s="1" t="s">
        <v>22</v>
      </c>
      <c r="E1978" s="1">
        <v>0</v>
      </c>
      <c r="F1978" s="1" t="s">
        <v>23</v>
      </c>
      <c r="G1978">
        <v>0</v>
      </c>
      <c r="H1978" t="str">
        <f>IF(Append1[[#This Row],[number_vmail_messages]]&lt;=10, "Low",
IF(Append1[[#This Row],[number_vmail_messages]]&lt;=25, "Medium", "High"))</f>
        <v>Low</v>
      </c>
      <c r="I1978">
        <v>221.6</v>
      </c>
      <c r="J1978">
        <v>101</v>
      </c>
      <c r="K1978">
        <v>37.67</v>
      </c>
      <c r="L1978">
        <v>285.2</v>
      </c>
      <c r="M1978">
        <v>50</v>
      </c>
      <c r="N1978">
        <v>24.24</v>
      </c>
      <c r="O1978">
        <v>167.4</v>
      </c>
      <c r="P1978">
        <v>83</v>
      </c>
      <c r="Q1978">
        <v>7.53</v>
      </c>
      <c r="R1978">
        <v>12.7</v>
      </c>
      <c r="S1978">
        <v>6</v>
      </c>
      <c r="T1978">
        <v>3.43</v>
      </c>
      <c r="U1978" t="str">
        <f>IF(Append1[[#This Row],[total_intl_charge]] &lt;= MEDIAN(Append1[total_intl_charge]), "Low", "High")</f>
        <v>High</v>
      </c>
      <c r="V1978">
        <v>4</v>
      </c>
      <c r="W1978" t="s">
        <v>23</v>
      </c>
      <c r="X1978" s="1" t="s">
        <v>23</v>
      </c>
      <c r="Y1978">
        <f>IF(Append1[[#This Row],[churn]]="yes", 1,0)</f>
        <v>0</v>
      </c>
      <c r="Z1978" t="str">
        <f>IF(Append1[[#This Row],[total_eve_charge]]&lt;=15,"Low",
IF(Append1[[#This Row],[total_eve_charge]]&lt;=19,"Medium","High"))</f>
        <v>High</v>
      </c>
      <c r="AA1978" s="1" t="str">
        <f>IF(Append1[[#This Row],[total_day_charge]]&gt;30,"Heavy User",
IF(Append1[[#This Row],[total_eve_charge]]&gt;20,"Evening User",
IF(Append1[[#This Row],[total_night_charge]]&gt;10,"Night User","Low User")))</f>
        <v>Heavy User</v>
      </c>
    </row>
    <row r="1979" spans="1:27" hidden="1" x14ac:dyDescent="0.3">
      <c r="A1979">
        <v>1228</v>
      </c>
      <c r="B1979" s="1" t="s">
        <v>74</v>
      </c>
      <c r="C1979">
        <v>93</v>
      </c>
      <c r="D1979" s="1" t="s">
        <v>32</v>
      </c>
      <c r="E1979" s="1">
        <v>0</v>
      </c>
      <c r="F1979" s="1" t="s">
        <v>23</v>
      </c>
      <c r="G1979">
        <v>0</v>
      </c>
      <c r="H1979" t="str">
        <f>IF(Append1[[#This Row],[number_vmail_messages]]&lt;=10, "Low",
IF(Append1[[#This Row],[number_vmail_messages]]&lt;=25, "Medium", "High"))</f>
        <v>Low</v>
      </c>
      <c r="I1979">
        <v>114.3</v>
      </c>
      <c r="J1979">
        <v>100</v>
      </c>
      <c r="K1979">
        <v>19.43</v>
      </c>
      <c r="L1979">
        <v>221.1</v>
      </c>
      <c r="M1979">
        <v>103</v>
      </c>
      <c r="N1979">
        <v>18.79</v>
      </c>
      <c r="O1979">
        <v>126.3</v>
      </c>
      <c r="P1979">
        <v>88</v>
      </c>
      <c r="Q1979">
        <v>5.68</v>
      </c>
      <c r="R1979">
        <v>10.9</v>
      </c>
      <c r="S1979">
        <v>9</v>
      </c>
      <c r="T1979">
        <v>2.94</v>
      </c>
      <c r="U1979" t="str">
        <f>IF(Append1[[#This Row],[total_intl_charge]] &lt;= MEDIAN(Append1[total_intl_charge]), "Low", "High")</f>
        <v>High</v>
      </c>
      <c r="V1979">
        <v>0</v>
      </c>
      <c r="W1979" t="s">
        <v>23</v>
      </c>
      <c r="X1979" s="1" t="s">
        <v>23</v>
      </c>
      <c r="Y1979">
        <f>IF(Append1[[#This Row],[churn]]="yes", 1,0)</f>
        <v>0</v>
      </c>
      <c r="Z1979" t="str">
        <f>IF(Append1[[#This Row],[total_eve_charge]]&lt;=15,"Low",
IF(Append1[[#This Row],[total_eve_charge]]&lt;=19,"Medium","High"))</f>
        <v>Medium</v>
      </c>
      <c r="AA1979" s="1" t="str">
        <f>IF(Append1[[#This Row],[total_day_charge]]&gt;30,"Heavy User",
IF(Append1[[#This Row],[total_eve_charge]]&gt;20,"Evening User",
IF(Append1[[#This Row],[total_night_charge]]&gt;10,"Night User","Low User")))</f>
        <v>Low User</v>
      </c>
    </row>
    <row r="1980" spans="1:27" hidden="1" x14ac:dyDescent="0.3">
      <c r="A1980">
        <v>1229</v>
      </c>
      <c r="B1980" s="1" t="s">
        <v>56</v>
      </c>
      <c r="C1980">
        <v>77</v>
      </c>
      <c r="D1980" s="1" t="s">
        <v>26</v>
      </c>
      <c r="E1980" s="1">
        <v>0</v>
      </c>
      <c r="F1980" s="1" t="s">
        <v>23</v>
      </c>
      <c r="G1980">
        <v>0</v>
      </c>
      <c r="H1980" t="str">
        <f>IF(Append1[[#This Row],[number_vmail_messages]]&lt;=10, "Low",
IF(Append1[[#This Row],[number_vmail_messages]]&lt;=25, "Medium", "High"))</f>
        <v>Low</v>
      </c>
      <c r="I1980">
        <v>144.9</v>
      </c>
      <c r="J1980">
        <v>136</v>
      </c>
      <c r="K1980">
        <v>24.63</v>
      </c>
      <c r="L1980">
        <v>151.30000000000001</v>
      </c>
      <c r="M1980">
        <v>115</v>
      </c>
      <c r="N1980">
        <v>12.86</v>
      </c>
      <c r="O1980">
        <v>252.4</v>
      </c>
      <c r="P1980">
        <v>73</v>
      </c>
      <c r="Q1980">
        <v>11.36</v>
      </c>
      <c r="R1980">
        <v>12.3</v>
      </c>
      <c r="S1980">
        <v>3</v>
      </c>
      <c r="T1980">
        <v>3.32</v>
      </c>
      <c r="U1980" t="str">
        <f>IF(Append1[[#This Row],[total_intl_charge]] &lt;= MEDIAN(Append1[total_intl_charge]), "Low", "High")</f>
        <v>High</v>
      </c>
      <c r="V1980">
        <v>2</v>
      </c>
      <c r="W1980" t="s">
        <v>23</v>
      </c>
      <c r="X1980" s="1" t="s">
        <v>23</v>
      </c>
      <c r="Y1980">
        <f>IF(Append1[[#This Row],[churn]]="yes", 1,0)</f>
        <v>0</v>
      </c>
      <c r="Z1980" t="str">
        <f>IF(Append1[[#This Row],[total_eve_charge]]&lt;=15,"Low",
IF(Append1[[#This Row],[total_eve_charge]]&lt;=19,"Medium","High"))</f>
        <v>Low</v>
      </c>
      <c r="AA1980" s="1" t="str">
        <f>IF(Append1[[#This Row],[total_day_charge]]&gt;30,"Heavy User",
IF(Append1[[#This Row],[total_eve_charge]]&gt;20,"Evening User",
IF(Append1[[#This Row],[total_night_charge]]&gt;10,"Night User","Low User")))</f>
        <v>Night User</v>
      </c>
    </row>
    <row r="1981" spans="1:27" x14ac:dyDescent="0.3">
      <c r="A1981">
        <v>1230</v>
      </c>
      <c r="B1981" s="1" t="s">
        <v>48</v>
      </c>
      <c r="C1981">
        <v>105</v>
      </c>
      <c r="D1981" s="1" t="s">
        <v>22</v>
      </c>
      <c r="E1981" s="1">
        <v>0</v>
      </c>
      <c r="F1981" s="1" t="s">
        <v>24</v>
      </c>
      <c r="G1981">
        <v>40</v>
      </c>
      <c r="H1981" t="str">
        <f>IF(Append1[[#This Row],[number_vmail_messages]]&lt;=10, "Low",
IF(Append1[[#This Row],[number_vmail_messages]]&lt;=25, "Medium", "High"))</f>
        <v>High</v>
      </c>
      <c r="I1981">
        <v>236.5</v>
      </c>
      <c r="J1981">
        <v>111</v>
      </c>
      <c r="K1981">
        <v>40.21</v>
      </c>
      <c r="L1981">
        <v>117</v>
      </c>
      <c r="M1981">
        <v>110</v>
      </c>
      <c r="N1981">
        <v>9.9499999999999993</v>
      </c>
      <c r="O1981">
        <v>221.1</v>
      </c>
      <c r="P1981">
        <v>115</v>
      </c>
      <c r="Q1981">
        <v>9.9499999999999993</v>
      </c>
      <c r="R1981">
        <v>8.1</v>
      </c>
      <c r="S1981">
        <v>3</v>
      </c>
      <c r="T1981">
        <v>2.19</v>
      </c>
      <c r="U1981" t="str">
        <f>IF(Append1[[#This Row],[total_intl_charge]] &lt;= MEDIAN(Append1[total_intl_charge]), "Low", "High")</f>
        <v>Low</v>
      </c>
      <c r="V1981">
        <v>2</v>
      </c>
      <c r="W1981" t="s">
        <v>23</v>
      </c>
      <c r="X1981" s="1" t="s">
        <v>23</v>
      </c>
      <c r="Y1981">
        <f>IF(Append1[[#This Row],[churn]]="yes", 1,0)</f>
        <v>0</v>
      </c>
      <c r="Z1981" t="str">
        <f>IF(Append1[[#This Row],[total_eve_charge]]&lt;=15,"Low",
IF(Append1[[#This Row],[total_eve_charge]]&lt;=19,"Medium","High"))</f>
        <v>Low</v>
      </c>
      <c r="AA1981" s="1" t="str">
        <f>IF(Append1[[#This Row],[total_day_charge]]&gt;30,"Heavy User",
IF(Append1[[#This Row],[total_eve_charge]]&gt;20,"Evening User",
IF(Append1[[#This Row],[total_night_charge]]&gt;10,"Night User","Low User")))</f>
        <v>Heavy User</v>
      </c>
    </row>
    <row r="1982" spans="1:27" x14ac:dyDescent="0.3">
      <c r="A1982">
        <v>1231</v>
      </c>
      <c r="B1982" s="1" t="s">
        <v>48</v>
      </c>
      <c r="C1982">
        <v>133</v>
      </c>
      <c r="D1982" s="1" t="s">
        <v>32</v>
      </c>
      <c r="E1982" s="1">
        <v>0</v>
      </c>
      <c r="F1982" s="1" t="s">
        <v>24</v>
      </c>
      <c r="G1982">
        <v>44</v>
      </c>
      <c r="H1982" t="str">
        <f>IF(Append1[[#This Row],[number_vmail_messages]]&lt;=10, "Low",
IF(Append1[[#This Row],[number_vmail_messages]]&lt;=25, "Medium", "High"))</f>
        <v>High</v>
      </c>
      <c r="I1982">
        <v>174</v>
      </c>
      <c r="J1982">
        <v>80</v>
      </c>
      <c r="K1982">
        <v>29.58</v>
      </c>
      <c r="L1982">
        <v>209.4</v>
      </c>
      <c r="M1982">
        <v>113</v>
      </c>
      <c r="N1982">
        <v>17.8</v>
      </c>
      <c r="O1982">
        <v>224.1</v>
      </c>
      <c r="P1982">
        <v>87</v>
      </c>
      <c r="Q1982">
        <v>10.08</v>
      </c>
      <c r="R1982">
        <v>14.1</v>
      </c>
      <c r="S1982">
        <v>7</v>
      </c>
      <c r="T1982">
        <v>3.81</v>
      </c>
      <c r="U1982" t="str">
        <f>IF(Append1[[#This Row],[total_intl_charge]] &lt;= MEDIAN(Append1[total_intl_charge]), "Low", "High")</f>
        <v>High</v>
      </c>
      <c r="V1982">
        <v>2</v>
      </c>
      <c r="W1982" t="s">
        <v>24</v>
      </c>
      <c r="X1982" s="1" t="s">
        <v>23</v>
      </c>
      <c r="Y1982">
        <f>IF(Append1[[#This Row],[churn]]="yes", 1,0)</f>
        <v>1</v>
      </c>
      <c r="Z1982" t="str">
        <f>IF(Append1[[#This Row],[total_eve_charge]]&lt;=15,"Low",
IF(Append1[[#This Row],[total_eve_charge]]&lt;=19,"Medium","High"))</f>
        <v>Medium</v>
      </c>
      <c r="AA1982" s="1" t="str">
        <f>IF(Append1[[#This Row],[total_day_charge]]&gt;30,"Heavy User",
IF(Append1[[#This Row],[total_eve_charge]]&gt;20,"Evening User",
IF(Append1[[#This Row],[total_night_charge]]&gt;10,"Night User","Low User")))</f>
        <v>Night User</v>
      </c>
    </row>
    <row r="1983" spans="1:27" hidden="1" x14ac:dyDescent="0.3">
      <c r="A1983">
        <v>1232</v>
      </c>
      <c r="B1983" s="1" t="s">
        <v>43</v>
      </c>
      <c r="C1983">
        <v>131</v>
      </c>
      <c r="D1983" s="1" t="s">
        <v>32</v>
      </c>
      <c r="E1983" s="1">
        <v>0</v>
      </c>
      <c r="F1983" s="1" t="s">
        <v>23</v>
      </c>
      <c r="G1983">
        <v>0</v>
      </c>
      <c r="H1983" t="str">
        <f>IF(Append1[[#This Row],[number_vmail_messages]]&lt;=10, "Low",
IF(Append1[[#This Row],[number_vmail_messages]]&lt;=25, "Medium", "High"))</f>
        <v>Low</v>
      </c>
      <c r="I1983">
        <v>109.5</v>
      </c>
      <c r="J1983">
        <v>95</v>
      </c>
      <c r="K1983">
        <v>18.62</v>
      </c>
      <c r="L1983">
        <v>332.1</v>
      </c>
      <c r="M1983">
        <v>48</v>
      </c>
      <c r="N1983">
        <v>28.23</v>
      </c>
      <c r="O1983">
        <v>258.60000000000002</v>
      </c>
      <c r="P1983">
        <v>108</v>
      </c>
      <c r="Q1983">
        <v>11.64</v>
      </c>
      <c r="R1983">
        <v>6.6</v>
      </c>
      <c r="S1983">
        <v>7</v>
      </c>
      <c r="T1983">
        <v>1.78</v>
      </c>
      <c r="U1983" t="str">
        <f>IF(Append1[[#This Row],[total_intl_charge]] &lt;= MEDIAN(Append1[total_intl_charge]), "Low", "High")</f>
        <v>Low</v>
      </c>
      <c r="V1983">
        <v>1</v>
      </c>
      <c r="W1983" t="s">
        <v>23</v>
      </c>
      <c r="X1983" s="1" t="s">
        <v>23</v>
      </c>
      <c r="Y1983">
        <f>IF(Append1[[#This Row],[churn]]="yes", 1,0)</f>
        <v>0</v>
      </c>
      <c r="Z1983" t="str">
        <f>IF(Append1[[#This Row],[total_eve_charge]]&lt;=15,"Low",
IF(Append1[[#This Row],[total_eve_charge]]&lt;=19,"Medium","High"))</f>
        <v>High</v>
      </c>
      <c r="AA1983" s="1" t="str">
        <f>IF(Append1[[#This Row],[total_day_charge]]&gt;30,"Heavy User",
IF(Append1[[#This Row],[total_eve_charge]]&gt;20,"Evening User",
IF(Append1[[#This Row],[total_night_charge]]&gt;10,"Night User","Low User")))</f>
        <v>Evening User</v>
      </c>
    </row>
    <row r="1984" spans="1:27" hidden="1" x14ac:dyDescent="0.3">
      <c r="A1984">
        <v>1233</v>
      </c>
      <c r="B1984" s="1" t="s">
        <v>73</v>
      </c>
      <c r="C1984">
        <v>118</v>
      </c>
      <c r="D1984" s="1" t="s">
        <v>22</v>
      </c>
      <c r="E1984" s="1">
        <v>0</v>
      </c>
      <c r="F1984" s="1" t="s">
        <v>23</v>
      </c>
      <c r="G1984">
        <v>0</v>
      </c>
      <c r="H1984" t="str">
        <f>IF(Append1[[#This Row],[number_vmail_messages]]&lt;=10, "Low",
IF(Append1[[#This Row],[number_vmail_messages]]&lt;=25, "Medium", "High"))</f>
        <v>Low</v>
      </c>
      <c r="I1984">
        <v>133.4</v>
      </c>
      <c r="J1984">
        <v>113</v>
      </c>
      <c r="K1984">
        <v>22.68</v>
      </c>
      <c r="L1984">
        <v>121</v>
      </c>
      <c r="M1984">
        <v>92</v>
      </c>
      <c r="N1984">
        <v>10.29</v>
      </c>
      <c r="O1984">
        <v>254.7</v>
      </c>
      <c r="P1984">
        <v>129</v>
      </c>
      <c r="Q1984">
        <v>11.46</v>
      </c>
      <c r="R1984">
        <v>5.9</v>
      </c>
      <c r="S1984">
        <v>4</v>
      </c>
      <c r="T1984">
        <v>1.59</v>
      </c>
      <c r="U1984" t="str">
        <f>IF(Append1[[#This Row],[total_intl_charge]] &lt;= MEDIAN(Append1[total_intl_charge]), "Low", "High")</f>
        <v>Low</v>
      </c>
      <c r="V1984">
        <v>1</v>
      </c>
      <c r="W1984" t="s">
        <v>23</v>
      </c>
      <c r="X1984" s="1" t="s">
        <v>23</v>
      </c>
      <c r="Y1984">
        <f>IF(Append1[[#This Row],[churn]]="yes", 1,0)</f>
        <v>0</v>
      </c>
      <c r="Z1984" t="str">
        <f>IF(Append1[[#This Row],[total_eve_charge]]&lt;=15,"Low",
IF(Append1[[#This Row],[total_eve_charge]]&lt;=19,"Medium","High"))</f>
        <v>Low</v>
      </c>
      <c r="AA1984" s="1" t="str">
        <f>IF(Append1[[#This Row],[total_day_charge]]&gt;30,"Heavy User",
IF(Append1[[#This Row],[total_eve_charge]]&gt;20,"Evening User",
IF(Append1[[#This Row],[total_night_charge]]&gt;10,"Night User","Low User")))</f>
        <v>Night User</v>
      </c>
    </row>
    <row r="1985" spans="1:27" hidden="1" x14ac:dyDescent="0.3">
      <c r="A1985">
        <v>1234</v>
      </c>
      <c r="B1985" s="1" t="s">
        <v>55</v>
      </c>
      <c r="C1985">
        <v>125</v>
      </c>
      <c r="D1985" s="1" t="s">
        <v>32</v>
      </c>
      <c r="E1985" s="1">
        <v>0</v>
      </c>
      <c r="F1985" s="1" t="s">
        <v>23</v>
      </c>
      <c r="G1985">
        <v>0</v>
      </c>
      <c r="H1985" t="str">
        <f>IF(Append1[[#This Row],[number_vmail_messages]]&lt;=10, "Low",
IF(Append1[[#This Row],[number_vmail_messages]]&lt;=25, "Medium", "High"))</f>
        <v>Low</v>
      </c>
      <c r="I1985">
        <v>137.1</v>
      </c>
      <c r="J1985">
        <v>94</v>
      </c>
      <c r="K1985">
        <v>23.31</v>
      </c>
      <c r="L1985">
        <v>209.8</v>
      </c>
      <c r="M1985">
        <v>83</v>
      </c>
      <c r="N1985">
        <v>17.829999999999998</v>
      </c>
      <c r="O1985">
        <v>238.4</v>
      </c>
      <c r="P1985">
        <v>114</v>
      </c>
      <c r="Q1985">
        <v>10.73</v>
      </c>
      <c r="R1985">
        <v>8.6</v>
      </c>
      <c r="S1985">
        <v>4</v>
      </c>
      <c r="T1985">
        <v>2.3199999999999998</v>
      </c>
      <c r="U1985" t="str">
        <f>IF(Append1[[#This Row],[total_intl_charge]] &lt;= MEDIAN(Append1[total_intl_charge]), "Low", "High")</f>
        <v>Low</v>
      </c>
      <c r="V1985">
        <v>1</v>
      </c>
      <c r="W1985" t="s">
        <v>23</v>
      </c>
      <c r="X1985" s="1" t="s">
        <v>23</v>
      </c>
      <c r="Y1985">
        <f>IF(Append1[[#This Row],[churn]]="yes", 1,0)</f>
        <v>0</v>
      </c>
      <c r="Z1985" t="str">
        <f>IF(Append1[[#This Row],[total_eve_charge]]&lt;=15,"Low",
IF(Append1[[#This Row],[total_eve_charge]]&lt;=19,"Medium","High"))</f>
        <v>Medium</v>
      </c>
      <c r="AA1985" s="1" t="str">
        <f>IF(Append1[[#This Row],[total_day_charge]]&gt;30,"Heavy User",
IF(Append1[[#This Row],[total_eve_charge]]&gt;20,"Evening User",
IF(Append1[[#This Row],[total_night_charge]]&gt;10,"Night User","Low User")))</f>
        <v>Night User</v>
      </c>
    </row>
    <row r="1986" spans="1:27" hidden="1" x14ac:dyDescent="0.3">
      <c r="A1986">
        <v>1235</v>
      </c>
      <c r="B1986" s="1" t="s">
        <v>56</v>
      </c>
      <c r="C1986">
        <v>95</v>
      </c>
      <c r="D1986" s="1" t="s">
        <v>22</v>
      </c>
      <c r="E1986" s="1">
        <v>0</v>
      </c>
      <c r="F1986" s="1" t="s">
        <v>23</v>
      </c>
      <c r="G1986">
        <v>0</v>
      </c>
      <c r="H1986" t="str">
        <f>IF(Append1[[#This Row],[number_vmail_messages]]&lt;=10, "Low",
IF(Append1[[#This Row],[number_vmail_messages]]&lt;=25, "Medium", "High"))</f>
        <v>Low</v>
      </c>
      <c r="I1986">
        <v>197</v>
      </c>
      <c r="J1986">
        <v>88</v>
      </c>
      <c r="K1986">
        <v>33.49</v>
      </c>
      <c r="L1986">
        <v>190.4</v>
      </c>
      <c r="M1986">
        <v>68</v>
      </c>
      <c r="N1986">
        <v>16.18</v>
      </c>
      <c r="O1986">
        <v>211.9</v>
      </c>
      <c r="P1986">
        <v>104</v>
      </c>
      <c r="Q1986">
        <v>9.5399999999999991</v>
      </c>
      <c r="R1986">
        <v>16.100000000000001</v>
      </c>
      <c r="S1986">
        <v>8</v>
      </c>
      <c r="T1986">
        <v>4.3499999999999996</v>
      </c>
      <c r="U1986" t="str">
        <f>IF(Append1[[#This Row],[total_intl_charge]] &lt;= MEDIAN(Append1[total_intl_charge]), "Low", "High")</f>
        <v>High</v>
      </c>
      <c r="V1986">
        <v>0</v>
      </c>
      <c r="W1986" t="s">
        <v>23</v>
      </c>
      <c r="X1986" s="1" t="s">
        <v>23</v>
      </c>
      <c r="Y1986">
        <f>IF(Append1[[#This Row],[churn]]="yes", 1,0)</f>
        <v>0</v>
      </c>
      <c r="Z1986" t="str">
        <f>IF(Append1[[#This Row],[total_eve_charge]]&lt;=15,"Low",
IF(Append1[[#This Row],[total_eve_charge]]&lt;=19,"Medium","High"))</f>
        <v>Medium</v>
      </c>
      <c r="AA1986" s="1" t="str">
        <f>IF(Append1[[#This Row],[total_day_charge]]&gt;30,"Heavy User",
IF(Append1[[#This Row],[total_eve_charge]]&gt;20,"Evening User",
IF(Append1[[#This Row],[total_night_charge]]&gt;10,"Night User","Low User")))</f>
        <v>Heavy User</v>
      </c>
    </row>
    <row r="1987" spans="1:27" hidden="1" x14ac:dyDescent="0.3">
      <c r="A1987">
        <v>1236</v>
      </c>
      <c r="B1987" s="1" t="s">
        <v>63</v>
      </c>
      <c r="C1987">
        <v>80</v>
      </c>
      <c r="D1987" s="1" t="s">
        <v>22</v>
      </c>
      <c r="E1987" s="1">
        <v>0</v>
      </c>
      <c r="F1987" s="1" t="s">
        <v>23</v>
      </c>
      <c r="G1987">
        <v>0</v>
      </c>
      <c r="H1987" t="str">
        <f>IF(Append1[[#This Row],[number_vmail_messages]]&lt;=10, "Low",
IF(Append1[[#This Row],[number_vmail_messages]]&lt;=25, "Medium", "High"))</f>
        <v>Low</v>
      </c>
      <c r="I1987">
        <v>198.1</v>
      </c>
      <c r="J1987">
        <v>160</v>
      </c>
      <c r="K1987">
        <v>33.68</v>
      </c>
      <c r="L1987">
        <v>156.69999999999999</v>
      </c>
      <c r="M1987">
        <v>87</v>
      </c>
      <c r="N1987">
        <v>13.32</v>
      </c>
      <c r="O1987">
        <v>182.1</v>
      </c>
      <c r="P1987">
        <v>76</v>
      </c>
      <c r="Q1987">
        <v>8.19</v>
      </c>
      <c r="R1987">
        <v>9.3000000000000007</v>
      </c>
      <c r="S1987">
        <v>3</v>
      </c>
      <c r="T1987">
        <v>2.5099999999999998</v>
      </c>
      <c r="U1987" t="str">
        <f>IF(Append1[[#This Row],[total_intl_charge]] &lt;= MEDIAN(Append1[total_intl_charge]), "Low", "High")</f>
        <v>Low</v>
      </c>
      <c r="V1987">
        <v>3</v>
      </c>
      <c r="W1987" t="s">
        <v>23</v>
      </c>
      <c r="X1987" s="1" t="s">
        <v>23</v>
      </c>
      <c r="Y1987">
        <f>IF(Append1[[#This Row],[churn]]="yes", 1,0)</f>
        <v>0</v>
      </c>
      <c r="Z1987" t="str">
        <f>IF(Append1[[#This Row],[total_eve_charge]]&lt;=15,"Low",
IF(Append1[[#This Row],[total_eve_charge]]&lt;=19,"Medium","High"))</f>
        <v>Low</v>
      </c>
      <c r="AA1987" s="1" t="str">
        <f>IF(Append1[[#This Row],[total_day_charge]]&gt;30,"Heavy User",
IF(Append1[[#This Row],[total_eve_charge]]&gt;20,"Evening User",
IF(Append1[[#This Row],[total_night_charge]]&gt;10,"Night User","Low User")))</f>
        <v>Heavy User</v>
      </c>
    </row>
    <row r="1988" spans="1:27" hidden="1" x14ac:dyDescent="0.3">
      <c r="A1988">
        <v>1237</v>
      </c>
      <c r="B1988" s="1" t="s">
        <v>49</v>
      </c>
      <c r="C1988">
        <v>145</v>
      </c>
      <c r="D1988" s="1" t="s">
        <v>32</v>
      </c>
      <c r="E1988" s="1">
        <v>0</v>
      </c>
      <c r="F1988" s="1" t="s">
        <v>23</v>
      </c>
      <c r="G1988">
        <v>0</v>
      </c>
      <c r="H1988" t="str">
        <f>IF(Append1[[#This Row],[number_vmail_messages]]&lt;=10, "Low",
IF(Append1[[#This Row],[number_vmail_messages]]&lt;=25, "Medium", "High"))</f>
        <v>Low</v>
      </c>
      <c r="I1988">
        <v>39.5</v>
      </c>
      <c r="J1988">
        <v>78</v>
      </c>
      <c r="K1988">
        <v>6.72</v>
      </c>
      <c r="L1988">
        <v>264.3</v>
      </c>
      <c r="M1988">
        <v>106</v>
      </c>
      <c r="N1988">
        <v>22.47</v>
      </c>
      <c r="O1988">
        <v>185.8</v>
      </c>
      <c r="P1988">
        <v>90</v>
      </c>
      <c r="Q1988">
        <v>8.36</v>
      </c>
      <c r="R1988">
        <v>10</v>
      </c>
      <c r="S1988">
        <v>6</v>
      </c>
      <c r="T1988">
        <v>2.7</v>
      </c>
      <c r="U1988" t="str">
        <f>IF(Append1[[#This Row],[total_intl_charge]] &lt;= MEDIAN(Append1[total_intl_charge]), "Low", "High")</f>
        <v>Low</v>
      </c>
      <c r="V1988">
        <v>0</v>
      </c>
      <c r="W1988" t="s">
        <v>23</v>
      </c>
      <c r="X1988" s="1" t="s">
        <v>23</v>
      </c>
      <c r="Y1988">
        <f>IF(Append1[[#This Row],[churn]]="yes", 1,0)</f>
        <v>0</v>
      </c>
      <c r="Z1988" t="str">
        <f>IF(Append1[[#This Row],[total_eve_charge]]&lt;=15,"Low",
IF(Append1[[#This Row],[total_eve_charge]]&lt;=19,"Medium","High"))</f>
        <v>High</v>
      </c>
      <c r="AA1988" s="1" t="str">
        <f>IF(Append1[[#This Row],[total_day_charge]]&gt;30,"Heavy User",
IF(Append1[[#This Row],[total_eve_charge]]&gt;20,"Evening User",
IF(Append1[[#This Row],[total_night_charge]]&gt;10,"Night User","Low User")))</f>
        <v>Evening User</v>
      </c>
    </row>
    <row r="1989" spans="1:27" hidden="1" x14ac:dyDescent="0.3">
      <c r="A1989">
        <v>1238</v>
      </c>
      <c r="B1989" s="1" t="s">
        <v>39</v>
      </c>
      <c r="C1989">
        <v>37</v>
      </c>
      <c r="D1989" s="1" t="s">
        <v>32</v>
      </c>
      <c r="E1989" s="1">
        <v>0</v>
      </c>
      <c r="F1989" s="1" t="s">
        <v>23</v>
      </c>
      <c r="G1989">
        <v>0</v>
      </c>
      <c r="H1989" t="str">
        <f>IF(Append1[[#This Row],[number_vmail_messages]]&lt;=10, "Low",
IF(Append1[[#This Row],[number_vmail_messages]]&lt;=25, "Medium", "High"))</f>
        <v>Low</v>
      </c>
      <c r="I1989">
        <v>199.5</v>
      </c>
      <c r="J1989">
        <v>107</v>
      </c>
      <c r="K1989">
        <v>33.92</v>
      </c>
      <c r="L1989">
        <v>207.5</v>
      </c>
      <c r="M1989">
        <v>110</v>
      </c>
      <c r="N1989">
        <v>17.64</v>
      </c>
      <c r="O1989">
        <v>83.9</v>
      </c>
      <c r="P1989">
        <v>123</v>
      </c>
      <c r="Q1989">
        <v>3.78</v>
      </c>
      <c r="R1989">
        <v>8.1</v>
      </c>
      <c r="S1989">
        <v>4</v>
      </c>
      <c r="T1989">
        <v>2.19</v>
      </c>
      <c r="U1989" t="str">
        <f>IF(Append1[[#This Row],[total_intl_charge]] &lt;= MEDIAN(Append1[total_intl_charge]), "Low", "High")</f>
        <v>Low</v>
      </c>
      <c r="V1989">
        <v>2</v>
      </c>
      <c r="W1989" t="s">
        <v>23</v>
      </c>
      <c r="X1989" s="1" t="s">
        <v>23</v>
      </c>
      <c r="Y1989">
        <f>IF(Append1[[#This Row],[churn]]="yes", 1,0)</f>
        <v>0</v>
      </c>
      <c r="Z1989" t="str">
        <f>IF(Append1[[#This Row],[total_eve_charge]]&lt;=15,"Low",
IF(Append1[[#This Row],[total_eve_charge]]&lt;=19,"Medium","High"))</f>
        <v>Medium</v>
      </c>
      <c r="AA1989" s="1" t="str">
        <f>IF(Append1[[#This Row],[total_day_charge]]&gt;30,"Heavy User",
IF(Append1[[#This Row],[total_eve_charge]]&gt;20,"Evening User",
IF(Append1[[#This Row],[total_night_charge]]&gt;10,"Night User","Low User")))</f>
        <v>Heavy User</v>
      </c>
    </row>
    <row r="1990" spans="1:27" hidden="1" x14ac:dyDescent="0.3">
      <c r="A1990">
        <v>1239</v>
      </c>
      <c r="B1990" s="1" t="s">
        <v>35</v>
      </c>
      <c r="C1990">
        <v>87</v>
      </c>
      <c r="D1990" s="1" t="s">
        <v>22</v>
      </c>
      <c r="E1990" s="1">
        <v>0</v>
      </c>
      <c r="F1990" s="1" t="s">
        <v>23</v>
      </c>
      <c r="G1990">
        <v>0</v>
      </c>
      <c r="H1990" t="str">
        <f>IF(Append1[[#This Row],[number_vmail_messages]]&lt;=10, "Low",
IF(Append1[[#This Row],[number_vmail_messages]]&lt;=25, "Medium", "High"))</f>
        <v>Low</v>
      </c>
      <c r="I1990">
        <v>156.80000000000001</v>
      </c>
      <c r="J1990">
        <v>93</v>
      </c>
      <c r="K1990">
        <v>26.66</v>
      </c>
      <c r="L1990">
        <v>215.8</v>
      </c>
      <c r="M1990">
        <v>68</v>
      </c>
      <c r="N1990">
        <v>18.34</v>
      </c>
      <c r="O1990">
        <v>223.3</v>
      </c>
      <c r="P1990">
        <v>77</v>
      </c>
      <c r="Q1990">
        <v>10.050000000000001</v>
      </c>
      <c r="R1990">
        <v>7.6</v>
      </c>
      <c r="S1990">
        <v>6</v>
      </c>
      <c r="T1990">
        <v>2.0499999999999998</v>
      </c>
      <c r="U1990" t="str">
        <f>IF(Append1[[#This Row],[total_intl_charge]] &lt;= MEDIAN(Append1[total_intl_charge]), "Low", "High")</f>
        <v>Low</v>
      </c>
      <c r="V1990">
        <v>1</v>
      </c>
      <c r="W1990" t="s">
        <v>23</v>
      </c>
      <c r="X1990" s="1" t="s">
        <v>23</v>
      </c>
      <c r="Y1990">
        <f>IF(Append1[[#This Row],[churn]]="yes", 1,0)</f>
        <v>0</v>
      </c>
      <c r="Z1990" t="str">
        <f>IF(Append1[[#This Row],[total_eve_charge]]&lt;=15,"Low",
IF(Append1[[#This Row],[total_eve_charge]]&lt;=19,"Medium","High"))</f>
        <v>Medium</v>
      </c>
      <c r="AA1990" s="1" t="str">
        <f>IF(Append1[[#This Row],[total_day_charge]]&gt;30,"Heavy User",
IF(Append1[[#This Row],[total_eve_charge]]&gt;20,"Evening User",
IF(Append1[[#This Row],[total_night_charge]]&gt;10,"Night User","Low User")))</f>
        <v>Night User</v>
      </c>
    </row>
    <row r="1991" spans="1:27" hidden="1" x14ac:dyDescent="0.3">
      <c r="A1991">
        <v>1240</v>
      </c>
      <c r="B1991" s="1" t="s">
        <v>48</v>
      </c>
      <c r="C1991">
        <v>195</v>
      </c>
      <c r="D1991" s="1" t="s">
        <v>22</v>
      </c>
      <c r="E1991" s="1">
        <v>0</v>
      </c>
      <c r="F1991" s="1" t="s">
        <v>23</v>
      </c>
      <c r="G1991">
        <v>0</v>
      </c>
      <c r="H1991" t="str">
        <f>IF(Append1[[#This Row],[number_vmail_messages]]&lt;=10, "Low",
IF(Append1[[#This Row],[number_vmail_messages]]&lt;=25, "Medium", "High"))</f>
        <v>Low</v>
      </c>
      <c r="I1991">
        <v>63.2</v>
      </c>
      <c r="J1991">
        <v>108</v>
      </c>
      <c r="K1991">
        <v>10.74</v>
      </c>
      <c r="L1991">
        <v>220.2</v>
      </c>
      <c r="M1991">
        <v>88</v>
      </c>
      <c r="N1991">
        <v>18.72</v>
      </c>
      <c r="O1991">
        <v>184</v>
      </c>
      <c r="P1991">
        <v>99</v>
      </c>
      <c r="Q1991">
        <v>8.2799999999999994</v>
      </c>
      <c r="R1991">
        <v>5.0999999999999996</v>
      </c>
      <c r="S1991">
        <v>3</v>
      </c>
      <c r="T1991">
        <v>1.38</v>
      </c>
      <c r="U1991" t="str">
        <f>IF(Append1[[#This Row],[total_intl_charge]] &lt;= MEDIAN(Append1[total_intl_charge]), "Low", "High")</f>
        <v>Low</v>
      </c>
      <c r="V1991">
        <v>0</v>
      </c>
      <c r="W1991" t="s">
        <v>23</v>
      </c>
      <c r="X1991" s="1" t="s">
        <v>23</v>
      </c>
      <c r="Y1991">
        <f>IF(Append1[[#This Row],[churn]]="yes", 1,0)</f>
        <v>0</v>
      </c>
      <c r="Z1991" t="str">
        <f>IF(Append1[[#This Row],[total_eve_charge]]&lt;=15,"Low",
IF(Append1[[#This Row],[total_eve_charge]]&lt;=19,"Medium","High"))</f>
        <v>Medium</v>
      </c>
      <c r="AA1991" s="1" t="str">
        <f>IF(Append1[[#This Row],[total_day_charge]]&gt;30,"Heavy User",
IF(Append1[[#This Row],[total_eve_charge]]&gt;20,"Evening User",
IF(Append1[[#This Row],[total_night_charge]]&gt;10,"Night User","Low User")))</f>
        <v>Low User</v>
      </c>
    </row>
    <row r="1992" spans="1:27" x14ac:dyDescent="0.3">
      <c r="A1992">
        <v>1241</v>
      </c>
      <c r="B1992" s="1" t="s">
        <v>61</v>
      </c>
      <c r="C1992">
        <v>123</v>
      </c>
      <c r="D1992" s="1" t="s">
        <v>22</v>
      </c>
      <c r="E1992" s="1">
        <v>0</v>
      </c>
      <c r="F1992" s="1" t="s">
        <v>24</v>
      </c>
      <c r="G1992">
        <v>27</v>
      </c>
      <c r="H1992" t="str">
        <f>IF(Append1[[#This Row],[number_vmail_messages]]&lt;=10, "Low",
IF(Append1[[#This Row],[number_vmail_messages]]&lt;=25, "Medium", "High"))</f>
        <v>High</v>
      </c>
      <c r="I1992">
        <v>218.7</v>
      </c>
      <c r="J1992">
        <v>79</v>
      </c>
      <c r="K1992">
        <v>37.18</v>
      </c>
      <c r="L1992">
        <v>163.4</v>
      </c>
      <c r="M1992">
        <v>78</v>
      </c>
      <c r="N1992">
        <v>13.89</v>
      </c>
      <c r="O1992">
        <v>173.8</v>
      </c>
      <c r="P1992">
        <v>116</v>
      </c>
      <c r="Q1992">
        <v>7.82</v>
      </c>
      <c r="R1992">
        <v>15</v>
      </c>
      <c r="S1992">
        <v>1</v>
      </c>
      <c r="T1992">
        <v>4.05</v>
      </c>
      <c r="U1992" t="str">
        <f>IF(Append1[[#This Row],[total_intl_charge]] &lt;= MEDIAN(Append1[total_intl_charge]), "Low", "High")</f>
        <v>High</v>
      </c>
      <c r="V1992">
        <v>0</v>
      </c>
      <c r="W1992" t="s">
        <v>23</v>
      </c>
      <c r="X1992" s="1" t="s">
        <v>23</v>
      </c>
      <c r="Y1992">
        <f>IF(Append1[[#This Row],[churn]]="yes", 1,0)</f>
        <v>0</v>
      </c>
      <c r="Z1992" t="str">
        <f>IF(Append1[[#This Row],[total_eve_charge]]&lt;=15,"Low",
IF(Append1[[#This Row],[total_eve_charge]]&lt;=19,"Medium","High"))</f>
        <v>Low</v>
      </c>
      <c r="AA1992" s="1" t="str">
        <f>IF(Append1[[#This Row],[total_day_charge]]&gt;30,"Heavy User",
IF(Append1[[#This Row],[total_eve_charge]]&gt;20,"Evening User",
IF(Append1[[#This Row],[total_night_charge]]&gt;10,"Night User","Low User")))</f>
        <v>Heavy User</v>
      </c>
    </row>
    <row r="1993" spans="1:27" x14ac:dyDescent="0.3">
      <c r="A1993">
        <v>1242</v>
      </c>
      <c r="B1993" s="1" t="s">
        <v>45</v>
      </c>
      <c r="C1993">
        <v>41</v>
      </c>
      <c r="D1993" s="1" t="s">
        <v>22</v>
      </c>
      <c r="E1993" s="1">
        <v>0</v>
      </c>
      <c r="F1993" s="1" t="s">
        <v>24</v>
      </c>
      <c r="G1993">
        <v>41</v>
      </c>
      <c r="H1993" t="str">
        <f>IF(Append1[[#This Row],[number_vmail_messages]]&lt;=10, "Low",
IF(Append1[[#This Row],[number_vmail_messages]]&lt;=25, "Medium", "High"))</f>
        <v>High</v>
      </c>
      <c r="I1993">
        <v>207.3</v>
      </c>
      <c r="J1993">
        <v>95</v>
      </c>
      <c r="K1993">
        <v>35.24</v>
      </c>
      <c r="L1993">
        <v>137.30000000000001</v>
      </c>
      <c r="M1993">
        <v>120</v>
      </c>
      <c r="N1993">
        <v>11.67</v>
      </c>
      <c r="O1993">
        <v>115.7</v>
      </c>
      <c r="P1993">
        <v>74</v>
      </c>
      <c r="Q1993">
        <v>5.21</v>
      </c>
      <c r="R1993">
        <v>5.9</v>
      </c>
      <c r="S1993">
        <v>3</v>
      </c>
      <c r="T1993">
        <v>1.59</v>
      </c>
      <c r="U1993" t="str">
        <f>IF(Append1[[#This Row],[total_intl_charge]] &lt;= MEDIAN(Append1[total_intl_charge]), "Low", "High")</f>
        <v>Low</v>
      </c>
      <c r="V1993">
        <v>1</v>
      </c>
      <c r="W1993" t="s">
        <v>23</v>
      </c>
      <c r="X1993" s="1" t="s">
        <v>23</v>
      </c>
      <c r="Y1993">
        <f>IF(Append1[[#This Row],[churn]]="yes", 1,0)</f>
        <v>0</v>
      </c>
      <c r="Z1993" t="str">
        <f>IF(Append1[[#This Row],[total_eve_charge]]&lt;=15,"Low",
IF(Append1[[#This Row],[total_eve_charge]]&lt;=19,"Medium","High"))</f>
        <v>Low</v>
      </c>
      <c r="AA1993" s="1" t="str">
        <f>IF(Append1[[#This Row],[total_day_charge]]&gt;30,"Heavy User",
IF(Append1[[#This Row],[total_eve_charge]]&gt;20,"Evening User",
IF(Append1[[#This Row],[total_night_charge]]&gt;10,"Night User","Low User")))</f>
        <v>Heavy User</v>
      </c>
    </row>
    <row r="1994" spans="1:27" hidden="1" x14ac:dyDescent="0.3">
      <c r="A1994">
        <v>1243</v>
      </c>
      <c r="B1994" s="1" t="s">
        <v>55</v>
      </c>
      <c r="C1994">
        <v>76</v>
      </c>
      <c r="D1994" s="1" t="s">
        <v>22</v>
      </c>
      <c r="E1994" s="1">
        <v>1</v>
      </c>
      <c r="F1994" s="1" t="s">
        <v>23</v>
      </c>
      <c r="G1994">
        <v>0</v>
      </c>
      <c r="H1994" t="str">
        <f>IF(Append1[[#This Row],[number_vmail_messages]]&lt;=10, "Low",
IF(Append1[[#This Row],[number_vmail_messages]]&lt;=25, "Medium", "High"))</f>
        <v>Low</v>
      </c>
      <c r="I1994">
        <v>273.3</v>
      </c>
      <c r="J1994">
        <v>66</v>
      </c>
      <c r="K1994">
        <v>46.46</v>
      </c>
      <c r="L1994">
        <v>263.60000000000002</v>
      </c>
      <c r="M1994">
        <v>121</v>
      </c>
      <c r="N1994">
        <v>22.41</v>
      </c>
      <c r="O1994">
        <v>165.2</v>
      </c>
      <c r="P1994">
        <v>84</v>
      </c>
      <c r="Q1994">
        <v>7.43</v>
      </c>
      <c r="R1994">
        <v>12</v>
      </c>
      <c r="S1994">
        <v>7</v>
      </c>
      <c r="T1994">
        <v>3.24</v>
      </c>
      <c r="U1994" t="str">
        <f>IF(Append1[[#This Row],[total_intl_charge]] &lt;= MEDIAN(Append1[total_intl_charge]), "Low", "High")</f>
        <v>High</v>
      </c>
      <c r="V1994">
        <v>1</v>
      </c>
      <c r="W1994" t="s">
        <v>24</v>
      </c>
      <c r="X1994" s="1" t="s">
        <v>24</v>
      </c>
      <c r="Y1994">
        <f>IF(Append1[[#This Row],[churn]]="yes", 1,0)</f>
        <v>1</v>
      </c>
      <c r="Z1994" t="str">
        <f>IF(Append1[[#This Row],[total_eve_charge]]&lt;=15,"Low",
IF(Append1[[#This Row],[total_eve_charge]]&lt;=19,"Medium","High"))</f>
        <v>High</v>
      </c>
      <c r="AA1994" s="1" t="str">
        <f>IF(Append1[[#This Row],[total_day_charge]]&gt;30,"Heavy User",
IF(Append1[[#This Row],[total_eve_charge]]&gt;20,"Evening User",
IF(Append1[[#This Row],[total_night_charge]]&gt;10,"Night User","Low User")))</f>
        <v>Heavy User</v>
      </c>
    </row>
    <row r="1995" spans="1:27" hidden="1" x14ac:dyDescent="0.3">
      <c r="A1995">
        <v>1244</v>
      </c>
      <c r="B1995" s="1" t="s">
        <v>30</v>
      </c>
      <c r="C1995">
        <v>86</v>
      </c>
      <c r="D1995" s="1" t="s">
        <v>22</v>
      </c>
      <c r="E1995" s="1">
        <v>1</v>
      </c>
      <c r="F1995" s="1" t="s">
        <v>23</v>
      </c>
      <c r="G1995">
        <v>0</v>
      </c>
      <c r="H1995" t="str">
        <f>IF(Append1[[#This Row],[number_vmail_messages]]&lt;=10, "Low",
IF(Append1[[#This Row],[number_vmail_messages]]&lt;=25, "Medium", "High"))</f>
        <v>Low</v>
      </c>
      <c r="I1995">
        <v>266.10000000000002</v>
      </c>
      <c r="J1995">
        <v>120</v>
      </c>
      <c r="K1995">
        <v>45.24</v>
      </c>
      <c r="L1995">
        <v>182</v>
      </c>
      <c r="M1995">
        <v>92</v>
      </c>
      <c r="N1995">
        <v>15.47</v>
      </c>
      <c r="O1995">
        <v>206.5</v>
      </c>
      <c r="P1995">
        <v>103</v>
      </c>
      <c r="Q1995">
        <v>9.2899999999999991</v>
      </c>
      <c r="R1995">
        <v>10.3</v>
      </c>
      <c r="S1995">
        <v>4</v>
      </c>
      <c r="T1995">
        <v>2.78</v>
      </c>
      <c r="U1995" t="str">
        <f>IF(Append1[[#This Row],[total_intl_charge]] &lt;= MEDIAN(Append1[total_intl_charge]), "Low", "High")</f>
        <v>Low</v>
      </c>
      <c r="V1995">
        <v>1</v>
      </c>
      <c r="W1995" t="s">
        <v>23</v>
      </c>
      <c r="X1995" s="1" t="s">
        <v>24</v>
      </c>
      <c r="Y1995">
        <f>IF(Append1[[#This Row],[churn]]="yes", 1,0)</f>
        <v>0</v>
      </c>
      <c r="Z1995" t="str">
        <f>IF(Append1[[#This Row],[total_eve_charge]]&lt;=15,"Low",
IF(Append1[[#This Row],[total_eve_charge]]&lt;=19,"Medium","High"))</f>
        <v>Medium</v>
      </c>
      <c r="AA1995" s="1" t="str">
        <f>IF(Append1[[#This Row],[total_day_charge]]&gt;30,"Heavy User",
IF(Append1[[#This Row],[total_eve_charge]]&gt;20,"Evening User",
IF(Append1[[#This Row],[total_night_charge]]&gt;10,"Night User","Low User")))</f>
        <v>Heavy User</v>
      </c>
    </row>
    <row r="1996" spans="1:27" hidden="1" x14ac:dyDescent="0.3">
      <c r="A1996">
        <v>1245</v>
      </c>
      <c r="B1996" s="1" t="s">
        <v>53</v>
      </c>
      <c r="C1996">
        <v>140</v>
      </c>
      <c r="D1996" s="1" t="s">
        <v>32</v>
      </c>
      <c r="E1996" s="1">
        <v>0</v>
      </c>
      <c r="F1996" s="1" t="s">
        <v>23</v>
      </c>
      <c r="G1996">
        <v>0</v>
      </c>
      <c r="H1996" t="str">
        <f>IF(Append1[[#This Row],[number_vmail_messages]]&lt;=10, "Low",
IF(Append1[[#This Row],[number_vmail_messages]]&lt;=25, "Medium", "High"))</f>
        <v>Low</v>
      </c>
      <c r="I1996">
        <v>112.8</v>
      </c>
      <c r="J1996">
        <v>89</v>
      </c>
      <c r="K1996">
        <v>19.18</v>
      </c>
      <c r="L1996">
        <v>156.69999999999999</v>
      </c>
      <c r="M1996">
        <v>65</v>
      </c>
      <c r="N1996">
        <v>13.32</v>
      </c>
      <c r="O1996">
        <v>249.6</v>
      </c>
      <c r="P1996">
        <v>85</v>
      </c>
      <c r="Q1996">
        <v>11.23</v>
      </c>
      <c r="R1996">
        <v>16.3</v>
      </c>
      <c r="S1996">
        <v>6</v>
      </c>
      <c r="T1996">
        <v>4.4000000000000004</v>
      </c>
      <c r="U1996" t="str">
        <f>IF(Append1[[#This Row],[total_intl_charge]] &lt;= MEDIAN(Append1[total_intl_charge]), "Low", "High")</f>
        <v>High</v>
      </c>
      <c r="V1996">
        <v>0</v>
      </c>
      <c r="W1996" t="s">
        <v>23</v>
      </c>
      <c r="X1996" s="1" t="s">
        <v>23</v>
      </c>
      <c r="Y1996">
        <f>IF(Append1[[#This Row],[churn]]="yes", 1,0)</f>
        <v>0</v>
      </c>
      <c r="Z1996" t="str">
        <f>IF(Append1[[#This Row],[total_eve_charge]]&lt;=15,"Low",
IF(Append1[[#This Row],[total_eve_charge]]&lt;=19,"Medium","High"))</f>
        <v>Low</v>
      </c>
      <c r="AA1996" s="1" t="str">
        <f>IF(Append1[[#This Row],[total_day_charge]]&gt;30,"Heavy User",
IF(Append1[[#This Row],[total_eve_charge]]&gt;20,"Evening User",
IF(Append1[[#This Row],[total_night_charge]]&gt;10,"Night User","Low User")))</f>
        <v>Night User</v>
      </c>
    </row>
    <row r="1997" spans="1:27" hidden="1" x14ac:dyDescent="0.3">
      <c r="A1997">
        <v>1246</v>
      </c>
      <c r="B1997" s="1" t="s">
        <v>54</v>
      </c>
      <c r="C1997">
        <v>70</v>
      </c>
      <c r="D1997" s="1" t="s">
        <v>22</v>
      </c>
      <c r="E1997" s="1">
        <v>0</v>
      </c>
      <c r="F1997" s="1" t="s">
        <v>23</v>
      </c>
      <c r="G1997">
        <v>0</v>
      </c>
      <c r="H1997" t="str">
        <f>IF(Append1[[#This Row],[number_vmail_messages]]&lt;=10, "Low",
IF(Append1[[#This Row],[number_vmail_messages]]&lt;=25, "Medium", "High"))</f>
        <v>Low</v>
      </c>
      <c r="I1997">
        <v>104.7</v>
      </c>
      <c r="J1997">
        <v>112</v>
      </c>
      <c r="K1997">
        <v>17.8</v>
      </c>
      <c r="L1997">
        <v>82.2</v>
      </c>
      <c r="M1997">
        <v>104</v>
      </c>
      <c r="N1997">
        <v>6.99</v>
      </c>
      <c r="O1997">
        <v>169.4</v>
      </c>
      <c r="P1997">
        <v>110</v>
      </c>
      <c r="Q1997">
        <v>7.62</v>
      </c>
      <c r="R1997">
        <v>15.8</v>
      </c>
      <c r="S1997">
        <v>7</v>
      </c>
      <c r="T1997">
        <v>4.2699999999999996</v>
      </c>
      <c r="U1997" t="str">
        <f>IF(Append1[[#This Row],[total_intl_charge]] &lt;= MEDIAN(Append1[total_intl_charge]), "Low", "High")</f>
        <v>High</v>
      </c>
      <c r="V1997">
        <v>3</v>
      </c>
      <c r="W1997" t="s">
        <v>23</v>
      </c>
      <c r="X1997" s="1" t="s">
        <v>23</v>
      </c>
      <c r="Y1997">
        <f>IF(Append1[[#This Row],[churn]]="yes", 1,0)</f>
        <v>0</v>
      </c>
      <c r="Z1997" t="str">
        <f>IF(Append1[[#This Row],[total_eve_charge]]&lt;=15,"Low",
IF(Append1[[#This Row],[total_eve_charge]]&lt;=19,"Medium","High"))</f>
        <v>Low</v>
      </c>
      <c r="AA1997" s="1" t="str">
        <f>IF(Append1[[#This Row],[total_day_charge]]&gt;30,"Heavy User",
IF(Append1[[#This Row],[total_eve_charge]]&gt;20,"Evening User",
IF(Append1[[#This Row],[total_night_charge]]&gt;10,"Night User","Low User")))</f>
        <v>Low User</v>
      </c>
    </row>
    <row r="1998" spans="1:27" x14ac:dyDescent="0.3">
      <c r="A1998">
        <v>1247</v>
      </c>
      <c r="B1998" s="1" t="s">
        <v>52</v>
      </c>
      <c r="C1998">
        <v>121</v>
      </c>
      <c r="D1998" s="1" t="s">
        <v>26</v>
      </c>
      <c r="E1998" s="1">
        <v>0</v>
      </c>
      <c r="F1998" s="1" t="s">
        <v>24</v>
      </c>
      <c r="G1998">
        <v>35</v>
      </c>
      <c r="H1998" t="str">
        <f>IF(Append1[[#This Row],[number_vmail_messages]]&lt;=10, "Low",
IF(Append1[[#This Row],[number_vmail_messages]]&lt;=25, "Medium", "High"))</f>
        <v>High</v>
      </c>
      <c r="I1998">
        <v>193.8</v>
      </c>
      <c r="J1998">
        <v>62</v>
      </c>
      <c r="K1998">
        <v>32.950000000000003</v>
      </c>
      <c r="L1998">
        <v>197.6</v>
      </c>
      <c r="M1998">
        <v>97</v>
      </c>
      <c r="N1998">
        <v>16.8</v>
      </c>
      <c r="O1998">
        <v>218.8</v>
      </c>
      <c r="P1998">
        <v>95</v>
      </c>
      <c r="Q1998">
        <v>9.85</v>
      </c>
      <c r="R1998">
        <v>5.9</v>
      </c>
      <c r="S1998">
        <v>4</v>
      </c>
      <c r="T1998">
        <v>1.59</v>
      </c>
      <c r="U1998" t="str">
        <f>IF(Append1[[#This Row],[total_intl_charge]] &lt;= MEDIAN(Append1[total_intl_charge]), "Low", "High")</f>
        <v>Low</v>
      </c>
      <c r="V1998">
        <v>0</v>
      </c>
      <c r="W1998" t="s">
        <v>23</v>
      </c>
      <c r="X1998" s="1" t="s">
        <v>23</v>
      </c>
      <c r="Y1998">
        <f>IF(Append1[[#This Row],[churn]]="yes", 1,0)</f>
        <v>0</v>
      </c>
      <c r="Z1998" t="str">
        <f>IF(Append1[[#This Row],[total_eve_charge]]&lt;=15,"Low",
IF(Append1[[#This Row],[total_eve_charge]]&lt;=19,"Medium","High"))</f>
        <v>Medium</v>
      </c>
      <c r="AA1998" s="1" t="str">
        <f>IF(Append1[[#This Row],[total_day_charge]]&gt;30,"Heavy User",
IF(Append1[[#This Row],[total_eve_charge]]&gt;20,"Evening User",
IF(Append1[[#This Row],[total_night_charge]]&gt;10,"Night User","Low User")))</f>
        <v>Heavy User</v>
      </c>
    </row>
    <row r="1999" spans="1:27" hidden="1" x14ac:dyDescent="0.3">
      <c r="A1999">
        <v>1248</v>
      </c>
      <c r="B1999" s="1" t="s">
        <v>61</v>
      </c>
      <c r="C1999">
        <v>112</v>
      </c>
      <c r="D1999" s="1" t="s">
        <v>22</v>
      </c>
      <c r="E1999" s="1">
        <v>0</v>
      </c>
      <c r="F1999" s="1" t="s">
        <v>23</v>
      </c>
      <c r="G1999">
        <v>0</v>
      </c>
      <c r="H1999" t="str">
        <f>IF(Append1[[#This Row],[number_vmail_messages]]&lt;=10, "Low",
IF(Append1[[#This Row],[number_vmail_messages]]&lt;=25, "Medium", "High"))</f>
        <v>Low</v>
      </c>
      <c r="I1999">
        <v>168.6</v>
      </c>
      <c r="J1999">
        <v>102</v>
      </c>
      <c r="K1999">
        <v>28.66</v>
      </c>
      <c r="L1999">
        <v>298</v>
      </c>
      <c r="M1999">
        <v>117</v>
      </c>
      <c r="N1999">
        <v>25.33</v>
      </c>
      <c r="O1999">
        <v>194.7</v>
      </c>
      <c r="P1999">
        <v>110</v>
      </c>
      <c r="Q1999">
        <v>8.76</v>
      </c>
      <c r="R1999">
        <v>9.8000000000000007</v>
      </c>
      <c r="S1999">
        <v>5</v>
      </c>
      <c r="T1999">
        <v>2.65</v>
      </c>
      <c r="U1999" t="str">
        <f>IF(Append1[[#This Row],[total_intl_charge]] &lt;= MEDIAN(Append1[total_intl_charge]), "Low", "High")</f>
        <v>Low</v>
      </c>
      <c r="V1999">
        <v>1</v>
      </c>
      <c r="W1999" t="s">
        <v>23</v>
      </c>
      <c r="X1999" s="1" t="s">
        <v>23</v>
      </c>
      <c r="Y1999">
        <f>IF(Append1[[#This Row],[churn]]="yes", 1,0)</f>
        <v>0</v>
      </c>
      <c r="Z1999" t="str">
        <f>IF(Append1[[#This Row],[total_eve_charge]]&lt;=15,"Low",
IF(Append1[[#This Row],[total_eve_charge]]&lt;=19,"Medium","High"))</f>
        <v>High</v>
      </c>
      <c r="AA1999" s="1" t="str">
        <f>IF(Append1[[#This Row],[total_day_charge]]&gt;30,"Heavy User",
IF(Append1[[#This Row],[total_eve_charge]]&gt;20,"Evening User",
IF(Append1[[#This Row],[total_night_charge]]&gt;10,"Night User","Low User")))</f>
        <v>Evening User</v>
      </c>
    </row>
    <row r="2000" spans="1:27" hidden="1" x14ac:dyDescent="0.3">
      <c r="A2000">
        <v>1249</v>
      </c>
      <c r="B2000" s="1" t="s">
        <v>73</v>
      </c>
      <c r="C2000">
        <v>118</v>
      </c>
      <c r="D2000" s="1" t="s">
        <v>22</v>
      </c>
      <c r="E2000" s="1">
        <v>0</v>
      </c>
      <c r="F2000" s="1" t="s">
        <v>23</v>
      </c>
      <c r="G2000">
        <v>0</v>
      </c>
      <c r="H2000" t="str">
        <f>IF(Append1[[#This Row],[number_vmail_messages]]&lt;=10, "Low",
IF(Append1[[#This Row],[number_vmail_messages]]&lt;=25, "Medium", "High"))</f>
        <v>Low</v>
      </c>
      <c r="I2000">
        <v>253.2</v>
      </c>
      <c r="J2000">
        <v>122</v>
      </c>
      <c r="K2000">
        <v>43.04</v>
      </c>
      <c r="L2000">
        <v>201</v>
      </c>
      <c r="M2000">
        <v>78</v>
      </c>
      <c r="N2000">
        <v>17.09</v>
      </c>
      <c r="O2000">
        <v>195.3</v>
      </c>
      <c r="P2000">
        <v>108</v>
      </c>
      <c r="Q2000">
        <v>8.7899999999999991</v>
      </c>
      <c r="R2000">
        <v>9.6999999999999993</v>
      </c>
      <c r="S2000">
        <v>7</v>
      </c>
      <c r="T2000">
        <v>2.62</v>
      </c>
      <c r="U2000" t="str">
        <f>IF(Append1[[#This Row],[total_intl_charge]] &lt;= MEDIAN(Append1[total_intl_charge]), "Low", "High")</f>
        <v>Low</v>
      </c>
      <c r="V2000">
        <v>2</v>
      </c>
      <c r="W2000" t="s">
        <v>23</v>
      </c>
      <c r="X2000" s="1" t="s">
        <v>23</v>
      </c>
      <c r="Y2000">
        <f>IF(Append1[[#This Row],[churn]]="yes", 1,0)</f>
        <v>0</v>
      </c>
      <c r="Z2000" t="str">
        <f>IF(Append1[[#This Row],[total_eve_charge]]&lt;=15,"Low",
IF(Append1[[#This Row],[total_eve_charge]]&lt;=19,"Medium","High"))</f>
        <v>Medium</v>
      </c>
      <c r="AA2000" s="1" t="str">
        <f>IF(Append1[[#This Row],[total_day_charge]]&gt;30,"Heavy User",
IF(Append1[[#This Row],[total_eve_charge]]&gt;20,"Evening User",
IF(Append1[[#This Row],[total_night_charge]]&gt;10,"Night User","Low User")))</f>
        <v>Heavy User</v>
      </c>
    </row>
    <row r="2001" spans="1:27" x14ac:dyDescent="0.3">
      <c r="A2001">
        <v>1250</v>
      </c>
      <c r="B2001" s="1" t="s">
        <v>34</v>
      </c>
      <c r="C2001">
        <v>66</v>
      </c>
      <c r="D2001" s="1" t="s">
        <v>22</v>
      </c>
      <c r="E2001" s="1">
        <v>0</v>
      </c>
      <c r="F2001" s="1" t="s">
        <v>24</v>
      </c>
      <c r="G2001">
        <v>16</v>
      </c>
      <c r="H2001" t="str">
        <f>IF(Append1[[#This Row],[number_vmail_messages]]&lt;=10, "Low",
IF(Append1[[#This Row],[number_vmail_messages]]&lt;=25, "Medium", "High"))</f>
        <v>Medium</v>
      </c>
      <c r="I2001">
        <v>174.7</v>
      </c>
      <c r="J2001">
        <v>92</v>
      </c>
      <c r="K2001">
        <v>29.7</v>
      </c>
      <c r="L2001">
        <v>232.1</v>
      </c>
      <c r="M2001">
        <v>105</v>
      </c>
      <c r="N2001">
        <v>19.73</v>
      </c>
      <c r="O2001">
        <v>305.39999999999998</v>
      </c>
      <c r="P2001">
        <v>98</v>
      </c>
      <c r="Q2001">
        <v>13.74</v>
      </c>
      <c r="R2001">
        <v>8.9</v>
      </c>
      <c r="S2001">
        <v>2</v>
      </c>
      <c r="T2001">
        <v>2.4</v>
      </c>
      <c r="U2001" t="str">
        <f>IF(Append1[[#This Row],[total_intl_charge]] &lt;= MEDIAN(Append1[total_intl_charge]), "Low", "High")</f>
        <v>Low</v>
      </c>
      <c r="V2001">
        <v>1</v>
      </c>
      <c r="W2001" t="s">
        <v>23</v>
      </c>
      <c r="X2001" s="1" t="s">
        <v>23</v>
      </c>
      <c r="Y2001">
        <f>IF(Append1[[#This Row],[churn]]="yes", 1,0)</f>
        <v>0</v>
      </c>
      <c r="Z2001" t="str">
        <f>IF(Append1[[#This Row],[total_eve_charge]]&lt;=15,"Low",
IF(Append1[[#This Row],[total_eve_charge]]&lt;=19,"Medium","High"))</f>
        <v>High</v>
      </c>
      <c r="AA2001" s="1" t="str">
        <f>IF(Append1[[#This Row],[total_day_charge]]&gt;30,"Heavy User",
IF(Append1[[#This Row],[total_eve_charge]]&gt;20,"Evening User",
IF(Append1[[#This Row],[total_night_charge]]&gt;10,"Night User","Low User")))</f>
        <v>Night User</v>
      </c>
    </row>
    <row r="2002" spans="1:27" x14ac:dyDescent="0.3">
      <c r="A2002">
        <v>1251</v>
      </c>
      <c r="B2002" s="1" t="s">
        <v>55</v>
      </c>
      <c r="C2002">
        <v>129</v>
      </c>
      <c r="D2002" s="1" t="s">
        <v>22</v>
      </c>
      <c r="E2002" s="1">
        <v>0</v>
      </c>
      <c r="F2002" s="1" t="s">
        <v>24</v>
      </c>
      <c r="G2002">
        <v>34</v>
      </c>
      <c r="H2002" t="str">
        <f>IF(Append1[[#This Row],[number_vmail_messages]]&lt;=10, "Low",
IF(Append1[[#This Row],[number_vmail_messages]]&lt;=25, "Medium", "High"))</f>
        <v>High</v>
      </c>
      <c r="I2002">
        <v>204.5</v>
      </c>
      <c r="J2002">
        <v>79</v>
      </c>
      <c r="K2002">
        <v>34.770000000000003</v>
      </c>
      <c r="L2002">
        <v>132.80000000000001</v>
      </c>
      <c r="M2002">
        <v>113</v>
      </c>
      <c r="N2002">
        <v>11.29</v>
      </c>
      <c r="O2002">
        <v>190.1</v>
      </c>
      <c r="P2002">
        <v>117</v>
      </c>
      <c r="Q2002">
        <v>8.5500000000000007</v>
      </c>
      <c r="R2002">
        <v>14.8</v>
      </c>
      <c r="S2002">
        <v>9</v>
      </c>
      <c r="T2002">
        <v>4</v>
      </c>
      <c r="U2002" t="str">
        <f>IF(Append1[[#This Row],[total_intl_charge]] &lt;= MEDIAN(Append1[total_intl_charge]), "Low", "High")</f>
        <v>High</v>
      </c>
      <c r="V2002">
        <v>2</v>
      </c>
      <c r="W2002" t="s">
        <v>23</v>
      </c>
      <c r="X2002" s="1" t="s">
        <v>23</v>
      </c>
      <c r="Y2002">
        <f>IF(Append1[[#This Row],[churn]]="yes", 1,0)</f>
        <v>0</v>
      </c>
      <c r="Z2002" t="str">
        <f>IF(Append1[[#This Row],[total_eve_charge]]&lt;=15,"Low",
IF(Append1[[#This Row],[total_eve_charge]]&lt;=19,"Medium","High"))</f>
        <v>Low</v>
      </c>
      <c r="AA2002" s="1" t="str">
        <f>IF(Append1[[#This Row],[total_day_charge]]&gt;30,"Heavy User",
IF(Append1[[#This Row],[total_eve_charge]]&gt;20,"Evening User",
IF(Append1[[#This Row],[total_night_charge]]&gt;10,"Night User","Low User")))</f>
        <v>Heavy User</v>
      </c>
    </row>
    <row r="2003" spans="1:27" hidden="1" x14ac:dyDescent="0.3">
      <c r="A2003">
        <v>1252</v>
      </c>
      <c r="B2003" s="1" t="s">
        <v>64</v>
      </c>
      <c r="C2003">
        <v>6</v>
      </c>
      <c r="D2003" s="1" t="s">
        <v>32</v>
      </c>
      <c r="E2003" s="1">
        <v>0</v>
      </c>
      <c r="F2003" s="1" t="s">
        <v>23</v>
      </c>
      <c r="G2003">
        <v>0</v>
      </c>
      <c r="H2003" t="str">
        <f>IF(Append1[[#This Row],[number_vmail_messages]]&lt;=10, "Low",
IF(Append1[[#This Row],[number_vmail_messages]]&lt;=25, "Medium", "High"))</f>
        <v>Low</v>
      </c>
      <c r="I2003">
        <v>226.5</v>
      </c>
      <c r="J2003">
        <v>93</v>
      </c>
      <c r="K2003">
        <v>38.51</v>
      </c>
      <c r="L2003">
        <v>152.1</v>
      </c>
      <c r="M2003">
        <v>122</v>
      </c>
      <c r="N2003">
        <v>12.93</v>
      </c>
      <c r="O2003">
        <v>164.4</v>
      </c>
      <c r="P2003">
        <v>98</v>
      </c>
      <c r="Q2003">
        <v>7.4</v>
      </c>
      <c r="R2003">
        <v>9.4</v>
      </c>
      <c r="S2003">
        <v>4</v>
      </c>
      <c r="T2003">
        <v>2.54</v>
      </c>
      <c r="U2003" t="str">
        <f>IF(Append1[[#This Row],[total_intl_charge]] &lt;= MEDIAN(Append1[total_intl_charge]), "Low", "High")</f>
        <v>Low</v>
      </c>
      <c r="V2003">
        <v>3</v>
      </c>
      <c r="W2003" t="s">
        <v>23</v>
      </c>
      <c r="X2003" s="1" t="s">
        <v>23</v>
      </c>
      <c r="Y2003">
        <f>IF(Append1[[#This Row],[churn]]="yes", 1,0)</f>
        <v>0</v>
      </c>
      <c r="Z2003" t="str">
        <f>IF(Append1[[#This Row],[total_eve_charge]]&lt;=15,"Low",
IF(Append1[[#This Row],[total_eve_charge]]&lt;=19,"Medium","High"))</f>
        <v>Low</v>
      </c>
      <c r="AA2003" s="1" t="str">
        <f>IF(Append1[[#This Row],[total_day_charge]]&gt;30,"Heavy User",
IF(Append1[[#This Row],[total_eve_charge]]&gt;20,"Evening User",
IF(Append1[[#This Row],[total_night_charge]]&gt;10,"Night User","Low User")))</f>
        <v>Heavy User</v>
      </c>
    </row>
    <row r="2004" spans="1:27" hidden="1" x14ac:dyDescent="0.3">
      <c r="A2004">
        <v>1253</v>
      </c>
      <c r="B2004" s="1" t="s">
        <v>74</v>
      </c>
      <c r="C2004">
        <v>107</v>
      </c>
      <c r="D2004" s="1" t="s">
        <v>26</v>
      </c>
      <c r="E2004" s="1">
        <v>1</v>
      </c>
      <c r="F2004" s="1" t="s">
        <v>23</v>
      </c>
      <c r="G2004">
        <v>0</v>
      </c>
      <c r="H2004" t="str">
        <f>IF(Append1[[#This Row],[number_vmail_messages]]&lt;=10, "Low",
IF(Append1[[#This Row],[number_vmail_messages]]&lt;=25, "Medium", "High"))</f>
        <v>Low</v>
      </c>
      <c r="I2004">
        <v>234.1</v>
      </c>
      <c r="J2004">
        <v>91</v>
      </c>
      <c r="K2004">
        <v>39.799999999999997</v>
      </c>
      <c r="L2004">
        <v>163.1</v>
      </c>
      <c r="M2004">
        <v>105</v>
      </c>
      <c r="N2004">
        <v>13.86</v>
      </c>
      <c r="O2004">
        <v>282.5</v>
      </c>
      <c r="P2004">
        <v>100</v>
      </c>
      <c r="Q2004">
        <v>12.71</v>
      </c>
      <c r="R2004">
        <v>10</v>
      </c>
      <c r="S2004">
        <v>3</v>
      </c>
      <c r="T2004">
        <v>2.7</v>
      </c>
      <c r="U2004" t="str">
        <f>IF(Append1[[#This Row],[total_intl_charge]] &lt;= MEDIAN(Append1[total_intl_charge]), "Low", "High")</f>
        <v>Low</v>
      </c>
      <c r="V2004">
        <v>1</v>
      </c>
      <c r="W2004" t="s">
        <v>23</v>
      </c>
      <c r="X2004" s="1" t="s">
        <v>24</v>
      </c>
      <c r="Y2004">
        <f>IF(Append1[[#This Row],[churn]]="yes", 1,0)</f>
        <v>0</v>
      </c>
      <c r="Z2004" t="str">
        <f>IF(Append1[[#This Row],[total_eve_charge]]&lt;=15,"Low",
IF(Append1[[#This Row],[total_eve_charge]]&lt;=19,"Medium","High"))</f>
        <v>Low</v>
      </c>
      <c r="AA2004" s="1" t="str">
        <f>IF(Append1[[#This Row],[total_day_charge]]&gt;30,"Heavy User",
IF(Append1[[#This Row],[total_eve_charge]]&gt;20,"Evening User",
IF(Append1[[#This Row],[total_night_charge]]&gt;10,"Night User","Low User")))</f>
        <v>Heavy User</v>
      </c>
    </row>
    <row r="2005" spans="1:27" hidden="1" x14ac:dyDescent="0.3">
      <c r="A2005">
        <v>1254</v>
      </c>
      <c r="B2005" s="1" t="s">
        <v>68</v>
      </c>
      <c r="C2005">
        <v>107</v>
      </c>
      <c r="D2005" s="1" t="s">
        <v>22</v>
      </c>
      <c r="E2005" s="1">
        <v>1</v>
      </c>
      <c r="F2005" s="1" t="s">
        <v>23</v>
      </c>
      <c r="G2005">
        <v>0</v>
      </c>
      <c r="H2005" t="str">
        <f>IF(Append1[[#This Row],[number_vmail_messages]]&lt;=10, "Low",
IF(Append1[[#This Row],[number_vmail_messages]]&lt;=25, "Medium", "High"))</f>
        <v>Low</v>
      </c>
      <c r="I2005">
        <v>133.30000000000001</v>
      </c>
      <c r="J2005">
        <v>106</v>
      </c>
      <c r="K2005">
        <v>22.66</v>
      </c>
      <c r="L2005">
        <v>182.9</v>
      </c>
      <c r="M2005">
        <v>89</v>
      </c>
      <c r="N2005">
        <v>15.55</v>
      </c>
      <c r="O2005">
        <v>241.1</v>
      </c>
      <c r="P2005">
        <v>123</v>
      </c>
      <c r="Q2005">
        <v>10.85</v>
      </c>
      <c r="R2005">
        <v>12.9</v>
      </c>
      <c r="S2005">
        <v>2</v>
      </c>
      <c r="T2005">
        <v>3.48</v>
      </c>
      <c r="U2005" t="str">
        <f>IF(Append1[[#This Row],[total_intl_charge]] &lt;= MEDIAN(Append1[total_intl_charge]), "Low", "High")</f>
        <v>High</v>
      </c>
      <c r="V2005">
        <v>3</v>
      </c>
      <c r="W2005" t="s">
        <v>24</v>
      </c>
      <c r="X2005" s="1" t="s">
        <v>24</v>
      </c>
      <c r="Y2005">
        <f>IF(Append1[[#This Row],[churn]]="yes", 1,0)</f>
        <v>1</v>
      </c>
      <c r="Z2005" t="str">
        <f>IF(Append1[[#This Row],[total_eve_charge]]&lt;=15,"Low",
IF(Append1[[#This Row],[total_eve_charge]]&lt;=19,"Medium","High"))</f>
        <v>Medium</v>
      </c>
      <c r="AA2005" s="1" t="str">
        <f>IF(Append1[[#This Row],[total_day_charge]]&gt;30,"Heavy User",
IF(Append1[[#This Row],[total_eve_charge]]&gt;20,"Evening User",
IF(Append1[[#This Row],[total_night_charge]]&gt;10,"Night User","Low User")))</f>
        <v>Night User</v>
      </c>
    </row>
    <row r="2006" spans="1:27" hidden="1" x14ac:dyDescent="0.3">
      <c r="A2006">
        <v>1255</v>
      </c>
      <c r="B2006" s="1" t="s">
        <v>63</v>
      </c>
      <c r="C2006">
        <v>138</v>
      </c>
      <c r="D2006" s="1" t="s">
        <v>22</v>
      </c>
      <c r="E2006" s="1">
        <v>0</v>
      </c>
      <c r="F2006" s="1" t="s">
        <v>23</v>
      </c>
      <c r="G2006">
        <v>0</v>
      </c>
      <c r="H2006" t="str">
        <f>IF(Append1[[#This Row],[number_vmail_messages]]&lt;=10, "Low",
IF(Append1[[#This Row],[number_vmail_messages]]&lt;=25, "Medium", "High"))</f>
        <v>Low</v>
      </c>
      <c r="I2006">
        <v>133.9</v>
      </c>
      <c r="J2006">
        <v>87</v>
      </c>
      <c r="K2006">
        <v>22.76</v>
      </c>
      <c r="L2006">
        <v>166.4</v>
      </c>
      <c r="M2006">
        <v>110</v>
      </c>
      <c r="N2006">
        <v>14.14</v>
      </c>
      <c r="O2006">
        <v>193.5</v>
      </c>
      <c r="P2006">
        <v>139</v>
      </c>
      <c r="Q2006">
        <v>8.7100000000000009</v>
      </c>
      <c r="R2006">
        <v>15.4</v>
      </c>
      <c r="S2006">
        <v>3</v>
      </c>
      <c r="T2006">
        <v>4.16</v>
      </c>
      <c r="U2006" t="str">
        <f>IF(Append1[[#This Row],[total_intl_charge]] &lt;= MEDIAN(Append1[total_intl_charge]), "Low", "High")</f>
        <v>High</v>
      </c>
      <c r="V2006">
        <v>1</v>
      </c>
      <c r="W2006" t="s">
        <v>23</v>
      </c>
      <c r="X2006" s="1" t="s">
        <v>23</v>
      </c>
      <c r="Y2006">
        <f>IF(Append1[[#This Row],[churn]]="yes", 1,0)</f>
        <v>0</v>
      </c>
      <c r="Z2006" t="str">
        <f>IF(Append1[[#This Row],[total_eve_charge]]&lt;=15,"Low",
IF(Append1[[#This Row],[total_eve_charge]]&lt;=19,"Medium","High"))</f>
        <v>Low</v>
      </c>
      <c r="AA2006" s="1" t="str">
        <f>IF(Append1[[#This Row],[total_day_charge]]&gt;30,"Heavy User",
IF(Append1[[#This Row],[total_eve_charge]]&gt;20,"Evening User",
IF(Append1[[#This Row],[total_night_charge]]&gt;10,"Night User","Low User")))</f>
        <v>Low User</v>
      </c>
    </row>
    <row r="2007" spans="1:27" hidden="1" x14ac:dyDescent="0.3">
      <c r="A2007">
        <v>1256</v>
      </c>
      <c r="B2007" s="1" t="s">
        <v>60</v>
      </c>
      <c r="C2007">
        <v>103</v>
      </c>
      <c r="D2007" s="1" t="s">
        <v>26</v>
      </c>
      <c r="E2007" s="1">
        <v>0</v>
      </c>
      <c r="F2007" s="1" t="s">
        <v>23</v>
      </c>
      <c r="G2007">
        <v>0</v>
      </c>
      <c r="H2007" t="str">
        <f>IF(Append1[[#This Row],[number_vmail_messages]]&lt;=10, "Low",
IF(Append1[[#This Row],[number_vmail_messages]]&lt;=25, "Medium", "High"))</f>
        <v>Low</v>
      </c>
      <c r="I2007">
        <v>160.19999999999999</v>
      </c>
      <c r="J2007">
        <v>104</v>
      </c>
      <c r="K2007">
        <v>27.23</v>
      </c>
      <c r="L2007">
        <v>138.9</v>
      </c>
      <c r="M2007">
        <v>70</v>
      </c>
      <c r="N2007">
        <v>11.81</v>
      </c>
      <c r="O2007">
        <v>312.5</v>
      </c>
      <c r="P2007">
        <v>97</v>
      </c>
      <c r="Q2007">
        <v>14.06</v>
      </c>
      <c r="R2007">
        <v>9.6999999999999993</v>
      </c>
      <c r="S2007">
        <v>2</v>
      </c>
      <c r="T2007">
        <v>2.62</v>
      </c>
      <c r="U2007" t="str">
        <f>IF(Append1[[#This Row],[total_intl_charge]] &lt;= MEDIAN(Append1[total_intl_charge]), "Low", "High")</f>
        <v>Low</v>
      </c>
      <c r="V2007">
        <v>0</v>
      </c>
      <c r="W2007" t="s">
        <v>23</v>
      </c>
      <c r="X2007" s="1" t="s">
        <v>23</v>
      </c>
      <c r="Y2007">
        <f>IF(Append1[[#This Row],[churn]]="yes", 1,0)</f>
        <v>0</v>
      </c>
      <c r="Z2007" t="str">
        <f>IF(Append1[[#This Row],[total_eve_charge]]&lt;=15,"Low",
IF(Append1[[#This Row],[total_eve_charge]]&lt;=19,"Medium","High"))</f>
        <v>Low</v>
      </c>
      <c r="AA2007" s="1" t="str">
        <f>IF(Append1[[#This Row],[total_day_charge]]&gt;30,"Heavy User",
IF(Append1[[#This Row],[total_eve_charge]]&gt;20,"Evening User",
IF(Append1[[#This Row],[total_night_charge]]&gt;10,"Night User","Low User")))</f>
        <v>Night User</v>
      </c>
    </row>
    <row r="2008" spans="1:27" x14ac:dyDescent="0.3">
      <c r="A2008">
        <v>1257</v>
      </c>
      <c r="B2008" s="1" t="s">
        <v>48</v>
      </c>
      <c r="C2008">
        <v>116</v>
      </c>
      <c r="D2008" s="1" t="s">
        <v>22</v>
      </c>
      <c r="E2008" s="1">
        <v>0</v>
      </c>
      <c r="F2008" s="1" t="s">
        <v>24</v>
      </c>
      <c r="G2008">
        <v>44</v>
      </c>
      <c r="H2008" t="str">
        <f>IF(Append1[[#This Row],[number_vmail_messages]]&lt;=10, "Low",
IF(Append1[[#This Row],[number_vmail_messages]]&lt;=25, "Medium", "High"))</f>
        <v>High</v>
      </c>
      <c r="I2008">
        <v>230.6</v>
      </c>
      <c r="J2008">
        <v>94</v>
      </c>
      <c r="K2008">
        <v>39.200000000000003</v>
      </c>
      <c r="L2008">
        <v>224.1</v>
      </c>
      <c r="M2008">
        <v>103</v>
      </c>
      <c r="N2008">
        <v>19.05</v>
      </c>
      <c r="O2008">
        <v>244</v>
      </c>
      <c r="P2008">
        <v>76</v>
      </c>
      <c r="Q2008">
        <v>10.98</v>
      </c>
      <c r="R2008">
        <v>11.1</v>
      </c>
      <c r="S2008">
        <v>2</v>
      </c>
      <c r="T2008">
        <v>3</v>
      </c>
      <c r="U2008" t="str">
        <f>IF(Append1[[#This Row],[total_intl_charge]] &lt;= MEDIAN(Append1[total_intl_charge]), "Low", "High")</f>
        <v>High</v>
      </c>
      <c r="V2008">
        <v>0</v>
      </c>
      <c r="W2008" t="s">
        <v>23</v>
      </c>
      <c r="X2008" s="1" t="s">
        <v>23</v>
      </c>
      <c r="Y2008">
        <f>IF(Append1[[#This Row],[churn]]="yes", 1,0)</f>
        <v>0</v>
      </c>
      <c r="Z2008" t="str">
        <f>IF(Append1[[#This Row],[total_eve_charge]]&lt;=15,"Low",
IF(Append1[[#This Row],[total_eve_charge]]&lt;=19,"Medium","High"))</f>
        <v>High</v>
      </c>
      <c r="AA2008" s="1" t="str">
        <f>IF(Append1[[#This Row],[total_day_charge]]&gt;30,"Heavy User",
IF(Append1[[#This Row],[total_eve_charge]]&gt;20,"Evening User",
IF(Append1[[#This Row],[total_night_charge]]&gt;10,"Night User","Low User")))</f>
        <v>Heavy User</v>
      </c>
    </row>
    <row r="2009" spans="1:27" hidden="1" x14ac:dyDescent="0.3">
      <c r="A2009">
        <v>1258</v>
      </c>
      <c r="B2009" s="1" t="s">
        <v>74</v>
      </c>
      <c r="C2009">
        <v>161</v>
      </c>
      <c r="D2009" s="1" t="s">
        <v>22</v>
      </c>
      <c r="E2009" s="1">
        <v>0</v>
      </c>
      <c r="F2009" s="1" t="s">
        <v>23</v>
      </c>
      <c r="G2009">
        <v>0</v>
      </c>
      <c r="H2009" t="str">
        <f>IF(Append1[[#This Row],[number_vmail_messages]]&lt;=10, "Low",
IF(Append1[[#This Row],[number_vmail_messages]]&lt;=25, "Medium", "High"))</f>
        <v>Low</v>
      </c>
      <c r="I2009">
        <v>72.8</v>
      </c>
      <c r="J2009">
        <v>120</v>
      </c>
      <c r="K2009">
        <v>12.38</v>
      </c>
      <c r="L2009">
        <v>267.10000000000002</v>
      </c>
      <c r="M2009">
        <v>120</v>
      </c>
      <c r="N2009">
        <v>22.7</v>
      </c>
      <c r="O2009">
        <v>222.5</v>
      </c>
      <c r="P2009">
        <v>91</v>
      </c>
      <c r="Q2009">
        <v>10.01</v>
      </c>
      <c r="R2009">
        <v>11.8</v>
      </c>
      <c r="S2009">
        <v>2</v>
      </c>
      <c r="T2009">
        <v>3.19</v>
      </c>
      <c r="U2009" t="str">
        <f>IF(Append1[[#This Row],[total_intl_charge]] &lt;= MEDIAN(Append1[total_intl_charge]), "Low", "High")</f>
        <v>High</v>
      </c>
      <c r="V2009">
        <v>2</v>
      </c>
      <c r="W2009" t="s">
        <v>23</v>
      </c>
      <c r="X2009" s="1" t="s">
        <v>23</v>
      </c>
      <c r="Y2009">
        <f>IF(Append1[[#This Row],[churn]]="yes", 1,0)</f>
        <v>0</v>
      </c>
      <c r="Z2009" t="str">
        <f>IF(Append1[[#This Row],[total_eve_charge]]&lt;=15,"Low",
IF(Append1[[#This Row],[total_eve_charge]]&lt;=19,"Medium","High"))</f>
        <v>High</v>
      </c>
      <c r="AA2009" s="1" t="str">
        <f>IF(Append1[[#This Row],[total_day_charge]]&gt;30,"Heavy User",
IF(Append1[[#This Row],[total_eve_charge]]&gt;20,"Evening User",
IF(Append1[[#This Row],[total_night_charge]]&gt;10,"Night User","Low User")))</f>
        <v>Evening User</v>
      </c>
    </row>
    <row r="2010" spans="1:27" hidden="1" x14ac:dyDescent="0.3">
      <c r="A2010">
        <v>1259</v>
      </c>
      <c r="B2010" s="1" t="s">
        <v>75</v>
      </c>
      <c r="C2010">
        <v>1</v>
      </c>
      <c r="D2010" s="1" t="s">
        <v>22</v>
      </c>
      <c r="E2010" s="1">
        <v>0</v>
      </c>
      <c r="F2010" s="1" t="s">
        <v>23</v>
      </c>
      <c r="G2010">
        <v>0</v>
      </c>
      <c r="H2010" t="str">
        <f>IF(Append1[[#This Row],[number_vmail_messages]]&lt;=10, "Low",
IF(Append1[[#This Row],[number_vmail_messages]]&lt;=25, "Medium", "High"))</f>
        <v>Low</v>
      </c>
      <c r="I2010">
        <v>196.1</v>
      </c>
      <c r="J2010">
        <v>107</v>
      </c>
      <c r="K2010">
        <v>33.340000000000003</v>
      </c>
      <c r="L2010">
        <v>296.5</v>
      </c>
      <c r="M2010">
        <v>82</v>
      </c>
      <c r="N2010">
        <v>25.2</v>
      </c>
      <c r="O2010">
        <v>211.5</v>
      </c>
      <c r="P2010">
        <v>91</v>
      </c>
      <c r="Q2010">
        <v>9.52</v>
      </c>
      <c r="R2010">
        <v>7</v>
      </c>
      <c r="S2010">
        <v>2</v>
      </c>
      <c r="T2010">
        <v>1.89</v>
      </c>
      <c r="U2010" t="str">
        <f>IF(Append1[[#This Row],[total_intl_charge]] &lt;= MEDIAN(Append1[total_intl_charge]), "Low", "High")</f>
        <v>Low</v>
      </c>
      <c r="V2010">
        <v>1</v>
      </c>
      <c r="W2010" t="s">
        <v>23</v>
      </c>
      <c r="X2010" s="1" t="s">
        <v>23</v>
      </c>
      <c r="Y2010">
        <f>IF(Append1[[#This Row],[churn]]="yes", 1,0)</f>
        <v>0</v>
      </c>
      <c r="Z2010" t="str">
        <f>IF(Append1[[#This Row],[total_eve_charge]]&lt;=15,"Low",
IF(Append1[[#This Row],[total_eve_charge]]&lt;=19,"Medium","High"))</f>
        <v>High</v>
      </c>
      <c r="AA2010" s="1" t="str">
        <f>IF(Append1[[#This Row],[total_day_charge]]&gt;30,"Heavy User",
IF(Append1[[#This Row],[total_eve_charge]]&gt;20,"Evening User",
IF(Append1[[#This Row],[total_night_charge]]&gt;10,"Night User","Low User")))</f>
        <v>Heavy User</v>
      </c>
    </row>
    <row r="2011" spans="1:27" hidden="1" x14ac:dyDescent="0.3">
      <c r="A2011">
        <v>1260</v>
      </c>
      <c r="B2011" s="1" t="s">
        <v>51</v>
      </c>
      <c r="C2011">
        <v>89</v>
      </c>
      <c r="D2011" s="1" t="s">
        <v>32</v>
      </c>
      <c r="E2011" s="1">
        <v>0</v>
      </c>
      <c r="F2011" s="1" t="s">
        <v>23</v>
      </c>
      <c r="G2011">
        <v>0</v>
      </c>
      <c r="H2011" t="str">
        <f>IF(Append1[[#This Row],[number_vmail_messages]]&lt;=10, "Low",
IF(Append1[[#This Row],[number_vmail_messages]]&lt;=25, "Medium", "High"))</f>
        <v>Low</v>
      </c>
      <c r="I2011">
        <v>197.1</v>
      </c>
      <c r="J2011">
        <v>110</v>
      </c>
      <c r="K2011">
        <v>33.51</v>
      </c>
      <c r="L2011">
        <v>165.9</v>
      </c>
      <c r="M2011">
        <v>115</v>
      </c>
      <c r="N2011">
        <v>14.1</v>
      </c>
      <c r="O2011">
        <v>227.3</v>
      </c>
      <c r="P2011">
        <v>106</v>
      </c>
      <c r="Q2011">
        <v>10.23</v>
      </c>
      <c r="R2011">
        <v>12.8</v>
      </c>
      <c r="S2011">
        <v>3</v>
      </c>
      <c r="T2011">
        <v>3.46</v>
      </c>
      <c r="U2011" t="str">
        <f>IF(Append1[[#This Row],[total_intl_charge]] &lt;= MEDIAN(Append1[total_intl_charge]), "Low", "High")</f>
        <v>High</v>
      </c>
      <c r="V2011">
        <v>1</v>
      </c>
      <c r="W2011" t="s">
        <v>23</v>
      </c>
      <c r="X2011" s="1" t="s">
        <v>23</v>
      </c>
      <c r="Y2011">
        <f>IF(Append1[[#This Row],[churn]]="yes", 1,0)</f>
        <v>0</v>
      </c>
      <c r="Z2011" t="str">
        <f>IF(Append1[[#This Row],[total_eve_charge]]&lt;=15,"Low",
IF(Append1[[#This Row],[total_eve_charge]]&lt;=19,"Medium","High"))</f>
        <v>Low</v>
      </c>
      <c r="AA2011" s="1" t="str">
        <f>IF(Append1[[#This Row],[total_day_charge]]&gt;30,"Heavy User",
IF(Append1[[#This Row],[total_eve_charge]]&gt;20,"Evening User",
IF(Append1[[#This Row],[total_night_charge]]&gt;10,"Night User","Low User")))</f>
        <v>Heavy User</v>
      </c>
    </row>
    <row r="2012" spans="1:27" hidden="1" x14ac:dyDescent="0.3">
      <c r="A2012">
        <v>1261</v>
      </c>
      <c r="B2012" s="1" t="s">
        <v>44</v>
      </c>
      <c r="C2012">
        <v>64</v>
      </c>
      <c r="D2012" s="1" t="s">
        <v>32</v>
      </c>
      <c r="E2012" s="1">
        <v>0</v>
      </c>
      <c r="F2012" s="1" t="s">
        <v>23</v>
      </c>
      <c r="G2012">
        <v>0</v>
      </c>
      <c r="H2012" t="str">
        <f>IF(Append1[[#This Row],[number_vmail_messages]]&lt;=10, "Low",
IF(Append1[[#This Row],[number_vmail_messages]]&lt;=25, "Medium", "High"))</f>
        <v>Low</v>
      </c>
      <c r="I2012">
        <v>219.6</v>
      </c>
      <c r="J2012">
        <v>126</v>
      </c>
      <c r="K2012">
        <v>37.33</v>
      </c>
      <c r="L2012">
        <v>303.3</v>
      </c>
      <c r="M2012">
        <v>100</v>
      </c>
      <c r="N2012">
        <v>25.78</v>
      </c>
      <c r="O2012">
        <v>154.5</v>
      </c>
      <c r="P2012">
        <v>65</v>
      </c>
      <c r="Q2012">
        <v>6.95</v>
      </c>
      <c r="R2012">
        <v>9.6999999999999993</v>
      </c>
      <c r="S2012">
        <v>5</v>
      </c>
      <c r="T2012">
        <v>2.62</v>
      </c>
      <c r="U2012" t="str">
        <f>IF(Append1[[#This Row],[total_intl_charge]] &lt;= MEDIAN(Append1[total_intl_charge]), "Low", "High")</f>
        <v>Low</v>
      </c>
      <c r="V2012">
        <v>1</v>
      </c>
      <c r="W2012" t="s">
        <v>23</v>
      </c>
      <c r="X2012" s="1" t="s">
        <v>23</v>
      </c>
      <c r="Y2012">
        <f>IF(Append1[[#This Row],[churn]]="yes", 1,0)</f>
        <v>0</v>
      </c>
      <c r="Z2012" t="str">
        <f>IF(Append1[[#This Row],[total_eve_charge]]&lt;=15,"Low",
IF(Append1[[#This Row],[total_eve_charge]]&lt;=19,"Medium","High"))</f>
        <v>High</v>
      </c>
      <c r="AA2012" s="1" t="str">
        <f>IF(Append1[[#This Row],[total_day_charge]]&gt;30,"Heavy User",
IF(Append1[[#This Row],[total_eve_charge]]&gt;20,"Evening User",
IF(Append1[[#This Row],[total_night_charge]]&gt;10,"Night User","Low User")))</f>
        <v>Heavy User</v>
      </c>
    </row>
    <row r="2013" spans="1:27" hidden="1" x14ac:dyDescent="0.3">
      <c r="A2013">
        <v>1262</v>
      </c>
      <c r="B2013" s="1" t="s">
        <v>27</v>
      </c>
      <c r="C2013">
        <v>129</v>
      </c>
      <c r="D2013" s="1" t="s">
        <v>22</v>
      </c>
      <c r="E2013" s="1">
        <v>0</v>
      </c>
      <c r="F2013" s="1" t="s">
        <v>23</v>
      </c>
      <c r="G2013">
        <v>0</v>
      </c>
      <c r="H2013" t="str">
        <f>IF(Append1[[#This Row],[number_vmail_messages]]&lt;=10, "Low",
IF(Append1[[#This Row],[number_vmail_messages]]&lt;=25, "Medium", "High"))</f>
        <v>Low</v>
      </c>
      <c r="I2013">
        <v>216</v>
      </c>
      <c r="J2013">
        <v>85</v>
      </c>
      <c r="K2013">
        <v>36.72</v>
      </c>
      <c r="L2013">
        <v>186.9</v>
      </c>
      <c r="M2013">
        <v>114</v>
      </c>
      <c r="N2013">
        <v>15.89</v>
      </c>
      <c r="O2013">
        <v>210.7</v>
      </c>
      <c r="P2013">
        <v>109</v>
      </c>
      <c r="Q2013">
        <v>9.48</v>
      </c>
      <c r="R2013">
        <v>4.9000000000000004</v>
      </c>
      <c r="S2013">
        <v>10</v>
      </c>
      <c r="T2013">
        <v>1.32</v>
      </c>
      <c r="U2013" t="str">
        <f>IF(Append1[[#This Row],[total_intl_charge]] &lt;= MEDIAN(Append1[total_intl_charge]), "Low", "High")</f>
        <v>Low</v>
      </c>
      <c r="V2013">
        <v>2</v>
      </c>
      <c r="W2013" t="s">
        <v>23</v>
      </c>
      <c r="X2013" s="1" t="s">
        <v>23</v>
      </c>
      <c r="Y2013">
        <f>IF(Append1[[#This Row],[churn]]="yes", 1,0)</f>
        <v>0</v>
      </c>
      <c r="Z2013" t="str">
        <f>IF(Append1[[#This Row],[total_eve_charge]]&lt;=15,"Low",
IF(Append1[[#This Row],[total_eve_charge]]&lt;=19,"Medium","High"))</f>
        <v>Medium</v>
      </c>
      <c r="AA2013" s="1" t="str">
        <f>IF(Append1[[#This Row],[total_day_charge]]&gt;30,"Heavy User",
IF(Append1[[#This Row],[total_eve_charge]]&gt;20,"Evening User",
IF(Append1[[#This Row],[total_night_charge]]&gt;10,"Night User","Low User")))</f>
        <v>Heavy User</v>
      </c>
    </row>
    <row r="2014" spans="1:27" x14ac:dyDescent="0.3">
      <c r="A2014">
        <v>1263</v>
      </c>
      <c r="B2014" s="1" t="s">
        <v>28</v>
      </c>
      <c r="C2014">
        <v>128</v>
      </c>
      <c r="D2014" s="1" t="s">
        <v>26</v>
      </c>
      <c r="E2014" s="1">
        <v>0</v>
      </c>
      <c r="F2014" s="1" t="s">
        <v>24</v>
      </c>
      <c r="G2014">
        <v>32</v>
      </c>
      <c r="H2014" t="str">
        <f>IF(Append1[[#This Row],[number_vmail_messages]]&lt;=10, "Low",
IF(Append1[[#This Row],[number_vmail_messages]]&lt;=25, "Medium", "High"))</f>
        <v>High</v>
      </c>
      <c r="I2014">
        <v>222.9</v>
      </c>
      <c r="J2014">
        <v>136</v>
      </c>
      <c r="K2014">
        <v>37.89</v>
      </c>
      <c r="L2014">
        <v>262</v>
      </c>
      <c r="M2014">
        <v>80</v>
      </c>
      <c r="N2014">
        <v>22.27</v>
      </c>
      <c r="O2014">
        <v>191.4</v>
      </c>
      <c r="P2014">
        <v>101</v>
      </c>
      <c r="Q2014">
        <v>8.61</v>
      </c>
      <c r="R2014">
        <v>10.8</v>
      </c>
      <c r="S2014">
        <v>4</v>
      </c>
      <c r="T2014">
        <v>2.92</v>
      </c>
      <c r="U2014" t="str">
        <f>IF(Append1[[#This Row],[total_intl_charge]] &lt;= MEDIAN(Append1[total_intl_charge]), "Low", "High")</f>
        <v>High</v>
      </c>
      <c r="V2014">
        <v>0</v>
      </c>
      <c r="W2014" t="s">
        <v>23</v>
      </c>
      <c r="X2014" s="1" t="s">
        <v>23</v>
      </c>
      <c r="Y2014">
        <f>IF(Append1[[#This Row],[churn]]="yes", 1,0)</f>
        <v>0</v>
      </c>
      <c r="Z2014" t="str">
        <f>IF(Append1[[#This Row],[total_eve_charge]]&lt;=15,"Low",
IF(Append1[[#This Row],[total_eve_charge]]&lt;=19,"Medium","High"))</f>
        <v>High</v>
      </c>
      <c r="AA2014" s="1" t="str">
        <f>IF(Append1[[#This Row],[total_day_charge]]&gt;30,"Heavy User",
IF(Append1[[#This Row],[total_eve_charge]]&gt;20,"Evening User",
IF(Append1[[#This Row],[total_night_charge]]&gt;10,"Night User","Low User")))</f>
        <v>Heavy User</v>
      </c>
    </row>
    <row r="2015" spans="1:27" x14ac:dyDescent="0.3">
      <c r="A2015">
        <v>1264</v>
      </c>
      <c r="B2015" s="1" t="s">
        <v>31</v>
      </c>
      <c r="C2015">
        <v>81</v>
      </c>
      <c r="D2015" s="1" t="s">
        <v>22</v>
      </c>
      <c r="E2015" s="1">
        <v>0</v>
      </c>
      <c r="F2015" s="1" t="s">
        <v>24</v>
      </c>
      <c r="G2015">
        <v>36</v>
      </c>
      <c r="H2015" t="str">
        <f>IF(Append1[[#This Row],[number_vmail_messages]]&lt;=10, "Low",
IF(Append1[[#This Row],[number_vmail_messages]]&lt;=25, "Medium", "High"))</f>
        <v>High</v>
      </c>
      <c r="I2015">
        <v>115.9</v>
      </c>
      <c r="J2015">
        <v>120</v>
      </c>
      <c r="K2015">
        <v>19.7</v>
      </c>
      <c r="L2015">
        <v>236.6</v>
      </c>
      <c r="M2015">
        <v>95</v>
      </c>
      <c r="N2015">
        <v>20.11</v>
      </c>
      <c r="O2015">
        <v>255</v>
      </c>
      <c r="P2015">
        <v>90</v>
      </c>
      <c r="Q2015">
        <v>11.48</v>
      </c>
      <c r="R2015">
        <v>11.7</v>
      </c>
      <c r="S2015">
        <v>6</v>
      </c>
      <c r="T2015">
        <v>3.16</v>
      </c>
      <c r="U2015" t="str">
        <f>IF(Append1[[#This Row],[total_intl_charge]] &lt;= MEDIAN(Append1[total_intl_charge]), "Low", "High")</f>
        <v>High</v>
      </c>
      <c r="V2015">
        <v>3</v>
      </c>
      <c r="W2015" t="s">
        <v>23</v>
      </c>
      <c r="X2015" s="1" t="s">
        <v>23</v>
      </c>
      <c r="Y2015">
        <f>IF(Append1[[#This Row],[churn]]="yes", 1,0)</f>
        <v>0</v>
      </c>
      <c r="Z2015" t="str">
        <f>IF(Append1[[#This Row],[total_eve_charge]]&lt;=15,"Low",
IF(Append1[[#This Row],[total_eve_charge]]&lt;=19,"Medium","High"))</f>
        <v>High</v>
      </c>
      <c r="AA2015" s="1" t="str">
        <f>IF(Append1[[#This Row],[total_day_charge]]&gt;30,"Heavy User",
IF(Append1[[#This Row],[total_eve_charge]]&gt;20,"Evening User",
IF(Append1[[#This Row],[total_night_charge]]&gt;10,"Night User","Low User")))</f>
        <v>Evening User</v>
      </c>
    </row>
    <row r="2016" spans="1:27" hidden="1" x14ac:dyDescent="0.3">
      <c r="A2016">
        <v>1265</v>
      </c>
      <c r="B2016" s="1" t="s">
        <v>63</v>
      </c>
      <c r="C2016">
        <v>114</v>
      </c>
      <c r="D2016" s="1" t="s">
        <v>26</v>
      </c>
      <c r="E2016" s="1">
        <v>0</v>
      </c>
      <c r="F2016" s="1" t="s">
        <v>23</v>
      </c>
      <c r="G2016">
        <v>0</v>
      </c>
      <c r="H2016" t="str">
        <f>IF(Append1[[#This Row],[number_vmail_messages]]&lt;=10, "Low",
IF(Append1[[#This Row],[number_vmail_messages]]&lt;=25, "Medium", "High"))</f>
        <v>Low</v>
      </c>
      <c r="I2016">
        <v>189.8</v>
      </c>
      <c r="J2016">
        <v>101</v>
      </c>
      <c r="K2016">
        <v>32.270000000000003</v>
      </c>
      <c r="L2016">
        <v>147.69999999999999</v>
      </c>
      <c r="M2016">
        <v>80</v>
      </c>
      <c r="N2016">
        <v>12.55</v>
      </c>
      <c r="O2016">
        <v>172.7</v>
      </c>
      <c r="P2016">
        <v>121</v>
      </c>
      <c r="Q2016">
        <v>7.77</v>
      </c>
      <c r="R2016">
        <v>10.6</v>
      </c>
      <c r="S2016">
        <v>5</v>
      </c>
      <c r="T2016">
        <v>2.86</v>
      </c>
      <c r="U2016" t="str">
        <f>IF(Append1[[#This Row],[total_intl_charge]] &lt;= MEDIAN(Append1[total_intl_charge]), "Low", "High")</f>
        <v>High</v>
      </c>
      <c r="V2016">
        <v>1</v>
      </c>
      <c r="W2016" t="s">
        <v>23</v>
      </c>
      <c r="X2016" s="1" t="s">
        <v>23</v>
      </c>
      <c r="Y2016">
        <f>IF(Append1[[#This Row],[churn]]="yes", 1,0)</f>
        <v>0</v>
      </c>
      <c r="Z2016" t="str">
        <f>IF(Append1[[#This Row],[total_eve_charge]]&lt;=15,"Low",
IF(Append1[[#This Row],[total_eve_charge]]&lt;=19,"Medium","High"))</f>
        <v>Low</v>
      </c>
      <c r="AA2016" s="1" t="str">
        <f>IF(Append1[[#This Row],[total_day_charge]]&gt;30,"Heavy User",
IF(Append1[[#This Row],[total_eve_charge]]&gt;20,"Evening User",
IF(Append1[[#This Row],[total_night_charge]]&gt;10,"Night User","Low User")))</f>
        <v>Heavy User</v>
      </c>
    </row>
    <row r="2017" spans="1:27" hidden="1" x14ac:dyDescent="0.3">
      <c r="A2017">
        <v>1266</v>
      </c>
      <c r="B2017" s="1" t="s">
        <v>71</v>
      </c>
      <c r="C2017">
        <v>86</v>
      </c>
      <c r="D2017" s="1" t="s">
        <v>22</v>
      </c>
      <c r="E2017" s="1">
        <v>0</v>
      </c>
      <c r="F2017" s="1" t="s">
        <v>23</v>
      </c>
      <c r="G2017">
        <v>0</v>
      </c>
      <c r="H2017" t="str">
        <f>IF(Append1[[#This Row],[number_vmail_messages]]&lt;=10, "Low",
IF(Append1[[#This Row],[number_vmail_messages]]&lt;=25, "Medium", "High"))</f>
        <v>Low</v>
      </c>
      <c r="I2017">
        <v>136.4</v>
      </c>
      <c r="J2017">
        <v>104</v>
      </c>
      <c r="K2017">
        <v>23.19</v>
      </c>
      <c r="L2017">
        <v>202.5</v>
      </c>
      <c r="M2017">
        <v>110</v>
      </c>
      <c r="N2017">
        <v>17.21</v>
      </c>
      <c r="O2017">
        <v>230.7</v>
      </c>
      <c r="P2017">
        <v>86</v>
      </c>
      <c r="Q2017">
        <v>10.38</v>
      </c>
      <c r="R2017">
        <v>11.5</v>
      </c>
      <c r="S2017">
        <v>1</v>
      </c>
      <c r="T2017">
        <v>3.11</v>
      </c>
      <c r="U2017" t="str">
        <f>IF(Append1[[#This Row],[total_intl_charge]] &lt;= MEDIAN(Append1[total_intl_charge]), "Low", "High")</f>
        <v>High</v>
      </c>
      <c r="V2017">
        <v>3</v>
      </c>
      <c r="W2017" t="s">
        <v>23</v>
      </c>
      <c r="X2017" s="1" t="s">
        <v>23</v>
      </c>
      <c r="Y2017">
        <f>IF(Append1[[#This Row],[churn]]="yes", 1,0)</f>
        <v>0</v>
      </c>
      <c r="Z2017" t="str">
        <f>IF(Append1[[#This Row],[total_eve_charge]]&lt;=15,"Low",
IF(Append1[[#This Row],[total_eve_charge]]&lt;=19,"Medium","High"))</f>
        <v>Medium</v>
      </c>
      <c r="AA2017" s="1" t="str">
        <f>IF(Append1[[#This Row],[total_day_charge]]&gt;30,"Heavy User",
IF(Append1[[#This Row],[total_eve_charge]]&gt;20,"Evening User",
IF(Append1[[#This Row],[total_night_charge]]&gt;10,"Night User","Low User")))</f>
        <v>Night User</v>
      </c>
    </row>
    <row r="2018" spans="1:27" hidden="1" x14ac:dyDescent="0.3">
      <c r="A2018">
        <v>1267</v>
      </c>
      <c r="B2018" s="1" t="s">
        <v>35</v>
      </c>
      <c r="C2018">
        <v>96</v>
      </c>
      <c r="D2018" s="1" t="s">
        <v>32</v>
      </c>
      <c r="E2018" s="1">
        <v>0</v>
      </c>
      <c r="F2018" s="1" t="s">
        <v>23</v>
      </c>
      <c r="G2018">
        <v>0</v>
      </c>
      <c r="H2018" t="str">
        <f>IF(Append1[[#This Row],[number_vmail_messages]]&lt;=10, "Low",
IF(Append1[[#This Row],[number_vmail_messages]]&lt;=25, "Medium", "High"))</f>
        <v>Low</v>
      </c>
      <c r="I2018">
        <v>170.5</v>
      </c>
      <c r="J2018">
        <v>86</v>
      </c>
      <c r="K2018">
        <v>28.99</v>
      </c>
      <c r="L2018">
        <v>277.5</v>
      </c>
      <c r="M2018">
        <v>88</v>
      </c>
      <c r="N2018">
        <v>23.59</v>
      </c>
      <c r="O2018">
        <v>162.5</v>
      </c>
      <c r="P2018">
        <v>117</v>
      </c>
      <c r="Q2018">
        <v>7.31</v>
      </c>
      <c r="R2018">
        <v>12.2</v>
      </c>
      <c r="S2018">
        <v>6</v>
      </c>
      <c r="T2018">
        <v>3.29</v>
      </c>
      <c r="U2018" t="str">
        <f>IF(Append1[[#This Row],[total_intl_charge]] &lt;= MEDIAN(Append1[total_intl_charge]), "Low", "High")</f>
        <v>High</v>
      </c>
      <c r="V2018">
        <v>1</v>
      </c>
      <c r="W2018" t="s">
        <v>23</v>
      </c>
      <c r="X2018" s="1" t="s">
        <v>23</v>
      </c>
      <c r="Y2018">
        <f>IF(Append1[[#This Row],[churn]]="yes", 1,0)</f>
        <v>0</v>
      </c>
      <c r="Z2018" t="str">
        <f>IF(Append1[[#This Row],[total_eve_charge]]&lt;=15,"Low",
IF(Append1[[#This Row],[total_eve_charge]]&lt;=19,"Medium","High"))</f>
        <v>High</v>
      </c>
      <c r="AA2018" s="1" t="str">
        <f>IF(Append1[[#This Row],[total_day_charge]]&gt;30,"Heavy User",
IF(Append1[[#This Row],[total_eve_charge]]&gt;20,"Evening User",
IF(Append1[[#This Row],[total_night_charge]]&gt;10,"Night User","Low User")))</f>
        <v>Evening User</v>
      </c>
    </row>
    <row r="2019" spans="1:27" hidden="1" x14ac:dyDescent="0.3">
      <c r="A2019">
        <v>1268</v>
      </c>
      <c r="B2019" s="1" t="s">
        <v>54</v>
      </c>
      <c r="C2019">
        <v>72</v>
      </c>
      <c r="D2019" s="1" t="s">
        <v>26</v>
      </c>
      <c r="E2019" s="1">
        <v>0</v>
      </c>
      <c r="F2019" s="1" t="s">
        <v>23</v>
      </c>
      <c r="G2019">
        <v>0</v>
      </c>
      <c r="H2019" t="str">
        <f>IF(Append1[[#This Row],[number_vmail_messages]]&lt;=10, "Low",
IF(Append1[[#This Row],[number_vmail_messages]]&lt;=25, "Medium", "High"))</f>
        <v>Low</v>
      </c>
      <c r="I2019">
        <v>272.39999999999998</v>
      </c>
      <c r="J2019">
        <v>88</v>
      </c>
      <c r="K2019">
        <v>46.31</v>
      </c>
      <c r="L2019">
        <v>107.9</v>
      </c>
      <c r="M2019">
        <v>125</v>
      </c>
      <c r="N2019">
        <v>9.17</v>
      </c>
      <c r="O2019">
        <v>185.5</v>
      </c>
      <c r="P2019">
        <v>81</v>
      </c>
      <c r="Q2019">
        <v>8.35</v>
      </c>
      <c r="R2019">
        <v>12.7</v>
      </c>
      <c r="S2019">
        <v>2</v>
      </c>
      <c r="T2019">
        <v>3.43</v>
      </c>
      <c r="U2019" t="str">
        <f>IF(Append1[[#This Row],[total_intl_charge]] &lt;= MEDIAN(Append1[total_intl_charge]), "Low", "High")</f>
        <v>High</v>
      </c>
      <c r="V2019">
        <v>0</v>
      </c>
      <c r="W2019" t="s">
        <v>23</v>
      </c>
      <c r="X2019" s="1" t="s">
        <v>23</v>
      </c>
      <c r="Y2019">
        <f>IF(Append1[[#This Row],[churn]]="yes", 1,0)</f>
        <v>0</v>
      </c>
      <c r="Z2019" t="str">
        <f>IF(Append1[[#This Row],[total_eve_charge]]&lt;=15,"Low",
IF(Append1[[#This Row],[total_eve_charge]]&lt;=19,"Medium","High"))</f>
        <v>Low</v>
      </c>
      <c r="AA2019" s="1" t="str">
        <f>IF(Append1[[#This Row],[total_day_charge]]&gt;30,"Heavy User",
IF(Append1[[#This Row],[total_eve_charge]]&gt;20,"Evening User",
IF(Append1[[#This Row],[total_night_charge]]&gt;10,"Night User","Low User")))</f>
        <v>Heavy User</v>
      </c>
    </row>
    <row r="2020" spans="1:27" x14ac:dyDescent="0.3">
      <c r="A2020">
        <v>1269</v>
      </c>
      <c r="B2020" s="1" t="s">
        <v>49</v>
      </c>
      <c r="C2020">
        <v>64</v>
      </c>
      <c r="D2020" s="1" t="s">
        <v>26</v>
      </c>
      <c r="E2020" s="1">
        <v>0</v>
      </c>
      <c r="F2020" s="1" t="s">
        <v>24</v>
      </c>
      <c r="G2020">
        <v>40</v>
      </c>
      <c r="H2020" t="str">
        <f>IF(Append1[[#This Row],[number_vmail_messages]]&lt;=10, "Low",
IF(Append1[[#This Row],[number_vmail_messages]]&lt;=25, "Medium", "High"))</f>
        <v>High</v>
      </c>
      <c r="I2020">
        <v>210</v>
      </c>
      <c r="J2020">
        <v>116</v>
      </c>
      <c r="K2020">
        <v>35.700000000000003</v>
      </c>
      <c r="L2020">
        <v>232.7</v>
      </c>
      <c r="M2020">
        <v>89</v>
      </c>
      <c r="N2020">
        <v>19.78</v>
      </c>
      <c r="O2020">
        <v>168.8</v>
      </c>
      <c r="P2020">
        <v>94</v>
      </c>
      <c r="Q2020">
        <v>7.6</v>
      </c>
      <c r="R2020">
        <v>5.9</v>
      </c>
      <c r="S2020">
        <v>4</v>
      </c>
      <c r="T2020">
        <v>1.59</v>
      </c>
      <c r="U2020" t="str">
        <f>IF(Append1[[#This Row],[total_intl_charge]] &lt;= MEDIAN(Append1[total_intl_charge]), "Low", "High")</f>
        <v>Low</v>
      </c>
      <c r="V2020">
        <v>8</v>
      </c>
      <c r="W2020" t="s">
        <v>23</v>
      </c>
      <c r="X2020" s="1" t="s">
        <v>23</v>
      </c>
      <c r="Y2020">
        <f>IF(Append1[[#This Row],[churn]]="yes", 1,0)</f>
        <v>0</v>
      </c>
      <c r="Z2020" t="str">
        <f>IF(Append1[[#This Row],[total_eve_charge]]&lt;=15,"Low",
IF(Append1[[#This Row],[total_eve_charge]]&lt;=19,"Medium","High"))</f>
        <v>High</v>
      </c>
      <c r="AA2020" s="1" t="str">
        <f>IF(Append1[[#This Row],[total_day_charge]]&gt;30,"Heavy User",
IF(Append1[[#This Row],[total_eve_charge]]&gt;20,"Evening User",
IF(Append1[[#This Row],[total_night_charge]]&gt;10,"Night User","Low User")))</f>
        <v>Heavy User</v>
      </c>
    </row>
    <row r="2021" spans="1:27" hidden="1" x14ac:dyDescent="0.3">
      <c r="A2021">
        <v>1270</v>
      </c>
      <c r="B2021" s="1" t="s">
        <v>67</v>
      </c>
      <c r="C2021">
        <v>65</v>
      </c>
      <c r="D2021" s="1" t="s">
        <v>26</v>
      </c>
      <c r="E2021" s="1">
        <v>0</v>
      </c>
      <c r="F2021" s="1" t="s">
        <v>23</v>
      </c>
      <c r="G2021">
        <v>0</v>
      </c>
      <c r="H2021" t="str">
        <f>IF(Append1[[#This Row],[number_vmail_messages]]&lt;=10, "Low",
IF(Append1[[#This Row],[number_vmail_messages]]&lt;=25, "Medium", "High"))</f>
        <v>Low</v>
      </c>
      <c r="I2021">
        <v>153.9</v>
      </c>
      <c r="J2021">
        <v>117</v>
      </c>
      <c r="K2021">
        <v>26.16</v>
      </c>
      <c r="L2021">
        <v>220.1</v>
      </c>
      <c r="M2021">
        <v>122</v>
      </c>
      <c r="N2021">
        <v>18.71</v>
      </c>
      <c r="O2021">
        <v>280.5</v>
      </c>
      <c r="P2021">
        <v>147</v>
      </c>
      <c r="Q2021">
        <v>12.62</v>
      </c>
      <c r="R2021">
        <v>8.5</v>
      </c>
      <c r="S2021">
        <v>3</v>
      </c>
      <c r="T2021">
        <v>2.2999999999999998</v>
      </c>
      <c r="U2021" t="str">
        <f>IF(Append1[[#This Row],[total_intl_charge]] &lt;= MEDIAN(Append1[total_intl_charge]), "Low", "High")</f>
        <v>Low</v>
      </c>
      <c r="V2021">
        <v>2</v>
      </c>
      <c r="W2021" t="s">
        <v>23</v>
      </c>
      <c r="X2021" s="1" t="s">
        <v>23</v>
      </c>
      <c r="Y2021">
        <f>IF(Append1[[#This Row],[churn]]="yes", 1,0)</f>
        <v>0</v>
      </c>
      <c r="Z2021" t="str">
        <f>IF(Append1[[#This Row],[total_eve_charge]]&lt;=15,"Low",
IF(Append1[[#This Row],[total_eve_charge]]&lt;=19,"Medium","High"))</f>
        <v>Medium</v>
      </c>
      <c r="AA2021" s="1" t="str">
        <f>IF(Append1[[#This Row],[total_day_charge]]&gt;30,"Heavy User",
IF(Append1[[#This Row],[total_eve_charge]]&gt;20,"Evening User",
IF(Append1[[#This Row],[total_night_charge]]&gt;10,"Night User","Low User")))</f>
        <v>Night User</v>
      </c>
    </row>
    <row r="2022" spans="1:27" hidden="1" x14ac:dyDescent="0.3">
      <c r="A2022">
        <v>1271</v>
      </c>
      <c r="B2022" s="1" t="s">
        <v>55</v>
      </c>
      <c r="C2022">
        <v>136</v>
      </c>
      <c r="D2022" s="1" t="s">
        <v>22</v>
      </c>
      <c r="E2022" s="1">
        <v>0</v>
      </c>
      <c r="F2022" s="1" t="s">
        <v>23</v>
      </c>
      <c r="G2022">
        <v>0</v>
      </c>
      <c r="H2022" t="str">
        <f>IF(Append1[[#This Row],[number_vmail_messages]]&lt;=10, "Low",
IF(Append1[[#This Row],[number_vmail_messages]]&lt;=25, "Medium", "High"))</f>
        <v>Low</v>
      </c>
      <c r="I2022">
        <v>252.4</v>
      </c>
      <c r="J2022">
        <v>74</v>
      </c>
      <c r="K2022">
        <v>42.91</v>
      </c>
      <c r="L2022">
        <v>167.9</v>
      </c>
      <c r="M2022">
        <v>81</v>
      </c>
      <c r="N2022">
        <v>14.27</v>
      </c>
      <c r="O2022">
        <v>248.3</v>
      </c>
      <c r="P2022">
        <v>110</v>
      </c>
      <c r="Q2022">
        <v>11.17</v>
      </c>
      <c r="R2022">
        <v>10.7</v>
      </c>
      <c r="S2022">
        <v>3</v>
      </c>
      <c r="T2022">
        <v>2.89</v>
      </c>
      <c r="U2022" t="str">
        <f>IF(Append1[[#This Row],[total_intl_charge]] &lt;= MEDIAN(Append1[total_intl_charge]), "Low", "High")</f>
        <v>High</v>
      </c>
      <c r="V2022">
        <v>2</v>
      </c>
      <c r="W2022" t="s">
        <v>23</v>
      </c>
      <c r="X2022" s="1" t="s">
        <v>23</v>
      </c>
      <c r="Y2022">
        <f>IF(Append1[[#This Row],[churn]]="yes", 1,0)</f>
        <v>0</v>
      </c>
      <c r="Z2022" t="str">
        <f>IF(Append1[[#This Row],[total_eve_charge]]&lt;=15,"Low",
IF(Append1[[#This Row],[total_eve_charge]]&lt;=19,"Medium","High"))</f>
        <v>Low</v>
      </c>
      <c r="AA2022" s="1" t="str">
        <f>IF(Append1[[#This Row],[total_day_charge]]&gt;30,"Heavy User",
IF(Append1[[#This Row],[total_eve_charge]]&gt;20,"Evening User",
IF(Append1[[#This Row],[total_night_charge]]&gt;10,"Night User","Low User")))</f>
        <v>Heavy User</v>
      </c>
    </row>
    <row r="2023" spans="1:27" hidden="1" x14ac:dyDescent="0.3">
      <c r="A2023">
        <v>1272</v>
      </c>
      <c r="B2023" s="1" t="s">
        <v>38</v>
      </c>
      <c r="C2023">
        <v>116</v>
      </c>
      <c r="D2023" s="1" t="s">
        <v>32</v>
      </c>
      <c r="E2023" s="1">
        <v>0</v>
      </c>
      <c r="F2023" s="1" t="s">
        <v>23</v>
      </c>
      <c r="G2023">
        <v>0</v>
      </c>
      <c r="H2023" t="str">
        <f>IF(Append1[[#This Row],[number_vmail_messages]]&lt;=10, "Low",
IF(Append1[[#This Row],[number_vmail_messages]]&lt;=25, "Medium", "High"))</f>
        <v>Low</v>
      </c>
      <c r="I2023">
        <v>197.9</v>
      </c>
      <c r="J2023">
        <v>84</v>
      </c>
      <c r="K2023">
        <v>33.64</v>
      </c>
      <c r="L2023">
        <v>168.1</v>
      </c>
      <c r="M2023">
        <v>113</v>
      </c>
      <c r="N2023">
        <v>14.29</v>
      </c>
      <c r="O2023">
        <v>239.8</v>
      </c>
      <c r="P2023">
        <v>145</v>
      </c>
      <c r="Q2023">
        <v>10.79</v>
      </c>
      <c r="R2023">
        <v>12</v>
      </c>
      <c r="S2023">
        <v>6</v>
      </c>
      <c r="T2023">
        <v>3.24</v>
      </c>
      <c r="U2023" t="str">
        <f>IF(Append1[[#This Row],[total_intl_charge]] &lt;= MEDIAN(Append1[total_intl_charge]), "Low", "High")</f>
        <v>High</v>
      </c>
      <c r="V2023">
        <v>1</v>
      </c>
      <c r="W2023" t="s">
        <v>23</v>
      </c>
      <c r="X2023" s="1" t="s">
        <v>23</v>
      </c>
      <c r="Y2023">
        <f>IF(Append1[[#This Row],[churn]]="yes", 1,0)</f>
        <v>0</v>
      </c>
      <c r="Z2023" t="str">
        <f>IF(Append1[[#This Row],[total_eve_charge]]&lt;=15,"Low",
IF(Append1[[#This Row],[total_eve_charge]]&lt;=19,"Medium","High"))</f>
        <v>Low</v>
      </c>
      <c r="AA2023" s="1" t="str">
        <f>IF(Append1[[#This Row],[total_day_charge]]&gt;30,"Heavy User",
IF(Append1[[#This Row],[total_eve_charge]]&gt;20,"Evening User",
IF(Append1[[#This Row],[total_night_charge]]&gt;10,"Night User","Low User")))</f>
        <v>Heavy User</v>
      </c>
    </row>
    <row r="2024" spans="1:27" hidden="1" x14ac:dyDescent="0.3">
      <c r="A2024">
        <v>1273</v>
      </c>
      <c r="B2024" s="1" t="s">
        <v>29</v>
      </c>
      <c r="C2024">
        <v>93</v>
      </c>
      <c r="D2024" s="1" t="s">
        <v>32</v>
      </c>
      <c r="E2024" s="1">
        <v>0</v>
      </c>
      <c r="F2024" s="1" t="s">
        <v>23</v>
      </c>
      <c r="G2024">
        <v>0</v>
      </c>
      <c r="H2024" t="str">
        <f>IF(Append1[[#This Row],[number_vmail_messages]]&lt;=10, "Low",
IF(Append1[[#This Row],[number_vmail_messages]]&lt;=25, "Medium", "High"))</f>
        <v>Low</v>
      </c>
      <c r="I2024">
        <v>152.4</v>
      </c>
      <c r="J2024">
        <v>74</v>
      </c>
      <c r="K2024">
        <v>25.91</v>
      </c>
      <c r="L2024">
        <v>274.60000000000002</v>
      </c>
      <c r="M2024">
        <v>88</v>
      </c>
      <c r="N2024">
        <v>23.34</v>
      </c>
      <c r="O2024">
        <v>252.2</v>
      </c>
      <c r="P2024">
        <v>120</v>
      </c>
      <c r="Q2024">
        <v>11.35</v>
      </c>
      <c r="R2024">
        <v>6.6</v>
      </c>
      <c r="S2024">
        <v>5</v>
      </c>
      <c r="T2024">
        <v>1.78</v>
      </c>
      <c r="U2024" t="str">
        <f>IF(Append1[[#This Row],[total_intl_charge]] &lt;= MEDIAN(Append1[total_intl_charge]), "Low", "High")</f>
        <v>Low</v>
      </c>
      <c r="V2024">
        <v>3</v>
      </c>
      <c r="W2024" t="s">
        <v>23</v>
      </c>
      <c r="X2024" s="1" t="s">
        <v>23</v>
      </c>
      <c r="Y2024">
        <f>IF(Append1[[#This Row],[churn]]="yes", 1,0)</f>
        <v>0</v>
      </c>
      <c r="Z2024" t="str">
        <f>IF(Append1[[#This Row],[total_eve_charge]]&lt;=15,"Low",
IF(Append1[[#This Row],[total_eve_charge]]&lt;=19,"Medium","High"))</f>
        <v>High</v>
      </c>
      <c r="AA2024" s="1" t="str">
        <f>IF(Append1[[#This Row],[total_day_charge]]&gt;30,"Heavy User",
IF(Append1[[#This Row],[total_eve_charge]]&gt;20,"Evening User",
IF(Append1[[#This Row],[total_night_charge]]&gt;10,"Night User","Low User")))</f>
        <v>Evening User</v>
      </c>
    </row>
    <row r="2025" spans="1:27" x14ac:dyDescent="0.3">
      <c r="A2025">
        <v>1274</v>
      </c>
      <c r="B2025" s="1" t="s">
        <v>38</v>
      </c>
      <c r="C2025">
        <v>142</v>
      </c>
      <c r="D2025" s="1" t="s">
        <v>26</v>
      </c>
      <c r="E2025" s="1">
        <v>0</v>
      </c>
      <c r="F2025" s="1" t="s">
        <v>24</v>
      </c>
      <c r="G2025">
        <v>40</v>
      </c>
      <c r="H2025" t="str">
        <f>IF(Append1[[#This Row],[number_vmail_messages]]&lt;=10, "Low",
IF(Append1[[#This Row],[number_vmail_messages]]&lt;=25, "Medium", "High"))</f>
        <v>High</v>
      </c>
      <c r="I2025">
        <v>237.4</v>
      </c>
      <c r="J2025">
        <v>105</v>
      </c>
      <c r="K2025">
        <v>40.36</v>
      </c>
      <c r="L2025">
        <v>175.9</v>
      </c>
      <c r="M2025">
        <v>93</v>
      </c>
      <c r="N2025">
        <v>14.95</v>
      </c>
      <c r="O2025">
        <v>210.3</v>
      </c>
      <c r="P2025">
        <v>110</v>
      </c>
      <c r="Q2025">
        <v>9.4600000000000009</v>
      </c>
      <c r="R2025">
        <v>9.1999999999999993</v>
      </c>
      <c r="S2025">
        <v>3</v>
      </c>
      <c r="T2025">
        <v>2.48</v>
      </c>
      <c r="U2025" t="str">
        <f>IF(Append1[[#This Row],[total_intl_charge]] &lt;= MEDIAN(Append1[total_intl_charge]), "Low", "High")</f>
        <v>Low</v>
      </c>
      <c r="V2025">
        <v>3</v>
      </c>
      <c r="W2025" t="s">
        <v>23</v>
      </c>
      <c r="X2025" s="1" t="s">
        <v>23</v>
      </c>
      <c r="Y2025">
        <f>IF(Append1[[#This Row],[churn]]="yes", 1,0)</f>
        <v>0</v>
      </c>
      <c r="Z2025" t="str">
        <f>IF(Append1[[#This Row],[total_eve_charge]]&lt;=15,"Low",
IF(Append1[[#This Row],[total_eve_charge]]&lt;=19,"Medium","High"))</f>
        <v>Low</v>
      </c>
      <c r="AA2025" s="1" t="str">
        <f>IF(Append1[[#This Row],[total_day_charge]]&gt;30,"Heavy User",
IF(Append1[[#This Row],[total_eve_charge]]&gt;20,"Evening User",
IF(Append1[[#This Row],[total_night_charge]]&gt;10,"Night User","Low User")))</f>
        <v>Heavy User</v>
      </c>
    </row>
    <row r="2026" spans="1:27" hidden="1" x14ac:dyDescent="0.3">
      <c r="A2026">
        <v>1275</v>
      </c>
      <c r="B2026" s="1" t="s">
        <v>44</v>
      </c>
      <c r="C2026">
        <v>92</v>
      </c>
      <c r="D2026" s="1" t="s">
        <v>32</v>
      </c>
      <c r="E2026" s="1">
        <v>0</v>
      </c>
      <c r="F2026" s="1" t="s">
        <v>23</v>
      </c>
      <c r="G2026">
        <v>0</v>
      </c>
      <c r="H2026" t="str">
        <f>IF(Append1[[#This Row],[number_vmail_messages]]&lt;=10, "Low",
IF(Append1[[#This Row],[number_vmail_messages]]&lt;=25, "Medium", "High"))</f>
        <v>Low</v>
      </c>
      <c r="I2026">
        <v>265.60000000000002</v>
      </c>
      <c r="J2026">
        <v>82</v>
      </c>
      <c r="K2026">
        <v>45.15</v>
      </c>
      <c r="L2026">
        <v>180.7</v>
      </c>
      <c r="M2026">
        <v>75</v>
      </c>
      <c r="N2026">
        <v>15.36</v>
      </c>
      <c r="O2026">
        <v>211.1</v>
      </c>
      <c r="P2026">
        <v>113</v>
      </c>
      <c r="Q2026">
        <v>9.5</v>
      </c>
      <c r="R2026">
        <v>8.6</v>
      </c>
      <c r="S2026">
        <v>2</v>
      </c>
      <c r="T2026">
        <v>2.3199999999999998</v>
      </c>
      <c r="U2026" t="str">
        <f>IF(Append1[[#This Row],[total_intl_charge]] &lt;= MEDIAN(Append1[total_intl_charge]), "Low", "High")</f>
        <v>Low</v>
      </c>
      <c r="V2026">
        <v>1</v>
      </c>
      <c r="W2026" t="s">
        <v>23</v>
      </c>
      <c r="X2026" s="1" t="s">
        <v>23</v>
      </c>
      <c r="Y2026">
        <f>IF(Append1[[#This Row],[churn]]="yes", 1,0)</f>
        <v>0</v>
      </c>
      <c r="Z2026" t="str">
        <f>IF(Append1[[#This Row],[total_eve_charge]]&lt;=15,"Low",
IF(Append1[[#This Row],[total_eve_charge]]&lt;=19,"Medium","High"))</f>
        <v>Medium</v>
      </c>
      <c r="AA2026" s="1" t="str">
        <f>IF(Append1[[#This Row],[total_day_charge]]&gt;30,"Heavy User",
IF(Append1[[#This Row],[total_eve_charge]]&gt;20,"Evening User",
IF(Append1[[#This Row],[total_night_charge]]&gt;10,"Night User","Low User")))</f>
        <v>Heavy User</v>
      </c>
    </row>
    <row r="2027" spans="1:27" hidden="1" x14ac:dyDescent="0.3">
      <c r="A2027">
        <v>1276</v>
      </c>
      <c r="B2027" s="1" t="s">
        <v>73</v>
      </c>
      <c r="C2027">
        <v>70</v>
      </c>
      <c r="D2027" s="1" t="s">
        <v>22</v>
      </c>
      <c r="E2027" s="1">
        <v>0</v>
      </c>
      <c r="F2027" s="1" t="s">
        <v>23</v>
      </c>
      <c r="G2027">
        <v>0</v>
      </c>
      <c r="H2027" t="str">
        <f>IF(Append1[[#This Row],[number_vmail_messages]]&lt;=10, "Low",
IF(Append1[[#This Row],[number_vmail_messages]]&lt;=25, "Medium", "High"))</f>
        <v>Low</v>
      </c>
      <c r="I2027">
        <v>197.3</v>
      </c>
      <c r="J2027">
        <v>91</v>
      </c>
      <c r="K2027">
        <v>33.54</v>
      </c>
      <c r="L2027">
        <v>305.8</v>
      </c>
      <c r="M2027">
        <v>81</v>
      </c>
      <c r="N2027">
        <v>25.99</v>
      </c>
      <c r="O2027">
        <v>171</v>
      </c>
      <c r="P2027">
        <v>105</v>
      </c>
      <c r="Q2027">
        <v>7.69</v>
      </c>
      <c r="R2027">
        <v>6.7</v>
      </c>
      <c r="S2027">
        <v>6</v>
      </c>
      <c r="T2027">
        <v>1.81</v>
      </c>
      <c r="U2027" t="str">
        <f>IF(Append1[[#This Row],[total_intl_charge]] &lt;= MEDIAN(Append1[total_intl_charge]), "Low", "High")</f>
        <v>Low</v>
      </c>
      <c r="V2027">
        <v>1</v>
      </c>
      <c r="W2027" t="s">
        <v>23</v>
      </c>
      <c r="X2027" s="1" t="s">
        <v>23</v>
      </c>
      <c r="Y2027">
        <f>IF(Append1[[#This Row],[churn]]="yes", 1,0)</f>
        <v>0</v>
      </c>
      <c r="Z2027" t="str">
        <f>IF(Append1[[#This Row],[total_eve_charge]]&lt;=15,"Low",
IF(Append1[[#This Row],[total_eve_charge]]&lt;=19,"Medium","High"))</f>
        <v>High</v>
      </c>
      <c r="AA2027" s="1" t="str">
        <f>IF(Append1[[#This Row],[total_day_charge]]&gt;30,"Heavy User",
IF(Append1[[#This Row],[total_eve_charge]]&gt;20,"Evening User",
IF(Append1[[#This Row],[total_night_charge]]&gt;10,"Night User","Low User")))</f>
        <v>Heavy User</v>
      </c>
    </row>
    <row r="2028" spans="1:27" x14ac:dyDescent="0.3">
      <c r="A2028">
        <v>1277</v>
      </c>
      <c r="B2028" s="1" t="s">
        <v>43</v>
      </c>
      <c r="C2028">
        <v>22</v>
      </c>
      <c r="D2028" s="1" t="s">
        <v>32</v>
      </c>
      <c r="E2028" s="1">
        <v>0</v>
      </c>
      <c r="F2028" s="1" t="s">
        <v>24</v>
      </c>
      <c r="G2028">
        <v>14</v>
      </c>
      <c r="H2028" t="str">
        <f>IF(Append1[[#This Row],[number_vmail_messages]]&lt;=10, "Low",
IF(Append1[[#This Row],[number_vmail_messages]]&lt;=25, "Medium", "High"))</f>
        <v>Medium</v>
      </c>
      <c r="I2028">
        <v>199.1</v>
      </c>
      <c r="J2028">
        <v>100</v>
      </c>
      <c r="K2028">
        <v>33.85</v>
      </c>
      <c r="L2028">
        <v>221.8</v>
      </c>
      <c r="M2028">
        <v>103</v>
      </c>
      <c r="N2028">
        <v>18.850000000000001</v>
      </c>
      <c r="O2028">
        <v>65.7</v>
      </c>
      <c r="P2028">
        <v>91</v>
      </c>
      <c r="Q2028">
        <v>2.96</v>
      </c>
      <c r="R2028">
        <v>4.2</v>
      </c>
      <c r="S2028">
        <v>1</v>
      </c>
      <c r="T2028">
        <v>1.1299999999999999</v>
      </c>
      <c r="U2028" t="str">
        <f>IF(Append1[[#This Row],[total_intl_charge]] &lt;= MEDIAN(Append1[total_intl_charge]), "Low", "High")</f>
        <v>Low</v>
      </c>
      <c r="V2028">
        <v>1</v>
      </c>
      <c r="W2028" t="s">
        <v>23</v>
      </c>
      <c r="X2028" s="1" t="s">
        <v>23</v>
      </c>
      <c r="Y2028">
        <f>IF(Append1[[#This Row],[churn]]="yes", 1,0)</f>
        <v>0</v>
      </c>
      <c r="Z2028" t="str">
        <f>IF(Append1[[#This Row],[total_eve_charge]]&lt;=15,"Low",
IF(Append1[[#This Row],[total_eve_charge]]&lt;=19,"Medium","High"))</f>
        <v>Medium</v>
      </c>
      <c r="AA2028" s="1" t="str">
        <f>IF(Append1[[#This Row],[total_day_charge]]&gt;30,"Heavy User",
IF(Append1[[#This Row],[total_eve_charge]]&gt;20,"Evening User",
IF(Append1[[#This Row],[total_night_charge]]&gt;10,"Night User","Low User")))</f>
        <v>Heavy User</v>
      </c>
    </row>
    <row r="2029" spans="1:27" hidden="1" x14ac:dyDescent="0.3">
      <c r="A2029">
        <v>1278</v>
      </c>
      <c r="B2029" s="1" t="s">
        <v>74</v>
      </c>
      <c r="C2029">
        <v>37</v>
      </c>
      <c r="D2029" s="1" t="s">
        <v>22</v>
      </c>
      <c r="E2029" s="1">
        <v>0</v>
      </c>
      <c r="F2029" s="1" t="s">
        <v>23</v>
      </c>
      <c r="G2029">
        <v>0</v>
      </c>
      <c r="H2029" t="str">
        <f>IF(Append1[[#This Row],[number_vmail_messages]]&lt;=10, "Low",
IF(Append1[[#This Row],[number_vmail_messages]]&lt;=25, "Medium", "High"))</f>
        <v>Low</v>
      </c>
      <c r="I2029">
        <v>233.7</v>
      </c>
      <c r="J2029">
        <v>114</v>
      </c>
      <c r="K2029">
        <v>39.729999999999997</v>
      </c>
      <c r="L2029">
        <v>207.9</v>
      </c>
      <c r="M2029">
        <v>109</v>
      </c>
      <c r="N2029">
        <v>17.670000000000002</v>
      </c>
      <c r="O2029">
        <v>212.7</v>
      </c>
      <c r="P2029">
        <v>101</v>
      </c>
      <c r="Q2029">
        <v>9.57</v>
      </c>
      <c r="R2029">
        <v>12</v>
      </c>
      <c r="S2029">
        <v>2</v>
      </c>
      <c r="T2029">
        <v>3.24</v>
      </c>
      <c r="U2029" t="str">
        <f>IF(Append1[[#This Row],[total_intl_charge]] &lt;= MEDIAN(Append1[total_intl_charge]), "Low", "High")</f>
        <v>High</v>
      </c>
      <c r="V2029">
        <v>2</v>
      </c>
      <c r="W2029" t="s">
        <v>23</v>
      </c>
      <c r="X2029" s="1" t="s">
        <v>23</v>
      </c>
      <c r="Y2029">
        <f>IF(Append1[[#This Row],[churn]]="yes", 1,0)</f>
        <v>0</v>
      </c>
      <c r="Z2029" t="str">
        <f>IF(Append1[[#This Row],[total_eve_charge]]&lt;=15,"Low",
IF(Append1[[#This Row],[total_eve_charge]]&lt;=19,"Medium","High"))</f>
        <v>Medium</v>
      </c>
      <c r="AA2029" s="1" t="str">
        <f>IF(Append1[[#This Row],[total_day_charge]]&gt;30,"Heavy User",
IF(Append1[[#This Row],[total_eve_charge]]&gt;20,"Evening User",
IF(Append1[[#This Row],[total_night_charge]]&gt;10,"Night User","Low User")))</f>
        <v>Heavy User</v>
      </c>
    </row>
    <row r="2030" spans="1:27" hidden="1" x14ac:dyDescent="0.3">
      <c r="A2030">
        <v>1279</v>
      </c>
      <c r="B2030" s="1" t="s">
        <v>42</v>
      </c>
      <c r="C2030">
        <v>51</v>
      </c>
      <c r="D2030" s="1" t="s">
        <v>22</v>
      </c>
      <c r="E2030" s="1">
        <v>0</v>
      </c>
      <c r="F2030" s="1" t="s">
        <v>23</v>
      </c>
      <c r="G2030">
        <v>0</v>
      </c>
      <c r="H2030" t="str">
        <f>IF(Append1[[#This Row],[number_vmail_messages]]&lt;=10, "Low",
IF(Append1[[#This Row],[number_vmail_messages]]&lt;=25, "Medium", "High"))</f>
        <v>Low</v>
      </c>
      <c r="I2030">
        <v>183.1</v>
      </c>
      <c r="J2030">
        <v>99</v>
      </c>
      <c r="K2030">
        <v>31.13</v>
      </c>
      <c r="L2030">
        <v>160.1</v>
      </c>
      <c r="M2030">
        <v>107</v>
      </c>
      <c r="N2030">
        <v>13.61</v>
      </c>
      <c r="O2030">
        <v>311.8</v>
      </c>
      <c r="P2030">
        <v>121</v>
      </c>
      <c r="Q2030">
        <v>14.03</v>
      </c>
      <c r="R2030">
        <v>7</v>
      </c>
      <c r="S2030">
        <v>3</v>
      </c>
      <c r="T2030">
        <v>1.89</v>
      </c>
      <c r="U2030" t="str">
        <f>IF(Append1[[#This Row],[total_intl_charge]] &lt;= MEDIAN(Append1[total_intl_charge]), "Low", "High")</f>
        <v>Low</v>
      </c>
      <c r="V2030">
        <v>1</v>
      </c>
      <c r="W2030" t="s">
        <v>23</v>
      </c>
      <c r="X2030" s="1" t="s">
        <v>23</v>
      </c>
      <c r="Y2030">
        <f>IF(Append1[[#This Row],[churn]]="yes", 1,0)</f>
        <v>0</v>
      </c>
      <c r="Z2030" t="str">
        <f>IF(Append1[[#This Row],[total_eve_charge]]&lt;=15,"Low",
IF(Append1[[#This Row],[total_eve_charge]]&lt;=19,"Medium","High"))</f>
        <v>Low</v>
      </c>
      <c r="AA2030" s="1" t="str">
        <f>IF(Append1[[#This Row],[total_day_charge]]&gt;30,"Heavy User",
IF(Append1[[#This Row],[total_eve_charge]]&gt;20,"Evening User",
IF(Append1[[#This Row],[total_night_charge]]&gt;10,"Night User","Low User")))</f>
        <v>Heavy User</v>
      </c>
    </row>
    <row r="2031" spans="1:27" hidden="1" x14ac:dyDescent="0.3">
      <c r="A2031">
        <v>1280</v>
      </c>
      <c r="B2031" s="1" t="s">
        <v>45</v>
      </c>
      <c r="C2031">
        <v>130</v>
      </c>
      <c r="D2031" s="1" t="s">
        <v>22</v>
      </c>
      <c r="E2031" s="1">
        <v>0</v>
      </c>
      <c r="F2031" s="1" t="s">
        <v>23</v>
      </c>
      <c r="G2031">
        <v>0</v>
      </c>
      <c r="H2031" t="str">
        <f>IF(Append1[[#This Row],[number_vmail_messages]]&lt;=10, "Low",
IF(Append1[[#This Row],[number_vmail_messages]]&lt;=25, "Medium", "High"))</f>
        <v>Low</v>
      </c>
      <c r="I2031">
        <v>207.1</v>
      </c>
      <c r="J2031">
        <v>70</v>
      </c>
      <c r="K2031">
        <v>35.21</v>
      </c>
      <c r="L2031">
        <v>200.1</v>
      </c>
      <c r="M2031">
        <v>115</v>
      </c>
      <c r="N2031">
        <v>17.010000000000002</v>
      </c>
      <c r="O2031">
        <v>194.2</v>
      </c>
      <c r="P2031">
        <v>100</v>
      </c>
      <c r="Q2031">
        <v>8.74</v>
      </c>
      <c r="R2031">
        <v>12.4</v>
      </c>
      <c r="S2031">
        <v>2</v>
      </c>
      <c r="T2031">
        <v>3.35</v>
      </c>
      <c r="U2031" t="str">
        <f>IF(Append1[[#This Row],[total_intl_charge]] &lt;= MEDIAN(Append1[total_intl_charge]), "Low", "High")</f>
        <v>High</v>
      </c>
      <c r="V2031">
        <v>1</v>
      </c>
      <c r="W2031" t="s">
        <v>23</v>
      </c>
      <c r="X2031" s="1" t="s">
        <v>23</v>
      </c>
      <c r="Y2031">
        <f>IF(Append1[[#This Row],[churn]]="yes", 1,0)</f>
        <v>0</v>
      </c>
      <c r="Z2031" t="str">
        <f>IF(Append1[[#This Row],[total_eve_charge]]&lt;=15,"Low",
IF(Append1[[#This Row],[total_eve_charge]]&lt;=19,"Medium","High"))</f>
        <v>Medium</v>
      </c>
      <c r="AA2031" s="1" t="str">
        <f>IF(Append1[[#This Row],[total_day_charge]]&gt;30,"Heavy User",
IF(Append1[[#This Row],[total_eve_charge]]&gt;20,"Evening User",
IF(Append1[[#This Row],[total_night_charge]]&gt;10,"Night User","Low User")))</f>
        <v>Heavy User</v>
      </c>
    </row>
    <row r="2032" spans="1:27" hidden="1" x14ac:dyDescent="0.3">
      <c r="A2032">
        <v>1281</v>
      </c>
      <c r="B2032" s="1" t="s">
        <v>47</v>
      </c>
      <c r="C2032">
        <v>104</v>
      </c>
      <c r="D2032" s="1" t="s">
        <v>22</v>
      </c>
      <c r="E2032" s="1">
        <v>0</v>
      </c>
      <c r="F2032" s="1" t="s">
        <v>23</v>
      </c>
      <c r="G2032">
        <v>0</v>
      </c>
      <c r="H2032" t="str">
        <f>IF(Append1[[#This Row],[number_vmail_messages]]&lt;=10, "Low",
IF(Append1[[#This Row],[number_vmail_messages]]&lt;=25, "Medium", "High"))</f>
        <v>Low</v>
      </c>
      <c r="I2032">
        <v>139.69999999999999</v>
      </c>
      <c r="J2032">
        <v>78</v>
      </c>
      <c r="K2032">
        <v>23.75</v>
      </c>
      <c r="L2032">
        <v>202.6</v>
      </c>
      <c r="M2032">
        <v>119</v>
      </c>
      <c r="N2032">
        <v>17.22</v>
      </c>
      <c r="O2032">
        <v>203.6</v>
      </c>
      <c r="P2032">
        <v>102</v>
      </c>
      <c r="Q2032">
        <v>9.16</v>
      </c>
      <c r="R2032">
        <v>11.3</v>
      </c>
      <c r="S2032">
        <v>5</v>
      </c>
      <c r="T2032">
        <v>3.05</v>
      </c>
      <c r="U2032" t="str">
        <f>IF(Append1[[#This Row],[total_intl_charge]] &lt;= MEDIAN(Append1[total_intl_charge]), "Low", "High")</f>
        <v>High</v>
      </c>
      <c r="V2032">
        <v>2</v>
      </c>
      <c r="W2032" t="s">
        <v>23</v>
      </c>
      <c r="X2032" s="1" t="s">
        <v>23</v>
      </c>
      <c r="Y2032">
        <f>IF(Append1[[#This Row],[churn]]="yes", 1,0)</f>
        <v>0</v>
      </c>
      <c r="Z2032" t="str">
        <f>IF(Append1[[#This Row],[total_eve_charge]]&lt;=15,"Low",
IF(Append1[[#This Row],[total_eve_charge]]&lt;=19,"Medium","High"))</f>
        <v>Medium</v>
      </c>
      <c r="AA2032" s="1" t="str">
        <f>IF(Append1[[#This Row],[total_day_charge]]&gt;30,"Heavy User",
IF(Append1[[#This Row],[total_eve_charge]]&gt;20,"Evening User",
IF(Append1[[#This Row],[total_night_charge]]&gt;10,"Night User","Low User")))</f>
        <v>Low User</v>
      </c>
    </row>
    <row r="2033" spans="1:27" hidden="1" x14ac:dyDescent="0.3">
      <c r="A2033">
        <v>1282</v>
      </c>
      <c r="B2033" s="1" t="s">
        <v>60</v>
      </c>
      <c r="C2033">
        <v>134</v>
      </c>
      <c r="D2033" s="1" t="s">
        <v>32</v>
      </c>
      <c r="E2033" s="1">
        <v>0</v>
      </c>
      <c r="F2033" s="1" t="s">
        <v>23</v>
      </c>
      <c r="G2033">
        <v>0</v>
      </c>
      <c r="H2033" t="str">
        <f>IF(Append1[[#This Row],[number_vmail_messages]]&lt;=10, "Low",
IF(Append1[[#This Row],[number_vmail_messages]]&lt;=25, "Medium", "High"))</f>
        <v>Low</v>
      </c>
      <c r="I2033">
        <v>177.2</v>
      </c>
      <c r="J2033">
        <v>91</v>
      </c>
      <c r="K2033">
        <v>30.12</v>
      </c>
      <c r="L2033">
        <v>228.7</v>
      </c>
      <c r="M2033">
        <v>105</v>
      </c>
      <c r="N2033">
        <v>19.440000000000001</v>
      </c>
      <c r="O2033">
        <v>194.3</v>
      </c>
      <c r="P2033">
        <v>113</v>
      </c>
      <c r="Q2033">
        <v>8.74</v>
      </c>
      <c r="R2033">
        <v>8.9</v>
      </c>
      <c r="S2033">
        <v>3</v>
      </c>
      <c r="T2033">
        <v>2.4</v>
      </c>
      <c r="U2033" t="str">
        <f>IF(Append1[[#This Row],[total_intl_charge]] &lt;= MEDIAN(Append1[total_intl_charge]), "Low", "High")</f>
        <v>Low</v>
      </c>
      <c r="V2033">
        <v>2</v>
      </c>
      <c r="W2033" t="s">
        <v>23</v>
      </c>
      <c r="X2033" s="1" t="s">
        <v>23</v>
      </c>
      <c r="Y2033">
        <f>IF(Append1[[#This Row],[churn]]="yes", 1,0)</f>
        <v>0</v>
      </c>
      <c r="Z2033" t="str">
        <f>IF(Append1[[#This Row],[total_eve_charge]]&lt;=15,"Low",
IF(Append1[[#This Row],[total_eve_charge]]&lt;=19,"Medium","High"))</f>
        <v>High</v>
      </c>
      <c r="AA2033" s="1" t="str">
        <f>IF(Append1[[#This Row],[total_day_charge]]&gt;30,"Heavy User",
IF(Append1[[#This Row],[total_eve_charge]]&gt;20,"Evening User",
IF(Append1[[#This Row],[total_night_charge]]&gt;10,"Night User","Low User")))</f>
        <v>Heavy User</v>
      </c>
    </row>
    <row r="2034" spans="1:27" x14ac:dyDescent="0.3">
      <c r="A2034">
        <v>1283</v>
      </c>
      <c r="B2034" s="1" t="s">
        <v>76</v>
      </c>
      <c r="C2034">
        <v>108</v>
      </c>
      <c r="D2034" s="1" t="s">
        <v>22</v>
      </c>
      <c r="E2034" s="1">
        <v>0</v>
      </c>
      <c r="F2034" s="1" t="s">
        <v>24</v>
      </c>
      <c r="G2034">
        <v>35</v>
      </c>
      <c r="H2034" t="str">
        <f>IF(Append1[[#This Row],[number_vmail_messages]]&lt;=10, "Low",
IF(Append1[[#This Row],[number_vmail_messages]]&lt;=25, "Medium", "High"))</f>
        <v>High</v>
      </c>
      <c r="I2034">
        <v>169.8</v>
      </c>
      <c r="J2034">
        <v>136</v>
      </c>
      <c r="K2034">
        <v>28.87</v>
      </c>
      <c r="L2034">
        <v>173.7</v>
      </c>
      <c r="M2034">
        <v>101</v>
      </c>
      <c r="N2034">
        <v>14.76</v>
      </c>
      <c r="O2034">
        <v>214.6</v>
      </c>
      <c r="P2034">
        <v>105</v>
      </c>
      <c r="Q2034">
        <v>9.66</v>
      </c>
      <c r="R2034">
        <v>9.5</v>
      </c>
      <c r="S2034">
        <v>7</v>
      </c>
      <c r="T2034">
        <v>2.57</v>
      </c>
      <c r="U2034" t="str">
        <f>IF(Append1[[#This Row],[total_intl_charge]] &lt;= MEDIAN(Append1[total_intl_charge]), "Low", "High")</f>
        <v>Low</v>
      </c>
      <c r="V2034">
        <v>2</v>
      </c>
      <c r="W2034" t="s">
        <v>23</v>
      </c>
      <c r="X2034" s="1" t="s">
        <v>23</v>
      </c>
      <c r="Y2034">
        <f>IF(Append1[[#This Row],[churn]]="yes", 1,0)</f>
        <v>0</v>
      </c>
      <c r="Z2034" t="str">
        <f>IF(Append1[[#This Row],[total_eve_charge]]&lt;=15,"Low",
IF(Append1[[#This Row],[total_eve_charge]]&lt;=19,"Medium","High"))</f>
        <v>Low</v>
      </c>
      <c r="AA2034" s="1" t="str">
        <f>IF(Append1[[#This Row],[total_day_charge]]&gt;30,"Heavy User",
IF(Append1[[#This Row],[total_eve_charge]]&gt;20,"Evening User",
IF(Append1[[#This Row],[total_night_charge]]&gt;10,"Night User","Low User")))</f>
        <v>Low User</v>
      </c>
    </row>
    <row r="2035" spans="1:27" hidden="1" x14ac:dyDescent="0.3">
      <c r="A2035">
        <v>1284</v>
      </c>
      <c r="B2035" s="1" t="s">
        <v>58</v>
      </c>
      <c r="C2035">
        <v>103</v>
      </c>
      <c r="D2035" s="1" t="s">
        <v>22</v>
      </c>
      <c r="E2035" s="1">
        <v>0</v>
      </c>
      <c r="F2035" s="1" t="s">
        <v>23</v>
      </c>
      <c r="G2035">
        <v>0</v>
      </c>
      <c r="H2035" t="str">
        <f>IF(Append1[[#This Row],[number_vmail_messages]]&lt;=10, "Low",
IF(Append1[[#This Row],[number_vmail_messages]]&lt;=25, "Medium", "High"))</f>
        <v>Low</v>
      </c>
      <c r="I2035">
        <v>173.5</v>
      </c>
      <c r="J2035">
        <v>83</v>
      </c>
      <c r="K2035">
        <v>29.5</v>
      </c>
      <c r="L2035">
        <v>244.3</v>
      </c>
      <c r="M2035">
        <v>65</v>
      </c>
      <c r="N2035">
        <v>20.77</v>
      </c>
      <c r="O2035">
        <v>221.6</v>
      </c>
      <c r="P2035">
        <v>66</v>
      </c>
      <c r="Q2035">
        <v>9.9700000000000006</v>
      </c>
      <c r="R2035">
        <v>9.6999999999999993</v>
      </c>
      <c r="S2035">
        <v>2</v>
      </c>
      <c r="T2035">
        <v>2.62</v>
      </c>
      <c r="U2035" t="str">
        <f>IF(Append1[[#This Row],[total_intl_charge]] &lt;= MEDIAN(Append1[total_intl_charge]), "Low", "High")</f>
        <v>Low</v>
      </c>
      <c r="V2035">
        <v>3</v>
      </c>
      <c r="W2035" t="s">
        <v>23</v>
      </c>
      <c r="X2035" s="1" t="s">
        <v>23</v>
      </c>
      <c r="Y2035">
        <f>IF(Append1[[#This Row],[churn]]="yes", 1,0)</f>
        <v>0</v>
      </c>
      <c r="Z2035" t="str">
        <f>IF(Append1[[#This Row],[total_eve_charge]]&lt;=15,"Low",
IF(Append1[[#This Row],[total_eve_charge]]&lt;=19,"Medium","High"))</f>
        <v>High</v>
      </c>
      <c r="AA2035" s="1" t="str">
        <f>IF(Append1[[#This Row],[total_day_charge]]&gt;30,"Heavy User",
IF(Append1[[#This Row],[total_eve_charge]]&gt;20,"Evening User",
IF(Append1[[#This Row],[total_night_charge]]&gt;10,"Night User","Low User")))</f>
        <v>Evening User</v>
      </c>
    </row>
    <row r="2036" spans="1:27" hidden="1" x14ac:dyDescent="0.3">
      <c r="A2036">
        <v>1285</v>
      </c>
      <c r="B2036" s="1" t="s">
        <v>70</v>
      </c>
      <c r="C2036">
        <v>62</v>
      </c>
      <c r="D2036" s="1" t="s">
        <v>26</v>
      </c>
      <c r="E2036" s="1">
        <v>0</v>
      </c>
      <c r="F2036" s="1" t="s">
        <v>23</v>
      </c>
      <c r="G2036">
        <v>0</v>
      </c>
      <c r="H2036" t="str">
        <f>IF(Append1[[#This Row],[number_vmail_messages]]&lt;=10, "Low",
IF(Append1[[#This Row],[number_vmail_messages]]&lt;=25, "Medium", "High"))</f>
        <v>Low</v>
      </c>
      <c r="I2036">
        <v>159.9</v>
      </c>
      <c r="J2036">
        <v>100</v>
      </c>
      <c r="K2036">
        <v>27.18</v>
      </c>
      <c r="L2036">
        <v>172.2</v>
      </c>
      <c r="M2036">
        <v>99</v>
      </c>
      <c r="N2036">
        <v>14.64</v>
      </c>
      <c r="O2036">
        <v>263.2</v>
      </c>
      <c r="P2036">
        <v>109</v>
      </c>
      <c r="Q2036">
        <v>11.84</v>
      </c>
      <c r="R2036">
        <v>5.6</v>
      </c>
      <c r="S2036">
        <v>4</v>
      </c>
      <c r="T2036">
        <v>1.51</v>
      </c>
      <c r="U2036" t="str">
        <f>IF(Append1[[#This Row],[total_intl_charge]] &lt;= MEDIAN(Append1[total_intl_charge]), "Low", "High")</f>
        <v>Low</v>
      </c>
      <c r="V2036">
        <v>1</v>
      </c>
      <c r="W2036" t="s">
        <v>23</v>
      </c>
      <c r="X2036" s="1" t="s">
        <v>23</v>
      </c>
      <c r="Y2036">
        <f>IF(Append1[[#This Row],[churn]]="yes", 1,0)</f>
        <v>0</v>
      </c>
      <c r="Z2036" t="str">
        <f>IF(Append1[[#This Row],[total_eve_charge]]&lt;=15,"Low",
IF(Append1[[#This Row],[total_eve_charge]]&lt;=19,"Medium","High"))</f>
        <v>Low</v>
      </c>
      <c r="AA2036" s="1" t="str">
        <f>IF(Append1[[#This Row],[total_day_charge]]&gt;30,"Heavy User",
IF(Append1[[#This Row],[total_eve_charge]]&gt;20,"Evening User",
IF(Append1[[#This Row],[total_night_charge]]&gt;10,"Night User","Low User")))</f>
        <v>Night User</v>
      </c>
    </row>
    <row r="2037" spans="1:27" hidden="1" x14ac:dyDescent="0.3">
      <c r="A2037">
        <v>1286</v>
      </c>
      <c r="B2037" s="1" t="s">
        <v>74</v>
      </c>
      <c r="C2037">
        <v>162</v>
      </c>
      <c r="D2037" s="1" t="s">
        <v>22</v>
      </c>
      <c r="E2037" s="1">
        <v>0</v>
      </c>
      <c r="F2037" s="1" t="s">
        <v>23</v>
      </c>
      <c r="G2037">
        <v>0</v>
      </c>
      <c r="H2037" t="str">
        <f>IF(Append1[[#This Row],[number_vmail_messages]]&lt;=10, "Low",
IF(Append1[[#This Row],[number_vmail_messages]]&lt;=25, "Medium", "High"))</f>
        <v>Low</v>
      </c>
      <c r="I2037">
        <v>115.1</v>
      </c>
      <c r="J2037">
        <v>89</v>
      </c>
      <c r="K2037">
        <v>19.57</v>
      </c>
      <c r="L2037">
        <v>196.8</v>
      </c>
      <c r="M2037">
        <v>111</v>
      </c>
      <c r="N2037">
        <v>16.73</v>
      </c>
      <c r="O2037">
        <v>212.4</v>
      </c>
      <c r="P2037">
        <v>98</v>
      </c>
      <c r="Q2037">
        <v>9.56</v>
      </c>
      <c r="R2037">
        <v>11.4</v>
      </c>
      <c r="S2037">
        <v>3</v>
      </c>
      <c r="T2037">
        <v>3.08</v>
      </c>
      <c r="U2037" t="str">
        <f>IF(Append1[[#This Row],[total_intl_charge]] &lt;= MEDIAN(Append1[total_intl_charge]), "Low", "High")</f>
        <v>High</v>
      </c>
      <c r="V2037">
        <v>2</v>
      </c>
      <c r="W2037" t="s">
        <v>23</v>
      </c>
      <c r="X2037" s="1" t="s">
        <v>23</v>
      </c>
      <c r="Y2037">
        <f>IF(Append1[[#This Row],[churn]]="yes", 1,0)</f>
        <v>0</v>
      </c>
      <c r="Z2037" t="str">
        <f>IF(Append1[[#This Row],[total_eve_charge]]&lt;=15,"Low",
IF(Append1[[#This Row],[total_eve_charge]]&lt;=19,"Medium","High"))</f>
        <v>Medium</v>
      </c>
      <c r="AA2037" s="1" t="str">
        <f>IF(Append1[[#This Row],[total_day_charge]]&gt;30,"Heavy User",
IF(Append1[[#This Row],[total_eve_charge]]&gt;20,"Evening User",
IF(Append1[[#This Row],[total_night_charge]]&gt;10,"Night User","Low User")))</f>
        <v>Low User</v>
      </c>
    </row>
    <row r="2038" spans="1:27" hidden="1" x14ac:dyDescent="0.3">
      <c r="A2038">
        <v>1287</v>
      </c>
      <c r="B2038" s="1" t="s">
        <v>35</v>
      </c>
      <c r="C2038">
        <v>42</v>
      </c>
      <c r="D2038" s="1" t="s">
        <v>22</v>
      </c>
      <c r="E2038" s="1">
        <v>0</v>
      </c>
      <c r="F2038" s="1" t="s">
        <v>23</v>
      </c>
      <c r="G2038">
        <v>0</v>
      </c>
      <c r="H2038" t="str">
        <f>IF(Append1[[#This Row],[number_vmail_messages]]&lt;=10, "Low",
IF(Append1[[#This Row],[number_vmail_messages]]&lt;=25, "Medium", "High"))</f>
        <v>Low</v>
      </c>
      <c r="I2038">
        <v>92.2</v>
      </c>
      <c r="J2038">
        <v>108</v>
      </c>
      <c r="K2038">
        <v>15.67</v>
      </c>
      <c r="L2038">
        <v>211.2</v>
      </c>
      <c r="M2038">
        <v>120</v>
      </c>
      <c r="N2038">
        <v>17.95</v>
      </c>
      <c r="O2038">
        <v>129.1</v>
      </c>
      <c r="P2038">
        <v>73</v>
      </c>
      <c r="Q2038">
        <v>5.81</v>
      </c>
      <c r="R2038">
        <v>13.1</v>
      </c>
      <c r="S2038">
        <v>6</v>
      </c>
      <c r="T2038">
        <v>3.54</v>
      </c>
      <c r="U2038" t="str">
        <f>IF(Append1[[#This Row],[total_intl_charge]] &lt;= MEDIAN(Append1[total_intl_charge]), "Low", "High")</f>
        <v>High</v>
      </c>
      <c r="V2038">
        <v>1</v>
      </c>
      <c r="W2038" t="s">
        <v>23</v>
      </c>
      <c r="X2038" s="1" t="s">
        <v>23</v>
      </c>
      <c r="Y2038">
        <f>IF(Append1[[#This Row],[churn]]="yes", 1,0)</f>
        <v>0</v>
      </c>
      <c r="Z2038" t="str">
        <f>IF(Append1[[#This Row],[total_eve_charge]]&lt;=15,"Low",
IF(Append1[[#This Row],[total_eve_charge]]&lt;=19,"Medium","High"))</f>
        <v>Medium</v>
      </c>
      <c r="AA2038" s="1" t="str">
        <f>IF(Append1[[#This Row],[total_day_charge]]&gt;30,"Heavy User",
IF(Append1[[#This Row],[total_eve_charge]]&gt;20,"Evening User",
IF(Append1[[#This Row],[total_night_charge]]&gt;10,"Night User","Low User")))</f>
        <v>Low User</v>
      </c>
    </row>
    <row r="2039" spans="1:27" hidden="1" x14ac:dyDescent="0.3">
      <c r="A2039">
        <v>1288</v>
      </c>
      <c r="B2039" s="1" t="s">
        <v>27</v>
      </c>
      <c r="C2039">
        <v>36</v>
      </c>
      <c r="D2039" s="1" t="s">
        <v>26</v>
      </c>
      <c r="E2039" s="1">
        <v>0</v>
      </c>
      <c r="F2039" s="1" t="s">
        <v>23</v>
      </c>
      <c r="G2039">
        <v>0</v>
      </c>
      <c r="H2039" t="str">
        <f>IF(Append1[[#This Row],[number_vmail_messages]]&lt;=10, "Low",
IF(Append1[[#This Row],[number_vmail_messages]]&lt;=25, "Medium", "High"))</f>
        <v>Low</v>
      </c>
      <c r="I2039">
        <v>117.1</v>
      </c>
      <c r="J2039">
        <v>94</v>
      </c>
      <c r="K2039">
        <v>19.91</v>
      </c>
      <c r="L2039">
        <v>235.4</v>
      </c>
      <c r="M2039">
        <v>117</v>
      </c>
      <c r="N2039">
        <v>20.010000000000002</v>
      </c>
      <c r="O2039">
        <v>221.3</v>
      </c>
      <c r="P2039">
        <v>108</v>
      </c>
      <c r="Q2039">
        <v>9.9600000000000009</v>
      </c>
      <c r="R2039">
        <v>9</v>
      </c>
      <c r="S2039">
        <v>2</v>
      </c>
      <c r="T2039">
        <v>2.4300000000000002</v>
      </c>
      <c r="U2039" t="str">
        <f>IF(Append1[[#This Row],[total_intl_charge]] &lt;= MEDIAN(Append1[total_intl_charge]), "Low", "High")</f>
        <v>Low</v>
      </c>
      <c r="V2039">
        <v>0</v>
      </c>
      <c r="W2039" t="s">
        <v>23</v>
      </c>
      <c r="X2039" s="1" t="s">
        <v>23</v>
      </c>
      <c r="Y2039">
        <f>IF(Append1[[#This Row],[churn]]="yes", 1,0)</f>
        <v>0</v>
      </c>
      <c r="Z2039" t="str">
        <f>IF(Append1[[#This Row],[total_eve_charge]]&lt;=15,"Low",
IF(Append1[[#This Row],[total_eve_charge]]&lt;=19,"Medium","High"))</f>
        <v>High</v>
      </c>
      <c r="AA2039" s="1" t="str">
        <f>IF(Append1[[#This Row],[total_day_charge]]&gt;30,"Heavy User",
IF(Append1[[#This Row],[total_eve_charge]]&gt;20,"Evening User",
IF(Append1[[#This Row],[total_night_charge]]&gt;10,"Night User","Low User")))</f>
        <v>Evening User</v>
      </c>
    </row>
    <row r="2040" spans="1:27" hidden="1" x14ac:dyDescent="0.3">
      <c r="A2040">
        <v>1289</v>
      </c>
      <c r="B2040" s="1" t="s">
        <v>67</v>
      </c>
      <c r="C2040">
        <v>143</v>
      </c>
      <c r="D2040" s="1" t="s">
        <v>22</v>
      </c>
      <c r="E2040" s="1">
        <v>0</v>
      </c>
      <c r="F2040" s="1" t="s">
        <v>23</v>
      </c>
      <c r="G2040">
        <v>0</v>
      </c>
      <c r="H2040" t="str">
        <f>IF(Append1[[#This Row],[number_vmail_messages]]&lt;=10, "Low",
IF(Append1[[#This Row],[number_vmail_messages]]&lt;=25, "Medium", "High"))</f>
        <v>Low</v>
      </c>
      <c r="I2040">
        <v>223.3</v>
      </c>
      <c r="J2040">
        <v>99</v>
      </c>
      <c r="K2040">
        <v>37.96</v>
      </c>
      <c r="L2040">
        <v>167.1</v>
      </c>
      <c r="M2040">
        <v>128</v>
      </c>
      <c r="N2040">
        <v>14.2</v>
      </c>
      <c r="O2040">
        <v>203</v>
      </c>
      <c r="P2040">
        <v>84</v>
      </c>
      <c r="Q2040">
        <v>9.14</v>
      </c>
      <c r="R2040">
        <v>4.5</v>
      </c>
      <c r="S2040">
        <v>4</v>
      </c>
      <c r="T2040">
        <v>1.22</v>
      </c>
      <c r="U2040" t="str">
        <f>IF(Append1[[#This Row],[total_intl_charge]] &lt;= MEDIAN(Append1[total_intl_charge]), "Low", "High")</f>
        <v>Low</v>
      </c>
      <c r="V2040">
        <v>0</v>
      </c>
      <c r="W2040" t="s">
        <v>24</v>
      </c>
      <c r="X2040" s="1" t="s">
        <v>23</v>
      </c>
      <c r="Y2040">
        <f>IF(Append1[[#This Row],[churn]]="yes", 1,0)</f>
        <v>1</v>
      </c>
      <c r="Z2040" t="str">
        <f>IF(Append1[[#This Row],[total_eve_charge]]&lt;=15,"Low",
IF(Append1[[#This Row],[total_eve_charge]]&lt;=19,"Medium","High"))</f>
        <v>Low</v>
      </c>
      <c r="AA2040" s="1" t="str">
        <f>IF(Append1[[#This Row],[total_day_charge]]&gt;30,"Heavy User",
IF(Append1[[#This Row],[total_eve_charge]]&gt;20,"Evening User",
IF(Append1[[#This Row],[total_night_charge]]&gt;10,"Night User","Low User")))</f>
        <v>Heavy User</v>
      </c>
    </row>
    <row r="2041" spans="1:27" hidden="1" x14ac:dyDescent="0.3">
      <c r="A2041">
        <v>1290</v>
      </c>
      <c r="B2041" s="1" t="s">
        <v>34</v>
      </c>
      <c r="C2041">
        <v>197</v>
      </c>
      <c r="D2041" s="1" t="s">
        <v>26</v>
      </c>
      <c r="E2041" s="1">
        <v>0</v>
      </c>
      <c r="F2041" s="1" t="s">
        <v>23</v>
      </c>
      <c r="G2041">
        <v>0</v>
      </c>
      <c r="H2041" t="str">
        <f>IF(Append1[[#This Row],[number_vmail_messages]]&lt;=10, "Low",
IF(Append1[[#This Row],[number_vmail_messages]]&lt;=25, "Medium", "High"))</f>
        <v>Low</v>
      </c>
      <c r="I2041">
        <v>154.80000000000001</v>
      </c>
      <c r="J2041">
        <v>111</v>
      </c>
      <c r="K2041">
        <v>26.32</v>
      </c>
      <c r="L2041">
        <v>171.5</v>
      </c>
      <c r="M2041">
        <v>102</v>
      </c>
      <c r="N2041">
        <v>14.58</v>
      </c>
      <c r="O2041">
        <v>227.3</v>
      </c>
      <c r="P2041">
        <v>86</v>
      </c>
      <c r="Q2041">
        <v>10.23</v>
      </c>
      <c r="R2041">
        <v>10.6</v>
      </c>
      <c r="S2041">
        <v>2</v>
      </c>
      <c r="T2041">
        <v>2.86</v>
      </c>
      <c r="U2041" t="str">
        <f>IF(Append1[[#This Row],[total_intl_charge]] &lt;= MEDIAN(Append1[total_intl_charge]), "Low", "High")</f>
        <v>High</v>
      </c>
      <c r="V2041">
        <v>3</v>
      </c>
      <c r="W2041" t="s">
        <v>23</v>
      </c>
      <c r="X2041" s="1" t="s">
        <v>23</v>
      </c>
      <c r="Y2041">
        <f>IF(Append1[[#This Row],[churn]]="yes", 1,0)</f>
        <v>0</v>
      </c>
      <c r="Z2041" t="str">
        <f>IF(Append1[[#This Row],[total_eve_charge]]&lt;=15,"Low",
IF(Append1[[#This Row],[total_eve_charge]]&lt;=19,"Medium","High"))</f>
        <v>Low</v>
      </c>
      <c r="AA2041" s="1" t="str">
        <f>IF(Append1[[#This Row],[total_day_charge]]&gt;30,"Heavy User",
IF(Append1[[#This Row],[total_eve_charge]]&gt;20,"Evening User",
IF(Append1[[#This Row],[total_night_charge]]&gt;10,"Night User","Low User")))</f>
        <v>Night User</v>
      </c>
    </row>
    <row r="2042" spans="1:27" hidden="1" x14ac:dyDescent="0.3">
      <c r="A2042">
        <v>1291</v>
      </c>
      <c r="B2042" s="1" t="s">
        <v>27</v>
      </c>
      <c r="C2042">
        <v>81</v>
      </c>
      <c r="D2042" s="1" t="s">
        <v>26</v>
      </c>
      <c r="E2042" s="1">
        <v>0</v>
      </c>
      <c r="F2042" s="1" t="s">
        <v>23</v>
      </c>
      <c r="G2042">
        <v>0</v>
      </c>
      <c r="H2042" t="str">
        <f>IF(Append1[[#This Row],[number_vmail_messages]]&lt;=10, "Low",
IF(Append1[[#This Row],[number_vmail_messages]]&lt;=25, "Medium", "High"))</f>
        <v>Low</v>
      </c>
      <c r="I2042">
        <v>261.39999999999998</v>
      </c>
      <c r="J2042">
        <v>141</v>
      </c>
      <c r="K2042">
        <v>44.44</v>
      </c>
      <c r="L2042">
        <v>215.7</v>
      </c>
      <c r="M2042">
        <v>102</v>
      </c>
      <c r="N2042">
        <v>18.329999999999998</v>
      </c>
      <c r="O2042">
        <v>271.8</v>
      </c>
      <c r="P2042">
        <v>96</v>
      </c>
      <c r="Q2042">
        <v>12.23</v>
      </c>
      <c r="R2042">
        <v>8</v>
      </c>
      <c r="S2042">
        <v>6</v>
      </c>
      <c r="T2042">
        <v>2.16</v>
      </c>
      <c r="U2042" t="str">
        <f>IF(Append1[[#This Row],[total_intl_charge]] &lt;= MEDIAN(Append1[total_intl_charge]), "Low", "High")</f>
        <v>Low</v>
      </c>
      <c r="V2042">
        <v>1</v>
      </c>
      <c r="W2042" t="s">
        <v>24</v>
      </c>
      <c r="X2042" s="1" t="s">
        <v>23</v>
      </c>
      <c r="Y2042">
        <f>IF(Append1[[#This Row],[churn]]="yes", 1,0)</f>
        <v>1</v>
      </c>
      <c r="Z2042" t="str">
        <f>IF(Append1[[#This Row],[total_eve_charge]]&lt;=15,"Low",
IF(Append1[[#This Row],[total_eve_charge]]&lt;=19,"Medium","High"))</f>
        <v>Medium</v>
      </c>
      <c r="AA2042" s="1" t="str">
        <f>IF(Append1[[#This Row],[total_day_charge]]&gt;30,"Heavy User",
IF(Append1[[#This Row],[total_eve_charge]]&gt;20,"Evening User",
IF(Append1[[#This Row],[total_night_charge]]&gt;10,"Night User","Low User")))</f>
        <v>Heavy User</v>
      </c>
    </row>
    <row r="2043" spans="1:27" hidden="1" x14ac:dyDescent="0.3">
      <c r="A2043">
        <v>1292</v>
      </c>
      <c r="B2043" s="1" t="s">
        <v>51</v>
      </c>
      <c r="C2043">
        <v>138</v>
      </c>
      <c r="D2043" s="1" t="s">
        <v>26</v>
      </c>
      <c r="E2043" s="1">
        <v>1</v>
      </c>
      <c r="F2043" s="1" t="s">
        <v>23</v>
      </c>
      <c r="G2043">
        <v>0</v>
      </c>
      <c r="H2043" t="str">
        <f>IF(Append1[[#This Row],[number_vmail_messages]]&lt;=10, "Low",
IF(Append1[[#This Row],[number_vmail_messages]]&lt;=25, "Medium", "High"))</f>
        <v>Low</v>
      </c>
      <c r="I2043">
        <v>46.5</v>
      </c>
      <c r="J2043">
        <v>104</v>
      </c>
      <c r="K2043">
        <v>7.91</v>
      </c>
      <c r="L2043">
        <v>186</v>
      </c>
      <c r="M2043">
        <v>114</v>
      </c>
      <c r="N2043">
        <v>15.81</v>
      </c>
      <c r="O2043">
        <v>167.5</v>
      </c>
      <c r="P2043">
        <v>95</v>
      </c>
      <c r="Q2043">
        <v>7.54</v>
      </c>
      <c r="R2043">
        <v>9.6</v>
      </c>
      <c r="S2043">
        <v>4</v>
      </c>
      <c r="T2043">
        <v>2.59</v>
      </c>
      <c r="U2043" t="str">
        <f>IF(Append1[[#This Row],[total_intl_charge]] &lt;= MEDIAN(Append1[total_intl_charge]), "Low", "High")</f>
        <v>Low</v>
      </c>
      <c r="V2043">
        <v>4</v>
      </c>
      <c r="W2043" t="s">
        <v>24</v>
      </c>
      <c r="X2043" s="1" t="s">
        <v>24</v>
      </c>
      <c r="Y2043">
        <f>IF(Append1[[#This Row],[churn]]="yes", 1,0)</f>
        <v>1</v>
      </c>
      <c r="Z2043" t="str">
        <f>IF(Append1[[#This Row],[total_eve_charge]]&lt;=15,"Low",
IF(Append1[[#This Row],[total_eve_charge]]&lt;=19,"Medium","High"))</f>
        <v>Medium</v>
      </c>
      <c r="AA2043" s="1" t="str">
        <f>IF(Append1[[#This Row],[total_day_charge]]&gt;30,"Heavy User",
IF(Append1[[#This Row],[total_eve_charge]]&gt;20,"Evening User",
IF(Append1[[#This Row],[total_night_charge]]&gt;10,"Night User","Low User")))</f>
        <v>Low User</v>
      </c>
    </row>
    <row r="2044" spans="1:27" x14ac:dyDescent="0.3">
      <c r="A2044">
        <v>1293</v>
      </c>
      <c r="B2044" s="1" t="s">
        <v>66</v>
      </c>
      <c r="C2044">
        <v>103</v>
      </c>
      <c r="D2044" s="1" t="s">
        <v>22</v>
      </c>
      <c r="E2044" s="1">
        <v>0</v>
      </c>
      <c r="F2044" s="1" t="s">
        <v>24</v>
      </c>
      <c r="G2044">
        <v>18</v>
      </c>
      <c r="H2044" t="str">
        <f>IF(Append1[[#This Row],[number_vmail_messages]]&lt;=10, "Low",
IF(Append1[[#This Row],[number_vmail_messages]]&lt;=25, "Medium", "High"))</f>
        <v>Medium</v>
      </c>
      <c r="I2044">
        <v>149.9</v>
      </c>
      <c r="J2044">
        <v>84</v>
      </c>
      <c r="K2044">
        <v>25.48</v>
      </c>
      <c r="L2044">
        <v>170.9</v>
      </c>
      <c r="M2044">
        <v>84</v>
      </c>
      <c r="N2044">
        <v>14.53</v>
      </c>
      <c r="O2044">
        <v>171.5</v>
      </c>
      <c r="P2044">
        <v>112</v>
      </c>
      <c r="Q2044">
        <v>7.72</v>
      </c>
      <c r="R2044">
        <v>11.5</v>
      </c>
      <c r="S2044">
        <v>7</v>
      </c>
      <c r="T2044">
        <v>3.11</v>
      </c>
      <c r="U2044" t="str">
        <f>IF(Append1[[#This Row],[total_intl_charge]] &lt;= MEDIAN(Append1[total_intl_charge]), "Low", "High")</f>
        <v>High</v>
      </c>
      <c r="V2044">
        <v>0</v>
      </c>
      <c r="W2044" t="s">
        <v>24</v>
      </c>
      <c r="X2044" s="1" t="s">
        <v>23</v>
      </c>
      <c r="Y2044">
        <f>IF(Append1[[#This Row],[churn]]="yes", 1,0)</f>
        <v>1</v>
      </c>
      <c r="Z2044" t="str">
        <f>IF(Append1[[#This Row],[total_eve_charge]]&lt;=15,"Low",
IF(Append1[[#This Row],[total_eve_charge]]&lt;=19,"Medium","High"))</f>
        <v>Low</v>
      </c>
      <c r="AA2044" s="1" t="str">
        <f>IF(Append1[[#This Row],[total_day_charge]]&gt;30,"Heavy User",
IF(Append1[[#This Row],[total_eve_charge]]&gt;20,"Evening User",
IF(Append1[[#This Row],[total_night_charge]]&gt;10,"Night User","Low User")))</f>
        <v>Low User</v>
      </c>
    </row>
    <row r="2045" spans="1:27" hidden="1" x14ac:dyDescent="0.3">
      <c r="A2045">
        <v>1294</v>
      </c>
      <c r="B2045" s="1" t="s">
        <v>36</v>
      </c>
      <c r="C2045">
        <v>127</v>
      </c>
      <c r="D2045" s="1" t="s">
        <v>26</v>
      </c>
      <c r="E2045" s="1">
        <v>1</v>
      </c>
      <c r="F2045" s="1" t="s">
        <v>23</v>
      </c>
      <c r="G2045">
        <v>0</v>
      </c>
      <c r="H2045" t="str">
        <f>IF(Append1[[#This Row],[number_vmail_messages]]&lt;=10, "Low",
IF(Append1[[#This Row],[number_vmail_messages]]&lt;=25, "Medium", "High"))</f>
        <v>Low</v>
      </c>
      <c r="I2045">
        <v>242.2</v>
      </c>
      <c r="J2045">
        <v>102</v>
      </c>
      <c r="K2045">
        <v>41.17</v>
      </c>
      <c r="L2045">
        <v>226.1</v>
      </c>
      <c r="M2045">
        <v>80</v>
      </c>
      <c r="N2045">
        <v>19.22</v>
      </c>
      <c r="O2045">
        <v>252</v>
      </c>
      <c r="P2045">
        <v>96</v>
      </c>
      <c r="Q2045">
        <v>11.34</v>
      </c>
      <c r="R2045">
        <v>13.9</v>
      </c>
      <c r="S2045">
        <v>5</v>
      </c>
      <c r="T2045">
        <v>3.75</v>
      </c>
      <c r="U2045" t="str">
        <f>IF(Append1[[#This Row],[total_intl_charge]] &lt;= MEDIAN(Append1[total_intl_charge]), "Low", "High")</f>
        <v>High</v>
      </c>
      <c r="V2045">
        <v>2</v>
      </c>
      <c r="W2045" t="s">
        <v>24</v>
      </c>
      <c r="X2045" s="1" t="s">
        <v>24</v>
      </c>
      <c r="Y2045">
        <f>IF(Append1[[#This Row],[churn]]="yes", 1,0)</f>
        <v>1</v>
      </c>
      <c r="Z2045" t="str">
        <f>IF(Append1[[#This Row],[total_eve_charge]]&lt;=15,"Low",
IF(Append1[[#This Row],[total_eve_charge]]&lt;=19,"Medium","High"))</f>
        <v>High</v>
      </c>
      <c r="AA2045" s="1" t="str">
        <f>IF(Append1[[#This Row],[total_day_charge]]&gt;30,"Heavy User",
IF(Append1[[#This Row],[total_eve_charge]]&gt;20,"Evening User",
IF(Append1[[#This Row],[total_night_charge]]&gt;10,"Night User","Low User")))</f>
        <v>Heavy User</v>
      </c>
    </row>
    <row r="2046" spans="1:27" hidden="1" x14ac:dyDescent="0.3">
      <c r="A2046">
        <v>1295</v>
      </c>
      <c r="B2046" s="1" t="s">
        <v>65</v>
      </c>
      <c r="C2046">
        <v>99</v>
      </c>
      <c r="D2046" s="1" t="s">
        <v>22</v>
      </c>
      <c r="E2046" s="1">
        <v>0</v>
      </c>
      <c r="F2046" s="1" t="s">
        <v>23</v>
      </c>
      <c r="G2046">
        <v>0</v>
      </c>
      <c r="H2046" t="str">
        <f>IF(Append1[[#This Row],[number_vmail_messages]]&lt;=10, "Low",
IF(Append1[[#This Row],[number_vmail_messages]]&lt;=25, "Medium", "High"))</f>
        <v>Low</v>
      </c>
      <c r="I2046">
        <v>222.4</v>
      </c>
      <c r="J2046">
        <v>102</v>
      </c>
      <c r="K2046">
        <v>37.81</v>
      </c>
      <c r="L2046">
        <v>185.8</v>
      </c>
      <c r="M2046">
        <v>89</v>
      </c>
      <c r="N2046">
        <v>15.79</v>
      </c>
      <c r="O2046">
        <v>237.7</v>
      </c>
      <c r="P2046">
        <v>81</v>
      </c>
      <c r="Q2046">
        <v>10.7</v>
      </c>
      <c r="R2046">
        <v>12</v>
      </c>
      <c r="S2046">
        <v>8</v>
      </c>
      <c r="T2046">
        <v>3.24</v>
      </c>
      <c r="U2046" t="str">
        <f>IF(Append1[[#This Row],[total_intl_charge]] &lt;= MEDIAN(Append1[total_intl_charge]), "Low", "High")</f>
        <v>High</v>
      </c>
      <c r="V2046">
        <v>2</v>
      </c>
      <c r="W2046" t="s">
        <v>23</v>
      </c>
      <c r="X2046" s="1" t="s">
        <v>23</v>
      </c>
      <c r="Y2046">
        <f>IF(Append1[[#This Row],[churn]]="yes", 1,0)</f>
        <v>0</v>
      </c>
      <c r="Z2046" t="str">
        <f>IF(Append1[[#This Row],[total_eve_charge]]&lt;=15,"Low",
IF(Append1[[#This Row],[total_eve_charge]]&lt;=19,"Medium","High"))</f>
        <v>Medium</v>
      </c>
      <c r="AA2046" s="1" t="str">
        <f>IF(Append1[[#This Row],[total_day_charge]]&gt;30,"Heavy User",
IF(Append1[[#This Row],[total_eve_charge]]&gt;20,"Evening User",
IF(Append1[[#This Row],[total_night_charge]]&gt;10,"Night User","Low User")))</f>
        <v>Heavy User</v>
      </c>
    </row>
    <row r="2047" spans="1:27" hidden="1" x14ac:dyDescent="0.3">
      <c r="A2047">
        <v>1296</v>
      </c>
      <c r="B2047" s="1" t="s">
        <v>68</v>
      </c>
      <c r="C2047">
        <v>95</v>
      </c>
      <c r="D2047" s="1" t="s">
        <v>22</v>
      </c>
      <c r="E2047" s="1">
        <v>0</v>
      </c>
      <c r="F2047" s="1" t="s">
        <v>23</v>
      </c>
      <c r="G2047">
        <v>0</v>
      </c>
      <c r="H2047" t="str">
        <f>IF(Append1[[#This Row],[number_vmail_messages]]&lt;=10, "Low",
IF(Append1[[#This Row],[number_vmail_messages]]&lt;=25, "Medium", "High"))</f>
        <v>Low</v>
      </c>
      <c r="I2047">
        <v>69.400000000000006</v>
      </c>
      <c r="J2047">
        <v>79</v>
      </c>
      <c r="K2047">
        <v>11.8</v>
      </c>
      <c r="L2047">
        <v>190.8</v>
      </c>
      <c r="M2047">
        <v>109</v>
      </c>
      <c r="N2047">
        <v>16.22</v>
      </c>
      <c r="O2047">
        <v>219.9</v>
      </c>
      <c r="P2047">
        <v>102</v>
      </c>
      <c r="Q2047">
        <v>9.9</v>
      </c>
      <c r="R2047">
        <v>8.9</v>
      </c>
      <c r="S2047">
        <v>5</v>
      </c>
      <c r="T2047">
        <v>2.4</v>
      </c>
      <c r="U2047" t="str">
        <f>IF(Append1[[#This Row],[total_intl_charge]] &lt;= MEDIAN(Append1[total_intl_charge]), "Low", "High")</f>
        <v>Low</v>
      </c>
      <c r="V2047">
        <v>0</v>
      </c>
      <c r="W2047" t="s">
        <v>23</v>
      </c>
      <c r="X2047" s="1" t="s">
        <v>23</v>
      </c>
      <c r="Y2047">
        <f>IF(Append1[[#This Row],[churn]]="yes", 1,0)</f>
        <v>0</v>
      </c>
      <c r="Z2047" t="str">
        <f>IF(Append1[[#This Row],[total_eve_charge]]&lt;=15,"Low",
IF(Append1[[#This Row],[total_eve_charge]]&lt;=19,"Medium","High"))</f>
        <v>Medium</v>
      </c>
      <c r="AA2047" s="1" t="str">
        <f>IF(Append1[[#This Row],[total_day_charge]]&gt;30,"Heavy User",
IF(Append1[[#This Row],[total_eve_charge]]&gt;20,"Evening User",
IF(Append1[[#This Row],[total_night_charge]]&gt;10,"Night User","Low User")))</f>
        <v>Low User</v>
      </c>
    </row>
    <row r="2048" spans="1:27" hidden="1" x14ac:dyDescent="0.3">
      <c r="A2048">
        <v>1297</v>
      </c>
      <c r="B2048" s="1" t="s">
        <v>71</v>
      </c>
      <c r="C2048">
        <v>113</v>
      </c>
      <c r="D2048" s="1" t="s">
        <v>22</v>
      </c>
      <c r="E2048" s="1">
        <v>0</v>
      </c>
      <c r="F2048" s="1" t="s">
        <v>23</v>
      </c>
      <c r="G2048">
        <v>0</v>
      </c>
      <c r="H2048" t="str">
        <f>IF(Append1[[#This Row],[number_vmail_messages]]&lt;=10, "Low",
IF(Append1[[#This Row],[number_vmail_messages]]&lt;=25, "Medium", "High"))</f>
        <v>Low</v>
      </c>
      <c r="I2048">
        <v>61.2</v>
      </c>
      <c r="J2048">
        <v>111</v>
      </c>
      <c r="K2048">
        <v>10.4</v>
      </c>
      <c r="L2048">
        <v>92.3</v>
      </c>
      <c r="M2048">
        <v>88</v>
      </c>
      <c r="N2048">
        <v>7.85</v>
      </c>
      <c r="O2048">
        <v>197.4</v>
      </c>
      <c r="P2048">
        <v>114</v>
      </c>
      <c r="Q2048">
        <v>8.8800000000000008</v>
      </c>
      <c r="R2048">
        <v>13.7</v>
      </c>
      <c r="S2048">
        <v>3</v>
      </c>
      <c r="T2048">
        <v>3.7</v>
      </c>
      <c r="U2048" t="str">
        <f>IF(Append1[[#This Row],[total_intl_charge]] &lt;= MEDIAN(Append1[total_intl_charge]), "Low", "High")</f>
        <v>High</v>
      </c>
      <c r="V2048">
        <v>5</v>
      </c>
      <c r="W2048" t="s">
        <v>24</v>
      </c>
      <c r="X2048" s="1" t="s">
        <v>23</v>
      </c>
      <c r="Y2048">
        <f>IF(Append1[[#This Row],[churn]]="yes", 1,0)</f>
        <v>1</v>
      </c>
      <c r="Z2048" t="str">
        <f>IF(Append1[[#This Row],[total_eve_charge]]&lt;=15,"Low",
IF(Append1[[#This Row],[total_eve_charge]]&lt;=19,"Medium","High"))</f>
        <v>Low</v>
      </c>
      <c r="AA2048" s="1" t="str">
        <f>IF(Append1[[#This Row],[total_day_charge]]&gt;30,"Heavy User",
IF(Append1[[#This Row],[total_eve_charge]]&gt;20,"Evening User",
IF(Append1[[#This Row],[total_night_charge]]&gt;10,"Night User","Low User")))</f>
        <v>Low User</v>
      </c>
    </row>
    <row r="2049" spans="1:27" hidden="1" x14ac:dyDescent="0.3">
      <c r="A2049">
        <v>1298</v>
      </c>
      <c r="B2049" s="1" t="s">
        <v>53</v>
      </c>
      <c r="C2049">
        <v>128</v>
      </c>
      <c r="D2049" s="1" t="s">
        <v>32</v>
      </c>
      <c r="E2049" s="1">
        <v>1</v>
      </c>
      <c r="F2049" s="1" t="s">
        <v>23</v>
      </c>
      <c r="G2049">
        <v>0</v>
      </c>
      <c r="H2049" t="str">
        <f>IF(Append1[[#This Row],[number_vmail_messages]]&lt;=10, "Low",
IF(Append1[[#This Row],[number_vmail_messages]]&lt;=25, "Medium", "High"))</f>
        <v>Low</v>
      </c>
      <c r="I2049">
        <v>245.2</v>
      </c>
      <c r="J2049">
        <v>112</v>
      </c>
      <c r="K2049">
        <v>41.68</v>
      </c>
      <c r="L2049">
        <v>101.5</v>
      </c>
      <c r="M2049">
        <v>101</v>
      </c>
      <c r="N2049">
        <v>8.6300000000000008</v>
      </c>
      <c r="O2049">
        <v>152.30000000000001</v>
      </c>
      <c r="P2049">
        <v>116</v>
      </c>
      <c r="Q2049">
        <v>6.85</v>
      </c>
      <c r="R2049">
        <v>10.7</v>
      </c>
      <c r="S2049">
        <v>5</v>
      </c>
      <c r="T2049">
        <v>2.89</v>
      </c>
      <c r="U2049" t="str">
        <f>IF(Append1[[#This Row],[total_intl_charge]] &lt;= MEDIAN(Append1[total_intl_charge]), "Low", "High")</f>
        <v>High</v>
      </c>
      <c r="V2049">
        <v>0</v>
      </c>
      <c r="W2049" t="s">
        <v>23</v>
      </c>
      <c r="X2049" s="1" t="s">
        <v>24</v>
      </c>
      <c r="Y2049">
        <f>IF(Append1[[#This Row],[churn]]="yes", 1,0)</f>
        <v>0</v>
      </c>
      <c r="Z2049" t="str">
        <f>IF(Append1[[#This Row],[total_eve_charge]]&lt;=15,"Low",
IF(Append1[[#This Row],[total_eve_charge]]&lt;=19,"Medium","High"))</f>
        <v>Low</v>
      </c>
      <c r="AA2049" s="1" t="str">
        <f>IF(Append1[[#This Row],[total_day_charge]]&gt;30,"Heavy User",
IF(Append1[[#This Row],[total_eve_charge]]&gt;20,"Evening User",
IF(Append1[[#This Row],[total_night_charge]]&gt;10,"Night User","Low User")))</f>
        <v>Heavy User</v>
      </c>
    </row>
    <row r="2050" spans="1:27" hidden="1" x14ac:dyDescent="0.3">
      <c r="A2050">
        <v>1299</v>
      </c>
      <c r="B2050" s="1" t="s">
        <v>69</v>
      </c>
      <c r="C2050">
        <v>81</v>
      </c>
      <c r="D2050" s="1" t="s">
        <v>26</v>
      </c>
      <c r="E2050" s="1">
        <v>1</v>
      </c>
      <c r="F2050" s="1" t="s">
        <v>23</v>
      </c>
      <c r="G2050">
        <v>0</v>
      </c>
      <c r="H2050" t="str">
        <f>IF(Append1[[#This Row],[number_vmail_messages]]&lt;=10, "Low",
IF(Append1[[#This Row],[number_vmail_messages]]&lt;=25, "Medium", "High"))</f>
        <v>Low</v>
      </c>
      <c r="I2050">
        <v>227.4</v>
      </c>
      <c r="J2050">
        <v>105</v>
      </c>
      <c r="K2050">
        <v>38.659999999999997</v>
      </c>
      <c r="L2050">
        <v>211.5</v>
      </c>
      <c r="M2050">
        <v>120</v>
      </c>
      <c r="N2050">
        <v>17.98</v>
      </c>
      <c r="O2050">
        <v>258.2</v>
      </c>
      <c r="P2050">
        <v>113</v>
      </c>
      <c r="Q2050">
        <v>11.62</v>
      </c>
      <c r="R2050">
        <v>11.9</v>
      </c>
      <c r="S2050">
        <v>3</v>
      </c>
      <c r="T2050">
        <v>3.21</v>
      </c>
      <c r="U2050" t="str">
        <f>IF(Append1[[#This Row],[total_intl_charge]] &lt;= MEDIAN(Append1[total_intl_charge]), "Low", "High")</f>
        <v>High</v>
      </c>
      <c r="V2050">
        <v>0</v>
      </c>
      <c r="W2050" t="s">
        <v>23</v>
      </c>
      <c r="X2050" s="1" t="s">
        <v>24</v>
      </c>
      <c r="Y2050">
        <f>IF(Append1[[#This Row],[churn]]="yes", 1,0)</f>
        <v>0</v>
      </c>
      <c r="Z2050" t="str">
        <f>IF(Append1[[#This Row],[total_eve_charge]]&lt;=15,"Low",
IF(Append1[[#This Row],[total_eve_charge]]&lt;=19,"Medium","High"))</f>
        <v>Medium</v>
      </c>
      <c r="AA2050" s="1" t="str">
        <f>IF(Append1[[#This Row],[total_day_charge]]&gt;30,"Heavy User",
IF(Append1[[#This Row],[total_eve_charge]]&gt;20,"Evening User",
IF(Append1[[#This Row],[total_night_charge]]&gt;10,"Night User","Low User")))</f>
        <v>Heavy User</v>
      </c>
    </row>
    <row r="2051" spans="1:27" hidden="1" x14ac:dyDescent="0.3">
      <c r="A2051">
        <v>1300</v>
      </c>
      <c r="B2051" s="1" t="s">
        <v>68</v>
      </c>
      <c r="C2051">
        <v>57</v>
      </c>
      <c r="D2051" s="1" t="s">
        <v>26</v>
      </c>
      <c r="E2051" s="1">
        <v>0</v>
      </c>
      <c r="F2051" s="1" t="s">
        <v>23</v>
      </c>
      <c r="G2051">
        <v>0</v>
      </c>
      <c r="H2051" t="str">
        <f>IF(Append1[[#This Row],[number_vmail_messages]]&lt;=10, "Low",
IF(Append1[[#This Row],[number_vmail_messages]]&lt;=25, "Medium", "High"))</f>
        <v>Low</v>
      </c>
      <c r="I2051">
        <v>192.8</v>
      </c>
      <c r="J2051">
        <v>68</v>
      </c>
      <c r="K2051">
        <v>32.78</v>
      </c>
      <c r="L2051">
        <v>158</v>
      </c>
      <c r="M2051">
        <v>86</v>
      </c>
      <c r="N2051">
        <v>13.43</v>
      </c>
      <c r="O2051">
        <v>235.5</v>
      </c>
      <c r="P2051">
        <v>105</v>
      </c>
      <c r="Q2051">
        <v>10.6</v>
      </c>
      <c r="R2051">
        <v>12.7</v>
      </c>
      <c r="S2051">
        <v>6</v>
      </c>
      <c r="T2051">
        <v>3.43</v>
      </c>
      <c r="U2051" t="str">
        <f>IF(Append1[[#This Row],[total_intl_charge]] &lt;= MEDIAN(Append1[total_intl_charge]), "Low", "High")</f>
        <v>High</v>
      </c>
      <c r="V2051">
        <v>1</v>
      </c>
      <c r="W2051" t="s">
        <v>23</v>
      </c>
      <c r="X2051" s="1" t="s">
        <v>23</v>
      </c>
      <c r="Y2051">
        <f>IF(Append1[[#This Row],[churn]]="yes", 1,0)</f>
        <v>0</v>
      </c>
      <c r="Z2051" t="str">
        <f>IF(Append1[[#This Row],[total_eve_charge]]&lt;=15,"Low",
IF(Append1[[#This Row],[total_eve_charge]]&lt;=19,"Medium","High"))</f>
        <v>Low</v>
      </c>
      <c r="AA2051" s="1" t="str">
        <f>IF(Append1[[#This Row],[total_day_charge]]&gt;30,"Heavy User",
IF(Append1[[#This Row],[total_eve_charge]]&gt;20,"Evening User",
IF(Append1[[#This Row],[total_night_charge]]&gt;10,"Night User","Low User")))</f>
        <v>Heavy User</v>
      </c>
    </row>
    <row r="2052" spans="1:27" hidden="1" x14ac:dyDescent="0.3">
      <c r="A2052">
        <v>1301</v>
      </c>
      <c r="B2052" s="1" t="s">
        <v>59</v>
      </c>
      <c r="C2052">
        <v>140</v>
      </c>
      <c r="D2052" s="1" t="s">
        <v>32</v>
      </c>
      <c r="E2052" s="1">
        <v>0</v>
      </c>
      <c r="F2052" s="1" t="s">
        <v>23</v>
      </c>
      <c r="G2052">
        <v>0</v>
      </c>
      <c r="H2052" t="str">
        <f>IF(Append1[[#This Row],[number_vmail_messages]]&lt;=10, "Low",
IF(Append1[[#This Row],[number_vmail_messages]]&lt;=25, "Medium", "High"))</f>
        <v>Low</v>
      </c>
      <c r="I2052">
        <v>162.6</v>
      </c>
      <c r="J2052">
        <v>98</v>
      </c>
      <c r="K2052">
        <v>27.64</v>
      </c>
      <c r="L2052">
        <v>206.2</v>
      </c>
      <c r="M2052">
        <v>109</v>
      </c>
      <c r="N2052">
        <v>17.53</v>
      </c>
      <c r="O2052">
        <v>141.6</v>
      </c>
      <c r="P2052">
        <v>66</v>
      </c>
      <c r="Q2052">
        <v>6.37</v>
      </c>
      <c r="R2052">
        <v>8.1999999999999993</v>
      </c>
      <c r="S2052">
        <v>2</v>
      </c>
      <c r="T2052">
        <v>2.21</v>
      </c>
      <c r="U2052" t="str">
        <f>IF(Append1[[#This Row],[total_intl_charge]] &lt;= MEDIAN(Append1[total_intl_charge]), "Low", "High")</f>
        <v>Low</v>
      </c>
      <c r="V2052">
        <v>1</v>
      </c>
      <c r="W2052" t="s">
        <v>23</v>
      </c>
      <c r="X2052" s="1" t="s">
        <v>23</v>
      </c>
      <c r="Y2052">
        <f>IF(Append1[[#This Row],[churn]]="yes", 1,0)</f>
        <v>0</v>
      </c>
      <c r="Z2052" t="str">
        <f>IF(Append1[[#This Row],[total_eve_charge]]&lt;=15,"Low",
IF(Append1[[#This Row],[total_eve_charge]]&lt;=19,"Medium","High"))</f>
        <v>Medium</v>
      </c>
      <c r="AA2052" s="1" t="str">
        <f>IF(Append1[[#This Row],[total_day_charge]]&gt;30,"Heavy User",
IF(Append1[[#This Row],[total_eve_charge]]&gt;20,"Evening User",
IF(Append1[[#This Row],[total_night_charge]]&gt;10,"Night User","Low User")))</f>
        <v>Low User</v>
      </c>
    </row>
    <row r="2053" spans="1:27" hidden="1" x14ac:dyDescent="0.3">
      <c r="A2053">
        <v>1302</v>
      </c>
      <c r="B2053" s="1" t="s">
        <v>55</v>
      </c>
      <c r="C2053">
        <v>102</v>
      </c>
      <c r="D2053" s="1" t="s">
        <v>22</v>
      </c>
      <c r="E2053" s="1">
        <v>0</v>
      </c>
      <c r="F2053" s="1" t="s">
        <v>23</v>
      </c>
      <c r="G2053">
        <v>0</v>
      </c>
      <c r="H2053" t="str">
        <f>IF(Append1[[#This Row],[number_vmail_messages]]&lt;=10, "Low",
IF(Append1[[#This Row],[number_vmail_messages]]&lt;=25, "Medium", "High"))</f>
        <v>Low</v>
      </c>
      <c r="I2053">
        <v>271.10000000000002</v>
      </c>
      <c r="J2053">
        <v>80</v>
      </c>
      <c r="K2053">
        <v>46.09</v>
      </c>
      <c r="L2053">
        <v>172</v>
      </c>
      <c r="M2053">
        <v>133</v>
      </c>
      <c r="N2053">
        <v>14.62</v>
      </c>
      <c r="O2053">
        <v>169.2</v>
      </c>
      <c r="P2053">
        <v>105</v>
      </c>
      <c r="Q2053">
        <v>7.61</v>
      </c>
      <c r="R2053">
        <v>10.3</v>
      </c>
      <c r="S2053">
        <v>5</v>
      </c>
      <c r="T2053">
        <v>2.78</v>
      </c>
      <c r="U2053" t="str">
        <f>IF(Append1[[#This Row],[total_intl_charge]] &lt;= MEDIAN(Append1[total_intl_charge]), "Low", "High")</f>
        <v>Low</v>
      </c>
      <c r="V2053">
        <v>1</v>
      </c>
      <c r="W2053" t="s">
        <v>23</v>
      </c>
      <c r="X2053" s="1" t="s">
        <v>23</v>
      </c>
      <c r="Y2053">
        <f>IF(Append1[[#This Row],[churn]]="yes", 1,0)</f>
        <v>0</v>
      </c>
      <c r="Z2053" t="str">
        <f>IF(Append1[[#This Row],[total_eve_charge]]&lt;=15,"Low",
IF(Append1[[#This Row],[total_eve_charge]]&lt;=19,"Medium","High"))</f>
        <v>Low</v>
      </c>
      <c r="AA2053" s="1" t="str">
        <f>IF(Append1[[#This Row],[total_day_charge]]&gt;30,"Heavy User",
IF(Append1[[#This Row],[total_eve_charge]]&gt;20,"Evening User",
IF(Append1[[#This Row],[total_night_charge]]&gt;10,"Night User","Low User")))</f>
        <v>Heavy User</v>
      </c>
    </row>
    <row r="2054" spans="1:27" hidden="1" x14ac:dyDescent="0.3">
      <c r="A2054">
        <v>1303</v>
      </c>
      <c r="B2054" s="1" t="s">
        <v>60</v>
      </c>
      <c r="C2054">
        <v>107</v>
      </c>
      <c r="D2054" s="1" t="s">
        <v>32</v>
      </c>
      <c r="E2054" s="1">
        <v>0</v>
      </c>
      <c r="F2054" s="1" t="s">
        <v>23</v>
      </c>
      <c r="G2054">
        <v>0</v>
      </c>
      <c r="H2054" t="str">
        <f>IF(Append1[[#This Row],[number_vmail_messages]]&lt;=10, "Low",
IF(Append1[[#This Row],[number_vmail_messages]]&lt;=25, "Medium", "High"))</f>
        <v>Low</v>
      </c>
      <c r="I2054">
        <v>103.4</v>
      </c>
      <c r="J2054">
        <v>94</v>
      </c>
      <c r="K2054">
        <v>17.579999999999998</v>
      </c>
      <c r="L2054">
        <v>189.3</v>
      </c>
      <c r="M2054">
        <v>125</v>
      </c>
      <c r="N2054">
        <v>16.09</v>
      </c>
      <c r="O2054">
        <v>227.2</v>
      </c>
      <c r="P2054">
        <v>125</v>
      </c>
      <c r="Q2054">
        <v>10.220000000000001</v>
      </c>
      <c r="R2054">
        <v>14.4</v>
      </c>
      <c r="S2054">
        <v>3</v>
      </c>
      <c r="T2054">
        <v>3.89</v>
      </c>
      <c r="U2054" t="str">
        <f>IF(Append1[[#This Row],[total_intl_charge]] &lt;= MEDIAN(Append1[total_intl_charge]), "Low", "High")</f>
        <v>High</v>
      </c>
      <c r="V2054">
        <v>1</v>
      </c>
      <c r="W2054" t="s">
        <v>23</v>
      </c>
      <c r="X2054" s="1" t="s">
        <v>23</v>
      </c>
      <c r="Y2054">
        <f>IF(Append1[[#This Row],[churn]]="yes", 1,0)</f>
        <v>0</v>
      </c>
      <c r="Z2054" t="str">
        <f>IF(Append1[[#This Row],[total_eve_charge]]&lt;=15,"Low",
IF(Append1[[#This Row],[total_eve_charge]]&lt;=19,"Medium","High"))</f>
        <v>Medium</v>
      </c>
      <c r="AA2054" s="1" t="str">
        <f>IF(Append1[[#This Row],[total_day_charge]]&gt;30,"Heavy User",
IF(Append1[[#This Row],[total_eve_charge]]&gt;20,"Evening User",
IF(Append1[[#This Row],[total_night_charge]]&gt;10,"Night User","Low User")))</f>
        <v>Night User</v>
      </c>
    </row>
    <row r="2055" spans="1:27" hidden="1" x14ac:dyDescent="0.3">
      <c r="A2055">
        <v>1304</v>
      </c>
      <c r="B2055" s="1" t="s">
        <v>49</v>
      </c>
      <c r="C2055">
        <v>106</v>
      </c>
      <c r="D2055" s="1" t="s">
        <v>32</v>
      </c>
      <c r="E2055" s="1">
        <v>0</v>
      </c>
      <c r="F2055" s="1" t="s">
        <v>23</v>
      </c>
      <c r="G2055">
        <v>0</v>
      </c>
      <c r="H2055" t="str">
        <f>IF(Append1[[#This Row],[number_vmail_messages]]&lt;=10, "Low",
IF(Append1[[#This Row],[number_vmail_messages]]&lt;=25, "Medium", "High"))</f>
        <v>Low</v>
      </c>
      <c r="I2055">
        <v>52.2</v>
      </c>
      <c r="J2055">
        <v>106</v>
      </c>
      <c r="K2055">
        <v>8.8699999999999992</v>
      </c>
      <c r="L2055">
        <v>220.1</v>
      </c>
      <c r="M2055">
        <v>113</v>
      </c>
      <c r="N2055">
        <v>18.71</v>
      </c>
      <c r="O2055">
        <v>112.3</v>
      </c>
      <c r="P2055">
        <v>95</v>
      </c>
      <c r="Q2055">
        <v>5.05</v>
      </c>
      <c r="R2055">
        <v>11.4</v>
      </c>
      <c r="S2055">
        <v>2</v>
      </c>
      <c r="T2055">
        <v>3.08</v>
      </c>
      <c r="U2055" t="str">
        <f>IF(Append1[[#This Row],[total_intl_charge]] &lt;= MEDIAN(Append1[total_intl_charge]), "Low", "High")</f>
        <v>High</v>
      </c>
      <c r="V2055">
        <v>2</v>
      </c>
      <c r="W2055" t="s">
        <v>23</v>
      </c>
      <c r="X2055" s="1" t="s">
        <v>23</v>
      </c>
      <c r="Y2055">
        <f>IF(Append1[[#This Row],[churn]]="yes", 1,0)</f>
        <v>0</v>
      </c>
      <c r="Z2055" t="str">
        <f>IF(Append1[[#This Row],[total_eve_charge]]&lt;=15,"Low",
IF(Append1[[#This Row],[total_eve_charge]]&lt;=19,"Medium","High"))</f>
        <v>Medium</v>
      </c>
      <c r="AA2055" s="1" t="str">
        <f>IF(Append1[[#This Row],[total_day_charge]]&gt;30,"Heavy User",
IF(Append1[[#This Row],[total_eve_charge]]&gt;20,"Evening User",
IF(Append1[[#This Row],[total_night_charge]]&gt;10,"Night User","Low User")))</f>
        <v>Low User</v>
      </c>
    </row>
    <row r="2056" spans="1:27" hidden="1" x14ac:dyDescent="0.3">
      <c r="A2056">
        <v>1305</v>
      </c>
      <c r="B2056" s="1" t="s">
        <v>46</v>
      </c>
      <c r="C2056">
        <v>225</v>
      </c>
      <c r="D2056" s="1" t="s">
        <v>22</v>
      </c>
      <c r="E2056" s="1">
        <v>0</v>
      </c>
      <c r="F2056" s="1" t="s">
        <v>23</v>
      </c>
      <c r="G2056">
        <v>0</v>
      </c>
      <c r="H2056" t="str">
        <f>IF(Append1[[#This Row],[number_vmail_messages]]&lt;=10, "Low",
IF(Append1[[#This Row],[number_vmail_messages]]&lt;=25, "Medium", "High"))</f>
        <v>Low</v>
      </c>
      <c r="I2056">
        <v>165.4</v>
      </c>
      <c r="J2056">
        <v>106</v>
      </c>
      <c r="K2056">
        <v>28.12</v>
      </c>
      <c r="L2056">
        <v>273.7</v>
      </c>
      <c r="M2056">
        <v>109</v>
      </c>
      <c r="N2056">
        <v>23.26</v>
      </c>
      <c r="O2056">
        <v>210</v>
      </c>
      <c r="P2056">
        <v>93</v>
      </c>
      <c r="Q2056">
        <v>9.4499999999999993</v>
      </c>
      <c r="R2056">
        <v>8.6999999999999993</v>
      </c>
      <c r="S2056">
        <v>3</v>
      </c>
      <c r="T2056">
        <v>2.35</v>
      </c>
      <c r="U2056" t="str">
        <f>IF(Append1[[#This Row],[total_intl_charge]] &lt;= MEDIAN(Append1[total_intl_charge]), "Low", "High")</f>
        <v>Low</v>
      </c>
      <c r="V2056">
        <v>0</v>
      </c>
      <c r="W2056" t="s">
        <v>24</v>
      </c>
      <c r="X2056" s="1" t="s">
        <v>23</v>
      </c>
      <c r="Y2056">
        <f>IF(Append1[[#This Row],[churn]]="yes", 1,0)</f>
        <v>1</v>
      </c>
      <c r="Z2056" t="str">
        <f>IF(Append1[[#This Row],[total_eve_charge]]&lt;=15,"Low",
IF(Append1[[#This Row],[total_eve_charge]]&lt;=19,"Medium","High"))</f>
        <v>High</v>
      </c>
      <c r="AA2056" s="1" t="str">
        <f>IF(Append1[[#This Row],[total_day_charge]]&gt;30,"Heavy User",
IF(Append1[[#This Row],[total_eve_charge]]&gt;20,"Evening User",
IF(Append1[[#This Row],[total_night_charge]]&gt;10,"Night User","Low User")))</f>
        <v>Evening User</v>
      </c>
    </row>
    <row r="2057" spans="1:27" hidden="1" x14ac:dyDescent="0.3">
      <c r="A2057">
        <v>1306</v>
      </c>
      <c r="B2057" s="1" t="s">
        <v>62</v>
      </c>
      <c r="C2057">
        <v>75</v>
      </c>
      <c r="D2057" s="1" t="s">
        <v>32</v>
      </c>
      <c r="E2057" s="1">
        <v>0</v>
      </c>
      <c r="F2057" s="1" t="s">
        <v>23</v>
      </c>
      <c r="G2057">
        <v>0</v>
      </c>
      <c r="H2057" t="str">
        <f>IF(Append1[[#This Row],[number_vmail_messages]]&lt;=10, "Low",
IF(Append1[[#This Row],[number_vmail_messages]]&lt;=25, "Medium", "High"))</f>
        <v>Low</v>
      </c>
      <c r="I2057">
        <v>147.5</v>
      </c>
      <c r="J2057">
        <v>110</v>
      </c>
      <c r="K2057">
        <v>25.08</v>
      </c>
      <c r="L2057">
        <v>191.7</v>
      </c>
      <c r="M2057">
        <v>97</v>
      </c>
      <c r="N2057">
        <v>16.29</v>
      </c>
      <c r="O2057">
        <v>135</v>
      </c>
      <c r="P2057">
        <v>68</v>
      </c>
      <c r="Q2057">
        <v>6.08</v>
      </c>
      <c r="R2057">
        <v>16.399999999999999</v>
      </c>
      <c r="S2057">
        <v>3</v>
      </c>
      <c r="T2057">
        <v>4.43</v>
      </c>
      <c r="U2057" t="str">
        <f>IF(Append1[[#This Row],[total_intl_charge]] &lt;= MEDIAN(Append1[total_intl_charge]), "Low", "High")</f>
        <v>High</v>
      </c>
      <c r="V2057">
        <v>2</v>
      </c>
      <c r="W2057" t="s">
        <v>23</v>
      </c>
      <c r="X2057" s="1" t="s">
        <v>23</v>
      </c>
      <c r="Y2057">
        <f>IF(Append1[[#This Row],[churn]]="yes", 1,0)</f>
        <v>0</v>
      </c>
      <c r="Z2057" t="str">
        <f>IF(Append1[[#This Row],[total_eve_charge]]&lt;=15,"Low",
IF(Append1[[#This Row],[total_eve_charge]]&lt;=19,"Medium","High"))</f>
        <v>Medium</v>
      </c>
      <c r="AA2057" s="1" t="str">
        <f>IF(Append1[[#This Row],[total_day_charge]]&gt;30,"Heavy User",
IF(Append1[[#This Row],[total_eve_charge]]&gt;20,"Evening User",
IF(Append1[[#This Row],[total_night_charge]]&gt;10,"Night User","Low User")))</f>
        <v>Low User</v>
      </c>
    </row>
    <row r="2058" spans="1:27" hidden="1" x14ac:dyDescent="0.3">
      <c r="A2058">
        <v>1307</v>
      </c>
      <c r="B2058" s="1" t="s">
        <v>39</v>
      </c>
      <c r="C2058">
        <v>86</v>
      </c>
      <c r="D2058" s="1" t="s">
        <v>22</v>
      </c>
      <c r="E2058" s="1">
        <v>0</v>
      </c>
      <c r="F2058" s="1" t="s">
        <v>23</v>
      </c>
      <c r="G2058">
        <v>0</v>
      </c>
      <c r="H2058" t="str">
        <f>IF(Append1[[#This Row],[number_vmail_messages]]&lt;=10, "Low",
IF(Append1[[#This Row],[number_vmail_messages]]&lt;=25, "Medium", "High"))</f>
        <v>Low</v>
      </c>
      <c r="I2058">
        <v>217.8</v>
      </c>
      <c r="J2058">
        <v>93</v>
      </c>
      <c r="K2058">
        <v>37.03</v>
      </c>
      <c r="L2058">
        <v>214.7</v>
      </c>
      <c r="M2058">
        <v>95</v>
      </c>
      <c r="N2058">
        <v>18.25</v>
      </c>
      <c r="O2058">
        <v>228.7</v>
      </c>
      <c r="P2058">
        <v>70</v>
      </c>
      <c r="Q2058">
        <v>10.29</v>
      </c>
      <c r="R2058">
        <v>11.3</v>
      </c>
      <c r="S2058">
        <v>7</v>
      </c>
      <c r="T2058">
        <v>3.05</v>
      </c>
      <c r="U2058" t="str">
        <f>IF(Append1[[#This Row],[total_intl_charge]] &lt;= MEDIAN(Append1[total_intl_charge]), "Low", "High")</f>
        <v>High</v>
      </c>
      <c r="V2058">
        <v>0</v>
      </c>
      <c r="W2058" t="s">
        <v>23</v>
      </c>
      <c r="X2058" s="1" t="s">
        <v>23</v>
      </c>
      <c r="Y2058">
        <f>IF(Append1[[#This Row],[churn]]="yes", 1,0)</f>
        <v>0</v>
      </c>
      <c r="Z2058" t="str">
        <f>IF(Append1[[#This Row],[total_eve_charge]]&lt;=15,"Low",
IF(Append1[[#This Row],[total_eve_charge]]&lt;=19,"Medium","High"))</f>
        <v>Medium</v>
      </c>
      <c r="AA2058" s="1" t="str">
        <f>IF(Append1[[#This Row],[total_day_charge]]&gt;30,"Heavy User",
IF(Append1[[#This Row],[total_eve_charge]]&gt;20,"Evening User",
IF(Append1[[#This Row],[total_night_charge]]&gt;10,"Night User","Low User")))</f>
        <v>Heavy User</v>
      </c>
    </row>
    <row r="2059" spans="1:27" hidden="1" x14ac:dyDescent="0.3">
      <c r="A2059">
        <v>1308</v>
      </c>
      <c r="B2059" s="1" t="s">
        <v>35</v>
      </c>
      <c r="C2059">
        <v>169</v>
      </c>
      <c r="D2059" s="1" t="s">
        <v>22</v>
      </c>
      <c r="E2059" s="1">
        <v>0</v>
      </c>
      <c r="F2059" s="1" t="s">
        <v>23</v>
      </c>
      <c r="G2059">
        <v>0</v>
      </c>
      <c r="H2059" t="str">
        <f>IF(Append1[[#This Row],[number_vmail_messages]]&lt;=10, "Low",
IF(Append1[[#This Row],[number_vmail_messages]]&lt;=25, "Medium", "High"))</f>
        <v>Low</v>
      </c>
      <c r="I2059">
        <v>235.7</v>
      </c>
      <c r="J2059">
        <v>79</v>
      </c>
      <c r="K2059">
        <v>40.07</v>
      </c>
      <c r="L2059">
        <v>136.9</v>
      </c>
      <c r="M2059">
        <v>85</v>
      </c>
      <c r="N2059">
        <v>11.64</v>
      </c>
      <c r="O2059">
        <v>220.9</v>
      </c>
      <c r="P2059">
        <v>97</v>
      </c>
      <c r="Q2059">
        <v>9.94</v>
      </c>
      <c r="R2059">
        <v>13.3</v>
      </c>
      <c r="S2059">
        <v>10</v>
      </c>
      <c r="T2059">
        <v>3.59</v>
      </c>
      <c r="U2059" t="str">
        <f>IF(Append1[[#This Row],[total_intl_charge]] &lt;= MEDIAN(Append1[total_intl_charge]), "Low", "High")</f>
        <v>High</v>
      </c>
      <c r="V2059">
        <v>1</v>
      </c>
      <c r="W2059" t="s">
        <v>23</v>
      </c>
      <c r="X2059" s="1" t="s">
        <v>23</v>
      </c>
      <c r="Y2059">
        <f>IF(Append1[[#This Row],[churn]]="yes", 1,0)</f>
        <v>0</v>
      </c>
      <c r="Z2059" t="str">
        <f>IF(Append1[[#This Row],[total_eve_charge]]&lt;=15,"Low",
IF(Append1[[#This Row],[total_eve_charge]]&lt;=19,"Medium","High"))</f>
        <v>Low</v>
      </c>
      <c r="AA2059" s="1" t="str">
        <f>IF(Append1[[#This Row],[total_day_charge]]&gt;30,"Heavy User",
IF(Append1[[#This Row],[total_eve_charge]]&gt;20,"Evening User",
IF(Append1[[#This Row],[total_night_charge]]&gt;10,"Night User","Low User")))</f>
        <v>Heavy User</v>
      </c>
    </row>
    <row r="2060" spans="1:27" x14ac:dyDescent="0.3">
      <c r="A2060">
        <v>1309</v>
      </c>
      <c r="B2060" s="1" t="s">
        <v>54</v>
      </c>
      <c r="C2060">
        <v>122</v>
      </c>
      <c r="D2060" s="1" t="s">
        <v>26</v>
      </c>
      <c r="E2060" s="1">
        <v>0</v>
      </c>
      <c r="F2060" s="1" t="s">
        <v>24</v>
      </c>
      <c r="G2060">
        <v>22</v>
      </c>
      <c r="H2060" t="str">
        <f>IF(Append1[[#This Row],[number_vmail_messages]]&lt;=10, "Low",
IF(Append1[[#This Row],[number_vmail_messages]]&lt;=25, "Medium", "High"))</f>
        <v>Medium</v>
      </c>
      <c r="I2060">
        <v>204.5</v>
      </c>
      <c r="J2060">
        <v>92</v>
      </c>
      <c r="K2060">
        <v>34.770000000000003</v>
      </c>
      <c r="L2060">
        <v>139.6</v>
      </c>
      <c r="M2060">
        <v>121</v>
      </c>
      <c r="N2060">
        <v>11.87</v>
      </c>
      <c r="O2060">
        <v>205</v>
      </c>
      <c r="P2060">
        <v>103</v>
      </c>
      <c r="Q2060">
        <v>9.23</v>
      </c>
      <c r="R2060">
        <v>8.6</v>
      </c>
      <c r="S2060">
        <v>5</v>
      </c>
      <c r="T2060">
        <v>2.3199999999999998</v>
      </c>
      <c r="U2060" t="str">
        <f>IF(Append1[[#This Row],[total_intl_charge]] &lt;= MEDIAN(Append1[total_intl_charge]), "Low", "High")</f>
        <v>Low</v>
      </c>
      <c r="V2060">
        <v>2</v>
      </c>
      <c r="W2060" t="s">
        <v>23</v>
      </c>
      <c r="X2060" s="1" t="s">
        <v>23</v>
      </c>
      <c r="Y2060">
        <f>IF(Append1[[#This Row],[churn]]="yes", 1,0)</f>
        <v>0</v>
      </c>
      <c r="Z2060" t="str">
        <f>IF(Append1[[#This Row],[total_eve_charge]]&lt;=15,"Low",
IF(Append1[[#This Row],[total_eve_charge]]&lt;=19,"Medium","High"))</f>
        <v>Low</v>
      </c>
      <c r="AA2060" s="1" t="str">
        <f>IF(Append1[[#This Row],[total_day_charge]]&gt;30,"Heavy User",
IF(Append1[[#This Row],[total_eve_charge]]&gt;20,"Evening User",
IF(Append1[[#This Row],[total_night_charge]]&gt;10,"Night User","Low User")))</f>
        <v>Heavy User</v>
      </c>
    </row>
    <row r="2061" spans="1:27" hidden="1" x14ac:dyDescent="0.3">
      <c r="A2061">
        <v>1310</v>
      </c>
      <c r="B2061" s="1" t="s">
        <v>45</v>
      </c>
      <c r="C2061">
        <v>106</v>
      </c>
      <c r="D2061" s="1" t="s">
        <v>32</v>
      </c>
      <c r="E2061" s="1">
        <v>0</v>
      </c>
      <c r="F2061" s="1" t="s">
        <v>23</v>
      </c>
      <c r="G2061">
        <v>0</v>
      </c>
      <c r="H2061" t="str">
        <f>IF(Append1[[#This Row],[number_vmail_messages]]&lt;=10, "Low",
IF(Append1[[#This Row],[number_vmail_messages]]&lt;=25, "Medium", "High"))</f>
        <v>Low</v>
      </c>
      <c r="I2061">
        <v>178.4</v>
      </c>
      <c r="J2061">
        <v>143</v>
      </c>
      <c r="K2061">
        <v>30.33</v>
      </c>
      <c r="L2061">
        <v>247</v>
      </c>
      <c r="M2061">
        <v>123</v>
      </c>
      <c r="N2061">
        <v>21</v>
      </c>
      <c r="O2061">
        <v>259.89999999999998</v>
      </c>
      <c r="P2061">
        <v>105</v>
      </c>
      <c r="Q2061">
        <v>11.7</v>
      </c>
      <c r="R2061">
        <v>9.6</v>
      </c>
      <c r="S2061">
        <v>2</v>
      </c>
      <c r="T2061">
        <v>2.59</v>
      </c>
      <c r="U2061" t="str">
        <f>IF(Append1[[#This Row],[total_intl_charge]] &lt;= MEDIAN(Append1[total_intl_charge]), "Low", "High")</f>
        <v>Low</v>
      </c>
      <c r="V2061">
        <v>0</v>
      </c>
      <c r="W2061" t="s">
        <v>23</v>
      </c>
      <c r="X2061" s="1" t="s">
        <v>23</v>
      </c>
      <c r="Y2061">
        <f>IF(Append1[[#This Row],[churn]]="yes", 1,0)</f>
        <v>0</v>
      </c>
      <c r="Z2061" t="str">
        <f>IF(Append1[[#This Row],[total_eve_charge]]&lt;=15,"Low",
IF(Append1[[#This Row],[total_eve_charge]]&lt;=19,"Medium","High"))</f>
        <v>High</v>
      </c>
      <c r="AA2061" s="1" t="str">
        <f>IF(Append1[[#This Row],[total_day_charge]]&gt;30,"Heavy User",
IF(Append1[[#This Row],[total_eve_charge]]&gt;20,"Evening User",
IF(Append1[[#This Row],[total_night_charge]]&gt;10,"Night User","Low User")))</f>
        <v>Heavy User</v>
      </c>
    </row>
    <row r="2062" spans="1:27" x14ac:dyDescent="0.3">
      <c r="A2062">
        <v>1311</v>
      </c>
      <c r="B2062" s="1" t="s">
        <v>38</v>
      </c>
      <c r="C2062">
        <v>52</v>
      </c>
      <c r="D2062" s="1" t="s">
        <v>22</v>
      </c>
      <c r="E2062" s="1">
        <v>0</v>
      </c>
      <c r="F2062" s="1" t="s">
        <v>24</v>
      </c>
      <c r="G2062">
        <v>32</v>
      </c>
      <c r="H2062" t="str">
        <f>IF(Append1[[#This Row],[number_vmail_messages]]&lt;=10, "Low",
IF(Append1[[#This Row],[number_vmail_messages]]&lt;=25, "Medium", "High"))</f>
        <v>High</v>
      </c>
      <c r="I2062">
        <v>130.1</v>
      </c>
      <c r="J2062">
        <v>68</v>
      </c>
      <c r="K2062">
        <v>22.12</v>
      </c>
      <c r="L2062">
        <v>247.2</v>
      </c>
      <c r="M2062">
        <v>77</v>
      </c>
      <c r="N2062">
        <v>21.01</v>
      </c>
      <c r="O2062">
        <v>289.39999999999998</v>
      </c>
      <c r="P2062">
        <v>87</v>
      </c>
      <c r="Q2062">
        <v>13.02</v>
      </c>
      <c r="R2062">
        <v>13.5</v>
      </c>
      <c r="S2062">
        <v>5</v>
      </c>
      <c r="T2062">
        <v>3.65</v>
      </c>
      <c r="U2062" t="str">
        <f>IF(Append1[[#This Row],[total_intl_charge]] &lt;= MEDIAN(Append1[total_intl_charge]), "Low", "High")</f>
        <v>High</v>
      </c>
      <c r="V2062">
        <v>2</v>
      </c>
      <c r="W2062" t="s">
        <v>23</v>
      </c>
      <c r="X2062" s="1" t="s">
        <v>23</v>
      </c>
      <c r="Y2062">
        <f>IF(Append1[[#This Row],[churn]]="yes", 1,0)</f>
        <v>0</v>
      </c>
      <c r="Z2062" t="str">
        <f>IF(Append1[[#This Row],[total_eve_charge]]&lt;=15,"Low",
IF(Append1[[#This Row],[total_eve_charge]]&lt;=19,"Medium","High"))</f>
        <v>High</v>
      </c>
      <c r="AA2062" s="1" t="str">
        <f>IF(Append1[[#This Row],[total_day_charge]]&gt;30,"Heavy User",
IF(Append1[[#This Row],[total_eve_charge]]&gt;20,"Evening User",
IF(Append1[[#This Row],[total_night_charge]]&gt;10,"Night User","Low User")))</f>
        <v>Evening User</v>
      </c>
    </row>
    <row r="2063" spans="1:27" x14ac:dyDescent="0.3">
      <c r="A2063">
        <v>1312</v>
      </c>
      <c r="B2063" s="1" t="s">
        <v>51</v>
      </c>
      <c r="C2063">
        <v>79</v>
      </c>
      <c r="D2063" s="1" t="s">
        <v>22</v>
      </c>
      <c r="E2063" s="1">
        <v>0</v>
      </c>
      <c r="F2063" s="1" t="s">
        <v>24</v>
      </c>
      <c r="G2063">
        <v>34</v>
      </c>
      <c r="H2063" t="str">
        <f>IF(Append1[[#This Row],[number_vmail_messages]]&lt;=10, "Low",
IF(Append1[[#This Row],[number_vmail_messages]]&lt;=25, "Medium", "High"))</f>
        <v>High</v>
      </c>
      <c r="I2063">
        <v>103.7</v>
      </c>
      <c r="J2063">
        <v>100</v>
      </c>
      <c r="K2063">
        <v>17.63</v>
      </c>
      <c r="L2063">
        <v>236.3</v>
      </c>
      <c r="M2063">
        <v>78</v>
      </c>
      <c r="N2063">
        <v>20.09</v>
      </c>
      <c r="O2063">
        <v>256.60000000000002</v>
      </c>
      <c r="P2063">
        <v>102</v>
      </c>
      <c r="Q2063">
        <v>11.55</v>
      </c>
      <c r="R2063">
        <v>14.8</v>
      </c>
      <c r="S2063">
        <v>4</v>
      </c>
      <c r="T2063">
        <v>4</v>
      </c>
      <c r="U2063" t="str">
        <f>IF(Append1[[#This Row],[total_intl_charge]] &lt;= MEDIAN(Append1[total_intl_charge]), "Low", "High")</f>
        <v>High</v>
      </c>
      <c r="V2063">
        <v>2</v>
      </c>
      <c r="W2063" t="s">
        <v>23</v>
      </c>
      <c r="X2063" s="1" t="s">
        <v>23</v>
      </c>
      <c r="Y2063">
        <f>IF(Append1[[#This Row],[churn]]="yes", 1,0)</f>
        <v>0</v>
      </c>
      <c r="Z2063" t="str">
        <f>IF(Append1[[#This Row],[total_eve_charge]]&lt;=15,"Low",
IF(Append1[[#This Row],[total_eve_charge]]&lt;=19,"Medium","High"))</f>
        <v>High</v>
      </c>
      <c r="AA2063" s="1" t="str">
        <f>IF(Append1[[#This Row],[total_day_charge]]&gt;30,"Heavy User",
IF(Append1[[#This Row],[total_eve_charge]]&gt;20,"Evening User",
IF(Append1[[#This Row],[total_night_charge]]&gt;10,"Night User","Low User")))</f>
        <v>Evening User</v>
      </c>
    </row>
    <row r="2064" spans="1:27" hidden="1" x14ac:dyDescent="0.3">
      <c r="A2064">
        <v>1313</v>
      </c>
      <c r="B2064" s="1" t="s">
        <v>46</v>
      </c>
      <c r="C2064">
        <v>135</v>
      </c>
      <c r="D2064" s="1" t="s">
        <v>22</v>
      </c>
      <c r="E2064" s="1">
        <v>0</v>
      </c>
      <c r="F2064" s="1" t="s">
        <v>23</v>
      </c>
      <c r="G2064">
        <v>0</v>
      </c>
      <c r="H2064" t="str">
        <f>IF(Append1[[#This Row],[number_vmail_messages]]&lt;=10, "Low",
IF(Append1[[#This Row],[number_vmail_messages]]&lt;=25, "Medium", "High"))</f>
        <v>Low</v>
      </c>
      <c r="I2064">
        <v>239.9</v>
      </c>
      <c r="J2064">
        <v>91</v>
      </c>
      <c r="K2064">
        <v>40.78</v>
      </c>
      <c r="L2064">
        <v>177.1</v>
      </c>
      <c r="M2064">
        <v>104</v>
      </c>
      <c r="N2064">
        <v>15.05</v>
      </c>
      <c r="O2064">
        <v>217.2</v>
      </c>
      <c r="P2064">
        <v>118</v>
      </c>
      <c r="Q2064">
        <v>9.77</v>
      </c>
      <c r="R2064">
        <v>5.9</v>
      </c>
      <c r="S2064">
        <v>3</v>
      </c>
      <c r="T2064">
        <v>1.59</v>
      </c>
      <c r="U2064" t="str">
        <f>IF(Append1[[#This Row],[total_intl_charge]] &lt;= MEDIAN(Append1[total_intl_charge]), "Low", "High")</f>
        <v>Low</v>
      </c>
      <c r="V2064">
        <v>2</v>
      </c>
      <c r="W2064" t="s">
        <v>23</v>
      </c>
      <c r="X2064" s="1" t="s">
        <v>23</v>
      </c>
      <c r="Y2064">
        <f>IF(Append1[[#This Row],[churn]]="yes", 1,0)</f>
        <v>0</v>
      </c>
      <c r="Z2064" t="str">
        <f>IF(Append1[[#This Row],[total_eve_charge]]&lt;=15,"Low",
IF(Append1[[#This Row],[total_eve_charge]]&lt;=19,"Medium","High"))</f>
        <v>Medium</v>
      </c>
      <c r="AA2064" s="1" t="str">
        <f>IF(Append1[[#This Row],[total_day_charge]]&gt;30,"Heavy User",
IF(Append1[[#This Row],[total_eve_charge]]&gt;20,"Evening User",
IF(Append1[[#This Row],[total_night_charge]]&gt;10,"Night User","Low User")))</f>
        <v>Heavy User</v>
      </c>
    </row>
    <row r="2065" spans="1:27" hidden="1" x14ac:dyDescent="0.3">
      <c r="A2065">
        <v>1314</v>
      </c>
      <c r="B2065" s="1" t="s">
        <v>59</v>
      </c>
      <c r="C2065">
        <v>70</v>
      </c>
      <c r="D2065" s="1" t="s">
        <v>32</v>
      </c>
      <c r="E2065" s="1">
        <v>0</v>
      </c>
      <c r="F2065" s="1" t="s">
        <v>23</v>
      </c>
      <c r="G2065">
        <v>0</v>
      </c>
      <c r="H2065" t="str">
        <f>IF(Append1[[#This Row],[number_vmail_messages]]&lt;=10, "Low",
IF(Append1[[#This Row],[number_vmail_messages]]&lt;=25, "Medium", "High"))</f>
        <v>Low</v>
      </c>
      <c r="I2065">
        <v>148.4</v>
      </c>
      <c r="J2065">
        <v>110</v>
      </c>
      <c r="K2065">
        <v>25.23</v>
      </c>
      <c r="L2065">
        <v>267.10000000000002</v>
      </c>
      <c r="M2065">
        <v>90</v>
      </c>
      <c r="N2065">
        <v>22.7</v>
      </c>
      <c r="O2065">
        <v>151.5</v>
      </c>
      <c r="P2065">
        <v>101</v>
      </c>
      <c r="Q2065">
        <v>6.82</v>
      </c>
      <c r="R2065">
        <v>8.9</v>
      </c>
      <c r="S2065">
        <v>4</v>
      </c>
      <c r="T2065">
        <v>2.4</v>
      </c>
      <c r="U2065" t="str">
        <f>IF(Append1[[#This Row],[total_intl_charge]] &lt;= MEDIAN(Append1[total_intl_charge]), "Low", "High")</f>
        <v>Low</v>
      </c>
      <c r="V2065">
        <v>0</v>
      </c>
      <c r="W2065" t="s">
        <v>23</v>
      </c>
      <c r="X2065" s="1" t="s">
        <v>23</v>
      </c>
      <c r="Y2065">
        <f>IF(Append1[[#This Row],[churn]]="yes", 1,0)</f>
        <v>0</v>
      </c>
      <c r="Z2065" t="str">
        <f>IF(Append1[[#This Row],[total_eve_charge]]&lt;=15,"Low",
IF(Append1[[#This Row],[total_eve_charge]]&lt;=19,"Medium","High"))</f>
        <v>High</v>
      </c>
      <c r="AA2065" s="1" t="str">
        <f>IF(Append1[[#This Row],[total_day_charge]]&gt;30,"Heavy User",
IF(Append1[[#This Row],[total_eve_charge]]&gt;20,"Evening User",
IF(Append1[[#This Row],[total_night_charge]]&gt;10,"Night User","Low User")))</f>
        <v>Evening User</v>
      </c>
    </row>
    <row r="2066" spans="1:27" hidden="1" x14ac:dyDescent="0.3">
      <c r="A2066">
        <v>1315</v>
      </c>
      <c r="B2066" s="1" t="s">
        <v>42</v>
      </c>
      <c r="C2066">
        <v>80</v>
      </c>
      <c r="D2066" s="1" t="s">
        <v>32</v>
      </c>
      <c r="E2066" s="1">
        <v>0</v>
      </c>
      <c r="F2066" s="1" t="s">
        <v>23</v>
      </c>
      <c r="G2066">
        <v>0</v>
      </c>
      <c r="H2066" t="str">
        <f>IF(Append1[[#This Row],[number_vmail_messages]]&lt;=10, "Low",
IF(Append1[[#This Row],[number_vmail_messages]]&lt;=25, "Medium", "High"))</f>
        <v>Low</v>
      </c>
      <c r="I2066">
        <v>148.6</v>
      </c>
      <c r="J2066">
        <v>106</v>
      </c>
      <c r="K2066">
        <v>25.26</v>
      </c>
      <c r="L2066">
        <v>210.8</v>
      </c>
      <c r="M2066">
        <v>65</v>
      </c>
      <c r="N2066">
        <v>17.920000000000002</v>
      </c>
      <c r="O2066">
        <v>203.7</v>
      </c>
      <c r="P2066">
        <v>86</v>
      </c>
      <c r="Q2066">
        <v>9.17</v>
      </c>
      <c r="R2066">
        <v>10</v>
      </c>
      <c r="S2066">
        <v>2</v>
      </c>
      <c r="T2066">
        <v>2.7</v>
      </c>
      <c r="U2066" t="str">
        <f>IF(Append1[[#This Row],[total_intl_charge]] &lt;= MEDIAN(Append1[total_intl_charge]), "Low", "High")</f>
        <v>Low</v>
      </c>
      <c r="V2066">
        <v>2</v>
      </c>
      <c r="W2066" t="s">
        <v>23</v>
      </c>
      <c r="X2066" s="1" t="s">
        <v>23</v>
      </c>
      <c r="Y2066">
        <f>IF(Append1[[#This Row],[churn]]="yes", 1,0)</f>
        <v>0</v>
      </c>
      <c r="Z2066" t="str">
        <f>IF(Append1[[#This Row],[total_eve_charge]]&lt;=15,"Low",
IF(Append1[[#This Row],[total_eve_charge]]&lt;=19,"Medium","High"))</f>
        <v>Medium</v>
      </c>
      <c r="AA2066" s="1" t="str">
        <f>IF(Append1[[#This Row],[total_day_charge]]&gt;30,"Heavy User",
IF(Append1[[#This Row],[total_eve_charge]]&gt;20,"Evening User",
IF(Append1[[#This Row],[total_night_charge]]&gt;10,"Night User","Low User")))</f>
        <v>Low User</v>
      </c>
    </row>
    <row r="2067" spans="1:27" hidden="1" x14ac:dyDescent="0.3">
      <c r="A2067">
        <v>1316</v>
      </c>
      <c r="B2067" s="1" t="s">
        <v>66</v>
      </c>
      <c r="C2067">
        <v>37</v>
      </c>
      <c r="D2067" s="1" t="s">
        <v>22</v>
      </c>
      <c r="E2067" s="1">
        <v>0</v>
      </c>
      <c r="F2067" s="1" t="s">
        <v>23</v>
      </c>
      <c r="G2067">
        <v>0</v>
      </c>
      <c r="H2067" t="str">
        <f>IF(Append1[[#This Row],[number_vmail_messages]]&lt;=10, "Low",
IF(Append1[[#This Row],[number_vmail_messages]]&lt;=25, "Medium", "High"))</f>
        <v>Low</v>
      </c>
      <c r="I2067">
        <v>191.1</v>
      </c>
      <c r="J2067">
        <v>69</v>
      </c>
      <c r="K2067">
        <v>32.49</v>
      </c>
      <c r="L2067">
        <v>129.19999999999999</v>
      </c>
      <c r="M2067">
        <v>113</v>
      </c>
      <c r="N2067">
        <v>10.98</v>
      </c>
      <c r="O2067">
        <v>207.5</v>
      </c>
      <c r="P2067">
        <v>117</v>
      </c>
      <c r="Q2067">
        <v>9.34</v>
      </c>
      <c r="R2067">
        <v>12.9</v>
      </c>
      <c r="S2067">
        <v>1</v>
      </c>
      <c r="T2067">
        <v>3.48</v>
      </c>
      <c r="U2067" t="str">
        <f>IF(Append1[[#This Row],[total_intl_charge]] &lt;= MEDIAN(Append1[total_intl_charge]), "Low", "High")</f>
        <v>High</v>
      </c>
      <c r="V2067">
        <v>0</v>
      </c>
      <c r="W2067" t="s">
        <v>23</v>
      </c>
      <c r="X2067" s="1" t="s">
        <v>23</v>
      </c>
      <c r="Y2067">
        <f>IF(Append1[[#This Row],[churn]]="yes", 1,0)</f>
        <v>0</v>
      </c>
      <c r="Z2067" t="str">
        <f>IF(Append1[[#This Row],[total_eve_charge]]&lt;=15,"Low",
IF(Append1[[#This Row],[total_eve_charge]]&lt;=19,"Medium","High"))</f>
        <v>Low</v>
      </c>
      <c r="AA2067" s="1" t="str">
        <f>IF(Append1[[#This Row],[total_day_charge]]&gt;30,"Heavy User",
IF(Append1[[#This Row],[total_eve_charge]]&gt;20,"Evening User",
IF(Append1[[#This Row],[total_night_charge]]&gt;10,"Night User","Low User")))</f>
        <v>Heavy User</v>
      </c>
    </row>
    <row r="2068" spans="1:27" x14ac:dyDescent="0.3">
      <c r="A2068">
        <v>1317</v>
      </c>
      <c r="B2068" s="1" t="s">
        <v>38</v>
      </c>
      <c r="C2068">
        <v>161</v>
      </c>
      <c r="D2068" s="1" t="s">
        <v>22</v>
      </c>
      <c r="E2068" s="1">
        <v>0</v>
      </c>
      <c r="F2068" s="1" t="s">
        <v>24</v>
      </c>
      <c r="G2068">
        <v>39</v>
      </c>
      <c r="H2068" t="str">
        <f>IF(Append1[[#This Row],[number_vmail_messages]]&lt;=10, "Low",
IF(Append1[[#This Row],[number_vmail_messages]]&lt;=25, "Medium", "High"))</f>
        <v>High</v>
      </c>
      <c r="I2068">
        <v>218.5</v>
      </c>
      <c r="J2068">
        <v>76</v>
      </c>
      <c r="K2068">
        <v>37.15</v>
      </c>
      <c r="L2068">
        <v>112.7</v>
      </c>
      <c r="M2068">
        <v>94</v>
      </c>
      <c r="N2068">
        <v>9.58</v>
      </c>
      <c r="O2068">
        <v>205.1</v>
      </c>
      <c r="P2068">
        <v>121</v>
      </c>
      <c r="Q2068">
        <v>9.23</v>
      </c>
      <c r="R2068">
        <v>7.3</v>
      </c>
      <c r="S2068">
        <v>4</v>
      </c>
      <c r="T2068">
        <v>1.97</v>
      </c>
      <c r="U2068" t="str">
        <f>IF(Append1[[#This Row],[total_intl_charge]] &lt;= MEDIAN(Append1[total_intl_charge]), "Low", "High")</f>
        <v>Low</v>
      </c>
      <c r="V2068">
        <v>1</v>
      </c>
      <c r="W2068" t="s">
        <v>23</v>
      </c>
      <c r="X2068" s="1" t="s">
        <v>23</v>
      </c>
      <c r="Y2068">
        <f>IF(Append1[[#This Row],[churn]]="yes", 1,0)</f>
        <v>0</v>
      </c>
      <c r="Z2068" t="str">
        <f>IF(Append1[[#This Row],[total_eve_charge]]&lt;=15,"Low",
IF(Append1[[#This Row],[total_eve_charge]]&lt;=19,"Medium","High"))</f>
        <v>Low</v>
      </c>
      <c r="AA2068" s="1" t="str">
        <f>IF(Append1[[#This Row],[total_day_charge]]&gt;30,"Heavy User",
IF(Append1[[#This Row],[total_eve_charge]]&gt;20,"Evening User",
IF(Append1[[#This Row],[total_night_charge]]&gt;10,"Night User","Low User")))</f>
        <v>Heavy User</v>
      </c>
    </row>
    <row r="2069" spans="1:27" hidden="1" x14ac:dyDescent="0.3">
      <c r="A2069">
        <v>1318</v>
      </c>
      <c r="B2069" s="1" t="s">
        <v>28</v>
      </c>
      <c r="C2069">
        <v>137</v>
      </c>
      <c r="D2069" s="1" t="s">
        <v>26</v>
      </c>
      <c r="E2069" s="1">
        <v>0</v>
      </c>
      <c r="F2069" s="1" t="s">
        <v>23</v>
      </c>
      <c r="G2069">
        <v>0</v>
      </c>
      <c r="H2069" t="str">
        <f>IF(Append1[[#This Row],[number_vmail_messages]]&lt;=10, "Low",
IF(Append1[[#This Row],[number_vmail_messages]]&lt;=25, "Medium", "High"))</f>
        <v>Low</v>
      </c>
      <c r="I2069">
        <v>97.5</v>
      </c>
      <c r="J2069">
        <v>95</v>
      </c>
      <c r="K2069">
        <v>16.579999999999998</v>
      </c>
      <c r="L2069">
        <v>195.8</v>
      </c>
      <c r="M2069">
        <v>82</v>
      </c>
      <c r="N2069">
        <v>16.64</v>
      </c>
      <c r="O2069">
        <v>288.8</v>
      </c>
      <c r="P2069">
        <v>78</v>
      </c>
      <c r="Q2069">
        <v>13</v>
      </c>
      <c r="R2069">
        <v>0</v>
      </c>
      <c r="S2069">
        <v>0</v>
      </c>
      <c r="T2069">
        <v>0</v>
      </c>
      <c r="U2069" t="str">
        <f>IF(Append1[[#This Row],[total_intl_charge]] &lt;= MEDIAN(Append1[total_intl_charge]), "Low", "High")</f>
        <v>Low</v>
      </c>
      <c r="V2069">
        <v>1</v>
      </c>
      <c r="W2069" t="s">
        <v>23</v>
      </c>
      <c r="X2069" s="1" t="s">
        <v>23</v>
      </c>
      <c r="Y2069">
        <f>IF(Append1[[#This Row],[churn]]="yes", 1,0)</f>
        <v>0</v>
      </c>
      <c r="Z2069" t="str">
        <f>IF(Append1[[#This Row],[total_eve_charge]]&lt;=15,"Low",
IF(Append1[[#This Row],[total_eve_charge]]&lt;=19,"Medium","High"))</f>
        <v>Medium</v>
      </c>
      <c r="AA2069" s="1" t="str">
        <f>IF(Append1[[#This Row],[total_day_charge]]&gt;30,"Heavy User",
IF(Append1[[#This Row],[total_eve_charge]]&gt;20,"Evening User",
IF(Append1[[#This Row],[total_night_charge]]&gt;10,"Night User","Low User")))</f>
        <v>Night User</v>
      </c>
    </row>
    <row r="2070" spans="1:27" hidden="1" x14ac:dyDescent="0.3">
      <c r="A2070">
        <v>1319</v>
      </c>
      <c r="B2070" s="1" t="s">
        <v>60</v>
      </c>
      <c r="C2070">
        <v>123</v>
      </c>
      <c r="D2070" s="1" t="s">
        <v>22</v>
      </c>
      <c r="E2070" s="1">
        <v>0</v>
      </c>
      <c r="F2070" s="1" t="s">
        <v>23</v>
      </c>
      <c r="G2070">
        <v>0</v>
      </c>
      <c r="H2070" t="str">
        <f>IF(Append1[[#This Row],[number_vmail_messages]]&lt;=10, "Low",
IF(Append1[[#This Row],[number_vmail_messages]]&lt;=25, "Medium", "High"))</f>
        <v>Low</v>
      </c>
      <c r="I2070">
        <v>128.69999999999999</v>
      </c>
      <c r="J2070">
        <v>126</v>
      </c>
      <c r="K2070">
        <v>21.88</v>
      </c>
      <c r="L2070">
        <v>117.6</v>
      </c>
      <c r="M2070">
        <v>94</v>
      </c>
      <c r="N2070">
        <v>10</v>
      </c>
      <c r="O2070">
        <v>198.4</v>
      </c>
      <c r="P2070">
        <v>132</v>
      </c>
      <c r="Q2070">
        <v>8.93</v>
      </c>
      <c r="R2070">
        <v>10.8</v>
      </c>
      <c r="S2070">
        <v>5</v>
      </c>
      <c r="T2070">
        <v>2.92</v>
      </c>
      <c r="U2070" t="str">
        <f>IF(Append1[[#This Row],[total_intl_charge]] &lt;= MEDIAN(Append1[total_intl_charge]), "Low", "High")</f>
        <v>High</v>
      </c>
      <c r="V2070">
        <v>0</v>
      </c>
      <c r="W2070" t="s">
        <v>23</v>
      </c>
      <c r="X2070" s="1" t="s">
        <v>23</v>
      </c>
      <c r="Y2070">
        <f>IF(Append1[[#This Row],[churn]]="yes", 1,0)</f>
        <v>0</v>
      </c>
      <c r="Z2070" t="str">
        <f>IF(Append1[[#This Row],[total_eve_charge]]&lt;=15,"Low",
IF(Append1[[#This Row],[total_eve_charge]]&lt;=19,"Medium","High"))</f>
        <v>Low</v>
      </c>
      <c r="AA2070" s="1" t="str">
        <f>IF(Append1[[#This Row],[total_day_charge]]&gt;30,"Heavy User",
IF(Append1[[#This Row],[total_eve_charge]]&gt;20,"Evening User",
IF(Append1[[#This Row],[total_night_charge]]&gt;10,"Night User","Low User")))</f>
        <v>Low User</v>
      </c>
    </row>
    <row r="2071" spans="1:27" x14ac:dyDescent="0.3">
      <c r="A2071">
        <v>1320</v>
      </c>
      <c r="B2071" s="1" t="s">
        <v>71</v>
      </c>
      <c r="C2071">
        <v>80</v>
      </c>
      <c r="D2071" s="1" t="s">
        <v>22</v>
      </c>
      <c r="E2071" s="1">
        <v>0</v>
      </c>
      <c r="F2071" s="1" t="s">
        <v>24</v>
      </c>
      <c r="G2071">
        <v>38</v>
      </c>
      <c r="H2071" t="str">
        <f>IF(Append1[[#This Row],[number_vmail_messages]]&lt;=10, "Low",
IF(Append1[[#This Row],[number_vmail_messages]]&lt;=25, "Medium", "High"))</f>
        <v>High</v>
      </c>
      <c r="I2071">
        <v>236.6</v>
      </c>
      <c r="J2071">
        <v>69</v>
      </c>
      <c r="K2071">
        <v>40.22</v>
      </c>
      <c r="L2071">
        <v>197.5</v>
      </c>
      <c r="M2071">
        <v>68</v>
      </c>
      <c r="N2071">
        <v>16.79</v>
      </c>
      <c r="O2071">
        <v>209.5</v>
      </c>
      <c r="P2071">
        <v>102</v>
      </c>
      <c r="Q2071">
        <v>9.43</v>
      </c>
      <c r="R2071">
        <v>9.5</v>
      </c>
      <c r="S2071">
        <v>10</v>
      </c>
      <c r="T2071">
        <v>2.57</v>
      </c>
      <c r="U2071" t="str">
        <f>IF(Append1[[#This Row],[total_intl_charge]] &lt;= MEDIAN(Append1[total_intl_charge]), "Low", "High")</f>
        <v>Low</v>
      </c>
      <c r="V2071">
        <v>2</v>
      </c>
      <c r="W2071" t="s">
        <v>23</v>
      </c>
      <c r="X2071" s="1" t="s">
        <v>23</v>
      </c>
      <c r="Y2071">
        <f>IF(Append1[[#This Row],[churn]]="yes", 1,0)</f>
        <v>0</v>
      </c>
      <c r="Z2071" t="str">
        <f>IF(Append1[[#This Row],[total_eve_charge]]&lt;=15,"Low",
IF(Append1[[#This Row],[total_eve_charge]]&lt;=19,"Medium","High"))</f>
        <v>Medium</v>
      </c>
      <c r="AA2071" s="1" t="str">
        <f>IF(Append1[[#This Row],[total_day_charge]]&gt;30,"Heavy User",
IF(Append1[[#This Row],[total_eve_charge]]&gt;20,"Evening User",
IF(Append1[[#This Row],[total_night_charge]]&gt;10,"Night User","Low User")))</f>
        <v>Heavy User</v>
      </c>
    </row>
    <row r="2072" spans="1:27" hidden="1" x14ac:dyDescent="0.3">
      <c r="A2072">
        <v>1321</v>
      </c>
      <c r="B2072" s="1" t="s">
        <v>71</v>
      </c>
      <c r="C2072">
        <v>94</v>
      </c>
      <c r="D2072" s="1" t="s">
        <v>22</v>
      </c>
      <c r="E2072" s="1">
        <v>0</v>
      </c>
      <c r="F2072" s="1" t="s">
        <v>23</v>
      </c>
      <c r="G2072">
        <v>0</v>
      </c>
      <c r="H2072" t="str">
        <f>IF(Append1[[#This Row],[number_vmail_messages]]&lt;=10, "Low",
IF(Append1[[#This Row],[number_vmail_messages]]&lt;=25, "Medium", "High"))</f>
        <v>Low</v>
      </c>
      <c r="I2072">
        <v>85.9</v>
      </c>
      <c r="J2072">
        <v>113</v>
      </c>
      <c r="K2072">
        <v>14.6</v>
      </c>
      <c r="L2072">
        <v>226.7</v>
      </c>
      <c r="M2072">
        <v>91</v>
      </c>
      <c r="N2072">
        <v>19.27</v>
      </c>
      <c r="O2072">
        <v>279.60000000000002</v>
      </c>
      <c r="P2072">
        <v>110</v>
      </c>
      <c r="Q2072">
        <v>12.58</v>
      </c>
      <c r="R2072">
        <v>15.6</v>
      </c>
      <c r="S2072">
        <v>16</v>
      </c>
      <c r="T2072">
        <v>4.21</v>
      </c>
      <c r="U2072" t="str">
        <f>IF(Append1[[#This Row],[total_intl_charge]] &lt;= MEDIAN(Append1[total_intl_charge]), "Low", "High")</f>
        <v>High</v>
      </c>
      <c r="V2072">
        <v>0</v>
      </c>
      <c r="W2072" t="s">
        <v>23</v>
      </c>
      <c r="X2072" s="1" t="s">
        <v>23</v>
      </c>
      <c r="Y2072">
        <f>IF(Append1[[#This Row],[churn]]="yes", 1,0)</f>
        <v>0</v>
      </c>
      <c r="Z2072" t="str">
        <f>IF(Append1[[#This Row],[total_eve_charge]]&lt;=15,"Low",
IF(Append1[[#This Row],[total_eve_charge]]&lt;=19,"Medium","High"))</f>
        <v>High</v>
      </c>
      <c r="AA2072" s="1" t="str">
        <f>IF(Append1[[#This Row],[total_day_charge]]&gt;30,"Heavy User",
IF(Append1[[#This Row],[total_eve_charge]]&gt;20,"Evening User",
IF(Append1[[#This Row],[total_night_charge]]&gt;10,"Night User","Low User")))</f>
        <v>Night User</v>
      </c>
    </row>
    <row r="2073" spans="1:27" x14ac:dyDescent="0.3">
      <c r="A2073">
        <v>1322</v>
      </c>
      <c r="B2073" s="1" t="s">
        <v>29</v>
      </c>
      <c r="C2073">
        <v>105</v>
      </c>
      <c r="D2073" s="1" t="s">
        <v>22</v>
      </c>
      <c r="E2073" s="1">
        <v>0</v>
      </c>
      <c r="F2073" s="1" t="s">
        <v>24</v>
      </c>
      <c r="G2073">
        <v>27</v>
      </c>
      <c r="H2073" t="str">
        <f>IF(Append1[[#This Row],[number_vmail_messages]]&lt;=10, "Low",
IF(Append1[[#This Row],[number_vmail_messages]]&lt;=25, "Medium", "High"))</f>
        <v>High</v>
      </c>
      <c r="I2073">
        <v>141.19999999999999</v>
      </c>
      <c r="J2073">
        <v>96</v>
      </c>
      <c r="K2073">
        <v>24</v>
      </c>
      <c r="L2073">
        <v>167.7</v>
      </c>
      <c r="M2073">
        <v>94</v>
      </c>
      <c r="N2073">
        <v>14.25</v>
      </c>
      <c r="O2073">
        <v>274.39999999999998</v>
      </c>
      <c r="P2073">
        <v>101</v>
      </c>
      <c r="Q2073">
        <v>12.35</v>
      </c>
      <c r="R2073">
        <v>11.4</v>
      </c>
      <c r="S2073">
        <v>2</v>
      </c>
      <c r="T2073">
        <v>3.08</v>
      </c>
      <c r="U2073" t="str">
        <f>IF(Append1[[#This Row],[total_intl_charge]] &lt;= MEDIAN(Append1[total_intl_charge]), "Low", "High")</f>
        <v>High</v>
      </c>
      <c r="V2073">
        <v>1</v>
      </c>
      <c r="W2073" t="s">
        <v>23</v>
      </c>
      <c r="X2073" s="1" t="s">
        <v>23</v>
      </c>
      <c r="Y2073">
        <f>IF(Append1[[#This Row],[churn]]="yes", 1,0)</f>
        <v>0</v>
      </c>
      <c r="Z2073" t="str">
        <f>IF(Append1[[#This Row],[total_eve_charge]]&lt;=15,"Low",
IF(Append1[[#This Row],[total_eve_charge]]&lt;=19,"Medium","High"))</f>
        <v>Low</v>
      </c>
      <c r="AA2073" s="1" t="str">
        <f>IF(Append1[[#This Row],[total_day_charge]]&gt;30,"Heavy User",
IF(Append1[[#This Row],[total_eve_charge]]&gt;20,"Evening User",
IF(Append1[[#This Row],[total_night_charge]]&gt;10,"Night User","Low User")))</f>
        <v>Night User</v>
      </c>
    </row>
    <row r="2074" spans="1:27" x14ac:dyDescent="0.3">
      <c r="A2074">
        <v>1323</v>
      </c>
      <c r="B2074" s="1" t="s">
        <v>72</v>
      </c>
      <c r="C2074">
        <v>73</v>
      </c>
      <c r="D2074" s="1" t="s">
        <v>22</v>
      </c>
      <c r="E2074" s="1">
        <v>0</v>
      </c>
      <c r="F2074" s="1" t="s">
        <v>24</v>
      </c>
      <c r="G2074">
        <v>31</v>
      </c>
      <c r="H2074" t="str">
        <f>IF(Append1[[#This Row],[number_vmail_messages]]&lt;=10, "Low",
IF(Append1[[#This Row],[number_vmail_messages]]&lt;=25, "Medium", "High"))</f>
        <v>High</v>
      </c>
      <c r="I2074">
        <v>194.4</v>
      </c>
      <c r="J2074">
        <v>104</v>
      </c>
      <c r="K2074">
        <v>33.049999999999997</v>
      </c>
      <c r="L2074">
        <v>176</v>
      </c>
      <c r="M2074">
        <v>84</v>
      </c>
      <c r="N2074">
        <v>14.96</v>
      </c>
      <c r="O2074">
        <v>230.1</v>
      </c>
      <c r="P2074">
        <v>110</v>
      </c>
      <c r="Q2074">
        <v>10.35</v>
      </c>
      <c r="R2074">
        <v>11.5</v>
      </c>
      <c r="S2074">
        <v>3</v>
      </c>
      <c r="T2074">
        <v>3.11</v>
      </c>
      <c r="U2074" t="str">
        <f>IF(Append1[[#This Row],[total_intl_charge]] &lt;= MEDIAN(Append1[total_intl_charge]), "Low", "High")</f>
        <v>High</v>
      </c>
      <c r="V2074">
        <v>0</v>
      </c>
      <c r="W2074" t="s">
        <v>23</v>
      </c>
      <c r="X2074" s="1" t="s">
        <v>23</v>
      </c>
      <c r="Y2074">
        <f>IF(Append1[[#This Row],[churn]]="yes", 1,0)</f>
        <v>0</v>
      </c>
      <c r="Z2074" t="str">
        <f>IF(Append1[[#This Row],[total_eve_charge]]&lt;=15,"Low",
IF(Append1[[#This Row],[total_eve_charge]]&lt;=19,"Medium","High"))</f>
        <v>Low</v>
      </c>
      <c r="AA2074" s="1" t="str">
        <f>IF(Append1[[#This Row],[total_day_charge]]&gt;30,"Heavy User",
IF(Append1[[#This Row],[total_eve_charge]]&gt;20,"Evening User",
IF(Append1[[#This Row],[total_night_charge]]&gt;10,"Night User","Low User")))</f>
        <v>Heavy User</v>
      </c>
    </row>
    <row r="2075" spans="1:27" hidden="1" x14ac:dyDescent="0.3">
      <c r="A2075">
        <v>1324</v>
      </c>
      <c r="B2075" s="1" t="s">
        <v>29</v>
      </c>
      <c r="C2075">
        <v>112</v>
      </c>
      <c r="D2075" s="1" t="s">
        <v>22</v>
      </c>
      <c r="E2075" s="1">
        <v>0</v>
      </c>
      <c r="F2075" s="1" t="s">
        <v>23</v>
      </c>
      <c r="G2075">
        <v>0</v>
      </c>
      <c r="H2075" t="str">
        <f>IF(Append1[[#This Row],[number_vmail_messages]]&lt;=10, "Low",
IF(Append1[[#This Row],[number_vmail_messages]]&lt;=25, "Medium", "High"))</f>
        <v>Low</v>
      </c>
      <c r="I2075">
        <v>167.6</v>
      </c>
      <c r="J2075">
        <v>100</v>
      </c>
      <c r="K2075">
        <v>28.49</v>
      </c>
      <c r="L2075">
        <v>154.5</v>
      </c>
      <c r="M2075">
        <v>90</v>
      </c>
      <c r="N2075">
        <v>13.13</v>
      </c>
      <c r="O2075">
        <v>281.39999999999998</v>
      </c>
      <c r="P2075">
        <v>107</v>
      </c>
      <c r="Q2075">
        <v>12.66</v>
      </c>
      <c r="R2075">
        <v>17.3</v>
      </c>
      <c r="S2075">
        <v>3</v>
      </c>
      <c r="T2075">
        <v>4.67</v>
      </c>
      <c r="U2075" t="str">
        <f>IF(Append1[[#This Row],[total_intl_charge]] &lt;= MEDIAN(Append1[total_intl_charge]), "Low", "High")</f>
        <v>High</v>
      </c>
      <c r="V2075">
        <v>2</v>
      </c>
      <c r="W2075" t="s">
        <v>23</v>
      </c>
      <c r="X2075" s="1" t="s">
        <v>23</v>
      </c>
      <c r="Y2075">
        <f>IF(Append1[[#This Row],[churn]]="yes", 1,0)</f>
        <v>0</v>
      </c>
      <c r="Z2075" t="str">
        <f>IF(Append1[[#This Row],[total_eve_charge]]&lt;=15,"Low",
IF(Append1[[#This Row],[total_eve_charge]]&lt;=19,"Medium","High"))</f>
        <v>Low</v>
      </c>
      <c r="AA2075" s="1" t="str">
        <f>IF(Append1[[#This Row],[total_day_charge]]&gt;30,"Heavy User",
IF(Append1[[#This Row],[total_eve_charge]]&gt;20,"Evening User",
IF(Append1[[#This Row],[total_night_charge]]&gt;10,"Night User","Low User")))</f>
        <v>Night User</v>
      </c>
    </row>
    <row r="2076" spans="1:27" hidden="1" x14ac:dyDescent="0.3">
      <c r="A2076">
        <v>1325</v>
      </c>
      <c r="B2076" s="1" t="s">
        <v>30</v>
      </c>
      <c r="C2076">
        <v>179</v>
      </c>
      <c r="D2076" s="1" t="s">
        <v>32</v>
      </c>
      <c r="E2076" s="1">
        <v>0</v>
      </c>
      <c r="F2076" s="1" t="s">
        <v>23</v>
      </c>
      <c r="G2076">
        <v>0</v>
      </c>
      <c r="H2076" t="str">
        <f>IF(Append1[[#This Row],[number_vmail_messages]]&lt;=10, "Low",
IF(Append1[[#This Row],[number_vmail_messages]]&lt;=25, "Medium", "High"))</f>
        <v>Low</v>
      </c>
      <c r="I2076">
        <v>234.5</v>
      </c>
      <c r="J2076">
        <v>134</v>
      </c>
      <c r="K2076">
        <v>39.869999999999997</v>
      </c>
      <c r="L2076">
        <v>164.2</v>
      </c>
      <c r="M2076">
        <v>94</v>
      </c>
      <c r="N2076">
        <v>13.96</v>
      </c>
      <c r="O2076">
        <v>191.4</v>
      </c>
      <c r="P2076">
        <v>72</v>
      </c>
      <c r="Q2076">
        <v>8.61</v>
      </c>
      <c r="R2076">
        <v>6.1</v>
      </c>
      <c r="S2076">
        <v>4</v>
      </c>
      <c r="T2076">
        <v>1.65</v>
      </c>
      <c r="U2076" t="str">
        <f>IF(Append1[[#This Row],[total_intl_charge]] &lt;= MEDIAN(Append1[total_intl_charge]), "Low", "High")</f>
        <v>Low</v>
      </c>
      <c r="V2076">
        <v>1</v>
      </c>
      <c r="W2076" t="s">
        <v>23</v>
      </c>
      <c r="X2076" s="1" t="s">
        <v>23</v>
      </c>
      <c r="Y2076">
        <f>IF(Append1[[#This Row],[churn]]="yes", 1,0)</f>
        <v>0</v>
      </c>
      <c r="Z2076" t="str">
        <f>IF(Append1[[#This Row],[total_eve_charge]]&lt;=15,"Low",
IF(Append1[[#This Row],[total_eve_charge]]&lt;=19,"Medium","High"))</f>
        <v>Low</v>
      </c>
      <c r="AA2076" s="1" t="str">
        <f>IF(Append1[[#This Row],[total_day_charge]]&gt;30,"Heavy User",
IF(Append1[[#This Row],[total_eve_charge]]&gt;20,"Evening User",
IF(Append1[[#This Row],[total_night_charge]]&gt;10,"Night User","Low User")))</f>
        <v>Heavy User</v>
      </c>
    </row>
    <row r="2077" spans="1:27" hidden="1" x14ac:dyDescent="0.3">
      <c r="A2077">
        <v>1326</v>
      </c>
      <c r="B2077" s="1" t="s">
        <v>42</v>
      </c>
      <c r="C2077">
        <v>57</v>
      </c>
      <c r="D2077" s="1" t="s">
        <v>26</v>
      </c>
      <c r="E2077" s="1">
        <v>0</v>
      </c>
      <c r="F2077" s="1" t="s">
        <v>23</v>
      </c>
      <c r="G2077">
        <v>0</v>
      </c>
      <c r="H2077" t="str">
        <f>IF(Append1[[#This Row],[number_vmail_messages]]&lt;=10, "Low",
IF(Append1[[#This Row],[number_vmail_messages]]&lt;=25, "Medium", "High"))</f>
        <v>Low</v>
      </c>
      <c r="I2077">
        <v>154.19999999999999</v>
      </c>
      <c r="J2077">
        <v>78</v>
      </c>
      <c r="K2077">
        <v>26.21</v>
      </c>
      <c r="L2077">
        <v>196.7</v>
      </c>
      <c r="M2077">
        <v>85</v>
      </c>
      <c r="N2077">
        <v>16.72</v>
      </c>
      <c r="O2077">
        <v>253.5</v>
      </c>
      <c r="P2077">
        <v>97</v>
      </c>
      <c r="Q2077">
        <v>11.41</v>
      </c>
      <c r="R2077">
        <v>10.1</v>
      </c>
      <c r="S2077">
        <v>9</v>
      </c>
      <c r="T2077">
        <v>2.73</v>
      </c>
      <c r="U2077" t="str">
        <f>IF(Append1[[#This Row],[total_intl_charge]] &lt;= MEDIAN(Append1[total_intl_charge]), "Low", "High")</f>
        <v>Low</v>
      </c>
      <c r="V2077">
        <v>1</v>
      </c>
      <c r="W2077" t="s">
        <v>23</v>
      </c>
      <c r="X2077" s="1" t="s">
        <v>23</v>
      </c>
      <c r="Y2077">
        <f>IF(Append1[[#This Row],[churn]]="yes", 1,0)</f>
        <v>0</v>
      </c>
      <c r="Z2077" t="str">
        <f>IF(Append1[[#This Row],[total_eve_charge]]&lt;=15,"Low",
IF(Append1[[#This Row],[total_eve_charge]]&lt;=19,"Medium","High"))</f>
        <v>Medium</v>
      </c>
      <c r="AA2077" s="1" t="str">
        <f>IF(Append1[[#This Row],[total_day_charge]]&gt;30,"Heavy User",
IF(Append1[[#This Row],[total_eve_charge]]&gt;20,"Evening User",
IF(Append1[[#This Row],[total_night_charge]]&gt;10,"Night User","Low User")))</f>
        <v>Night User</v>
      </c>
    </row>
    <row r="2078" spans="1:27" x14ac:dyDescent="0.3">
      <c r="A2078">
        <v>1327</v>
      </c>
      <c r="B2078" s="1" t="s">
        <v>54</v>
      </c>
      <c r="C2078">
        <v>127</v>
      </c>
      <c r="D2078" s="1" t="s">
        <v>22</v>
      </c>
      <c r="E2078" s="1">
        <v>0</v>
      </c>
      <c r="F2078" s="1" t="s">
        <v>24</v>
      </c>
      <c r="G2078">
        <v>14</v>
      </c>
      <c r="H2078" t="str">
        <f>IF(Append1[[#This Row],[number_vmail_messages]]&lt;=10, "Low",
IF(Append1[[#This Row],[number_vmail_messages]]&lt;=25, "Medium", "High"))</f>
        <v>Medium</v>
      </c>
      <c r="I2078">
        <v>143.19999999999999</v>
      </c>
      <c r="J2078">
        <v>99</v>
      </c>
      <c r="K2078">
        <v>24.34</v>
      </c>
      <c r="L2078">
        <v>169.9</v>
      </c>
      <c r="M2078">
        <v>91</v>
      </c>
      <c r="N2078">
        <v>14.44</v>
      </c>
      <c r="O2078">
        <v>221.6</v>
      </c>
      <c r="P2078">
        <v>77</v>
      </c>
      <c r="Q2078">
        <v>9.9700000000000006</v>
      </c>
      <c r="R2078">
        <v>11.6</v>
      </c>
      <c r="S2078">
        <v>1</v>
      </c>
      <c r="T2078">
        <v>3.13</v>
      </c>
      <c r="U2078" t="str">
        <f>IF(Append1[[#This Row],[total_intl_charge]] &lt;= MEDIAN(Append1[total_intl_charge]), "Low", "High")</f>
        <v>High</v>
      </c>
      <c r="V2078">
        <v>1</v>
      </c>
      <c r="W2078" t="s">
        <v>23</v>
      </c>
      <c r="X2078" s="1" t="s">
        <v>23</v>
      </c>
      <c r="Y2078">
        <f>IF(Append1[[#This Row],[churn]]="yes", 1,0)</f>
        <v>0</v>
      </c>
      <c r="Z2078" t="str">
        <f>IF(Append1[[#This Row],[total_eve_charge]]&lt;=15,"Low",
IF(Append1[[#This Row],[total_eve_charge]]&lt;=19,"Medium","High"))</f>
        <v>Low</v>
      </c>
      <c r="AA2078" s="1" t="str">
        <f>IF(Append1[[#This Row],[total_day_charge]]&gt;30,"Heavy User",
IF(Append1[[#This Row],[total_eve_charge]]&gt;20,"Evening User",
IF(Append1[[#This Row],[total_night_charge]]&gt;10,"Night User","Low User")))</f>
        <v>Low User</v>
      </c>
    </row>
    <row r="2079" spans="1:27" x14ac:dyDescent="0.3">
      <c r="A2079">
        <v>1328</v>
      </c>
      <c r="B2079" s="1" t="s">
        <v>62</v>
      </c>
      <c r="C2079">
        <v>122</v>
      </c>
      <c r="D2079" s="1" t="s">
        <v>22</v>
      </c>
      <c r="E2079" s="1">
        <v>1</v>
      </c>
      <c r="F2079" s="1" t="s">
        <v>24</v>
      </c>
      <c r="G2079">
        <v>40</v>
      </c>
      <c r="H2079" t="str">
        <f>IF(Append1[[#This Row],[number_vmail_messages]]&lt;=10, "Low",
IF(Append1[[#This Row],[number_vmail_messages]]&lt;=25, "Medium", "High"))</f>
        <v>High</v>
      </c>
      <c r="I2079">
        <v>216.4</v>
      </c>
      <c r="J2079">
        <v>80</v>
      </c>
      <c r="K2079">
        <v>36.79</v>
      </c>
      <c r="L2079">
        <v>249.7</v>
      </c>
      <c r="M2079">
        <v>90</v>
      </c>
      <c r="N2079">
        <v>21.22</v>
      </c>
      <c r="O2079">
        <v>185.9</v>
      </c>
      <c r="P2079">
        <v>99</v>
      </c>
      <c r="Q2079">
        <v>8.3699999999999992</v>
      </c>
      <c r="R2079">
        <v>12.7</v>
      </c>
      <c r="S2079">
        <v>4</v>
      </c>
      <c r="T2079">
        <v>3.43</v>
      </c>
      <c r="U2079" t="str">
        <f>IF(Append1[[#This Row],[total_intl_charge]] &lt;= MEDIAN(Append1[total_intl_charge]), "Low", "High")</f>
        <v>High</v>
      </c>
      <c r="V2079">
        <v>1</v>
      </c>
      <c r="W2079" t="s">
        <v>23</v>
      </c>
      <c r="X2079" s="1" t="s">
        <v>24</v>
      </c>
      <c r="Y2079">
        <f>IF(Append1[[#This Row],[churn]]="yes", 1,0)</f>
        <v>0</v>
      </c>
      <c r="Z2079" t="str">
        <f>IF(Append1[[#This Row],[total_eve_charge]]&lt;=15,"Low",
IF(Append1[[#This Row],[total_eve_charge]]&lt;=19,"Medium","High"))</f>
        <v>High</v>
      </c>
      <c r="AA2079" s="1" t="str">
        <f>IF(Append1[[#This Row],[total_day_charge]]&gt;30,"Heavy User",
IF(Append1[[#This Row],[total_eve_charge]]&gt;20,"Evening User",
IF(Append1[[#This Row],[total_night_charge]]&gt;10,"Night User","Low User")))</f>
        <v>Heavy User</v>
      </c>
    </row>
    <row r="2080" spans="1:27" x14ac:dyDescent="0.3">
      <c r="A2080">
        <v>1329</v>
      </c>
      <c r="B2080" s="1" t="s">
        <v>63</v>
      </c>
      <c r="C2080">
        <v>33</v>
      </c>
      <c r="D2080" s="1" t="s">
        <v>26</v>
      </c>
      <c r="E2080" s="1">
        <v>0</v>
      </c>
      <c r="F2080" s="1" t="s">
        <v>24</v>
      </c>
      <c r="G2080">
        <v>35</v>
      </c>
      <c r="H2080" t="str">
        <f>IF(Append1[[#This Row],[number_vmail_messages]]&lt;=10, "Low",
IF(Append1[[#This Row],[number_vmail_messages]]&lt;=25, "Medium", "High"))</f>
        <v>High</v>
      </c>
      <c r="I2080">
        <v>161.9</v>
      </c>
      <c r="J2080">
        <v>85</v>
      </c>
      <c r="K2080">
        <v>27.52</v>
      </c>
      <c r="L2080">
        <v>151.19999999999999</v>
      </c>
      <c r="M2080">
        <v>82</v>
      </c>
      <c r="N2080">
        <v>12.85</v>
      </c>
      <c r="O2080">
        <v>191</v>
      </c>
      <c r="P2080">
        <v>131</v>
      </c>
      <c r="Q2080">
        <v>8.59</v>
      </c>
      <c r="R2080">
        <v>8.5</v>
      </c>
      <c r="S2080">
        <v>2</v>
      </c>
      <c r="T2080">
        <v>2.2999999999999998</v>
      </c>
      <c r="U2080" t="str">
        <f>IF(Append1[[#This Row],[total_intl_charge]] &lt;= MEDIAN(Append1[total_intl_charge]), "Low", "High")</f>
        <v>Low</v>
      </c>
      <c r="V2080">
        <v>1</v>
      </c>
      <c r="W2080" t="s">
        <v>23</v>
      </c>
      <c r="X2080" s="1" t="s">
        <v>23</v>
      </c>
      <c r="Y2080">
        <f>IF(Append1[[#This Row],[churn]]="yes", 1,0)</f>
        <v>0</v>
      </c>
      <c r="Z2080" t="str">
        <f>IF(Append1[[#This Row],[total_eve_charge]]&lt;=15,"Low",
IF(Append1[[#This Row],[total_eve_charge]]&lt;=19,"Medium","High"))</f>
        <v>Low</v>
      </c>
      <c r="AA2080" s="1" t="str">
        <f>IF(Append1[[#This Row],[total_day_charge]]&gt;30,"Heavy User",
IF(Append1[[#This Row],[total_eve_charge]]&gt;20,"Evening User",
IF(Append1[[#This Row],[total_night_charge]]&gt;10,"Night User","Low User")))</f>
        <v>Low User</v>
      </c>
    </row>
    <row r="2081" spans="1:27" hidden="1" x14ac:dyDescent="0.3">
      <c r="A2081">
        <v>1330</v>
      </c>
      <c r="B2081" s="1" t="s">
        <v>28</v>
      </c>
      <c r="C2081">
        <v>94</v>
      </c>
      <c r="D2081" s="1" t="s">
        <v>32</v>
      </c>
      <c r="E2081" s="1">
        <v>0</v>
      </c>
      <c r="F2081" s="1" t="s">
        <v>23</v>
      </c>
      <c r="G2081">
        <v>0</v>
      </c>
      <c r="H2081" t="str">
        <f>IF(Append1[[#This Row],[number_vmail_messages]]&lt;=10, "Low",
IF(Append1[[#This Row],[number_vmail_messages]]&lt;=25, "Medium", "High"))</f>
        <v>Low</v>
      </c>
      <c r="I2081">
        <v>118.7</v>
      </c>
      <c r="J2081">
        <v>90</v>
      </c>
      <c r="K2081">
        <v>20.18</v>
      </c>
      <c r="L2081">
        <v>205.1</v>
      </c>
      <c r="M2081">
        <v>57</v>
      </c>
      <c r="N2081">
        <v>17.43</v>
      </c>
      <c r="O2081">
        <v>172.2</v>
      </c>
      <c r="P2081">
        <v>100</v>
      </c>
      <c r="Q2081">
        <v>7.75</v>
      </c>
      <c r="R2081">
        <v>10.4</v>
      </c>
      <c r="S2081">
        <v>6</v>
      </c>
      <c r="T2081">
        <v>2.81</v>
      </c>
      <c r="U2081" t="str">
        <f>IF(Append1[[#This Row],[total_intl_charge]] &lt;= MEDIAN(Append1[total_intl_charge]), "Low", "High")</f>
        <v>High</v>
      </c>
      <c r="V2081">
        <v>3</v>
      </c>
      <c r="W2081" t="s">
        <v>23</v>
      </c>
      <c r="X2081" s="1" t="s">
        <v>23</v>
      </c>
      <c r="Y2081">
        <f>IF(Append1[[#This Row],[churn]]="yes", 1,0)</f>
        <v>0</v>
      </c>
      <c r="Z2081" t="str">
        <f>IF(Append1[[#This Row],[total_eve_charge]]&lt;=15,"Low",
IF(Append1[[#This Row],[total_eve_charge]]&lt;=19,"Medium","High"))</f>
        <v>Medium</v>
      </c>
      <c r="AA2081" s="1" t="str">
        <f>IF(Append1[[#This Row],[total_day_charge]]&gt;30,"Heavy User",
IF(Append1[[#This Row],[total_eve_charge]]&gt;20,"Evening User",
IF(Append1[[#This Row],[total_night_charge]]&gt;10,"Night User","Low User")))</f>
        <v>Low User</v>
      </c>
    </row>
    <row r="2082" spans="1:27" hidden="1" x14ac:dyDescent="0.3">
      <c r="A2082">
        <v>1331</v>
      </c>
      <c r="B2082" s="1" t="s">
        <v>48</v>
      </c>
      <c r="C2082">
        <v>100</v>
      </c>
      <c r="D2082" s="1" t="s">
        <v>32</v>
      </c>
      <c r="E2082" s="1">
        <v>0</v>
      </c>
      <c r="F2082" s="1" t="s">
        <v>23</v>
      </c>
      <c r="G2082">
        <v>0</v>
      </c>
      <c r="H2082" t="str">
        <f>IF(Append1[[#This Row],[number_vmail_messages]]&lt;=10, "Low",
IF(Append1[[#This Row],[number_vmail_messages]]&lt;=25, "Medium", "High"))</f>
        <v>Low</v>
      </c>
      <c r="I2082">
        <v>179.1</v>
      </c>
      <c r="J2082">
        <v>123</v>
      </c>
      <c r="K2082">
        <v>30.45</v>
      </c>
      <c r="L2082">
        <v>196.6</v>
      </c>
      <c r="M2082">
        <v>132</v>
      </c>
      <c r="N2082">
        <v>16.71</v>
      </c>
      <c r="O2082">
        <v>186.7</v>
      </c>
      <c r="P2082">
        <v>116</v>
      </c>
      <c r="Q2082">
        <v>8.4</v>
      </c>
      <c r="R2082">
        <v>10.199999999999999</v>
      </c>
      <c r="S2082">
        <v>10</v>
      </c>
      <c r="T2082">
        <v>2.75</v>
      </c>
      <c r="U2082" t="str">
        <f>IF(Append1[[#This Row],[total_intl_charge]] &lt;= MEDIAN(Append1[total_intl_charge]), "Low", "High")</f>
        <v>Low</v>
      </c>
      <c r="V2082">
        <v>1</v>
      </c>
      <c r="W2082" t="s">
        <v>23</v>
      </c>
      <c r="X2082" s="1" t="s">
        <v>23</v>
      </c>
      <c r="Y2082">
        <f>IF(Append1[[#This Row],[churn]]="yes", 1,0)</f>
        <v>0</v>
      </c>
      <c r="Z2082" t="str">
        <f>IF(Append1[[#This Row],[total_eve_charge]]&lt;=15,"Low",
IF(Append1[[#This Row],[total_eve_charge]]&lt;=19,"Medium","High"))</f>
        <v>Medium</v>
      </c>
      <c r="AA2082" s="1" t="str">
        <f>IF(Append1[[#This Row],[total_day_charge]]&gt;30,"Heavy User",
IF(Append1[[#This Row],[total_eve_charge]]&gt;20,"Evening User",
IF(Append1[[#This Row],[total_night_charge]]&gt;10,"Night User","Low User")))</f>
        <v>Heavy User</v>
      </c>
    </row>
    <row r="2083" spans="1:27" hidden="1" x14ac:dyDescent="0.3">
      <c r="A2083">
        <v>1332</v>
      </c>
      <c r="B2083" s="1" t="s">
        <v>73</v>
      </c>
      <c r="C2083">
        <v>106</v>
      </c>
      <c r="D2083" s="1" t="s">
        <v>22</v>
      </c>
      <c r="E2083" s="1">
        <v>0</v>
      </c>
      <c r="F2083" s="1" t="s">
        <v>23</v>
      </c>
      <c r="G2083">
        <v>0</v>
      </c>
      <c r="H2083" t="str">
        <f>IF(Append1[[#This Row],[number_vmail_messages]]&lt;=10, "Low",
IF(Append1[[#This Row],[number_vmail_messages]]&lt;=25, "Medium", "High"))</f>
        <v>Low</v>
      </c>
      <c r="I2083">
        <v>147.9</v>
      </c>
      <c r="J2083">
        <v>97</v>
      </c>
      <c r="K2083">
        <v>25.14</v>
      </c>
      <c r="L2083">
        <v>209.3</v>
      </c>
      <c r="M2083">
        <v>99</v>
      </c>
      <c r="N2083">
        <v>17.79</v>
      </c>
      <c r="O2083">
        <v>162.1</v>
      </c>
      <c r="P2083">
        <v>80</v>
      </c>
      <c r="Q2083">
        <v>7.29</v>
      </c>
      <c r="R2083">
        <v>8.8000000000000007</v>
      </c>
      <c r="S2083">
        <v>5</v>
      </c>
      <c r="T2083">
        <v>2.38</v>
      </c>
      <c r="U2083" t="str">
        <f>IF(Append1[[#This Row],[total_intl_charge]] &lt;= MEDIAN(Append1[total_intl_charge]), "Low", "High")</f>
        <v>Low</v>
      </c>
      <c r="V2083">
        <v>2</v>
      </c>
      <c r="W2083" t="s">
        <v>23</v>
      </c>
      <c r="X2083" s="1" t="s">
        <v>23</v>
      </c>
      <c r="Y2083">
        <f>IF(Append1[[#This Row],[churn]]="yes", 1,0)</f>
        <v>0</v>
      </c>
      <c r="Z2083" t="str">
        <f>IF(Append1[[#This Row],[total_eve_charge]]&lt;=15,"Low",
IF(Append1[[#This Row],[total_eve_charge]]&lt;=19,"Medium","High"))</f>
        <v>Medium</v>
      </c>
      <c r="AA2083" s="1" t="str">
        <f>IF(Append1[[#This Row],[total_day_charge]]&gt;30,"Heavy User",
IF(Append1[[#This Row],[total_eve_charge]]&gt;20,"Evening User",
IF(Append1[[#This Row],[total_night_charge]]&gt;10,"Night User","Low User")))</f>
        <v>Low User</v>
      </c>
    </row>
    <row r="2084" spans="1:27" x14ac:dyDescent="0.3">
      <c r="A2084">
        <v>1333</v>
      </c>
      <c r="B2084" s="1" t="s">
        <v>69</v>
      </c>
      <c r="C2084">
        <v>148</v>
      </c>
      <c r="D2084" s="1" t="s">
        <v>22</v>
      </c>
      <c r="E2084" s="1">
        <v>0</v>
      </c>
      <c r="F2084" s="1" t="s">
        <v>24</v>
      </c>
      <c r="G2084">
        <v>38</v>
      </c>
      <c r="H2084" t="str">
        <f>IF(Append1[[#This Row],[number_vmail_messages]]&lt;=10, "Low",
IF(Append1[[#This Row],[number_vmail_messages]]&lt;=25, "Medium", "High"))</f>
        <v>High</v>
      </c>
      <c r="I2084">
        <v>209.2</v>
      </c>
      <c r="J2084">
        <v>110</v>
      </c>
      <c r="K2084">
        <v>35.56</v>
      </c>
      <c r="L2084">
        <v>116.6</v>
      </c>
      <c r="M2084">
        <v>73</v>
      </c>
      <c r="N2084">
        <v>9.91</v>
      </c>
      <c r="O2084">
        <v>109.6</v>
      </c>
      <c r="P2084">
        <v>105</v>
      </c>
      <c r="Q2084">
        <v>4.93</v>
      </c>
      <c r="R2084">
        <v>16.5</v>
      </c>
      <c r="S2084">
        <v>4</v>
      </c>
      <c r="T2084">
        <v>4.46</v>
      </c>
      <c r="U2084" t="str">
        <f>IF(Append1[[#This Row],[total_intl_charge]] &lt;= MEDIAN(Append1[total_intl_charge]), "Low", "High")</f>
        <v>High</v>
      </c>
      <c r="V2084">
        <v>2</v>
      </c>
      <c r="W2084" t="s">
        <v>23</v>
      </c>
      <c r="X2084" s="1" t="s">
        <v>23</v>
      </c>
      <c r="Y2084">
        <f>IF(Append1[[#This Row],[churn]]="yes", 1,0)</f>
        <v>0</v>
      </c>
      <c r="Z2084" t="str">
        <f>IF(Append1[[#This Row],[total_eve_charge]]&lt;=15,"Low",
IF(Append1[[#This Row],[total_eve_charge]]&lt;=19,"Medium","High"))</f>
        <v>Low</v>
      </c>
      <c r="AA2084" s="1" t="str">
        <f>IF(Append1[[#This Row],[total_day_charge]]&gt;30,"Heavy User",
IF(Append1[[#This Row],[total_eve_charge]]&gt;20,"Evening User",
IF(Append1[[#This Row],[total_night_charge]]&gt;10,"Night User","Low User")))</f>
        <v>Heavy User</v>
      </c>
    </row>
    <row r="2085" spans="1:27" x14ac:dyDescent="0.3">
      <c r="A2085">
        <v>1334</v>
      </c>
      <c r="B2085" s="1" t="s">
        <v>37</v>
      </c>
      <c r="C2085">
        <v>120</v>
      </c>
      <c r="D2085" s="1" t="s">
        <v>22</v>
      </c>
      <c r="E2085" s="1">
        <v>0</v>
      </c>
      <c r="F2085" s="1" t="s">
        <v>24</v>
      </c>
      <c r="G2085">
        <v>29</v>
      </c>
      <c r="H2085" t="str">
        <f>IF(Append1[[#This Row],[number_vmail_messages]]&lt;=10, "Low",
IF(Append1[[#This Row],[number_vmail_messages]]&lt;=25, "Medium", "High"))</f>
        <v>High</v>
      </c>
      <c r="I2085">
        <v>244.3</v>
      </c>
      <c r="J2085">
        <v>140</v>
      </c>
      <c r="K2085">
        <v>41.53</v>
      </c>
      <c r="L2085">
        <v>322.3</v>
      </c>
      <c r="M2085">
        <v>89</v>
      </c>
      <c r="N2085">
        <v>27.4</v>
      </c>
      <c r="O2085">
        <v>166.8</v>
      </c>
      <c r="P2085">
        <v>83</v>
      </c>
      <c r="Q2085">
        <v>7.51</v>
      </c>
      <c r="R2085">
        <v>10.6</v>
      </c>
      <c r="S2085">
        <v>6</v>
      </c>
      <c r="T2085">
        <v>2.86</v>
      </c>
      <c r="U2085" t="str">
        <f>IF(Append1[[#This Row],[total_intl_charge]] &lt;= MEDIAN(Append1[total_intl_charge]), "Low", "High")</f>
        <v>High</v>
      </c>
      <c r="V2085">
        <v>0</v>
      </c>
      <c r="W2085" t="s">
        <v>23</v>
      </c>
      <c r="X2085" s="1" t="s">
        <v>23</v>
      </c>
      <c r="Y2085">
        <f>IF(Append1[[#This Row],[churn]]="yes", 1,0)</f>
        <v>0</v>
      </c>
      <c r="Z2085" t="str">
        <f>IF(Append1[[#This Row],[total_eve_charge]]&lt;=15,"Low",
IF(Append1[[#This Row],[total_eve_charge]]&lt;=19,"Medium","High"))</f>
        <v>High</v>
      </c>
      <c r="AA2085" s="1" t="str">
        <f>IF(Append1[[#This Row],[total_day_charge]]&gt;30,"Heavy User",
IF(Append1[[#This Row],[total_eve_charge]]&gt;20,"Evening User",
IF(Append1[[#This Row],[total_night_charge]]&gt;10,"Night User","Low User")))</f>
        <v>Heavy User</v>
      </c>
    </row>
    <row r="2086" spans="1:27" x14ac:dyDescent="0.3">
      <c r="A2086">
        <v>1335</v>
      </c>
      <c r="B2086" s="1" t="s">
        <v>48</v>
      </c>
      <c r="C2086">
        <v>91</v>
      </c>
      <c r="D2086" s="1" t="s">
        <v>22</v>
      </c>
      <c r="E2086" s="1">
        <v>0</v>
      </c>
      <c r="F2086" s="1" t="s">
        <v>24</v>
      </c>
      <c r="G2086">
        <v>34</v>
      </c>
      <c r="H2086" t="str">
        <f>IF(Append1[[#This Row],[number_vmail_messages]]&lt;=10, "Low",
IF(Append1[[#This Row],[number_vmail_messages]]&lt;=25, "Medium", "High"))</f>
        <v>High</v>
      </c>
      <c r="I2086">
        <v>175.3</v>
      </c>
      <c r="J2086">
        <v>96</v>
      </c>
      <c r="K2086">
        <v>29.8</v>
      </c>
      <c r="L2086">
        <v>262.3</v>
      </c>
      <c r="M2086">
        <v>122</v>
      </c>
      <c r="N2086">
        <v>22.3</v>
      </c>
      <c r="O2086">
        <v>143.9</v>
      </c>
      <c r="P2086">
        <v>76</v>
      </c>
      <c r="Q2086">
        <v>6.48</v>
      </c>
      <c r="R2086">
        <v>5.6</v>
      </c>
      <c r="S2086">
        <v>11</v>
      </c>
      <c r="T2086">
        <v>1.51</v>
      </c>
      <c r="U2086" t="str">
        <f>IF(Append1[[#This Row],[total_intl_charge]] &lt;= MEDIAN(Append1[total_intl_charge]), "Low", "High")</f>
        <v>Low</v>
      </c>
      <c r="V2086">
        <v>1</v>
      </c>
      <c r="W2086" t="s">
        <v>23</v>
      </c>
      <c r="X2086" s="1" t="s">
        <v>23</v>
      </c>
      <c r="Y2086">
        <f>IF(Append1[[#This Row],[churn]]="yes", 1,0)</f>
        <v>0</v>
      </c>
      <c r="Z2086" t="str">
        <f>IF(Append1[[#This Row],[total_eve_charge]]&lt;=15,"Low",
IF(Append1[[#This Row],[total_eve_charge]]&lt;=19,"Medium","High"))</f>
        <v>High</v>
      </c>
      <c r="AA2086" s="1" t="str">
        <f>IF(Append1[[#This Row],[total_day_charge]]&gt;30,"Heavy User",
IF(Append1[[#This Row],[total_eve_charge]]&gt;20,"Evening User",
IF(Append1[[#This Row],[total_night_charge]]&gt;10,"Night User","Low User")))</f>
        <v>Evening User</v>
      </c>
    </row>
    <row r="2087" spans="1:27" hidden="1" x14ac:dyDescent="0.3">
      <c r="A2087">
        <v>1336</v>
      </c>
      <c r="B2087" s="1" t="s">
        <v>47</v>
      </c>
      <c r="C2087">
        <v>86</v>
      </c>
      <c r="D2087" s="1" t="s">
        <v>26</v>
      </c>
      <c r="E2087" s="1">
        <v>0</v>
      </c>
      <c r="F2087" s="1" t="s">
        <v>23</v>
      </c>
      <c r="G2087">
        <v>0</v>
      </c>
      <c r="H2087" t="str">
        <f>IF(Append1[[#This Row],[number_vmail_messages]]&lt;=10, "Low",
IF(Append1[[#This Row],[number_vmail_messages]]&lt;=25, "Medium", "High"))</f>
        <v>Low</v>
      </c>
      <c r="I2087">
        <v>150.5</v>
      </c>
      <c r="J2087">
        <v>92</v>
      </c>
      <c r="K2087">
        <v>25.59</v>
      </c>
      <c r="L2087">
        <v>120.3</v>
      </c>
      <c r="M2087">
        <v>95</v>
      </c>
      <c r="N2087">
        <v>10.23</v>
      </c>
      <c r="O2087">
        <v>271.2</v>
      </c>
      <c r="P2087">
        <v>96</v>
      </c>
      <c r="Q2087">
        <v>12.2</v>
      </c>
      <c r="R2087">
        <v>9</v>
      </c>
      <c r="S2087">
        <v>2</v>
      </c>
      <c r="T2087">
        <v>2.4300000000000002</v>
      </c>
      <c r="U2087" t="str">
        <f>IF(Append1[[#This Row],[total_intl_charge]] &lt;= MEDIAN(Append1[total_intl_charge]), "Low", "High")</f>
        <v>Low</v>
      </c>
      <c r="V2087">
        <v>1</v>
      </c>
      <c r="W2087" t="s">
        <v>23</v>
      </c>
      <c r="X2087" s="1" t="s">
        <v>23</v>
      </c>
      <c r="Y2087">
        <f>IF(Append1[[#This Row],[churn]]="yes", 1,0)</f>
        <v>0</v>
      </c>
      <c r="Z2087" t="str">
        <f>IF(Append1[[#This Row],[total_eve_charge]]&lt;=15,"Low",
IF(Append1[[#This Row],[total_eve_charge]]&lt;=19,"Medium","High"))</f>
        <v>Low</v>
      </c>
      <c r="AA2087" s="1" t="str">
        <f>IF(Append1[[#This Row],[total_day_charge]]&gt;30,"Heavy User",
IF(Append1[[#This Row],[total_eve_charge]]&gt;20,"Evening User",
IF(Append1[[#This Row],[total_night_charge]]&gt;10,"Night User","Low User")))</f>
        <v>Night User</v>
      </c>
    </row>
    <row r="2088" spans="1:27" hidden="1" x14ac:dyDescent="0.3">
      <c r="A2088">
        <v>1337</v>
      </c>
      <c r="B2088" s="1" t="s">
        <v>63</v>
      </c>
      <c r="C2088">
        <v>94</v>
      </c>
      <c r="D2088" s="1" t="s">
        <v>26</v>
      </c>
      <c r="E2088" s="1">
        <v>0</v>
      </c>
      <c r="F2088" s="1" t="s">
        <v>23</v>
      </c>
      <c r="G2088">
        <v>0</v>
      </c>
      <c r="H2088" t="str">
        <f>IF(Append1[[#This Row],[number_vmail_messages]]&lt;=10, "Low",
IF(Append1[[#This Row],[number_vmail_messages]]&lt;=25, "Medium", "High"))</f>
        <v>Low</v>
      </c>
      <c r="I2088">
        <v>163.5</v>
      </c>
      <c r="J2088">
        <v>136</v>
      </c>
      <c r="K2088">
        <v>27.8</v>
      </c>
      <c r="L2088">
        <v>143.69999999999999</v>
      </c>
      <c r="M2088">
        <v>111</v>
      </c>
      <c r="N2088">
        <v>12.21</v>
      </c>
      <c r="O2088">
        <v>253.4</v>
      </c>
      <c r="P2088">
        <v>82</v>
      </c>
      <c r="Q2088">
        <v>11.4</v>
      </c>
      <c r="R2088">
        <v>12.6</v>
      </c>
      <c r="S2088">
        <v>5</v>
      </c>
      <c r="T2088">
        <v>3.4</v>
      </c>
      <c r="U2088" t="str">
        <f>IF(Append1[[#This Row],[total_intl_charge]] &lt;= MEDIAN(Append1[total_intl_charge]), "Low", "High")</f>
        <v>High</v>
      </c>
      <c r="V2088">
        <v>1</v>
      </c>
      <c r="W2088" t="s">
        <v>23</v>
      </c>
      <c r="X2088" s="1" t="s">
        <v>23</v>
      </c>
      <c r="Y2088">
        <f>IF(Append1[[#This Row],[churn]]="yes", 1,0)</f>
        <v>0</v>
      </c>
      <c r="Z2088" t="str">
        <f>IF(Append1[[#This Row],[total_eve_charge]]&lt;=15,"Low",
IF(Append1[[#This Row],[total_eve_charge]]&lt;=19,"Medium","High"))</f>
        <v>Low</v>
      </c>
      <c r="AA2088" s="1" t="str">
        <f>IF(Append1[[#This Row],[total_day_charge]]&gt;30,"Heavy User",
IF(Append1[[#This Row],[total_eve_charge]]&gt;20,"Evening User",
IF(Append1[[#This Row],[total_night_charge]]&gt;10,"Night User","Low User")))</f>
        <v>Night User</v>
      </c>
    </row>
    <row r="2089" spans="1:27" hidden="1" x14ac:dyDescent="0.3">
      <c r="A2089">
        <v>1338</v>
      </c>
      <c r="B2089" s="1" t="s">
        <v>34</v>
      </c>
      <c r="C2089">
        <v>85</v>
      </c>
      <c r="D2089" s="1" t="s">
        <v>22</v>
      </c>
      <c r="E2089" s="1">
        <v>0</v>
      </c>
      <c r="F2089" s="1" t="s">
        <v>23</v>
      </c>
      <c r="G2089">
        <v>0</v>
      </c>
      <c r="H2089" t="str">
        <f>IF(Append1[[#This Row],[number_vmail_messages]]&lt;=10, "Low",
IF(Append1[[#This Row],[number_vmail_messages]]&lt;=25, "Medium", "High"))</f>
        <v>Low</v>
      </c>
      <c r="I2089">
        <v>236.9</v>
      </c>
      <c r="J2089">
        <v>93</v>
      </c>
      <c r="K2089">
        <v>40.270000000000003</v>
      </c>
      <c r="L2089">
        <v>197.7</v>
      </c>
      <c r="M2089">
        <v>113</v>
      </c>
      <c r="N2089">
        <v>16.8</v>
      </c>
      <c r="O2089">
        <v>309.10000000000002</v>
      </c>
      <c r="P2089">
        <v>78</v>
      </c>
      <c r="Q2089">
        <v>13.91</v>
      </c>
      <c r="R2089">
        <v>11.4</v>
      </c>
      <c r="S2089">
        <v>7</v>
      </c>
      <c r="T2089">
        <v>3.08</v>
      </c>
      <c r="U2089" t="str">
        <f>IF(Append1[[#This Row],[total_intl_charge]] &lt;= MEDIAN(Append1[total_intl_charge]), "Low", "High")</f>
        <v>High</v>
      </c>
      <c r="V2089">
        <v>2</v>
      </c>
      <c r="W2089" t="s">
        <v>24</v>
      </c>
      <c r="X2089" s="1" t="s">
        <v>23</v>
      </c>
      <c r="Y2089">
        <f>IF(Append1[[#This Row],[churn]]="yes", 1,0)</f>
        <v>1</v>
      </c>
      <c r="Z2089" t="str">
        <f>IF(Append1[[#This Row],[total_eve_charge]]&lt;=15,"Low",
IF(Append1[[#This Row],[total_eve_charge]]&lt;=19,"Medium","High"))</f>
        <v>Medium</v>
      </c>
      <c r="AA2089" s="1" t="str">
        <f>IF(Append1[[#This Row],[total_day_charge]]&gt;30,"Heavy User",
IF(Append1[[#This Row],[total_eve_charge]]&gt;20,"Evening User",
IF(Append1[[#This Row],[total_night_charge]]&gt;10,"Night User","Low User")))</f>
        <v>Heavy User</v>
      </c>
    </row>
    <row r="2090" spans="1:27" hidden="1" x14ac:dyDescent="0.3">
      <c r="A2090">
        <v>1339</v>
      </c>
      <c r="B2090" s="1" t="s">
        <v>60</v>
      </c>
      <c r="C2090">
        <v>89</v>
      </c>
      <c r="D2090" s="1" t="s">
        <v>22</v>
      </c>
      <c r="E2090" s="1">
        <v>0</v>
      </c>
      <c r="F2090" s="1" t="s">
        <v>23</v>
      </c>
      <c r="G2090">
        <v>0</v>
      </c>
      <c r="H2090" t="str">
        <f>IF(Append1[[#This Row],[number_vmail_messages]]&lt;=10, "Low",
IF(Append1[[#This Row],[number_vmail_messages]]&lt;=25, "Medium", "High"))</f>
        <v>Low</v>
      </c>
      <c r="I2090">
        <v>82.3</v>
      </c>
      <c r="J2090">
        <v>77</v>
      </c>
      <c r="K2090">
        <v>13.99</v>
      </c>
      <c r="L2090">
        <v>167.2</v>
      </c>
      <c r="M2090">
        <v>80</v>
      </c>
      <c r="N2090">
        <v>14.21</v>
      </c>
      <c r="O2090">
        <v>194.7</v>
      </c>
      <c r="P2090">
        <v>70</v>
      </c>
      <c r="Q2090">
        <v>8.76</v>
      </c>
      <c r="R2090">
        <v>7.2</v>
      </c>
      <c r="S2090">
        <v>4</v>
      </c>
      <c r="T2090">
        <v>1.94</v>
      </c>
      <c r="U2090" t="str">
        <f>IF(Append1[[#This Row],[total_intl_charge]] &lt;= MEDIAN(Append1[total_intl_charge]), "Low", "High")</f>
        <v>Low</v>
      </c>
      <c r="V2090">
        <v>1</v>
      </c>
      <c r="W2090" t="s">
        <v>23</v>
      </c>
      <c r="X2090" s="1" t="s">
        <v>23</v>
      </c>
      <c r="Y2090">
        <f>IF(Append1[[#This Row],[churn]]="yes", 1,0)</f>
        <v>0</v>
      </c>
      <c r="Z2090" t="str">
        <f>IF(Append1[[#This Row],[total_eve_charge]]&lt;=15,"Low",
IF(Append1[[#This Row],[total_eve_charge]]&lt;=19,"Medium","High"))</f>
        <v>Low</v>
      </c>
      <c r="AA2090" s="1" t="str">
        <f>IF(Append1[[#This Row],[total_day_charge]]&gt;30,"Heavy User",
IF(Append1[[#This Row],[total_eve_charge]]&gt;20,"Evening User",
IF(Append1[[#This Row],[total_night_charge]]&gt;10,"Night User","Low User")))</f>
        <v>Low User</v>
      </c>
    </row>
    <row r="2091" spans="1:27" hidden="1" x14ac:dyDescent="0.3">
      <c r="A2091">
        <v>1340</v>
      </c>
      <c r="B2091" s="1" t="s">
        <v>56</v>
      </c>
      <c r="C2091">
        <v>128</v>
      </c>
      <c r="D2091" s="1" t="s">
        <v>22</v>
      </c>
      <c r="E2091" s="1">
        <v>0</v>
      </c>
      <c r="F2091" s="1" t="s">
        <v>23</v>
      </c>
      <c r="G2091">
        <v>0</v>
      </c>
      <c r="H2091" t="str">
        <f>IF(Append1[[#This Row],[number_vmail_messages]]&lt;=10, "Low",
IF(Append1[[#This Row],[number_vmail_messages]]&lt;=25, "Medium", "High"))</f>
        <v>Low</v>
      </c>
      <c r="I2091">
        <v>216</v>
      </c>
      <c r="J2091">
        <v>111</v>
      </c>
      <c r="K2091">
        <v>36.72</v>
      </c>
      <c r="L2091">
        <v>153.69999999999999</v>
      </c>
      <c r="M2091">
        <v>115</v>
      </c>
      <c r="N2091">
        <v>13.06</v>
      </c>
      <c r="O2091">
        <v>227</v>
      </c>
      <c r="P2091">
        <v>74</v>
      </c>
      <c r="Q2091">
        <v>10.220000000000001</v>
      </c>
      <c r="R2091">
        <v>12.7</v>
      </c>
      <c r="S2091">
        <v>4</v>
      </c>
      <c r="T2091">
        <v>3.43</v>
      </c>
      <c r="U2091" t="str">
        <f>IF(Append1[[#This Row],[total_intl_charge]] &lt;= MEDIAN(Append1[total_intl_charge]), "Low", "High")</f>
        <v>High</v>
      </c>
      <c r="V2091">
        <v>1</v>
      </c>
      <c r="W2091" t="s">
        <v>23</v>
      </c>
      <c r="X2091" s="1" t="s">
        <v>23</v>
      </c>
      <c r="Y2091">
        <f>IF(Append1[[#This Row],[churn]]="yes", 1,0)</f>
        <v>0</v>
      </c>
      <c r="Z2091" t="str">
        <f>IF(Append1[[#This Row],[total_eve_charge]]&lt;=15,"Low",
IF(Append1[[#This Row],[total_eve_charge]]&lt;=19,"Medium","High"))</f>
        <v>Low</v>
      </c>
      <c r="AA2091" s="1" t="str">
        <f>IF(Append1[[#This Row],[total_day_charge]]&gt;30,"Heavy User",
IF(Append1[[#This Row],[total_eve_charge]]&gt;20,"Evening User",
IF(Append1[[#This Row],[total_night_charge]]&gt;10,"Night User","Low User")))</f>
        <v>Heavy User</v>
      </c>
    </row>
    <row r="2092" spans="1:27" hidden="1" x14ac:dyDescent="0.3">
      <c r="A2092">
        <v>1341</v>
      </c>
      <c r="B2092" s="1" t="s">
        <v>72</v>
      </c>
      <c r="C2092">
        <v>115</v>
      </c>
      <c r="D2092" s="1" t="s">
        <v>22</v>
      </c>
      <c r="E2092" s="1">
        <v>1</v>
      </c>
      <c r="F2092" s="1" t="s">
        <v>23</v>
      </c>
      <c r="G2092">
        <v>0</v>
      </c>
      <c r="H2092" t="str">
        <f>IF(Append1[[#This Row],[number_vmail_messages]]&lt;=10, "Low",
IF(Append1[[#This Row],[number_vmail_messages]]&lt;=25, "Medium", "High"))</f>
        <v>Low</v>
      </c>
      <c r="I2092">
        <v>180</v>
      </c>
      <c r="J2092">
        <v>119</v>
      </c>
      <c r="K2092">
        <v>30.6</v>
      </c>
      <c r="L2092">
        <v>198.8</v>
      </c>
      <c r="M2092">
        <v>126</v>
      </c>
      <c r="N2092">
        <v>16.899999999999999</v>
      </c>
      <c r="O2092">
        <v>217.1</v>
      </c>
      <c r="P2092">
        <v>70</v>
      </c>
      <c r="Q2092">
        <v>9.77</v>
      </c>
      <c r="R2092">
        <v>12.4</v>
      </c>
      <c r="S2092">
        <v>3</v>
      </c>
      <c r="T2092">
        <v>3.35</v>
      </c>
      <c r="U2092" t="str">
        <f>IF(Append1[[#This Row],[total_intl_charge]] &lt;= MEDIAN(Append1[total_intl_charge]), "Low", "High")</f>
        <v>High</v>
      </c>
      <c r="V2092">
        <v>1</v>
      </c>
      <c r="W2092" t="s">
        <v>23</v>
      </c>
      <c r="X2092" s="1" t="s">
        <v>24</v>
      </c>
      <c r="Y2092">
        <f>IF(Append1[[#This Row],[churn]]="yes", 1,0)</f>
        <v>0</v>
      </c>
      <c r="Z2092" t="str">
        <f>IF(Append1[[#This Row],[total_eve_charge]]&lt;=15,"Low",
IF(Append1[[#This Row],[total_eve_charge]]&lt;=19,"Medium","High"))</f>
        <v>Medium</v>
      </c>
      <c r="AA2092" s="1" t="str">
        <f>IF(Append1[[#This Row],[total_day_charge]]&gt;30,"Heavy User",
IF(Append1[[#This Row],[total_eve_charge]]&gt;20,"Evening User",
IF(Append1[[#This Row],[total_night_charge]]&gt;10,"Night User","Low User")))</f>
        <v>Heavy User</v>
      </c>
    </row>
    <row r="2093" spans="1:27" hidden="1" x14ac:dyDescent="0.3">
      <c r="A2093">
        <v>1342</v>
      </c>
      <c r="B2093" s="1" t="s">
        <v>41</v>
      </c>
      <c r="C2093">
        <v>76</v>
      </c>
      <c r="D2093" s="1" t="s">
        <v>22</v>
      </c>
      <c r="E2093" s="1">
        <v>0</v>
      </c>
      <c r="F2093" s="1" t="s">
        <v>23</v>
      </c>
      <c r="G2093">
        <v>0</v>
      </c>
      <c r="H2093" t="str">
        <f>IF(Append1[[#This Row],[number_vmail_messages]]&lt;=10, "Low",
IF(Append1[[#This Row],[number_vmail_messages]]&lt;=25, "Medium", "High"))</f>
        <v>Low</v>
      </c>
      <c r="I2093">
        <v>143.69999999999999</v>
      </c>
      <c r="J2093">
        <v>55</v>
      </c>
      <c r="K2093">
        <v>24.43</v>
      </c>
      <c r="L2093">
        <v>173.1</v>
      </c>
      <c r="M2093">
        <v>108</v>
      </c>
      <c r="N2093">
        <v>14.71</v>
      </c>
      <c r="O2093">
        <v>239.1</v>
      </c>
      <c r="P2093">
        <v>95</v>
      </c>
      <c r="Q2093">
        <v>10.76</v>
      </c>
      <c r="R2093">
        <v>5.8</v>
      </c>
      <c r="S2093">
        <v>6</v>
      </c>
      <c r="T2093">
        <v>1.57</v>
      </c>
      <c r="U2093" t="str">
        <f>IF(Append1[[#This Row],[total_intl_charge]] &lt;= MEDIAN(Append1[total_intl_charge]), "Low", "High")</f>
        <v>Low</v>
      </c>
      <c r="V2093">
        <v>1</v>
      </c>
      <c r="W2093" t="s">
        <v>23</v>
      </c>
      <c r="X2093" s="1" t="s">
        <v>23</v>
      </c>
      <c r="Y2093">
        <f>IF(Append1[[#This Row],[churn]]="yes", 1,0)</f>
        <v>0</v>
      </c>
      <c r="Z2093" t="str">
        <f>IF(Append1[[#This Row],[total_eve_charge]]&lt;=15,"Low",
IF(Append1[[#This Row],[total_eve_charge]]&lt;=19,"Medium","High"))</f>
        <v>Low</v>
      </c>
      <c r="AA2093" s="1" t="str">
        <f>IF(Append1[[#This Row],[total_day_charge]]&gt;30,"Heavy User",
IF(Append1[[#This Row],[total_eve_charge]]&gt;20,"Evening User",
IF(Append1[[#This Row],[total_night_charge]]&gt;10,"Night User","Low User")))</f>
        <v>Night User</v>
      </c>
    </row>
    <row r="2094" spans="1:27" x14ac:dyDescent="0.3">
      <c r="A2094">
        <v>1343</v>
      </c>
      <c r="B2094" s="1" t="s">
        <v>30</v>
      </c>
      <c r="C2094">
        <v>90</v>
      </c>
      <c r="D2094" s="1" t="s">
        <v>22</v>
      </c>
      <c r="E2094" s="1">
        <v>0</v>
      </c>
      <c r="F2094" s="1" t="s">
        <v>24</v>
      </c>
      <c r="G2094">
        <v>29</v>
      </c>
      <c r="H2094" t="str">
        <f>IF(Append1[[#This Row],[number_vmail_messages]]&lt;=10, "Low",
IF(Append1[[#This Row],[number_vmail_messages]]&lt;=25, "Medium", "High"))</f>
        <v>High</v>
      </c>
      <c r="I2094">
        <v>185.6</v>
      </c>
      <c r="J2094">
        <v>106</v>
      </c>
      <c r="K2094">
        <v>31.55</v>
      </c>
      <c r="L2094">
        <v>219.7</v>
      </c>
      <c r="M2094">
        <v>113</v>
      </c>
      <c r="N2094">
        <v>18.670000000000002</v>
      </c>
      <c r="O2094">
        <v>152.1</v>
      </c>
      <c r="P2094">
        <v>120</v>
      </c>
      <c r="Q2094">
        <v>6.84</v>
      </c>
      <c r="R2094">
        <v>11.1</v>
      </c>
      <c r="S2094">
        <v>5</v>
      </c>
      <c r="T2094">
        <v>3</v>
      </c>
      <c r="U2094" t="str">
        <f>IF(Append1[[#This Row],[total_intl_charge]] &lt;= MEDIAN(Append1[total_intl_charge]), "Low", "High")</f>
        <v>High</v>
      </c>
      <c r="V2094">
        <v>2</v>
      </c>
      <c r="W2094" t="s">
        <v>23</v>
      </c>
      <c r="X2094" s="1" t="s">
        <v>23</v>
      </c>
      <c r="Y2094">
        <f>IF(Append1[[#This Row],[churn]]="yes", 1,0)</f>
        <v>0</v>
      </c>
      <c r="Z2094" t="str">
        <f>IF(Append1[[#This Row],[total_eve_charge]]&lt;=15,"Low",
IF(Append1[[#This Row],[total_eve_charge]]&lt;=19,"Medium","High"))</f>
        <v>Medium</v>
      </c>
      <c r="AA2094" s="1" t="str">
        <f>IF(Append1[[#This Row],[total_day_charge]]&gt;30,"Heavy User",
IF(Append1[[#This Row],[total_eve_charge]]&gt;20,"Evening User",
IF(Append1[[#This Row],[total_night_charge]]&gt;10,"Night User","Low User")))</f>
        <v>Heavy User</v>
      </c>
    </row>
    <row r="2095" spans="1:27" hidden="1" x14ac:dyDescent="0.3">
      <c r="A2095">
        <v>1344</v>
      </c>
      <c r="B2095" s="1" t="s">
        <v>60</v>
      </c>
      <c r="C2095">
        <v>30</v>
      </c>
      <c r="D2095" s="1" t="s">
        <v>32</v>
      </c>
      <c r="E2095" s="1">
        <v>0</v>
      </c>
      <c r="F2095" s="1" t="s">
        <v>23</v>
      </c>
      <c r="G2095">
        <v>0</v>
      </c>
      <c r="H2095" t="str">
        <f>IF(Append1[[#This Row],[number_vmail_messages]]&lt;=10, "Low",
IF(Append1[[#This Row],[number_vmail_messages]]&lt;=25, "Medium", "High"))</f>
        <v>Low</v>
      </c>
      <c r="I2095">
        <v>137.6</v>
      </c>
      <c r="J2095">
        <v>108</v>
      </c>
      <c r="K2095">
        <v>23.39</v>
      </c>
      <c r="L2095">
        <v>162</v>
      </c>
      <c r="M2095">
        <v>80</v>
      </c>
      <c r="N2095">
        <v>13.77</v>
      </c>
      <c r="O2095">
        <v>187.7</v>
      </c>
      <c r="P2095">
        <v>126</v>
      </c>
      <c r="Q2095">
        <v>8.4499999999999993</v>
      </c>
      <c r="R2095">
        <v>5.8</v>
      </c>
      <c r="S2095">
        <v>10</v>
      </c>
      <c r="T2095">
        <v>1.57</v>
      </c>
      <c r="U2095" t="str">
        <f>IF(Append1[[#This Row],[total_intl_charge]] &lt;= MEDIAN(Append1[total_intl_charge]), "Low", "High")</f>
        <v>Low</v>
      </c>
      <c r="V2095">
        <v>3</v>
      </c>
      <c r="W2095" t="s">
        <v>23</v>
      </c>
      <c r="X2095" s="1" t="s">
        <v>23</v>
      </c>
      <c r="Y2095">
        <f>IF(Append1[[#This Row],[churn]]="yes", 1,0)</f>
        <v>0</v>
      </c>
      <c r="Z2095" t="str">
        <f>IF(Append1[[#This Row],[total_eve_charge]]&lt;=15,"Low",
IF(Append1[[#This Row],[total_eve_charge]]&lt;=19,"Medium","High"))</f>
        <v>Low</v>
      </c>
      <c r="AA2095" s="1" t="str">
        <f>IF(Append1[[#This Row],[total_day_charge]]&gt;30,"Heavy User",
IF(Append1[[#This Row],[total_eve_charge]]&gt;20,"Evening User",
IF(Append1[[#This Row],[total_night_charge]]&gt;10,"Night User","Low User")))</f>
        <v>Low User</v>
      </c>
    </row>
    <row r="2096" spans="1:27" hidden="1" x14ac:dyDescent="0.3">
      <c r="A2096">
        <v>1345</v>
      </c>
      <c r="B2096" s="1" t="s">
        <v>21</v>
      </c>
      <c r="C2096">
        <v>105</v>
      </c>
      <c r="D2096" s="1" t="s">
        <v>22</v>
      </c>
      <c r="E2096" s="1">
        <v>1</v>
      </c>
      <c r="F2096" s="1" t="s">
        <v>23</v>
      </c>
      <c r="G2096">
        <v>0</v>
      </c>
      <c r="H2096" t="str">
        <f>IF(Append1[[#This Row],[number_vmail_messages]]&lt;=10, "Low",
IF(Append1[[#This Row],[number_vmail_messages]]&lt;=25, "Medium", "High"))</f>
        <v>Low</v>
      </c>
      <c r="I2096">
        <v>273.89999999999998</v>
      </c>
      <c r="J2096">
        <v>119</v>
      </c>
      <c r="K2096">
        <v>46.56</v>
      </c>
      <c r="L2096">
        <v>278.60000000000002</v>
      </c>
      <c r="M2096">
        <v>103</v>
      </c>
      <c r="N2096">
        <v>23.68</v>
      </c>
      <c r="O2096">
        <v>255.3</v>
      </c>
      <c r="P2096">
        <v>90</v>
      </c>
      <c r="Q2096">
        <v>11.49</v>
      </c>
      <c r="R2096">
        <v>10.9</v>
      </c>
      <c r="S2096">
        <v>7</v>
      </c>
      <c r="T2096">
        <v>2.94</v>
      </c>
      <c r="U2096" t="str">
        <f>IF(Append1[[#This Row],[total_intl_charge]] &lt;= MEDIAN(Append1[total_intl_charge]), "Low", "High")</f>
        <v>High</v>
      </c>
      <c r="V2096">
        <v>1</v>
      </c>
      <c r="W2096" t="s">
        <v>24</v>
      </c>
      <c r="X2096" s="1" t="s">
        <v>24</v>
      </c>
      <c r="Y2096">
        <f>IF(Append1[[#This Row],[churn]]="yes", 1,0)</f>
        <v>1</v>
      </c>
      <c r="Z2096" t="str">
        <f>IF(Append1[[#This Row],[total_eve_charge]]&lt;=15,"Low",
IF(Append1[[#This Row],[total_eve_charge]]&lt;=19,"Medium","High"))</f>
        <v>High</v>
      </c>
      <c r="AA2096" s="1" t="str">
        <f>IF(Append1[[#This Row],[total_day_charge]]&gt;30,"Heavy User",
IF(Append1[[#This Row],[total_eve_charge]]&gt;20,"Evening User",
IF(Append1[[#This Row],[total_night_charge]]&gt;10,"Night User","Low User")))</f>
        <v>Heavy User</v>
      </c>
    </row>
    <row r="2097" spans="1:27" x14ac:dyDescent="0.3">
      <c r="A2097">
        <v>1346</v>
      </c>
      <c r="B2097" s="1" t="s">
        <v>42</v>
      </c>
      <c r="C2097">
        <v>102</v>
      </c>
      <c r="D2097" s="1" t="s">
        <v>22</v>
      </c>
      <c r="E2097" s="1">
        <v>0</v>
      </c>
      <c r="F2097" s="1" t="s">
        <v>24</v>
      </c>
      <c r="G2097">
        <v>31</v>
      </c>
      <c r="H2097" t="str">
        <f>IF(Append1[[#This Row],[number_vmail_messages]]&lt;=10, "Low",
IF(Append1[[#This Row],[number_vmail_messages]]&lt;=25, "Medium", "High"))</f>
        <v>High</v>
      </c>
      <c r="I2097">
        <v>125.3</v>
      </c>
      <c r="J2097">
        <v>92</v>
      </c>
      <c r="K2097">
        <v>21.3</v>
      </c>
      <c r="L2097">
        <v>141.19999999999999</v>
      </c>
      <c r="M2097">
        <v>108</v>
      </c>
      <c r="N2097">
        <v>12</v>
      </c>
      <c r="O2097">
        <v>168.2</v>
      </c>
      <c r="P2097">
        <v>68</v>
      </c>
      <c r="Q2097">
        <v>7.57</v>
      </c>
      <c r="R2097">
        <v>6.3</v>
      </c>
      <c r="S2097">
        <v>2</v>
      </c>
      <c r="T2097">
        <v>1.7</v>
      </c>
      <c r="U2097" t="str">
        <f>IF(Append1[[#This Row],[total_intl_charge]] &lt;= MEDIAN(Append1[total_intl_charge]), "Low", "High")</f>
        <v>Low</v>
      </c>
      <c r="V2097">
        <v>3</v>
      </c>
      <c r="W2097" t="s">
        <v>23</v>
      </c>
      <c r="X2097" s="1" t="s">
        <v>23</v>
      </c>
      <c r="Y2097">
        <f>IF(Append1[[#This Row],[churn]]="yes", 1,0)</f>
        <v>0</v>
      </c>
      <c r="Z2097" t="str">
        <f>IF(Append1[[#This Row],[total_eve_charge]]&lt;=15,"Low",
IF(Append1[[#This Row],[total_eve_charge]]&lt;=19,"Medium","High"))</f>
        <v>Low</v>
      </c>
      <c r="AA2097" s="1" t="str">
        <f>IF(Append1[[#This Row],[total_day_charge]]&gt;30,"Heavy User",
IF(Append1[[#This Row],[total_eve_charge]]&gt;20,"Evening User",
IF(Append1[[#This Row],[total_night_charge]]&gt;10,"Night User","Low User")))</f>
        <v>Low User</v>
      </c>
    </row>
    <row r="2098" spans="1:27" x14ac:dyDescent="0.3">
      <c r="A2098">
        <v>1347</v>
      </c>
      <c r="B2098" s="1" t="s">
        <v>68</v>
      </c>
      <c r="C2098">
        <v>63</v>
      </c>
      <c r="D2098" s="1" t="s">
        <v>26</v>
      </c>
      <c r="E2098" s="1">
        <v>0</v>
      </c>
      <c r="F2098" s="1" t="s">
        <v>24</v>
      </c>
      <c r="G2098">
        <v>49</v>
      </c>
      <c r="H2098" t="str">
        <f>IF(Append1[[#This Row],[number_vmail_messages]]&lt;=10, "Low",
IF(Append1[[#This Row],[number_vmail_messages]]&lt;=25, "Medium", "High"))</f>
        <v>High</v>
      </c>
      <c r="I2098">
        <v>214.9</v>
      </c>
      <c r="J2098">
        <v>86</v>
      </c>
      <c r="K2098">
        <v>36.53</v>
      </c>
      <c r="L2098">
        <v>198.2</v>
      </c>
      <c r="M2098">
        <v>89</v>
      </c>
      <c r="N2098">
        <v>16.850000000000001</v>
      </c>
      <c r="O2098">
        <v>170.8</v>
      </c>
      <c r="P2098">
        <v>139</v>
      </c>
      <c r="Q2098">
        <v>7.69</v>
      </c>
      <c r="R2098">
        <v>8.1999999999999993</v>
      </c>
      <c r="S2098">
        <v>5</v>
      </c>
      <c r="T2098">
        <v>2.21</v>
      </c>
      <c r="U2098" t="str">
        <f>IF(Append1[[#This Row],[total_intl_charge]] &lt;= MEDIAN(Append1[total_intl_charge]), "Low", "High")</f>
        <v>Low</v>
      </c>
      <c r="V2098">
        <v>0</v>
      </c>
      <c r="W2098" t="s">
        <v>23</v>
      </c>
      <c r="X2098" s="1" t="s">
        <v>23</v>
      </c>
      <c r="Y2098">
        <f>IF(Append1[[#This Row],[churn]]="yes", 1,0)</f>
        <v>0</v>
      </c>
      <c r="Z2098" t="str">
        <f>IF(Append1[[#This Row],[total_eve_charge]]&lt;=15,"Low",
IF(Append1[[#This Row],[total_eve_charge]]&lt;=19,"Medium","High"))</f>
        <v>Medium</v>
      </c>
      <c r="AA2098" s="1" t="str">
        <f>IF(Append1[[#This Row],[total_day_charge]]&gt;30,"Heavy User",
IF(Append1[[#This Row],[total_eve_charge]]&gt;20,"Evening User",
IF(Append1[[#This Row],[total_night_charge]]&gt;10,"Night User","Low User")))</f>
        <v>Heavy User</v>
      </c>
    </row>
    <row r="2099" spans="1:27" hidden="1" x14ac:dyDescent="0.3">
      <c r="A2099">
        <v>1348</v>
      </c>
      <c r="B2099" s="1" t="s">
        <v>59</v>
      </c>
      <c r="C2099">
        <v>155</v>
      </c>
      <c r="D2099" s="1" t="s">
        <v>32</v>
      </c>
      <c r="E2099" s="1">
        <v>0</v>
      </c>
      <c r="F2099" s="1" t="s">
        <v>23</v>
      </c>
      <c r="G2099">
        <v>0</v>
      </c>
      <c r="H2099" t="str">
        <f>IF(Append1[[#This Row],[number_vmail_messages]]&lt;=10, "Low",
IF(Append1[[#This Row],[number_vmail_messages]]&lt;=25, "Medium", "High"))</f>
        <v>Low</v>
      </c>
      <c r="I2099">
        <v>163</v>
      </c>
      <c r="J2099">
        <v>93</v>
      </c>
      <c r="K2099">
        <v>27.71</v>
      </c>
      <c r="L2099">
        <v>203.9</v>
      </c>
      <c r="M2099">
        <v>102</v>
      </c>
      <c r="N2099">
        <v>17.329999999999998</v>
      </c>
      <c r="O2099">
        <v>159</v>
      </c>
      <c r="P2099">
        <v>109</v>
      </c>
      <c r="Q2099">
        <v>7.15</v>
      </c>
      <c r="R2099">
        <v>15.1</v>
      </c>
      <c r="S2099">
        <v>4</v>
      </c>
      <c r="T2099">
        <v>4.08</v>
      </c>
      <c r="U2099" t="str">
        <f>IF(Append1[[#This Row],[total_intl_charge]] &lt;= MEDIAN(Append1[total_intl_charge]), "Low", "High")</f>
        <v>High</v>
      </c>
      <c r="V2099">
        <v>2</v>
      </c>
      <c r="W2099" t="s">
        <v>23</v>
      </c>
      <c r="X2099" s="1" t="s">
        <v>23</v>
      </c>
      <c r="Y2099">
        <f>IF(Append1[[#This Row],[churn]]="yes", 1,0)</f>
        <v>0</v>
      </c>
      <c r="Z2099" t="str">
        <f>IF(Append1[[#This Row],[total_eve_charge]]&lt;=15,"Low",
IF(Append1[[#This Row],[total_eve_charge]]&lt;=19,"Medium","High"))</f>
        <v>Medium</v>
      </c>
      <c r="AA2099" s="1" t="str">
        <f>IF(Append1[[#This Row],[total_day_charge]]&gt;30,"Heavy User",
IF(Append1[[#This Row],[total_eve_charge]]&gt;20,"Evening User",
IF(Append1[[#This Row],[total_night_charge]]&gt;10,"Night User","Low User")))</f>
        <v>Low User</v>
      </c>
    </row>
    <row r="2100" spans="1:27" x14ac:dyDescent="0.3">
      <c r="A2100">
        <v>1349</v>
      </c>
      <c r="B2100" s="1" t="s">
        <v>70</v>
      </c>
      <c r="C2100">
        <v>82</v>
      </c>
      <c r="D2100" s="1" t="s">
        <v>22</v>
      </c>
      <c r="E2100" s="1">
        <v>0</v>
      </c>
      <c r="F2100" s="1" t="s">
        <v>24</v>
      </c>
      <c r="G2100">
        <v>29</v>
      </c>
      <c r="H2100" t="str">
        <f>IF(Append1[[#This Row],[number_vmail_messages]]&lt;=10, "Low",
IF(Append1[[#This Row],[number_vmail_messages]]&lt;=25, "Medium", "High"))</f>
        <v>High</v>
      </c>
      <c r="I2100">
        <v>163.80000000000001</v>
      </c>
      <c r="J2100">
        <v>77</v>
      </c>
      <c r="K2100">
        <v>27.85</v>
      </c>
      <c r="L2100">
        <v>134.9</v>
      </c>
      <c r="M2100">
        <v>112</v>
      </c>
      <c r="N2100">
        <v>11.47</v>
      </c>
      <c r="O2100">
        <v>79.3</v>
      </c>
      <c r="P2100">
        <v>95</v>
      </c>
      <c r="Q2100">
        <v>3.57</v>
      </c>
      <c r="R2100">
        <v>8.8000000000000007</v>
      </c>
      <c r="S2100">
        <v>2</v>
      </c>
      <c r="T2100">
        <v>2.38</v>
      </c>
      <c r="U2100" t="str">
        <f>IF(Append1[[#This Row],[total_intl_charge]] &lt;= MEDIAN(Append1[total_intl_charge]), "Low", "High")</f>
        <v>Low</v>
      </c>
      <c r="V2100">
        <v>2</v>
      </c>
      <c r="W2100" t="s">
        <v>23</v>
      </c>
      <c r="X2100" s="1" t="s">
        <v>23</v>
      </c>
      <c r="Y2100">
        <f>IF(Append1[[#This Row],[churn]]="yes", 1,0)</f>
        <v>0</v>
      </c>
      <c r="Z2100" t="str">
        <f>IF(Append1[[#This Row],[total_eve_charge]]&lt;=15,"Low",
IF(Append1[[#This Row],[total_eve_charge]]&lt;=19,"Medium","High"))</f>
        <v>Low</v>
      </c>
      <c r="AA2100" s="1" t="str">
        <f>IF(Append1[[#This Row],[total_day_charge]]&gt;30,"Heavy User",
IF(Append1[[#This Row],[total_eve_charge]]&gt;20,"Evening User",
IF(Append1[[#This Row],[total_night_charge]]&gt;10,"Night User","Low User")))</f>
        <v>Low User</v>
      </c>
    </row>
    <row r="2101" spans="1:27" hidden="1" x14ac:dyDescent="0.3">
      <c r="A2101">
        <v>1350</v>
      </c>
      <c r="B2101" s="1" t="s">
        <v>57</v>
      </c>
      <c r="C2101">
        <v>87</v>
      </c>
      <c r="D2101" s="1" t="s">
        <v>26</v>
      </c>
      <c r="E2101" s="1">
        <v>0</v>
      </c>
      <c r="F2101" s="1" t="s">
        <v>23</v>
      </c>
      <c r="G2101">
        <v>0</v>
      </c>
      <c r="H2101" t="str">
        <f>IF(Append1[[#This Row],[number_vmail_messages]]&lt;=10, "Low",
IF(Append1[[#This Row],[number_vmail_messages]]&lt;=25, "Medium", "High"))</f>
        <v>Low</v>
      </c>
      <c r="I2101">
        <v>189.5</v>
      </c>
      <c r="J2101">
        <v>113</v>
      </c>
      <c r="K2101">
        <v>32.22</v>
      </c>
      <c r="L2101">
        <v>204.9</v>
      </c>
      <c r="M2101">
        <v>100</v>
      </c>
      <c r="N2101">
        <v>17.420000000000002</v>
      </c>
      <c r="O2101">
        <v>221.7</v>
      </c>
      <c r="P2101">
        <v>93</v>
      </c>
      <c r="Q2101">
        <v>9.98</v>
      </c>
      <c r="R2101">
        <v>13.4</v>
      </c>
      <c r="S2101">
        <v>3</v>
      </c>
      <c r="T2101">
        <v>3.62</v>
      </c>
      <c r="U2101" t="str">
        <f>IF(Append1[[#This Row],[total_intl_charge]] &lt;= MEDIAN(Append1[total_intl_charge]), "Low", "High")</f>
        <v>High</v>
      </c>
      <c r="V2101">
        <v>1</v>
      </c>
      <c r="W2101" t="s">
        <v>23</v>
      </c>
      <c r="X2101" s="1" t="s">
        <v>23</v>
      </c>
      <c r="Y2101">
        <f>IF(Append1[[#This Row],[churn]]="yes", 1,0)</f>
        <v>0</v>
      </c>
      <c r="Z2101" t="str">
        <f>IF(Append1[[#This Row],[total_eve_charge]]&lt;=15,"Low",
IF(Append1[[#This Row],[total_eve_charge]]&lt;=19,"Medium","High"))</f>
        <v>Medium</v>
      </c>
      <c r="AA2101" s="1" t="str">
        <f>IF(Append1[[#This Row],[total_day_charge]]&gt;30,"Heavy User",
IF(Append1[[#This Row],[total_eve_charge]]&gt;20,"Evening User",
IF(Append1[[#This Row],[total_night_charge]]&gt;10,"Night User","Low User")))</f>
        <v>Heavy User</v>
      </c>
    </row>
    <row r="2102" spans="1:27" x14ac:dyDescent="0.3">
      <c r="A2102">
        <v>1351</v>
      </c>
      <c r="B2102" s="1" t="s">
        <v>46</v>
      </c>
      <c r="C2102">
        <v>115</v>
      </c>
      <c r="D2102" s="1" t="s">
        <v>22</v>
      </c>
      <c r="E2102" s="1">
        <v>0</v>
      </c>
      <c r="F2102" s="1" t="s">
        <v>24</v>
      </c>
      <c r="G2102">
        <v>26</v>
      </c>
      <c r="H2102" t="str">
        <f>IF(Append1[[#This Row],[number_vmail_messages]]&lt;=10, "Low",
IF(Append1[[#This Row],[number_vmail_messages]]&lt;=25, "Medium", "High"))</f>
        <v>High</v>
      </c>
      <c r="I2102">
        <v>155.19999999999999</v>
      </c>
      <c r="J2102">
        <v>110</v>
      </c>
      <c r="K2102">
        <v>26.38</v>
      </c>
      <c r="L2102">
        <v>230.9</v>
      </c>
      <c r="M2102">
        <v>133</v>
      </c>
      <c r="N2102">
        <v>19.63</v>
      </c>
      <c r="O2102">
        <v>261.60000000000002</v>
      </c>
      <c r="P2102">
        <v>100</v>
      </c>
      <c r="Q2102">
        <v>11.77</v>
      </c>
      <c r="R2102">
        <v>4.5</v>
      </c>
      <c r="S2102">
        <v>4</v>
      </c>
      <c r="T2102">
        <v>1.22</v>
      </c>
      <c r="U2102" t="str">
        <f>IF(Append1[[#This Row],[total_intl_charge]] &lt;= MEDIAN(Append1[total_intl_charge]), "Low", "High")</f>
        <v>Low</v>
      </c>
      <c r="V2102">
        <v>0</v>
      </c>
      <c r="W2102" t="s">
        <v>23</v>
      </c>
      <c r="X2102" s="1" t="s">
        <v>23</v>
      </c>
      <c r="Y2102">
        <f>IF(Append1[[#This Row],[churn]]="yes", 1,0)</f>
        <v>0</v>
      </c>
      <c r="Z2102" t="str">
        <f>IF(Append1[[#This Row],[total_eve_charge]]&lt;=15,"Low",
IF(Append1[[#This Row],[total_eve_charge]]&lt;=19,"Medium","High"))</f>
        <v>High</v>
      </c>
      <c r="AA2102" s="1" t="str">
        <f>IF(Append1[[#This Row],[total_day_charge]]&gt;30,"Heavy User",
IF(Append1[[#This Row],[total_eve_charge]]&gt;20,"Evening User",
IF(Append1[[#This Row],[total_night_charge]]&gt;10,"Night User","Low User")))</f>
        <v>Night User</v>
      </c>
    </row>
    <row r="2103" spans="1:27" x14ac:dyDescent="0.3">
      <c r="A2103">
        <v>1352</v>
      </c>
      <c r="B2103" s="1" t="s">
        <v>28</v>
      </c>
      <c r="C2103">
        <v>121</v>
      </c>
      <c r="D2103" s="1" t="s">
        <v>22</v>
      </c>
      <c r="E2103" s="1">
        <v>1</v>
      </c>
      <c r="F2103" s="1" t="s">
        <v>24</v>
      </c>
      <c r="G2103">
        <v>44</v>
      </c>
      <c r="H2103" t="str">
        <f>IF(Append1[[#This Row],[number_vmail_messages]]&lt;=10, "Low",
IF(Append1[[#This Row],[number_vmail_messages]]&lt;=25, "Medium", "High"))</f>
        <v>High</v>
      </c>
      <c r="I2103">
        <v>254.1</v>
      </c>
      <c r="J2103">
        <v>127</v>
      </c>
      <c r="K2103">
        <v>43.2</v>
      </c>
      <c r="L2103">
        <v>180.2</v>
      </c>
      <c r="M2103">
        <v>108</v>
      </c>
      <c r="N2103">
        <v>15.32</v>
      </c>
      <c r="O2103">
        <v>196.2</v>
      </c>
      <c r="P2103">
        <v>129</v>
      </c>
      <c r="Q2103">
        <v>8.83</v>
      </c>
      <c r="R2103">
        <v>8.6999999999999993</v>
      </c>
      <c r="S2103">
        <v>4</v>
      </c>
      <c r="T2103">
        <v>2.35</v>
      </c>
      <c r="U2103" t="str">
        <f>IF(Append1[[#This Row],[total_intl_charge]] &lt;= MEDIAN(Append1[total_intl_charge]), "Low", "High")</f>
        <v>Low</v>
      </c>
      <c r="V2103">
        <v>3</v>
      </c>
      <c r="W2103" t="s">
        <v>23</v>
      </c>
      <c r="X2103" s="1" t="s">
        <v>24</v>
      </c>
      <c r="Y2103">
        <f>IF(Append1[[#This Row],[churn]]="yes", 1,0)</f>
        <v>0</v>
      </c>
      <c r="Z2103" t="str">
        <f>IF(Append1[[#This Row],[total_eve_charge]]&lt;=15,"Low",
IF(Append1[[#This Row],[total_eve_charge]]&lt;=19,"Medium","High"))</f>
        <v>Medium</v>
      </c>
      <c r="AA2103" s="1" t="str">
        <f>IF(Append1[[#This Row],[total_day_charge]]&gt;30,"Heavy User",
IF(Append1[[#This Row],[total_eve_charge]]&gt;20,"Evening User",
IF(Append1[[#This Row],[total_night_charge]]&gt;10,"Night User","Low User")))</f>
        <v>Heavy User</v>
      </c>
    </row>
    <row r="2104" spans="1:27" x14ac:dyDescent="0.3">
      <c r="A2104">
        <v>1353</v>
      </c>
      <c r="B2104" s="1" t="s">
        <v>71</v>
      </c>
      <c r="C2104">
        <v>54</v>
      </c>
      <c r="D2104" s="1" t="s">
        <v>26</v>
      </c>
      <c r="E2104" s="1">
        <v>0</v>
      </c>
      <c r="F2104" s="1" t="s">
        <v>24</v>
      </c>
      <c r="G2104">
        <v>33</v>
      </c>
      <c r="H2104" t="str">
        <f>IF(Append1[[#This Row],[number_vmail_messages]]&lt;=10, "Low",
IF(Append1[[#This Row],[number_vmail_messages]]&lt;=25, "Medium", "High"))</f>
        <v>High</v>
      </c>
      <c r="I2104">
        <v>112</v>
      </c>
      <c r="J2104">
        <v>90</v>
      </c>
      <c r="K2104">
        <v>19.04</v>
      </c>
      <c r="L2104">
        <v>208</v>
      </c>
      <c r="M2104">
        <v>112</v>
      </c>
      <c r="N2104">
        <v>17.68</v>
      </c>
      <c r="O2104">
        <v>150.30000000000001</v>
      </c>
      <c r="P2104">
        <v>83</v>
      </c>
      <c r="Q2104">
        <v>6.76</v>
      </c>
      <c r="R2104">
        <v>11.3</v>
      </c>
      <c r="S2104">
        <v>4</v>
      </c>
      <c r="T2104">
        <v>3.05</v>
      </c>
      <c r="U2104" t="str">
        <f>IF(Append1[[#This Row],[total_intl_charge]] &lt;= MEDIAN(Append1[total_intl_charge]), "Low", "High")</f>
        <v>High</v>
      </c>
      <c r="V2104">
        <v>2</v>
      </c>
      <c r="W2104" t="s">
        <v>23</v>
      </c>
      <c r="X2104" s="1" t="s">
        <v>23</v>
      </c>
      <c r="Y2104">
        <f>IF(Append1[[#This Row],[churn]]="yes", 1,0)</f>
        <v>0</v>
      </c>
      <c r="Z2104" t="str">
        <f>IF(Append1[[#This Row],[total_eve_charge]]&lt;=15,"Low",
IF(Append1[[#This Row],[total_eve_charge]]&lt;=19,"Medium","High"))</f>
        <v>Medium</v>
      </c>
      <c r="AA2104" s="1" t="str">
        <f>IF(Append1[[#This Row],[total_day_charge]]&gt;30,"Heavy User",
IF(Append1[[#This Row],[total_eve_charge]]&gt;20,"Evening User",
IF(Append1[[#This Row],[total_night_charge]]&gt;10,"Night User","Low User")))</f>
        <v>Low User</v>
      </c>
    </row>
    <row r="2105" spans="1:27" hidden="1" x14ac:dyDescent="0.3">
      <c r="A2105">
        <v>1354</v>
      </c>
      <c r="B2105" s="1" t="s">
        <v>65</v>
      </c>
      <c r="C2105">
        <v>105</v>
      </c>
      <c r="D2105" s="1" t="s">
        <v>32</v>
      </c>
      <c r="E2105" s="1">
        <v>0</v>
      </c>
      <c r="F2105" s="1" t="s">
        <v>23</v>
      </c>
      <c r="G2105">
        <v>0</v>
      </c>
      <c r="H2105" t="str">
        <f>IF(Append1[[#This Row],[number_vmail_messages]]&lt;=10, "Low",
IF(Append1[[#This Row],[number_vmail_messages]]&lt;=25, "Medium", "High"))</f>
        <v>Low</v>
      </c>
      <c r="I2105">
        <v>115.5</v>
      </c>
      <c r="J2105">
        <v>73</v>
      </c>
      <c r="K2105">
        <v>19.64</v>
      </c>
      <c r="L2105">
        <v>267.3</v>
      </c>
      <c r="M2105">
        <v>83</v>
      </c>
      <c r="N2105">
        <v>22.72</v>
      </c>
      <c r="O2105">
        <v>114.2</v>
      </c>
      <c r="P2105">
        <v>90</v>
      </c>
      <c r="Q2105">
        <v>5.14</v>
      </c>
      <c r="R2105">
        <v>13.3</v>
      </c>
      <c r="S2105">
        <v>5</v>
      </c>
      <c r="T2105">
        <v>3.59</v>
      </c>
      <c r="U2105" t="str">
        <f>IF(Append1[[#This Row],[total_intl_charge]] &lt;= MEDIAN(Append1[total_intl_charge]), "Low", "High")</f>
        <v>High</v>
      </c>
      <c r="V2105">
        <v>3</v>
      </c>
      <c r="W2105" t="s">
        <v>23</v>
      </c>
      <c r="X2105" s="1" t="s">
        <v>23</v>
      </c>
      <c r="Y2105">
        <f>IF(Append1[[#This Row],[churn]]="yes", 1,0)</f>
        <v>0</v>
      </c>
      <c r="Z2105" t="str">
        <f>IF(Append1[[#This Row],[total_eve_charge]]&lt;=15,"Low",
IF(Append1[[#This Row],[total_eve_charge]]&lt;=19,"Medium","High"))</f>
        <v>High</v>
      </c>
      <c r="AA2105" s="1" t="str">
        <f>IF(Append1[[#This Row],[total_day_charge]]&gt;30,"Heavy User",
IF(Append1[[#This Row],[total_eve_charge]]&gt;20,"Evening User",
IF(Append1[[#This Row],[total_night_charge]]&gt;10,"Night User","Low User")))</f>
        <v>Evening User</v>
      </c>
    </row>
    <row r="2106" spans="1:27" hidden="1" x14ac:dyDescent="0.3">
      <c r="A2106">
        <v>1355</v>
      </c>
      <c r="B2106" s="1" t="s">
        <v>27</v>
      </c>
      <c r="C2106">
        <v>73</v>
      </c>
      <c r="D2106" s="1" t="s">
        <v>22</v>
      </c>
      <c r="E2106" s="1">
        <v>0</v>
      </c>
      <c r="F2106" s="1" t="s">
        <v>23</v>
      </c>
      <c r="G2106">
        <v>0</v>
      </c>
      <c r="H2106" t="str">
        <f>IF(Append1[[#This Row],[number_vmail_messages]]&lt;=10, "Low",
IF(Append1[[#This Row],[number_vmail_messages]]&lt;=25, "Medium", "High"))</f>
        <v>Low</v>
      </c>
      <c r="I2106">
        <v>137.1</v>
      </c>
      <c r="J2106">
        <v>102</v>
      </c>
      <c r="K2106">
        <v>23.31</v>
      </c>
      <c r="L2106">
        <v>210.8</v>
      </c>
      <c r="M2106">
        <v>114</v>
      </c>
      <c r="N2106">
        <v>17.920000000000002</v>
      </c>
      <c r="O2106">
        <v>191.4</v>
      </c>
      <c r="P2106">
        <v>120</v>
      </c>
      <c r="Q2106">
        <v>8.61</v>
      </c>
      <c r="R2106">
        <v>11.1</v>
      </c>
      <c r="S2106">
        <v>4</v>
      </c>
      <c r="T2106">
        <v>3</v>
      </c>
      <c r="U2106" t="str">
        <f>IF(Append1[[#This Row],[total_intl_charge]] &lt;= MEDIAN(Append1[total_intl_charge]), "Low", "High")</f>
        <v>High</v>
      </c>
      <c r="V2106">
        <v>1</v>
      </c>
      <c r="W2106" t="s">
        <v>23</v>
      </c>
      <c r="X2106" s="1" t="s">
        <v>23</v>
      </c>
      <c r="Y2106">
        <f>IF(Append1[[#This Row],[churn]]="yes", 1,0)</f>
        <v>0</v>
      </c>
      <c r="Z2106" t="str">
        <f>IF(Append1[[#This Row],[total_eve_charge]]&lt;=15,"Low",
IF(Append1[[#This Row],[total_eve_charge]]&lt;=19,"Medium","High"))</f>
        <v>Medium</v>
      </c>
      <c r="AA2106" s="1" t="str">
        <f>IF(Append1[[#This Row],[total_day_charge]]&gt;30,"Heavy User",
IF(Append1[[#This Row],[total_eve_charge]]&gt;20,"Evening User",
IF(Append1[[#This Row],[total_night_charge]]&gt;10,"Night User","Low User")))</f>
        <v>Low User</v>
      </c>
    </row>
    <row r="2107" spans="1:27" hidden="1" x14ac:dyDescent="0.3">
      <c r="A2107">
        <v>1356</v>
      </c>
      <c r="B2107" s="1" t="s">
        <v>60</v>
      </c>
      <c r="C2107">
        <v>95</v>
      </c>
      <c r="D2107" s="1" t="s">
        <v>22</v>
      </c>
      <c r="E2107" s="1">
        <v>0</v>
      </c>
      <c r="F2107" s="1" t="s">
        <v>23</v>
      </c>
      <c r="G2107">
        <v>0</v>
      </c>
      <c r="H2107" t="str">
        <f>IF(Append1[[#This Row],[number_vmail_messages]]&lt;=10, "Low",
IF(Append1[[#This Row],[number_vmail_messages]]&lt;=25, "Medium", "High"))</f>
        <v>Low</v>
      </c>
      <c r="I2107">
        <v>198.4</v>
      </c>
      <c r="J2107">
        <v>113</v>
      </c>
      <c r="K2107">
        <v>33.729999999999997</v>
      </c>
      <c r="L2107">
        <v>235.9</v>
      </c>
      <c r="M2107">
        <v>144</v>
      </c>
      <c r="N2107">
        <v>20.05</v>
      </c>
      <c r="O2107">
        <v>325.60000000000002</v>
      </c>
      <c r="P2107">
        <v>99</v>
      </c>
      <c r="Q2107">
        <v>14.65</v>
      </c>
      <c r="R2107">
        <v>10.1</v>
      </c>
      <c r="S2107">
        <v>3</v>
      </c>
      <c r="T2107">
        <v>2.73</v>
      </c>
      <c r="U2107" t="str">
        <f>IF(Append1[[#This Row],[total_intl_charge]] &lt;= MEDIAN(Append1[total_intl_charge]), "Low", "High")</f>
        <v>Low</v>
      </c>
      <c r="V2107">
        <v>0</v>
      </c>
      <c r="W2107" t="s">
        <v>23</v>
      </c>
      <c r="X2107" s="1" t="s">
        <v>23</v>
      </c>
      <c r="Y2107">
        <f>IF(Append1[[#This Row],[churn]]="yes", 1,0)</f>
        <v>0</v>
      </c>
      <c r="Z2107" t="str">
        <f>IF(Append1[[#This Row],[total_eve_charge]]&lt;=15,"Low",
IF(Append1[[#This Row],[total_eve_charge]]&lt;=19,"Medium","High"))</f>
        <v>High</v>
      </c>
      <c r="AA2107" s="1" t="str">
        <f>IF(Append1[[#This Row],[total_day_charge]]&gt;30,"Heavy User",
IF(Append1[[#This Row],[total_eve_charge]]&gt;20,"Evening User",
IF(Append1[[#This Row],[total_night_charge]]&gt;10,"Night User","Low User")))</f>
        <v>Heavy User</v>
      </c>
    </row>
    <row r="2108" spans="1:27" x14ac:dyDescent="0.3">
      <c r="A2108">
        <v>1357</v>
      </c>
      <c r="B2108" s="1" t="s">
        <v>58</v>
      </c>
      <c r="C2108">
        <v>21</v>
      </c>
      <c r="D2108" s="1" t="s">
        <v>22</v>
      </c>
      <c r="E2108" s="1">
        <v>0</v>
      </c>
      <c r="F2108" s="1" t="s">
        <v>24</v>
      </c>
      <c r="G2108">
        <v>19</v>
      </c>
      <c r="H2108" t="str">
        <f>IF(Append1[[#This Row],[number_vmail_messages]]&lt;=10, "Low",
IF(Append1[[#This Row],[number_vmail_messages]]&lt;=25, "Medium", "High"))</f>
        <v>Medium</v>
      </c>
      <c r="I2108">
        <v>132.69999999999999</v>
      </c>
      <c r="J2108">
        <v>94</v>
      </c>
      <c r="K2108">
        <v>22.56</v>
      </c>
      <c r="L2108">
        <v>204.6</v>
      </c>
      <c r="M2108">
        <v>101</v>
      </c>
      <c r="N2108">
        <v>17.39</v>
      </c>
      <c r="O2108">
        <v>154.69999999999999</v>
      </c>
      <c r="P2108">
        <v>78</v>
      </c>
      <c r="Q2108">
        <v>6.96</v>
      </c>
      <c r="R2108">
        <v>12.9</v>
      </c>
      <c r="S2108">
        <v>7</v>
      </c>
      <c r="T2108">
        <v>3.48</v>
      </c>
      <c r="U2108" t="str">
        <f>IF(Append1[[#This Row],[total_intl_charge]] &lt;= MEDIAN(Append1[total_intl_charge]), "Low", "High")</f>
        <v>High</v>
      </c>
      <c r="V2108">
        <v>3</v>
      </c>
      <c r="W2108" t="s">
        <v>23</v>
      </c>
      <c r="X2108" s="1" t="s">
        <v>23</v>
      </c>
      <c r="Y2108">
        <f>IF(Append1[[#This Row],[churn]]="yes", 1,0)</f>
        <v>0</v>
      </c>
      <c r="Z2108" t="str">
        <f>IF(Append1[[#This Row],[total_eve_charge]]&lt;=15,"Low",
IF(Append1[[#This Row],[total_eve_charge]]&lt;=19,"Medium","High"))</f>
        <v>Medium</v>
      </c>
      <c r="AA2108" s="1" t="str">
        <f>IF(Append1[[#This Row],[total_day_charge]]&gt;30,"Heavy User",
IF(Append1[[#This Row],[total_eve_charge]]&gt;20,"Evening User",
IF(Append1[[#This Row],[total_night_charge]]&gt;10,"Night User","Low User")))</f>
        <v>Low User</v>
      </c>
    </row>
    <row r="2109" spans="1:27" x14ac:dyDescent="0.3">
      <c r="A2109">
        <v>1358</v>
      </c>
      <c r="B2109" s="1" t="s">
        <v>64</v>
      </c>
      <c r="C2109">
        <v>163</v>
      </c>
      <c r="D2109" s="1" t="s">
        <v>32</v>
      </c>
      <c r="E2109" s="1">
        <v>0</v>
      </c>
      <c r="F2109" s="1" t="s">
        <v>24</v>
      </c>
      <c r="G2109">
        <v>25</v>
      </c>
      <c r="H2109" t="str">
        <f>IF(Append1[[#This Row],[number_vmail_messages]]&lt;=10, "Low",
IF(Append1[[#This Row],[number_vmail_messages]]&lt;=25, "Medium", "High"))</f>
        <v>Medium</v>
      </c>
      <c r="I2109">
        <v>219.6</v>
      </c>
      <c r="J2109">
        <v>99</v>
      </c>
      <c r="K2109">
        <v>37.33</v>
      </c>
      <c r="L2109">
        <v>210.4</v>
      </c>
      <c r="M2109">
        <v>99</v>
      </c>
      <c r="N2109">
        <v>17.88</v>
      </c>
      <c r="O2109">
        <v>242.7</v>
      </c>
      <c r="P2109">
        <v>88</v>
      </c>
      <c r="Q2109">
        <v>10.92</v>
      </c>
      <c r="R2109">
        <v>13.8</v>
      </c>
      <c r="S2109">
        <v>8</v>
      </c>
      <c r="T2109">
        <v>3.73</v>
      </c>
      <c r="U2109" t="str">
        <f>IF(Append1[[#This Row],[total_intl_charge]] &lt;= MEDIAN(Append1[total_intl_charge]), "Low", "High")</f>
        <v>High</v>
      </c>
      <c r="V2109">
        <v>2</v>
      </c>
      <c r="W2109" t="s">
        <v>23</v>
      </c>
      <c r="X2109" s="1" t="s">
        <v>23</v>
      </c>
      <c r="Y2109">
        <f>IF(Append1[[#This Row],[churn]]="yes", 1,0)</f>
        <v>0</v>
      </c>
      <c r="Z2109" t="str">
        <f>IF(Append1[[#This Row],[total_eve_charge]]&lt;=15,"Low",
IF(Append1[[#This Row],[total_eve_charge]]&lt;=19,"Medium","High"))</f>
        <v>Medium</v>
      </c>
      <c r="AA2109" s="1" t="str">
        <f>IF(Append1[[#This Row],[total_day_charge]]&gt;30,"Heavy User",
IF(Append1[[#This Row],[total_eve_charge]]&gt;20,"Evening User",
IF(Append1[[#This Row],[total_night_charge]]&gt;10,"Night User","Low User")))</f>
        <v>Heavy User</v>
      </c>
    </row>
    <row r="2110" spans="1:27" hidden="1" x14ac:dyDescent="0.3">
      <c r="A2110">
        <v>1359</v>
      </c>
      <c r="B2110" s="1" t="s">
        <v>28</v>
      </c>
      <c r="C2110">
        <v>57</v>
      </c>
      <c r="D2110" s="1" t="s">
        <v>22</v>
      </c>
      <c r="E2110" s="1">
        <v>0</v>
      </c>
      <c r="F2110" s="1" t="s">
        <v>23</v>
      </c>
      <c r="G2110">
        <v>0</v>
      </c>
      <c r="H2110" t="str">
        <f>IF(Append1[[#This Row],[number_vmail_messages]]&lt;=10, "Low",
IF(Append1[[#This Row],[number_vmail_messages]]&lt;=25, "Medium", "High"))</f>
        <v>Low</v>
      </c>
      <c r="I2110">
        <v>169.6</v>
      </c>
      <c r="J2110">
        <v>96</v>
      </c>
      <c r="K2110">
        <v>28.83</v>
      </c>
      <c r="L2110">
        <v>234.7</v>
      </c>
      <c r="M2110">
        <v>112</v>
      </c>
      <c r="N2110">
        <v>19.95</v>
      </c>
      <c r="O2110">
        <v>285.39999999999998</v>
      </c>
      <c r="P2110">
        <v>83</v>
      </c>
      <c r="Q2110">
        <v>12.84</v>
      </c>
      <c r="R2110">
        <v>11.2</v>
      </c>
      <c r="S2110">
        <v>4</v>
      </c>
      <c r="T2110">
        <v>3.02</v>
      </c>
      <c r="U2110" t="str">
        <f>IF(Append1[[#This Row],[total_intl_charge]] &lt;= MEDIAN(Append1[total_intl_charge]), "Low", "High")</f>
        <v>High</v>
      </c>
      <c r="V2110">
        <v>0</v>
      </c>
      <c r="W2110" t="s">
        <v>23</v>
      </c>
      <c r="X2110" s="1" t="s">
        <v>23</v>
      </c>
      <c r="Y2110">
        <f>IF(Append1[[#This Row],[churn]]="yes", 1,0)</f>
        <v>0</v>
      </c>
      <c r="Z2110" t="str">
        <f>IF(Append1[[#This Row],[total_eve_charge]]&lt;=15,"Low",
IF(Append1[[#This Row],[total_eve_charge]]&lt;=19,"Medium","High"))</f>
        <v>High</v>
      </c>
      <c r="AA2110" s="1" t="str">
        <f>IF(Append1[[#This Row],[total_day_charge]]&gt;30,"Heavy User",
IF(Append1[[#This Row],[total_eve_charge]]&gt;20,"Evening User",
IF(Append1[[#This Row],[total_night_charge]]&gt;10,"Night User","Low User")))</f>
        <v>Night User</v>
      </c>
    </row>
    <row r="2111" spans="1:27" hidden="1" x14ac:dyDescent="0.3">
      <c r="A2111">
        <v>1360</v>
      </c>
      <c r="B2111" s="1" t="s">
        <v>61</v>
      </c>
      <c r="C2111">
        <v>104</v>
      </c>
      <c r="D2111" s="1" t="s">
        <v>32</v>
      </c>
      <c r="E2111" s="1">
        <v>1</v>
      </c>
      <c r="F2111" s="1" t="s">
        <v>23</v>
      </c>
      <c r="G2111">
        <v>0</v>
      </c>
      <c r="H2111" t="str">
        <f>IF(Append1[[#This Row],[number_vmail_messages]]&lt;=10, "Low",
IF(Append1[[#This Row],[number_vmail_messages]]&lt;=25, "Medium", "High"))</f>
        <v>Low</v>
      </c>
      <c r="I2111">
        <v>160.4</v>
      </c>
      <c r="J2111">
        <v>73</v>
      </c>
      <c r="K2111">
        <v>27.27</v>
      </c>
      <c r="L2111">
        <v>293.89999999999998</v>
      </c>
      <c r="M2111">
        <v>103</v>
      </c>
      <c r="N2111">
        <v>24.98</v>
      </c>
      <c r="O2111">
        <v>306.60000000000002</v>
      </c>
      <c r="P2111">
        <v>90</v>
      </c>
      <c r="Q2111">
        <v>13.8</v>
      </c>
      <c r="R2111">
        <v>12.6</v>
      </c>
      <c r="S2111">
        <v>5</v>
      </c>
      <c r="T2111">
        <v>3.4</v>
      </c>
      <c r="U2111" t="str">
        <f>IF(Append1[[#This Row],[total_intl_charge]] &lt;= MEDIAN(Append1[total_intl_charge]), "Low", "High")</f>
        <v>High</v>
      </c>
      <c r="V2111">
        <v>4</v>
      </c>
      <c r="W2111" t="s">
        <v>23</v>
      </c>
      <c r="X2111" s="1" t="s">
        <v>24</v>
      </c>
      <c r="Y2111">
        <f>IF(Append1[[#This Row],[churn]]="yes", 1,0)</f>
        <v>0</v>
      </c>
      <c r="Z2111" t="str">
        <f>IF(Append1[[#This Row],[total_eve_charge]]&lt;=15,"Low",
IF(Append1[[#This Row],[total_eve_charge]]&lt;=19,"Medium","High"))</f>
        <v>High</v>
      </c>
      <c r="AA2111" s="1" t="str">
        <f>IF(Append1[[#This Row],[total_day_charge]]&gt;30,"Heavy User",
IF(Append1[[#This Row],[total_eve_charge]]&gt;20,"Evening User",
IF(Append1[[#This Row],[total_night_charge]]&gt;10,"Night User","Low User")))</f>
        <v>Evening User</v>
      </c>
    </row>
    <row r="2112" spans="1:27" hidden="1" x14ac:dyDescent="0.3">
      <c r="A2112">
        <v>1361</v>
      </c>
      <c r="B2112" s="1" t="s">
        <v>25</v>
      </c>
      <c r="C2112">
        <v>95</v>
      </c>
      <c r="D2112" s="1" t="s">
        <v>22</v>
      </c>
      <c r="E2112" s="1">
        <v>0</v>
      </c>
      <c r="F2112" s="1" t="s">
        <v>23</v>
      </c>
      <c r="G2112">
        <v>0</v>
      </c>
      <c r="H2112" t="str">
        <f>IF(Append1[[#This Row],[number_vmail_messages]]&lt;=10, "Low",
IF(Append1[[#This Row],[number_vmail_messages]]&lt;=25, "Medium", "High"))</f>
        <v>Low</v>
      </c>
      <c r="I2112">
        <v>194.6</v>
      </c>
      <c r="J2112">
        <v>114</v>
      </c>
      <c r="K2112">
        <v>33.08</v>
      </c>
      <c r="L2112">
        <v>232.8</v>
      </c>
      <c r="M2112">
        <v>106</v>
      </c>
      <c r="N2112">
        <v>19.79</v>
      </c>
      <c r="O2112">
        <v>173.4</v>
      </c>
      <c r="P2112">
        <v>92</v>
      </c>
      <c r="Q2112">
        <v>7.8</v>
      </c>
      <c r="R2112">
        <v>3.8</v>
      </c>
      <c r="S2112">
        <v>2</v>
      </c>
      <c r="T2112">
        <v>1.03</v>
      </c>
      <c r="U2112" t="str">
        <f>IF(Append1[[#This Row],[total_intl_charge]] &lt;= MEDIAN(Append1[total_intl_charge]), "Low", "High")</f>
        <v>Low</v>
      </c>
      <c r="V2112">
        <v>3</v>
      </c>
      <c r="W2112" t="s">
        <v>23</v>
      </c>
      <c r="X2112" s="1" t="s">
        <v>23</v>
      </c>
      <c r="Y2112">
        <f>IF(Append1[[#This Row],[churn]]="yes", 1,0)</f>
        <v>0</v>
      </c>
      <c r="Z2112" t="str">
        <f>IF(Append1[[#This Row],[total_eve_charge]]&lt;=15,"Low",
IF(Append1[[#This Row],[total_eve_charge]]&lt;=19,"Medium","High"))</f>
        <v>High</v>
      </c>
      <c r="AA2112" s="1" t="str">
        <f>IF(Append1[[#This Row],[total_day_charge]]&gt;30,"Heavy User",
IF(Append1[[#This Row],[total_eve_charge]]&gt;20,"Evening User",
IF(Append1[[#This Row],[total_night_charge]]&gt;10,"Night User","Low User")))</f>
        <v>Heavy User</v>
      </c>
    </row>
    <row r="2113" spans="1:27" hidden="1" x14ac:dyDescent="0.3">
      <c r="A2113">
        <v>1362</v>
      </c>
      <c r="B2113" s="1" t="s">
        <v>60</v>
      </c>
      <c r="C2113">
        <v>74</v>
      </c>
      <c r="D2113" s="1" t="s">
        <v>32</v>
      </c>
      <c r="E2113" s="1">
        <v>0</v>
      </c>
      <c r="F2113" s="1" t="s">
        <v>23</v>
      </c>
      <c r="G2113">
        <v>0</v>
      </c>
      <c r="H2113" t="str">
        <f>IF(Append1[[#This Row],[number_vmail_messages]]&lt;=10, "Low",
IF(Append1[[#This Row],[number_vmail_messages]]&lt;=25, "Medium", "High"))</f>
        <v>Low</v>
      </c>
      <c r="I2113">
        <v>157.1</v>
      </c>
      <c r="J2113">
        <v>95</v>
      </c>
      <c r="K2113">
        <v>26.71</v>
      </c>
      <c r="L2113">
        <v>213.1</v>
      </c>
      <c r="M2113">
        <v>36</v>
      </c>
      <c r="N2113">
        <v>18.11</v>
      </c>
      <c r="O2113">
        <v>280.39999999999998</v>
      </c>
      <c r="P2113">
        <v>77</v>
      </c>
      <c r="Q2113">
        <v>12.62</v>
      </c>
      <c r="R2113">
        <v>7.6</v>
      </c>
      <c r="S2113">
        <v>3</v>
      </c>
      <c r="T2113">
        <v>2.0499999999999998</v>
      </c>
      <c r="U2113" t="str">
        <f>IF(Append1[[#This Row],[total_intl_charge]] &lt;= MEDIAN(Append1[total_intl_charge]), "Low", "High")</f>
        <v>Low</v>
      </c>
      <c r="V2113">
        <v>2</v>
      </c>
      <c r="W2113" t="s">
        <v>23</v>
      </c>
      <c r="X2113" s="1" t="s">
        <v>23</v>
      </c>
      <c r="Y2113">
        <f>IF(Append1[[#This Row],[churn]]="yes", 1,0)</f>
        <v>0</v>
      </c>
      <c r="Z2113" t="str">
        <f>IF(Append1[[#This Row],[total_eve_charge]]&lt;=15,"Low",
IF(Append1[[#This Row],[total_eve_charge]]&lt;=19,"Medium","High"))</f>
        <v>Medium</v>
      </c>
      <c r="AA2113" s="1" t="str">
        <f>IF(Append1[[#This Row],[total_day_charge]]&gt;30,"Heavy User",
IF(Append1[[#This Row],[total_eve_charge]]&gt;20,"Evening User",
IF(Append1[[#This Row],[total_night_charge]]&gt;10,"Night User","Low User")))</f>
        <v>Night User</v>
      </c>
    </row>
    <row r="2114" spans="1:27" hidden="1" x14ac:dyDescent="0.3">
      <c r="A2114">
        <v>1363</v>
      </c>
      <c r="B2114" s="1" t="s">
        <v>75</v>
      </c>
      <c r="C2114">
        <v>67</v>
      </c>
      <c r="D2114" s="1" t="s">
        <v>22</v>
      </c>
      <c r="E2114" s="1">
        <v>0</v>
      </c>
      <c r="F2114" s="1" t="s">
        <v>23</v>
      </c>
      <c r="G2114">
        <v>0</v>
      </c>
      <c r="H2114" t="str">
        <f>IF(Append1[[#This Row],[number_vmail_messages]]&lt;=10, "Low",
IF(Append1[[#This Row],[number_vmail_messages]]&lt;=25, "Medium", "High"))</f>
        <v>Low</v>
      </c>
      <c r="I2114">
        <v>179.8</v>
      </c>
      <c r="J2114">
        <v>125</v>
      </c>
      <c r="K2114">
        <v>30.57</v>
      </c>
      <c r="L2114">
        <v>173.2</v>
      </c>
      <c r="M2114">
        <v>86</v>
      </c>
      <c r="N2114">
        <v>14.72</v>
      </c>
      <c r="O2114">
        <v>272.8</v>
      </c>
      <c r="P2114">
        <v>97</v>
      </c>
      <c r="Q2114">
        <v>12.28</v>
      </c>
      <c r="R2114">
        <v>10.9</v>
      </c>
      <c r="S2114">
        <v>4</v>
      </c>
      <c r="T2114">
        <v>2.94</v>
      </c>
      <c r="U2114" t="str">
        <f>IF(Append1[[#This Row],[total_intl_charge]] &lt;= MEDIAN(Append1[total_intl_charge]), "Low", "High")</f>
        <v>High</v>
      </c>
      <c r="V2114">
        <v>0</v>
      </c>
      <c r="W2114" t="s">
        <v>23</v>
      </c>
      <c r="X2114" s="1" t="s">
        <v>23</v>
      </c>
      <c r="Y2114">
        <f>IF(Append1[[#This Row],[churn]]="yes", 1,0)</f>
        <v>0</v>
      </c>
      <c r="Z2114" t="str">
        <f>IF(Append1[[#This Row],[total_eve_charge]]&lt;=15,"Low",
IF(Append1[[#This Row],[total_eve_charge]]&lt;=19,"Medium","High"))</f>
        <v>Low</v>
      </c>
      <c r="AA2114" s="1" t="str">
        <f>IF(Append1[[#This Row],[total_day_charge]]&gt;30,"Heavy User",
IF(Append1[[#This Row],[total_eve_charge]]&gt;20,"Evening User",
IF(Append1[[#This Row],[total_night_charge]]&gt;10,"Night User","Low User")))</f>
        <v>Heavy User</v>
      </c>
    </row>
    <row r="2115" spans="1:27" hidden="1" x14ac:dyDescent="0.3">
      <c r="A2115">
        <v>1364</v>
      </c>
      <c r="B2115" s="1" t="s">
        <v>35</v>
      </c>
      <c r="C2115">
        <v>104</v>
      </c>
      <c r="D2115" s="1" t="s">
        <v>22</v>
      </c>
      <c r="E2115" s="1">
        <v>1</v>
      </c>
      <c r="F2115" s="1" t="s">
        <v>23</v>
      </c>
      <c r="G2115">
        <v>0</v>
      </c>
      <c r="H2115" t="str">
        <f>IF(Append1[[#This Row],[number_vmail_messages]]&lt;=10, "Low",
IF(Append1[[#This Row],[number_vmail_messages]]&lt;=25, "Medium", "High"))</f>
        <v>Low</v>
      </c>
      <c r="I2115">
        <v>148.19999999999999</v>
      </c>
      <c r="J2115">
        <v>108</v>
      </c>
      <c r="K2115">
        <v>25.19</v>
      </c>
      <c r="L2115">
        <v>161.80000000000001</v>
      </c>
      <c r="M2115">
        <v>113</v>
      </c>
      <c r="N2115">
        <v>13.75</v>
      </c>
      <c r="O2115">
        <v>259.3</v>
      </c>
      <c r="P2115">
        <v>103</v>
      </c>
      <c r="Q2115">
        <v>11.67</v>
      </c>
      <c r="R2115">
        <v>11</v>
      </c>
      <c r="S2115">
        <v>4</v>
      </c>
      <c r="T2115">
        <v>2.97</v>
      </c>
      <c r="U2115" t="str">
        <f>IF(Append1[[#This Row],[total_intl_charge]] &lt;= MEDIAN(Append1[total_intl_charge]), "Low", "High")</f>
        <v>High</v>
      </c>
      <c r="V2115">
        <v>0</v>
      </c>
      <c r="W2115" t="s">
        <v>23</v>
      </c>
      <c r="X2115" s="1" t="s">
        <v>24</v>
      </c>
      <c r="Y2115">
        <f>IF(Append1[[#This Row],[churn]]="yes", 1,0)</f>
        <v>0</v>
      </c>
      <c r="Z2115" t="str">
        <f>IF(Append1[[#This Row],[total_eve_charge]]&lt;=15,"Low",
IF(Append1[[#This Row],[total_eve_charge]]&lt;=19,"Medium","High"))</f>
        <v>Low</v>
      </c>
      <c r="AA2115" s="1" t="str">
        <f>IF(Append1[[#This Row],[total_day_charge]]&gt;30,"Heavy User",
IF(Append1[[#This Row],[total_eve_charge]]&gt;20,"Evening User",
IF(Append1[[#This Row],[total_night_charge]]&gt;10,"Night User","Low User")))</f>
        <v>Night User</v>
      </c>
    </row>
    <row r="2116" spans="1:27" x14ac:dyDescent="0.3">
      <c r="A2116">
        <v>1365</v>
      </c>
      <c r="B2116" s="1" t="s">
        <v>40</v>
      </c>
      <c r="C2116">
        <v>71</v>
      </c>
      <c r="D2116" s="1" t="s">
        <v>22</v>
      </c>
      <c r="E2116" s="1">
        <v>0</v>
      </c>
      <c r="F2116" s="1" t="s">
        <v>24</v>
      </c>
      <c r="G2116">
        <v>39</v>
      </c>
      <c r="H2116" t="str">
        <f>IF(Append1[[#This Row],[number_vmail_messages]]&lt;=10, "Low",
IF(Append1[[#This Row],[number_vmail_messages]]&lt;=25, "Medium", "High"))</f>
        <v>High</v>
      </c>
      <c r="I2116">
        <v>183.2</v>
      </c>
      <c r="J2116">
        <v>103</v>
      </c>
      <c r="K2116">
        <v>31.14</v>
      </c>
      <c r="L2116">
        <v>209.4</v>
      </c>
      <c r="M2116">
        <v>111</v>
      </c>
      <c r="N2116">
        <v>17.8</v>
      </c>
      <c r="O2116">
        <v>172.4</v>
      </c>
      <c r="P2116">
        <v>109</v>
      </c>
      <c r="Q2116">
        <v>7.76</v>
      </c>
      <c r="R2116">
        <v>11.9</v>
      </c>
      <c r="S2116">
        <v>6</v>
      </c>
      <c r="T2116">
        <v>3.21</v>
      </c>
      <c r="U2116" t="str">
        <f>IF(Append1[[#This Row],[total_intl_charge]] &lt;= MEDIAN(Append1[total_intl_charge]), "Low", "High")</f>
        <v>High</v>
      </c>
      <c r="V2116">
        <v>1</v>
      </c>
      <c r="W2116" t="s">
        <v>23</v>
      </c>
      <c r="X2116" s="1" t="s">
        <v>23</v>
      </c>
      <c r="Y2116">
        <f>IF(Append1[[#This Row],[churn]]="yes", 1,0)</f>
        <v>0</v>
      </c>
      <c r="Z2116" t="str">
        <f>IF(Append1[[#This Row],[total_eve_charge]]&lt;=15,"Low",
IF(Append1[[#This Row],[total_eve_charge]]&lt;=19,"Medium","High"))</f>
        <v>Medium</v>
      </c>
      <c r="AA2116" s="1" t="str">
        <f>IF(Append1[[#This Row],[total_day_charge]]&gt;30,"Heavy User",
IF(Append1[[#This Row],[total_eve_charge]]&gt;20,"Evening User",
IF(Append1[[#This Row],[total_night_charge]]&gt;10,"Night User","Low User")))</f>
        <v>Heavy User</v>
      </c>
    </row>
    <row r="2117" spans="1:27" hidden="1" x14ac:dyDescent="0.3">
      <c r="A2117">
        <v>1366</v>
      </c>
      <c r="B2117" s="1" t="s">
        <v>52</v>
      </c>
      <c r="C2117">
        <v>149</v>
      </c>
      <c r="D2117" s="1" t="s">
        <v>22</v>
      </c>
      <c r="E2117" s="1">
        <v>0</v>
      </c>
      <c r="F2117" s="1" t="s">
        <v>23</v>
      </c>
      <c r="G2117">
        <v>0</v>
      </c>
      <c r="H2117" t="str">
        <f>IF(Append1[[#This Row],[number_vmail_messages]]&lt;=10, "Low",
IF(Append1[[#This Row],[number_vmail_messages]]&lt;=25, "Medium", "High"))</f>
        <v>Low</v>
      </c>
      <c r="I2117">
        <v>119.2</v>
      </c>
      <c r="J2117">
        <v>88</v>
      </c>
      <c r="K2117">
        <v>20.260000000000002</v>
      </c>
      <c r="L2117">
        <v>168.3</v>
      </c>
      <c r="M2117">
        <v>110</v>
      </c>
      <c r="N2117">
        <v>14.31</v>
      </c>
      <c r="O2117">
        <v>204.7</v>
      </c>
      <c r="P2117">
        <v>119</v>
      </c>
      <c r="Q2117">
        <v>9.2100000000000009</v>
      </c>
      <c r="R2117">
        <v>12.2</v>
      </c>
      <c r="S2117">
        <v>6</v>
      </c>
      <c r="T2117">
        <v>3.29</v>
      </c>
      <c r="U2117" t="str">
        <f>IF(Append1[[#This Row],[total_intl_charge]] &lt;= MEDIAN(Append1[total_intl_charge]), "Low", "High")</f>
        <v>High</v>
      </c>
      <c r="V2117">
        <v>4</v>
      </c>
      <c r="W2117" t="s">
        <v>24</v>
      </c>
      <c r="X2117" s="1" t="s">
        <v>23</v>
      </c>
      <c r="Y2117">
        <f>IF(Append1[[#This Row],[churn]]="yes", 1,0)</f>
        <v>1</v>
      </c>
      <c r="Z2117" t="str">
        <f>IF(Append1[[#This Row],[total_eve_charge]]&lt;=15,"Low",
IF(Append1[[#This Row],[total_eve_charge]]&lt;=19,"Medium","High"))</f>
        <v>Low</v>
      </c>
      <c r="AA2117" s="1" t="str">
        <f>IF(Append1[[#This Row],[total_day_charge]]&gt;30,"Heavy User",
IF(Append1[[#This Row],[total_eve_charge]]&gt;20,"Evening User",
IF(Append1[[#This Row],[total_night_charge]]&gt;10,"Night User","Low User")))</f>
        <v>Low User</v>
      </c>
    </row>
    <row r="2118" spans="1:27" x14ac:dyDescent="0.3">
      <c r="A2118">
        <v>1367</v>
      </c>
      <c r="B2118" s="1" t="s">
        <v>70</v>
      </c>
      <c r="C2118">
        <v>154</v>
      </c>
      <c r="D2118" s="1" t="s">
        <v>32</v>
      </c>
      <c r="E2118" s="1">
        <v>0</v>
      </c>
      <c r="F2118" s="1" t="s">
        <v>24</v>
      </c>
      <c r="G2118">
        <v>35</v>
      </c>
      <c r="H2118" t="str">
        <f>IF(Append1[[#This Row],[number_vmail_messages]]&lt;=10, "Low",
IF(Append1[[#This Row],[number_vmail_messages]]&lt;=25, "Medium", "High"))</f>
        <v>High</v>
      </c>
      <c r="I2118">
        <v>224</v>
      </c>
      <c r="J2118">
        <v>102</v>
      </c>
      <c r="K2118">
        <v>38.08</v>
      </c>
      <c r="L2118">
        <v>192</v>
      </c>
      <c r="M2118">
        <v>99</v>
      </c>
      <c r="N2118">
        <v>16.32</v>
      </c>
      <c r="O2118">
        <v>163.1</v>
      </c>
      <c r="P2118">
        <v>100</v>
      </c>
      <c r="Q2118">
        <v>7.34</v>
      </c>
      <c r="R2118">
        <v>9.6</v>
      </c>
      <c r="S2118">
        <v>2</v>
      </c>
      <c r="T2118">
        <v>2.59</v>
      </c>
      <c r="U2118" t="str">
        <f>IF(Append1[[#This Row],[total_intl_charge]] &lt;= MEDIAN(Append1[total_intl_charge]), "Low", "High")</f>
        <v>Low</v>
      </c>
      <c r="V2118">
        <v>0</v>
      </c>
      <c r="W2118" t="s">
        <v>23</v>
      </c>
      <c r="X2118" s="1" t="s">
        <v>23</v>
      </c>
      <c r="Y2118">
        <f>IF(Append1[[#This Row],[churn]]="yes", 1,0)</f>
        <v>0</v>
      </c>
      <c r="Z2118" t="str">
        <f>IF(Append1[[#This Row],[total_eve_charge]]&lt;=15,"Low",
IF(Append1[[#This Row],[total_eve_charge]]&lt;=19,"Medium","High"))</f>
        <v>Medium</v>
      </c>
      <c r="AA2118" s="1" t="str">
        <f>IF(Append1[[#This Row],[total_day_charge]]&gt;30,"Heavy User",
IF(Append1[[#This Row],[total_eve_charge]]&gt;20,"Evening User",
IF(Append1[[#This Row],[total_night_charge]]&gt;10,"Night User","Low User")))</f>
        <v>Heavy User</v>
      </c>
    </row>
    <row r="2119" spans="1:27" hidden="1" x14ac:dyDescent="0.3">
      <c r="A2119">
        <v>1368</v>
      </c>
      <c r="B2119" s="1" t="s">
        <v>21</v>
      </c>
      <c r="C2119">
        <v>117</v>
      </c>
      <c r="D2119" s="1" t="s">
        <v>22</v>
      </c>
      <c r="E2119" s="1">
        <v>0</v>
      </c>
      <c r="F2119" s="1" t="s">
        <v>23</v>
      </c>
      <c r="G2119">
        <v>0</v>
      </c>
      <c r="H2119" t="str">
        <f>IF(Append1[[#This Row],[number_vmail_messages]]&lt;=10, "Low",
IF(Append1[[#This Row],[number_vmail_messages]]&lt;=25, "Medium", "High"))</f>
        <v>Low</v>
      </c>
      <c r="I2119">
        <v>184.8</v>
      </c>
      <c r="J2119">
        <v>83</v>
      </c>
      <c r="K2119">
        <v>31.42</v>
      </c>
      <c r="L2119">
        <v>248.6</v>
      </c>
      <c r="M2119">
        <v>101</v>
      </c>
      <c r="N2119">
        <v>21.13</v>
      </c>
      <c r="O2119">
        <v>133.1</v>
      </c>
      <c r="P2119">
        <v>113</v>
      </c>
      <c r="Q2119">
        <v>5.99</v>
      </c>
      <c r="R2119">
        <v>9.6</v>
      </c>
      <c r="S2119">
        <v>8</v>
      </c>
      <c r="T2119">
        <v>2.59</v>
      </c>
      <c r="U2119" t="str">
        <f>IF(Append1[[#This Row],[total_intl_charge]] &lt;= MEDIAN(Append1[total_intl_charge]), "Low", "High")</f>
        <v>Low</v>
      </c>
      <c r="V2119">
        <v>1</v>
      </c>
      <c r="W2119" t="s">
        <v>23</v>
      </c>
      <c r="X2119" s="1" t="s">
        <v>23</v>
      </c>
      <c r="Y2119">
        <f>IF(Append1[[#This Row],[churn]]="yes", 1,0)</f>
        <v>0</v>
      </c>
      <c r="Z2119" t="str">
        <f>IF(Append1[[#This Row],[total_eve_charge]]&lt;=15,"Low",
IF(Append1[[#This Row],[total_eve_charge]]&lt;=19,"Medium","High"))</f>
        <v>High</v>
      </c>
      <c r="AA2119" s="1" t="str">
        <f>IF(Append1[[#This Row],[total_day_charge]]&gt;30,"Heavy User",
IF(Append1[[#This Row],[total_eve_charge]]&gt;20,"Evening User",
IF(Append1[[#This Row],[total_night_charge]]&gt;10,"Night User","Low User")))</f>
        <v>Heavy User</v>
      </c>
    </row>
    <row r="2120" spans="1:27" hidden="1" x14ac:dyDescent="0.3">
      <c r="A2120">
        <v>1369</v>
      </c>
      <c r="B2120" s="1" t="s">
        <v>65</v>
      </c>
      <c r="C2120">
        <v>130</v>
      </c>
      <c r="D2120" s="1" t="s">
        <v>32</v>
      </c>
      <c r="E2120" s="1">
        <v>0</v>
      </c>
      <c r="F2120" s="1" t="s">
        <v>23</v>
      </c>
      <c r="G2120">
        <v>0</v>
      </c>
      <c r="H2120" t="str">
        <f>IF(Append1[[#This Row],[number_vmail_messages]]&lt;=10, "Low",
IF(Append1[[#This Row],[number_vmail_messages]]&lt;=25, "Medium", "High"))</f>
        <v>Low</v>
      </c>
      <c r="I2120">
        <v>176.3</v>
      </c>
      <c r="J2120">
        <v>140</v>
      </c>
      <c r="K2120">
        <v>29.97</v>
      </c>
      <c r="L2120">
        <v>201</v>
      </c>
      <c r="M2120">
        <v>104</v>
      </c>
      <c r="N2120">
        <v>17.09</v>
      </c>
      <c r="O2120">
        <v>161.9</v>
      </c>
      <c r="P2120">
        <v>123</v>
      </c>
      <c r="Q2120">
        <v>7.29</v>
      </c>
      <c r="R2120">
        <v>11.3</v>
      </c>
      <c r="S2120">
        <v>5</v>
      </c>
      <c r="T2120">
        <v>3.05</v>
      </c>
      <c r="U2120" t="str">
        <f>IF(Append1[[#This Row],[total_intl_charge]] &lt;= MEDIAN(Append1[total_intl_charge]), "Low", "High")</f>
        <v>High</v>
      </c>
      <c r="V2120">
        <v>1</v>
      </c>
      <c r="W2120" t="s">
        <v>23</v>
      </c>
      <c r="X2120" s="1" t="s">
        <v>23</v>
      </c>
      <c r="Y2120">
        <f>IF(Append1[[#This Row],[churn]]="yes", 1,0)</f>
        <v>0</v>
      </c>
      <c r="Z2120" t="str">
        <f>IF(Append1[[#This Row],[total_eve_charge]]&lt;=15,"Low",
IF(Append1[[#This Row],[total_eve_charge]]&lt;=19,"Medium","High"))</f>
        <v>Medium</v>
      </c>
      <c r="AA2120" s="1" t="str">
        <f>IF(Append1[[#This Row],[total_day_charge]]&gt;30,"Heavy User",
IF(Append1[[#This Row],[total_eve_charge]]&gt;20,"Evening User",
IF(Append1[[#This Row],[total_night_charge]]&gt;10,"Night User","Low User")))</f>
        <v>Low User</v>
      </c>
    </row>
    <row r="2121" spans="1:27" hidden="1" x14ac:dyDescent="0.3">
      <c r="A2121">
        <v>1370</v>
      </c>
      <c r="B2121" s="1" t="s">
        <v>61</v>
      </c>
      <c r="C2121">
        <v>73</v>
      </c>
      <c r="D2121" s="1" t="s">
        <v>22</v>
      </c>
      <c r="E2121" s="1">
        <v>0</v>
      </c>
      <c r="F2121" s="1" t="s">
        <v>23</v>
      </c>
      <c r="G2121">
        <v>0</v>
      </c>
      <c r="H2121" t="str">
        <f>IF(Append1[[#This Row],[number_vmail_messages]]&lt;=10, "Low",
IF(Append1[[#This Row],[number_vmail_messages]]&lt;=25, "Medium", "High"))</f>
        <v>Low</v>
      </c>
      <c r="I2121">
        <v>241.7</v>
      </c>
      <c r="J2121">
        <v>115</v>
      </c>
      <c r="K2121">
        <v>41.09</v>
      </c>
      <c r="L2121">
        <v>168.5</v>
      </c>
      <c r="M2121">
        <v>133</v>
      </c>
      <c r="N2121">
        <v>14.32</v>
      </c>
      <c r="O2121">
        <v>169.8</v>
      </c>
      <c r="P2121">
        <v>122</v>
      </c>
      <c r="Q2121">
        <v>7.64</v>
      </c>
      <c r="R2121">
        <v>11.1</v>
      </c>
      <c r="S2121">
        <v>2</v>
      </c>
      <c r="T2121">
        <v>3</v>
      </c>
      <c r="U2121" t="str">
        <f>IF(Append1[[#This Row],[total_intl_charge]] &lt;= MEDIAN(Append1[total_intl_charge]), "Low", "High")</f>
        <v>High</v>
      </c>
      <c r="V2121">
        <v>2</v>
      </c>
      <c r="W2121" t="s">
        <v>23</v>
      </c>
      <c r="X2121" s="1" t="s">
        <v>23</v>
      </c>
      <c r="Y2121">
        <f>IF(Append1[[#This Row],[churn]]="yes", 1,0)</f>
        <v>0</v>
      </c>
      <c r="Z2121" t="str">
        <f>IF(Append1[[#This Row],[total_eve_charge]]&lt;=15,"Low",
IF(Append1[[#This Row],[total_eve_charge]]&lt;=19,"Medium","High"))</f>
        <v>Low</v>
      </c>
      <c r="AA2121" s="1" t="str">
        <f>IF(Append1[[#This Row],[total_day_charge]]&gt;30,"Heavy User",
IF(Append1[[#This Row],[total_eve_charge]]&gt;20,"Evening User",
IF(Append1[[#This Row],[total_night_charge]]&gt;10,"Night User","Low User")))</f>
        <v>Heavy User</v>
      </c>
    </row>
    <row r="2122" spans="1:27" x14ac:dyDescent="0.3">
      <c r="A2122">
        <v>1371</v>
      </c>
      <c r="B2122" s="1" t="s">
        <v>37</v>
      </c>
      <c r="C2122">
        <v>100</v>
      </c>
      <c r="D2122" s="1" t="s">
        <v>26</v>
      </c>
      <c r="E2122" s="1">
        <v>0</v>
      </c>
      <c r="F2122" s="1" t="s">
        <v>24</v>
      </c>
      <c r="G2122">
        <v>38</v>
      </c>
      <c r="H2122" t="str">
        <f>IF(Append1[[#This Row],[number_vmail_messages]]&lt;=10, "Low",
IF(Append1[[#This Row],[number_vmail_messages]]&lt;=25, "Medium", "High"))</f>
        <v>High</v>
      </c>
      <c r="I2122">
        <v>224.7</v>
      </c>
      <c r="J2122">
        <v>121</v>
      </c>
      <c r="K2122">
        <v>38.200000000000003</v>
      </c>
      <c r="L2122">
        <v>294</v>
      </c>
      <c r="M2122">
        <v>131</v>
      </c>
      <c r="N2122">
        <v>24.99</v>
      </c>
      <c r="O2122">
        <v>290</v>
      </c>
      <c r="P2122">
        <v>61</v>
      </c>
      <c r="Q2122">
        <v>13.05</v>
      </c>
      <c r="R2122">
        <v>9.8000000000000007</v>
      </c>
      <c r="S2122">
        <v>6</v>
      </c>
      <c r="T2122">
        <v>2.65</v>
      </c>
      <c r="U2122" t="str">
        <f>IF(Append1[[#This Row],[total_intl_charge]] &lt;= MEDIAN(Append1[total_intl_charge]), "Low", "High")</f>
        <v>Low</v>
      </c>
      <c r="V2122">
        <v>0</v>
      </c>
      <c r="W2122" t="s">
        <v>23</v>
      </c>
      <c r="X2122" s="1" t="s">
        <v>23</v>
      </c>
      <c r="Y2122">
        <f>IF(Append1[[#This Row],[churn]]="yes", 1,0)</f>
        <v>0</v>
      </c>
      <c r="Z2122" t="str">
        <f>IF(Append1[[#This Row],[total_eve_charge]]&lt;=15,"Low",
IF(Append1[[#This Row],[total_eve_charge]]&lt;=19,"Medium","High"))</f>
        <v>High</v>
      </c>
      <c r="AA2122" s="1" t="str">
        <f>IF(Append1[[#This Row],[total_day_charge]]&gt;30,"Heavy User",
IF(Append1[[#This Row],[total_eve_charge]]&gt;20,"Evening User",
IF(Append1[[#This Row],[total_night_charge]]&gt;10,"Night User","Low User")))</f>
        <v>Heavy User</v>
      </c>
    </row>
    <row r="2123" spans="1:27" hidden="1" x14ac:dyDescent="0.3">
      <c r="A2123">
        <v>1372</v>
      </c>
      <c r="B2123" s="1" t="s">
        <v>72</v>
      </c>
      <c r="C2123">
        <v>149</v>
      </c>
      <c r="D2123" s="1" t="s">
        <v>26</v>
      </c>
      <c r="E2123" s="1">
        <v>0</v>
      </c>
      <c r="F2123" s="1" t="s">
        <v>23</v>
      </c>
      <c r="G2123">
        <v>0</v>
      </c>
      <c r="H2123" t="str">
        <f>IF(Append1[[#This Row],[number_vmail_messages]]&lt;=10, "Low",
IF(Append1[[#This Row],[number_vmail_messages]]&lt;=25, "Medium", "High"))</f>
        <v>Low</v>
      </c>
      <c r="I2123">
        <v>207.3</v>
      </c>
      <c r="J2123">
        <v>115</v>
      </c>
      <c r="K2123">
        <v>35.24</v>
      </c>
      <c r="L2123">
        <v>198.4</v>
      </c>
      <c r="M2123">
        <v>82</v>
      </c>
      <c r="N2123">
        <v>16.86</v>
      </c>
      <c r="O2123">
        <v>114.1</v>
      </c>
      <c r="P2123">
        <v>83</v>
      </c>
      <c r="Q2123">
        <v>5.13</v>
      </c>
      <c r="R2123">
        <v>8.6</v>
      </c>
      <c r="S2123">
        <v>4</v>
      </c>
      <c r="T2123">
        <v>2.3199999999999998</v>
      </c>
      <c r="U2123" t="str">
        <f>IF(Append1[[#This Row],[total_intl_charge]] &lt;= MEDIAN(Append1[total_intl_charge]), "Low", "High")</f>
        <v>Low</v>
      </c>
      <c r="V2123">
        <v>1</v>
      </c>
      <c r="W2123" t="s">
        <v>23</v>
      </c>
      <c r="X2123" s="1" t="s">
        <v>23</v>
      </c>
      <c r="Y2123">
        <f>IF(Append1[[#This Row],[churn]]="yes", 1,0)</f>
        <v>0</v>
      </c>
      <c r="Z2123" t="str">
        <f>IF(Append1[[#This Row],[total_eve_charge]]&lt;=15,"Low",
IF(Append1[[#This Row],[total_eve_charge]]&lt;=19,"Medium","High"))</f>
        <v>Medium</v>
      </c>
      <c r="AA2123" s="1" t="str">
        <f>IF(Append1[[#This Row],[total_day_charge]]&gt;30,"Heavy User",
IF(Append1[[#This Row],[total_eve_charge]]&gt;20,"Evening User",
IF(Append1[[#This Row],[total_night_charge]]&gt;10,"Night User","Low User")))</f>
        <v>Heavy User</v>
      </c>
    </row>
    <row r="2124" spans="1:27" hidden="1" x14ac:dyDescent="0.3">
      <c r="A2124">
        <v>1373</v>
      </c>
      <c r="B2124" s="1" t="s">
        <v>67</v>
      </c>
      <c r="C2124">
        <v>29</v>
      </c>
      <c r="D2124" s="1" t="s">
        <v>32</v>
      </c>
      <c r="E2124" s="1">
        <v>0</v>
      </c>
      <c r="F2124" s="1" t="s">
        <v>23</v>
      </c>
      <c r="G2124">
        <v>0</v>
      </c>
      <c r="H2124" t="str">
        <f>IF(Append1[[#This Row],[number_vmail_messages]]&lt;=10, "Low",
IF(Append1[[#This Row],[number_vmail_messages]]&lt;=25, "Medium", "High"))</f>
        <v>Low</v>
      </c>
      <c r="I2124">
        <v>196.8</v>
      </c>
      <c r="J2124">
        <v>81</v>
      </c>
      <c r="K2124">
        <v>33.46</v>
      </c>
      <c r="L2124">
        <v>168</v>
      </c>
      <c r="M2124">
        <v>110</v>
      </c>
      <c r="N2124">
        <v>14.28</v>
      </c>
      <c r="O2124">
        <v>132.6</v>
      </c>
      <c r="P2124">
        <v>98</v>
      </c>
      <c r="Q2124">
        <v>5.97</v>
      </c>
      <c r="R2124">
        <v>12.7</v>
      </c>
      <c r="S2124">
        <v>7</v>
      </c>
      <c r="T2124">
        <v>3.43</v>
      </c>
      <c r="U2124" t="str">
        <f>IF(Append1[[#This Row],[total_intl_charge]] &lt;= MEDIAN(Append1[total_intl_charge]), "Low", "High")</f>
        <v>High</v>
      </c>
      <c r="V2124">
        <v>2</v>
      </c>
      <c r="W2124" t="s">
        <v>23</v>
      </c>
      <c r="X2124" s="1" t="s">
        <v>23</v>
      </c>
      <c r="Y2124">
        <f>IF(Append1[[#This Row],[churn]]="yes", 1,0)</f>
        <v>0</v>
      </c>
      <c r="Z2124" t="str">
        <f>IF(Append1[[#This Row],[total_eve_charge]]&lt;=15,"Low",
IF(Append1[[#This Row],[total_eve_charge]]&lt;=19,"Medium","High"))</f>
        <v>Low</v>
      </c>
      <c r="AA2124" s="1" t="str">
        <f>IF(Append1[[#This Row],[total_day_charge]]&gt;30,"Heavy User",
IF(Append1[[#This Row],[total_eve_charge]]&gt;20,"Evening User",
IF(Append1[[#This Row],[total_night_charge]]&gt;10,"Night User","Low User")))</f>
        <v>Heavy User</v>
      </c>
    </row>
    <row r="2125" spans="1:27" hidden="1" x14ac:dyDescent="0.3">
      <c r="A2125">
        <v>1374</v>
      </c>
      <c r="B2125" s="1" t="s">
        <v>36</v>
      </c>
      <c r="C2125">
        <v>131</v>
      </c>
      <c r="D2125" s="1" t="s">
        <v>26</v>
      </c>
      <c r="E2125" s="1">
        <v>0</v>
      </c>
      <c r="F2125" s="1" t="s">
        <v>23</v>
      </c>
      <c r="G2125">
        <v>0</v>
      </c>
      <c r="H2125" t="str">
        <f>IF(Append1[[#This Row],[number_vmail_messages]]&lt;=10, "Low",
IF(Append1[[#This Row],[number_vmail_messages]]&lt;=25, "Medium", "High"))</f>
        <v>Low</v>
      </c>
      <c r="I2125">
        <v>110.9</v>
      </c>
      <c r="J2125">
        <v>74</v>
      </c>
      <c r="K2125">
        <v>18.850000000000001</v>
      </c>
      <c r="L2125">
        <v>115.6</v>
      </c>
      <c r="M2125">
        <v>90</v>
      </c>
      <c r="N2125">
        <v>9.83</v>
      </c>
      <c r="O2125">
        <v>190.5</v>
      </c>
      <c r="P2125">
        <v>114</v>
      </c>
      <c r="Q2125">
        <v>8.57</v>
      </c>
      <c r="R2125">
        <v>15.8</v>
      </c>
      <c r="S2125">
        <v>9</v>
      </c>
      <c r="T2125">
        <v>4.2699999999999996</v>
      </c>
      <c r="U2125" t="str">
        <f>IF(Append1[[#This Row],[total_intl_charge]] &lt;= MEDIAN(Append1[total_intl_charge]), "Low", "High")</f>
        <v>High</v>
      </c>
      <c r="V2125">
        <v>1</v>
      </c>
      <c r="W2125" t="s">
        <v>23</v>
      </c>
      <c r="X2125" s="1" t="s">
        <v>23</v>
      </c>
      <c r="Y2125">
        <f>IF(Append1[[#This Row],[churn]]="yes", 1,0)</f>
        <v>0</v>
      </c>
      <c r="Z2125" t="str">
        <f>IF(Append1[[#This Row],[total_eve_charge]]&lt;=15,"Low",
IF(Append1[[#This Row],[total_eve_charge]]&lt;=19,"Medium","High"))</f>
        <v>Low</v>
      </c>
      <c r="AA2125" s="1" t="str">
        <f>IF(Append1[[#This Row],[total_day_charge]]&gt;30,"Heavy User",
IF(Append1[[#This Row],[total_eve_charge]]&gt;20,"Evening User",
IF(Append1[[#This Row],[total_night_charge]]&gt;10,"Night User","Low User")))</f>
        <v>Low User</v>
      </c>
    </row>
    <row r="2126" spans="1:27" hidden="1" x14ac:dyDescent="0.3">
      <c r="A2126">
        <v>1375</v>
      </c>
      <c r="B2126" s="1" t="s">
        <v>34</v>
      </c>
      <c r="C2126">
        <v>153</v>
      </c>
      <c r="D2126" s="1" t="s">
        <v>26</v>
      </c>
      <c r="E2126" s="1">
        <v>0</v>
      </c>
      <c r="F2126" s="1" t="s">
        <v>23</v>
      </c>
      <c r="G2126">
        <v>0</v>
      </c>
      <c r="H2126" t="str">
        <f>IF(Append1[[#This Row],[number_vmail_messages]]&lt;=10, "Low",
IF(Append1[[#This Row],[number_vmail_messages]]&lt;=25, "Medium", "High"))</f>
        <v>Low</v>
      </c>
      <c r="I2126">
        <v>122.5</v>
      </c>
      <c r="J2126">
        <v>145</v>
      </c>
      <c r="K2126">
        <v>20.83</v>
      </c>
      <c r="L2126">
        <v>273.3</v>
      </c>
      <c r="M2126">
        <v>103</v>
      </c>
      <c r="N2126">
        <v>23.23</v>
      </c>
      <c r="O2126">
        <v>197.8</v>
      </c>
      <c r="P2126">
        <v>71</v>
      </c>
      <c r="Q2126">
        <v>8.9</v>
      </c>
      <c r="R2126">
        <v>8</v>
      </c>
      <c r="S2126">
        <v>3</v>
      </c>
      <c r="T2126">
        <v>2.16</v>
      </c>
      <c r="U2126" t="str">
        <f>IF(Append1[[#This Row],[total_intl_charge]] &lt;= MEDIAN(Append1[total_intl_charge]), "Low", "High")</f>
        <v>Low</v>
      </c>
      <c r="V2126">
        <v>2</v>
      </c>
      <c r="W2126" t="s">
        <v>23</v>
      </c>
      <c r="X2126" s="1" t="s">
        <v>23</v>
      </c>
      <c r="Y2126">
        <f>IF(Append1[[#This Row],[churn]]="yes", 1,0)</f>
        <v>0</v>
      </c>
      <c r="Z2126" t="str">
        <f>IF(Append1[[#This Row],[total_eve_charge]]&lt;=15,"Low",
IF(Append1[[#This Row],[total_eve_charge]]&lt;=19,"Medium","High"))</f>
        <v>High</v>
      </c>
      <c r="AA2126" s="1" t="str">
        <f>IF(Append1[[#This Row],[total_day_charge]]&gt;30,"Heavy User",
IF(Append1[[#This Row],[total_eve_charge]]&gt;20,"Evening User",
IF(Append1[[#This Row],[total_night_charge]]&gt;10,"Night User","Low User")))</f>
        <v>Evening User</v>
      </c>
    </row>
    <row r="2127" spans="1:27" hidden="1" x14ac:dyDescent="0.3">
      <c r="A2127">
        <v>1376</v>
      </c>
      <c r="B2127" s="1" t="s">
        <v>37</v>
      </c>
      <c r="C2127">
        <v>133</v>
      </c>
      <c r="D2127" s="1" t="s">
        <v>26</v>
      </c>
      <c r="E2127" s="1">
        <v>0</v>
      </c>
      <c r="F2127" s="1" t="s">
        <v>23</v>
      </c>
      <c r="G2127">
        <v>0</v>
      </c>
      <c r="H2127" t="str">
        <f>IF(Append1[[#This Row],[number_vmail_messages]]&lt;=10, "Low",
IF(Append1[[#This Row],[number_vmail_messages]]&lt;=25, "Medium", "High"))</f>
        <v>Low</v>
      </c>
      <c r="I2127">
        <v>187</v>
      </c>
      <c r="J2127">
        <v>65</v>
      </c>
      <c r="K2127">
        <v>31.79</v>
      </c>
      <c r="L2127">
        <v>141.4</v>
      </c>
      <c r="M2127">
        <v>128</v>
      </c>
      <c r="N2127">
        <v>12.02</v>
      </c>
      <c r="O2127">
        <v>238.2</v>
      </c>
      <c r="P2127">
        <v>108</v>
      </c>
      <c r="Q2127">
        <v>10.72</v>
      </c>
      <c r="R2127">
        <v>10</v>
      </c>
      <c r="S2127">
        <v>8</v>
      </c>
      <c r="T2127">
        <v>2.7</v>
      </c>
      <c r="U2127" t="str">
        <f>IF(Append1[[#This Row],[total_intl_charge]] &lt;= MEDIAN(Append1[total_intl_charge]), "Low", "High")</f>
        <v>Low</v>
      </c>
      <c r="V2127">
        <v>2</v>
      </c>
      <c r="W2127" t="s">
        <v>23</v>
      </c>
      <c r="X2127" s="1" t="s">
        <v>23</v>
      </c>
      <c r="Y2127">
        <f>IF(Append1[[#This Row],[churn]]="yes", 1,0)</f>
        <v>0</v>
      </c>
      <c r="Z2127" t="str">
        <f>IF(Append1[[#This Row],[total_eve_charge]]&lt;=15,"Low",
IF(Append1[[#This Row],[total_eve_charge]]&lt;=19,"Medium","High"))</f>
        <v>Low</v>
      </c>
      <c r="AA2127" s="1" t="str">
        <f>IF(Append1[[#This Row],[total_day_charge]]&gt;30,"Heavy User",
IF(Append1[[#This Row],[total_eve_charge]]&gt;20,"Evening User",
IF(Append1[[#This Row],[total_night_charge]]&gt;10,"Night User","Low User")))</f>
        <v>Heavy User</v>
      </c>
    </row>
    <row r="2128" spans="1:27" hidden="1" x14ac:dyDescent="0.3">
      <c r="A2128">
        <v>1377</v>
      </c>
      <c r="B2128" s="1" t="s">
        <v>76</v>
      </c>
      <c r="C2128">
        <v>112</v>
      </c>
      <c r="D2128" s="1" t="s">
        <v>22</v>
      </c>
      <c r="E2128" s="1">
        <v>0</v>
      </c>
      <c r="F2128" s="1" t="s">
        <v>23</v>
      </c>
      <c r="G2128">
        <v>0</v>
      </c>
      <c r="H2128" t="str">
        <f>IF(Append1[[#This Row],[number_vmail_messages]]&lt;=10, "Low",
IF(Append1[[#This Row],[number_vmail_messages]]&lt;=25, "Medium", "High"))</f>
        <v>Low</v>
      </c>
      <c r="I2128">
        <v>170.5</v>
      </c>
      <c r="J2128">
        <v>113</v>
      </c>
      <c r="K2128">
        <v>28.99</v>
      </c>
      <c r="L2128">
        <v>193.2</v>
      </c>
      <c r="M2128">
        <v>129</v>
      </c>
      <c r="N2128">
        <v>16.420000000000002</v>
      </c>
      <c r="O2128">
        <v>188</v>
      </c>
      <c r="P2128">
        <v>91</v>
      </c>
      <c r="Q2128">
        <v>8.4600000000000009</v>
      </c>
      <c r="R2128">
        <v>11.2</v>
      </c>
      <c r="S2128">
        <v>6</v>
      </c>
      <c r="T2128">
        <v>3.02</v>
      </c>
      <c r="U2128" t="str">
        <f>IF(Append1[[#This Row],[total_intl_charge]] &lt;= MEDIAN(Append1[total_intl_charge]), "Low", "High")</f>
        <v>High</v>
      </c>
      <c r="V2128">
        <v>0</v>
      </c>
      <c r="W2128" t="s">
        <v>23</v>
      </c>
      <c r="X2128" s="1" t="s">
        <v>23</v>
      </c>
      <c r="Y2128">
        <f>IF(Append1[[#This Row],[churn]]="yes", 1,0)</f>
        <v>0</v>
      </c>
      <c r="Z2128" t="str">
        <f>IF(Append1[[#This Row],[total_eve_charge]]&lt;=15,"Low",
IF(Append1[[#This Row],[total_eve_charge]]&lt;=19,"Medium","High"))</f>
        <v>Medium</v>
      </c>
      <c r="AA2128" s="1" t="str">
        <f>IF(Append1[[#This Row],[total_day_charge]]&gt;30,"Heavy User",
IF(Append1[[#This Row],[total_eve_charge]]&gt;20,"Evening User",
IF(Append1[[#This Row],[total_night_charge]]&gt;10,"Night User","Low User")))</f>
        <v>Low User</v>
      </c>
    </row>
    <row r="2129" spans="1:27" hidden="1" x14ac:dyDescent="0.3">
      <c r="A2129">
        <v>1378</v>
      </c>
      <c r="B2129" s="1" t="s">
        <v>44</v>
      </c>
      <c r="C2129">
        <v>87</v>
      </c>
      <c r="D2129" s="1" t="s">
        <v>22</v>
      </c>
      <c r="E2129" s="1">
        <v>0</v>
      </c>
      <c r="F2129" s="1" t="s">
        <v>23</v>
      </c>
      <c r="G2129">
        <v>0</v>
      </c>
      <c r="H2129" t="str">
        <f>IF(Append1[[#This Row],[number_vmail_messages]]&lt;=10, "Low",
IF(Append1[[#This Row],[number_vmail_messages]]&lt;=25, "Medium", "High"))</f>
        <v>Low</v>
      </c>
      <c r="I2129">
        <v>204.8</v>
      </c>
      <c r="J2129">
        <v>101</v>
      </c>
      <c r="K2129">
        <v>34.82</v>
      </c>
      <c r="L2129">
        <v>161</v>
      </c>
      <c r="M2129">
        <v>80</v>
      </c>
      <c r="N2129">
        <v>13.69</v>
      </c>
      <c r="O2129">
        <v>285.7</v>
      </c>
      <c r="P2129">
        <v>89</v>
      </c>
      <c r="Q2129">
        <v>12.86</v>
      </c>
      <c r="R2129">
        <v>9.5</v>
      </c>
      <c r="S2129">
        <v>3</v>
      </c>
      <c r="T2129">
        <v>2.57</v>
      </c>
      <c r="U2129" t="str">
        <f>IF(Append1[[#This Row],[total_intl_charge]] &lt;= MEDIAN(Append1[total_intl_charge]), "Low", "High")</f>
        <v>Low</v>
      </c>
      <c r="V2129">
        <v>0</v>
      </c>
      <c r="W2129" t="s">
        <v>23</v>
      </c>
      <c r="X2129" s="1" t="s">
        <v>23</v>
      </c>
      <c r="Y2129">
        <f>IF(Append1[[#This Row],[churn]]="yes", 1,0)</f>
        <v>0</v>
      </c>
      <c r="Z2129" t="str">
        <f>IF(Append1[[#This Row],[total_eve_charge]]&lt;=15,"Low",
IF(Append1[[#This Row],[total_eve_charge]]&lt;=19,"Medium","High"))</f>
        <v>Low</v>
      </c>
      <c r="AA2129" s="1" t="str">
        <f>IF(Append1[[#This Row],[total_day_charge]]&gt;30,"Heavy User",
IF(Append1[[#This Row],[total_eve_charge]]&gt;20,"Evening User",
IF(Append1[[#This Row],[total_night_charge]]&gt;10,"Night User","Low User")))</f>
        <v>Heavy User</v>
      </c>
    </row>
    <row r="2130" spans="1:27" hidden="1" x14ac:dyDescent="0.3">
      <c r="A2130">
        <v>1379</v>
      </c>
      <c r="B2130" s="1" t="s">
        <v>54</v>
      </c>
      <c r="C2130">
        <v>66</v>
      </c>
      <c r="D2130" s="1" t="s">
        <v>26</v>
      </c>
      <c r="E2130" s="1">
        <v>0</v>
      </c>
      <c r="F2130" s="1" t="s">
        <v>23</v>
      </c>
      <c r="G2130">
        <v>0</v>
      </c>
      <c r="H2130" t="str">
        <f>IF(Append1[[#This Row],[number_vmail_messages]]&lt;=10, "Low",
IF(Append1[[#This Row],[number_vmail_messages]]&lt;=25, "Medium", "High"))</f>
        <v>Low</v>
      </c>
      <c r="I2130">
        <v>154</v>
      </c>
      <c r="J2130">
        <v>133</v>
      </c>
      <c r="K2130">
        <v>26.18</v>
      </c>
      <c r="L2130">
        <v>198.9</v>
      </c>
      <c r="M2130">
        <v>121</v>
      </c>
      <c r="N2130">
        <v>16.91</v>
      </c>
      <c r="O2130">
        <v>151.9</v>
      </c>
      <c r="P2130">
        <v>100</v>
      </c>
      <c r="Q2130">
        <v>6.84</v>
      </c>
      <c r="R2130">
        <v>9.5</v>
      </c>
      <c r="S2130">
        <v>3</v>
      </c>
      <c r="T2130">
        <v>2.57</v>
      </c>
      <c r="U2130" t="str">
        <f>IF(Append1[[#This Row],[total_intl_charge]] &lt;= MEDIAN(Append1[total_intl_charge]), "Low", "High")</f>
        <v>Low</v>
      </c>
      <c r="V2130">
        <v>4</v>
      </c>
      <c r="W2130" t="s">
        <v>24</v>
      </c>
      <c r="X2130" s="1" t="s">
        <v>23</v>
      </c>
      <c r="Y2130">
        <f>IF(Append1[[#This Row],[churn]]="yes", 1,0)</f>
        <v>1</v>
      </c>
      <c r="Z2130" t="str">
        <f>IF(Append1[[#This Row],[total_eve_charge]]&lt;=15,"Low",
IF(Append1[[#This Row],[total_eve_charge]]&lt;=19,"Medium","High"))</f>
        <v>Medium</v>
      </c>
      <c r="AA2130" s="1" t="str">
        <f>IF(Append1[[#This Row],[total_day_charge]]&gt;30,"Heavy User",
IF(Append1[[#This Row],[total_eve_charge]]&gt;20,"Evening User",
IF(Append1[[#This Row],[total_night_charge]]&gt;10,"Night User","Low User")))</f>
        <v>Low User</v>
      </c>
    </row>
    <row r="2131" spans="1:27" hidden="1" x14ac:dyDescent="0.3">
      <c r="A2131">
        <v>1380</v>
      </c>
      <c r="B2131" s="1" t="s">
        <v>39</v>
      </c>
      <c r="C2131">
        <v>74</v>
      </c>
      <c r="D2131" s="1" t="s">
        <v>22</v>
      </c>
      <c r="E2131" s="1">
        <v>0</v>
      </c>
      <c r="F2131" s="1" t="s">
        <v>23</v>
      </c>
      <c r="G2131">
        <v>0</v>
      </c>
      <c r="H2131" t="str">
        <f>IF(Append1[[#This Row],[number_vmail_messages]]&lt;=10, "Low",
IF(Append1[[#This Row],[number_vmail_messages]]&lt;=25, "Medium", "High"))</f>
        <v>Low</v>
      </c>
      <c r="I2131">
        <v>225.2</v>
      </c>
      <c r="J2131">
        <v>93</v>
      </c>
      <c r="K2131">
        <v>38.28</v>
      </c>
      <c r="L2131">
        <v>215.1</v>
      </c>
      <c r="M2131">
        <v>120</v>
      </c>
      <c r="N2131">
        <v>18.28</v>
      </c>
      <c r="O2131">
        <v>241.8</v>
      </c>
      <c r="P2131">
        <v>95</v>
      </c>
      <c r="Q2131">
        <v>10.88</v>
      </c>
      <c r="R2131">
        <v>9.1</v>
      </c>
      <c r="S2131">
        <v>2</v>
      </c>
      <c r="T2131">
        <v>2.46</v>
      </c>
      <c r="U2131" t="str">
        <f>IF(Append1[[#This Row],[total_intl_charge]] &lt;= MEDIAN(Append1[total_intl_charge]), "Low", "High")</f>
        <v>Low</v>
      </c>
      <c r="V2131">
        <v>2</v>
      </c>
      <c r="W2131" t="s">
        <v>23</v>
      </c>
      <c r="X2131" s="1" t="s">
        <v>23</v>
      </c>
      <c r="Y2131">
        <f>IF(Append1[[#This Row],[churn]]="yes", 1,0)</f>
        <v>0</v>
      </c>
      <c r="Z2131" t="str">
        <f>IF(Append1[[#This Row],[total_eve_charge]]&lt;=15,"Low",
IF(Append1[[#This Row],[total_eve_charge]]&lt;=19,"Medium","High"))</f>
        <v>Medium</v>
      </c>
      <c r="AA2131" s="1" t="str">
        <f>IF(Append1[[#This Row],[total_day_charge]]&gt;30,"Heavy User",
IF(Append1[[#This Row],[total_eve_charge]]&gt;20,"Evening User",
IF(Append1[[#This Row],[total_night_charge]]&gt;10,"Night User","Low User")))</f>
        <v>Heavy User</v>
      </c>
    </row>
    <row r="2132" spans="1:27" hidden="1" x14ac:dyDescent="0.3">
      <c r="A2132">
        <v>1381</v>
      </c>
      <c r="B2132" s="1" t="s">
        <v>55</v>
      </c>
      <c r="C2132">
        <v>116</v>
      </c>
      <c r="D2132" s="1" t="s">
        <v>32</v>
      </c>
      <c r="E2132" s="1">
        <v>0</v>
      </c>
      <c r="F2132" s="1" t="s">
        <v>23</v>
      </c>
      <c r="G2132">
        <v>0</v>
      </c>
      <c r="H2132" t="str">
        <f>IF(Append1[[#This Row],[number_vmail_messages]]&lt;=10, "Low",
IF(Append1[[#This Row],[number_vmail_messages]]&lt;=25, "Medium", "High"))</f>
        <v>Low</v>
      </c>
      <c r="I2132">
        <v>159.4</v>
      </c>
      <c r="J2132">
        <v>79</v>
      </c>
      <c r="K2132">
        <v>27.1</v>
      </c>
      <c r="L2132">
        <v>179.5</v>
      </c>
      <c r="M2132">
        <v>88</v>
      </c>
      <c r="N2132">
        <v>15.26</v>
      </c>
      <c r="O2132">
        <v>167.8</v>
      </c>
      <c r="P2132">
        <v>71</v>
      </c>
      <c r="Q2132">
        <v>7.55</v>
      </c>
      <c r="R2132">
        <v>9.6999999999999993</v>
      </c>
      <c r="S2132">
        <v>2</v>
      </c>
      <c r="T2132">
        <v>2.62</v>
      </c>
      <c r="U2132" t="str">
        <f>IF(Append1[[#This Row],[total_intl_charge]] &lt;= MEDIAN(Append1[total_intl_charge]), "Low", "High")</f>
        <v>Low</v>
      </c>
      <c r="V2132">
        <v>6</v>
      </c>
      <c r="W2132" t="s">
        <v>24</v>
      </c>
      <c r="X2132" s="1" t="s">
        <v>23</v>
      </c>
      <c r="Y2132">
        <f>IF(Append1[[#This Row],[churn]]="yes", 1,0)</f>
        <v>1</v>
      </c>
      <c r="Z2132" t="str">
        <f>IF(Append1[[#This Row],[total_eve_charge]]&lt;=15,"Low",
IF(Append1[[#This Row],[total_eve_charge]]&lt;=19,"Medium","High"))</f>
        <v>Medium</v>
      </c>
      <c r="AA2132" s="1" t="str">
        <f>IF(Append1[[#This Row],[total_day_charge]]&gt;30,"Heavy User",
IF(Append1[[#This Row],[total_eve_charge]]&gt;20,"Evening User",
IF(Append1[[#This Row],[total_night_charge]]&gt;10,"Night User","Low User")))</f>
        <v>Low User</v>
      </c>
    </row>
    <row r="2133" spans="1:27" hidden="1" x14ac:dyDescent="0.3">
      <c r="A2133">
        <v>1382</v>
      </c>
      <c r="B2133" s="1" t="s">
        <v>68</v>
      </c>
      <c r="C2133">
        <v>68</v>
      </c>
      <c r="D2133" s="1" t="s">
        <v>26</v>
      </c>
      <c r="E2133" s="1">
        <v>0</v>
      </c>
      <c r="F2133" s="1" t="s">
        <v>23</v>
      </c>
      <c r="G2133">
        <v>0</v>
      </c>
      <c r="H2133" t="str">
        <f>IF(Append1[[#This Row],[number_vmail_messages]]&lt;=10, "Low",
IF(Append1[[#This Row],[number_vmail_messages]]&lt;=25, "Medium", "High"))</f>
        <v>Low</v>
      </c>
      <c r="I2133">
        <v>172.7</v>
      </c>
      <c r="J2133">
        <v>95</v>
      </c>
      <c r="K2133">
        <v>29.36</v>
      </c>
      <c r="L2133">
        <v>139.1</v>
      </c>
      <c r="M2133">
        <v>90</v>
      </c>
      <c r="N2133">
        <v>11.82</v>
      </c>
      <c r="O2133">
        <v>174.3</v>
      </c>
      <c r="P2133">
        <v>99</v>
      </c>
      <c r="Q2133">
        <v>7.84</v>
      </c>
      <c r="R2133">
        <v>11.7</v>
      </c>
      <c r="S2133">
        <v>1</v>
      </c>
      <c r="T2133">
        <v>3.16</v>
      </c>
      <c r="U2133" t="str">
        <f>IF(Append1[[#This Row],[total_intl_charge]] &lt;= MEDIAN(Append1[total_intl_charge]), "Low", "High")</f>
        <v>High</v>
      </c>
      <c r="V2133">
        <v>2</v>
      </c>
      <c r="W2133" t="s">
        <v>23</v>
      </c>
      <c r="X2133" s="1" t="s">
        <v>23</v>
      </c>
      <c r="Y2133">
        <f>IF(Append1[[#This Row],[churn]]="yes", 1,0)</f>
        <v>0</v>
      </c>
      <c r="Z2133" t="str">
        <f>IF(Append1[[#This Row],[total_eve_charge]]&lt;=15,"Low",
IF(Append1[[#This Row],[total_eve_charge]]&lt;=19,"Medium","High"))</f>
        <v>Low</v>
      </c>
      <c r="AA2133" s="1" t="str">
        <f>IF(Append1[[#This Row],[total_day_charge]]&gt;30,"Heavy User",
IF(Append1[[#This Row],[total_eve_charge]]&gt;20,"Evening User",
IF(Append1[[#This Row],[total_night_charge]]&gt;10,"Night User","Low User")))</f>
        <v>Low User</v>
      </c>
    </row>
    <row r="2134" spans="1:27" hidden="1" x14ac:dyDescent="0.3">
      <c r="A2134">
        <v>1383</v>
      </c>
      <c r="B2134" s="1" t="s">
        <v>75</v>
      </c>
      <c r="C2134">
        <v>68</v>
      </c>
      <c r="D2134" s="1" t="s">
        <v>22</v>
      </c>
      <c r="E2134" s="1">
        <v>0</v>
      </c>
      <c r="F2134" s="1" t="s">
        <v>23</v>
      </c>
      <c r="G2134">
        <v>0</v>
      </c>
      <c r="H2134" t="str">
        <f>IF(Append1[[#This Row],[number_vmail_messages]]&lt;=10, "Low",
IF(Append1[[#This Row],[number_vmail_messages]]&lt;=25, "Medium", "High"))</f>
        <v>Low</v>
      </c>
      <c r="I2134">
        <v>222.8</v>
      </c>
      <c r="J2134">
        <v>99</v>
      </c>
      <c r="K2134">
        <v>37.880000000000003</v>
      </c>
      <c r="L2134">
        <v>175.8</v>
      </c>
      <c r="M2134">
        <v>85</v>
      </c>
      <c r="N2134">
        <v>14.94</v>
      </c>
      <c r="O2134">
        <v>202</v>
      </c>
      <c r="P2134">
        <v>111</v>
      </c>
      <c r="Q2134">
        <v>9.09</v>
      </c>
      <c r="R2134">
        <v>11</v>
      </c>
      <c r="S2134">
        <v>3</v>
      </c>
      <c r="T2134">
        <v>2.97</v>
      </c>
      <c r="U2134" t="str">
        <f>IF(Append1[[#This Row],[total_intl_charge]] &lt;= MEDIAN(Append1[total_intl_charge]), "Low", "High")</f>
        <v>High</v>
      </c>
      <c r="V2134">
        <v>3</v>
      </c>
      <c r="W2134" t="s">
        <v>23</v>
      </c>
      <c r="X2134" s="1" t="s">
        <v>23</v>
      </c>
      <c r="Y2134">
        <f>IF(Append1[[#This Row],[churn]]="yes", 1,0)</f>
        <v>0</v>
      </c>
      <c r="Z2134" t="str">
        <f>IF(Append1[[#This Row],[total_eve_charge]]&lt;=15,"Low",
IF(Append1[[#This Row],[total_eve_charge]]&lt;=19,"Medium","High"))</f>
        <v>Low</v>
      </c>
      <c r="AA2134" s="1" t="str">
        <f>IF(Append1[[#This Row],[total_day_charge]]&gt;30,"Heavy User",
IF(Append1[[#This Row],[total_eve_charge]]&gt;20,"Evening User",
IF(Append1[[#This Row],[total_night_charge]]&gt;10,"Night User","Low User")))</f>
        <v>Heavy User</v>
      </c>
    </row>
    <row r="2135" spans="1:27" hidden="1" x14ac:dyDescent="0.3">
      <c r="A2135">
        <v>1384</v>
      </c>
      <c r="B2135" s="1" t="s">
        <v>51</v>
      </c>
      <c r="C2135">
        <v>54</v>
      </c>
      <c r="D2135" s="1" t="s">
        <v>22</v>
      </c>
      <c r="E2135" s="1">
        <v>1</v>
      </c>
      <c r="F2135" s="1" t="s">
        <v>23</v>
      </c>
      <c r="G2135">
        <v>0</v>
      </c>
      <c r="H2135" t="str">
        <f>IF(Append1[[#This Row],[number_vmail_messages]]&lt;=10, "Low",
IF(Append1[[#This Row],[number_vmail_messages]]&lt;=25, "Medium", "High"))</f>
        <v>Low</v>
      </c>
      <c r="I2135">
        <v>214.1</v>
      </c>
      <c r="J2135">
        <v>77</v>
      </c>
      <c r="K2135">
        <v>36.4</v>
      </c>
      <c r="L2135">
        <v>240.5</v>
      </c>
      <c r="M2135">
        <v>94</v>
      </c>
      <c r="N2135">
        <v>20.440000000000001</v>
      </c>
      <c r="O2135">
        <v>188.9</v>
      </c>
      <c r="P2135">
        <v>75</v>
      </c>
      <c r="Q2135">
        <v>8.5</v>
      </c>
      <c r="R2135">
        <v>10.1</v>
      </c>
      <c r="S2135">
        <v>3</v>
      </c>
      <c r="T2135">
        <v>2.73</v>
      </c>
      <c r="U2135" t="str">
        <f>IF(Append1[[#This Row],[total_intl_charge]] &lt;= MEDIAN(Append1[total_intl_charge]), "Low", "High")</f>
        <v>Low</v>
      </c>
      <c r="V2135">
        <v>1</v>
      </c>
      <c r="W2135" t="s">
        <v>23</v>
      </c>
      <c r="X2135" s="1" t="s">
        <v>24</v>
      </c>
      <c r="Y2135">
        <f>IF(Append1[[#This Row],[churn]]="yes", 1,0)</f>
        <v>0</v>
      </c>
      <c r="Z2135" t="str">
        <f>IF(Append1[[#This Row],[total_eve_charge]]&lt;=15,"Low",
IF(Append1[[#This Row],[total_eve_charge]]&lt;=19,"Medium","High"))</f>
        <v>High</v>
      </c>
      <c r="AA2135" s="1" t="str">
        <f>IF(Append1[[#This Row],[total_day_charge]]&gt;30,"Heavy User",
IF(Append1[[#This Row],[total_eve_charge]]&gt;20,"Evening User",
IF(Append1[[#This Row],[total_night_charge]]&gt;10,"Night User","Low User")))</f>
        <v>Heavy User</v>
      </c>
    </row>
    <row r="2136" spans="1:27" hidden="1" x14ac:dyDescent="0.3">
      <c r="A2136">
        <v>1385</v>
      </c>
      <c r="B2136" s="1" t="s">
        <v>37</v>
      </c>
      <c r="C2136">
        <v>107</v>
      </c>
      <c r="D2136" s="1" t="s">
        <v>32</v>
      </c>
      <c r="E2136" s="1">
        <v>0</v>
      </c>
      <c r="F2136" s="1" t="s">
        <v>23</v>
      </c>
      <c r="G2136">
        <v>0</v>
      </c>
      <c r="H2136" t="str">
        <f>IF(Append1[[#This Row],[number_vmail_messages]]&lt;=10, "Low",
IF(Append1[[#This Row],[number_vmail_messages]]&lt;=25, "Medium", "High"))</f>
        <v>Low</v>
      </c>
      <c r="I2136">
        <v>134</v>
      </c>
      <c r="J2136">
        <v>104</v>
      </c>
      <c r="K2136">
        <v>22.78</v>
      </c>
      <c r="L2136">
        <v>174.5</v>
      </c>
      <c r="M2136">
        <v>94</v>
      </c>
      <c r="N2136">
        <v>14.83</v>
      </c>
      <c r="O2136">
        <v>311.10000000000002</v>
      </c>
      <c r="P2136">
        <v>79</v>
      </c>
      <c r="Q2136">
        <v>14</v>
      </c>
      <c r="R2136">
        <v>7.3</v>
      </c>
      <c r="S2136">
        <v>3</v>
      </c>
      <c r="T2136">
        <v>1.97</v>
      </c>
      <c r="U2136" t="str">
        <f>IF(Append1[[#This Row],[total_intl_charge]] &lt;= MEDIAN(Append1[total_intl_charge]), "Low", "High")</f>
        <v>Low</v>
      </c>
      <c r="V2136">
        <v>3</v>
      </c>
      <c r="W2136" t="s">
        <v>23</v>
      </c>
      <c r="X2136" s="1" t="s">
        <v>23</v>
      </c>
      <c r="Y2136">
        <f>IF(Append1[[#This Row],[churn]]="yes", 1,0)</f>
        <v>0</v>
      </c>
      <c r="Z2136" t="str">
        <f>IF(Append1[[#This Row],[total_eve_charge]]&lt;=15,"Low",
IF(Append1[[#This Row],[total_eve_charge]]&lt;=19,"Medium","High"))</f>
        <v>Low</v>
      </c>
      <c r="AA2136" s="1" t="str">
        <f>IF(Append1[[#This Row],[total_day_charge]]&gt;30,"Heavy User",
IF(Append1[[#This Row],[total_eve_charge]]&gt;20,"Evening User",
IF(Append1[[#This Row],[total_night_charge]]&gt;10,"Night User","Low User")))</f>
        <v>Night User</v>
      </c>
    </row>
    <row r="2137" spans="1:27" hidden="1" x14ac:dyDescent="0.3">
      <c r="A2137">
        <v>1386</v>
      </c>
      <c r="B2137" s="1" t="s">
        <v>71</v>
      </c>
      <c r="C2137">
        <v>124</v>
      </c>
      <c r="D2137" s="1" t="s">
        <v>26</v>
      </c>
      <c r="E2137" s="1">
        <v>0</v>
      </c>
      <c r="F2137" s="1" t="s">
        <v>23</v>
      </c>
      <c r="G2137">
        <v>0</v>
      </c>
      <c r="H2137" t="str">
        <f>IF(Append1[[#This Row],[number_vmail_messages]]&lt;=10, "Low",
IF(Append1[[#This Row],[number_vmail_messages]]&lt;=25, "Medium", "High"))</f>
        <v>Low</v>
      </c>
      <c r="I2137">
        <v>184.8</v>
      </c>
      <c r="J2137">
        <v>74</v>
      </c>
      <c r="K2137">
        <v>31.42</v>
      </c>
      <c r="L2137">
        <v>175.1</v>
      </c>
      <c r="M2137">
        <v>84</v>
      </c>
      <c r="N2137">
        <v>14.88</v>
      </c>
      <c r="O2137">
        <v>158.19999999999999</v>
      </c>
      <c r="P2137">
        <v>95</v>
      </c>
      <c r="Q2137">
        <v>7.12</v>
      </c>
      <c r="R2137">
        <v>10.5</v>
      </c>
      <c r="S2137">
        <v>6</v>
      </c>
      <c r="T2137">
        <v>2.84</v>
      </c>
      <c r="U2137" t="str">
        <f>IF(Append1[[#This Row],[total_intl_charge]] &lt;= MEDIAN(Append1[total_intl_charge]), "Low", "High")</f>
        <v>High</v>
      </c>
      <c r="V2137">
        <v>1</v>
      </c>
      <c r="W2137" t="s">
        <v>23</v>
      </c>
      <c r="X2137" s="1" t="s">
        <v>23</v>
      </c>
      <c r="Y2137">
        <f>IF(Append1[[#This Row],[churn]]="yes", 1,0)</f>
        <v>0</v>
      </c>
      <c r="Z2137" t="str">
        <f>IF(Append1[[#This Row],[total_eve_charge]]&lt;=15,"Low",
IF(Append1[[#This Row],[total_eve_charge]]&lt;=19,"Medium","High"))</f>
        <v>Low</v>
      </c>
      <c r="AA2137" s="1" t="str">
        <f>IF(Append1[[#This Row],[total_day_charge]]&gt;30,"Heavy User",
IF(Append1[[#This Row],[total_eve_charge]]&gt;20,"Evening User",
IF(Append1[[#This Row],[total_night_charge]]&gt;10,"Night User","Low User")))</f>
        <v>Heavy User</v>
      </c>
    </row>
    <row r="2138" spans="1:27" x14ac:dyDescent="0.3">
      <c r="A2138">
        <v>1387</v>
      </c>
      <c r="B2138" s="1" t="s">
        <v>60</v>
      </c>
      <c r="C2138">
        <v>95</v>
      </c>
      <c r="D2138" s="1" t="s">
        <v>22</v>
      </c>
      <c r="E2138" s="1">
        <v>0</v>
      </c>
      <c r="F2138" s="1" t="s">
        <v>24</v>
      </c>
      <c r="G2138">
        <v>36</v>
      </c>
      <c r="H2138" t="str">
        <f>IF(Append1[[#This Row],[number_vmail_messages]]&lt;=10, "Low",
IF(Append1[[#This Row],[number_vmail_messages]]&lt;=25, "Medium", "High"))</f>
        <v>High</v>
      </c>
      <c r="I2138">
        <v>283.10000000000002</v>
      </c>
      <c r="J2138">
        <v>112</v>
      </c>
      <c r="K2138">
        <v>48.13</v>
      </c>
      <c r="L2138">
        <v>286.2</v>
      </c>
      <c r="M2138">
        <v>86</v>
      </c>
      <c r="N2138">
        <v>24.33</v>
      </c>
      <c r="O2138">
        <v>261.7</v>
      </c>
      <c r="P2138">
        <v>129</v>
      </c>
      <c r="Q2138">
        <v>11.78</v>
      </c>
      <c r="R2138">
        <v>11.3</v>
      </c>
      <c r="S2138">
        <v>3</v>
      </c>
      <c r="T2138">
        <v>3.05</v>
      </c>
      <c r="U2138" t="str">
        <f>IF(Append1[[#This Row],[total_intl_charge]] &lt;= MEDIAN(Append1[total_intl_charge]), "Low", "High")</f>
        <v>High</v>
      </c>
      <c r="V2138">
        <v>3</v>
      </c>
      <c r="W2138" t="s">
        <v>23</v>
      </c>
      <c r="X2138" s="1" t="s">
        <v>23</v>
      </c>
      <c r="Y2138">
        <f>IF(Append1[[#This Row],[churn]]="yes", 1,0)</f>
        <v>0</v>
      </c>
      <c r="Z2138" t="str">
        <f>IF(Append1[[#This Row],[total_eve_charge]]&lt;=15,"Low",
IF(Append1[[#This Row],[total_eve_charge]]&lt;=19,"Medium","High"))</f>
        <v>High</v>
      </c>
      <c r="AA2138" s="1" t="str">
        <f>IF(Append1[[#This Row],[total_day_charge]]&gt;30,"Heavy User",
IF(Append1[[#This Row],[total_eve_charge]]&gt;20,"Evening User",
IF(Append1[[#This Row],[total_night_charge]]&gt;10,"Night User","Low User")))</f>
        <v>Heavy User</v>
      </c>
    </row>
    <row r="2139" spans="1:27" hidden="1" x14ac:dyDescent="0.3">
      <c r="A2139">
        <v>1388</v>
      </c>
      <c r="B2139" s="1" t="s">
        <v>38</v>
      </c>
      <c r="C2139">
        <v>173</v>
      </c>
      <c r="D2139" s="1" t="s">
        <v>26</v>
      </c>
      <c r="E2139" s="1">
        <v>0</v>
      </c>
      <c r="F2139" s="1" t="s">
        <v>23</v>
      </c>
      <c r="G2139">
        <v>0</v>
      </c>
      <c r="H2139" t="str">
        <f>IF(Append1[[#This Row],[number_vmail_messages]]&lt;=10, "Low",
IF(Append1[[#This Row],[number_vmail_messages]]&lt;=25, "Medium", "High"))</f>
        <v>Low</v>
      </c>
      <c r="I2139">
        <v>291.8</v>
      </c>
      <c r="J2139">
        <v>143</v>
      </c>
      <c r="K2139">
        <v>49.61</v>
      </c>
      <c r="L2139">
        <v>214.3</v>
      </c>
      <c r="M2139">
        <v>134</v>
      </c>
      <c r="N2139">
        <v>18.22</v>
      </c>
      <c r="O2139">
        <v>151.19999999999999</v>
      </c>
      <c r="P2139">
        <v>119</v>
      </c>
      <c r="Q2139">
        <v>6.8</v>
      </c>
      <c r="R2139">
        <v>9.9</v>
      </c>
      <c r="S2139">
        <v>2</v>
      </c>
      <c r="T2139">
        <v>2.67</v>
      </c>
      <c r="U2139" t="str">
        <f>IF(Append1[[#This Row],[total_intl_charge]] &lt;= MEDIAN(Append1[total_intl_charge]), "Low", "High")</f>
        <v>Low</v>
      </c>
      <c r="V2139">
        <v>0</v>
      </c>
      <c r="W2139" t="s">
        <v>24</v>
      </c>
      <c r="X2139" s="1" t="s">
        <v>23</v>
      </c>
      <c r="Y2139">
        <f>IF(Append1[[#This Row],[churn]]="yes", 1,0)</f>
        <v>1</v>
      </c>
      <c r="Z2139" t="str">
        <f>IF(Append1[[#This Row],[total_eve_charge]]&lt;=15,"Low",
IF(Append1[[#This Row],[total_eve_charge]]&lt;=19,"Medium","High"))</f>
        <v>Medium</v>
      </c>
      <c r="AA2139" s="1" t="str">
        <f>IF(Append1[[#This Row],[total_day_charge]]&gt;30,"Heavy User",
IF(Append1[[#This Row],[total_eve_charge]]&gt;20,"Evening User",
IF(Append1[[#This Row],[total_night_charge]]&gt;10,"Night User","Low User")))</f>
        <v>Heavy User</v>
      </c>
    </row>
    <row r="2140" spans="1:27" hidden="1" x14ac:dyDescent="0.3">
      <c r="A2140">
        <v>1389</v>
      </c>
      <c r="B2140" s="1" t="s">
        <v>43</v>
      </c>
      <c r="C2140">
        <v>110</v>
      </c>
      <c r="D2140" s="1" t="s">
        <v>32</v>
      </c>
      <c r="E2140" s="1">
        <v>0</v>
      </c>
      <c r="F2140" s="1" t="s">
        <v>23</v>
      </c>
      <c r="G2140">
        <v>0</v>
      </c>
      <c r="H2140" t="str">
        <f>IF(Append1[[#This Row],[number_vmail_messages]]&lt;=10, "Low",
IF(Append1[[#This Row],[number_vmail_messages]]&lt;=25, "Medium", "High"))</f>
        <v>Low</v>
      </c>
      <c r="I2140">
        <v>222.7</v>
      </c>
      <c r="J2140">
        <v>94</v>
      </c>
      <c r="K2140">
        <v>37.86</v>
      </c>
      <c r="L2140">
        <v>105.8</v>
      </c>
      <c r="M2140">
        <v>98</v>
      </c>
      <c r="N2140">
        <v>8.99</v>
      </c>
      <c r="O2140">
        <v>214.8</v>
      </c>
      <c r="P2140">
        <v>78</v>
      </c>
      <c r="Q2140">
        <v>9.67</v>
      </c>
      <c r="R2140">
        <v>13.5</v>
      </c>
      <c r="S2140">
        <v>4</v>
      </c>
      <c r="T2140">
        <v>3.65</v>
      </c>
      <c r="U2140" t="str">
        <f>IF(Append1[[#This Row],[total_intl_charge]] &lt;= MEDIAN(Append1[total_intl_charge]), "Low", "High")</f>
        <v>High</v>
      </c>
      <c r="V2140">
        <v>1</v>
      </c>
      <c r="W2140" t="s">
        <v>23</v>
      </c>
      <c r="X2140" s="1" t="s">
        <v>23</v>
      </c>
      <c r="Y2140">
        <f>IF(Append1[[#This Row],[churn]]="yes", 1,0)</f>
        <v>0</v>
      </c>
      <c r="Z2140" t="str">
        <f>IF(Append1[[#This Row],[total_eve_charge]]&lt;=15,"Low",
IF(Append1[[#This Row],[total_eve_charge]]&lt;=19,"Medium","High"))</f>
        <v>Low</v>
      </c>
      <c r="AA2140" s="1" t="str">
        <f>IF(Append1[[#This Row],[total_day_charge]]&gt;30,"Heavy User",
IF(Append1[[#This Row],[total_eve_charge]]&gt;20,"Evening User",
IF(Append1[[#This Row],[total_night_charge]]&gt;10,"Night User","Low User")))</f>
        <v>Heavy User</v>
      </c>
    </row>
    <row r="2141" spans="1:27" hidden="1" x14ac:dyDescent="0.3">
      <c r="A2141">
        <v>1390</v>
      </c>
      <c r="B2141" s="1" t="s">
        <v>56</v>
      </c>
      <c r="C2141">
        <v>102</v>
      </c>
      <c r="D2141" s="1" t="s">
        <v>26</v>
      </c>
      <c r="E2141" s="1">
        <v>0</v>
      </c>
      <c r="F2141" s="1" t="s">
        <v>23</v>
      </c>
      <c r="G2141">
        <v>0</v>
      </c>
      <c r="H2141" t="str">
        <f>IF(Append1[[#This Row],[number_vmail_messages]]&lt;=10, "Low",
IF(Append1[[#This Row],[number_vmail_messages]]&lt;=25, "Medium", "High"))</f>
        <v>Low</v>
      </c>
      <c r="I2141">
        <v>174.5</v>
      </c>
      <c r="J2141">
        <v>79</v>
      </c>
      <c r="K2141">
        <v>29.67</v>
      </c>
      <c r="L2141">
        <v>236.8</v>
      </c>
      <c r="M2141">
        <v>136</v>
      </c>
      <c r="N2141">
        <v>20.13</v>
      </c>
      <c r="O2141">
        <v>270.39999999999998</v>
      </c>
      <c r="P2141">
        <v>110</v>
      </c>
      <c r="Q2141">
        <v>12.17</v>
      </c>
      <c r="R2141">
        <v>8.5</v>
      </c>
      <c r="S2141">
        <v>5</v>
      </c>
      <c r="T2141">
        <v>2.2999999999999998</v>
      </c>
      <c r="U2141" t="str">
        <f>IF(Append1[[#This Row],[total_intl_charge]] &lt;= MEDIAN(Append1[total_intl_charge]), "Low", "High")</f>
        <v>Low</v>
      </c>
      <c r="V2141">
        <v>0</v>
      </c>
      <c r="W2141" t="s">
        <v>23</v>
      </c>
      <c r="X2141" s="1" t="s">
        <v>23</v>
      </c>
      <c r="Y2141">
        <f>IF(Append1[[#This Row],[churn]]="yes", 1,0)</f>
        <v>0</v>
      </c>
      <c r="Z2141" t="str">
        <f>IF(Append1[[#This Row],[total_eve_charge]]&lt;=15,"Low",
IF(Append1[[#This Row],[total_eve_charge]]&lt;=19,"Medium","High"))</f>
        <v>High</v>
      </c>
      <c r="AA2141" s="1" t="str">
        <f>IF(Append1[[#This Row],[total_day_charge]]&gt;30,"Heavy User",
IF(Append1[[#This Row],[total_eve_charge]]&gt;20,"Evening User",
IF(Append1[[#This Row],[total_night_charge]]&gt;10,"Night User","Low User")))</f>
        <v>Evening User</v>
      </c>
    </row>
    <row r="2142" spans="1:27" hidden="1" x14ac:dyDescent="0.3">
      <c r="A2142">
        <v>1391</v>
      </c>
      <c r="B2142" s="1" t="s">
        <v>52</v>
      </c>
      <c r="C2142">
        <v>130</v>
      </c>
      <c r="D2142" s="1" t="s">
        <v>32</v>
      </c>
      <c r="E2142" s="1">
        <v>0</v>
      </c>
      <c r="F2142" s="1" t="s">
        <v>23</v>
      </c>
      <c r="G2142">
        <v>0</v>
      </c>
      <c r="H2142" t="str">
        <f>IF(Append1[[#This Row],[number_vmail_messages]]&lt;=10, "Low",
IF(Append1[[#This Row],[number_vmail_messages]]&lt;=25, "Medium", "High"))</f>
        <v>Low</v>
      </c>
      <c r="I2142">
        <v>68.400000000000006</v>
      </c>
      <c r="J2142">
        <v>86</v>
      </c>
      <c r="K2142">
        <v>11.63</v>
      </c>
      <c r="L2142">
        <v>193.3</v>
      </c>
      <c r="M2142">
        <v>110</v>
      </c>
      <c r="N2142">
        <v>16.43</v>
      </c>
      <c r="O2142">
        <v>171.5</v>
      </c>
      <c r="P2142">
        <v>139</v>
      </c>
      <c r="Q2142">
        <v>7.72</v>
      </c>
      <c r="R2142">
        <v>10.4</v>
      </c>
      <c r="S2142">
        <v>4</v>
      </c>
      <c r="T2142">
        <v>2.81</v>
      </c>
      <c r="U2142" t="str">
        <f>IF(Append1[[#This Row],[total_intl_charge]] &lt;= MEDIAN(Append1[total_intl_charge]), "Low", "High")</f>
        <v>High</v>
      </c>
      <c r="V2142">
        <v>0</v>
      </c>
      <c r="W2142" t="s">
        <v>23</v>
      </c>
      <c r="X2142" s="1" t="s">
        <v>23</v>
      </c>
      <c r="Y2142">
        <f>IF(Append1[[#This Row],[churn]]="yes", 1,0)</f>
        <v>0</v>
      </c>
      <c r="Z2142" t="str">
        <f>IF(Append1[[#This Row],[total_eve_charge]]&lt;=15,"Low",
IF(Append1[[#This Row],[total_eve_charge]]&lt;=19,"Medium","High"))</f>
        <v>Medium</v>
      </c>
      <c r="AA2142" s="1" t="str">
        <f>IF(Append1[[#This Row],[total_day_charge]]&gt;30,"Heavy User",
IF(Append1[[#This Row],[total_eve_charge]]&gt;20,"Evening User",
IF(Append1[[#This Row],[total_night_charge]]&gt;10,"Night User","Low User")))</f>
        <v>Low User</v>
      </c>
    </row>
    <row r="2143" spans="1:27" x14ac:dyDescent="0.3">
      <c r="A2143">
        <v>1392</v>
      </c>
      <c r="B2143" s="1" t="s">
        <v>50</v>
      </c>
      <c r="C2143">
        <v>91</v>
      </c>
      <c r="D2143" s="1" t="s">
        <v>32</v>
      </c>
      <c r="E2143" s="1">
        <v>0</v>
      </c>
      <c r="F2143" s="1" t="s">
        <v>24</v>
      </c>
      <c r="G2143">
        <v>31</v>
      </c>
      <c r="H2143" t="str">
        <f>IF(Append1[[#This Row],[number_vmail_messages]]&lt;=10, "Low",
IF(Append1[[#This Row],[number_vmail_messages]]&lt;=25, "Medium", "High"))</f>
        <v>High</v>
      </c>
      <c r="I2143">
        <v>273</v>
      </c>
      <c r="J2143">
        <v>78</v>
      </c>
      <c r="K2143">
        <v>46.41</v>
      </c>
      <c r="L2143">
        <v>215.5</v>
      </c>
      <c r="M2143">
        <v>98</v>
      </c>
      <c r="N2143">
        <v>18.32</v>
      </c>
      <c r="O2143">
        <v>104.7</v>
      </c>
      <c r="P2143">
        <v>114</v>
      </c>
      <c r="Q2143">
        <v>4.71</v>
      </c>
      <c r="R2143">
        <v>9.6</v>
      </c>
      <c r="S2143">
        <v>2</v>
      </c>
      <c r="T2143">
        <v>2.59</v>
      </c>
      <c r="U2143" t="str">
        <f>IF(Append1[[#This Row],[total_intl_charge]] &lt;= MEDIAN(Append1[total_intl_charge]), "Low", "High")</f>
        <v>Low</v>
      </c>
      <c r="V2143">
        <v>1</v>
      </c>
      <c r="W2143" t="s">
        <v>23</v>
      </c>
      <c r="X2143" s="1" t="s">
        <v>23</v>
      </c>
      <c r="Y2143">
        <f>IF(Append1[[#This Row],[churn]]="yes", 1,0)</f>
        <v>0</v>
      </c>
      <c r="Z2143" t="str">
        <f>IF(Append1[[#This Row],[total_eve_charge]]&lt;=15,"Low",
IF(Append1[[#This Row],[total_eve_charge]]&lt;=19,"Medium","High"))</f>
        <v>Medium</v>
      </c>
      <c r="AA2143" s="1" t="str">
        <f>IF(Append1[[#This Row],[total_day_charge]]&gt;30,"Heavy User",
IF(Append1[[#This Row],[total_eve_charge]]&gt;20,"Evening User",
IF(Append1[[#This Row],[total_night_charge]]&gt;10,"Night User","Low User")))</f>
        <v>Heavy User</v>
      </c>
    </row>
    <row r="2144" spans="1:27" hidden="1" x14ac:dyDescent="0.3">
      <c r="A2144">
        <v>1393</v>
      </c>
      <c r="B2144" s="1" t="s">
        <v>60</v>
      </c>
      <c r="C2144">
        <v>64</v>
      </c>
      <c r="D2144" s="1" t="s">
        <v>22</v>
      </c>
      <c r="E2144" s="1">
        <v>1</v>
      </c>
      <c r="F2144" s="1" t="s">
        <v>23</v>
      </c>
      <c r="G2144">
        <v>0</v>
      </c>
      <c r="H2144" t="str">
        <f>IF(Append1[[#This Row],[number_vmail_messages]]&lt;=10, "Low",
IF(Append1[[#This Row],[number_vmail_messages]]&lt;=25, "Medium", "High"))</f>
        <v>Low</v>
      </c>
      <c r="I2144">
        <v>225.3</v>
      </c>
      <c r="J2144">
        <v>134</v>
      </c>
      <c r="K2144">
        <v>38.299999999999997</v>
      </c>
      <c r="L2144">
        <v>108.2</v>
      </c>
      <c r="M2144">
        <v>87</v>
      </c>
      <c r="N2144">
        <v>9.1999999999999993</v>
      </c>
      <c r="O2144">
        <v>139.6</v>
      </c>
      <c r="P2144">
        <v>132</v>
      </c>
      <c r="Q2144">
        <v>6.28</v>
      </c>
      <c r="R2144">
        <v>17.3</v>
      </c>
      <c r="S2144">
        <v>9</v>
      </c>
      <c r="T2144">
        <v>4.67</v>
      </c>
      <c r="U2144" t="str">
        <f>IF(Append1[[#This Row],[total_intl_charge]] &lt;= MEDIAN(Append1[total_intl_charge]), "Low", "High")</f>
        <v>High</v>
      </c>
      <c r="V2144">
        <v>1</v>
      </c>
      <c r="W2144" t="s">
        <v>24</v>
      </c>
      <c r="X2144" s="1" t="s">
        <v>24</v>
      </c>
      <c r="Y2144">
        <f>IF(Append1[[#This Row],[churn]]="yes", 1,0)</f>
        <v>1</v>
      </c>
      <c r="Z2144" t="str">
        <f>IF(Append1[[#This Row],[total_eve_charge]]&lt;=15,"Low",
IF(Append1[[#This Row],[total_eve_charge]]&lt;=19,"Medium","High"))</f>
        <v>Low</v>
      </c>
      <c r="AA2144" s="1" t="str">
        <f>IF(Append1[[#This Row],[total_day_charge]]&gt;30,"Heavy User",
IF(Append1[[#This Row],[total_eve_charge]]&gt;20,"Evening User",
IF(Append1[[#This Row],[total_night_charge]]&gt;10,"Night User","Low User")))</f>
        <v>Heavy User</v>
      </c>
    </row>
    <row r="2145" spans="1:27" x14ac:dyDescent="0.3">
      <c r="A2145">
        <v>1394</v>
      </c>
      <c r="B2145" s="1" t="s">
        <v>75</v>
      </c>
      <c r="C2145">
        <v>176</v>
      </c>
      <c r="D2145" s="1" t="s">
        <v>22</v>
      </c>
      <c r="E2145" s="1">
        <v>0</v>
      </c>
      <c r="F2145" s="1" t="s">
        <v>24</v>
      </c>
      <c r="G2145">
        <v>23</v>
      </c>
      <c r="H2145" t="str">
        <f>IF(Append1[[#This Row],[number_vmail_messages]]&lt;=10, "Low",
IF(Append1[[#This Row],[number_vmail_messages]]&lt;=25, "Medium", "High"))</f>
        <v>Medium</v>
      </c>
      <c r="I2145">
        <v>283.2</v>
      </c>
      <c r="J2145">
        <v>130</v>
      </c>
      <c r="K2145">
        <v>48.14</v>
      </c>
      <c r="L2145">
        <v>162.6</v>
      </c>
      <c r="M2145">
        <v>74</v>
      </c>
      <c r="N2145">
        <v>13.82</v>
      </c>
      <c r="O2145">
        <v>177.7</v>
      </c>
      <c r="P2145">
        <v>104</v>
      </c>
      <c r="Q2145">
        <v>8</v>
      </c>
      <c r="R2145">
        <v>7.2</v>
      </c>
      <c r="S2145">
        <v>6</v>
      </c>
      <c r="T2145">
        <v>1.94</v>
      </c>
      <c r="U2145" t="str">
        <f>IF(Append1[[#This Row],[total_intl_charge]] &lt;= MEDIAN(Append1[total_intl_charge]), "Low", "High")</f>
        <v>Low</v>
      </c>
      <c r="V2145">
        <v>1</v>
      </c>
      <c r="W2145" t="s">
        <v>23</v>
      </c>
      <c r="X2145" s="1" t="s">
        <v>23</v>
      </c>
      <c r="Y2145">
        <f>IF(Append1[[#This Row],[churn]]="yes", 1,0)</f>
        <v>0</v>
      </c>
      <c r="Z2145" t="str">
        <f>IF(Append1[[#This Row],[total_eve_charge]]&lt;=15,"Low",
IF(Append1[[#This Row],[total_eve_charge]]&lt;=19,"Medium","High"))</f>
        <v>Low</v>
      </c>
      <c r="AA2145" s="1" t="str">
        <f>IF(Append1[[#This Row],[total_day_charge]]&gt;30,"Heavy User",
IF(Append1[[#This Row],[total_eve_charge]]&gt;20,"Evening User",
IF(Append1[[#This Row],[total_night_charge]]&gt;10,"Night User","Low User")))</f>
        <v>Heavy User</v>
      </c>
    </row>
    <row r="2146" spans="1:27" hidden="1" x14ac:dyDescent="0.3">
      <c r="A2146">
        <v>1395</v>
      </c>
      <c r="B2146" s="1" t="s">
        <v>55</v>
      </c>
      <c r="C2146">
        <v>93</v>
      </c>
      <c r="D2146" s="1" t="s">
        <v>26</v>
      </c>
      <c r="E2146" s="1">
        <v>1</v>
      </c>
      <c r="F2146" s="1" t="s">
        <v>23</v>
      </c>
      <c r="G2146">
        <v>0</v>
      </c>
      <c r="H2146" t="str">
        <f>IF(Append1[[#This Row],[number_vmail_messages]]&lt;=10, "Low",
IF(Append1[[#This Row],[number_vmail_messages]]&lt;=25, "Medium", "High"))</f>
        <v>Low</v>
      </c>
      <c r="I2146">
        <v>131.4</v>
      </c>
      <c r="J2146">
        <v>78</v>
      </c>
      <c r="K2146">
        <v>22.34</v>
      </c>
      <c r="L2146">
        <v>219.7</v>
      </c>
      <c r="M2146">
        <v>106</v>
      </c>
      <c r="N2146">
        <v>18.670000000000002</v>
      </c>
      <c r="O2146">
        <v>155.69999999999999</v>
      </c>
      <c r="P2146">
        <v>103</v>
      </c>
      <c r="Q2146">
        <v>7.01</v>
      </c>
      <c r="R2146">
        <v>11.1</v>
      </c>
      <c r="S2146">
        <v>2</v>
      </c>
      <c r="T2146">
        <v>3</v>
      </c>
      <c r="U2146" t="str">
        <f>IF(Append1[[#This Row],[total_intl_charge]] &lt;= MEDIAN(Append1[total_intl_charge]), "Low", "High")</f>
        <v>High</v>
      </c>
      <c r="V2146">
        <v>1</v>
      </c>
      <c r="W2146" t="s">
        <v>24</v>
      </c>
      <c r="X2146" s="1" t="s">
        <v>24</v>
      </c>
      <c r="Y2146">
        <f>IF(Append1[[#This Row],[churn]]="yes", 1,0)</f>
        <v>1</v>
      </c>
      <c r="Z2146" t="str">
        <f>IF(Append1[[#This Row],[total_eve_charge]]&lt;=15,"Low",
IF(Append1[[#This Row],[total_eve_charge]]&lt;=19,"Medium","High"))</f>
        <v>Medium</v>
      </c>
      <c r="AA2146" s="1" t="str">
        <f>IF(Append1[[#This Row],[total_day_charge]]&gt;30,"Heavy User",
IF(Append1[[#This Row],[total_eve_charge]]&gt;20,"Evening User",
IF(Append1[[#This Row],[total_night_charge]]&gt;10,"Night User","Low User")))</f>
        <v>Low User</v>
      </c>
    </row>
    <row r="2147" spans="1:27" x14ac:dyDescent="0.3">
      <c r="A2147">
        <v>1396</v>
      </c>
      <c r="B2147" s="1" t="s">
        <v>37</v>
      </c>
      <c r="C2147">
        <v>84</v>
      </c>
      <c r="D2147" s="1" t="s">
        <v>26</v>
      </c>
      <c r="E2147" s="1">
        <v>0</v>
      </c>
      <c r="F2147" s="1" t="s">
        <v>24</v>
      </c>
      <c r="G2147">
        <v>12</v>
      </c>
      <c r="H2147" t="str">
        <f>IF(Append1[[#This Row],[number_vmail_messages]]&lt;=10, "Low",
IF(Append1[[#This Row],[number_vmail_messages]]&lt;=25, "Medium", "High"))</f>
        <v>Medium</v>
      </c>
      <c r="I2147">
        <v>89.7</v>
      </c>
      <c r="J2147">
        <v>87</v>
      </c>
      <c r="K2147">
        <v>15.25</v>
      </c>
      <c r="L2147">
        <v>138.6</v>
      </c>
      <c r="M2147">
        <v>73</v>
      </c>
      <c r="N2147">
        <v>11.78</v>
      </c>
      <c r="O2147">
        <v>165.8</v>
      </c>
      <c r="P2147">
        <v>114</v>
      </c>
      <c r="Q2147">
        <v>7.46</v>
      </c>
      <c r="R2147">
        <v>10.7</v>
      </c>
      <c r="S2147">
        <v>2</v>
      </c>
      <c r="T2147">
        <v>2.89</v>
      </c>
      <c r="U2147" t="str">
        <f>IF(Append1[[#This Row],[total_intl_charge]] &lt;= MEDIAN(Append1[total_intl_charge]), "Low", "High")</f>
        <v>High</v>
      </c>
      <c r="V2147">
        <v>1</v>
      </c>
      <c r="W2147" t="s">
        <v>23</v>
      </c>
      <c r="X2147" s="1" t="s">
        <v>23</v>
      </c>
      <c r="Y2147">
        <f>IF(Append1[[#This Row],[churn]]="yes", 1,0)</f>
        <v>0</v>
      </c>
      <c r="Z2147" t="str">
        <f>IF(Append1[[#This Row],[total_eve_charge]]&lt;=15,"Low",
IF(Append1[[#This Row],[total_eve_charge]]&lt;=19,"Medium","High"))</f>
        <v>Low</v>
      </c>
      <c r="AA2147" s="1" t="str">
        <f>IF(Append1[[#This Row],[total_day_charge]]&gt;30,"Heavy User",
IF(Append1[[#This Row],[total_eve_charge]]&gt;20,"Evening User",
IF(Append1[[#This Row],[total_night_charge]]&gt;10,"Night User","Low User")))</f>
        <v>Low User</v>
      </c>
    </row>
    <row r="2148" spans="1:27" hidden="1" x14ac:dyDescent="0.3">
      <c r="A2148">
        <v>1397</v>
      </c>
      <c r="B2148" s="1" t="s">
        <v>62</v>
      </c>
      <c r="C2148">
        <v>138</v>
      </c>
      <c r="D2148" s="1" t="s">
        <v>26</v>
      </c>
      <c r="E2148" s="1">
        <v>0</v>
      </c>
      <c r="F2148" s="1" t="s">
        <v>23</v>
      </c>
      <c r="G2148">
        <v>0</v>
      </c>
      <c r="H2148" t="str">
        <f>IF(Append1[[#This Row],[number_vmail_messages]]&lt;=10, "Low",
IF(Append1[[#This Row],[number_vmail_messages]]&lt;=25, "Medium", "High"))</f>
        <v>Low</v>
      </c>
      <c r="I2148">
        <v>127.1</v>
      </c>
      <c r="J2148">
        <v>102</v>
      </c>
      <c r="K2148">
        <v>21.61</v>
      </c>
      <c r="L2148">
        <v>247.7</v>
      </c>
      <c r="M2148">
        <v>106</v>
      </c>
      <c r="N2148">
        <v>21.05</v>
      </c>
      <c r="O2148">
        <v>207.7</v>
      </c>
      <c r="P2148">
        <v>75</v>
      </c>
      <c r="Q2148">
        <v>9.35</v>
      </c>
      <c r="R2148">
        <v>5</v>
      </c>
      <c r="S2148">
        <v>3</v>
      </c>
      <c r="T2148">
        <v>1.35</v>
      </c>
      <c r="U2148" t="str">
        <f>IF(Append1[[#This Row],[total_intl_charge]] &lt;= MEDIAN(Append1[total_intl_charge]), "Low", "High")</f>
        <v>Low</v>
      </c>
      <c r="V2148">
        <v>3</v>
      </c>
      <c r="W2148" t="s">
        <v>23</v>
      </c>
      <c r="X2148" s="1" t="s">
        <v>23</v>
      </c>
      <c r="Y2148">
        <f>IF(Append1[[#This Row],[churn]]="yes", 1,0)</f>
        <v>0</v>
      </c>
      <c r="Z2148" t="str">
        <f>IF(Append1[[#This Row],[total_eve_charge]]&lt;=15,"Low",
IF(Append1[[#This Row],[total_eve_charge]]&lt;=19,"Medium","High"))</f>
        <v>High</v>
      </c>
      <c r="AA2148" s="1" t="str">
        <f>IF(Append1[[#This Row],[total_day_charge]]&gt;30,"Heavy User",
IF(Append1[[#This Row],[total_eve_charge]]&gt;20,"Evening User",
IF(Append1[[#This Row],[total_night_charge]]&gt;10,"Night User","Low User")))</f>
        <v>Evening User</v>
      </c>
    </row>
    <row r="2149" spans="1:27" x14ac:dyDescent="0.3">
      <c r="A2149">
        <v>1398</v>
      </c>
      <c r="B2149" s="1" t="s">
        <v>70</v>
      </c>
      <c r="C2149">
        <v>101</v>
      </c>
      <c r="D2149" s="1" t="s">
        <v>22</v>
      </c>
      <c r="E2149" s="1">
        <v>0</v>
      </c>
      <c r="F2149" s="1" t="s">
        <v>24</v>
      </c>
      <c r="G2149">
        <v>28</v>
      </c>
      <c r="H2149" t="str">
        <f>IF(Append1[[#This Row],[number_vmail_messages]]&lt;=10, "Low",
IF(Append1[[#This Row],[number_vmail_messages]]&lt;=25, "Medium", "High"))</f>
        <v>High</v>
      </c>
      <c r="I2149">
        <v>105.9</v>
      </c>
      <c r="J2149">
        <v>132</v>
      </c>
      <c r="K2149">
        <v>18</v>
      </c>
      <c r="L2149">
        <v>231.7</v>
      </c>
      <c r="M2149">
        <v>107</v>
      </c>
      <c r="N2149">
        <v>19.690000000000001</v>
      </c>
      <c r="O2149">
        <v>281.3</v>
      </c>
      <c r="P2149">
        <v>120</v>
      </c>
      <c r="Q2149">
        <v>12.66</v>
      </c>
      <c r="R2149">
        <v>10.7</v>
      </c>
      <c r="S2149">
        <v>5</v>
      </c>
      <c r="T2149">
        <v>2.89</v>
      </c>
      <c r="U2149" t="str">
        <f>IF(Append1[[#This Row],[total_intl_charge]] &lt;= MEDIAN(Append1[total_intl_charge]), "Low", "High")</f>
        <v>High</v>
      </c>
      <c r="V2149">
        <v>1</v>
      </c>
      <c r="W2149" t="s">
        <v>23</v>
      </c>
      <c r="X2149" s="1" t="s">
        <v>23</v>
      </c>
      <c r="Y2149">
        <f>IF(Append1[[#This Row],[churn]]="yes", 1,0)</f>
        <v>0</v>
      </c>
      <c r="Z2149" t="str">
        <f>IF(Append1[[#This Row],[total_eve_charge]]&lt;=15,"Low",
IF(Append1[[#This Row],[total_eve_charge]]&lt;=19,"Medium","High"))</f>
        <v>High</v>
      </c>
      <c r="AA2149" s="1" t="str">
        <f>IF(Append1[[#This Row],[total_day_charge]]&gt;30,"Heavy User",
IF(Append1[[#This Row],[total_eve_charge]]&gt;20,"Evening User",
IF(Append1[[#This Row],[total_night_charge]]&gt;10,"Night User","Low User")))</f>
        <v>Night User</v>
      </c>
    </row>
    <row r="2150" spans="1:27" hidden="1" x14ac:dyDescent="0.3">
      <c r="A2150">
        <v>1399</v>
      </c>
      <c r="B2150" s="1" t="s">
        <v>56</v>
      </c>
      <c r="C2150">
        <v>136</v>
      </c>
      <c r="D2150" s="1" t="s">
        <v>32</v>
      </c>
      <c r="E2150" s="1">
        <v>0</v>
      </c>
      <c r="F2150" s="1" t="s">
        <v>23</v>
      </c>
      <c r="G2150">
        <v>0</v>
      </c>
      <c r="H2150" t="str">
        <f>IF(Append1[[#This Row],[number_vmail_messages]]&lt;=10, "Low",
IF(Append1[[#This Row],[number_vmail_messages]]&lt;=25, "Medium", "High"))</f>
        <v>Low</v>
      </c>
      <c r="I2150">
        <v>142.30000000000001</v>
      </c>
      <c r="J2150">
        <v>79</v>
      </c>
      <c r="K2150">
        <v>24.19</v>
      </c>
      <c r="L2150">
        <v>158</v>
      </c>
      <c r="M2150">
        <v>113</v>
      </c>
      <c r="N2150">
        <v>13.43</v>
      </c>
      <c r="O2150">
        <v>177.5</v>
      </c>
      <c r="P2150">
        <v>75</v>
      </c>
      <c r="Q2150">
        <v>7.99</v>
      </c>
      <c r="R2150">
        <v>6</v>
      </c>
      <c r="S2150">
        <v>11</v>
      </c>
      <c r="T2150">
        <v>1.62</v>
      </c>
      <c r="U2150" t="str">
        <f>IF(Append1[[#This Row],[total_intl_charge]] &lt;= MEDIAN(Append1[total_intl_charge]), "Low", "High")</f>
        <v>Low</v>
      </c>
      <c r="V2150">
        <v>2</v>
      </c>
      <c r="W2150" t="s">
        <v>23</v>
      </c>
      <c r="X2150" s="1" t="s">
        <v>23</v>
      </c>
      <c r="Y2150">
        <f>IF(Append1[[#This Row],[churn]]="yes", 1,0)</f>
        <v>0</v>
      </c>
      <c r="Z2150" t="str">
        <f>IF(Append1[[#This Row],[total_eve_charge]]&lt;=15,"Low",
IF(Append1[[#This Row],[total_eve_charge]]&lt;=19,"Medium","High"))</f>
        <v>Low</v>
      </c>
      <c r="AA2150" s="1" t="str">
        <f>IF(Append1[[#This Row],[total_day_charge]]&gt;30,"Heavy User",
IF(Append1[[#This Row],[total_eve_charge]]&gt;20,"Evening User",
IF(Append1[[#This Row],[total_night_charge]]&gt;10,"Night User","Low User")))</f>
        <v>Low User</v>
      </c>
    </row>
    <row r="2151" spans="1:27" x14ac:dyDescent="0.3">
      <c r="A2151">
        <v>1400</v>
      </c>
      <c r="B2151" s="1" t="s">
        <v>42</v>
      </c>
      <c r="C2151">
        <v>132</v>
      </c>
      <c r="D2151" s="1" t="s">
        <v>32</v>
      </c>
      <c r="E2151" s="1">
        <v>0</v>
      </c>
      <c r="F2151" s="1" t="s">
        <v>24</v>
      </c>
      <c r="G2151">
        <v>36</v>
      </c>
      <c r="H2151" t="str">
        <f>IF(Append1[[#This Row],[number_vmail_messages]]&lt;=10, "Low",
IF(Append1[[#This Row],[number_vmail_messages]]&lt;=25, "Medium", "High"))</f>
        <v>High</v>
      </c>
      <c r="I2151">
        <v>201.9</v>
      </c>
      <c r="J2151">
        <v>93</v>
      </c>
      <c r="K2151">
        <v>34.32</v>
      </c>
      <c r="L2151">
        <v>156.30000000000001</v>
      </c>
      <c r="M2151">
        <v>75</v>
      </c>
      <c r="N2151">
        <v>13.29</v>
      </c>
      <c r="O2151">
        <v>131.30000000000001</v>
      </c>
      <c r="P2151">
        <v>92</v>
      </c>
      <c r="Q2151">
        <v>5.91</v>
      </c>
      <c r="R2151">
        <v>13.7</v>
      </c>
      <c r="S2151">
        <v>5</v>
      </c>
      <c r="T2151">
        <v>3.7</v>
      </c>
      <c r="U2151" t="str">
        <f>IF(Append1[[#This Row],[total_intl_charge]] &lt;= MEDIAN(Append1[total_intl_charge]), "Low", "High")</f>
        <v>High</v>
      </c>
      <c r="V2151">
        <v>0</v>
      </c>
      <c r="W2151" t="s">
        <v>23</v>
      </c>
      <c r="X2151" s="1" t="s">
        <v>23</v>
      </c>
      <c r="Y2151">
        <f>IF(Append1[[#This Row],[churn]]="yes", 1,0)</f>
        <v>0</v>
      </c>
      <c r="Z2151" t="str">
        <f>IF(Append1[[#This Row],[total_eve_charge]]&lt;=15,"Low",
IF(Append1[[#This Row],[total_eve_charge]]&lt;=19,"Medium","High"))</f>
        <v>Low</v>
      </c>
      <c r="AA2151" s="1" t="str">
        <f>IF(Append1[[#This Row],[total_day_charge]]&gt;30,"Heavy User",
IF(Append1[[#This Row],[total_eve_charge]]&gt;20,"Evening User",
IF(Append1[[#This Row],[total_night_charge]]&gt;10,"Night User","Low User")))</f>
        <v>Heavy User</v>
      </c>
    </row>
    <row r="2152" spans="1:27" hidden="1" x14ac:dyDescent="0.3">
      <c r="A2152">
        <v>1401</v>
      </c>
      <c r="B2152" s="1" t="s">
        <v>62</v>
      </c>
      <c r="C2152">
        <v>128</v>
      </c>
      <c r="D2152" s="1" t="s">
        <v>22</v>
      </c>
      <c r="E2152" s="1">
        <v>0</v>
      </c>
      <c r="F2152" s="1" t="s">
        <v>23</v>
      </c>
      <c r="G2152">
        <v>0</v>
      </c>
      <c r="H2152" t="str">
        <f>IF(Append1[[#This Row],[number_vmail_messages]]&lt;=10, "Low",
IF(Append1[[#This Row],[number_vmail_messages]]&lt;=25, "Medium", "High"))</f>
        <v>Low</v>
      </c>
      <c r="I2152">
        <v>247.3</v>
      </c>
      <c r="J2152">
        <v>91</v>
      </c>
      <c r="K2152">
        <v>42.04</v>
      </c>
      <c r="L2152">
        <v>182.7</v>
      </c>
      <c r="M2152">
        <v>60</v>
      </c>
      <c r="N2152">
        <v>15.53</v>
      </c>
      <c r="O2152">
        <v>143.19999999999999</v>
      </c>
      <c r="P2152">
        <v>112</v>
      </c>
      <c r="Q2152">
        <v>6.44</v>
      </c>
      <c r="R2152">
        <v>14.7</v>
      </c>
      <c r="S2152">
        <v>2</v>
      </c>
      <c r="T2152">
        <v>3.97</v>
      </c>
      <c r="U2152" t="str">
        <f>IF(Append1[[#This Row],[total_intl_charge]] &lt;= MEDIAN(Append1[total_intl_charge]), "Low", "High")</f>
        <v>High</v>
      </c>
      <c r="V2152">
        <v>3</v>
      </c>
      <c r="W2152" t="s">
        <v>23</v>
      </c>
      <c r="X2152" s="1" t="s">
        <v>23</v>
      </c>
      <c r="Y2152">
        <f>IF(Append1[[#This Row],[churn]]="yes", 1,0)</f>
        <v>0</v>
      </c>
      <c r="Z2152" t="str">
        <f>IF(Append1[[#This Row],[total_eve_charge]]&lt;=15,"Low",
IF(Append1[[#This Row],[total_eve_charge]]&lt;=19,"Medium","High"))</f>
        <v>Medium</v>
      </c>
      <c r="AA2152" s="1" t="str">
        <f>IF(Append1[[#This Row],[total_day_charge]]&gt;30,"Heavy User",
IF(Append1[[#This Row],[total_eve_charge]]&gt;20,"Evening User",
IF(Append1[[#This Row],[total_night_charge]]&gt;10,"Night User","Low User")))</f>
        <v>Heavy User</v>
      </c>
    </row>
    <row r="2153" spans="1:27" x14ac:dyDescent="0.3">
      <c r="A2153">
        <v>1402</v>
      </c>
      <c r="B2153" s="1" t="s">
        <v>25</v>
      </c>
      <c r="C2153">
        <v>92</v>
      </c>
      <c r="D2153" s="1" t="s">
        <v>32</v>
      </c>
      <c r="E2153" s="1">
        <v>0</v>
      </c>
      <c r="F2153" s="1" t="s">
        <v>24</v>
      </c>
      <c r="G2153">
        <v>38</v>
      </c>
      <c r="H2153" t="str">
        <f>IF(Append1[[#This Row],[number_vmail_messages]]&lt;=10, "Low",
IF(Append1[[#This Row],[number_vmail_messages]]&lt;=25, "Medium", "High"))</f>
        <v>High</v>
      </c>
      <c r="I2153">
        <v>242.2</v>
      </c>
      <c r="J2153">
        <v>96</v>
      </c>
      <c r="K2153">
        <v>41.17</v>
      </c>
      <c r="L2153">
        <v>159.69999999999999</v>
      </c>
      <c r="M2153">
        <v>144</v>
      </c>
      <c r="N2153">
        <v>13.57</v>
      </c>
      <c r="O2153">
        <v>210</v>
      </c>
      <c r="P2153">
        <v>108</v>
      </c>
      <c r="Q2153">
        <v>9.4499999999999993</v>
      </c>
      <c r="R2153">
        <v>8.9</v>
      </c>
      <c r="S2153">
        <v>1</v>
      </c>
      <c r="T2153">
        <v>2.4</v>
      </c>
      <c r="U2153" t="str">
        <f>IF(Append1[[#This Row],[total_intl_charge]] &lt;= MEDIAN(Append1[total_intl_charge]), "Low", "High")</f>
        <v>Low</v>
      </c>
      <c r="V2153">
        <v>1</v>
      </c>
      <c r="W2153" t="s">
        <v>23</v>
      </c>
      <c r="X2153" s="1" t="s">
        <v>23</v>
      </c>
      <c r="Y2153">
        <f>IF(Append1[[#This Row],[churn]]="yes", 1,0)</f>
        <v>0</v>
      </c>
      <c r="Z2153" t="str">
        <f>IF(Append1[[#This Row],[total_eve_charge]]&lt;=15,"Low",
IF(Append1[[#This Row],[total_eve_charge]]&lt;=19,"Medium","High"))</f>
        <v>Low</v>
      </c>
      <c r="AA2153" s="1" t="str">
        <f>IF(Append1[[#This Row],[total_day_charge]]&gt;30,"Heavy User",
IF(Append1[[#This Row],[total_eve_charge]]&gt;20,"Evening User",
IF(Append1[[#This Row],[total_night_charge]]&gt;10,"Night User","Low User")))</f>
        <v>Heavy User</v>
      </c>
    </row>
    <row r="2154" spans="1:27" hidden="1" x14ac:dyDescent="0.3">
      <c r="A2154">
        <v>1403</v>
      </c>
      <c r="B2154" s="1" t="s">
        <v>25</v>
      </c>
      <c r="C2154">
        <v>197</v>
      </c>
      <c r="D2154" s="1" t="s">
        <v>22</v>
      </c>
      <c r="E2154" s="1">
        <v>1</v>
      </c>
      <c r="F2154" s="1" t="s">
        <v>23</v>
      </c>
      <c r="G2154">
        <v>0</v>
      </c>
      <c r="H2154" t="str">
        <f>IF(Append1[[#This Row],[number_vmail_messages]]&lt;=10, "Low",
IF(Append1[[#This Row],[number_vmail_messages]]&lt;=25, "Medium", "High"))</f>
        <v>Low</v>
      </c>
      <c r="I2154">
        <v>127.3</v>
      </c>
      <c r="J2154">
        <v>80</v>
      </c>
      <c r="K2154">
        <v>21.64</v>
      </c>
      <c r="L2154">
        <v>222.3</v>
      </c>
      <c r="M2154">
        <v>115</v>
      </c>
      <c r="N2154">
        <v>18.899999999999999</v>
      </c>
      <c r="O2154">
        <v>173.9</v>
      </c>
      <c r="P2154">
        <v>95</v>
      </c>
      <c r="Q2154">
        <v>7.83</v>
      </c>
      <c r="R2154">
        <v>13.7</v>
      </c>
      <c r="S2154">
        <v>5</v>
      </c>
      <c r="T2154">
        <v>3.7</v>
      </c>
      <c r="U2154" t="str">
        <f>IF(Append1[[#This Row],[total_intl_charge]] &lt;= MEDIAN(Append1[total_intl_charge]), "Low", "High")</f>
        <v>High</v>
      </c>
      <c r="V2154">
        <v>5</v>
      </c>
      <c r="W2154" t="s">
        <v>24</v>
      </c>
      <c r="X2154" s="1" t="s">
        <v>24</v>
      </c>
      <c r="Y2154">
        <f>IF(Append1[[#This Row],[churn]]="yes", 1,0)</f>
        <v>1</v>
      </c>
      <c r="Z2154" t="str">
        <f>IF(Append1[[#This Row],[total_eve_charge]]&lt;=15,"Low",
IF(Append1[[#This Row],[total_eve_charge]]&lt;=19,"Medium","High"))</f>
        <v>Medium</v>
      </c>
      <c r="AA2154" s="1" t="str">
        <f>IF(Append1[[#This Row],[total_day_charge]]&gt;30,"Heavy User",
IF(Append1[[#This Row],[total_eve_charge]]&gt;20,"Evening User",
IF(Append1[[#This Row],[total_night_charge]]&gt;10,"Night User","Low User")))</f>
        <v>Low User</v>
      </c>
    </row>
    <row r="2155" spans="1:27" hidden="1" x14ac:dyDescent="0.3">
      <c r="A2155">
        <v>1404</v>
      </c>
      <c r="B2155" s="1" t="s">
        <v>71</v>
      </c>
      <c r="C2155">
        <v>191</v>
      </c>
      <c r="D2155" s="1" t="s">
        <v>32</v>
      </c>
      <c r="E2155" s="1">
        <v>0</v>
      </c>
      <c r="F2155" s="1" t="s">
        <v>23</v>
      </c>
      <c r="G2155">
        <v>0</v>
      </c>
      <c r="H2155" t="str">
        <f>IF(Append1[[#This Row],[number_vmail_messages]]&lt;=10, "Low",
IF(Append1[[#This Row],[number_vmail_messages]]&lt;=25, "Medium", "High"))</f>
        <v>Low</v>
      </c>
      <c r="I2155">
        <v>162</v>
      </c>
      <c r="J2155">
        <v>104</v>
      </c>
      <c r="K2155">
        <v>27.54</v>
      </c>
      <c r="L2155">
        <v>241.2</v>
      </c>
      <c r="M2155">
        <v>120</v>
      </c>
      <c r="N2155">
        <v>20.5</v>
      </c>
      <c r="O2155">
        <v>210.4</v>
      </c>
      <c r="P2155">
        <v>83</v>
      </c>
      <c r="Q2155">
        <v>9.4700000000000006</v>
      </c>
      <c r="R2155">
        <v>10.9</v>
      </c>
      <c r="S2155">
        <v>7</v>
      </c>
      <c r="T2155">
        <v>2.94</v>
      </c>
      <c r="U2155" t="str">
        <f>IF(Append1[[#This Row],[total_intl_charge]] &lt;= MEDIAN(Append1[total_intl_charge]), "Low", "High")</f>
        <v>High</v>
      </c>
      <c r="V2155">
        <v>1</v>
      </c>
      <c r="W2155" t="s">
        <v>23</v>
      </c>
      <c r="X2155" s="1" t="s">
        <v>23</v>
      </c>
      <c r="Y2155">
        <f>IF(Append1[[#This Row],[churn]]="yes", 1,0)</f>
        <v>0</v>
      </c>
      <c r="Z2155" t="str">
        <f>IF(Append1[[#This Row],[total_eve_charge]]&lt;=15,"Low",
IF(Append1[[#This Row],[total_eve_charge]]&lt;=19,"Medium","High"))</f>
        <v>High</v>
      </c>
      <c r="AA2155" s="1" t="str">
        <f>IF(Append1[[#This Row],[total_day_charge]]&gt;30,"Heavy User",
IF(Append1[[#This Row],[total_eve_charge]]&gt;20,"Evening User",
IF(Append1[[#This Row],[total_night_charge]]&gt;10,"Night User","Low User")))</f>
        <v>Evening User</v>
      </c>
    </row>
    <row r="2156" spans="1:27" x14ac:dyDescent="0.3">
      <c r="A2156">
        <v>1405</v>
      </c>
      <c r="B2156" s="1" t="s">
        <v>49</v>
      </c>
      <c r="C2156">
        <v>99</v>
      </c>
      <c r="D2156" s="1" t="s">
        <v>22</v>
      </c>
      <c r="E2156" s="1">
        <v>0</v>
      </c>
      <c r="F2156" s="1" t="s">
        <v>24</v>
      </c>
      <c r="G2156">
        <v>33</v>
      </c>
      <c r="H2156" t="str">
        <f>IF(Append1[[#This Row],[number_vmail_messages]]&lt;=10, "Low",
IF(Append1[[#This Row],[number_vmail_messages]]&lt;=25, "Medium", "High"))</f>
        <v>High</v>
      </c>
      <c r="I2156">
        <v>179.1</v>
      </c>
      <c r="J2156">
        <v>93</v>
      </c>
      <c r="K2156">
        <v>30.45</v>
      </c>
      <c r="L2156">
        <v>238.3</v>
      </c>
      <c r="M2156">
        <v>102</v>
      </c>
      <c r="N2156">
        <v>20.260000000000002</v>
      </c>
      <c r="O2156">
        <v>165.7</v>
      </c>
      <c r="P2156">
        <v>96</v>
      </c>
      <c r="Q2156">
        <v>7.46</v>
      </c>
      <c r="R2156">
        <v>10.6</v>
      </c>
      <c r="S2156">
        <v>1</v>
      </c>
      <c r="T2156">
        <v>2.86</v>
      </c>
      <c r="U2156" t="str">
        <f>IF(Append1[[#This Row],[total_intl_charge]] &lt;= MEDIAN(Append1[total_intl_charge]), "Low", "High")</f>
        <v>High</v>
      </c>
      <c r="V2156">
        <v>2</v>
      </c>
      <c r="W2156" t="s">
        <v>23</v>
      </c>
      <c r="X2156" s="1" t="s">
        <v>23</v>
      </c>
      <c r="Y2156">
        <f>IF(Append1[[#This Row],[churn]]="yes", 1,0)</f>
        <v>0</v>
      </c>
      <c r="Z2156" t="str">
        <f>IF(Append1[[#This Row],[total_eve_charge]]&lt;=15,"Low",
IF(Append1[[#This Row],[total_eve_charge]]&lt;=19,"Medium","High"))</f>
        <v>High</v>
      </c>
      <c r="AA2156" s="1" t="str">
        <f>IF(Append1[[#This Row],[total_day_charge]]&gt;30,"Heavy User",
IF(Append1[[#This Row],[total_eve_charge]]&gt;20,"Evening User",
IF(Append1[[#This Row],[total_night_charge]]&gt;10,"Night User","Low User")))</f>
        <v>Heavy User</v>
      </c>
    </row>
    <row r="2157" spans="1:27" hidden="1" x14ac:dyDescent="0.3">
      <c r="A2157">
        <v>1406</v>
      </c>
      <c r="B2157" s="1" t="s">
        <v>48</v>
      </c>
      <c r="C2157">
        <v>78</v>
      </c>
      <c r="D2157" s="1" t="s">
        <v>22</v>
      </c>
      <c r="E2157" s="1">
        <v>0</v>
      </c>
      <c r="F2157" s="1" t="s">
        <v>23</v>
      </c>
      <c r="G2157">
        <v>0</v>
      </c>
      <c r="H2157" t="str">
        <f>IF(Append1[[#This Row],[number_vmail_messages]]&lt;=10, "Low",
IF(Append1[[#This Row],[number_vmail_messages]]&lt;=25, "Medium", "High"))</f>
        <v>Low</v>
      </c>
      <c r="I2157">
        <v>193.1</v>
      </c>
      <c r="J2157">
        <v>85</v>
      </c>
      <c r="K2157">
        <v>32.83</v>
      </c>
      <c r="L2157">
        <v>172.1</v>
      </c>
      <c r="M2157">
        <v>105</v>
      </c>
      <c r="N2157">
        <v>14.63</v>
      </c>
      <c r="O2157">
        <v>129.6</v>
      </c>
      <c r="P2157">
        <v>119</v>
      </c>
      <c r="Q2157">
        <v>5.83</v>
      </c>
      <c r="R2157">
        <v>10.199999999999999</v>
      </c>
      <c r="S2157">
        <v>1</v>
      </c>
      <c r="T2157">
        <v>2.75</v>
      </c>
      <c r="U2157" t="str">
        <f>IF(Append1[[#This Row],[total_intl_charge]] &lt;= MEDIAN(Append1[total_intl_charge]), "Low", "High")</f>
        <v>Low</v>
      </c>
      <c r="V2157">
        <v>0</v>
      </c>
      <c r="W2157" t="s">
        <v>23</v>
      </c>
      <c r="X2157" s="1" t="s">
        <v>23</v>
      </c>
      <c r="Y2157">
        <f>IF(Append1[[#This Row],[churn]]="yes", 1,0)</f>
        <v>0</v>
      </c>
      <c r="Z2157" t="str">
        <f>IF(Append1[[#This Row],[total_eve_charge]]&lt;=15,"Low",
IF(Append1[[#This Row],[total_eve_charge]]&lt;=19,"Medium","High"))</f>
        <v>Low</v>
      </c>
      <c r="AA2157" s="1" t="str">
        <f>IF(Append1[[#This Row],[total_day_charge]]&gt;30,"Heavy User",
IF(Append1[[#This Row],[total_eve_charge]]&gt;20,"Evening User",
IF(Append1[[#This Row],[total_night_charge]]&gt;10,"Night User","Low User")))</f>
        <v>Heavy User</v>
      </c>
    </row>
    <row r="2158" spans="1:27" hidden="1" x14ac:dyDescent="0.3">
      <c r="A2158">
        <v>1407</v>
      </c>
      <c r="B2158" s="1" t="s">
        <v>44</v>
      </c>
      <c r="C2158">
        <v>98</v>
      </c>
      <c r="D2158" s="1" t="s">
        <v>32</v>
      </c>
      <c r="E2158" s="1">
        <v>0</v>
      </c>
      <c r="F2158" s="1" t="s">
        <v>23</v>
      </c>
      <c r="G2158">
        <v>0</v>
      </c>
      <c r="H2158" t="str">
        <f>IF(Append1[[#This Row],[number_vmail_messages]]&lt;=10, "Low",
IF(Append1[[#This Row],[number_vmail_messages]]&lt;=25, "Medium", "High"))</f>
        <v>Low</v>
      </c>
      <c r="I2158">
        <v>171.7</v>
      </c>
      <c r="J2158">
        <v>99</v>
      </c>
      <c r="K2158">
        <v>29.19</v>
      </c>
      <c r="L2158">
        <v>174.8</v>
      </c>
      <c r="M2158">
        <v>87</v>
      </c>
      <c r="N2158">
        <v>14.86</v>
      </c>
      <c r="O2158">
        <v>189.6</v>
      </c>
      <c r="P2158">
        <v>130</v>
      </c>
      <c r="Q2158">
        <v>8.5299999999999994</v>
      </c>
      <c r="R2158">
        <v>7.8</v>
      </c>
      <c r="S2158">
        <v>6</v>
      </c>
      <c r="T2158">
        <v>2.11</v>
      </c>
      <c r="U2158" t="str">
        <f>IF(Append1[[#This Row],[total_intl_charge]] &lt;= MEDIAN(Append1[total_intl_charge]), "Low", "High")</f>
        <v>Low</v>
      </c>
      <c r="V2158">
        <v>1</v>
      </c>
      <c r="W2158" t="s">
        <v>23</v>
      </c>
      <c r="X2158" s="1" t="s">
        <v>23</v>
      </c>
      <c r="Y2158">
        <f>IF(Append1[[#This Row],[churn]]="yes", 1,0)</f>
        <v>0</v>
      </c>
      <c r="Z2158" t="str">
        <f>IF(Append1[[#This Row],[total_eve_charge]]&lt;=15,"Low",
IF(Append1[[#This Row],[total_eve_charge]]&lt;=19,"Medium","High"))</f>
        <v>Low</v>
      </c>
      <c r="AA2158" s="1" t="str">
        <f>IF(Append1[[#This Row],[total_day_charge]]&gt;30,"Heavy User",
IF(Append1[[#This Row],[total_eve_charge]]&gt;20,"Evening User",
IF(Append1[[#This Row],[total_night_charge]]&gt;10,"Night User","Low User")))</f>
        <v>Low User</v>
      </c>
    </row>
    <row r="2159" spans="1:27" x14ac:dyDescent="0.3">
      <c r="A2159">
        <v>1408</v>
      </c>
      <c r="B2159" s="1" t="s">
        <v>52</v>
      </c>
      <c r="C2159">
        <v>56</v>
      </c>
      <c r="D2159" s="1" t="s">
        <v>22</v>
      </c>
      <c r="E2159" s="1">
        <v>0</v>
      </c>
      <c r="F2159" s="1" t="s">
        <v>24</v>
      </c>
      <c r="G2159">
        <v>24</v>
      </c>
      <c r="H2159" t="str">
        <f>IF(Append1[[#This Row],[number_vmail_messages]]&lt;=10, "Low",
IF(Append1[[#This Row],[number_vmail_messages]]&lt;=25, "Medium", "High"))</f>
        <v>Medium</v>
      </c>
      <c r="I2159">
        <v>121.7</v>
      </c>
      <c r="J2159">
        <v>87</v>
      </c>
      <c r="K2159">
        <v>20.69</v>
      </c>
      <c r="L2159">
        <v>184</v>
      </c>
      <c r="M2159">
        <v>76</v>
      </c>
      <c r="N2159">
        <v>15.64</v>
      </c>
      <c r="O2159">
        <v>266.60000000000002</v>
      </c>
      <c r="P2159">
        <v>98</v>
      </c>
      <c r="Q2159">
        <v>12</v>
      </c>
      <c r="R2159">
        <v>12.7</v>
      </c>
      <c r="S2159">
        <v>3</v>
      </c>
      <c r="T2159">
        <v>3.43</v>
      </c>
      <c r="U2159" t="str">
        <f>IF(Append1[[#This Row],[total_intl_charge]] &lt;= MEDIAN(Append1[total_intl_charge]), "Low", "High")</f>
        <v>High</v>
      </c>
      <c r="V2159">
        <v>1</v>
      </c>
      <c r="W2159" t="s">
        <v>23</v>
      </c>
      <c r="X2159" s="1" t="s">
        <v>23</v>
      </c>
      <c r="Y2159">
        <f>IF(Append1[[#This Row],[churn]]="yes", 1,0)</f>
        <v>0</v>
      </c>
      <c r="Z2159" t="str">
        <f>IF(Append1[[#This Row],[total_eve_charge]]&lt;=15,"Low",
IF(Append1[[#This Row],[total_eve_charge]]&lt;=19,"Medium","High"))</f>
        <v>Medium</v>
      </c>
      <c r="AA2159" s="1" t="str">
        <f>IF(Append1[[#This Row],[total_day_charge]]&gt;30,"Heavy User",
IF(Append1[[#This Row],[total_eve_charge]]&gt;20,"Evening User",
IF(Append1[[#This Row],[total_night_charge]]&gt;10,"Night User","Low User")))</f>
        <v>Night User</v>
      </c>
    </row>
    <row r="2160" spans="1:27" hidden="1" x14ac:dyDescent="0.3">
      <c r="A2160">
        <v>1409</v>
      </c>
      <c r="B2160" s="1" t="s">
        <v>56</v>
      </c>
      <c r="C2160">
        <v>84</v>
      </c>
      <c r="D2160" s="1" t="s">
        <v>22</v>
      </c>
      <c r="E2160" s="1">
        <v>0</v>
      </c>
      <c r="F2160" s="1" t="s">
        <v>23</v>
      </c>
      <c r="G2160">
        <v>0</v>
      </c>
      <c r="H2160" t="str">
        <f>IF(Append1[[#This Row],[number_vmail_messages]]&lt;=10, "Low",
IF(Append1[[#This Row],[number_vmail_messages]]&lt;=25, "Medium", "High"))</f>
        <v>Low</v>
      </c>
      <c r="I2160">
        <v>130.19999999999999</v>
      </c>
      <c r="J2160">
        <v>105</v>
      </c>
      <c r="K2160">
        <v>22.13</v>
      </c>
      <c r="L2160">
        <v>278</v>
      </c>
      <c r="M2160">
        <v>60</v>
      </c>
      <c r="N2160">
        <v>23.63</v>
      </c>
      <c r="O2160">
        <v>305.39999999999998</v>
      </c>
      <c r="P2160">
        <v>74</v>
      </c>
      <c r="Q2160">
        <v>13.74</v>
      </c>
      <c r="R2160">
        <v>14</v>
      </c>
      <c r="S2160">
        <v>6</v>
      </c>
      <c r="T2160">
        <v>3.78</v>
      </c>
      <c r="U2160" t="str">
        <f>IF(Append1[[#This Row],[total_intl_charge]] &lt;= MEDIAN(Append1[total_intl_charge]), "Low", "High")</f>
        <v>High</v>
      </c>
      <c r="V2160">
        <v>2</v>
      </c>
      <c r="W2160" t="s">
        <v>23</v>
      </c>
      <c r="X2160" s="1" t="s">
        <v>23</v>
      </c>
      <c r="Y2160">
        <f>IF(Append1[[#This Row],[churn]]="yes", 1,0)</f>
        <v>0</v>
      </c>
      <c r="Z2160" t="str">
        <f>IF(Append1[[#This Row],[total_eve_charge]]&lt;=15,"Low",
IF(Append1[[#This Row],[total_eve_charge]]&lt;=19,"Medium","High"))</f>
        <v>High</v>
      </c>
      <c r="AA2160" s="1" t="str">
        <f>IF(Append1[[#This Row],[total_day_charge]]&gt;30,"Heavy User",
IF(Append1[[#This Row],[total_eve_charge]]&gt;20,"Evening User",
IF(Append1[[#This Row],[total_night_charge]]&gt;10,"Night User","Low User")))</f>
        <v>Evening User</v>
      </c>
    </row>
    <row r="2161" spans="1:27" hidden="1" x14ac:dyDescent="0.3">
      <c r="A2161">
        <v>1410</v>
      </c>
      <c r="B2161" s="1" t="s">
        <v>28</v>
      </c>
      <c r="C2161">
        <v>95</v>
      </c>
      <c r="D2161" s="1" t="s">
        <v>26</v>
      </c>
      <c r="E2161" s="1">
        <v>0</v>
      </c>
      <c r="F2161" s="1" t="s">
        <v>23</v>
      </c>
      <c r="G2161">
        <v>0</v>
      </c>
      <c r="H2161" t="str">
        <f>IF(Append1[[#This Row],[number_vmail_messages]]&lt;=10, "Low",
IF(Append1[[#This Row],[number_vmail_messages]]&lt;=25, "Medium", "High"))</f>
        <v>Low</v>
      </c>
      <c r="I2161">
        <v>203.4</v>
      </c>
      <c r="J2161">
        <v>96</v>
      </c>
      <c r="K2161">
        <v>34.58</v>
      </c>
      <c r="L2161">
        <v>168.6</v>
      </c>
      <c r="M2161">
        <v>61</v>
      </c>
      <c r="N2161">
        <v>14.33</v>
      </c>
      <c r="O2161">
        <v>173</v>
      </c>
      <c r="P2161">
        <v>105</v>
      </c>
      <c r="Q2161">
        <v>7.79</v>
      </c>
      <c r="R2161">
        <v>13.7</v>
      </c>
      <c r="S2161">
        <v>3</v>
      </c>
      <c r="T2161">
        <v>3.7</v>
      </c>
      <c r="U2161" t="str">
        <f>IF(Append1[[#This Row],[total_intl_charge]] &lt;= MEDIAN(Append1[total_intl_charge]), "Low", "High")</f>
        <v>High</v>
      </c>
      <c r="V2161">
        <v>2</v>
      </c>
      <c r="W2161" t="s">
        <v>23</v>
      </c>
      <c r="X2161" s="1" t="s">
        <v>23</v>
      </c>
      <c r="Y2161">
        <f>IF(Append1[[#This Row],[churn]]="yes", 1,0)</f>
        <v>0</v>
      </c>
      <c r="Z2161" t="str">
        <f>IF(Append1[[#This Row],[total_eve_charge]]&lt;=15,"Low",
IF(Append1[[#This Row],[total_eve_charge]]&lt;=19,"Medium","High"))</f>
        <v>Low</v>
      </c>
      <c r="AA2161" s="1" t="str">
        <f>IF(Append1[[#This Row],[total_day_charge]]&gt;30,"Heavy User",
IF(Append1[[#This Row],[total_eve_charge]]&gt;20,"Evening User",
IF(Append1[[#This Row],[total_night_charge]]&gt;10,"Night User","Low User")))</f>
        <v>Heavy User</v>
      </c>
    </row>
    <row r="2162" spans="1:27" hidden="1" x14ac:dyDescent="0.3">
      <c r="A2162">
        <v>1411</v>
      </c>
      <c r="B2162" s="1" t="s">
        <v>36</v>
      </c>
      <c r="C2162">
        <v>16</v>
      </c>
      <c r="D2162" s="1" t="s">
        <v>22</v>
      </c>
      <c r="E2162" s="1">
        <v>0</v>
      </c>
      <c r="F2162" s="1" t="s">
        <v>23</v>
      </c>
      <c r="G2162">
        <v>0</v>
      </c>
      <c r="H2162" t="str">
        <f>IF(Append1[[#This Row],[number_vmail_messages]]&lt;=10, "Low",
IF(Append1[[#This Row],[number_vmail_messages]]&lt;=25, "Medium", "High"))</f>
        <v>Low</v>
      </c>
      <c r="I2162">
        <v>174.7</v>
      </c>
      <c r="J2162">
        <v>83</v>
      </c>
      <c r="K2162">
        <v>29.7</v>
      </c>
      <c r="L2162">
        <v>280.8</v>
      </c>
      <c r="M2162">
        <v>122</v>
      </c>
      <c r="N2162">
        <v>23.87</v>
      </c>
      <c r="O2162">
        <v>171.7</v>
      </c>
      <c r="P2162">
        <v>80</v>
      </c>
      <c r="Q2162">
        <v>7.73</v>
      </c>
      <c r="R2162">
        <v>10.5</v>
      </c>
      <c r="S2162">
        <v>8</v>
      </c>
      <c r="T2162">
        <v>2.84</v>
      </c>
      <c r="U2162" t="str">
        <f>IF(Append1[[#This Row],[total_intl_charge]] &lt;= MEDIAN(Append1[total_intl_charge]), "Low", "High")</f>
        <v>High</v>
      </c>
      <c r="V2162">
        <v>5</v>
      </c>
      <c r="W2162" t="s">
        <v>23</v>
      </c>
      <c r="X2162" s="1" t="s">
        <v>23</v>
      </c>
      <c r="Y2162">
        <f>IF(Append1[[#This Row],[churn]]="yes", 1,0)</f>
        <v>0</v>
      </c>
      <c r="Z2162" t="str">
        <f>IF(Append1[[#This Row],[total_eve_charge]]&lt;=15,"Low",
IF(Append1[[#This Row],[total_eve_charge]]&lt;=19,"Medium","High"))</f>
        <v>High</v>
      </c>
      <c r="AA2162" s="1" t="str">
        <f>IF(Append1[[#This Row],[total_day_charge]]&gt;30,"Heavy User",
IF(Append1[[#This Row],[total_eve_charge]]&gt;20,"Evening User",
IF(Append1[[#This Row],[total_night_charge]]&gt;10,"Night User","Low User")))</f>
        <v>Evening User</v>
      </c>
    </row>
    <row r="2163" spans="1:27" hidden="1" x14ac:dyDescent="0.3">
      <c r="A2163">
        <v>1412</v>
      </c>
      <c r="B2163" s="1" t="s">
        <v>74</v>
      </c>
      <c r="C2163">
        <v>76</v>
      </c>
      <c r="D2163" s="1" t="s">
        <v>26</v>
      </c>
      <c r="E2163" s="1">
        <v>1</v>
      </c>
      <c r="F2163" s="1" t="s">
        <v>23</v>
      </c>
      <c r="G2163">
        <v>0</v>
      </c>
      <c r="H2163" t="str">
        <f>IF(Append1[[#This Row],[number_vmail_messages]]&lt;=10, "Low",
IF(Append1[[#This Row],[number_vmail_messages]]&lt;=25, "Medium", "High"))</f>
        <v>Low</v>
      </c>
      <c r="I2163">
        <v>241</v>
      </c>
      <c r="J2163">
        <v>120</v>
      </c>
      <c r="K2163">
        <v>40.97</v>
      </c>
      <c r="L2163">
        <v>231.8</v>
      </c>
      <c r="M2163">
        <v>96</v>
      </c>
      <c r="N2163">
        <v>19.7</v>
      </c>
      <c r="O2163">
        <v>220.2</v>
      </c>
      <c r="P2163">
        <v>67</v>
      </c>
      <c r="Q2163">
        <v>9.91</v>
      </c>
      <c r="R2163">
        <v>9.9</v>
      </c>
      <c r="S2163">
        <v>1</v>
      </c>
      <c r="T2163">
        <v>2.67</v>
      </c>
      <c r="U2163" t="str">
        <f>IF(Append1[[#This Row],[total_intl_charge]] &lt;= MEDIAN(Append1[total_intl_charge]), "Low", "High")</f>
        <v>Low</v>
      </c>
      <c r="V2163">
        <v>1</v>
      </c>
      <c r="W2163" t="s">
        <v>24</v>
      </c>
      <c r="X2163" s="1" t="s">
        <v>24</v>
      </c>
      <c r="Y2163">
        <f>IF(Append1[[#This Row],[churn]]="yes", 1,0)</f>
        <v>1</v>
      </c>
      <c r="Z2163" t="str">
        <f>IF(Append1[[#This Row],[total_eve_charge]]&lt;=15,"Low",
IF(Append1[[#This Row],[total_eve_charge]]&lt;=19,"Medium","High"))</f>
        <v>High</v>
      </c>
      <c r="AA2163" s="1" t="str">
        <f>IF(Append1[[#This Row],[total_day_charge]]&gt;30,"Heavy User",
IF(Append1[[#This Row],[total_eve_charge]]&gt;20,"Evening User",
IF(Append1[[#This Row],[total_night_charge]]&gt;10,"Night User","Low User")))</f>
        <v>Heavy User</v>
      </c>
    </row>
    <row r="2164" spans="1:27" hidden="1" x14ac:dyDescent="0.3">
      <c r="A2164">
        <v>1413</v>
      </c>
      <c r="B2164" s="1" t="s">
        <v>71</v>
      </c>
      <c r="C2164">
        <v>93</v>
      </c>
      <c r="D2164" s="1" t="s">
        <v>22</v>
      </c>
      <c r="E2164" s="1">
        <v>0</v>
      </c>
      <c r="F2164" s="1" t="s">
        <v>23</v>
      </c>
      <c r="G2164">
        <v>0</v>
      </c>
      <c r="H2164" t="str">
        <f>IF(Append1[[#This Row],[number_vmail_messages]]&lt;=10, "Low",
IF(Append1[[#This Row],[number_vmail_messages]]&lt;=25, "Medium", "High"))</f>
        <v>Low</v>
      </c>
      <c r="I2164">
        <v>141.69999999999999</v>
      </c>
      <c r="J2164">
        <v>95</v>
      </c>
      <c r="K2164">
        <v>24.09</v>
      </c>
      <c r="L2164">
        <v>221</v>
      </c>
      <c r="M2164">
        <v>100</v>
      </c>
      <c r="N2164">
        <v>18.79</v>
      </c>
      <c r="O2164">
        <v>227.1</v>
      </c>
      <c r="P2164">
        <v>71</v>
      </c>
      <c r="Q2164">
        <v>10.220000000000001</v>
      </c>
      <c r="R2164">
        <v>10.199999999999999</v>
      </c>
      <c r="S2164">
        <v>3</v>
      </c>
      <c r="T2164">
        <v>2.75</v>
      </c>
      <c r="U2164" t="str">
        <f>IF(Append1[[#This Row],[total_intl_charge]] &lt;= MEDIAN(Append1[total_intl_charge]), "Low", "High")</f>
        <v>Low</v>
      </c>
      <c r="V2164">
        <v>0</v>
      </c>
      <c r="W2164" t="s">
        <v>23</v>
      </c>
      <c r="X2164" s="1" t="s">
        <v>23</v>
      </c>
      <c r="Y2164">
        <f>IF(Append1[[#This Row],[churn]]="yes", 1,0)</f>
        <v>0</v>
      </c>
      <c r="Z2164" t="str">
        <f>IF(Append1[[#This Row],[total_eve_charge]]&lt;=15,"Low",
IF(Append1[[#This Row],[total_eve_charge]]&lt;=19,"Medium","High"))</f>
        <v>Medium</v>
      </c>
      <c r="AA2164" s="1" t="str">
        <f>IF(Append1[[#This Row],[total_day_charge]]&gt;30,"Heavy User",
IF(Append1[[#This Row],[total_eve_charge]]&gt;20,"Evening User",
IF(Append1[[#This Row],[total_night_charge]]&gt;10,"Night User","Low User")))</f>
        <v>Night User</v>
      </c>
    </row>
    <row r="2165" spans="1:27" hidden="1" x14ac:dyDescent="0.3">
      <c r="A2165">
        <v>1414</v>
      </c>
      <c r="B2165" s="1" t="s">
        <v>47</v>
      </c>
      <c r="C2165">
        <v>83</v>
      </c>
      <c r="D2165" s="1" t="s">
        <v>32</v>
      </c>
      <c r="E2165" s="1">
        <v>0</v>
      </c>
      <c r="F2165" s="1" t="s">
        <v>23</v>
      </c>
      <c r="G2165">
        <v>0</v>
      </c>
      <c r="H2165" t="str">
        <f>IF(Append1[[#This Row],[number_vmail_messages]]&lt;=10, "Low",
IF(Append1[[#This Row],[number_vmail_messages]]&lt;=25, "Medium", "High"))</f>
        <v>Low</v>
      </c>
      <c r="I2165">
        <v>134.80000000000001</v>
      </c>
      <c r="J2165">
        <v>96</v>
      </c>
      <c r="K2165">
        <v>22.92</v>
      </c>
      <c r="L2165">
        <v>167.2</v>
      </c>
      <c r="M2165">
        <v>78</v>
      </c>
      <c r="N2165">
        <v>14.21</v>
      </c>
      <c r="O2165">
        <v>161.5</v>
      </c>
      <c r="P2165">
        <v>123</v>
      </c>
      <c r="Q2165">
        <v>7.27</v>
      </c>
      <c r="R2165">
        <v>7.7</v>
      </c>
      <c r="S2165">
        <v>5</v>
      </c>
      <c r="T2165">
        <v>2.08</v>
      </c>
      <c r="U2165" t="str">
        <f>IF(Append1[[#This Row],[total_intl_charge]] &lt;= MEDIAN(Append1[total_intl_charge]), "Low", "High")</f>
        <v>Low</v>
      </c>
      <c r="V2165">
        <v>2</v>
      </c>
      <c r="W2165" t="s">
        <v>23</v>
      </c>
      <c r="X2165" s="1" t="s">
        <v>23</v>
      </c>
      <c r="Y2165">
        <f>IF(Append1[[#This Row],[churn]]="yes", 1,0)</f>
        <v>0</v>
      </c>
      <c r="Z2165" t="str">
        <f>IF(Append1[[#This Row],[total_eve_charge]]&lt;=15,"Low",
IF(Append1[[#This Row],[total_eve_charge]]&lt;=19,"Medium","High"))</f>
        <v>Low</v>
      </c>
      <c r="AA2165" s="1" t="str">
        <f>IF(Append1[[#This Row],[total_day_charge]]&gt;30,"Heavy User",
IF(Append1[[#This Row],[total_eve_charge]]&gt;20,"Evening User",
IF(Append1[[#This Row],[total_night_charge]]&gt;10,"Night User","Low User")))</f>
        <v>Low User</v>
      </c>
    </row>
    <row r="2166" spans="1:27" hidden="1" x14ac:dyDescent="0.3">
      <c r="A2166">
        <v>1415</v>
      </c>
      <c r="B2166" s="1" t="s">
        <v>21</v>
      </c>
      <c r="C2166">
        <v>123</v>
      </c>
      <c r="D2166" s="1" t="s">
        <v>22</v>
      </c>
      <c r="E2166" s="1">
        <v>0</v>
      </c>
      <c r="F2166" s="1" t="s">
        <v>23</v>
      </c>
      <c r="G2166">
        <v>0</v>
      </c>
      <c r="H2166" t="str">
        <f>IF(Append1[[#This Row],[number_vmail_messages]]&lt;=10, "Low",
IF(Append1[[#This Row],[number_vmail_messages]]&lt;=25, "Medium", "High"))</f>
        <v>Low</v>
      </c>
      <c r="I2166">
        <v>163.1</v>
      </c>
      <c r="J2166">
        <v>119</v>
      </c>
      <c r="K2166">
        <v>27.73</v>
      </c>
      <c r="L2166">
        <v>249.4</v>
      </c>
      <c r="M2166">
        <v>51</v>
      </c>
      <c r="N2166">
        <v>21.2</v>
      </c>
      <c r="O2166">
        <v>168.2</v>
      </c>
      <c r="P2166">
        <v>77</v>
      </c>
      <c r="Q2166">
        <v>7.57</v>
      </c>
      <c r="R2166">
        <v>9</v>
      </c>
      <c r="S2166">
        <v>10</v>
      </c>
      <c r="T2166">
        <v>2.4300000000000002</v>
      </c>
      <c r="U2166" t="str">
        <f>IF(Append1[[#This Row],[total_intl_charge]] &lt;= MEDIAN(Append1[total_intl_charge]), "Low", "High")</f>
        <v>Low</v>
      </c>
      <c r="V2166">
        <v>1</v>
      </c>
      <c r="W2166" t="s">
        <v>23</v>
      </c>
      <c r="X2166" s="1" t="s">
        <v>23</v>
      </c>
      <c r="Y2166">
        <f>IF(Append1[[#This Row],[churn]]="yes", 1,0)</f>
        <v>0</v>
      </c>
      <c r="Z2166" t="str">
        <f>IF(Append1[[#This Row],[total_eve_charge]]&lt;=15,"Low",
IF(Append1[[#This Row],[total_eve_charge]]&lt;=19,"Medium","High"))</f>
        <v>High</v>
      </c>
      <c r="AA2166" s="1" t="str">
        <f>IF(Append1[[#This Row],[total_day_charge]]&gt;30,"Heavy User",
IF(Append1[[#This Row],[total_eve_charge]]&gt;20,"Evening User",
IF(Append1[[#This Row],[total_night_charge]]&gt;10,"Night User","Low User")))</f>
        <v>Evening User</v>
      </c>
    </row>
    <row r="2167" spans="1:27" hidden="1" x14ac:dyDescent="0.3">
      <c r="A2167">
        <v>1416</v>
      </c>
      <c r="B2167" s="1" t="s">
        <v>50</v>
      </c>
      <c r="C2167">
        <v>82</v>
      </c>
      <c r="D2167" s="1" t="s">
        <v>26</v>
      </c>
      <c r="E2167" s="1">
        <v>0</v>
      </c>
      <c r="F2167" s="1" t="s">
        <v>23</v>
      </c>
      <c r="G2167">
        <v>0</v>
      </c>
      <c r="H2167" t="str">
        <f>IF(Append1[[#This Row],[number_vmail_messages]]&lt;=10, "Low",
IF(Append1[[#This Row],[number_vmail_messages]]&lt;=25, "Medium", "High"))</f>
        <v>Low</v>
      </c>
      <c r="I2167">
        <v>329.8</v>
      </c>
      <c r="J2167">
        <v>73</v>
      </c>
      <c r="K2167">
        <v>56.07</v>
      </c>
      <c r="L2167">
        <v>208.3</v>
      </c>
      <c r="M2167">
        <v>120</v>
      </c>
      <c r="N2167">
        <v>17.71</v>
      </c>
      <c r="O2167">
        <v>267.10000000000002</v>
      </c>
      <c r="P2167">
        <v>102</v>
      </c>
      <c r="Q2167">
        <v>12.02</v>
      </c>
      <c r="R2167">
        <v>10.6</v>
      </c>
      <c r="S2167">
        <v>6</v>
      </c>
      <c r="T2167">
        <v>2.86</v>
      </c>
      <c r="U2167" t="str">
        <f>IF(Append1[[#This Row],[total_intl_charge]] &lt;= MEDIAN(Append1[total_intl_charge]), "Low", "High")</f>
        <v>High</v>
      </c>
      <c r="V2167">
        <v>0</v>
      </c>
      <c r="W2167" t="s">
        <v>24</v>
      </c>
      <c r="X2167" s="1" t="s">
        <v>23</v>
      </c>
      <c r="Y2167">
        <f>IF(Append1[[#This Row],[churn]]="yes", 1,0)</f>
        <v>1</v>
      </c>
      <c r="Z2167" t="str">
        <f>IF(Append1[[#This Row],[total_eve_charge]]&lt;=15,"Low",
IF(Append1[[#This Row],[total_eve_charge]]&lt;=19,"Medium","High"))</f>
        <v>Medium</v>
      </c>
      <c r="AA2167" s="1" t="str">
        <f>IF(Append1[[#This Row],[total_day_charge]]&gt;30,"Heavy User",
IF(Append1[[#This Row],[total_eve_charge]]&gt;20,"Evening User",
IF(Append1[[#This Row],[total_night_charge]]&gt;10,"Night User","Low User")))</f>
        <v>Heavy User</v>
      </c>
    </row>
    <row r="2168" spans="1:27" hidden="1" x14ac:dyDescent="0.3">
      <c r="A2168">
        <v>1417</v>
      </c>
      <c r="B2168" s="1" t="s">
        <v>39</v>
      </c>
      <c r="C2168">
        <v>110</v>
      </c>
      <c r="D2168" s="1" t="s">
        <v>26</v>
      </c>
      <c r="E2168" s="1">
        <v>0</v>
      </c>
      <c r="F2168" s="1" t="s">
        <v>23</v>
      </c>
      <c r="G2168">
        <v>0</v>
      </c>
      <c r="H2168" t="str">
        <f>IF(Append1[[#This Row],[number_vmail_messages]]&lt;=10, "Low",
IF(Append1[[#This Row],[number_vmail_messages]]&lt;=25, "Medium", "High"))</f>
        <v>Low</v>
      </c>
      <c r="I2168">
        <v>131.9</v>
      </c>
      <c r="J2168">
        <v>93</v>
      </c>
      <c r="K2168">
        <v>22.42</v>
      </c>
      <c r="L2168">
        <v>272.7</v>
      </c>
      <c r="M2168">
        <v>106</v>
      </c>
      <c r="N2168">
        <v>23.18</v>
      </c>
      <c r="O2168">
        <v>192.8</v>
      </c>
      <c r="P2168">
        <v>105</v>
      </c>
      <c r="Q2168">
        <v>8.68</v>
      </c>
      <c r="R2168">
        <v>7.1</v>
      </c>
      <c r="S2168">
        <v>4</v>
      </c>
      <c r="T2168">
        <v>1.92</v>
      </c>
      <c r="U2168" t="str">
        <f>IF(Append1[[#This Row],[total_intl_charge]] &lt;= MEDIAN(Append1[total_intl_charge]), "Low", "High")</f>
        <v>Low</v>
      </c>
      <c r="V2168">
        <v>1</v>
      </c>
      <c r="W2168" t="s">
        <v>23</v>
      </c>
      <c r="X2168" s="1" t="s">
        <v>23</v>
      </c>
      <c r="Y2168">
        <f>IF(Append1[[#This Row],[churn]]="yes", 1,0)</f>
        <v>0</v>
      </c>
      <c r="Z2168" t="str">
        <f>IF(Append1[[#This Row],[total_eve_charge]]&lt;=15,"Low",
IF(Append1[[#This Row],[total_eve_charge]]&lt;=19,"Medium","High"))</f>
        <v>High</v>
      </c>
      <c r="AA2168" s="1" t="str">
        <f>IF(Append1[[#This Row],[total_day_charge]]&gt;30,"Heavy User",
IF(Append1[[#This Row],[total_eve_charge]]&gt;20,"Evening User",
IF(Append1[[#This Row],[total_night_charge]]&gt;10,"Night User","Low User")))</f>
        <v>Evening User</v>
      </c>
    </row>
    <row r="2169" spans="1:27" x14ac:dyDescent="0.3">
      <c r="A2169">
        <v>1418</v>
      </c>
      <c r="B2169" s="1" t="s">
        <v>41</v>
      </c>
      <c r="C2169">
        <v>96</v>
      </c>
      <c r="D2169" s="1" t="s">
        <v>32</v>
      </c>
      <c r="E2169" s="1">
        <v>0</v>
      </c>
      <c r="F2169" s="1" t="s">
        <v>24</v>
      </c>
      <c r="G2169">
        <v>29</v>
      </c>
      <c r="H2169" t="str">
        <f>IF(Append1[[#This Row],[number_vmail_messages]]&lt;=10, "Low",
IF(Append1[[#This Row],[number_vmail_messages]]&lt;=25, "Medium", "High"))</f>
        <v>High</v>
      </c>
      <c r="I2169">
        <v>150</v>
      </c>
      <c r="J2169">
        <v>91</v>
      </c>
      <c r="K2169">
        <v>25.5</v>
      </c>
      <c r="L2169">
        <v>159.4</v>
      </c>
      <c r="M2169">
        <v>75</v>
      </c>
      <c r="N2169">
        <v>13.55</v>
      </c>
      <c r="O2169">
        <v>228.1</v>
      </c>
      <c r="P2169">
        <v>55</v>
      </c>
      <c r="Q2169">
        <v>10.26</v>
      </c>
      <c r="R2169">
        <v>8.5</v>
      </c>
      <c r="S2169">
        <v>3</v>
      </c>
      <c r="T2169">
        <v>2.2999999999999998</v>
      </c>
      <c r="U2169" t="str">
        <f>IF(Append1[[#This Row],[total_intl_charge]] &lt;= MEDIAN(Append1[total_intl_charge]), "Low", "High")</f>
        <v>Low</v>
      </c>
      <c r="V2169">
        <v>1</v>
      </c>
      <c r="W2169" t="s">
        <v>23</v>
      </c>
      <c r="X2169" s="1" t="s">
        <v>23</v>
      </c>
      <c r="Y2169">
        <f>IF(Append1[[#This Row],[churn]]="yes", 1,0)</f>
        <v>0</v>
      </c>
      <c r="Z2169" t="str">
        <f>IF(Append1[[#This Row],[total_eve_charge]]&lt;=15,"Low",
IF(Append1[[#This Row],[total_eve_charge]]&lt;=19,"Medium","High"))</f>
        <v>Low</v>
      </c>
      <c r="AA2169" s="1" t="str">
        <f>IF(Append1[[#This Row],[total_day_charge]]&gt;30,"Heavy User",
IF(Append1[[#This Row],[total_eve_charge]]&gt;20,"Evening User",
IF(Append1[[#This Row],[total_night_charge]]&gt;10,"Night User","Low User")))</f>
        <v>Night User</v>
      </c>
    </row>
    <row r="2170" spans="1:27" x14ac:dyDescent="0.3">
      <c r="A2170">
        <v>1419</v>
      </c>
      <c r="B2170" s="1" t="s">
        <v>75</v>
      </c>
      <c r="C2170">
        <v>47</v>
      </c>
      <c r="D2170" s="1" t="s">
        <v>22</v>
      </c>
      <c r="E2170" s="1">
        <v>0</v>
      </c>
      <c r="F2170" s="1" t="s">
        <v>24</v>
      </c>
      <c r="G2170">
        <v>30</v>
      </c>
      <c r="H2170" t="str">
        <f>IF(Append1[[#This Row],[number_vmail_messages]]&lt;=10, "Low",
IF(Append1[[#This Row],[number_vmail_messages]]&lt;=25, "Medium", "High"))</f>
        <v>High</v>
      </c>
      <c r="I2170">
        <v>196.6</v>
      </c>
      <c r="J2170">
        <v>93</v>
      </c>
      <c r="K2170">
        <v>33.42</v>
      </c>
      <c r="L2170">
        <v>241.4</v>
      </c>
      <c r="M2170">
        <v>140</v>
      </c>
      <c r="N2170">
        <v>20.52</v>
      </c>
      <c r="O2170">
        <v>226</v>
      </c>
      <c r="P2170">
        <v>118</v>
      </c>
      <c r="Q2170">
        <v>10.17</v>
      </c>
      <c r="R2170">
        <v>12.9</v>
      </c>
      <c r="S2170">
        <v>4</v>
      </c>
      <c r="T2170">
        <v>3.48</v>
      </c>
      <c r="U2170" t="str">
        <f>IF(Append1[[#This Row],[total_intl_charge]] &lt;= MEDIAN(Append1[total_intl_charge]), "Low", "High")</f>
        <v>High</v>
      </c>
      <c r="V2170">
        <v>2</v>
      </c>
      <c r="W2170" t="s">
        <v>23</v>
      </c>
      <c r="X2170" s="1" t="s">
        <v>23</v>
      </c>
      <c r="Y2170">
        <f>IF(Append1[[#This Row],[churn]]="yes", 1,0)</f>
        <v>0</v>
      </c>
      <c r="Z2170" t="str">
        <f>IF(Append1[[#This Row],[total_eve_charge]]&lt;=15,"Low",
IF(Append1[[#This Row],[total_eve_charge]]&lt;=19,"Medium","High"))</f>
        <v>High</v>
      </c>
      <c r="AA2170" s="1" t="str">
        <f>IF(Append1[[#This Row],[total_day_charge]]&gt;30,"Heavy User",
IF(Append1[[#This Row],[total_eve_charge]]&gt;20,"Evening User",
IF(Append1[[#This Row],[total_night_charge]]&gt;10,"Night User","Low User")))</f>
        <v>Heavy User</v>
      </c>
    </row>
    <row r="2171" spans="1:27" hidden="1" x14ac:dyDescent="0.3">
      <c r="A2171">
        <v>1420</v>
      </c>
      <c r="B2171" s="1" t="s">
        <v>76</v>
      </c>
      <c r="C2171">
        <v>115</v>
      </c>
      <c r="D2171" s="1" t="s">
        <v>26</v>
      </c>
      <c r="E2171" s="1">
        <v>0</v>
      </c>
      <c r="F2171" s="1" t="s">
        <v>23</v>
      </c>
      <c r="G2171">
        <v>0</v>
      </c>
      <c r="H2171" t="str">
        <f>IF(Append1[[#This Row],[number_vmail_messages]]&lt;=10, "Low",
IF(Append1[[#This Row],[number_vmail_messages]]&lt;=25, "Medium", "High"))</f>
        <v>Low</v>
      </c>
      <c r="I2171">
        <v>99.7</v>
      </c>
      <c r="J2171">
        <v>107</v>
      </c>
      <c r="K2171">
        <v>16.95</v>
      </c>
      <c r="L2171">
        <v>145.1</v>
      </c>
      <c r="M2171">
        <v>96</v>
      </c>
      <c r="N2171">
        <v>12.33</v>
      </c>
      <c r="O2171">
        <v>149.4</v>
      </c>
      <c r="P2171">
        <v>99</v>
      </c>
      <c r="Q2171">
        <v>6.72</v>
      </c>
      <c r="R2171">
        <v>14.1</v>
      </c>
      <c r="S2171">
        <v>4</v>
      </c>
      <c r="T2171">
        <v>3.81</v>
      </c>
      <c r="U2171" t="str">
        <f>IF(Append1[[#This Row],[total_intl_charge]] &lt;= MEDIAN(Append1[total_intl_charge]), "Low", "High")</f>
        <v>High</v>
      </c>
      <c r="V2171">
        <v>2</v>
      </c>
      <c r="W2171" t="s">
        <v>23</v>
      </c>
      <c r="X2171" s="1" t="s">
        <v>23</v>
      </c>
      <c r="Y2171">
        <f>IF(Append1[[#This Row],[churn]]="yes", 1,0)</f>
        <v>0</v>
      </c>
      <c r="Z2171" t="str">
        <f>IF(Append1[[#This Row],[total_eve_charge]]&lt;=15,"Low",
IF(Append1[[#This Row],[total_eve_charge]]&lt;=19,"Medium","High"))</f>
        <v>Low</v>
      </c>
      <c r="AA2171" s="1" t="str">
        <f>IF(Append1[[#This Row],[total_day_charge]]&gt;30,"Heavy User",
IF(Append1[[#This Row],[total_eve_charge]]&gt;20,"Evening User",
IF(Append1[[#This Row],[total_night_charge]]&gt;10,"Night User","Low User")))</f>
        <v>Low User</v>
      </c>
    </row>
    <row r="2172" spans="1:27" hidden="1" x14ac:dyDescent="0.3">
      <c r="A2172">
        <v>1421</v>
      </c>
      <c r="B2172" s="1" t="s">
        <v>53</v>
      </c>
      <c r="C2172">
        <v>69</v>
      </c>
      <c r="D2172" s="1" t="s">
        <v>22</v>
      </c>
      <c r="E2172" s="1">
        <v>0</v>
      </c>
      <c r="F2172" s="1" t="s">
        <v>23</v>
      </c>
      <c r="G2172">
        <v>0</v>
      </c>
      <c r="H2172" t="str">
        <f>IF(Append1[[#This Row],[number_vmail_messages]]&lt;=10, "Low",
IF(Append1[[#This Row],[number_vmail_messages]]&lt;=25, "Medium", "High"))</f>
        <v>Low</v>
      </c>
      <c r="I2172">
        <v>143.6</v>
      </c>
      <c r="J2172">
        <v>88</v>
      </c>
      <c r="K2172">
        <v>24.41</v>
      </c>
      <c r="L2172">
        <v>141.80000000000001</v>
      </c>
      <c r="M2172">
        <v>86</v>
      </c>
      <c r="N2172">
        <v>12.05</v>
      </c>
      <c r="O2172">
        <v>194</v>
      </c>
      <c r="P2172">
        <v>83</v>
      </c>
      <c r="Q2172">
        <v>8.73</v>
      </c>
      <c r="R2172">
        <v>10.8</v>
      </c>
      <c r="S2172">
        <v>5</v>
      </c>
      <c r="T2172">
        <v>2.92</v>
      </c>
      <c r="U2172" t="str">
        <f>IF(Append1[[#This Row],[total_intl_charge]] &lt;= MEDIAN(Append1[total_intl_charge]), "Low", "High")</f>
        <v>High</v>
      </c>
      <c r="V2172">
        <v>3</v>
      </c>
      <c r="W2172" t="s">
        <v>23</v>
      </c>
      <c r="X2172" s="1" t="s">
        <v>23</v>
      </c>
      <c r="Y2172">
        <f>IF(Append1[[#This Row],[churn]]="yes", 1,0)</f>
        <v>0</v>
      </c>
      <c r="Z2172" t="str">
        <f>IF(Append1[[#This Row],[total_eve_charge]]&lt;=15,"Low",
IF(Append1[[#This Row],[total_eve_charge]]&lt;=19,"Medium","High"))</f>
        <v>Low</v>
      </c>
      <c r="AA2172" s="1" t="str">
        <f>IF(Append1[[#This Row],[total_day_charge]]&gt;30,"Heavy User",
IF(Append1[[#This Row],[total_eve_charge]]&gt;20,"Evening User",
IF(Append1[[#This Row],[total_night_charge]]&gt;10,"Night User","Low User")))</f>
        <v>Low User</v>
      </c>
    </row>
    <row r="2173" spans="1:27" x14ac:dyDescent="0.3">
      <c r="A2173">
        <v>1422</v>
      </c>
      <c r="B2173" s="1" t="s">
        <v>60</v>
      </c>
      <c r="C2173">
        <v>163</v>
      </c>
      <c r="D2173" s="1" t="s">
        <v>32</v>
      </c>
      <c r="E2173" s="1">
        <v>0</v>
      </c>
      <c r="F2173" s="1" t="s">
        <v>24</v>
      </c>
      <c r="G2173">
        <v>40</v>
      </c>
      <c r="H2173" t="str">
        <f>IF(Append1[[#This Row],[number_vmail_messages]]&lt;=10, "Low",
IF(Append1[[#This Row],[number_vmail_messages]]&lt;=25, "Medium", "High"))</f>
        <v>High</v>
      </c>
      <c r="I2173">
        <v>231.9</v>
      </c>
      <c r="J2173">
        <v>56</v>
      </c>
      <c r="K2173">
        <v>39.42</v>
      </c>
      <c r="L2173">
        <v>211.8</v>
      </c>
      <c r="M2173">
        <v>91</v>
      </c>
      <c r="N2173">
        <v>18</v>
      </c>
      <c r="O2173">
        <v>268.5</v>
      </c>
      <c r="P2173">
        <v>74</v>
      </c>
      <c r="Q2173">
        <v>12.08</v>
      </c>
      <c r="R2173">
        <v>12.3</v>
      </c>
      <c r="S2173">
        <v>3</v>
      </c>
      <c r="T2173">
        <v>3.32</v>
      </c>
      <c r="U2173" t="str">
        <f>IF(Append1[[#This Row],[total_intl_charge]] &lt;= MEDIAN(Append1[total_intl_charge]), "Low", "High")</f>
        <v>High</v>
      </c>
      <c r="V2173">
        <v>2</v>
      </c>
      <c r="W2173" t="s">
        <v>23</v>
      </c>
      <c r="X2173" s="1" t="s">
        <v>23</v>
      </c>
      <c r="Y2173">
        <f>IF(Append1[[#This Row],[churn]]="yes", 1,0)</f>
        <v>0</v>
      </c>
      <c r="Z2173" t="str">
        <f>IF(Append1[[#This Row],[total_eve_charge]]&lt;=15,"Low",
IF(Append1[[#This Row],[total_eve_charge]]&lt;=19,"Medium","High"))</f>
        <v>Medium</v>
      </c>
      <c r="AA2173" s="1" t="str">
        <f>IF(Append1[[#This Row],[total_day_charge]]&gt;30,"Heavy User",
IF(Append1[[#This Row],[total_eve_charge]]&gt;20,"Evening User",
IF(Append1[[#This Row],[total_night_charge]]&gt;10,"Night User","Low User")))</f>
        <v>Heavy User</v>
      </c>
    </row>
    <row r="2174" spans="1:27" hidden="1" x14ac:dyDescent="0.3">
      <c r="A2174">
        <v>1423</v>
      </c>
      <c r="B2174" s="1" t="s">
        <v>38</v>
      </c>
      <c r="C2174">
        <v>98</v>
      </c>
      <c r="D2174" s="1" t="s">
        <v>22</v>
      </c>
      <c r="E2174" s="1">
        <v>0</v>
      </c>
      <c r="F2174" s="1" t="s">
        <v>23</v>
      </c>
      <c r="G2174">
        <v>0</v>
      </c>
      <c r="H2174" t="str">
        <f>IF(Append1[[#This Row],[number_vmail_messages]]&lt;=10, "Low",
IF(Append1[[#This Row],[number_vmail_messages]]&lt;=25, "Medium", "High"))</f>
        <v>Low</v>
      </c>
      <c r="I2174">
        <v>72.8</v>
      </c>
      <c r="J2174">
        <v>107</v>
      </c>
      <c r="K2174">
        <v>12.38</v>
      </c>
      <c r="L2174">
        <v>186.4</v>
      </c>
      <c r="M2174">
        <v>103</v>
      </c>
      <c r="N2174">
        <v>15.84</v>
      </c>
      <c r="O2174">
        <v>175.3</v>
      </c>
      <c r="P2174">
        <v>110</v>
      </c>
      <c r="Q2174">
        <v>7.89</v>
      </c>
      <c r="R2174">
        <v>10.5</v>
      </c>
      <c r="S2174">
        <v>4</v>
      </c>
      <c r="T2174">
        <v>2.84</v>
      </c>
      <c r="U2174" t="str">
        <f>IF(Append1[[#This Row],[total_intl_charge]] &lt;= MEDIAN(Append1[total_intl_charge]), "Low", "High")</f>
        <v>High</v>
      </c>
      <c r="V2174">
        <v>3</v>
      </c>
      <c r="W2174" t="s">
        <v>23</v>
      </c>
      <c r="X2174" s="1" t="s">
        <v>23</v>
      </c>
      <c r="Y2174">
        <f>IF(Append1[[#This Row],[churn]]="yes", 1,0)</f>
        <v>0</v>
      </c>
      <c r="Z2174" t="str">
        <f>IF(Append1[[#This Row],[total_eve_charge]]&lt;=15,"Low",
IF(Append1[[#This Row],[total_eve_charge]]&lt;=19,"Medium","High"))</f>
        <v>Medium</v>
      </c>
      <c r="AA2174" s="1" t="str">
        <f>IF(Append1[[#This Row],[total_day_charge]]&gt;30,"Heavy User",
IF(Append1[[#This Row],[total_eve_charge]]&gt;20,"Evening User",
IF(Append1[[#This Row],[total_night_charge]]&gt;10,"Night User","Low User")))</f>
        <v>Low User</v>
      </c>
    </row>
    <row r="2175" spans="1:27" x14ac:dyDescent="0.3">
      <c r="A2175">
        <v>1424</v>
      </c>
      <c r="B2175" s="1" t="s">
        <v>53</v>
      </c>
      <c r="C2175">
        <v>174</v>
      </c>
      <c r="D2175" s="1" t="s">
        <v>22</v>
      </c>
      <c r="E2175" s="1">
        <v>0</v>
      </c>
      <c r="F2175" s="1" t="s">
        <v>24</v>
      </c>
      <c r="G2175">
        <v>15</v>
      </c>
      <c r="H2175" t="str">
        <f>IF(Append1[[#This Row],[number_vmail_messages]]&lt;=10, "Low",
IF(Append1[[#This Row],[number_vmail_messages]]&lt;=25, "Medium", "High"))</f>
        <v>Medium</v>
      </c>
      <c r="I2175">
        <v>221.8</v>
      </c>
      <c r="J2175">
        <v>143</v>
      </c>
      <c r="K2175">
        <v>37.71</v>
      </c>
      <c r="L2175">
        <v>210.6</v>
      </c>
      <c r="M2175">
        <v>115</v>
      </c>
      <c r="N2175">
        <v>17.899999999999999</v>
      </c>
      <c r="O2175">
        <v>221.8</v>
      </c>
      <c r="P2175">
        <v>109</v>
      </c>
      <c r="Q2175">
        <v>9.98</v>
      </c>
      <c r="R2175">
        <v>12.4</v>
      </c>
      <c r="S2175">
        <v>9</v>
      </c>
      <c r="T2175">
        <v>3.35</v>
      </c>
      <c r="U2175" t="str">
        <f>IF(Append1[[#This Row],[total_intl_charge]] &lt;= MEDIAN(Append1[total_intl_charge]), "Low", "High")</f>
        <v>High</v>
      </c>
      <c r="V2175">
        <v>1</v>
      </c>
      <c r="W2175" t="s">
        <v>23</v>
      </c>
      <c r="X2175" s="1" t="s">
        <v>23</v>
      </c>
      <c r="Y2175">
        <f>IF(Append1[[#This Row],[churn]]="yes", 1,0)</f>
        <v>0</v>
      </c>
      <c r="Z2175" t="str">
        <f>IF(Append1[[#This Row],[total_eve_charge]]&lt;=15,"Low",
IF(Append1[[#This Row],[total_eve_charge]]&lt;=19,"Medium","High"))</f>
        <v>Medium</v>
      </c>
      <c r="AA2175" s="1" t="str">
        <f>IF(Append1[[#This Row],[total_day_charge]]&gt;30,"Heavy User",
IF(Append1[[#This Row],[total_eve_charge]]&gt;20,"Evening User",
IF(Append1[[#This Row],[total_night_charge]]&gt;10,"Night User","Low User")))</f>
        <v>Heavy User</v>
      </c>
    </row>
    <row r="2176" spans="1:27" hidden="1" x14ac:dyDescent="0.3">
      <c r="A2176">
        <v>1425</v>
      </c>
      <c r="B2176" s="1" t="s">
        <v>64</v>
      </c>
      <c r="C2176">
        <v>95</v>
      </c>
      <c r="D2176" s="1" t="s">
        <v>22</v>
      </c>
      <c r="E2176" s="1">
        <v>0</v>
      </c>
      <c r="F2176" s="1" t="s">
        <v>23</v>
      </c>
      <c r="G2176">
        <v>0</v>
      </c>
      <c r="H2176" t="str">
        <f>IF(Append1[[#This Row],[number_vmail_messages]]&lt;=10, "Low",
IF(Append1[[#This Row],[number_vmail_messages]]&lt;=25, "Medium", "High"))</f>
        <v>Low</v>
      </c>
      <c r="I2176">
        <v>269</v>
      </c>
      <c r="J2176">
        <v>120</v>
      </c>
      <c r="K2176">
        <v>45.73</v>
      </c>
      <c r="L2176">
        <v>233.7</v>
      </c>
      <c r="M2176">
        <v>120</v>
      </c>
      <c r="N2176">
        <v>19.86</v>
      </c>
      <c r="O2176">
        <v>179.3</v>
      </c>
      <c r="P2176">
        <v>61</v>
      </c>
      <c r="Q2176">
        <v>8.07</v>
      </c>
      <c r="R2176">
        <v>7.3</v>
      </c>
      <c r="S2176">
        <v>4</v>
      </c>
      <c r="T2176">
        <v>1.97</v>
      </c>
      <c r="U2176" t="str">
        <f>IF(Append1[[#This Row],[total_intl_charge]] &lt;= MEDIAN(Append1[total_intl_charge]), "Low", "High")</f>
        <v>Low</v>
      </c>
      <c r="V2176">
        <v>2</v>
      </c>
      <c r="W2176" t="s">
        <v>24</v>
      </c>
      <c r="X2176" s="1" t="s">
        <v>23</v>
      </c>
      <c r="Y2176">
        <f>IF(Append1[[#This Row],[churn]]="yes", 1,0)</f>
        <v>1</v>
      </c>
      <c r="Z2176" t="str">
        <f>IF(Append1[[#This Row],[total_eve_charge]]&lt;=15,"Low",
IF(Append1[[#This Row],[total_eve_charge]]&lt;=19,"Medium","High"))</f>
        <v>High</v>
      </c>
      <c r="AA2176" s="1" t="str">
        <f>IF(Append1[[#This Row],[total_day_charge]]&gt;30,"Heavy User",
IF(Append1[[#This Row],[total_eve_charge]]&gt;20,"Evening User",
IF(Append1[[#This Row],[total_night_charge]]&gt;10,"Night User","Low User")))</f>
        <v>Heavy User</v>
      </c>
    </row>
    <row r="2177" spans="1:27" hidden="1" x14ac:dyDescent="0.3">
      <c r="A2177">
        <v>1426</v>
      </c>
      <c r="B2177" s="1" t="s">
        <v>53</v>
      </c>
      <c r="C2177">
        <v>79</v>
      </c>
      <c r="D2177" s="1" t="s">
        <v>22</v>
      </c>
      <c r="E2177" s="1">
        <v>0</v>
      </c>
      <c r="F2177" s="1" t="s">
        <v>23</v>
      </c>
      <c r="G2177">
        <v>0</v>
      </c>
      <c r="H2177" t="str">
        <f>IF(Append1[[#This Row],[number_vmail_messages]]&lt;=10, "Low",
IF(Append1[[#This Row],[number_vmail_messages]]&lt;=25, "Medium", "High"))</f>
        <v>Low</v>
      </c>
      <c r="I2177">
        <v>268.3</v>
      </c>
      <c r="J2177">
        <v>114</v>
      </c>
      <c r="K2177">
        <v>45.61</v>
      </c>
      <c r="L2177">
        <v>185.5</v>
      </c>
      <c r="M2177">
        <v>111</v>
      </c>
      <c r="N2177">
        <v>15.77</v>
      </c>
      <c r="O2177">
        <v>264.60000000000002</v>
      </c>
      <c r="P2177">
        <v>88</v>
      </c>
      <c r="Q2177">
        <v>11.91</v>
      </c>
      <c r="R2177">
        <v>6.3</v>
      </c>
      <c r="S2177">
        <v>7</v>
      </c>
      <c r="T2177">
        <v>1.7</v>
      </c>
      <c r="U2177" t="str">
        <f>IF(Append1[[#This Row],[total_intl_charge]] &lt;= MEDIAN(Append1[total_intl_charge]), "Low", "High")</f>
        <v>Low</v>
      </c>
      <c r="V2177">
        <v>1</v>
      </c>
      <c r="W2177" t="s">
        <v>24</v>
      </c>
      <c r="X2177" s="1" t="s">
        <v>23</v>
      </c>
      <c r="Y2177">
        <f>IF(Append1[[#This Row],[churn]]="yes", 1,0)</f>
        <v>1</v>
      </c>
      <c r="Z2177" t="str">
        <f>IF(Append1[[#This Row],[total_eve_charge]]&lt;=15,"Low",
IF(Append1[[#This Row],[total_eve_charge]]&lt;=19,"Medium","High"))</f>
        <v>Medium</v>
      </c>
      <c r="AA2177" s="1" t="str">
        <f>IF(Append1[[#This Row],[total_day_charge]]&gt;30,"Heavy User",
IF(Append1[[#This Row],[total_eve_charge]]&gt;20,"Evening User",
IF(Append1[[#This Row],[total_night_charge]]&gt;10,"Night User","Low User")))</f>
        <v>Heavy User</v>
      </c>
    </row>
    <row r="2178" spans="1:27" x14ac:dyDescent="0.3">
      <c r="A2178">
        <v>1427</v>
      </c>
      <c r="B2178" s="1" t="s">
        <v>50</v>
      </c>
      <c r="C2178">
        <v>123</v>
      </c>
      <c r="D2178" s="1" t="s">
        <v>22</v>
      </c>
      <c r="E2178" s="1">
        <v>0</v>
      </c>
      <c r="F2178" s="1" t="s">
        <v>24</v>
      </c>
      <c r="G2178">
        <v>27</v>
      </c>
      <c r="H2178" t="str">
        <f>IF(Append1[[#This Row],[number_vmail_messages]]&lt;=10, "Low",
IF(Append1[[#This Row],[number_vmail_messages]]&lt;=25, "Medium", "High"))</f>
        <v>High</v>
      </c>
      <c r="I2178">
        <v>198.7</v>
      </c>
      <c r="J2178">
        <v>127</v>
      </c>
      <c r="K2178">
        <v>33.78</v>
      </c>
      <c r="L2178">
        <v>249</v>
      </c>
      <c r="M2178">
        <v>105</v>
      </c>
      <c r="N2178">
        <v>21.17</v>
      </c>
      <c r="O2178">
        <v>173.2</v>
      </c>
      <c r="P2178">
        <v>124</v>
      </c>
      <c r="Q2178">
        <v>7.79</v>
      </c>
      <c r="R2178">
        <v>12.5</v>
      </c>
      <c r="S2178">
        <v>5</v>
      </c>
      <c r="T2178">
        <v>3.38</v>
      </c>
      <c r="U2178" t="str">
        <f>IF(Append1[[#This Row],[total_intl_charge]] &lt;= MEDIAN(Append1[total_intl_charge]), "Low", "High")</f>
        <v>High</v>
      </c>
      <c r="V2178">
        <v>1</v>
      </c>
      <c r="W2178" t="s">
        <v>23</v>
      </c>
      <c r="X2178" s="1" t="s">
        <v>23</v>
      </c>
      <c r="Y2178">
        <f>IF(Append1[[#This Row],[churn]]="yes", 1,0)</f>
        <v>0</v>
      </c>
      <c r="Z2178" t="str">
        <f>IF(Append1[[#This Row],[total_eve_charge]]&lt;=15,"Low",
IF(Append1[[#This Row],[total_eve_charge]]&lt;=19,"Medium","High"))</f>
        <v>High</v>
      </c>
      <c r="AA2178" s="1" t="str">
        <f>IF(Append1[[#This Row],[total_day_charge]]&gt;30,"Heavy User",
IF(Append1[[#This Row],[total_eve_charge]]&gt;20,"Evening User",
IF(Append1[[#This Row],[total_night_charge]]&gt;10,"Night User","Low User")))</f>
        <v>Heavy User</v>
      </c>
    </row>
    <row r="2179" spans="1:27" hidden="1" x14ac:dyDescent="0.3">
      <c r="A2179">
        <v>1428</v>
      </c>
      <c r="B2179" s="1" t="s">
        <v>28</v>
      </c>
      <c r="C2179">
        <v>99</v>
      </c>
      <c r="D2179" s="1" t="s">
        <v>22</v>
      </c>
      <c r="E2179" s="1">
        <v>0</v>
      </c>
      <c r="F2179" s="1" t="s">
        <v>23</v>
      </c>
      <c r="G2179">
        <v>0</v>
      </c>
      <c r="H2179" t="str">
        <f>IF(Append1[[#This Row],[number_vmail_messages]]&lt;=10, "Low",
IF(Append1[[#This Row],[number_vmail_messages]]&lt;=25, "Medium", "High"))</f>
        <v>Low</v>
      </c>
      <c r="I2179">
        <v>115.5</v>
      </c>
      <c r="J2179">
        <v>75</v>
      </c>
      <c r="K2179">
        <v>19.64</v>
      </c>
      <c r="L2179">
        <v>218.1</v>
      </c>
      <c r="M2179">
        <v>111</v>
      </c>
      <c r="N2179">
        <v>18.54</v>
      </c>
      <c r="O2179">
        <v>254.9</v>
      </c>
      <c r="P2179">
        <v>98</v>
      </c>
      <c r="Q2179">
        <v>11.47</v>
      </c>
      <c r="R2179">
        <v>11.5</v>
      </c>
      <c r="S2179">
        <v>7</v>
      </c>
      <c r="T2179">
        <v>3.11</v>
      </c>
      <c r="U2179" t="str">
        <f>IF(Append1[[#This Row],[total_intl_charge]] &lt;= MEDIAN(Append1[total_intl_charge]), "Low", "High")</f>
        <v>High</v>
      </c>
      <c r="V2179">
        <v>7</v>
      </c>
      <c r="W2179" t="s">
        <v>24</v>
      </c>
      <c r="X2179" s="1" t="s">
        <v>23</v>
      </c>
      <c r="Y2179">
        <f>IF(Append1[[#This Row],[churn]]="yes", 1,0)</f>
        <v>1</v>
      </c>
      <c r="Z2179" t="str">
        <f>IF(Append1[[#This Row],[total_eve_charge]]&lt;=15,"Low",
IF(Append1[[#This Row],[total_eve_charge]]&lt;=19,"Medium","High"))</f>
        <v>Medium</v>
      </c>
      <c r="AA2179" s="1" t="str">
        <f>IF(Append1[[#This Row],[total_day_charge]]&gt;30,"Heavy User",
IF(Append1[[#This Row],[total_eve_charge]]&gt;20,"Evening User",
IF(Append1[[#This Row],[total_night_charge]]&gt;10,"Night User","Low User")))</f>
        <v>Night User</v>
      </c>
    </row>
    <row r="2180" spans="1:27" hidden="1" x14ac:dyDescent="0.3">
      <c r="A2180">
        <v>1429</v>
      </c>
      <c r="B2180" s="1" t="s">
        <v>53</v>
      </c>
      <c r="C2180">
        <v>141</v>
      </c>
      <c r="D2180" s="1" t="s">
        <v>26</v>
      </c>
      <c r="E2180" s="1">
        <v>0</v>
      </c>
      <c r="F2180" s="1" t="s">
        <v>23</v>
      </c>
      <c r="G2180">
        <v>0</v>
      </c>
      <c r="H2180" t="str">
        <f>IF(Append1[[#This Row],[number_vmail_messages]]&lt;=10, "Low",
IF(Append1[[#This Row],[number_vmail_messages]]&lt;=25, "Medium", "High"))</f>
        <v>Low</v>
      </c>
      <c r="I2180">
        <v>215.6</v>
      </c>
      <c r="J2180">
        <v>113</v>
      </c>
      <c r="K2180">
        <v>36.65</v>
      </c>
      <c r="L2180">
        <v>200.6</v>
      </c>
      <c r="M2180">
        <v>81</v>
      </c>
      <c r="N2180">
        <v>17.05</v>
      </c>
      <c r="O2180">
        <v>153.80000000000001</v>
      </c>
      <c r="P2180">
        <v>107</v>
      </c>
      <c r="Q2180">
        <v>6.92</v>
      </c>
      <c r="R2180">
        <v>12.4</v>
      </c>
      <c r="S2180">
        <v>6</v>
      </c>
      <c r="T2180">
        <v>3.35</v>
      </c>
      <c r="U2180" t="str">
        <f>IF(Append1[[#This Row],[total_intl_charge]] &lt;= MEDIAN(Append1[total_intl_charge]), "Low", "High")</f>
        <v>High</v>
      </c>
      <c r="V2180">
        <v>1</v>
      </c>
      <c r="W2180" t="s">
        <v>23</v>
      </c>
      <c r="X2180" s="1" t="s">
        <v>23</v>
      </c>
      <c r="Y2180">
        <f>IF(Append1[[#This Row],[churn]]="yes", 1,0)</f>
        <v>0</v>
      </c>
      <c r="Z2180" t="str">
        <f>IF(Append1[[#This Row],[total_eve_charge]]&lt;=15,"Low",
IF(Append1[[#This Row],[total_eve_charge]]&lt;=19,"Medium","High"))</f>
        <v>Medium</v>
      </c>
      <c r="AA2180" s="1" t="str">
        <f>IF(Append1[[#This Row],[total_day_charge]]&gt;30,"Heavy User",
IF(Append1[[#This Row],[total_eve_charge]]&gt;20,"Evening User",
IF(Append1[[#This Row],[total_night_charge]]&gt;10,"Night User","Low User")))</f>
        <v>Heavy User</v>
      </c>
    </row>
    <row r="2181" spans="1:27" hidden="1" x14ac:dyDescent="0.3">
      <c r="A2181">
        <v>1430</v>
      </c>
      <c r="B2181" s="1" t="s">
        <v>58</v>
      </c>
      <c r="C2181">
        <v>132</v>
      </c>
      <c r="D2181" s="1" t="s">
        <v>32</v>
      </c>
      <c r="E2181" s="1">
        <v>0</v>
      </c>
      <c r="F2181" s="1" t="s">
        <v>23</v>
      </c>
      <c r="G2181">
        <v>0</v>
      </c>
      <c r="H2181" t="str">
        <f>IF(Append1[[#This Row],[number_vmail_messages]]&lt;=10, "Low",
IF(Append1[[#This Row],[number_vmail_messages]]&lt;=25, "Medium", "High"))</f>
        <v>Low</v>
      </c>
      <c r="I2181">
        <v>169.9</v>
      </c>
      <c r="J2181">
        <v>107</v>
      </c>
      <c r="K2181">
        <v>28.88</v>
      </c>
      <c r="L2181">
        <v>209.4</v>
      </c>
      <c r="M2181">
        <v>121</v>
      </c>
      <c r="N2181">
        <v>17.8</v>
      </c>
      <c r="O2181">
        <v>206.1</v>
      </c>
      <c r="P2181">
        <v>79</v>
      </c>
      <c r="Q2181">
        <v>9.27</v>
      </c>
      <c r="R2181">
        <v>11.5</v>
      </c>
      <c r="S2181">
        <v>2</v>
      </c>
      <c r="T2181">
        <v>3.11</v>
      </c>
      <c r="U2181" t="str">
        <f>IF(Append1[[#This Row],[total_intl_charge]] &lt;= MEDIAN(Append1[total_intl_charge]), "Low", "High")</f>
        <v>High</v>
      </c>
      <c r="V2181">
        <v>1</v>
      </c>
      <c r="W2181" t="s">
        <v>23</v>
      </c>
      <c r="X2181" s="1" t="s">
        <v>23</v>
      </c>
      <c r="Y2181">
        <f>IF(Append1[[#This Row],[churn]]="yes", 1,0)</f>
        <v>0</v>
      </c>
      <c r="Z2181" t="str">
        <f>IF(Append1[[#This Row],[total_eve_charge]]&lt;=15,"Low",
IF(Append1[[#This Row],[total_eve_charge]]&lt;=19,"Medium","High"))</f>
        <v>Medium</v>
      </c>
      <c r="AA2181" s="1" t="str">
        <f>IF(Append1[[#This Row],[total_day_charge]]&gt;30,"Heavy User",
IF(Append1[[#This Row],[total_eve_charge]]&gt;20,"Evening User",
IF(Append1[[#This Row],[total_night_charge]]&gt;10,"Night User","Low User")))</f>
        <v>Low User</v>
      </c>
    </row>
    <row r="2182" spans="1:27" hidden="1" x14ac:dyDescent="0.3">
      <c r="A2182">
        <v>1431</v>
      </c>
      <c r="B2182" s="1" t="s">
        <v>45</v>
      </c>
      <c r="C2182">
        <v>133</v>
      </c>
      <c r="D2182" s="1" t="s">
        <v>26</v>
      </c>
      <c r="E2182" s="1">
        <v>0</v>
      </c>
      <c r="F2182" s="1" t="s">
        <v>23</v>
      </c>
      <c r="G2182">
        <v>0</v>
      </c>
      <c r="H2182" t="str">
        <f>IF(Append1[[#This Row],[number_vmail_messages]]&lt;=10, "Low",
IF(Append1[[#This Row],[number_vmail_messages]]&lt;=25, "Medium", "High"))</f>
        <v>Low</v>
      </c>
      <c r="I2182">
        <v>201.7</v>
      </c>
      <c r="J2182">
        <v>85</v>
      </c>
      <c r="K2182">
        <v>34.29</v>
      </c>
      <c r="L2182">
        <v>169.4</v>
      </c>
      <c r="M2182">
        <v>116</v>
      </c>
      <c r="N2182">
        <v>14.4</v>
      </c>
      <c r="O2182">
        <v>286.3</v>
      </c>
      <c r="P2182">
        <v>80</v>
      </c>
      <c r="Q2182">
        <v>12.88</v>
      </c>
      <c r="R2182">
        <v>6</v>
      </c>
      <c r="S2182">
        <v>4</v>
      </c>
      <c r="T2182">
        <v>1.62</v>
      </c>
      <c r="U2182" t="str">
        <f>IF(Append1[[#This Row],[total_intl_charge]] &lt;= MEDIAN(Append1[total_intl_charge]), "Low", "High")</f>
        <v>Low</v>
      </c>
      <c r="V2182">
        <v>0</v>
      </c>
      <c r="W2182" t="s">
        <v>23</v>
      </c>
      <c r="X2182" s="1" t="s">
        <v>23</v>
      </c>
      <c r="Y2182">
        <f>IF(Append1[[#This Row],[churn]]="yes", 1,0)</f>
        <v>0</v>
      </c>
      <c r="Z2182" t="str">
        <f>IF(Append1[[#This Row],[total_eve_charge]]&lt;=15,"Low",
IF(Append1[[#This Row],[total_eve_charge]]&lt;=19,"Medium","High"))</f>
        <v>Low</v>
      </c>
      <c r="AA2182" s="1" t="str">
        <f>IF(Append1[[#This Row],[total_day_charge]]&gt;30,"Heavy User",
IF(Append1[[#This Row],[total_eve_charge]]&gt;20,"Evening User",
IF(Append1[[#This Row],[total_night_charge]]&gt;10,"Night User","Low User")))</f>
        <v>Heavy User</v>
      </c>
    </row>
    <row r="2183" spans="1:27" hidden="1" x14ac:dyDescent="0.3">
      <c r="A2183">
        <v>1432</v>
      </c>
      <c r="B2183" s="1" t="s">
        <v>40</v>
      </c>
      <c r="C2183">
        <v>133</v>
      </c>
      <c r="D2183" s="1" t="s">
        <v>32</v>
      </c>
      <c r="E2183" s="1">
        <v>0</v>
      </c>
      <c r="F2183" s="1" t="s">
        <v>23</v>
      </c>
      <c r="G2183">
        <v>0</v>
      </c>
      <c r="H2183" t="str">
        <f>IF(Append1[[#This Row],[number_vmail_messages]]&lt;=10, "Low",
IF(Append1[[#This Row],[number_vmail_messages]]&lt;=25, "Medium", "High"))</f>
        <v>Low</v>
      </c>
      <c r="I2183">
        <v>221.1</v>
      </c>
      <c r="J2183">
        <v>133</v>
      </c>
      <c r="K2183">
        <v>37.590000000000003</v>
      </c>
      <c r="L2183">
        <v>160.19999999999999</v>
      </c>
      <c r="M2183">
        <v>140</v>
      </c>
      <c r="N2183">
        <v>13.62</v>
      </c>
      <c r="O2183">
        <v>161.80000000000001</v>
      </c>
      <c r="P2183">
        <v>84</v>
      </c>
      <c r="Q2183">
        <v>7.28</v>
      </c>
      <c r="R2183">
        <v>8.4</v>
      </c>
      <c r="S2183">
        <v>3</v>
      </c>
      <c r="T2183">
        <v>2.27</v>
      </c>
      <c r="U2183" t="str">
        <f>IF(Append1[[#This Row],[total_intl_charge]] &lt;= MEDIAN(Append1[total_intl_charge]), "Low", "High")</f>
        <v>Low</v>
      </c>
      <c r="V2183">
        <v>4</v>
      </c>
      <c r="W2183" t="s">
        <v>23</v>
      </c>
      <c r="X2183" s="1" t="s">
        <v>23</v>
      </c>
      <c r="Y2183">
        <f>IF(Append1[[#This Row],[churn]]="yes", 1,0)</f>
        <v>0</v>
      </c>
      <c r="Z2183" t="str">
        <f>IF(Append1[[#This Row],[total_eve_charge]]&lt;=15,"Low",
IF(Append1[[#This Row],[total_eve_charge]]&lt;=19,"Medium","High"))</f>
        <v>Low</v>
      </c>
      <c r="AA2183" s="1" t="str">
        <f>IF(Append1[[#This Row],[total_day_charge]]&gt;30,"Heavy User",
IF(Append1[[#This Row],[total_eve_charge]]&gt;20,"Evening User",
IF(Append1[[#This Row],[total_night_charge]]&gt;10,"Night User","Low User")))</f>
        <v>Heavy User</v>
      </c>
    </row>
    <row r="2184" spans="1:27" x14ac:dyDescent="0.3">
      <c r="A2184">
        <v>1433</v>
      </c>
      <c r="B2184" s="1" t="s">
        <v>28</v>
      </c>
      <c r="C2184">
        <v>93</v>
      </c>
      <c r="D2184" s="1" t="s">
        <v>26</v>
      </c>
      <c r="E2184" s="1">
        <v>0</v>
      </c>
      <c r="F2184" s="1" t="s">
        <v>24</v>
      </c>
      <c r="G2184">
        <v>32</v>
      </c>
      <c r="H2184" t="str">
        <f>IF(Append1[[#This Row],[number_vmail_messages]]&lt;=10, "Low",
IF(Append1[[#This Row],[number_vmail_messages]]&lt;=25, "Medium", "High"))</f>
        <v>High</v>
      </c>
      <c r="I2184">
        <v>218.7</v>
      </c>
      <c r="J2184">
        <v>117</v>
      </c>
      <c r="K2184">
        <v>37.18</v>
      </c>
      <c r="L2184">
        <v>115</v>
      </c>
      <c r="M2184">
        <v>61</v>
      </c>
      <c r="N2184">
        <v>9.7799999999999994</v>
      </c>
      <c r="O2184">
        <v>192.7</v>
      </c>
      <c r="P2184">
        <v>85</v>
      </c>
      <c r="Q2184">
        <v>8.67</v>
      </c>
      <c r="R2184">
        <v>9.4</v>
      </c>
      <c r="S2184">
        <v>5</v>
      </c>
      <c r="T2184">
        <v>2.54</v>
      </c>
      <c r="U2184" t="str">
        <f>IF(Append1[[#This Row],[total_intl_charge]] &lt;= MEDIAN(Append1[total_intl_charge]), "Low", "High")</f>
        <v>Low</v>
      </c>
      <c r="V2184">
        <v>2</v>
      </c>
      <c r="W2184" t="s">
        <v>23</v>
      </c>
      <c r="X2184" s="1" t="s">
        <v>23</v>
      </c>
      <c r="Y2184">
        <f>IF(Append1[[#This Row],[churn]]="yes", 1,0)</f>
        <v>0</v>
      </c>
      <c r="Z2184" t="str">
        <f>IF(Append1[[#This Row],[total_eve_charge]]&lt;=15,"Low",
IF(Append1[[#This Row],[total_eve_charge]]&lt;=19,"Medium","High"))</f>
        <v>Low</v>
      </c>
      <c r="AA2184" s="1" t="str">
        <f>IF(Append1[[#This Row],[total_day_charge]]&gt;30,"Heavy User",
IF(Append1[[#This Row],[total_eve_charge]]&gt;20,"Evening User",
IF(Append1[[#This Row],[total_night_charge]]&gt;10,"Night User","Low User")))</f>
        <v>Heavy User</v>
      </c>
    </row>
    <row r="2185" spans="1:27" hidden="1" x14ac:dyDescent="0.3">
      <c r="A2185">
        <v>1434</v>
      </c>
      <c r="B2185" s="1" t="s">
        <v>42</v>
      </c>
      <c r="C2185">
        <v>34</v>
      </c>
      <c r="D2185" s="1" t="s">
        <v>22</v>
      </c>
      <c r="E2185" s="1">
        <v>0</v>
      </c>
      <c r="F2185" s="1" t="s">
        <v>23</v>
      </c>
      <c r="G2185">
        <v>0</v>
      </c>
      <c r="H2185" t="str">
        <f>IF(Append1[[#This Row],[number_vmail_messages]]&lt;=10, "Low",
IF(Append1[[#This Row],[number_vmail_messages]]&lt;=25, "Medium", "High"))</f>
        <v>Low</v>
      </c>
      <c r="I2185">
        <v>293.7</v>
      </c>
      <c r="J2185">
        <v>89</v>
      </c>
      <c r="K2185">
        <v>49.93</v>
      </c>
      <c r="L2185">
        <v>272.5</v>
      </c>
      <c r="M2185">
        <v>71</v>
      </c>
      <c r="N2185">
        <v>23.16</v>
      </c>
      <c r="O2185">
        <v>178.2</v>
      </c>
      <c r="P2185">
        <v>76</v>
      </c>
      <c r="Q2185">
        <v>8.02</v>
      </c>
      <c r="R2185">
        <v>11</v>
      </c>
      <c r="S2185">
        <v>10</v>
      </c>
      <c r="T2185">
        <v>2.97</v>
      </c>
      <c r="U2185" t="str">
        <f>IF(Append1[[#This Row],[total_intl_charge]] &lt;= MEDIAN(Append1[total_intl_charge]), "Low", "High")</f>
        <v>High</v>
      </c>
      <c r="V2185">
        <v>2</v>
      </c>
      <c r="W2185" t="s">
        <v>24</v>
      </c>
      <c r="X2185" s="1" t="s">
        <v>23</v>
      </c>
      <c r="Y2185">
        <f>IF(Append1[[#This Row],[churn]]="yes", 1,0)</f>
        <v>1</v>
      </c>
      <c r="Z2185" t="str">
        <f>IF(Append1[[#This Row],[total_eve_charge]]&lt;=15,"Low",
IF(Append1[[#This Row],[total_eve_charge]]&lt;=19,"Medium","High"))</f>
        <v>High</v>
      </c>
      <c r="AA2185" s="1" t="str">
        <f>IF(Append1[[#This Row],[total_day_charge]]&gt;30,"Heavy User",
IF(Append1[[#This Row],[total_eve_charge]]&gt;20,"Evening User",
IF(Append1[[#This Row],[total_night_charge]]&gt;10,"Night User","Low User")))</f>
        <v>Heavy User</v>
      </c>
    </row>
    <row r="2186" spans="1:27" x14ac:dyDescent="0.3">
      <c r="A2186">
        <v>1435</v>
      </c>
      <c r="B2186" s="1" t="s">
        <v>51</v>
      </c>
      <c r="C2186">
        <v>96</v>
      </c>
      <c r="D2186" s="1" t="s">
        <v>22</v>
      </c>
      <c r="E2186" s="1">
        <v>0</v>
      </c>
      <c r="F2186" s="1" t="s">
        <v>24</v>
      </c>
      <c r="G2186">
        <v>26</v>
      </c>
      <c r="H2186" t="str">
        <f>IF(Append1[[#This Row],[number_vmail_messages]]&lt;=10, "Low",
IF(Append1[[#This Row],[number_vmail_messages]]&lt;=25, "Medium", "High"))</f>
        <v>High</v>
      </c>
      <c r="I2186">
        <v>175.8</v>
      </c>
      <c r="J2186">
        <v>96</v>
      </c>
      <c r="K2186">
        <v>29.89</v>
      </c>
      <c r="L2186">
        <v>206.6</v>
      </c>
      <c r="M2186">
        <v>84</v>
      </c>
      <c r="N2186">
        <v>17.559999999999999</v>
      </c>
      <c r="O2186">
        <v>178</v>
      </c>
      <c r="P2186">
        <v>105</v>
      </c>
      <c r="Q2186">
        <v>8.01</v>
      </c>
      <c r="R2186">
        <v>11.1</v>
      </c>
      <c r="S2186">
        <v>2</v>
      </c>
      <c r="T2186">
        <v>3</v>
      </c>
      <c r="U2186" t="str">
        <f>IF(Append1[[#This Row],[total_intl_charge]] &lt;= MEDIAN(Append1[total_intl_charge]), "Low", "High")</f>
        <v>High</v>
      </c>
      <c r="V2186">
        <v>2</v>
      </c>
      <c r="W2186" t="s">
        <v>23</v>
      </c>
      <c r="X2186" s="1" t="s">
        <v>23</v>
      </c>
      <c r="Y2186">
        <f>IF(Append1[[#This Row],[churn]]="yes", 1,0)</f>
        <v>0</v>
      </c>
      <c r="Z2186" t="str">
        <f>IF(Append1[[#This Row],[total_eve_charge]]&lt;=15,"Low",
IF(Append1[[#This Row],[total_eve_charge]]&lt;=19,"Medium","High"))</f>
        <v>Medium</v>
      </c>
      <c r="AA2186" s="1" t="str">
        <f>IF(Append1[[#This Row],[total_day_charge]]&gt;30,"Heavy User",
IF(Append1[[#This Row],[total_eve_charge]]&gt;20,"Evening User",
IF(Append1[[#This Row],[total_night_charge]]&gt;10,"Night User","Low User")))</f>
        <v>Low User</v>
      </c>
    </row>
    <row r="2187" spans="1:27" hidden="1" x14ac:dyDescent="0.3">
      <c r="A2187">
        <v>1436</v>
      </c>
      <c r="B2187" s="1" t="s">
        <v>45</v>
      </c>
      <c r="C2187">
        <v>144</v>
      </c>
      <c r="D2187" s="1" t="s">
        <v>26</v>
      </c>
      <c r="E2187" s="1">
        <v>0</v>
      </c>
      <c r="F2187" s="1" t="s">
        <v>23</v>
      </c>
      <c r="G2187">
        <v>0</v>
      </c>
      <c r="H2187" t="str">
        <f>IF(Append1[[#This Row],[number_vmail_messages]]&lt;=10, "Low",
IF(Append1[[#This Row],[number_vmail_messages]]&lt;=25, "Medium", "High"))</f>
        <v>Low</v>
      </c>
      <c r="I2187">
        <v>278.5</v>
      </c>
      <c r="J2187">
        <v>95</v>
      </c>
      <c r="K2187">
        <v>47.35</v>
      </c>
      <c r="L2187">
        <v>240.7</v>
      </c>
      <c r="M2187">
        <v>90</v>
      </c>
      <c r="N2187">
        <v>20.46</v>
      </c>
      <c r="O2187">
        <v>120</v>
      </c>
      <c r="P2187">
        <v>90</v>
      </c>
      <c r="Q2187">
        <v>5.4</v>
      </c>
      <c r="R2187">
        <v>11.6</v>
      </c>
      <c r="S2187">
        <v>5</v>
      </c>
      <c r="T2187">
        <v>3.13</v>
      </c>
      <c r="U2187" t="str">
        <f>IF(Append1[[#This Row],[total_intl_charge]] &lt;= MEDIAN(Append1[total_intl_charge]), "Low", "High")</f>
        <v>High</v>
      </c>
      <c r="V2187">
        <v>1</v>
      </c>
      <c r="W2187" t="s">
        <v>24</v>
      </c>
      <c r="X2187" s="1" t="s">
        <v>23</v>
      </c>
      <c r="Y2187">
        <f>IF(Append1[[#This Row],[churn]]="yes", 1,0)</f>
        <v>1</v>
      </c>
      <c r="Z2187" t="str">
        <f>IF(Append1[[#This Row],[total_eve_charge]]&lt;=15,"Low",
IF(Append1[[#This Row],[total_eve_charge]]&lt;=19,"Medium","High"))</f>
        <v>High</v>
      </c>
      <c r="AA2187" s="1" t="str">
        <f>IF(Append1[[#This Row],[total_day_charge]]&gt;30,"Heavy User",
IF(Append1[[#This Row],[total_eve_charge]]&gt;20,"Evening User",
IF(Append1[[#This Row],[total_night_charge]]&gt;10,"Night User","Low User")))</f>
        <v>Heavy User</v>
      </c>
    </row>
    <row r="2188" spans="1:27" x14ac:dyDescent="0.3">
      <c r="A2188">
        <v>1437</v>
      </c>
      <c r="B2188" s="1" t="s">
        <v>35</v>
      </c>
      <c r="C2188">
        <v>24</v>
      </c>
      <c r="D2188" s="1" t="s">
        <v>32</v>
      </c>
      <c r="E2188" s="1">
        <v>0</v>
      </c>
      <c r="F2188" s="1" t="s">
        <v>24</v>
      </c>
      <c r="G2188">
        <v>29</v>
      </c>
      <c r="H2188" t="str">
        <f>IF(Append1[[#This Row],[number_vmail_messages]]&lt;=10, "Low",
IF(Append1[[#This Row],[number_vmail_messages]]&lt;=25, "Medium", "High"))</f>
        <v>High</v>
      </c>
      <c r="I2188">
        <v>236.3</v>
      </c>
      <c r="J2188">
        <v>105</v>
      </c>
      <c r="K2188">
        <v>40.17</v>
      </c>
      <c r="L2188">
        <v>190.8</v>
      </c>
      <c r="M2188">
        <v>114</v>
      </c>
      <c r="N2188">
        <v>16.22</v>
      </c>
      <c r="O2188">
        <v>129</v>
      </c>
      <c r="P2188">
        <v>105</v>
      </c>
      <c r="Q2188">
        <v>5.81</v>
      </c>
      <c r="R2188">
        <v>7.2</v>
      </c>
      <c r="S2188">
        <v>2</v>
      </c>
      <c r="T2188">
        <v>1.94</v>
      </c>
      <c r="U2188" t="str">
        <f>IF(Append1[[#This Row],[total_intl_charge]] &lt;= MEDIAN(Append1[total_intl_charge]), "Low", "High")</f>
        <v>Low</v>
      </c>
      <c r="V2188">
        <v>3</v>
      </c>
      <c r="W2188" t="s">
        <v>23</v>
      </c>
      <c r="X2188" s="1" t="s">
        <v>23</v>
      </c>
      <c r="Y2188">
        <f>IF(Append1[[#This Row],[churn]]="yes", 1,0)</f>
        <v>0</v>
      </c>
      <c r="Z2188" t="str">
        <f>IF(Append1[[#This Row],[total_eve_charge]]&lt;=15,"Low",
IF(Append1[[#This Row],[total_eve_charge]]&lt;=19,"Medium","High"))</f>
        <v>Medium</v>
      </c>
      <c r="AA2188" s="1" t="str">
        <f>IF(Append1[[#This Row],[total_day_charge]]&gt;30,"Heavy User",
IF(Append1[[#This Row],[total_eve_charge]]&gt;20,"Evening User",
IF(Append1[[#This Row],[total_night_charge]]&gt;10,"Night User","Low User")))</f>
        <v>Heavy User</v>
      </c>
    </row>
    <row r="2189" spans="1:27" hidden="1" x14ac:dyDescent="0.3">
      <c r="A2189">
        <v>1438</v>
      </c>
      <c r="B2189" s="1" t="s">
        <v>55</v>
      </c>
      <c r="C2189">
        <v>54</v>
      </c>
      <c r="D2189" s="1" t="s">
        <v>22</v>
      </c>
      <c r="E2189" s="1">
        <v>0</v>
      </c>
      <c r="F2189" s="1" t="s">
        <v>23</v>
      </c>
      <c r="G2189">
        <v>0</v>
      </c>
      <c r="H2189" t="str">
        <f>IF(Append1[[#This Row],[number_vmail_messages]]&lt;=10, "Low",
IF(Append1[[#This Row],[number_vmail_messages]]&lt;=25, "Medium", "High"))</f>
        <v>Low</v>
      </c>
      <c r="I2189">
        <v>273.8</v>
      </c>
      <c r="J2189">
        <v>113</v>
      </c>
      <c r="K2189">
        <v>46.55</v>
      </c>
      <c r="L2189">
        <v>119.6</v>
      </c>
      <c r="M2189">
        <v>156</v>
      </c>
      <c r="N2189">
        <v>10.17</v>
      </c>
      <c r="O2189">
        <v>267.60000000000002</v>
      </c>
      <c r="P2189">
        <v>117</v>
      </c>
      <c r="Q2189">
        <v>12.04</v>
      </c>
      <c r="R2189">
        <v>11.7</v>
      </c>
      <c r="S2189">
        <v>3</v>
      </c>
      <c r="T2189">
        <v>3.16</v>
      </c>
      <c r="U2189" t="str">
        <f>IF(Append1[[#This Row],[total_intl_charge]] &lt;= MEDIAN(Append1[total_intl_charge]), "Low", "High")</f>
        <v>High</v>
      </c>
      <c r="V2189">
        <v>1</v>
      </c>
      <c r="W2189" t="s">
        <v>23</v>
      </c>
      <c r="X2189" s="1" t="s">
        <v>23</v>
      </c>
      <c r="Y2189">
        <f>IF(Append1[[#This Row],[churn]]="yes", 1,0)</f>
        <v>0</v>
      </c>
      <c r="Z2189" t="str">
        <f>IF(Append1[[#This Row],[total_eve_charge]]&lt;=15,"Low",
IF(Append1[[#This Row],[total_eve_charge]]&lt;=19,"Medium","High"))</f>
        <v>Low</v>
      </c>
      <c r="AA2189" s="1" t="str">
        <f>IF(Append1[[#This Row],[total_day_charge]]&gt;30,"Heavy User",
IF(Append1[[#This Row],[total_eve_charge]]&gt;20,"Evening User",
IF(Append1[[#This Row],[total_night_charge]]&gt;10,"Night User","Low User")))</f>
        <v>Heavy User</v>
      </c>
    </row>
    <row r="2190" spans="1:27" hidden="1" x14ac:dyDescent="0.3">
      <c r="A2190">
        <v>1439</v>
      </c>
      <c r="B2190" s="1" t="s">
        <v>71</v>
      </c>
      <c r="C2190">
        <v>50</v>
      </c>
      <c r="D2190" s="1" t="s">
        <v>32</v>
      </c>
      <c r="E2190" s="1">
        <v>0</v>
      </c>
      <c r="F2190" s="1" t="s">
        <v>23</v>
      </c>
      <c r="G2190">
        <v>0</v>
      </c>
      <c r="H2190" t="str">
        <f>IF(Append1[[#This Row],[number_vmail_messages]]&lt;=10, "Low",
IF(Append1[[#This Row],[number_vmail_messages]]&lt;=25, "Medium", "High"))</f>
        <v>Low</v>
      </c>
      <c r="I2190">
        <v>131.1</v>
      </c>
      <c r="J2190">
        <v>129</v>
      </c>
      <c r="K2190">
        <v>22.29</v>
      </c>
      <c r="L2190">
        <v>160.5</v>
      </c>
      <c r="M2190">
        <v>94</v>
      </c>
      <c r="N2190">
        <v>13.64</v>
      </c>
      <c r="O2190">
        <v>206.9</v>
      </c>
      <c r="P2190">
        <v>88</v>
      </c>
      <c r="Q2190">
        <v>9.31</v>
      </c>
      <c r="R2190">
        <v>5.6</v>
      </c>
      <c r="S2190">
        <v>9</v>
      </c>
      <c r="T2190">
        <v>1.51</v>
      </c>
      <c r="U2190" t="str">
        <f>IF(Append1[[#This Row],[total_intl_charge]] &lt;= MEDIAN(Append1[total_intl_charge]), "Low", "High")</f>
        <v>Low</v>
      </c>
      <c r="V2190">
        <v>5</v>
      </c>
      <c r="W2190" t="s">
        <v>24</v>
      </c>
      <c r="X2190" s="1" t="s">
        <v>23</v>
      </c>
      <c r="Y2190">
        <f>IF(Append1[[#This Row],[churn]]="yes", 1,0)</f>
        <v>1</v>
      </c>
      <c r="Z2190" t="str">
        <f>IF(Append1[[#This Row],[total_eve_charge]]&lt;=15,"Low",
IF(Append1[[#This Row],[total_eve_charge]]&lt;=19,"Medium","High"))</f>
        <v>Low</v>
      </c>
      <c r="AA2190" s="1" t="str">
        <f>IF(Append1[[#This Row],[total_day_charge]]&gt;30,"Heavy User",
IF(Append1[[#This Row],[total_eve_charge]]&gt;20,"Evening User",
IF(Append1[[#This Row],[total_night_charge]]&gt;10,"Night User","Low User")))</f>
        <v>Low User</v>
      </c>
    </row>
    <row r="2191" spans="1:27" x14ac:dyDescent="0.3">
      <c r="A2191">
        <v>1440</v>
      </c>
      <c r="B2191" s="1" t="s">
        <v>35</v>
      </c>
      <c r="C2191">
        <v>92</v>
      </c>
      <c r="D2191" s="1" t="s">
        <v>22</v>
      </c>
      <c r="E2191" s="1">
        <v>0</v>
      </c>
      <c r="F2191" s="1" t="s">
        <v>24</v>
      </c>
      <c r="G2191">
        <v>23</v>
      </c>
      <c r="H2191" t="str">
        <f>IF(Append1[[#This Row],[number_vmail_messages]]&lt;=10, "Low",
IF(Append1[[#This Row],[number_vmail_messages]]&lt;=25, "Medium", "High"))</f>
        <v>Medium</v>
      </c>
      <c r="I2191">
        <v>167.4</v>
      </c>
      <c r="J2191">
        <v>83</v>
      </c>
      <c r="K2191">
        <v>28.46</v>
      </c>
      <c r="L2191">
        <v>258.60000000000002</v>
      </c>
      <c r="M2191">
        <v>129</v>
      </c>
      <c r="N2191">
        <v>21.98</v>
      </c>
      <c r="O2191">
        <v>116.4</v>
      </c>
      <c r="P2191">
        <v>110</v>
      </c>
      <c r="Q2191">
        <v>5.24</v>
      </c>
      <c r="R2191">
        <v>11.2</v>
      </c>
      <c r="S2191">
        <v>3</v>
      </c>
      <c r="T2191">
        <v>3.02</v>
      </c>
      <c r="U2191" t="str">
        <f>IF(Append1[[#This Row],[total_intl_charge]] &lt;= MEDIAN(Append1[total_intl_charge]), "Low", "High")</f>
        <v>High</v>
      </c>
      <c r="V2191">
        <v>4</v>
      </c>
      <c r="W2191" t="s">
        <v>23</v>
      </c>
      <c r="X2191" s="1" t="s">
        <v>23</v>
      </c>
      <c r="Y2191">
        <f>IF(Append1[[#This Row],[churn]]="yes", 1,0)</f>
        <v>0</v>
      </c>
      <c r="Z2191" t="str">
        <f>IF(Append1[[#This Row],[total_eve_charge]]&lt;=15,"Low",
IF(Append1[[#This Row],[total_eve_charge]]&lt;=19,"Medium","High"))</f>
        <v>High</v>
      </c>
      <c r="AA2191" s="1" t="str">
        <f>IF(Append1[[#This Row],[total_day_charge]]&gt;30,"Heavy User",
IF(Append1[[#This Row],[total_eve_charge]]&gt;20,"Evening User",
IF(Append1[[#This Row],[total_night_charge]]&gt;10,"Night User","Low User")))</f>
        <v>Evening User</v>
      </c>
    </row>
    <row r="2192" spans="1:27" hidden="1" x14ac:dyDescent="0.3">
      <c r="A2192">
        <v>1441</v>
      </c>
      <c r="B2192" s="1" t="s">
        <v>74</v>
      </c>
      <c r="C2192">
        <v>96</v>
      </c>
      <c r="D2192" s="1" t="s">
        <v>32</v>
      </c>
      <c r="E2192" s="1">
        <v>0</v>
      </c>
      <c r="F2192" s="1" t="s">
        <v>23</v>
      </c>
      <c r="G2192">
        <v>0</v>
      </c>
      <c r="H2192" t="str">
        <f>IF(Append1[[#This Row],[number_vmail_messages]]&lt;=10, "Low",
IF(Append1[[#This Row],[number_vmail_messages]]&lt;=25, "Medium", "High"))</f>
        <v>Low</v>
      </c>
      <c r="I2192">
        <v>197.7</v>
      </c>
      <c r="J2192">
        <v>68</v>
      </c>
      <c r="K2192">
        <v>33.61</v>
      </c>
      <c r="L2192">
        <v>250.5</v>
      </c>
      <c r="M2192">
        <v>53</v>
      </c>
      <c r="N2192">
        <v>21.29</v>
      </c>
      <c r="O2192">
        <v>181.2</v>
      </c>
      <c r="P2192">
        <v>67</v>
      </c>
      <c r="Q2192">
        <v>8.15</v>
      </c>
      <c r="R2192">
        <v>10.5</v>
      </c>
      <c r="S2192">
        <v>3</v>
      </c>
      <c r="T2192">
        <v>2.84</v>
      </c>
      <c r="U2192" t="str">
        <f>IF(Append1[[#This Row],[total_intl_charge]] &lt;= MEDIAN(Append1[total_intl_charge]), "Low", "High")</f>
        <v>High</v>
      </c>
      <c r="V2192">
        <v>3</v>
      </c>
      <c r="W2192" t="s">
        <v>23</v>
      </c>
      <c r="X2192" s="1" t="s">
        <v>23</v>
      </c>
      <c r="Y2192">
        <f>IF(Append1[[#This Row],[churn]]="yes", 1,0)</f>
        <v>0</v>
      </c>
      <c r="Z2192" t="str">
        <f>IF(Append1[[#This Row],[total_eve_charge]]&lt;=15,"Low",
IF(Append1[[#This Row],[total_eve_charge]]&lt;=19,"Medium","High"))</f>
        <v>High</v>
      </c>
      <c r="AA2192" s="1" t="str">
        <f>IF(Append1[[#This Row],[total_day_charge]]&gt;30,"Heavy User",
IF(Append1[[#This Row],[total_eve_charge]]&gt;20,"Evening User",
IF(Append1[[#This Row],[total_night_charge]]&gt;10,"Night User","Low User")))</f>
        <v>Heavy User</v>
      </c>
    </row>
    <row r="2193" spans="1:27" hidden="1" x14ac:dyDescent="0.3">
      <c r="A2193">
        <v>1442</v>
      </c>
      <c r="B2193" s="1" t="s">
        <v>67</v>
      </c>
      <c r="C2193">
        <v>146</v>
      </c>
      <c r="D2193" s="1" t="s">
        <v>22</v>
      </c>
      <c r="E2193" s="1">
        <v>0</v>
      </c>
      <c r="F2193" s="1" t="s">
        <v>23</v>
      </c>
      <c r="G2193">
        <v>0</v>
      </c>
      <c r="H2193" t="str">
        <f>IF(Append1[[#This Row],[number_vmail_messages]]&lt;=10, "Low",
IF(Append1[[#This Row],[number_vmail_messages]]&lt;=25, "Medium", "High"))</f>
        <v>Low</v>
      </c>
      <c r="I2193">
        <v>169.5</v>
      </c>
      <c r="J2193">
        <v>93</v>
      </c>
      <c r="K2193">
        <v>28.82</v>
      </c>
      <c r="L2193">
        <v>230.9</v>
      </c>
      <c r="M2193">
        <v>71</v>
      </c>
      <c r="N2193">
        <v>19.63</v>
      </c>
      <c r="O2193">
        <v>269.8</v>
      </c>
      <c r="P2193">
        <v>115</v>
      </c>
      <c r="Q2193">
        <v>12.14</v>
      </c>
      <c r="R2193">
        <v>9</v>
      </c>
      <c r="S2193">
        <v>7</v>
      </c>
      <c r="T2193">
        <v>2.4300000000000002</v>
      </c>
      <c r="U2193" t="str">
        <f>IF(Append1[[#This Row],[total_intl_charge]] &lt;= MEDIAN(Append1[total_intl_charge]), "Low", "High")</f>
        <v>Low</v>
      </c>
      <c r="V2193">
        <v>2</v>
      </c>
      <c r="W2193" t="s">
        <v>23</v>
      </c>
      <c r="X2193" s="1" t="s">
        <v>23</v>
      </c>
      <c r="Y2193">
        <f>IF(Append1[[#This Row],[churn]]="yes", 1,0)</f>
        <v>0</v>
      </c>
      <c r="Z2193" t="str">
        <f>IF(Append1[[#This Row],[total_eve_charge]]&lt;=15,"Low",
IF(Append1[[#This Row],[total_eve_charge]]&lt;=19,"Medium","High"))</f>
        <v>High</v>
      </c>
      <c r="AA2193" s="1" t="str">
        <f>IF(Append1[[#This Row],[total_day_charge]]&gt;30,"Heavy User",
IF(Append1[[#This Row],[total_eve_charge]]&gt;20,"Evening User",
IF(Append1[[#This Row],[total_night_charge]]&gt;10,"Night User","Low User")))</f>
        <v>Night User</v>
      </c>
    </row>
    <row r="2194" spans="1:27" x14ac:dyDescent="0.3">
      <c r="A2194">
        <v>1443</v>
      </c>
      <c r="B2194" s="1" t="s">
        <v>35</v>
      </c>
      <c r="C2194">
        <v>138</v>
      </c>
      <c r="D2194" s="1" t="s">
        <v>22</v>
      </c>
      <c r="E2194" s="1">
        <v>1</v>
      </c>
      <c r="F2194" s="1" t="s">
        <v>24</v>
      </c>
      <c r="G2194">
        <v>17</v>
      </c>
      <c r="H2194" t="str">
        <f>IF(Append1[[#This Row],[number_vmail_messages]]&lt;=10, "Low",
IF(Append1[[#This Row],[number_vmail_messages]]&lt;=25, "Medium", "High"))</f>
        <v>Medium</v>
      </c>
      <c r="I2194">
        <v>225.2</v>
      </c>
      <c r="J2194">
        <v>116</v>
      </c>
      <c r="K2194">
        <v>38.28</v>
      </c>
      <c r="L2194">
        <v>173.4</v>
      </c>
      <c r="M2194">
        <v>88</v>
      </c>
      <c r="N2194">
        <v>14.74</v>
      </c>
      <c r="O2194">
        <v>145.80000000000001</v>
      </c>
      <c r="P2194">
        <v>99</v>
      </c>
      <c r="Q2194">
        <v>6.56</v>
      </c>
      <c r="R2194">
        <v>11.7</v>
      </c>
      <c r="S2194">
        <v>4</v>
      </c>
      <c r="T2194">
        <v>3.16</v>
      </c>
      <c r="U2194" t="str">
        <f>IF(Append1[[#This Row],[total_intl_charge]] &lt;= MEDIAN(Append1[total_intl_charge]), "Low", "High")</f>
        <v>High</v>
      </c>
      <c r="V2194">
        <v>0</v>
      </c>
      <c r="W2194" t="s">
        <v>23</v>
      </c>
      <c r="X2194" s="1" t="s">
        <v>24</v>
      </c>
      <c r="Y2194">
        <f>IF(Append1[[#This Row],[churn]]="yes", 1,0)</f>
        <v>0</v>
      </c>
      <c r="Z2194" t="str">
        <f>IF(Append1[[#This Row],[total_eve_charge]]&lt;=15,"Low",
IF(Append1[[#This Row],[total_eve_charge]]&lt;=19,"Medium","High"))</f>
        <v>Low</v>
      </c>
      <c r="AA2194" s="1" t="str">
        <f>IF(Append1[[#This Row],[total_day_charge]]&gt;30,"Heavy User",
IF(Append1[[#This Row],[total_eve_charge]]&gt;20,"Evening User",
IF(Append1[[#This Row],[total_night_charge]]&gt;10,"Night User","Low User")))</f>
        <v>Heavy User</v>
      </c>
    </row>
    <row r="2195" spans="1:27" hidden="1" x14ac:dyDescent="0.3">
      <c r="A2195">
        <v>1444</v>
      </c>
      <c r="B2195" s="1" t="s">
        <v>43</v>
      </c>
      <c r="C2195">
        <v>76</v>
      </c>
      <c r="D2195" s="1" t="s">
        <v>26</v>
      </c>
      <c r="E2195" s="1">
        <v>0</v>
      </c>
      <c r="F2195" s="1" t="s">
        <v>23</v>
      </c>
      <c r="G2195">
        <v>0</v>
      </c>
      <c r="H2195" t="str">
        <f>IF(Append1[[#This Row],[number_vmail_messages]]&lt;=10, "Low",
IF(Append1[[#This Row],[number_vmail_messages]]&lt;=25, "Medium", "High"))</f>
        <v>Low</v>
      </c>
      <c r="I2195">
        <v>129.69999999999999</v>
      </c>
      <c r="J2195">
        <v>84</v>
      </c>
      <c r="K2195">
        <v>22.05</v>
      </c>
      <c r="L2195">
        <v>177.5</v>
      </c>
      <c r="M2195">
        <v>80</v>
      </c>
      <c r="N2195">
        <v>15.09</v>
      </c>
      <c r="O2195">
        <v>228.9</v>
      </c>
      <c r="P2195">
        <v>87</v>
      </c>
      <c r="Q2195">
        <v>10.3</v>
      </c>
      <c r="R2195">
        <v>7.5</v>
      </c>
      <c r="S2195">
        <v>3</v>
      </c>
      <c r="T2195">
        <v>2.0299999999999998</v>
      </c>
      <c r="U2195" t="str">
        <f>IF(Append1[[#This Row],[total_intl_charge]] &lt;= MEDIAN(Append1[total_intl_charge]), "Low", "High")</f>
        <v>Low</v>
      </c>
      <c r="V2195">
        <v>5</v>
      </c>
      <c r="W2195" t="s">
        <v>24</v>
      </c>
      <c r="X2195" s="1" t="s">
        <v>23</v>
      </c>
      <c r="Y2195">
        <f>IF(Append1[[#This Row],[churn]]="yes", 1,0)</f>
        <v>1</v>
      </c>
      <c r="Z2195" t="str">
        <f>IF(Append1[[#This Row],[total_eve_charge]]&lt;=15,"Low",
IF(Append1[[#This Row],[total_eve_charge]]&lt;=19,"Medium","High"))</f>
        <v>Medium</v>
      </c>
      <c r="AA2195" s="1" t="str">
        <f>IF(Append1[[#This Row],[total_day_charge]]&gt;30,"Heavy User",
IF(Append1[[#This Row],[total_eve_charge]]&gt;20,"Evening User",
IF(Append1[[#This Row],[total_night_charge]]&gt;10,"Night User","Low User")))</f>
        <v>Night User</v>
      </c>
    </row>
    <row r="2196" spans="1:27" hidden="1" x14ac:dyDescent="0.3">
      <c r="A2196">
        <v>1445</v>
      </c>
      <c r="B2196" s="1" t="s">
        <v>29</v>
      </c>
      <c r="C2196">
        <v>99</v>
      </c>
      <c r="D2196" s="1" t="s">
        <v>22</v>
      </c>
      <c r="E2196" s="1">
        <v>0</v>
      </c>
      <c r="F2196" s="1" t="s">
        <v>23</v>
      </c>
      <c r="G2196">
        <v>0</v>
      </c>
      <c r="H2196" t="str">
        <f>IF(Append1[[#This Row],[number_vmail_messages]]&lt;=10, "Low",
IF(Append1[[#This Row],[number_vmail_messages]]&lt;=25, "Medium", "High"))</f>
        <v>Low</v>
      </c>
      <c r="I2196">
        <v>200</v>
      </c>
      <c r="J2196">
        <v>66</v>
      </c>
      <c r="K2196">
        <v>34</v>
      </c>
      <c r="L2196">
        <v>107.9</v>
      </c>
      <c r="M2196">
        <v>104</v>
      </c>
      <c r="N2196">
        <v>9.17</v>
      </c>
      <c r="O2196">
        <v>233.7</v>
      </c>
      <c r="P2196">
        <v>82</v>
      </c>
      <c r="Q2196">
        <v>10.52</v>
      </c>
      <c r="R2196">
        <v>11.4</v>
      </c>
      <c r="S2196">
        <v>2</v>
      </c>
      <c r="T2196">
        <v>3.08</v>
      </c>
      <c r="U2196" t="str">
        <f>IF(Append1[[#This Row],[total_intl_charge]] &lt;= MEDIAN(Append1[total_intl_charge]), "Low", "High")</f>
        <v>High</v>
      </c>
      <c r="V2196">
        <v>3</v>
      </c>
      <c r="W2196" t="s">
        <v>23</v>
      </c>
      <c r="X2196" s="1" t="s">
        <v>23</v>
      </c>
      <c r="Y2196">
        <f>IF(Append1[[#This Row],[churn]]="yes", 1,0)</f>
        <v>0</v>
      </c>
      <c r="Z2196" t="str">
        <f>IF(Append1[[#This Row],[total_eve_charge]]&lt;=15,"Low",
IF(Append1[[#This Row],[total_eve_charge]]&lt;=19,"Medium","High"))</f>
        <v>Low</v>
      </c>
      <c r="AA2196" s="1" t="str">
        <f>IF(Append1[[#This Row],[total_day_charge]]&gt;30,"Heavy User",
IF(Append1[[#This Row],[total_eve_charge]]&gt;20,"Evening User",
IF(Append1[[#This Row],[total_night_charge]]&gt;10,"Night User","Low User")))</f>
        <v>Heavy User</v>
      </c>
    </row>
    <row r="2197" spans="1:27" x14ac:dyDescent="0.3">
      <c r="A2197">
        <v>1446</v>
      </c>
      <c r="B2197" s="1" t="s">
        <v>72</v>
      </c>
      <c r="C2197">
        <v>83</v>
      </c>
      <c r="D2197" s="1" t="s">
        <v>26</v>
      </c>
      <c r="E2197" s="1">
        <v>0</v>
      </c>
      <c r="F2197" s="1" t="s">
        <v>24</v>
      </c>
      <c r="G2197">
        <v>36</v>
      </c>
      <c r="H2197" t="str">
        <f>IF(Append1[[#This Row],[number_vmail_messages]]&lt;=10, "Low",
IF(Append1[[#This Row],[number_vmail_messages]]&lt;=25, "Medium", "High"))</f>
        <v>High</v>
      </c>
      <c r="I2197">
        <v>95.9</v>
      </c>
      <c r="J2197">
        <v>87</v>
      </c>
      <c r="K2197">
        <v>16.3</v>
      </c>
      <c r="L2197">
        <v>261.60000000000002</v>
      </c>
      <c r="M2197">
        <v>105</v>
      </c>
      <c r="N2197">
        <v>22.24</v>
      </c>
      <c r="O2197">
        <v>228.6</v>
      </c>
      <c r="P2197">
        <v>109</v>
      </c>
      <c r="Q2197">
        <v>10.29</v>
      </c>
      <c r="R2197">
        <v>13.3</v>
      </c>
      <c r="S2197">
        <v>4</v>
      </c>
      <c r="T2197">
        <v>3.59</v>
      </c>
      <c r="U2197" t="str">
        <f>IF(Append1[[#This Row],[total_intl_charge]] &lt;= MEDIAN(Append1[total_intl_charge]), "Low", "High")</f>
        <v>High</v>
      </c>
      <c r="V2197">
        <v>0</v>
      </c>
      <c r="W2197" t="s">
        <v>23</v>
      </c>
      <c r="X2197" s="1" t="s">
        <v>23</v>
      </c>
      <c r="Y2197">
        <f>IF(Append1[[#This Row],[churn]]="yes", 1,0)</f>
        <v>0</v>
      </c>
      <c r="Z2197" t="str">
        <f>IF(Append1[[#This Row],[total_eve_charge]]&lt;=15,"Low",
IF(Append1[[#This Row],[total_eve_charge]]&lt;=19,"Medium","High"))</f>
        <v>High</v>
      </c>
      <c r="AA2197" s="1" t="str">
        <f>IF(Append1[[#This Row],[total_day_charge]]&gt;30,"Heavy User",
IF(Append1[[#This Row],[total_eve_charge]]&gt;20,"Evening User",
IF(Append1[[#This Row],[total_night_charge]]&gt;10,"Night User","Low User")))</f>
        <v>Evening User</v>
      </c>
    </row>
    <row r="2198" spans="1:27" x14ac:dyDescent="0.3">
      <c r="A2198">
        <v>1447</v>
      </c>
      <c r="B2198" s="1" t="s">
        <v>65</v>
      </c>
      <c r="C2198">
        <v>36</v>
      </c>
      <c r="D2198" s="1" t="s">
        <v>26</v>
      </c>
      <c r="E2198" s="1">
        <v>0</v>
      </c>
      <c r="F2198" s="1" t="s">
        <v>24</v>
      </c>
      <c r="G2198">
        <v>25</v>
      </c>
      <c r="H2198" t="str">
        <f>IF(Append1[[#This Row],[number_vmail_messages]]&lt;=10, "Low",
IF(Append1[[#This Row],[number_vmail_messages]]&lt;=25, "Medium", "High"))</f>
        <v>Medium</v>
      </c>
      <c r="I2198">
        <v>152.80000000000001</v>
      </c>
      <c r="J2198">
        <v>110</v>
      </c>
      <c r="K2198">
        <v>25.98</v>
      </c>
      <c r="L2198">
        <v>242.8</v>
      </c>
      <c r="M2198">
        <v>67</v>
      </c>
      <c r="N2198">
        <v>20.64</v>
      </c>
      <c r="O2198">
        <v>147.4</v>
      </c>
      <c r="P2198">
        <v>74</v>
      </c>
      <c r="Q2198">
        <v>6.63</v>
      </c>
      <c r="R2198">
        <v>9.1</v>
      </c>
      <c r="S2198">
        <v>2</v>
      </c>
      <c r="T2198">
        <v>2.46</v>
      </c>
      <c r="U2198" t="str">
        <f>IF(Append1[[#This Row],[total_intl_charge]] &lt;= MEDIAN(Append1[total_intl_charge]), "Low", "High")</f>
        <v>Low</v>
      </c>
      <c r="V2198">
        <v>1</v>
      </c>
      <c r="W2198" t="s">
        <v>23</v>
      </c>
      <c r="X2198" s="1" t="s">
        <v>23</v>
      </c>
      <c r="Y2198">
        <f>IF(Append1[[#This Row],[churn]]="yes", 1,0)</f>
        <v>0</v>
      </c>
      <c r="Z2198" t="str">
        <f>IF(Append1[[#This Row],[total_eve_charge]]&lt;=15,"Low",
IF(Append1[[#This Row],[total_eve_charge]]&lt;=19,"Medium","High"))</f>
        <v>High</v>
      </c>
      <c r="AA2198" s="1" t="str">
        <f>IF(Append1[[#This Row],[total_day_charge]]&gt;30,"Heavy User",
IF(Append1[[#This Row],[total_eve_charge]]&gt;20,"Evening User",
IF(Append1[[#This Row],[total_night_charge]]&gt;10,"Night User","Low User")))</f>
        <v>Evening User</v>
      </c>
    </row>
    <row r="2199" spans="1:27" hidden="1" x14ac:dyDescent="0.3">
      <c r="A2199">
        <v>1448</v>
      </c>
      <c r="B2199" s="1" t="s">
        <v>54</v>
      </c>
      <c r="C2199">
        <v>109</v>
      </c>
      <c r="D2199" s="1" t="s">
        <v>22</v>
      </c>
      <c r="E2199" s="1">
        <v>1</v>
      </c>
      <c r="F2199" s="1" t="s">
        <v>23</v>
      </c>
      <c r="G2199">
        <v>0</v>
      </c>
      <c r="H2199" t="str">
        <f>IF(Append1[[#This Row],[number_vmail_messages]]&lt;=10, "Low",
IF(Append1[[#This Row],[number_vmail_messages]]&lt;=25, "Medium", "High"))</f>
        <v>Low</v>
      </c>
      <c r="I2199">
        <v>268.39999999999998</v>
      </c>
      <c r="J2199">
        <v>85</v>
      </c>
      <c r="K2199">
        <v>45.63</v>
      </c>
      <c r="L2199">
        <v>150.6</v>
      </c>
      <c r="M2199">
        <v>131</v>
      </c>
      <c r="N2199">
        <v>12.8</v>
      </c>
      <c r="O2199">
        <v>297.89999999999998</v>
      </c>
      <c r="P2199">
        <v>84</v>
      </c>
      <c r="Q2199">
        <v>13.41</v>
      </c>
      <c r="R2199">
        <v>9.6999999999999993</v>
      </c>
      <c r="S2199">
        <v>8</v>
      </c>
      <c r="T2199">
        <v>2.62</v>
      </c>
      <c r="U2199" t="str">
        <f>IF(Append1[[#This Row],[total_intl_charge]] &lt;= MEDIAN(Append1[total_intl_charge]), "Low", "High")</f>
        <v>Low</v>
      </c>
      <c r="V2199">
        <v>2</v>
      </c>
      <c r="W2199" t="s">
        <v>24</v>
      </c>
      <c r="X2199" s="1" t="s">
        <v>24</v>
      </c>
      <c r="Y2199">
        <f>IF(Append1[[#This Row],[churn]]="yes", 1,0)</f>
        <v>1</v>
      </c>
      <c r="Z2199" t="str">
        <f>IF(Append1[[#This Row],[total_eve_charge]]&lt;=15,"Low",
IF(Append1[[#This Row],[total_eve_charge]]&lt;=19,"Medium","High"))</f>
        <v>Low</v>
      </c>
      <c r="AA2199" s="1" t="str">
        <f>IF(Append1[[#This Row],[total_day_charge]]&gt;30,"Heavy User",
IF(Append1[[#This Row],[total_eve_charge]]&gt;20,"Evening User",
IF(Append1[[#This Row],[total_night_charge]]&gt;10,"Night User","Low User")))</f>
        <v>Heavy User</v>
      </c>
    </row>
    <row r="2200" spans="1:27" hidden="1" x14ac:dyDescent="0.3">
      <c r="A2200">
        <v>1449</v>
      </c>
      <c r="B2200" s="1" t="s">
        <v>54</v>
      </c>
      <c r="C2200">
        <v>100</v>
      </c>
      <c r="D2200" s="1" t="s">
        <v>22</v>
      </c>
      <c r="E2200" s="1">
        <v>0</v>
      </c>
      <c r="F2200" s="1" t="s">
        <v>23</v>
      </c>
      <c r="G2200">
        <v>0</v>
      </c>
      <c r="H2200" t="str">
        <f>IF(Append1[[#This Row],[number_vmail_messages]]&lt;=10, "Low",
IF(Append1[[#This Row],[number_vmail_messages]]&lt;=25, "Medium", "High"))</f>
        <v>Low</v>
      </c>
      <c r="I2200">
        <v>188.5</v>
      </c>
      <c r="J2200">
        <v>152</v>
      </c>
      <c r="K2200">
        <v>32.049999999999997</v>
      </c>
      <c r="L2200">
        <v>148.30000000000001</v>
      </c>
      <c r="M2200">
        <v>115</v>
      </c>
      <c r="N2200">
        <v>12.61</v>
      </c>
      <c r="O2200">
        <v>179.8</v>
      </c>
      <c r="P2200">
        <v>88</v>
      </c>
      <c r="Q2200">
        <v>8.09</v>
      </c>
      <c r="R2200">
        <v>15.2</v>
      </c>
      <c r="S2200">
        <v>5</v>
      </c>
      <c r="T2200">
        <v>4.0999999999999996</v>
      </c>
      <c r="U2200" t="str">
        <f>IF(Append1[[#This Row],[total_intl_charge]] &lt;= MEDIAN(Append1[total_intl_charge]), "Low", "High")</f>
        <v>High</v>
      </c>
      <c r="V2200">
        <v>2</v>
      </c>
      <c r="W2200" t="s">
        <v>23</v>
      </c>
      <c r="X2200" s="1" t="s">
        <v>23</v>
      </c>
      <c r="Y2200">
        <f>IF(Append1[[#This Row],[churn]]="yes", 1,0)</f>
        <v>0</v>
      </c>
      <c r="Z2200" t="str">
        <f>IF(Append1[[#This Row],[total_eve_charge]]&lt;=15,"Low",
IF(Append1[[#This Row],[total_eve_charge]]&lt;=19,"Medium","High"))</f>
        <v>Low</v>
      </c>
      <c r="AA2200" s="1" t="str">
        <f>IF(Append1[[#This Row],[total_day_charge]]&gt;30,"Heavy User",
IF(Append1[[#This Row],[total_eve_charge]]&gt;20,"Evening User",
IF(Append1[[#This Row],[total_night_charge]]&gt;10,"Night User","Low User")))</f>
        <v>Heavy User</v>
      </c>
    </row>
    <row r="2201" spans="1:27" hidden="1" x14ac:dyDescent="0.3">
      <c r="A2201">
        <v>1450</v>
      </c>
      <c r="B2201" s="1" t="s">
        <v>73</v>
      </c>
      <c r="C2201">
        <v>104</v>
      </c>
      <c r="D2201" s="1" t="s">
        <v>32</v>
      </c>
      <c r="E2201" s="1">
        <v>0</v>
      </c>
      <c r="F2201" s="1" t="s">
        <v>23</v>
      </c>
      <c r="G2201">
        <v>0</v>
      </c>
      <c r="H2201" t="str">
        <f>IF(Append1[[#This Row],[number_vmail_messages]]&lt;=10, "Low",
IF(Append1[[#This Row],[number_vmail_messages]]&lt;=25, "Medium", "High"))</f>
        <v>Low</v>
      </c>
      <c r="I2201">
        <v>170.6</v>
      </c>
      <c r="J2201">
        <v>97</v>
      </c>
      <c r="K2201">
        <v>29</v>
      </c>
      <c r="L2201">
        <v>162.1</v>
      </c>
      <c r="M2201">
        <v>111</v>
      </c>
      <c r="N2201">
        <v>13.78</v>
      </c>
      <c r="O2201">
        <v>210.7</v>
      </c>
      <c r="P2201">
        <v>131</v>
      </c>
      <c r="Q2201">
        <v>9.48</v>
      </c>
      <c r="R2201">
        <v>6.1</v>
      </c>
      <c r="S2201">
        <v>1</v>
      </c>
      <c r="T2201">
        <v>1.65</v>
      </c>
      <c r="U2201" t="str">
        <f>IF(Append1[[#This Row],[total_intl_charge]] &lt;= MEDIAN(Append1[total_intl_charge]), "Low", "High")</f>
        <v>Low</v>
      </c>
      <c r="V2201">
        <v>1</v>
      </c>
      <c r="W2201" t="s">
        <v>23</v>
      </c>
      <c r="X2201" s="1" t="s">
        <v>23</v>
      </c>
      <c r="Y2201">
        <f>IF(Append1[[#This Row],[churn]]="yes", 1,0)</f>
        <v>0</v>
      </c>
      <c r="Z2201" t="str">
        <f>IF(Append1[[#This Row],[total_eve_charge]]&lt;=15,"Low",
IF(Append1[[#This Row],[total_eve_charge]]&lt;=19,"Medium","High"))</f>
        <v>Low</v>
      </c>
      <c r="AA2201" s="1" t="str">
        <f>IF(Append1[[#This Row],[total_day_charge]]&gt;30,"Heavy User",
IF(Append1[[#This Row],[total_eve_charge]]&gt;20,"Evening User",
IF(Append1[[#This Row],[total_night_charge]]&gt;10,"Night User","Low User")))</f>
        <v>Low User</v>
      </c>
    </row>
    <row r="2202" spans="1:27" hidden="1" x14ac:dyDescent="0.3">
      <c r="A2202">
        <v>1451</v>
      </c>
      <c r="B2202" s="1" t="s">
        <v>34</v>
      </c>
      <c r="C2202">
        <v>106</v>
      </c>
      <c r="D2202" s="1" t="s">
        <v>22</v>
      </c>
      <c r="E2202" s="1">
        <v>0</v>
      </c>
      <c r="F2202" s="1" t="s">
        <v>23</v>
      </c>
      <c r="G2202">
        <v>0</v>
      </c>
      <c r="H2202" t="str">
        <f>IF(Append1[[#This Row],[number_vmail_messages]]&lt;=10, "Low",
IF(Append1[[#This Row],[number_vmail_messages]]&lt;=25, "Medium", "High"))</f>
        <v>Low</v>
      </c>
      <c r="I2202">
        <v>191.4</v>
      </c>
      <c r="J2202">
        <v>124</v>
      </c>
      <c r="K2202">
        <v>32.54</v>
      </c>
      <c r="L2202">
        <v>200.7</v>
      </c>
      <c r="M2202">
        <v>116</v>
      </c>
      <c r="N2202">
        <v>17.059999999999999</v>
      </c>
      <c r="O2202">
        <v>230.1</v>
      </c>
      <c r="P2202">
        <v>76</v>
      </c>
      <c r="Q2202">
        <v>10.35</v>
      </c>
      <c r="R2202">
        <v>8.1999999999999993</v>
      </c>
      <c r="S2202">
        <v>3</v>
      </c>
      <c r="T2202">
        <v>2.21</v>
      </c>
      <c r="U2202" t="str">
        <f>IF(Append1[[#This Row],[total_intl_charge]] &lt;= MEDIAN(Append1[total_intl_charge]), "Low", "High")</f>
        <v>Low</v>
      </c>
      <c r="V2202">
        <v>1</v>
      </c>
      <c r="W2202" t="s">
        <v>23</v>
      </c>
      <c r="X2202" s="1" t="s">
        <v>23</v>
      </c>
      <c r="Y2202">
        <f>IF(Append1[[#This Row],[churn]]="yes", 1,0)</f>
        <v>0</v>
      </c>
      <c r="Z2202" t="str">
        <f>IF(Append1[[#This Row],[total_eve_charge]]&lt;=15,"Low",
IF(Append1[[#This Row],[total_eve_charge]]&lt;=19,"Medium","High"))</f>
        <v>Medium</v>
      </c>
      <c r="AA2202" s="1" t="str">
        <f>IF(Append1[[#This Row],[total_day_charge]]&gt;30,"Heavy User",
IF(Append1[[#This Row],[total_eve_charge]]&gt;20,"Evening User",
IF(Append1[[#This Row],[total_night_charge]]&gt;10,"Night User","Low User")))</f>
        <v>Heavy User</v>
      </c>
    </row>
    <row r="2203" spans="1:27" hidden="1" x14ac:dyDescent="0.3">
      <c r="A2203">
        <v>1452</v>
      </c>
      <c r="B2203" s="1" t="s">
        <v>49</v>
      </c>
      <c r="C2203">
        <v>100</v>
      </c>
      <c r="D2203" s="1" t="s">
        <v>26</v>
      </c>
      <c r="E2203" s="1">
        <v>0</v>
      </c>
      <c r="F2203" s="1" t="s">
        <v>23</v>
      </c>
      <c r="G2203">
        <v>0</v>
      </c>
      <c r="H2203" t="str">
        <f>IF(Append1[[#This Row],[number_vmail_messages]]&lt;=10, "Low",
IF(Append1[[#This Row],[number_vmail_messages]]&lt;=25, "Medium", "High"))</f>
        <v>Low</v>
      </c>
      <c r="I2203">
        <v>115.9</v>
      </c>
      <c r="J2203">
        <v>87</v>
      </c>
      <c r="K2203">
        <v>19.7</v>
      </c>
      <c r="L2203">
        <v>111.3</v>
      </c>
      <c r="M2203">
        <v>56</v>
      </c>
      <c r="N2203">
        <v>9.4600000000000009</v>
      </c>
      <c r="O2203">
        <v>170.2</v>
      </c>
      <c r="P2203">
        <v>77</v>
      </c>
      <c r="Q2203">
        <v>7.66</v>
      </c>
      <c r="R2203">
        <v>7.1</v>
      </c>
      <c r="S2203">
        <v>4</v>
      </c>
      <c r="T2203">
        <v>1.92</v>
      </c>
      <c r="U2203" t="str">
        <f>IF(Append1[[#This Row],[total_intl_charge]] &lt;= MEDIAN(Append1[total_intl_charge]), "Low", "High")</f>
        <v>Low</v>
      </c>
      <c r="V2203">
        <v>1</v>
      </c>
      <c r="W2203" t="s">
        <v>23</v>
      </c>
      <c r="X2203" s="1" t="s">
        <v>23</v>
      </c>
      <c r="Y2203">
        <f>IF(Append1[[#This Row],[churn]]="yes", 1,0)</f>
        <v>0</v>
      </c>
      <c r="Z2203" t="str">
        <f>IF(Append1[[#This Row],[total_eve_charge]]&lt;=15,"Low",
IF(Append1[[#This Row],[total_eve_charge]]&lt;=19,"Medium","High"))</f>
        <v>Low</v>
      </c>
      <c r="AA2203" s="1" t="str">
        <f>IF(Append1[[#This Row],[total_day_charge]]&gt;30,"Heavy User",
IF(Append1[[#This Row],[total_eve_charge]]&gt;20,"Evening User",
IF(Append1[[#This Row],[total_night_charge]]&gt;10,"Night User","Low User")))</f>
        <v>Low User</v>
      </c>
    </row>
    <row r="2204" spans="1:27" hidden="1" x14ac:dyDescent="0.3">
      <c r="A2204">
        <v>1453</v>
      </c>
      <c r="B2204" s="1" t="s">
        <v>38</v>
      </c>
      <c r="C2204">
        <v>99</v>
      </c>
      <c r="D2204" s="1" t="s">
        <v>32</v>
      </c>
      <c r="E2204" s="1">
        <v>0</v>
      </c>
      <c r="F2204" s="1" t="s">
        <v>23</v>
      </c>
      <c r="G2204">
        <v>0</v>
      </c>
      <c r="H2204" t="str">
        <f>IF(Append1[[#This Row],[number_vmail_messages]]&lt;=10, "Low",
IF(Append1[[#This Row],[number_vmail_messages]]&lt;=25, "Medium", "High"))</f>
        <v>Low</v>
      </c>
      <c r="I2204">
        <v>128.80000000000001</v>
      </c>
      <c r="J2204">
        <v>86</v>
      </c>
      <c r="K2204">
        <v>21.9</v>
      </c>
      <c r="L2204">
        <v>203.9</v>
      </c>
      <c r="M2204">
        <v>105</v>
      </c>
      <c r="N2204">
        <v>17.329999999999998</v>
      </c>
      <c r="O2204">
        <v>282.60000000000002</v>
      </c>
      <c r="P2204">
        <v>131</v>
      </c>
      <c r="Q2204">
        <v>12.72</v>
      </c>
      <c r="R2204">
        <v>14.1</v>
      </c>
      <c r="S2204">
        <v>4</v>
      </c>
      <c r="T2204">
        <v>3.81</v>
      </c>
      <c r="U2204" t="str">
        <f>IF(Append1[[#This Row],[total_intl_charge]] &lt;= MEDIAN(Append1[total_intl_charge]), "Low", "High")</f>
        <v>High</v>
      </c>
      <c r="V2204">
        <v>2</v>
      </c>
      <c r="W2204" t="s">
        <v>23</v>
      </c>
      <c r="X2204" s="1" t="s">
        <v>23</v>
      </c>
      <c r="Y2204">
        <f>IF(Append1[[#This Row],[churn]]="yes", 1,0)</f>
        <v>0</v>
      </c>
      <c r="Z2204" t="str">
        <f>IF(Append1[[#This Row],[total_eve_charge]]&lt;=15,"Low",
IF(Append1[[#This Row],[total_eve_charge]]&lt;=19,"Medium","High"))</f>
        <v>Medium</v>
      </c>
      <c r="AA2204" s="1" t="str">
        <f>IF(Append1[[#This Row],[total_day_charge]]&gt;30,"Heavy User",
IF(Append1[[#This Row],[total_eve_charge]]&gt;20,"Evening User",
IF(Append1[[#This Row],[total_night_charge]]&gt;10,"Night User","Low User")))</f>
        <v>Night User</v>
      </c>
    </row>
    <row r="2205" spans="1:27" hidden="1" x14ac:dyDescent="0.3">
      <c r="A2205">
        <v>1454</v>
      </c>
      <c r="B2205" s="1" t="s">
        <v>71</v>
      </c>
      <c r="C2205">
        <v>50</v>
      </c>
      <c r="D2205" s="1" t="s">
        <v>26</v>
      </c>
      <c r="E2205" s="1">
        <v>0</v>
      </c>
      <c r="F2205" s="1" t="s">
        <v>23</v>
      </c>
      <c r="G2205">
        <v>0</v>
      </c>
      <c r="H2205" t="str">
        <f>IF(Append1[[#This Row],[number_vmail_messages]]&lt;=10, "Low",
IF(Append1[[#This Row],[number_vmail_messages]]&lt;=25, "Medium", "High"))</f>
        <v>Low</v>
      </c>
      <c r="I2205">
        <v>131.69999999999999</v>
      </c>
      <c r="J2205">
        <v>108</v>
      </c>
      <c r="K2205">
        <v>22.39</v>
      </c>
      <c r="L2205">
        <v>216.5</v>
      </c>
      <c r="M2205">
        <v>103</v>
      </c>
      <c r="N2205">
        <v>18.399999999999999</v>
      </c>
      <c r="O2205">
        <v>196.1</v>
      </c>
      <c r="P2205">
        <v>126</v>
      </c>
      <c r="Q2205">
        <v>8.82</v>
      </c>
      <c r="R2205">
        <v>11</v>
      </c>
      <c r="S2205">
        <v>5</v>
      </c>
      <c r="T2205">
        <v>2.97</v>
      </c>
      <c r="U2205" t="str">
        <f>IF(Append1[[#This Row],[total_intl_charge]] &lt;= MEDIAN(Append1[total_intl_charge]), "Low", "High")</f>
        <v>High</v>
      </c>
      <c r="V2205">
        <v>1</v>
      </c>
      <c r="W2205" t="s">
        <v>23</v>
      </c>
      <c r="X2205" s="1" t="s">
        <v>23</v>
      </c>
      <c r="Y2205">
        <f>IF(Append1[[#This Row],[churn]]="yes", 1,0)</f>
        <v>0</v>
      </c>
      <c r="Z2205" t="str">
        <f>IF(Append1[[#This Row],[total_eve_charge]]&lt;=15,"Low",
IF(Append1[[#This Row],[total_eve_charge]]&lt;=19,"Medium","High"))</f>
        <v>Medium</v>
      </c>
      <c r="AA2205" s="1" t="str">
        <f>IF(Append1[[#This Row],[total_day_charge]]&gt;30,"Heavy User",
IF(Append1[[#This Row],[total_eve_charge]]&gt;20,"Evening User",
IF(Append1[[#This Row],[total_night_charge]]&gt;10,"Night User","Low User")))</f>
        <v>Low User</v>
      </c>
    </row>
    <row r="2206" spans="1:27" hidden="1" x14ac:dyDescent="0.3">
      <c r="A2206">
        <v>1455</v>
      </c>
      <c r="B2206" s="1" t="s">
        <v>59</v>
      </c>
      <c r="C2206">
        <v>105</v>
      </c>
      <c r="D2206" s="1" t="s">
        <v>22</v>
      </c>
      <c r="E2206" s="1">
        <v>0</v>
      </c>
      <c r="F2206" s="1" t="s">
        <v>23</v>
      </c>
      <c r="G2206">
        <v>0</v>
      </c>
      <c r="H2206" t="str">
        <f>IF(Append1[[#This Row],[number_vmail_messages]]&lt;=10, "Low",
IF(Append1[[#This Row],[number_vmail_messages]]&lt;=25, "Medium", "High"))</f>
        <v>Low</v>
      </c>
      <c r="I2206">
        <v>101.4</v>
      </c>
      <c r="J2206">
        <v>48</v>
      </c>
      <c r="K2206">
        <v>17.239999999999998</v>
      </c>
      <c r="L2206">
        <v>159.1</v>
      </c>
      <c r="M2206">
        <v>119</v>
      </c>
      <c r="N2206">
        <v>13.52</v>
      </c>
      <c r="O2206">
        <v>259.2</v>
      </c>
      <c r="P2206">
        <v>53</v>
      </c>
      <c r="Q2206">
        <v>11.66</v>
      </c>
      <c r="R2206">
        <v>12.2</v>
      </c>
      <c r="S2206">
        <v>2</v>
      </c>
      <c r="T2206">
        <v>3.29</v>
      </c>
      <c r="U2206" t="str">
        <f>IF(Append1[[#This Row],[total_intl_charge]] &lt;= MEDIAN(Append1[total_intl_charge]), "Low", "High")</f>
        <v>High</v>
      </c>
      <c r="V2206">
        <v>1</v>
      </c>
      <c r="W2206" t="s">
        <v>23</v>
      </c>
      <c r="X2206" s="1" t="s">
        <v>23</v>
      </c>
      <c r="Y2206">
        <f>IF(Append1[[#This Row],[churn]]="yes", 1,0)</f>
        <v>0</v>
      </c>
      <c r="Z2206" t="str">
        <f>IF(Append1[[#This Row],[total_eve_charge]]&lt;=15,"Low",
IF(Append1[[#This Row],[total_eve_charge]]&lt;=19,"Medium","High"))</f>
        <v>Low</v>
      </c>
      <c r="AA2206" s="1" t="str">
        <f>IF(Append1[[#This Row],[total_day_charge]]&gt;30,"Heavy User",
IF(Append1[[#This Row],[total_eve_charge]]&gt;20,"Evening User",
IF(Append1[[#This Row],[total_night_charge]]&gt;10,"Night User","Low User")))</f>
        <v>Night User</v>
      </c>
    </row>
    <row r="2207" spans="1:27" hidden="1" x14ac:dyDescent="0.3">
      <c r="A2207">
        <v>1456</v>
      </c>
      <c r="B2207" s="1" t="s">
        <v>58</v>
      </c>
      <c r="C2207">
        <v>161</v>
      </c>
      <c r="D2207" s="1" t="s">
        <v>32</v>
      </c>
      <c r="E2207" s="1">
        <v>0</v>
      </c>
      <c r="F2207" s="1" t="s">
        <v>23</v>
      </c>
      <c r="G2207">
        <v>0</v>
      </c>
      <c r="H2207" t="str">
        <f>IF(Append1[[#This Row],[number_vmail_messages]]&lt;=10, "Low",
IF(Append1[[#This Row],[number_vmail_messages]]&lt;=25, "Medium", "High"))</f>
        <v>Low</v>
      </c>
      <c r="I2207">
        <v>107.5</v>
      </c>
      <c r="J2207">
        <v>121</v>
      </c>
      <c r="K2207">
        <v>18.28</v>
      </c>
      <c r="L2207">
        <v>256.39999999999998</v>
      </c>
      <c r="M2207">
        <v>46</v>
      </c>
      <c r="N2207">
        <v>21.79</v>
      </c>
      <c r="O2207">
        <v>247.2</v>
      </c>
      <c r="P2207">
        <v>131</v>
      </c>
      <c r="Q2207">
        <v>11.12</v>
      </c>
      <c r="R2207">
        <v>12.6</v>
      </c>
      <c r="S2207">
        <v>3</v>
      </c>
      <c r="T2207">
        <v>3.4</v>
      </c>
      <c r="U2207" t="str">
        <f>IF(Append1[[#This Row],[total_intl_charge]] &lt;= MEDIAN(Append1[total_intl_charge]), "Low", "High")</f>
        <v>High</v>
      </c>
      <c r="V2207">
        <v>2</v>
      </c>
      <c r="W2207" t="s">
        <v>23</v>
      </c>
      <c r="X2207" s="1" t="s">
        <v>23</v>
      </c>
      <c r="Y2207">
        <f>IF(Append1[[#This Row],[churn]]="yes", 1,0)</f>
        <v>0</v>
      </c>
      <c r="Z2207" t="str">
        <f>IF(Append1[[#This Row],[total_eve_charge]]&lt;=15,"Low",
IF(Append1[[#This Row],[total_eve_charge]]&lt;=19,"Medium","High"))</f>
        <v>High</v>
      </c>
      <c r="AA2207" s="1" t="str">
        <f>IF(Append1[[#This Row],[total_day_charge]]&gt;30,"Heavy User",
IF(Append1[[#This Row],[total_eve_charge]]&gt;20,"Evening User",
IF(Append1[[#This Row],[total_night_charge]]&gt;10,"Night User","Low User")))</f>
        <v>Evening User</v>
      </c>
    </row>
    <row r="2208" spans="1:27" x14ac:dyDescent="0.3">
      <c r="A2208">
        <v>1457</v>
      </c>
      <c r="B2208" s="1" t="s">
        <v>73</v>
      </c>
      <c r="C2208">
        <v>97</v>
      </c>
      <c r="D2208" s="1" t="s">
        <v>22</v>
      </c>
      <c r="E2208" s="1">
        <v>0</v>
      </c>
      <c r="F2208" s="1" t="s">
        <v>24</v>
      </c>
      <c r="G2208">
        <v>43</v>
      </c>
      <c r="H2208" t="str">
        <f>IF(Append1[[#This Row],[number_vmail_messages]]&lt;=10, "Low",
IF(Append1[[#This Row],[number_vmail_messages]]&lt;=25, "Medium", "High"))</f>
        <v>High</v>
      </c>
      <c r="I2208">
        <v>121.1</v>
      </c>
      <c r="J2208">
        <v>105</v>
      </c>
      <c r="K2208">
        <v>20.59</v>
      </c>
      <c r="L2208">
        <v>260.2</v>
      </c>
      <c r="M2208">
        <v>115</v>
      </c>
      <c r="N2208">
        <v>22.12</v>
      </c>
      <c r="O2208">
        <v>222.4</v>
      </c>
      <c r="P2208">
        <v>100</v>
      </c>
      <c r="Q2208">
        <v>10.01</v>
      </c>
      <c r="R2208">
        <v>8.3000000000000007</v>
      </c>
      <c r="S2208">
        <v>5</v>
      </c>
      <c r="T2208">
        <v>2.2400000000000002</v>
      </c>
      <c r="U2208" t="str">
        <f>IF(Append1[[#This Row],[total_intl_charge]] &lt;= MEDIAN(Append1[total_intl_charge]), "Low", "High")</f>
        <v>Low</v>
      </c>
      <c r="V2208">
        <v>3</v>
      </c>
      <c r="W2208" t="s">
        <v>23</v>
      </c>
      <c r="X2208" s="1" t="s">
        <v>23</v>
      </c>
      <c r="Y2208">
        <f>IF(Append1[[#This Row],[churn]]="yes", 1,0)</f>
        <v>0</v>
      </c>
      <c r="Z2208" t="str">
        <f>IF(Append1[[#This Row],[total_eve_charge]]&lt;=15,"Low",
IF(Append1[[#This Row],[total_eve_charge]]&lt;=19,"Medium","High"))</f>
        <v>High</v>
      </c>
      <c r="AA2208" s="1" t="str">
        <f>IF(Append1[[#This Row],[total_day_charge]]&gt;30,"Heavy User",
IF(Append1[[#This Row],[total_eve_charge]]&gt;20,"Evening User",
IF(Append1[[#This Row],[total_night_charge]]&gt;10,"Night User","Low User")))</f>
        <v>Evening User</v>
      </c>
    </row>
    <row r="2209" spans="1:27" hidden="1" x14ac:dyDescent="0.3">
      <c r="A2209">
        <v>1458</v>
      </c>
      <c r="B2209" s="1" t="s">
        <v>47</v>
      </c>
      <c r="C2209">
        <v>130</v>
      </c>
      <c r="D2209" s="1" t="s">
        <v>26</v>
      </c>
      <c r="E2209" s="1">
        <v>0</v>
      </c>
      <c r="F2209" s="1" t="s">
        <v>23</v>
      </c>
      <c r="G2209">
        <v>0</v>
      </c>
      <c r="H2209" t="str">
        <f>IF(Append1[[#This Row],[number_vmail_messages]]&lt;=10, "Low",
IF(Append1[[#This Row],[number_vmail_messages]]&lt;=25, "Medium", "High"))</f>
        <v>Low</v>
      </c>
      <c r="I2209">
        <v>124.3</v>
      </c>
      <c r="J2209">
        <v>70</v>
      </c>
      <c r="K2209">
        <v>21.13</v>
      </c>
      <c r="L2209">
        <v>270.7</v>
      </c>
      <c r="M2209">
        <v>99</v>
      </c>
      <c r="N2209">
        <v>23.01</v>
      </c>
      <c r="O2209">
        <v>239.5</v>
      </c>
      <c r="P2209">
        <v>83</v>
      </c>
      <c r="Q2209">
        <v>10.78</v>
      </c>
      <c r="R2209">
        <v>3.5</v>
      </c>
      <c r="S2209">
        <v>6</v>
      </c>
      <c r="T2209">
        <v>0.95</v>
      </c>
      <c r="U2209" t="str">
        <f>IF(Append1[[#This Row],[total_intl_charge]] &lt;= MEDIAN(Append1[total_intl_charge]), "Low", "High")</f>
        <v>Low</v>
      </c>
      <c r="V2209">
        <v>0</v>
      </c>
      <c r="W2209" t="s">
        <v>23</v>
      </c>
      <c r="X2209" s="1" t="s">
        <v>23</v>
      </c>
      <c r="Y2209">
        <f>IF(Append1[[#This Row],[churn]]="yes", 1,0)</f>
        <v>0</v>
      </c>
      <c r="Z2209" t="str">
        <f>IF(Append1[[#This Row],[total_eve_charge]]&lt;=15,"Low",
IF(Append1[[#This Row],[total_eve_charge]]&lt;=19,"Medium","High"))</f>
        <v>High</v>
      </c>
      <c r="AA2209" s="1" t="str">
        <f>IF(Append1[[#This Row],[total_day_charge]]&gt;30,"Heavy User",
IF(Append1[[#This Row],[total_eve_charge]]&gt;20,"Evening User",
IF(Append1[[#This Row],[total_night_charge]]&gt;10,"Night User","Low User")))</f>
        <v>Evening User</v>
      </c>
    </row>
    <row r="2210" spans="1:27" hidden="1" x14ac:dyDescent="0.3">
      <c r="A2210">
        <v>1459</v>
      </c>
      <c r="B2210" s="1" t="s">
        <v>37</v>
      </c>
      <c r="C2210">
        <v>92</v>
      </c>
      <c r="D2210" s="1" t="s">
        <v>22</v>
      </c>
      <c r="E2210" s="1">
        <v>0</v>
      </c>
      <c r="F2210" s="1" t="s">
        <v>23</v>
      </c>
      <c r="G2210">
        <v>0</v>
      </c>
      <c r="H2210" t="str">
        <f>IF(Append1[[#This Row],[number_vmail_messages]]&lt;=10, "Low",
IF(Append1[[#This Row],[number_vmail_messages]]&lt;=25, "Medium", "High"))</f>
        <v>Low</v>
      </c>
      <c r="I2210">
        <v>157.69999999999999</v>
      </c>
      <c r="J2210">
        <v>101</v>
      </c>
      <c r="K2210">
        <v>26.81</v>
      </c>
      <c r="L2210">
        <v>298.60000000000002</v>
      </c>
      <c r="M2210">
        <v>100</v>
      </c>
      <c r="N2210">
        <v>25.38</v>
      </c>
      <c r="O2210">
        <v>216.9</v>
      </c>
      <c r="P2210">
        <v>99</v>
      </c>
      <c r="Q2210">
        <v>9.76</v>
      </c>
      <c r="R2210">
        <v>13.8</v>
      </c>
      <c r="S2210">
        <v>3</v>
      </c>
      <c r="T2210">
        <v>3.73</v>
      </c>
      <c r="U2210" t="str">
        <f>IF(Append1[[#This Row],[total_intl_charge]] &lt;= MEDIAN(Append1[total_intl_charge]), "Low", "High")</f>
        <v>High</v>
      </c>
      <c r="V2210">
        <v>1</v>
      </c>
      <c r="W2210" t="s">
        <v>23</v>
      </c>
      <c r="X2210" s="1" t="s">
        <v>23</v>
      </c>
      <c r="Y2210">
        <f>IF(Append1[[#This Row],[churn]]="yes", 1,0)</f>
        <v>0</v>
      </c>
      <c r="Z2210" t="str">
        <f>IF(Append1[[#This Row],[total_eve_charge]]&lt;=15,"Low",
IF(Append1[[#This Row],[total_eve_charge]]&lt;=19,"Medium","High"))</f>
        <v>High</v>
      </c>
      <c r="AA2210" s="1" t="str">
        <f>IF(Append1[[#This Row],[total_day_charge]]&gt;30,"Heavy User",
IF(Append1[[#This Row],[total_eve_charge]]&gt;20,"Evening User",
IF(Append1[[#This Row],[total_night_charge]]&gt;10,"Night User","Low User")))</f>
        <v>Evening User</v>
      </c>
    </row>
    <row r="2211" spans="1:27" hidden="1" x14ac:dyDescent="0.3">
      <c r="A2211">
        <v>1460</v>
      </c>
      <c r="B2211" s="1" t="s">
        <v>39</v>
      </c>
      <c r="C2211">
        <v>119</v>
      </c>
      <c r="D2211" s="1" t="s">
        <v>32</v>
      </c>
      <c r="E2211" s="1">
        <v>0</v>
      </c>
      <c r="F2211" s="1" t="s">
        <v>23</v>
      </c>
      <c r="G2211">
        <v>0</v>
      </c>
      <c r="H2211" t="str">
        <f>IF(Append1[[#This Row],[number_vmail_messages]]&lt;=10, "Low",
IF(Append1[[#This Row],[number_vmail_messages]]&lt;=25, "Medium", "High"))</f>
        <v>Low</v>
      </c>
      <c r="I2211">
        <v>124.3</v>
      </c>
      <c r="J2211">
        <v>68</v>
      </c>
      <c r="K2211">
        <v>21.13</v>
      </c>
      <c r="L2211">
        <v>207.1</v>
      </c>
      <c r="M2211">
        <v>88</v>
      </c>
      <c r="N2211">
        <v>17.600000000000001</v>
      </c>
      <c r="O2211">
        <v>157.4</v>
      </c>
      <c r="P2211">
        <v>93</v>
      </c>
      <c r="Q2211">
        <v>7.08</v>
      </c>
      <c r="R2211">
        <v>14.8</v>
      </c>
      <c r="S2211">
        <v>1</v>
      </c>
      <c r="T2211">
        <v>4</v>
      </c>
      <c r="U2211" t="str">
        <f>IF(Append1[[#This Row],[total_intl_charge]] &lt;= MEDIAN(Append1[total_intl_charge]), "Low", "High")</f>
        <v>High</v>
      </c>
      <c r="V2211">
        <v>0</v>
      </c>
      <c r="W2211" t="s">
        <v>23</v>
      </c>
      <c r="X2211" s="1" t="s">
        <v>23</v>
      </c>
      <c r="Y2211">
        <f>IF(Append1[[#This Row],[churn]]="yes", 1,0)</f>
        <v>0</v>
      </c>
      <c r="Z2211" t="str">
        <f>IF(Append1[[#This Row],[total_eve_charge]]&lt;=15,"Low",
IF(Append1[[#This Row],[total_eve_charge]]&lt;=19,"Medium","High"))</f>
        <v>Medium</v>
      </c>
      <c r="AA2211" s="1" t="str">
        <f>IF(Append1[[#This Row],[total_day_charge]]&gt;30,"Heavy User",
IF(Append1[[#This Row],[total_eve_charge]]&gt;20,"Evening User",
IF(Append1[[#This Row],[total_night_charge]]&gt;10,"Night User","Low User")))</f>
        <v>Low User</v>
      </c>
    </row>
    <row r="2212" spans="1:27" hidden="1" x14ac:dyDescent="0.3">
      <c r="A2212">
        <v>1461</v>
      </c>
      <c r="B2212" s="1" t="s">
        <v>74</v>
      </c>
      <c r="C2212">
        <v>115</v>
      </c>
      <c r="D2212" s="1" t="s">
        <v>22</v>
      </c>
      <c r="E2212" s="1">
        <v>0</v>
      </c>
      <c r="F2212" s="1" t="s">
        <v>23</v>
      </c>
      <c r="G2212">
        <v>0</v>
      </c>
      <c r="H2212" t="str">
        <f>IF(Append1[[#This Row],[number_vmail_messages]]&lt;=10, "Low",
IF(Append1[[#This Row],[number_vmail_messages]]&lt;=25, "Medium", "High"))</f>
        <v>Low</v>
      </c>
      <c r="I2212">
        <v>286.39999999999998</v>
      </c>
      <c r="J2212">
        <v>125</v>
      </c>
      <c r="K2212">
        <v>48.69</v>
      </c>
      <c r="L2212">
        <v>205.7</v>
      </c>
      <c r="M2212">
        <v>74</v>
      </c>
      <c r="N2212">
        <v>17.48</v>
      </c>
      <c r="O2212">
        <v>191.4</v>
      </c>
      <c r="P2212">
        <v>141</v>
      </c>
      <c r="Q2212">
        <v>8.61</v>
      </c>
      <c r="R2212">
        <v>6.9</v>
      </c>
      <c r="S2212">
        <v>6</v>
      </c>
      <c r="T2212">
        <v>1.86</v>
      </c>
      <c r="U2212" t="str">
        <f>IF(Append1[[#This Row],[total_intl_charge]] &lt;= MEDIAN(Append1[total_intl_charge]), "Low", "High")</f>
        <v>Low</v>
      </c>
      <c r="V2212">
        <v>1</v>
      </c>
      <c r="W2212" t="s">
        <v>24</v>
      </c>
      <c r="X2212" s="1" t="s">
        <v>23</v>
      </c>
      <c r="Y2212">
        <f>IF(Append1[[#This Row],[churn]]="yes", 1,0)</f>
        <v>1</v>
      </c>
      <c r="Z2212" t="str">
        <f>IF(Append1[[#This Row],[total_eve_charge]]&lt;=15,"Low",
IF(Append1[[#This Row],[total_eve_charge]]&lt;=19,"Medium","High"))</f>
        <v>Medium</v>
      </c>
      <c r="AA2212" s="1" t="str">
        <f>IF(Append1[[#This Row],[total_day_charge]]&gt;30,"Heavy User",
IF(Append1[[#This Row],[total_eve_charge]]&gt;20,"Evening User",
IF(Append1[[#This Row],[total_night_charge]]&gt;10,"Night User","Low User")))</f>
        <v>Heavy User</v>
      </c>
    </row>
    <row r="2213" spans="1:27" hidden="1" x14ac:dyDescent="0.3">
      <c r="A2213">
        <v>1462</v>
      </c>
      <c r="B2213" s="1" t="s">
        <v>61</v>
      </c>
      <c r="C2213">
        <v>134</v>
      </c>
      <c r="D2213" s="1" t="s">
        <v>22</v>
      </c>
      <c r="E2213" s="1">
        <v>0</v>
      </c>
      <c r="F2213" s="1" t="s">
        <v>23</v>
      </c>
      <c r="G2213">
        <v>0</v>
      </c>
      <c r="H2213" t="str">
        <f>IF(Append1[[#This Row],[number_vmail_messages]]&lt;=10, "Low",
IF(Append1[[#This Row],[number_vmail_messages]]&lt;=25, "Medium", "High"))</f>
        <v>Low</v>
      </c>
      <c r="I2213">
        <v>141.69999999999999</v>
      </c>
      <c r="J2213">
        <v>95</v>
      </c>
      <c r="K2213">
        <v>24.09</v>
      </c>
      <c r="L2213">
        <v>205.6</v>
      </c>
      <c r="M2213">
        <v>101</v>
      </c>
      <c r="N2213">
        <v>17.48</v>
      </c>
      <c r="O2213">
        <v>218.5</v>
      </c>
      <c r="P2213">
        <v>60</v>
      </c>
      <c r="Q2213">
        <v>9.83</v>
      </c>
      <c r="R2213">
        <v>8.8000000000000007</v>
      </c>
      <c r="S2213">
        <v>6</v>
      </c>
      <c r="T2213">
        <v>2.38</v>
      </c>
      <c r="U2213" t="str">
        <f>IF(Append1[[#This Row],[total_intl_charge]] &lt;= MEDIAN(Append1[total_intl_charge]), "Low", "High")</f>
        <v>Low</v>
      </c>
      <c r="V2213">
        <v>0</v>
      </c>
      <c r="W2213" t="s">
        <v>23</v>
      </c>
      <c r="X2213" s="1" t="s">
        <v>23</v>
      </c>
      <c r="Y2213">
        <f>IF(Append1[[#This Row],[churn]]="yes", 1,0)</f>
        <v>0</v>
      </c>
      <c r="Z2213" t="str">
        <f>IF(Append1[[#This Row],[total_eve_charge]]&lt;=15,"Low",
IF(Append1[[#This Row],[total_eve_charge]]&lt;=19,"Medium","High"))</f>
        <v>Medium</v>
      </c>
      <c r="AA2213" s="1" t="str">
        <f>IF(Append1[[#This Row],[total_day_charge]]&gt;30,"Heavy User",
IF(Append1[[#This Row],[total_eve_charge]]&gt;20,"Evening User",
IF(Append1[[#This Row],[total_night_charge]]&gt;10,"Night User","Low User")))</f>
        <v>Low User</v>
      </c>
    </row>
    <row r="2214" spans="1:27" x14ac:dyDescent="0.3">
      <c r="A2214">
        <v>1463</v>
      </c>
      <c r="B2214" s="1" t="s">
        <v>56</v>
      </c>
      <c r="C2214">
        <v>127</v>
      </c>
      <c r="D2214" s="1" t="s">
        <v>32</v>
      </c>
      <c r="E2214" s="1">
        <v>0</v>
      </c>
      <c r="F2214" s="1" t="s">
        <v>24</v>
      </c>
      <c r="G2214">
        <v>25</v>
      </c>
      <c r="H2214" t="str">
        <f>IF(Append1[[#This Row],[number_vmail_messages]]&lt;=10, "Low",
IF(Append1[[#This Row],[number_vmail_messages]]&lt;=25, "Medium", "High"))</f>
        <v>Medium</v>
      </c>
      <c r="I2214">
        <v>173</v>
      </c>
      <c r="J2214">
        <v>91</v>
      </c>
      <c r="K2214">
        <v>29.41</v>
      </c>
      <c r="L2214">
        <v>245.8</v>
      </c>
      <c r="M2214">
        <v>64</v>
      </c>
      <c r="N2214">
        <v>20.89</v>
      </c>
      <c r="O2214">
        <v>300</v>
      </c>
      <c r="P2214">
        <v>99</v>
      </c>
      <c r="Q2214">
        <v>13.5</v>
      </c>
      <c r="R2214">
        <v>4.8</v>
      </c>
      <c r="S2214">
        <v>3</v>
      </c>
      <c r="T2214">
        <v>1.3</v>
      </c>
      <c r="U2214" t="str">
        <f>IF(Append1[[#This Row],[total_intl_charge]] &lt;= MEDIAN(Append1[total_intl_charge]), "Low", "High")</f>
        <v>Low</v>
      </c>
      <c r="V2214">
        <v>0</v>
      </c>
      <c r="W2214" t="s">
        <v>23</v>
      </c>
      <c r="X2214" s="1" t="s">
        <v>23</v>
      </c>
      <c r="Y2214">
        <f>IF(Append1[[#This Row],[churn]]="yes", 1,0)</f>
        <v>0</v>
      </c>
      <c r="Z2214" t="str">
        <f>IF(Append1[[#This Row],[total_eve_charge]]&lt;=15,"Low",
IF(Append1[[#This Row],[total_eve_charge]]&lt;=19,"Medium","High"))</f>
        <v>High</v>
      </c>
      <c r="AA2214" s="1" t="str">
        <f>IF(Append1[[#This Row],[total_day_charge]]&gt;30,"Heavy User",
IF(Append1[[#This Row],[total_eve_charge]]&gt;20,"Evening User",
IF(Append1[[#This Row],[total_night_charge]]&gt;10,"Night User","Low User")))</f>
        <v>Evening User</v>
      </c>
    </row>
    <row r="2215" spans="1:27" hidden="1" x14ac:dyDescent="0.3">
      <c r="A2215">
        <v>1464</v>
      </c>
      <c r="B2215" s="1" t="s">
        <v>34</v>
      </c>
      <c r="C2215">
        <v>80</v>
      </c>
      <c r="D2215" s="1" t="s">
        <v>22</v>
      </c>
      <c r="E2215" s="1">
        <v>0</v>
      </c>
      <c r="F2215" s="1" t="s">
        <v>23</v>
      </c>
      <c r="G2215">
        <v>0</v>
      </c>
      <c r="H2215" t="str">
        <f>IF(Append1[[#This Row],[number_vmail_messages]]&lt;=10, "Low",
IF(Append1[[#This Row],[number_vmail_messages]]&lt;=25, "Medium", "High"))</f>
        <v>Low</v>
      </c>
      <c r="I2215">
        <v>268.7</v>
      </c>
      <c r="J2215">
        <v>120</v>
      </c>
      <c r="K2215">
        <v>45.68</v>
      </c>
      <c r="L2215">
        <v>301</v>
      </c>
      <c r="M2215">
        <v>147</v>
      </c>
      <c r="N2215">
        <v>25.59</v>
      </c>
      <c r="O2215">
        <v>167</v>
      </c>
      <c r="P2215">
        <v>140</v>
      </c>
      <c r="Q2215">
        <v>7.52</v>
      </c>
      <c r="R2215">
        <v>5.8</v>
      </c>
      <c r="S2215">
        <v>1</v>
      </c>
      <c r="T2215">
        <v>1.57</v>
      </c>
      <c r="U2215" t="str">
        <f>IF(Append1[[#This Row],[total_intl_charge]] &lt;= MEDIAN(Append1[total_intl_charge]), "Low", "High")</f>
        <v>Low</v>
      </c>
      <c r="V2215">
        <v>2</v>
      </c>
      <c r="W2215" t="s">
        <v>24</v>
      </c>
      <c r="X2215" s="1" t="s">
        <v>23</v>
      </c>
      <c r="Y2215">
        <f>IF(Append1[[#This Row],[churn]]="yes", 1,0)</f>
        <v>1</v>
      </c>
      <c r="Z2215" t="str">
        <f>IF(Append1[[#This Row],[total_eve_charge]]&lt;=15,"Low",
IF(Append1[[#This Row],[total_eve_charge]]&lt;=19,"Medium","High"))</f>
        <v>High</v>
      </c>
      <c r="AA2215" s="1" t="str">
        <f>IF(Append1[[#This Row],[total_day_charge]]&gt;30,"Heavy User",
IF(Append1[[#This Row],[total_eve_charge]]&gt;20,"Evening User",
IF(Append1[[#This Row],[total_night_charge]]&gt;10,"Night User","Low User")))</f>
        <v>Heavy User</v>
      </c>
    </row>
    <row r="2216" spans="1:27" x14ac:dyDescent="0.3">
      <c r="A2216">
        <v>1465</v>
      </c>
      <c r="B2216" s="1" t="s">
        <v>70</v>
      </c>
      <c r="C2216">
        <v>153</v>
      </c>
      <c r="D2216" s="1" t="s">
        <v>22</v>
      </c>
      <c r="E2216" s="1">
        <v>0</v>
      </c>
      <c r="F2216" s="1" t="s">
        <v>24</v>
      </c>
      <c r="G2216">
        <v>31</v>
      </c>
      <c r="H2216" t="str">
        <f>IF(Append1[[#This Row],[number_vmail_messages]]&lt;=10, "Low",
IF(Append1[[#This Row],[number_vmail_messages]]&lt;=25, "Medium", "High"))</f>
        <v>High</v>
      </c>
      <c r="I2216">
        <v>218.5</v>
      </c>
      <c r="J2216">
        <v>130</v>
      </c>
      <c r="K2216">
        <v>37.15</v>
      </c>
      <c r="L2216">
        <v>134.19999999999999</v>
      </c>
      <c r="M2216">
        <v>103</v>
      </c>
      <c r="N2216">
        <v>11.41</v>
      </c>
      <c r="O2216">
        <v>118.9</v>
      </c>
      <c r="P2216">
        <v>105</v>
      </c>
      <c r="Q2216">
        <v>5.35</v>
      </c>
      <c r="R2216">
        <v>9.4</v>
      </c>
      <c r="S2216">
        <v>6</v>
      </c>
      <c r="T2216">
        <v>2.54</v>
      </c>
      <c r="U2216" t="str">
        <f>IF(Append1[[#This Row],[total_intl_charge]] &lt;= MEDIAN(Append1[total_intl_charge]), "Low", "High")</f>
        <v>Low</v>
      </c>
      <c r="V2216">
        <v>0</v>
      </c>
      <c r="W2216" t="s">
        <v>23</v>
      </c>
      <c r="X2216" s="1" t="s">
        <v>23</v>
      </c>
      <c r="Y2216">
        <f>IF(Append1[[#This Row],[churn]]="yes", 1,0)</f>
        <v>0</v>
      </c>
      <c r="Z2216" t="str">
        <f>IF(Append1[[#This Row],[total_eve_charge]]&lt;=15,"Low",
IF(Append1[[#This Row],[total_eve_charge]]&lt;=19,"Medium","High"))</f>
        <v>Low</v>
      </c>
      <c r="AA2216" s="1" t="str">
        <f>IF(Append1[[#This Row],[total_day_charge]]&gt;30,"Heavy User",
IF(Append1[[#This Row],[total_eve_charge]]&gt;20,"Evening User",
IF(Append1[[#This Row],[total_night_charge]]&gt;10,"Night User","Low User")))</f>
        <v>Heavy User</v>
      </c>
    </row>
    <row r="2217" spans="1:27" hidden="1" x14ac:dyDescent="0.3">
      <c r="A2217">
        <v>1466</v>
      </c>
      <c r="B2217" s="1" t="s">
        <v>38</v>
      </c>
      <c r="C2217">
        <v>85</v>
      </c>
      <c r="D2217" s="1" t="s">
        <v>22</v>
      </c>
      <c r="E2217" s="1">
        <v>0</v>
      </c>
      <c r="F2217" s="1" t="s">
        <v>23</v>
      </c>
      <c r="G2217">
        <v>0</v>
      </c>
      <c r="H2217" t="str">
        <f>IF(Append1[[#This Row],[number_vmail_messages]]&lt;=10, "Low",
IF(Append1[[#This Row],[number_vmail_messages]]&lt;=25, "Medium", "High"))</f>
        <v>Low</v>
      </c>
      <c r="I2217">
        <v>255.3</v>
      </c>
      <c r="J2217">
        <v>114</v>
      </c>
      <c r="K2217">
        <v>43.4</v>
      </c>
      <c r="L2217">
        <v>194.6</v>
      </c>
      <c r="M2217">
        <v>83</v>
      </c>
      <c r="N2217">
        <v>16.54</v>
      </c>
      <c r="O2217">
        <v>276.60000000000002</v>
      </c>
      <c r="P2217">
        <v>78</v>
      </c>
      <c r="Q2217">
        <v>12.45</v>
      </c>
      <c r="R2217">
        <v>3.7</v>
      </c>
      <c r="S2217">
        <v>5</v>
      </c>
      <c r="T2217">
        <v>1</v>
      </c>
      <c r="U2217" t="str">
        <f>IF(Append1[[#This Row],[total_intl_charge]] &lt;= MEDIAN(Append1[total_intl_charge]), "Low", "High")</f>
        <v>Low</v>
      </c>
      <c r="V2217">
        <v>3</v>
      </c>
      <c r="W2217" t="s">
        <v>23</v>
      </c>
      <c r="X2217" s="1" t="s">
        <v>23</v>
      </c>
      <c r="Y2217">
        <f>IF(Append1[[#This Row],[churn]]="yes", 1,0)</f>
        <v>0</v>
      </c>
      <c r="Z2217" t="str">
        <f>IF(Append1[[#This Row],[total_eve_charge]]&lt;=15,"Low",
IF(Append1[[#This Row],[total_eve_charge]]&lt;=19,"Medium","High"))</f>
        <v>Medium</v>
      </c>
      <c r="AA2217" s="1" t="str">
        <f>IF(Append1[[#This Row],[total_day_charge]]&gt;30,"Heavy User",
IF(Append1[[#This Row],[total_eve_charge]]&gt;20,"Evening User",
IF(Append1[[#This Row],[total_night_charge]]&gt;10,"Night User","Low User")))</f>
        <v>Heavy User</v>
      </c>
    </row>
    <row r="2218" spans="1:27" hidden="1" x14ac:dyDescent="0.3">
      <c r="A2218">
        <v>1467</v>
      </c>
      <c r="B2218" s="1" t="s">
        <v>73</v>
      </c>
      <c r="C2218">
        <v>79</v>
      </c>
      <c r="D2218" s="1" t="s">
        <v>22</v>
      </c>
      <c r="E2218" s="1">
        <v>0</v>
      </c>
      <c r="F2218" s="1" t="s">
        <v>23</v>
      </c>
      <c r="G2218">
        <v>0</v>
      </c>
      <c r="H2218" t="str">
        <f>IF(Append1[[#This Row],[number_vmail_messages]]&lt;=10, "Low",
IF(Append1[[#This Row],[number_vmail_messages]]&lt;=25, "Medium", "High"))</f>
        <v>Low</v>
      </c>
      <c r="I2218">
        <v>41.9</v>
      </c>
      <c r="J2218">
        <v>124</v>
      </c>
      <c r="K2218">
        <v>7.12</v>
      </c>
      <c r="L2218">
        <v>211</v>
      </c>
      <c r="M2218">
        <v>95</v>
      </c>
      <c r="N2218">
        <v>17.940000000000001</v>
      </c>
      <c r="O2218">
        <v>237.9</v>
      </c>
      <c r="P2218">
        <v>55</v>
      </c>
      <c r="Q2218">
        <v>10.71</v>
      </c>
      <c r="R2218">
        <v>11.4</v>
      </c>
      <c r="S2218">
        <v>5</v>
      </c>
      <c r="T2218">
        <v>3.08</v>
      </c>
      <c r="U2218" t="str">
        <f>IF(Append1[[#This Row],[total_intl_charge]] &lt;= MEDIAN(Append1[total_intl_charge]), "Low", "High")</f>
        <v>High</v>
      </c>
      <c r="V2218">
        <v>1</v>
      </c>
      <c r="W2218" t="s">
        <v>23</v>
      </c>
      <c r="X2218" s="1" t="s">
        <v>23</v>
      </c>
      <c r="Y2218">
        <f>IF(Append1[[#This Row],[churn]]="yes", 1,0)</f>
        <v>0</v>
      </c>
      <c r="Z2218" t="str">
        <f>IF(Append1[[#This Row],[total_eve_charge]]&lt;=15,"Low",
IF(Append1[[#This Row],[total_eve_charge]]&lt;=19,"Medium","High"))</f>
        <v>Medium</v>
      </c>
      <c r="AA2218" s="1" t="str">
        <f>IF(Append1[[#This Row],[total_day_charge]]&gt;30,"Heavy User",
IF(Append1[[#This Row],[total_eve_charge]]&gt;20,"Evening User",
IF(Append1[[#This Row],[total_night_charge]]&gt;10,"Night User","Low User")))</f>
        <v>Night User</v>
      </c>
    </row>
    <row r="2219" spans="1:27" hidden="1" x14ac:dyDescent="0.3">
      <c r="A2219">
        <v>1468</v>
      </c>
      <c r="B2219" s="1" t="s">
        <v>70</v>
      </c>
      <c r="C2219">
        <v>35</v>
      </c>
      <c r="D2219" s="1" t="s">
        <v>22</v>
      </c>
      <c r="E2219" s="1">
        <v>0</v>
      </c>
      <c r="F2219" s="1" t="s">
        <v>23</v>
      </c>
      <c r="G2219">
        <v>0</v>
      </c>
      <c r="H2219" t="str">
        <f>IF(Append1[[#This Row],[number_vmail_messages]]&lt;=10, "Low",
IF(Append1[[#This Row],[number_vmail_messages]]&lt;=25, "Medium", "High"))</f>
        <v>Low</v>
      </c>
      <c r="I2219">
        <v>260.8</v>
      </c>
      <c r="J2219">
        <v>87</v>
      </c>
      <c r="K2219">
        <v>44.34</v>
      </c>
      <c r="L2219">
        <v>258.10000000000002</v>
      </c>
      <c r="M2219">
        <v>78</v>
      </c>
      <c r="N2219">
        <v>21.94</v>
      </c>
      <c r="O2219">
        <v>131.30000000000001</v>
      </c>
      <c r="P2219">
        <v>123</v>
      </c>
      <c r="Q2219">
        <v>5.91</v>
      </c>
      <c r="R2219">
        <v>5.8</v>
      </c>
      <c r="S2219">
        <v>2</v>
      </c>
      <c r="T2219">
        <v>1.57</v>
      </c>
      <c r="U2219" t="str">
        <f>IF(Append1[[#This Row],[total_intl_charge]] &lt;= MEDIAN(Append1[total_intl_charge]), "Low", "High")</f>
        <v>Low</v>
      </c>
      <c r="V2219">
        <v>1</v>
      </c>
      <c r="W2219" t="s">
        <v>23</v>
      </c>
      <c r="X2219" s="1" t="s">
        <v>23</v>
      </c>
      <c r="Y2219">
        <f>IF(Append1[[#This Row],[churn]]="yes", 1,0)</f>
        <v>0</v>
      </c>
      <c r="Z2219" t="str">
        <f>IF(Append1[[#This Row],[total_eve_charge]]&lt;=15,"Low",
IF(Append1[[#This Row],[total_eve_charge]]&lt;=19,"Medium","High"))</f>
        <v>High</v>
      </c>
      <c r="AA2219" s="1" t="str">
        <f>IF(Append1[[#This Row],[total_day_charge]]&gt;30,"Heavy User",
IF(Append1[[#This Row],[total_eve_charge]]&gt;20,"Evening User",
IF(Append1[[#This Row],[total_night_charge]]&gt;10,"Night User","Low User")))</f>
        <v>Heavy User</v>
      </c>
    </row>
    <row r="2220" spans="1:27" x14ac:dyDescent="0.3">
      <c r="A2220">
        <v>1469</v>
      </c>
      <c r="B2220" s="1" t="s">
        <v>37</v>
      </c>
      <c r="C2220">
        <v>120</v>
      </c>
      <c r="D2220" s="1" t="s">
        <v>32</v>
      </c>
      <c r="E2220" s="1">
        <v>0</v>
      </c>
      <c r="F2220" s="1" t="s">
        <v>24</v>
      </c>
      <c r="G2220">
        <v>26</v>
      </c>
      <c r="H2220" t="str">
        <f>IF(Append1[[#This Row],[number_vmail_messages]]&lt;=10, "Low",
IF(Append1[[#This Row],[number_vmail_messages]]&lt;=25, "Medium", "High"))</f>
        <v>High</v>
      </c>
      <c r="I2220">
        <v>239.4</v>
      </c>
      <c r="J2220">
        <v>94</v>
      </c>
      <c r="K2220">
        <v>40.700000000000003</v>
      </c>
      <c r="L2220">
        <v>259.39999999999998</v>
      </c>
      <c r="M2220">
        <v>88</v>
      </c>
      <c r="N2220">
        <v>22.05</v>
      </c>
      <c r="O2220">
        <v>238</v>
      </c>
      <c r="P2220">
        <v>132</v>
      </c>
      <c r="Q2220">
        <v>10.71</v>
      </c>
      <c r="R2220">
        <v>7.7</v>
      </c>
      <c r="S2220">
        <v>3</v>
      </c>
      <c r="T2220">
        <v>2.08</v>
      </c>
      <c r="U2220" t="str">
        <f>IF(Append1[[#This Row],[total_intl_charge]] &lt;= MEDIAN(Append1[total_intl_charge]), "Low", "High")</f>
        <v>Low</v>
      </c>
      <c r="V2220">
        <v>0</v>
      </c>
      <c r="W2220" t="s">
        <v>23</v>
      </c>
      <c r="X2220" s="1" t="s">
        <v>23</v>
      </c>
      <c r="Y2220">
        <f>IF(Append1[[#This Row],[churn]]="yes", 1,0)</f>
        <v>0</v>
      </c>
      <c r="Z2220" t="str">
        <f>IF(Append1[[#This Row],[total_eve_charge]]&lt;=15,"Low",
IF(Append1[[#This Row],[total_eve_charge]]&lt;=19,"Medium","High"))</f>
        <v>High</v>
      </c>
      <c r="AA2220" s="1" t="str">
        <f>IF(Append1[[#This Row],[total_day_charge]]&gt;30,"Heavy User",
IF(Append1[[#This Row],[total_eve_charge]]&gt;20,"Evening User",
IF(Append1[[#This Row],[total_night_charge]]&gt;10,"Night User","Low User")))</f>
        <v>Heavy User</v>
      </c>
    </row>
    <row r="2221" spans="1:27" hidden="1" x14ac:dyDescent="0.3">
      <c r="A2221">
        <v>1470</v>
      </c>
      <c r="B2221" s="1" t="s">
        <v>38</v>
      </c>
      <c r="C2221">
        <v>68</v>
      </c>
      <c r="D2221" s="1" t="s">
        <v>26</v>
      </c>
      <c r="E2221" s="1">
        <v>0</v>
      </c>
      <c r="F2221" s="1" t="s">
        <v>23</v>
      </c>
      <c r="G2221">
        <v>0</v>
      </c>
      <c r="H2221" t="str">
        <f>IF(Append1[[#This Row],[number_vmail_messages]]&lt;=10, "Low",
IF(Append1[[#This Row],[number_vmail_messages]]&lt;=25, "Medium", "High"))</f>
        <v>Low</v>
      </c>
      <c r="I2221">
        <v>226.7</v>
      </c>
      <c r="J2221">
        <v>94</v>
      </c>
      <c r="K2221">
        <v>38.54</v>
      </c>
      <c r="L2221">
        <v>168.4</v>
      </c>
      <c r="M2221">
        <v>129</v>
      </c>
      <c r="N2221">
        <v>14.31</v>
      </c>
      <c r="O2221">
        <v>188.7</v>
      </c>
      <c r="P2221">
        <v>117</v>
      </c>
      <c r="Q2221">
        <v>8.49</v>
      </c>
      <c r="R2221">
        <v>10.199999999999999</v>
      </c>
      <c r="S2221">
        <v>1</v>
      </c>
      <c r="T2221">
        <v>2.75</v>
      </c>
      <c r="U2221" t="str">
        <f>IF(Append1[[#This Row],[total_intl_charge]] &lt;= MEDIAN(Append1[total_intl_charge]), "Low", "High")</f>
        <v>Low</v>
      </c>
      <c r="V2221">
        <v>0</v>
      </c>
      <c r="W2221" t="s">
        <v>23</v>
      </c>
      <c r="X2221" s="1" t="s">
        <v>23</v>
      </c>
      <c r="Y2221">
        <f>IF(Append1[[#This Row],[churn]]="yes", 1,0)</f>
        <v>0</v>
      </c>
      <c r="Z2221" t="str">
        <f>IF(Append1[[#This Row],[total_eve_charge]]&lt;=15,"Low",
IF(Append1[[#This Row],[total_eve_charge]]&lt;=19,"Medium","High"))</f>
        <v>Low</v>
      </c>
      <c r="AA2221" s="1" t="str">
        <f>IF(Append1[[#This Row],[total_day_charge]]&gt;30,"Heavy User",
IF(Append1[[#This Row],[total_eve_charge]]&gt;20,"Evening User",
IF(Append1[[#This Row],[total_night_charge]]&gt;10,"Night User","Low User")))</f>
        <v>Heavy User</v>
      </c>
    </row>
    <row r="2222" spans="1:27" hidden="1" x14ac:dyDescent="0.3">
      <c r="A2222">
        <v>1471</v>
      </c>
      <c r="B2222" s="1" t="s">
        <v>21</v>
      </c>
      <c r="C2222">
        <v>120</v>
      </c>
      <c r="D2222" s="1" t="s">
        <v>26</v>
      </c>
      <c r="E2222" s="1">
        <v>0</v>
      </c>
      <c r="F2222" s="1" t="s">
        <v>23</v>
      </c>
      <c r="G2222">
        <v>0</v>
      </c>
      <c r="H2222" t="str">
        <f>IF(Append1[[#This Row],[number_vmail_messages]]&lt;=10, "Low",
IF(Append1[[#This Row],[number_vmail_messages]]&lt;=25, "Medium", "High"))</f>
        <v>Low</v>
      </c>
      <c r="I2222">
        <v>158</v>
      </c>
      <c r="J2222">
        <v>110</v>
      </c>
      <c r="K2222">
        <v>26.86</v>
      </c>
      <c r="L2222">
        <v>197</v>
      </c>
      <c r="M2222">
        <v>103</v>
      </c>
      <c r="N2222">
        <v>16.75</v>
      </c>
      <c r="O2222">
        <v>154.9</v>
      </c>
      <c r="P2222">
        <v>132</v>
      </c>
      <c r="Q2222">
        <v>6.97</v>
      </c>
      <c r="R2222">
        <v>10</v>
      </c>
      <c r="S2222">
        <v>5</v>
      </c>
      <c r="T2222">
        <v>2.7</v>
      </c>
      <c r="U2222" t="str">
        <f>IF(Append1[[#This Row],[total_intl_charge]] &lt;= MEDIAN(Append1[total_intl_charge]), "Low", "High")</f>
        <v>Low</v>
      </c>
      <c r="V2222">
        <v>1</v>
      </c>
      <c r="W2222" t="s">
        <v>23</v>
      </c>
      <c r="X2222" s="1" t="s">
        <v>23</v>
      </c>
      <c r="Y2222">
        <f>IF(Append1[[#This Row],[churn]]="yes", 1,0)</f>
        <v>0</v>
      </c>
      <c r="Z2222" t="str">
        <f>IF(Append1[[#This Row],[total_eve_charge]]&lt;=15,"Low",
IF(Append1[[#This Row],[total_eve_charge]]&lt;=19,"Medium","High"))</f>
        <v>Medium</v>
      </c>
      <c r="AA2222" s="1" t="str">
        <f>IF(Append1[[#This Row],[total_day_charge]]&gt;30,"Heavy User",
IF(Append1[[#This Row],[total_eve_charge]]&gt;20,"Evening User",
IF(Append1[[#This Row],[total_night_charge]]&gt;10,"Night User","Low User")))</f>
        <v>Low User</v>
      </c>
    </row>
    <row r="2223" spans="1:27" hidden="1" x14ac:dyDescent="0.3">
      <c r="A2223">
        <v>1472</v>
      </c>
      <c r="B2223" s="1" t="s">
        <v>65</v>
      </c>
      <c r="C2223">
        <v>23</v>
      </c>
      <c r="D2223" s="1" t="s">
        <v>26</v>
      </c>
      <c r="E2223" s="1">
        <v>0</v>
      </c>
      <c r="F2223" s="1" t="s">
        <v>23</v>
      </c>
      <c r="G2223">
        <v>0</v>
      </c>
      <c r="H2223" t="str">
        <f>IF(Append1[[#This Row],[number_vmail_messages]]&lt;=10, "Low",
IF(Append1[[#This Row],[number_vmail_messages]]&lt;=25, "Medium", "High"))</f>
        <v>Low</v>
      </c>
      <c r="I2223">
        <v>113.1</v>
      </c>
      <c r="J2223">
        <v>74</v>
      </c>
      <c r="K2223">
        <v>19.23</v>
      </c>
      <c r="L2223">
        <v>168.8</v>
      </c>
      <c r="M2223">
        <v>95</v>
      </c>
      <c r="N2223">
        <v>14.35</v>
      </c>
      <c r="O2223">
        <v>262.89999999999998</v>
      </c>
      <c r="P2223">
        <v>126</v>
      </c>
      <c r="Q2223">
        <v>11.83</v>
      </c>
      <c r="R2223">
        <v>6.9</v>
      </c>
      <c r="S2223">
        <v>2</v>
      </c>
      <c r="T2223">
        <v>1.86</v>
      </c>
      <c r="U2223" t="str">
        <f>IF(Append1[[#This Row],[total_intl_charge]] &lt;= MEDIAN(Append1[total_intl_charge]), "Low", "High")</f>
        <v>Low</v>
      </c>
      <c r="V2223">
        <v>1</v>
      </c>
      <c r="W2223" t="s">
        <v>24</v>
      </c>
      <c r="X2223" s="1" t="s">
        <v>23</v>
      </c>
      <c r="Y2223">
        <f>IF(Append1[[#This Row],[churn]]="yes", 1,0)</f>
        <v>1</v>
      </c>
      <c r="Z2223" t="str">
        <f>IF(Append1[[#This Row],[total_eve_charge]]&lt;=15,"Low",
IF(Append1[[#This Row],[total_eve_charge]]&lt;=19,"Medium","High"))</f>
        <v>Low</v>
      </c>
      <c r="AA2223" s="1" t="str">
        <f>IF(Append1[[#This Row],[total_day_charge]]&gt;30,"Heavy User",
IF(Append1[[#This Row],[total_eve_charge]]&gt;20,"Evening User",
IF(Append1[[#This Row],[total_night_charge]]&gt;10,"Night User","Low User")))</f>
        <v>Night User</v>
      </c>
    </row>
    <row r="2224" spans="1:27" hidden="1" x14ac:dyDescent="0.3">
      <c r="A2224">
        <v>1473</v>
      </c>
      <c r="B2224" s="1" t="s">
        <v>36</v>
      </c>
      <c r="C2224">
        <v>225</v>
      </c>
      <c r="D2224" s="1" t="s">
        <v>22</v>
      </c>
      <c r="E2224" s="1">
        <v>0</v>
      </c>
      <c r="F2224" s="1" t="s">
        <v>23</v>
      </c>
      <c r="G2224">
        <v>0</v>
      </c>
      <c r="H2224" t="str">
        <f>IF(Append1[[#This Row],[number_vmail_messages]]&lt;=10, "Low",
IF(Append1[[#This Row],[number_vmail_messages]]&lt;=25, "Medium", "High"))</f>
        <v>Low</v>
      </c>
      <c r="I2224">
        <v>182.7</v>
      </c>
      <c r="J2224">
        <v>142</v>
      </c>
      <c r="K2224">
        <v>31.06</v>
      </c>
      <c r="L2224">
        <v>246.5</v>
      </c>
      <c r="M2224">
        <v>63</v>
      </c>
      <c r="N2224">
        <v>20.95</v>
      </c>
      <c r="O2224">
        <v>218</v>
      </c>
      <c r="P2224">
        <v>103</v>
      </c>
      <c r="Q2224">
        <v>9.81</v>
      </c>
      <c r="R2224">
        <v>8.8000000000000007</v>
      </c>
      <c r="S2224">
        <v>2</v>
      </c>
      <c r="T2224">
        <v>2.38</v>
      </c>
      <c r="U2224" t="str">
        <f>IF(Append1[[#This Row],[total_intl_charge]] &lt;= MEDIAN(Append1[total_intl_charge]), "Low", "High")</f>
        <v>Low</v>
      </c>
      <c r="V2224">
        <v>1</v>
      </c>
      <c r="W2224" t="s">
        <v>23</v>
      </c>
      <c r="X2224" s="1" t="s">
        <v>23</v>
      </c>
      <c r="Y2224">
        <f>IF(Append1[[#This Row],[churn]]="yes", 1,0)</f>
        <v>0</v>
      </c>
      <c r="Z2224" t="str">
        <f>IF(Append1[[#This Row],[total_eve_charge]]&lt;=15,"Low",
IF(Append1[[#This Row],[total_eve_charge]]&lt;=19,"Medium","High"))</f>
        <v>High</v>
      </c>
      <c r="AA2224" s="1" t="str">
        <f>IF(Append1[[#This Row],[total_day_charge]]&gt;30,"Heavy User",
IF(Append1[[#This Row],[total_eve_charge]]&gt;20,"Evening User",
IF(Append1[[#This Row],[total_night_charge]]&gt;10,"Night User","Low User")))</f>
        <v>Heavy User</v>
      </c>
    </row>
    <row r="2225" spans="1:27" hidden="1" x14ac:dyDescent="0.3">
      <c r="A2225">
        <v>1474</v>
      </c>
      <c r="B2225" s="1" t="s">
        <v>44</v>
      </c>
      <c r="C2225">
        <v>181</v>
      </c>
      <c r="D2225" s="1" t="s">
        <v>22</v>
      </c>
      <c r="E2225" s="1">
        <v>1</v>
      </c>
      <c r="F2225" s="1" t="s">
        <v>23</v>
      </c>
      <c r="G2225">
        <v>0</v>
      </c>
      <c r="H2225" t="str">
        <f>IF(Append1[[#This Row],[number_vmail_messages]]&lt;=10, "Low",
IF(Append1[[#This Row],[number_vmail_messages]]&lt;=25, "Medium", "High"))</f>
        <v>Low</v>
      </c>
      <c r="I2225">
        <v>161.30000000000001</v>
      </c>
      <c r="J2225">
        <v>83</v>
      </c>
      <c r="K2225">
        <v>27.42</v>
      </c>
      <c r="L2225">
        <v>124.4</v>
      </c>
      <c r="M2225">
        <v>83</v>
      </c>
      <c r="N2225">
        <v>10.57</v>
      </c>
      <c r="O2225">
        <v>262</v>
      </c>
      <c r="P2225">
        <v>98</v>
      </c>
      <c r="Q2225">
        <v>11.79</v>
      </c>
      <c r="R2225">
        <v>14.1</v>
      </c>
      <c r="S2225">
        <v>3</v>
      </c>
      <c r="T2225">
        <v>3.81</v>
      </c>
      <c r="U2225" t="str">
        <f>IF(Append1[[#This Row],[total_intl_charge]] &lt;= MEDIAN(Append1[total_intl_charge]), "Low", "High")</f>
        <v>High</v>
      </c>
      <c r="V2225">
        <v>0</v>
      </c>
      <c r="W2225" t="s">
        <v>24</v>
      </c>
      <c r="X2225" s="1" t="s">
        <v>24</v>
      </c>
      <c r="Y2225">
        <f>IF(Append1[[#This Row],[churn]]="yes", 1,0)</f>
        <v>1</v>
      </c>
      <c r="Z2225" t="str">
        <f>IF(Append1[[#This Row],[total_eve_charge]]&lt;=15,"Low",
IF(Append1[[#This Row],[total_eve_charge]]&lt;=19,"Medium","High"))</f>
        <v>Low</v>
      </c>
      <c r="AA2225" s="1" t="str">
        <f>IF(Append1[[#This Row],[total_day_charge]]&gt;30,"Heavy User",
IF(Append1[[#This Row],[total_eve_charge]]&gt;20,"Evening User",
IF(Append1[[#This Row],[total_night_charge]]&gt;10,"Night User","Low User")))</f>
        <v>Night User</v>
      </c>
    </row>
    <row r="2226" spans="1:27" hidden="1" x14ac:dyDescent="0.3">
      <c r="A2226">
        <v>1475</v>
      </c>
      <c r="B2226" s="1" t="s">
        <v>28</v>
      </c>
      <c r="C2226">
        <v>63</v>
      </c>
      <c r="D2226" s="1" t="s">
        <v>22</v>
      </c>
      <c r="E2226" s="1">
        <v>0</v>
      </c>
      <c r="F2226" s="1" t="s">
        <v>23</v>
      </c>
      <c r="G2226">
        <v>0</v>
      </c>
      <c r="H2226" t="str">
        <f>IF(Append1[[#This Row],[number_vmail_messages]]&lt;=10, "Low",
IF(Append1[[#This Row],[number_vmail_messages]]&lt;=25, "Medium", "High"))</f>
        <v>Low</v>
      </c>
      <c r="I2226">
        <v>142.5</v>
      </c>
      <c r="J2226">
        <v>92</v>
      </c>
      <c r="K2226">
        <v>24.23</v>
      </c>
      <c r="L2226">
        <v>208.3</v>
      </c>
      <c r="M2226">
        <v>102</v>
      </c>
      <c r="N2226">
        <v>17.71</v>
      </c>
      <c r="O2226">
        <v>228.9</v>
      </c>
      <c r="P2226">
        <v>120</v>
      </c>
      <c r="Q2226">
        <v>10.3</v>
      </c>
      <c r="R2226">
        <v>7.5</v>
      </c>
      <c r="S2226">
        <v>2</v>
      </c>
      <c r="T2226">
        <v>2.0299999999999998</v>
      </c>
      <c r="U2226" t="str">
        <f>IF(Append1[[#This Row],[total_intl_charge]] &lt;= MEDIAN(Append1[total_intl_charge]), "Low", "High")</f>
        <v>Low</v>
      </c>
      <c r="V2226">
        <v>2</v>
      </c>
      <c r="W2226" t="s">
        <v>23</v>
      </c>
      <c r="X2226" s="1" t="s">
        <v>23</v>
      </c>
      <c r="Y2226">
        <f>IF(Append1[[#This Row],[churn]]="yes", 1,0)</f>
        <v>0</v>
      </c>
      <c r="Z2226" t="str">
        <f>IF(Append1[[#This Row],[total_eve_charge]]&lt;=15,"Low",
IF(Append1[[#This Row],[total_eve_charge]]&lt;=19,"Medium","High"))</f>
        <v>Medium</v>
      </c>
      <c r="AA2226" s="1" t="str">
        <f>IF(Append1[[#This Row],[total_day_charge]]&gt;30,"Heavy User",
IF(Append1[[#This Row],[total_eve_charge]]&gt;20,"Evening User",
IF(Append1[[#This Row],[total_night_charge]]&gt;10,"Night User","Low User")))</f>
        <v>Night User</v>
      </c>
    </row>
    <row r="2227" spans="1:27" hidden="1" x14ac:dyDescent="0.3">
      <c r="A2227">
        <v>1476</v>
      </c>
      <c r="B2227" s="1" t="s">
        <v>72</v>
      </c>
      <c r="C2227">
        <v>54</v>
      </c>
      <c r="D2227" s="1" t="s">
        <v>22</v>
      </c>
      <c r="E2227" s="1">
        <v>1</v>
      </c>
      <c r="F2227" s="1" t="s">
        <v>23</v>
      </c>
      <c r="G2227">
        <v>0</v>
      </c>
      <c r="H2227" t="str">
        <f>IF(Append1[[#This Row],[number_vmail_messages]]&lt;=10, "Low",
IF(Append1[[#This Row],[number_vmail_messages]]&lt;=25, "Medium", "High"))</f>
        <v>Low</v>
      </c>
      <c r="I2227">
        <v>190.5</v>
      </c>
      <c r="J2227">
        <v>108</v>
      </c>
      <c r="K2227">
        <v>32.39</v>
      </c>
      <c r="L2227">
        <v>259.7</v>
      </c>
      <c r="M2227">
        <v>108</v>
      </c>
      <c r="N2227">
        <v>22.07</v>
      </c>
      <c r="O2227">
        <v>141.5</v>
      </c>
      <c r="P2227">
        <v>111</v>
      </c>
      <c r="Q2227">
        <v>6.37</v>
      </c>
      <c r="R2227">
        <v>9.6999999999999993</v>
      </c>
      <c r="S2227">
        <v>2</v>
      </c>
      <c r="T2227">
        <v>2.62</v>
      </c>
      <c r="U2227" t="str">
        <f>IF(Append1[[#This Row],[total_intl_charge]] &lt;= MEDIAN(Append1[total_intl_charge]), "Low", "High")</f>
        <v>Low</v>
      </c>
      <c r="V2227">
        <v>2</v>
      </c>
      <c r="W2227" t="s">
        <v>24</v>
      </c>
      <c r="X2227" s="1" t="s">
        <v>24</v>
      </c>
      <c r="Y2227">
        <f>IF(Append1[[#This Row],[churn]]="yes", 1,0)</f>
        <v>1</v>
      </c>
      <c r="Z2227" t="str">
        <f>IF(Append1[[#This Row],[total_eve_charge]]&lt;=15,"Low",
IF(Append1[[#This Row],[total_eve_charge]]&lt;=19,"Medium","High"))</f>
        <v>High</v>
      </c>
      <c r="AA2227" s="1" t="str">
        <f>IF(Append1[[#This Row],[total_day_charge]]&gt;30,"Heavy User",
IF(Append1[[#This Row],[total_eve_charge]]&gt;20,"Evening User",
IF(Append1[[#This Row],[total_night_charge]]&gt;10,"Night User","Low User")))</f>
        <v>Heavy User</v>
      </c>
    </row>
    <row r="2228" spans="1:27" x14ac:dyDescent="0.3">
      <c r="A2228">
        <v>1477</v>
      </c>
      <c r="B2228" s="1" t="s">
        <v>43</v>
      </c>
      <c r="C2228">
        <v>80</v>
      </c>
      <c r="D2228" s="1" t="s">
        <v>32</v>
      </c>
      <c r="E2228" s="1">
        <v>1</v>
      </c>
      <c r="F2228" s="1" t="s">
        <v>24</v>
      </c>
      <c r="G2228">
        <v>15</v>
      </c>
      <c r="H2228" t="str">
        <f>IF(Append1[[#This Row],[number_vmail_messages]]&lt;=10, "Low",
IF(Append1[[#This Row],[number_vmail_messages]]&lt;=25, "Medium", "High"))</f>
        <v>Medium</v>
      </c>
      <c r="I2228">
        <v>159.30000000000001</v>
      </c>
      <c r="J2228">
        <v>110</v>
      </c>
      <c r="K2228">
        <v>27.08</v>
      </c>
      <c r="L2228">
        <v>170.6</v>
      </c>
      <c r="M2228">
        <v>120</v>
      </c>
      <c r="N2228">
        <v>14.5</v>
      </c>
      <c r="O2228">
        <v>141.19999999999999</v>
      </c>
      <c r="P2228">
        <v>82</v>
      </c>
      <c r="Q2228">
        <v>6.35</v>
      </c>
      <c r="R2228">
        <v>11.9</v>
      </c>
      <c r="S2228">
        <v>5</v>
      </c>
      <c r="T2228">
        <v>3.21</v>
      </c>
      <c r="U2228" t="str">
        <f>IF(Append1[[#This Row],[total_intl_charge]] &lt;= MEDIAN(Append1[total_intl_charge]), "Low", "High")</f>
        <v>High</v>
      </c>
      <c r="V2228">
        <v>1</v>
      </c>
      <c r="W2228" t="s">
        <v>23</v>
      </c>
      <c r="X2228" s="1" t="s">
        <v>24</v>
      </c>
      <c r="Y2228">
        <f>IF(Append1[[#This Row],[churn]]="yes", 1,0)</f>
        <v>0</v>
      </c>
      <c r="Z2228" t="str">
        <f>IF(Append1[[#This Row],[total_eve_charge]]&lt;=15,"Low",
IF(Append1[[#This Row],[total_eve_charge]]&lt;=19,"Medium","High"))</f>
        <v>Low</v>
      </c>
      <c r="AA2228" s="1" t="str">
        <f>IF(Append1[[#This Row],[total_day_charge]]&gt;30,"Heavy User",
IF(Append1[[#This Row],[total_eve_charge]]&gt;20,"Evening User",
IF(Append1[[#This Row],[total_night_charge]]&gt;10,"Night User","Low User")))</f>
        <v>Low User</v>
      </c>
    </row>
    <row r="2229" spans="1:27" x14ac:dyDescent="0.3">
      <c r="A2229">
        <v>1478</v>
      </c>
      <c r="B2229" s="1" t="s">
        <v>72</v>
      </c>
      <c r="C2229">
        <v>118</v>
      </c>
      <c r="D2229" s="1" t="s">
        <v>32</v>
      </c>
      <c r="E2229" s="1">
        <v>1</v>
      </c>
      <c r="F2229" s="1" t="s">
        <v>24</v>
      </c>
      <c r="G2229">
        <v>39</v>
      </c>
      <c r="H2229" t="str">
        <f>IF(Append1[[#This Row],[number_vmail_messages]]&lt;=10, "Low",
IF(Append1[[#This Row],[number_vmail_messages]]&lt;=25, "Medium", "High"))</f>
        <v>High</v>
      </c>
      <c r="I2229">
        <v>153.80000000000001</v>
      </c>
      <c r="J2229">
        <v>106</v>
      </c>
      <c r="K2229">
        <v>26.15</v>
      </c>
      <c r="L2229">
        <v>123.3</v>
      </c>
      <c r="M2229">
        <v>111</v>
      </c>
      <c r="N2229">
        <v>10.48</v>
      </c>
      <c r="O2229">
        <v>117.8</v>
      </c>
      <c r="P2229">
        <v>103</v>
      </c>
      <c r="Q2229">
        <v>5.3</v>
      </c>
      <c r="R2229">
        <v>9.1999999999999993</v>
      </c>
      <c r="S2229">
        <v>6</v>
      </c>
      <c r="T2229">
        <v>2.48</v>
      </c>
      <c r="U2229" t="str">
        <f>IF(Append1[[#This Row],[total_intl_charge]] &lt;= MEDIAN(Append1[total_intl_charge]), "Low", "High")</f>
        <v>Low</v>
      </c>
      <c r="V2229">
        <v>1</v>
      </c>
      <c r="W2229" t="s">
        <v>23</v>
      </c>
      <c r="X2229" s="1" t="s">
        <v>24</v>
      </c>
      <c r="Y2229">
        <f>IF(Append1[[#This Row],[churn]]="yes", 1,0)</f>
        <v>0</v>
      </c>
      <c r="Z2229" t="str">
        <f>IF(Append1[[#This Row],[total_eve_charge]]&lt;=15,"Low",
IF(Append1[[#This Row],[total_eve_charge]]&lt;=19,"Medium","High"))</f>
        <v>Low</v>
      </c>
      <c r="AA2229" s="1" t="str">
        <f>IF(Append1[[#This Row],[total_day_charge]]&gt;30,"Heavy User",
IF(Append1[[#This Row],[total_eve_charge]]&gt;20,"Evening User",
IF(Append1[[#This Row],[total_night_charge]]&gt;10,"Night User","Low User")))</f>
        <v>Low User</v>
      </c>
    </row>
    <row r="2230" spans="1:27" hidden="1" x14ac:dyDescent="0.3">
      <c r="A2230">
        <v>1479</v>
      </c>
      <c r="B2230" s="1" t="s">
        <v>34</v>
      </c>
      <c r="C2230">
        <v>42</v>
      </c>
      <c r="D2230" s="1" t="s">
        <v>32</v>
      </c>
      <c r="E2230" s="1">
        <v>1</v>
      </c>
      <c r="F2230" s="1" t="s">
        <v>23</v>
      </c>
      <c r="G2230">
        <v>0</v>
      </c>
      <c r="H2230" t="str">
        <f>IF(Append1[[#This Row],[number_vmail_messages]]&lt;=10, "Low",
IF(Append1[[#This Row],[number_vmail_messages]]&lt;=25, "Medium", "High"))</f>
        <v>Low</v>
      </c>
      <c r="I2230">
        <v>180.7</v>
      </c>
      <c r="J2230">
        <v>127</v>
      </c>
      <c r="K2230">
        <v>30.72</v>
      </c>
      <c r="L2230">
        <v>174.6</v>
      </c>
      <c r="M2230">
        <v>94</v>
      </c>
      <c r="N2230">
        <v>14.84</v>
      </c>
      <c r="O2230">
        <v>165.3</v>
      </c>
      <c r="P2230">
        <v>114</v>
      </c>
      <c r="Q2230">
        <v>7.44</v>
      </c>
      <c r="R2230">
        <v>12</v>
      </c>
      <c r="S2230">
        <v>6</v>
      </c>
      <c r="T2230">
        <v>3.24</v>
      </c>
      <c r="U2230" t="str">
        <f>IF(Append1[[#This Row],[total_intl_charge]] &lt;= MEDIAN(Append1[total_intl_charge]), "Low", "High")</f>
        <v>High</v>
      </c>
      <c r="V2230">
        <v>2</v>
      </c>
      <c r="W2230" t="s">
        <v>23</v>
      </c>
      <c r="X2230" s="1" t="s">
        <v>24</v>
      </c>
      <c r="Y2230">
        <f>IF(Append1[[#This Row],[churn]]="yes", 1,0)</f>
        <v>0</v>
      </c>
      <c r="Z2230" t="str">
        <f>IF(Append1[[#This Row],[total_eve_charge]]&lt;=15,"Low",
IF(Append1[[#This Row],[total_eve_charge]]&lt;=19,"Medium","High"))</f>
        <v>Low</v>
      </c>
      <c r="AA2230" s="1" t="str">
        <f>IF(Append1[[#This Row],[total_day_charge]]&gt;30,"Heavy User",
IF(Append1[[#This Row],[total_eve_charge]]&gt;20,"Evening User",
IF(Append1[[#This Row],[total_night_charge]]&gt;10,"Night User","Low User")))</f>
        <v>Heavy User</v>
      </c>
    </row>
    <row r="2231" spans="1:27" hidden="1" x14ac:dyDescent="0.3">
      <c r="A2231">
        <v>1480</v>
      </c>
      <c r="B2231" s="1" t="s">
        <v>67</v>
      </c>
      <c r="C2231">
        <v>134</v>
      </c>
      <c r="D2231" s="1" t="s">
        <v>32</v>
      </c>
      <c r="E2231" s="1">
        <v>0</v>
      </c>
      <c r="F2231" s="1" t="s">
        <v>23</v>
      </c>
      <c r="G2231">
        <v>0</v>
      </c>
      <c r="H2231" t="str">
        <f>IF(Append1[[#This Row],[number_vmail_messages]]&lt;=10, "Low",
IF(Append1[[#This Row],[number_vmail_messages]]&lt;=25, "Medium", "High"))</f>
        <v>Low</v>
      </c>
      <c r="I2231">
        <v>202.7</v>
      </c>
      <c r="J2231">
        <v>105</v>
      </c>
      <c r="K2231">
        <v>34.46</v>
      </c>
      <c r="L2231">
        <v>224.9</v>
      </c>
      <c r="M2231">
        <v>90</v>
      </c>
      <c r="N2231">
        <v>19.12</v>
      </c>
      <c r="O2231">
        <v>253.9</v>
      </c>
      <c r="P2231">
        <v>108</v>
      </c>
      <c r="Q2231">
        <v>11.43</v>
      </c>
      <c r="R2231">
        <v>12.1</v>
      </c>
      <c r="S2231">
        <v>7</v>
      </c>
      <c r="T2231">
        <v>3.27</v>
      </c>
      <c r="U2231" t="str">
        <f>IF(Append1[[#This Row],[total_intl_charge]] &lt;= MEDIAN(Append1[total_intl_charge]), "Low", "High")</f>
        <v>High</v>
      </c>
      <c r="V2231">
        <v>0</v>
      </c>
      <c r="W2231" t="s">
        <v>23</v>
      </c>
      <c r="X2231" s="1" t="s">
        <v>23</v>
      </c>
      <c r="Y2231">
        <f>IF(Append1[[#This Row],[churn]]="yes", 1,0)</f>
        <v>0</v>
      </c>
      <c r="Z2231" t="str">
        <f>IF(Append1[[#This Row],[total_eve_charge]]&lt;=15,"Low",
IF(Append1[[#This Row],[total_eve_charge]]&lt;=19,"Medium","High"))</f>
        <v>High</v>
      </c>
      <c r="AA2231" s="1" t="str">
        <f>IF(Append1[[#This Row],[total_day_charge]]&gt;30,"Heavy User",
IF(Append1[[#This Row],[total_eve_charge]]&gt;20,"Evening User",
IF(Append1[[#This Row],[total_night_charge]]&gt;10,"Night User","Low User")))</f>
        <v>Heavy User</v>
      </c>
    </row>
    <row r="2232" spans="1:27" x14ac:dyDescent="0.3">
      <c r="A2232">
        <v>1481</v>
      </c>
      <c r="B2232" s="1" t="s">
        <v>40</v>
      </c>
      <c r="C2232">
        <v>66</v>
      </c>
      <c r="D2232" s="1" t="s">
        <v>22</v>
      </c>
      <c r="E2232" s="1">
        <v>0</v>
      </c>
      <c r="F2232" s="1" t="s">
        <v>24</v>
      </c>
      <c r="G2232">
        <v>35</v>
      </c>
      <c r="H2232" t="str">
        <f>IF(Append1[[#This Row],[number_vmail_messages]]&lt;=10, "Low",
IF(Append1[[#This Row],[number_vmail_messages]]&lt;=25, "Medium", "High"))</f>
        <v>High</v>
      </c>
      <c r="I2232">
        <v>190.8</v>
      </c>
      <c r="J2232">
        <v>100</v>
      </c>
      <c r="K2232">
        <v>32.44</v>
      </c>
      <c r="L2232">
        <v>261.3</v>
      </c>
      <c r="M2232">
        <v>93</v>
      </c>
      <c r="N2232">
        <v>22.21</v>
      </c>
      <c r="O2232">
        <v>209.5</v>
      </c>
      <c r="P2232">
        <v>108</v>
      </c>
      <c r="Q2232">
        <v>9.43</v>
      </c>
      <c r="R2232">
        <v>8.9</v>
      </c>
      <c r="S2232">
        <v>6</v>
      </c>
      <c r="T2232">
        <v>2.4</v>
      </c>
      <c r="U2232" t="str">
        <f>IF(Append1[[#This Row],[total_intl_charge]] &lt;= MEDIAN(Append1[total_intl_charge]), "Low", "High")</f>
        <v>Low</v>
      </c>
      <c r="V2232">
        <v>0</v>
      </c>
      <c r="W2232" t="s">
        <v>23</v>
      </c>
      <c r="X2232" s="1" t="s">
        <v>23</v>
      </c>
      <c r="Y2232">
        <f>IF(Append1[[#This Row],[churn]]="yes", 1,0)</f>
        <v>0</v>
      </c>
      <c r="Z2232" t="str">
        <f>IF(Append1[[#This Row],[total_eve_charge]]&lt;=15,"Low",
IF(Append1[[#This Row],[total_eve_charge]]&lt;=19,"Medium","High"))</f>
        <v>High</v>
      </c>
      <c r="AA2232" s="1" t="str">
        <f>IF(Append1[[#This Row],[total_day_charge]]&gt;30,"Heavy User",
IF(Append1[[#This Row],[total_eve_charge]]&gt;20,"Evening User",
IF(Append1[[#This Row],[total_night_charge]]&gt;10,"Night User","Low User")))</f>
        <v>Heavy User</v>
      </c>
    </row>
    <row r="2233" spans="1:27" x14ac:dyDescent="0.3">
      <c r="A2233">
        <v>1482</v>
      </c>
      <c r="B2233" s="1" t="s">
        <v>75</v>
      </c>
      <c r="C2233">
        <v>127</v>
      </c>
      <c r="D2233" s="1" t="s">
        <v>22</v>
      </c>
      <c r="E2233" s="1">
        <v>0</v>
      </c>
      <c r="F2233" s="1" t="s">
        <v>24</v>
      </c>
      <c r="G2233">
        <v>28</v>
      </c>
      <c r="H2233" t="str">
        <f>IF(Append1[[#This Row],[number_vmail_messages]]&lt;=10, "Low",
IF(Append1[[#This Row],[number_vmail_messages]]&lt;=25, "Medium", "High"))</f>
        <v>High</v>
      </c>
      <c r="I2233">
        <v>235.6</v>
      </c>
      <c r="J2233">
        <v>124</v>
      </c>
      <c r="K2233">
        <v>40.049999999999997</v>
      </c>
      <c r="L2233">
        <v>236.8</v>
      </c>
      <c r="M2233">
        <v>113</v>
      </c>
      <c r="N2233">
        <v>20.13</v>
      </c>
      <c r="O2233">
        <v>241.2</v>
      </c>
      <c r="P2233">
        <v>127</v>
      </c>
      <c r="Q2233">
        <v>10.85</v>
      </c>
      <c r="R2233">
        <v>7.7</v>
      </c>
      <c r="S2233">
        <v>2</v>
      </c>
      <c r="T2233">
        <v>2.08</v>
      </c>
      <c r="U2233" t="str">
        <f>IF(Append1[[#This Row],[total_intl_charge]] &lt;= MEDIAN(Append1[total_intl_charge]), "Low", "High")</f>
        <v>Low</v>
      </c>
      <c r="V2233">
        <v>1</v>
      </c>
      <c r="W2233" t="s">
        <v>23</v>
      </c>
      <c r="X2233" s="1" t="s">
        <v>23</v>
      </c>
      <c r="Y2233">
        <f>IF(Append1[[#This Row],[churn]]="yes", 1,0)</f>
        <v>0</v>
      </c>
      <c r="Z2233" t="str">
        <f>IF(Append1[[#This Row],[total_eve_charge]]&lt;=15,"Low",
IF(Append1[[#This Row],[total_eve_charge]]&lt;=19,"Medium","High"))</f>
        <v>High</v>
      </c>
      <c r="AA2233" s="1" t="str">
        <f>IF(Append1[[#This Row],[total_day_charge]]&gt;30,"Heavy User",
IF(Append1[[#This Row],[total_eve_charge]]&gt;20,"Evening User",
IF(Append1[[#This Row],[total_night_charge]]&gt;10,"Night User","Low User")))</f>
        <v>Heavy User</v>
      </c>
    </row>
    <row r="2234" spans="1:27" hidden="1" x14ac:dyDescent="0.3">
      <c r="A2234">
        <v>1483</v>
      </c>
      <c r="B2234" s="1" t="s">
        <v>73</v>
      </c>
      <c r="C2234">
        <v>146</v>
      </c>
      <c r="D2234" s="1" t="s">
        <v>26</v>
      </c>
      <c r="E2234" s="1">
        <v>0</v>
      </c>
      <c r="F2234" s="1" t="s">
        <v>23</v>
      </c>
      <c r="G2234">
        <v>0</v>
      </c>
      <c r="H2234" t="str">
        <f>IF(Append1[[#This Row],[number_vmail_messages]]&lt;=10, "Low",
IF(Append1[[#This Row],[number_vmail_messages]]&lt;=25, "Medium", "High"))</f>
        <v>Low</v>
      </c>
      <c r="I2234">
        <v>189.3</v>
      </c>
      <c r="J2234">
        <v>77</v>
      </c>
      <c r="K2234">
        <v>32.18</v>
      </c>
      <c r="L2234">
        <v>155.9</v>
      </c>
      <c r="M2234">
        <v>128</v>
      </c>
      <c r="N2234">
        <v>13.25</v>
      </c>
      <c r="O2234">
        <v>186</v>
      </c>
      <c r="P2234">
        <v>83</v>
      </c>
      <c r="Q2234">
        <v>8.3699999999999992</v>
      </c>
      <c r="R2234">
        <v>7.4</v>
      </c>
      <c r="S2234">
        <v>3</v>
      </c>
      <c r="T2234">
        <v>2</v>
      </c>
      <c r="U2234" t="str">
        <f>IF(Append1[[#This Row],[total_intl_charge]] &lt;= MEDIAN(Append1[total_intl_charge]), "Low", "High")</f>
        <v>Low</v>
      </c>
      <c r="V2234">
        <v>0</v>
      </c>
      <c r="W2234" t="s">
        <v>23</v>
      </c>
      <c r="X2234" s="1" t="s">
        <v>23</v>
      </c>
      <c r="Y2234">
        <f>IF(Append1[[#This Row],[churn]]="yes", 1,0)</f>
        <v>0</v>
      </c>
      <c r="Z2234" t="str">
        <f>IF(Append1[[#This Row],[total_eve_charge]]&lt;=15,"Low",
IF(Append1[[#This Row],[total_eve_charge]]&lt;=19,"Medium","High"))</f>
        <v>Low</v>
      </c>
      <c r="AA2234" s="1" t="str">
        <f>IF(Append1[[#This Row],[total_day_charge]]&gt;30,"Heavy User",
IF(Append1[[#This Row],[total_eve_charge]]&gt;20,"Evening User",
IF(Append1[[#This Row],[total_night_charge]]&gt;10,"Night User","Low User")))</f>
        <v>Heavy User</v>
      </c>
    </row>
    <row r="2235" spans="1:27" x14ac:dyDescent="0.3">
      <c r="A2235">
        <v>1484</v>
      </c>
      <c r="B2235" s="1" t="s">
        <v>36</v>
      </c>
      <c r="C2235">
        <v>93</v>
      </c>
      <c r="D2235" s="1" t="s">
        <v>32</v>
      </c>
      <c r="E2235" s="1">
        <v>0</v>
      </c>
      <c r="F2235" s="1" t="s">
        <v>24</v>
      </c>
      <c r="G2235">
        <v>42</v>
      </c>
      <c r="H2235" t="str">
        <f>IF(Append1[[#This Row],[number_vmail_messages]]&lt;=10, "Low",
IF(Append1[[#This Row],[number_vmail_messages]]&lt;=25, "Medium", "High"))</f>
        <v>High</v>
      </c>
      <c r="I2235">
        <v>166.9</v>
      </c>
      <c r="J2235">
        <v>101</v>
      </c>
      <c r="K2235">
        <v>28.37</v>
      </c>
      <c r="L2235">
        <v>273.2</v>
      </c>
      <c r="M2235">
        <v>84</v>
      </c>
      <c r="N2235">
        <v>23.22</v>
      </c>
      <c r="O2235">
        <v>171</v>
      </c>
      <c r="P2235">
        <v>106</v>
      </c>
      <c r="Q2235">
        <v>7.69</v>
      </c>
      <c r="R2235">
        <v>11.5</v>
      </c>
      <c r="S2235">
        <v>1</v>
      </c>
      <c r="T2235">
        <v>3.11</v>
      </c>
      <c r="U2235" t="str">
        <f>IF(Append1[[#This Row],[total_intl_charge]] &lt;= MEDIAN(Append1[total_intl_charge]), "Low", "High")</f>
        <v>High</v>
      </c>
      <c r="V2235">
        <v>1</v>
      </c>
      <c r="W2235" t="s">
        <v>23</v>
      </c>
      <c r="X2235" s="1" t="s">
        <v>23</v>
      </c>
      <c r="Y2235">
        <f>IF(Append1[[#This Row],[churn]]="yes", 1,0)</f>
        <v>0</v>
      </c>
      <c r="Z2235" t="str">
        <f>IF(Append1[[#This Row],[total_eve_charge]]&lt;=15,"Low",
IF(Append1[[#This Row],[total_eve_charge]]&lt;=19,"Medium","High"))</f>
        <v>High</v>
      </c>
      <c r="AA2235" s="1" t="str">
        <f>IF(Append1[[#This Row],[total_day_charge]]&gt;30,"Heavy User",
IF(Append1[[#This Row],[total_eve_charge]]&gt;20,"Evening User",
IF(Append1[[#This Row],[total_night_charge]]&gt;10,"Night User","Low User")))</f>
        <v>Evening User</v>
      </c>
    </row>
    <row r="2236" spans="1:27" hidden="1" x14ac:dyDescent="0.3">
      <c r="A2236">
        <v>1485</v>
      </c>
      <c r="B2236" s="1" t="s">
        <v>60</v>
      </c>
      <c r="C2236">
        <v>77</v>
      </c>
      <c r="D2236" s="1" t="s">
        <v>22</v>
      </c>
      <c r="E2236" s="1">
        <v>0</v>
      </c>
      <c r="F2236" s="1" t="s">
        <v>23</v>
      </c>
      <c r="G2236">
        <v>0</v>
      </c>
      <c r="H2236" t="str">
        <f>IF(Append1[[#This Row],[number_vmail_messages]]&lt;=10, "Low",
IF(Append1[[#This Row],[number_vmail_messages]]&lt;=25, "Medium", "High"))</f>
        <v>Low</v>
      </c>
      <c r="I2236">
        <v>245.2</v>
      </c>
      <c r="J2236">
        <v>87</v>
      </c>
      <c r="K2236">
        <v>41.68</v>
      </c>
      <c r="L2236">
        <v>254.1</v>
      </c>
      <c r="M2236">
        <v>83</v>
      </c>
      <c r="N2236">
        <v>21.6</v>
      </c>
      <c r="O2236">
        <v>239.4</v>
      </c>
      <c r="P2236">
        <v>91</v>
      </c>
      <c r="Q2236">
        <v>10.77</v>
      </c>
      <c r="R2236">
        <v>7.5</v>
      </c>
      <c r="S2236">
        <v>4</v>
      </c>
      <c r="T2236">
        <v>2.0299999999999998</v>
      </c>
      <c r="U2236" t="str">
        <f>IF(Append1[[#This Row],[total_intl_charge]] &lt;= MEDIAN(Append1[total_intl_charge]), "Low", "High")</f>
        <v>Low</v>
      </c>
      <c r="V2236">
        <v>0</v>
      </c>
      <c r="W2236" t="s">
        <v>24</v>
      </c>
      <c r="X2236" s="1" t="s">
        <v>23</v>
      </c>
      <c r="Y2236">
        <f>IF(Append1[[#This Row],[churn]]="yes", 1,0)</f>
        <v>1</v>
      </c>
      <c r="Z2236" t="str">
        <f>IF(Append1[[#This Row],[total_eve_charge]]&lt;=15,"Low",
IF(Append1[[#This Row],[total_eve_charge]]&lt;=19,"Medium","High"))</f>
        <v>High</v>
      </c>
      <c r="AA2236" s="1" t="str">
        <f>IF(Append1[[#This Row],[total_day_charge]]&gt;30,"Heavy User",
IF(Append1[[#This Row],[total_eve_charge]]&gt;20,"Evening User",
IF(Append1[[#This Row],[total_night_charge]]&gt;10,"Night User","Low User")))</f>
        <v>Heavy User</v>
      </c>
    </row>
    <row r="2237" spans="1:27" hidden="1" x14ac:dyDescent="0.3">
      <c r="A2237">
        <v>1486</v>
      </c>
      <c r="B2237" s="1" t="s">
        <v>58</v>
      </c>
      <c r="C2237">
        <v>111</v>
      </c>
      <c r="D2237" s="1" t="s">
        <v>22</v>
      </c>
      <c r="E2237" s="1">
        <v>0</v>
      </c>
      <c r="F2237" s="1" t="s">
        <v>23</v>
      </c>
      <c r="G2237">
        <v>0</v>
      </c>
      <c r="H2237" t="str">
        <f>IF(Append1[[#This Row],[number_vmail_messages]]&lt;=10, "Low",
IF(Append1[[#This Row],[number_vmail_messages]]&lt;=25, "Medium", "High"))</f>
        <v>Low</v>
      </c>
      <c r="I2237">
        <v>132.6</v>
      </c>
      <c r="J2237">
        <v>125</v>
      </c>
      <c r="K2237">
        <v>22.54</v>
      </c>
      <c r="L2237">
        <v>221.1</v>
      </c>
      <c r="M2237">
        <v>67</v>
      </c>
      <c r="N2237">
        <v>18.79</v>
      </c>
      <c r="O2237">
        <v>127.9</v>
      </c>
      <c r="P2237">
        <v>101</v>
      </c>
      <c r="Q2237">
        <v>5.76</v>
      </c>
      <c r="R2237">
        <v>12.7</v>
      </c>
      <c r="S2237">
        <v>2</v>
      </c>
      <c r="T2237">
        <v>3.43</v>
      </c>
      <c r="U2237" t="str">
        <f>IF(Append1[[#This Row],[total_intl_charge]] &lt;= MEDIAN(Append1[total_intl_charge]), "Low", "High")</f>
        <v>High</v>
      </c>
      <c r="V2237">
        <v>4</v>
      </c>
      <c r="W2237" t="s">
        <v>24</v>
      </c>
      <c r="X2237" s="1" t="s">
        <v>23</v>
      </c>
      <c r="Y2237">
        <f>IF(Append1[[#This Row],[churn]]="yes", 1,0)</f>
        <v>1</v>
      </c>
      <c r="Z2237" t="str">
        <f>IF(Append1[[#This Row],[total_eve_charge]]&lt;=15,"Low",
IF(Append1[[#This Row],[total_eve_charge]]&lt;=19,"Medium","High"))</f>
        <v>Medium</v>
      </c>
      <c r="AA2237" s="1" t="str">
        <f>IF(Append1[[#This Row],[total_day_charge]]&gt;30,"Heavy User",
IF(Append1[[#This Row],[total_eve_charge]]&gt;20,"Evening User",
IF(Append1[[#This Row],[total_night_charge]]&gt;10,"Night User","Low User")))</f>
        <v>Low User</v>
      </c>
    </row>
    <row r="2238" spans="1:27" hidden="1" x14ac:dyDescent="0.3">
      <c r="A2238">
        <v>1487</v>
      </c>
      <c r="B2238" s="1" t="s">
        <v>34</v>
      </c>
      <c r="C2238">
        <v>125</v>
      </c>
      <c r="D2238" s="1" t="s">
        <v>22</v>
      </c>
      <c r="E2238" s="1">
        <v>0</v>
      </c>
      <c r="F2238" s="1" t="s">
        <v>23</v>
      </c>
      <c r="G2238">
        <v>0</v>
      </c>
      <c r="H2238" t="str">
        <f>IF(Append1[[#This Row],[number_vmail_messages]]&lt;=10, "Low",
IF(Append1[[#This Row],[number_vmail_messages]]&lt;=25, "Medium", "High"))</f>
        <v>Low</v>
      </c>
      <c r="I2238">
        <v>182.3</v>
      </c>
      <c r="J2238">
        <v>64</v>
      </c>
      <c r="K2238">
        <v>30.99</v>
      </c>
      <c r="L2238">
        <v>139.80000000000001</v>
      </c>
      <c r="M2238">
        <v>121</v>
      </c>
      <c r="N2238">
        <v>11.88</v>
      </c>
      <c r="O2238">
        <v>171.6</v>
      </c>
      <c r="P2238">
        <v>96</v>
      </c>
      <c r="Q2238">
        <v>7.72</v>
      </c>
      <c r="R2238">
        <v>11.6</v>
      </c>
      <c r="S2238">
        <v>7</v>
      </c>
      <c r="T2238">
        <v>3.13</v>
      </c>
      <c r="U2238" t="str">
        <f>IF(Append1[[#This Row],[total_intl_charge]] &lt;= MEDIAN(Append1[total_intl_charge]), "Low", "High")</f>
        <v>High</v>
      </c>
      <c r="V2238">
        <v>2</v>
      </c>
      <c r="W2238" t="s">
        <v>23</v>
      </c>
      <c r="X2238" s="1" t="s">
        <v>23</v>
      </c>
      <c r="Y2238">
        <f>IF(Append1[[#This Row],[churn]]="yes", 1,0)</f>
        <v>0</v>
      </c>
      <c r="Z2238" t="str">
        <f>IF(Append1[[#This Row],[total_eve_charge]]&lt;=15,"Low",
IF(Append1[[#This Row],[total_eve_charge]]&lt;=19,"Medium","High"))</f>
        <v>Low</v>
      </c>
      <c r="AA2238" s="1" t="str">
        <f>IF(Append1[[#This Row],[total_day_charge]]&gt;30,"Heavy User",
IF(Append1[[#This Row],[total_eve_charge]]&gt;20,"Evening User",
IF(Append1[[#This Row],[total_night_charge]]&gt;10,"Night User","Low User")))</f>
        <v>Heavy User</v>
      </c>
    </row>
    <row r="2239" spans="1:27" x14ac:dyDescent="0.3">
      <c r="A2239">
        <v>1488</v>
      </c>
      <c r="B2239" s="1" t="s">
        <v>25</v>
      </c>
      <c r="C2239">
        <v>115</v>
      </c>
      <c r="D2239" s="1" t="s">
        <v>26</v>
      </c>
      <c r="E2239" s="1">
        <v>0</v>
      </c>
      <c r="F2239" s="1" t="s">
        <v>24</v>
      </c>
      <c r="G2239">
        <v>14</v>
      </c>
      <c r="H2239" t="str">
        <f>IF(Append1[[#This Row],[number_vmail_messages]]&lt;=10, "Low",
IF(Append1[[#This Row],[number_vmail_messages]]&lt;=25, "Medium", "High"))</f>
        <v>Medium</v>
      </c>
      <c r="I2239">
        <v>192.3</v>
      </c>
      <c r="J2239">
        <v>86</v>
      </c>
      <c r="K2239">
        <v>32.69</v>
      </c>
      <c r="L2239">
        <v>88.7</v>
      </c>
      <c r="M2239">
        <v>90</v>
      </c>
      <c r="N2239">
        <v>7.54</v>
      </c>
      <c r="O2239">
        <v>229.4</v>
      </c>
      <c r="P2239">
        <v>120</v>
      </c>
      <c r="Q2239">
        <v>10.32</v>
      </c>
      <c r="R2239">
        <v>10.5</v>
      </c>
      <c r="S2239">
        <v>3</v>
      </c>
      <c r="T2239">
        <v>2.84</v>
      </c>
      <c r="U2239" t="str">
        <f>IF(Append1[[#This Row],[total_intl_charge]] &lt;= MEDIAN(Append1[total_intl_charge]), "Low", "High")</f>
        <v>High</v>
      </c>
      <c r="V2239">
        <v>2</v>
      </c>
      <c r="W2239" t="s">
        <v>23</v>
      </c>
      <c r="X2239" s="1" t="s">
        <v>23</v>
      </c>
      <c r="Y2239">
        <f>IF(Append1[[#This Row],[churn]]="yes", 1,0)</f>
        <v>0</v>
      </c>
      <c r="Z2239" t="str">
        <f>IF(Append1[[#This Row],[total_eve_charge]]&lt;=15,"Low",
IF(Append1[[#This Row],[total_eve_charge]]&lt;=19,"Medium","High"))</f>
        <v>Low</v>
      </c>
      <c r="AA2239" s="1" t="str">
        <f>IF(Append1[[#This Row],[total_day_charge]]&gt;30,"Heavy User",
IF(Append1[[#This Row],[total_eve_charge]]&gt;20,"Evening User",
IF(Append1[[#This Row],[total_night_charge]]&gt;10,"Night User","Low User")))</f>
        <v>Heavy User</v>
      </c>
    </row>
    <row r="2240" spans="1:27" hidden="1" x14ac:dyDescent="0.3">
      <c r="A2240">
        <v>1489</v>
      </c>
      <c r="B2240" s="1" t="s">
        <v>38</v>
      </c>
      <c r="C2240">
        <v>115</v>
      </c>
      <c r="D2240" s="1" t="s">
        <v>26</v>
      </c>
      <c r="E2240" s="1">
        <v>1</v>
      </c>
      <c r="F2240" s="1" t="s">
        <v>23</v>
      </c>
      <c r="G2240">
        <v>0</v>
      </c>
      <c r="H2240" t="str">
        <f>IF(Append1[[#This Row],[number_vmail_messages]]&lt;=10, "Low",
IF(Append1[[#This Row],[number_vmail_messages]]&lt;=25, "Medium", "High"))</f>
        <v>Low</v>
      </c>
      <c r="I2240">
        <v>122</v>
      </c>
      <c r="J2240">
        <v>110</v>
      </c>
      <c r="K2240">
        <v>20.74</v>
      </c>
      <c r="L2240">
        <v>220.2</v>
      </c>
      <c r="M2240">
        <v>100</v>
      </c>
      <c r="N2240">
        <v>18.72</v>
      </c>
      <c r="O2240">
        <v>179.7</v>
      </c>
      <c r="P2240">
        <v>124</v>
      </c>
      <c r="Q2240">
        <v>8.09</v>
      </c>
      <c r="R2240">
        <v>10.8</v>
      </c>
      <c r="S2240">
        <v>2</v>
      </c>
      <c r="T2240">
        <v>2.92</v>
      </c>
      <c r="U2240" t="str">
        <f>IF(Append1[[#This Row],[total_intl_charge]] &lt;= MEDIAN(Append1[total_intl_charge]), "Low", "High")</f>
        <v>High</v>
      </c>
      <c r="V2240">
        <v>2</v>
      </c>
      <c r="W2240" t="s">
        <v>24</v>
      </c>
      <c r="X2240" s="1" t="s">
        <v>24</v>
      </c>
      <c r="Y2240">
        <f>IF(Append1[[#This Row],[churn]]="yes", 1,0)</f>
        <v>1</v>
      </c>
      <c r="Z2240" t="str">
        <f>IF(Append1[[#This Row],[total_eve_charge]]&lt;=15,"Low",
IF(Append1[[#This Row],[total_eve_charge]]&lt;=19,"Medium","High"))</f>
        <v>Medium</v>
      </c>
      <c r="AA2240" s="1" t="str">
        <f>IF(Append1[[#This Row],[total_day_charge]]&gt;30,"Heavy User",
IF(Append1[[#This Row],[total_eve_charge]]&gt;20,"Evening User",
IF(Append1[[#This Row],[total_night_charge]]&gt;10,"Night User","Low User")))</f>
        <v>Low User</v>
      </c>
    </row>
    <row r="2241" spans="1:27" hidden="1" x14ac:dyDescent="0.3">
      <c r="A2241">
        <v>1490</v>
      </c>
      <c r="B2241" s="1" t="s">
        <v>72</v>
      </c>
      <c r="C2241">
        <v>114</v>
      </c>
      <c r="D2241" s="1" t="s">
        <v>32</v>
      </c>
      <c r="E2241" s="1">
        <v>0</v>
      </c>
      <c r="F2241" s="1" t="s">
        <v>23</v>
      </c>
      <c r="G2241">
        <v>0</v>
      </c>
      <c r="H2241" t="str">
        <f>IF(Append1[[#This Row],[number_vmail_messages]]&lt;=10, "Low",
IF(Append1[[#This Row],[number_vmail_messages]]&lt;=25, "Medium", "High"))</f>
        <v>Low</v>
      </c>
      <c r="I2241">
        <v>193</v>
      </c>
      <c r="J2241">
        <v>101</v>
      </c>
      <c r="K2241">
        <v>32.81</v>
      </c>
      <c r="L2241">
        <v>250</v>
      </c>
      <c r="M2241">
        <v>81</v>
      </c>
      <c r="N2241">
        <v>21.25</v>
      </c>
      <c r="O2241">
        <v>133.30000000000001</v>
      </c>
      <c r="P2241">
        <v>79</v>
      </c>
      <c r="Q2241">
        <v>6</v>
      </c>
      <c r="R2241">
        <v>9.6</v>
      </c>
      <c r="S2241">
        <v>2</v>
      </c>
      <c r="T2241">
        <v>2.59</v>
      </c>
      <c r="U2241" t="str">
        <f>IF(Append1[[#This Row],[total_intl_charge]] &lt;= MEDIAN(Append1[total_intl_charge]), "Low", "High")</f>
        <v>Low</v>
      </c>
      <c r="V2241">
        <v>2</v>
      </c>
      <c r="W2241" t="s">
        <v>23</v>
      </c>
      <c r="X2241" s="1" t="s">
        <v>23</v>
      </c>
      <c r="Y2241">
        <f>IF(Append1[[#This Row],[churn]]="yes", 1,0)</f>
        <v>0</v>
      </c>
      <c r="Z2241" t="str">
        <f>IF(Append1[[#This Row],[total_eve_charge]]&lt;=15,"Low",
IF(Append1[[#This Row],[total_eve_charge]]&lt;=19,"Medium","High"))</f>
        <v>High</v>
      </c>
      <c r="AA2241" s="1" t="str">
        <f>IF(Append1[[#This Row],[total_day_charge]]&gt;30,"Heavy User",
IF(Append1[[#This Row],[total_eve_charge]]&gt;20,"Evening User",
IF(Append1[[#This Row],[total_night_charge]]&gt;10,"Night User","Low User")))</f>
        <v>Heavy User</v>
      </c>
    </row>
    <row r="2242" spans="1:27" x14ac:dyDescent="0.3">
      <c r="A2242">
        <v>1491</v>
      </c>
      <c r="B2242" s="1" t="s">
        <v>70</v>
      </c>
      <c r="C2242">
        <v>118</v>
      </c>
      <c r="D2242" s="1" t="s">
        <v>22</v>
      </c>
      <c r="E2242" s="1">
        <v>0</v>
      </c>
      <c r="F2242" s="1" t="s">
        <v>24</v>
      </c>
      <c r="G2242">
        <v>39</v>
      </c>
      <c r="H2242" t="str">
        <f>IF(Append1[[#This Row],[number_vmail_messages]]&lt;=10, "Low",
IF(Append1[[#This Row],[number_vmail_messages]]&lt;=25, "Medium", "High"))</f>
        <v>High</v>
      </c>
      <c r="I2242">
        <v>91.5</v>
      </c>
      <c r="J2242">
        <v>125</v>
      </c>
      <c r="K2242">
        <v>15.56</v>
      </c>
      <c r="L2242">
        <v>219.9</v>
      </c>
      <c r="M2242">
        <v>113</v>
      </c>
      <c r="N2242">
        <v>18.690000000000001</v>
      </c>
      <c r="O2242">
        <v>229</v>
      </c>
      <c r="P2242">
        <v>99</v>
      </c>
      <c r="Q2242">
        <v>10.31</v>
      </c>
      <c r="R2242">
        <v>12.7</v>
      </c>
      <c r="S2242">
        <v>8</v>
      </c>
      <c r="T2242">
        <v>3.43</v>
      </c>
      <c r="U2242" t="str">
        <f>IF(Append1[[#This Row],[total_intl_charge]] &lt;= MEDIAN(Append1[total_intl_charge]), "Low", "High")</f>
        <v>High</v>
      </c>
      <c r="V2242">
        <v>2</v>
      </c>
      <c r="W2242" t="s">
        <v>23</v>
      </c>
      <c r="X2242" s="1" t="s">
        <v>23</v>
      </c>
      <c r="Y2242">
        <f>IF(Append1[[#This Row],[churn]]="yes", 1,0)</f>
        <v>0</v>
      </c>
      <c r="Z2242" t="str">
        <f>IF(Append1[[#This Row],[total_eve_charge]]&lt;=15,"Low",
IF(Append1[[#This Row],[total_eve_charge]]&lt;=19,"Medium","High"))</f>
        <v>Medium</v>
      </c>
      <c r="AA2242" s="1" t="str">
        <f>IF(Append1[[#This Row],[total_day_charge]]&gt;30,"Heavy User",
IF(Append1[[#This Row],[total_eve_charge]]&gt;20,"Evening User",
IF(Append1[[#This Row],[total_night_charge]]&gt;10,"Night User","Low User")))</f>
        <v>Night User</v>
      </c>
    </row>
    <row r="2243" spans="1:27" hidden="1" x14ac:dyDescent="0.3">
      <c r="A2243">
        <v>1492</v>
      </c>
      <c r="B2243" s="1" t="s">
        <v>44</v>
      </c>
      <c r="C2243">
        <v>21</v>
      </c>
      <c r="D2243" s="1" t="s">
        <v>22</v>
      </c>
      <c r="E2243" s="1">
        <v>0</v>
      </c>
      <c r="F2243" s="1" t="s">
        <v>23</v>
      </c>
      <c r="G2243">
        <v>0</v>
      </c>
      <c r="H2243" t="str">
        <f>IF(Append1[[#This Row],[number_vmail_messages]]&lt;=10, "Low",
IF(Append1[[#This Row],[number_vmail_messages]]&lt;=25, "Medium", "High"))</f>
        <v>Low</v>
      </c>
      <c r="I2243">
        <v>244.7</v>
      </c>
      <c r="J2243">
        <v>81</v>
      </c>
      <c r="K2243">
        <v>41.6</v>
      </c>
      <c r="L2243">
        <v>168</v>
      </c>
      <c r="M2243">
        <v>117</v>
      </c>
      <c r="N2243">
        <v>14.28</v>
      </c>
      <c r="O2243">
        <v>281.5</v>
      </c>
      <c r="P2243">
        <v>87</v>
      </c>
      <c r="Q2243">
        <v>12.67</v>
      </c>
      <c r="R2243">
        <v>6.6</v>
      </c>
      <c r="S2243">
        <v>1</v>
      </c>
      <c r="T2243">
        <v>1.78</v>
      </c>
      <c r="U2243" t="str">
        <f>IF(Append1[[#This Row],[total_intl_charge]] &lt;= MEDIAN(Append1[total_intl_charge]), "Low", "High")</f>
        <v>Low</v>
      </c>
      <c r="V2243">
        <v>1</v>
      </c>
      <c r="W2243" t="s">
        <v>23</v>
      </c>
      <c r="X2243" s="1" t="s">
        <v>23</v>
      </c>
      <c r="Y2243">
        <f>IF(Append1[[#This Row],[churn]]="yes", 1,0)</f>
        <v>0</v>
      </c>
      <c r="Z2243" t="str">
        <f>IF(Append1[[#This Row],[total_eve_charge]]&lt;=15,"Low",
IF(Append1[[#This Row],[total_eve_charge]]&lt;=19,"Medium","High"))</f>
        <v>Low</v>
      </c>
      <c r="AA2243" s="1" t="str">
        <f>IF(Append1[[#This Row],[total_day_charge]]&gt;30,"Heavy User",
IF(Append1[[#This Row],[total_eve_charge]]&gt;20,"Evening User",
IF(Append1[[#This Row],[total_night_charge]]&gt;10,"Night User","Low User")))</f>
        <v>Heavy User</v>
      </c>
    </row>
    <row r="2244" spans="1:27" x14ac:dyDescent="0.3">
      <c r="A2244">
        <v>1493</v>
      </c>
      <c r="B2244" s="1" t="s">
        <v>37</v>
      </c>
      <c r="C2244">
        <v>142</v>
      </c>
      <c r="D2244" s="1" t="s">
        <v>32</v>
      </c>
      <c r="E2244" s="1">
        <v>0</v>
      </c>
      <c r="F2244" s="1" t="s">
        <v>24</v>
      </c>
      <c r="G2244">
        <v>24</v>
      </c>
      <c r="H2244" t="str">
        <f>IF(Append1[[#This Row],[number_vmail_messages]]&lt;=10, "Low",
IF(Append1[[#This Row],[number_vmail_messages]]&lt;=25, "Medium", "High"))</f>
        <v>Medium</v>
      </c>
      <c r="I2244">
        <v>239.8</v>
      </c>
      <c r="J2244">
        <v>103</v>
      </c>
      <c r="K2244">
        <v>40.770000000000003</v>
      </c>
      <c r="L2244">
        <v>285.89999999999998</v>
      </c>
      <c r="M2244">
        <v>65</v>
      </c>
      <c r="N2244">
        <v>24.3</v>
      </c>
      <c r="O2244">
        <v>256.7</v>
      </c>
      <c r="P2244">
        <v>106</v>
      </c>
      <c r="Q2244">
        <v>11.55</v>
      </c>
      <c r="R2244">
        <v>9.5</v>
      </c>
      <c r="S2244">
        <v>4</v>
      </c>
      <c r="T2244">
        <v>2.57</v>
      </c>
      <c r="U2244" t="str">
        <f>IF(Append1[[#This Row],[total_intl_charge]] &lt;= MEDIAN(Append1[total_intl_charge]), "Low", "High")</f>
        <v>Low</v>
      </c>
      <c r="V2244">
        <v>0</v>
      </c>
      <c r="W2244" t="s">
        <v>23</v>
      </c>
      <c r="X2244" s="1" t="s">
        <v>23</v>
      </c>
      <c r="Y2244">
        <f>IF(Append1[[#This Row],[churn]]="yes", 1,0)</f>
        <v>0</v>
      </c>
      <c r="Z2244" t="str">
        <f>IF(Append1[[#This Row],[total_eve_charge]]&lt;=15,"Low",
IF(Append1[[#This Row],[total_eve_charge]]&lt;=19,"Medium","High"))</f>
        <v>High</v>
      </c>
      <c r="AA2244" s="1" t="str">
        <f>IF(Append1[[#This Row],[total_day_charge]]&gt;30,"Heavy User",
IF(Append1[[#This Row],[total_eve_charge]]&gt;20,"Evening User",
IF(Append1[[#This Row],[total_night_charge]]&gt;10,"Night User","Low User")))</f>
        <v>Heavy User</v>
      </c>
    </row>
    <row r="2245" spans="1:27" hidden="1" x14ac:dyDescent="0.3">
      <c r="A2245">
        <v>1494</v>
      </c>
      <c r="B2245" s="1" t="s">
        <v>36</v>
      </c>
      <c r="C2245">
        <v>62</v>
      </c>
      <c r="D2245" s="1" t="s">
        <v>22</v>
      </c>
      <c r="E2245" s="1">
        <v>0</v>
      </c>
      <c r="F2245" s="1" t="s">
        <v>23</v>
      </c>
      <c r="G2245">
        <v>0</v>
      </c>
      <c r="H2245" t="str">
        <f>IF(Append1[[#This Row],[number_vmail_messages]]&lt;=10, "Low",
IF(Append1[[#This Row],[number_vmail_messages]]&lt;=25, "Medium", "High"))</f>
        <v>Low</v>
      </c>
      <c r="I2245">
        <v>172.4</v>
      </c>
      <c r="J2245">
        <v>132</v>
      </c>
      <c r="K2245">
        <v>29.31</v>
      </c>
      <c r="L2245">
        <v>230.5</v>
      </c>
      <c r="M2245">
        <v>100</v>
      </c>
      <c r="N2245">
        <v>19.59</v>
      </c>
      <c r="O2245">
        <v>228.2</v>
      </c>
      <c r="P2245">
        <v>109</v>
      </c>
      <c r="Q2245">
        <v>10.27</v>
      </c>
      <c r="R2245">
        <v>11</v>
      </c>
      <c r="S2245">
        <v>5</v>
      </c>
      <c r="T2245">
        <v>2.97</v>
      </c>
      <c r="U2245" t="str">
        <f>IF(Append1[[#This Row],[total_intl_charge]] &lt;= MEDIAN(Append1[total_intl_charge]), "Low", "High")</f>
        <v>High</v>
      </c>
      <c r="V2245">
        <v>0</v>
      </c>
      <c r="W2245" t="s">
        <v>23</v>
      </c>
      <c r="X2245" s="1" t="s">
        <v>23</v>
      </c>
      <c r="Y2245">
        <f>IF(Append1[[#This Row],[churn]]="yes", 1,0)</f>
        <v>0</v>
      </c>
      <c r="Z2245" t="str">
        <f>IF(Append1[[#This Row],[total_eve_charge]]&lt;=15,"Low",
IF(Append1[[#This Row],[total_eve_charge]]&lt;=19,"Medium","High"))</f>
        <v>High</v>
      </c>
      <c r="AA2245" s="1" t="str">
        <f>IF(Append1[[#This Row],[total_day_charge]]&gt;30,"Heavy User",
IF(Append1[[#This Row],[total_eve_charge]]&gt;20,"Evening User",
IF(Append1[[#This Row],[total_night_charge]]&gt;10,"Night User","Low User")))</f>
        <v>Night User</v>
      </c>
    </row>
    <row r="2246" spans="1:27" hidden="1" x14ac:dyDescent="0.3">
      <c r="A2246">
        <v>1495</v>
      </c>
      <c r="B2246" s="1" t="s">
        <v>64</v>
      </c>
      <c r="C2246">
        <v>149</v>
      </c>
      <c r="D2246" s="1" t="s">
        <v>22</v>
      </c>
      <c r="E2246" s="1">
        <v>0</v>
      </c>
      <c r="F2246" s="1" t="s">
        <v>23</v>
      </c>
      <c r="G2246">
        <v>0</v>
      </c>
      <c r="H2246" t="str">
        <f>IF(Append1[[#This Row],[number_vmail_messages]]&lt;=10, "Low",
IF(Append1[[#This Row],[number_vmail_messages]]&lt;=25, "Medium", "High"))</f>
        <v>Low</v>
      </c>
      <c r="I2246">
        <v>242.5</v>
      </c>
      <c r="J2246">
        <v>83</v>
      </c>
      <c r="K2246">
        <v>41.23</v>
      </c>
      <c r="L2246">
        <v>245.4</v>
      </c>
      <c r="M2246">
        <v>97</v>
      </c>
      <c r="N2246">
        <v>20.86</v>
      </c>
      <c r="O2246">
        <v>219.6</v>
      </c>
      <c r="P2246">
        <v>80</v>
      </c>
      <c r="Q2246">
        <v>9.8800000000000008</v>
      </c>
      <c r="R2246">
        <v>10</v>
      </c>
      <c r="S2246">
        <v>3</v>
      </c>
      <c r="T2246">
        <v>2.7</v>
      </c>
      <c r="U2246" t="str">
        <f>IF(Append1[[#This Row],[total_intl_charge]] &lt;= MEDIAN(Append1[total_intl_charge]), "Low", "High")</f>
        <v>Low</v>
      </c>
      <c r="V2246">
        <v>3</v>
      </c>
      <c r="W2246" t="s">
        <v>24</v>
      </c>
      <c r="X2246" s="1" t="s">
        <v>23</v>
      </c>
      <c r="Y2246">
        <f>IF(Append1[[#This Row],[churn]]="yes", 1,0)</f>
        <v>1</v>
      </c>
      <c r="Z2246" t="str">
        <f>IF(Append1[[#This Row],[total_eve_charge]]&lt;=15,"Low",
IF(Append1[[#This Row],[total_eve_charge]]&lt;=19,"Medium","High"))</f>
        <v>High</v>
      </c>
      <c r="AA2246" s="1" t="str">
        <f>IF(Append1[[#This Row],[total_day_charge]]&gt;30,"Heavy User",
IF(Append1[[#This Row],[total_eve_charge]]&gt;20,"Evening User",
IF(Append1[[#This Row],[total_night_charge]]&gt;10,"Night User","Low User")))</f>
        <v>Heavy User</v>
      </c>
    </row>
    <row r="2247" spans="1:27" x14ac:dyDescent="0.3">
      <c r="A2247">
        <v>1496</v>
      </c>
      <c r="B2247" s="1" t="s">
        <v>39</v>
      </c>
      <c r="C2247">
        <v>54</v>
      </c>
      <c r="D2247" s="1" t="s">
        <v>26</v>
      </c>
      <c r="E2247" s="1">
        <v>0</v>
      </c>
      <c r="F2247" s="1" t="s">
        <v>24</v>
      </c>
      <c r="G2247">
        <v>39</v>
      </c>
      <c r="H2247" t="str">
        <f>IF(Append1[[#This Row],[number_vmail_messages]]&lt;=10, "Low",
IF(Append1[[#This Row],[number_vmail_messages]]&lt;=25, "Medium", "High"))</f>
        <v>High</v>
      </c>
      <c r="I2247">
        <v>117.6</v>
      </c>
      <c r="J2247">
        <v>82</v>
      </c>
      <c r="K2247">
        <v>19.989999999999998</v>
      </c>
      <c r="L2247">
        <v>159.19999999999999</v>
      </c>
      <c r="M2247">
        <v>60</v>
      </c>
      <c r="N2247">
        <v>13.53</v>
      </c>
      <c r="O2247">
        <v>236.4</v>
      </c>
      <c r="P2247">
        <v>113</v>
      </c>
      <c r="Q2247">
        <v>10.64</v>
      </c>
      <c r="R2247">
        <v>11.3</v>
      </c>
      <c r="S2247">
        <v>10</v>
      </c>
      <c r="T2247">
        <v>3.05</v>
      </c>
      <c r="U2247" t="str">
        <f>IF(Append1[[#This Row],[total_intl_charge]] &lt;= MEDIAN(Append1[total_intl_charge]), "Low", "High")</f>
        <v>High</v>
      </c>
      <c r="V2247">
        <v>2</v>
      </c>
      <c r="W2247" t="s">
        <v>23</v>
      </c>
      <c r="X2247" s="1" t="s">
        <v>23</v>
      </c>
      <c r="Y2247">
        <f>IF(Append1[[#This Row],[churn]]="yes", 1,0)</f>
        <v>0</v>
      </c>
      <c r="Z2247" t="str">
        <f>IF(Append1[[#This Row],[total_eve_charge]]&lt;=15,"Low",
IF(Append1[[#This Row],[total_eve_charge]]&lt;=19,"Medium","High"))</f>
        <v>Low</v>
      </c>
      <c r="AA2247" s="1" t="str">
        <f>IF(Append1[[#This Row],[total_day_charge]]&gt;30,"Heavy User",
IF(Append1[[#This Row],[total_eve_charge]]&gt;20,"Evening User",
IF(Append1[[#This Row],[total_night_charge]]&gt;10,"Night User","Low User")))</f>
        <v>Night User</v>
      </c>
    </row>
    <row r="2248" spans="1:27" hidden="1" x14ac:dyDescent="0.3">
      <c r="A2248">
        <v>1497</v>
      </c>
      <c r="B2248" s="1" t="s">
        <v>31</v>
      </c>
      <c r="C2248">
        <v>112</v>
      </c>
      <c r="D2248" s="1" t="s">
        <v>26</v>
      </c>
      <c r="E2248" s="1">
        <v>0</v>
      </c>
      <c r="F2248" s="1" t="s">
        <v>23</v>
      </c>
      <c r="G2248">
        <v>0</v>
      </c>
      <c r="H2248" t="str">
        <f>IF(Append1[[#This Row],[number_vmail_messages]]&lt;=10, "Low",
IF(Append1[[#This Row],[number_vmail_messages]]&lt;=25, "Medium", "High"))</f>
        <v>Low</v>
      </c>
      <c r="I2248">
        <v>174.5</v>
      </c>
      <c r="J2248">
        <v>127</v>
      </c>
      <c r="K2248">
        <v>29.67</v>
      </c>
      <c r="L2248">
        <v>259.3</v>
      </c>
      <c r="M2248">
        <v>71</v>
      </c>
      <c r="N2248">
        <v>22.04</v>
      </c>
      <c r="O2248">
        <v>170.5</v>
      </c>
      <c r="P2248">
        <v>120</v>
      </c>
      <c r="Q2248">
        <v>7.67</v>
      </c>
      <c r="R2248">
        <v>11.3</v>
      </c>
      <c r="S2248">
        <v>7</v>
      </c>
      <c r="T2248">
        <v>3.05</v>
      </c>
      <c r="U2248" t="str">
        <f>IF(Append1[[#This Row],[total_intl_charge]] &lt;= MEDIAN(Append1[total_intl_charge]), "Low", "High")</f>
        <v>High</v>
      </c>
      <c r="V2248">
        <v>1</v>
      </c>
      <c r="W2248" t="s">
        <v>23</v>
      </c>
      <c r="X2248" s="1" t="s">
        <v>23</v>
      </c>
      <c r="Y2248">
        <f>IF(Append1[[#This Row],[churn]]="yes", 1,0)</f>
        <v>0</v>
      </c>
      <c r="Z2248" t="str">
        <f>IF(Append1[[#This Row],[total_eve_charge]]&lt;=15,"Low",
IF(Append1[[#This Row],[total_eve_charge]]&lt;=19,"Medium","High"))</f>
        <v>High</v>
      </c>
      <c r="AA2248" s="1" t="str">
        <f>IF(Append1[[#This Row],[total_day_charge]]&gt;30,"Heavy User",
IF(Append1[[#This Row],[total_eve_charge]]&gt;20,"Evening User",
IF(Append1[[#This Row],[total_night_charge]]&gt;10,"Night User","Low User")))</f>
        <v>Evening User</v>
      </c>
    </row>
    <row r="2249" spans="1:27" hidden="1" x14ac:dyDescent="0.3">
      <c r="A2249">
        <v>1498</v>
      </c>
      <c r="B2249" s="1" t="s">
        <v>25</v>
      </c>
      <c r="C2249">
        <v>68</v>
      </c>
      <c r="D2249" s="1" t="s">
        <v>26</v>
      </c>
      <c r="E2249" s="1">
        <v>0</v>
      </c>
      <c r="F2249" s="1" t="s">
        <v>23</v>
      </c>
      <c r="G2249">
        <v>0</v>
      </c>
      <c r="H2249" t="str">
        <f>IF(Append1[[#This Row],[number_vmail_messages]]&lt;=10, "Low",
IF(Append1[[#This Row],[number_vmail_messages]]&lt;=25, "Medium", "High"))</f>
        <v>Low</v>
      </c>
      <c r="I2249">
        <v>157.30000000000001</v>
      </c>
      <c r="J2249">
        <v>83</v>
      </c>
      <c r="K2249">
        <v>26.74</v>
      </c>
      <c r="L2249">
        <v>220.9</v>
      </c>
      <c r="M2249">
        <v>85</v>
      </c>
      <c r="N2249">
        <v>18.78</v>
      </c>
      <c r="O2249">
        <v>218.9</v>
      </c>
      <c r="P2249">
        <v>129</v>
      </c>
      <c r="Q2249">
        <v>9.85</v>
      </c>
      <c r="R2249">
        <v>12</v>
      </c>
      <c r="S2249">
        <v>7</v>
      </c>
      <c r="T2249">
        <v>3.24</v>
      </c>
      <c r="U2249" t="str">
        <f>IF(Append1[[#This Row],[total_intl_charge]] &lt;= MEDIAN(Append1[total_intl_charge]), "Low", "High")</f>
        <v>High</v>
      </c>
      <c r="V2249">
        <v>1</v>
      </c>
      <c r="W2249" t="s">
        <v>23</v>
      </c>
      <c r="X2249" s="1" t="s">
        <v>23</v>
      </c>
      <c r="Y2249">
        <f>IF(Append1[[#This Row],[churn]]="yes", 1,0)</f>
        <v>0</v>
      </c>
      <c r="Z2249" t="str">
        <f>IF(Append1[[#This Row],[total_eve_charge]]&lt;=15,"Low",
IF(Append1[[#This Row],[total_eve_charge]]&lt;=19,"Medium","High"))</f>
        <v>Medium</v>
      </c>
      <c r="AA2249" s="1" t="str">
        <f>IF(Append1[[#This Row],[total_day_charge]]&gt;30,"Heavy User",
IF(Append1[[#This Row],[total_eve_charge]]&gt;20,"Evening User",
IF(Append1[[#This Row],[total_night_charge]]&gt;10,"Night User","Low User")))</f>
        <v>Low User</v>
      </c>
    </row>
    <row r="2250" spans="1:27" x14ac:dyDescent="0.3">
      <c r="A2250">
        <v>1499</v>
      </c>
      <c r="B2250" s="1" t="s">
        <v>40</v>
      </c>
      <c r="C2250">
        <v>201</v>
      </c>
      <c r="D2250" s="1" t="s">
        <v>22</v>
      </c>
      <c r="E2250" s="1">
        <v>0</v>
      </c>
      <c r="F2250" s="1" t="s">
        <v>24</v>
      </c>
      <c r="G2250">
        <v>21</v>
      </c>
      <c r="H2250" t="str">
        <f>IF(Append1[[#This Row],[number_vmail_messages]]&lt;=10, "Low",
IF(Append1[[#This Row],[number_vmail_messages]]&lt;=25, "Medium", "High"))</f>
        <v>Medium</v>
      </c>
      <c r="I2250">
        <v>192</v>
      </c>
      <c r="J2250">
        <v>97</v>
      </c>
      <c r="K2250">
        <v>32.64</v>
      </c>
      <c r="L2250">
        <v>239.1</v>
      </c>
      <c r="M2250">
        <v>81</v>
      </c>
      <c r="N2250">
        <v>20.32</v>
      </c>
      <c r="O2250">
        <v>116.1</v>
      </c>
      <c r="P2250">
        <v>125</v>
      </c>
      <c r="Q2250">
        <v>5.22</v>
      </c>
      <c r="R2250">
        <v>15.1</v>
      </c>
      <c r="S2250">
        <v>3</v>
      </c>
      <c r="T2250">
        <v>4.08</v>
      </c>
      <c r="U2250" t="str">
        <f>IF(Append1[[#This Row],[total_intl_charge]] &lt;= MEDIAN(Append1[total_intl_charge]), "Low", "High")</f>
        <v>High</v>
      </c>
      <c r="V2250">
        <v>1</v>
      </c>
      <c r="W2250" t="s">
        <v>23</v>
      </c>
      <c r="X2250" s="1" t="s">
        <v>23</v>
      </c>
      <c r="Y2250">
        <f>IF(Append1[[#This Row],[churn]]="yes", 1,0)</f>
        <v>0</v>
      </c>
      <c r="Z2250" t="str">
        <f>IF(Append1[[#This Row],[total_eve_charge]]&lt;=15,"Low",
IF(Append1[[#This Row],[total_eve_charge]]&lt;=19,"Medium","High"))</f>
        <v>High</v>
      </c>
      <c r="AA2250" s="1" t="str">
        <f>IF(Append1[[#This Row],[total_day_charge]]&gt;30,"Heavy User",
IF(Append1[[#This Row],[total_eve_charge]]&gt;20,"Evening User",
IF(Append1[[#This Row],[total_night_charge]]&gt;10,"Night User","Low User")))</f>
        <v>Heavy User</v>
      </c>
    </row>
    <row r="2251" spans="1:27" hidden="1" x14ac:dyDescent="0.3">
      <c r="A2251">
        <v>1500</v>
      </c>
      <c r="B2251" s="1" t="s">
        <v>53</v>
      </c>
      <c r="C2251">
        <v>88</v>
      </c>
      <c r="D2251" s="1" t="s">
        <v>26</v>
      </c>
      <c r="E2251" s="1">
        <v>0</v>
      </c>
      <c r="F2251" s="1" t="s">
        <v>23</v>
      </c>
      <c r="G2251">
        <v>0</v>
      </c>
      <c r="H2251" t="str">
        <f>IF(Append1[[#This Row],[number_vmail_messages]]&lt;=10, "Low",
IF(Append1[[#This Row],[number_vmail_messages]]&lt;=25, "Medium", "High"))</f>
        <v>Low</v>
      </c>
      <c r="I2251">
        <v>218.2</v>
      </c>
      <c r="J2251">
        <v>76</v>
      </c>
      <c r="K2251">
        <v>37.090000000000003</v>
      </c>
      <c r="L2251">
        <v>169.3</v>
      </c>
      <c r="M2251">
        <v>60</v>
      </c>
      <c r="N2251">
        <v>14.39</v>
      </c>
      <c r="O2251">
        <v>141.1</v>
      </c>
      <c r="P2251">
        <v>99</v>
      </c>
      <c r="Q2251">
        <v>6.35</v>
      </c>
      <c r="R2251">
        <v>8</v>
      </c>
      <c r="S2251">
        <v>1</v>
      </c>
      <c r="T2251">
        <v>2.16</v>
      </c>
      <c r="U2251" t="str">
        <f>IF(Append1[[#This Row],[total_intl_charge]] &lt;= MEDIAN(Append1[total_intl_charge]), "Low", "High")</f>
        <v>Low</v>
      </c>
      <c r="V2251">
        <v>1</v>
      </c>
      <c r="W2251" t="s">
        <v>23</v>
      </c>
      <c r="X2251" s="1" t="s">
        <v>23</v>
      </c>
      <c r="Y2251">
        <f>IF(Append1[[#This Row],[churn]]="yes", 1,0)</f>
        <v>0</v>
      </c>
      <c r="Z2251" t="str">
        <f>IF(Append1[[#This Row],[total_eve_charge]]&lt;=15,"Low",
IF(Append1[[#This Row],[total_eve_charge]]&lt;=19,"Medium","High"))</f>
        <v>Low</v>
      </c>
      <c r="AA2251" s="1" t="str">
        <f>IF(Append1[[#This Row],[total_day_charge]]&gt;30,"Heavy User",
IF(Append1[[#This Row],[total_eve_charge]]&gt;20,"Evening User",
IF(Append1[[#This Row],[total_night_charge]]&gt;10,"Night User","Low User")))</f>
        <v>Heavy User</v>
      </c>
    </row>
    <row r="2252" spans="1:27" x14ac:dyDescent="0.3">
      <c r="A2252">
        <v>1501</v>
      </c>
      <c r="B2252" s="1" t="s">
        <v>30</v>
      </c>
      <c r="C2252">
        <v>85</v>
      </c>
      <c r="D2252" s="1" t="s">
        <v>22</v>
      </c>
      <c r="E2252" s="1">
        <v>0</v>
      </c>
      <c r="F2252" s="1" t="s">
        <v>24</v>
      </c>
      <c r="G2252">
        <v>29</v>
      </c>
      <c r="H2252" t="str">
        <f>IF(Append1[[#This Row],[number_vmail_messages]]&lt;=10, "Low",
IF(Append1[[#This Row],[number_vmail_messages]]&lt;=25, "Medium", "High"))</f>
        <v>High</v>
      </c>
      <c r="I2252">
        <v>144.6</v>
      </c>
      <c r="J2252">
        <v>97</v>
      </c>
      <c r="K2252">
        <v>24.58</v>
      </c>
      <c r="L2252">
        <v>140</v>
      </c>
      <c r="M2252">
        <v>102</v>
      </c>
      <c r="N2252">
        <v>11.9</v>
      </c>
      <c r="O2252">
        <v>165.4</v>
      </c>
      <c r="P2252">
        <v>148</v>
      </c>
      <c r="Q2252">
        <v>7.44</v>
      </c>
      <c r="R2252">
        <v>10.9</v>
      </c>
      <c r="S2252">
        <v>3</v>
      </c>
      <c r="T2252">
        <v>2.94</v>
      </c>
      <c r="U2252" t="str">
        <f>IF(Append1[[#This Row],[total_intl_charge]] &lt;= MEDIAN(Append1[total_intl_charge]), "Low", "High")</f>
        <v>High</v>
      </c>
      <c r="V2252">
        <v>1</v>
      </c>
      <c r="W2252" t="s">
        <v>23</v>
      </c>
      <c r="X2252" s="1" t="s">
        <v>23</v>
      </c>
      <c r="Y2252">
        <f>IF(Append1[[#This Row],[churn]]="yes", 1,0)</f>
        <v>0</v>
      </c>
      <c r="Z2252" t="str">
        <f>IF(Append1[[#This Row],[total_eve_charge]]&lt;=15,"Low",
IF(Append1[[#This Row],[total_eve_charge]]&lt;=19,"Medium","High"))</f>
        <v>Low</v>
      </c>
      <c r="AA2252" s="1" t="str">
        <f>IF(Append1[[#This Row],[total_day_charge]]&gt;30,"Heavy User",
IF(Append1[[#This Row],[total_eve_charge]]&gt;20,"Evening User",
IF(Append1[[#This Row],[total_night_charge]]&gt;10,"Night User","Low User")))</f>
        <v>Low User</v>
      </c>
    </row>
    <row r="2253" spans="1:27" hidden="1" x14ac:dyDescent="0.3">
      <c r="A2253">
        <v>1502</v>
      </c>
      <c r="B2253" s="1" t="s">
        <v>51</v>
      </c>
      <c r="C2253">
        <v>51</v>
      </c>
      <c r="D2253" s="1" t="s">
        <v>22</v>
      </c>
      <c r="E2253" s="1">
        <v>1</v>
      </c>
      <c r="F2253" s="1" t="s">
        <v>23</v>
      </c>
      <c r="G2253">
        <v>0</v>
      </c>
      <c r="H2253" t="str">
        <f>IF(Append1[[#This Row],[number_vmail_messages]]&lt;=10, "Low",
IF(Append1[[#This Row],[number_vmail_messages]]&lt;=25, "Medium", "High"))</f>
        <v>Low</v>
      </c>
      <c r="I2253">
        <v>153.6</v>
      </c>
      <c r="J2253">
        <v>108</v>
      </c>
      <c r="K2253">
        <v>26.11</v>
      </c>
      <c r="L2253">
        <v>232.9</v>
      </c>
      <c r="M2253">
        <v>85</v>
      </c>
      <c r="N2253">
        <v>19.8</v>
      </c>
      <c r="O2253">
        <v>214.2</v>
      </c>
      <c r="P2253">
        <v>92</v>
      </c>
      <c r="Q2253">
        <v>9.64</v>
      </c>
      <c r="R2253">
        <v>14.1</v>
      </c>
      <c r="S2253">
        <v>4</v>
      </c>
      <c r="T2253">
        <v>3.81</v>
      </c>
      <c r="U2253" t="str">
        <f>IF(Append1[[#This Row],[total_intl_charge]] &lt;= MEDIAN(Append1[total_intl_charge]), "Low", "High")</f>
        <v>High</v>
      </c>
      <c r="V2253">
        <v>0</v>
      </c>
      <c r="W2253" t="s">
        <v>24</v>
      </c>
      <c r="X2253" s="1" t="s">
        <v>24</v>
      </c>
      <c r="Y2253">
        <f>IF(Append1[[#This Row],[churn]]="yes", 1,0)</f>
        <v>1</v>
      </c>
      <c r="Z2253" t="str">
        <f>IF(Append1[[#This Row],[total_eve_charge]]&lt;=15,"Low",
IF(Append1[[#This Row],[total_eve_charge]]&lt;=19,"Medium","High"))</f>
        <v>High</v>
      </c>
      <c r="AA2253" s="1" t="str">
        <f>IF(Append1[[#This Row],[total_day_charge]]&gt;30,"Heavy User",
IF(Append1[[#This Row],[total_eve_charge]]&gt;20,"Evening User",
IF(Append1[[#This Row],[total_night_charge]]&gt;10,"Night User","Low User")))</f>
        <v>Low User</v>
      </c>
    </row>
    <row r="2254" spans="1:27" x14ac:dyDescent="0.3">
      <c r="A2254">
        <v>1503</v>
      </c>
      <c r="B2254" s="1" t="s">
        <v>43</v>
      </c>
      <c r="C2254">
        <v>45</v>
      </c>
      <c r="D2254" s="1" t="s">
        <v>26</v>
      </c>
      <c r="E2254" s="1">
        <v>0</v>
      </c>
      <c r="F2254" s="1" t="s">
        <v>24</v>
      </c>
      <c r="G2254">
        <v>29</v>
      </c>
      <c r="H2254" t="str">
        <f>IF(Append1[[#This Row],[number_vmail_messages]]&lt;=10, "Low",
IF(Append1[[#This Row],[number_vmail_messages]]&lt;=25, "Medium", "High"))</f>
        <v>High</v>
      </c>
      <c r="I2254">
        <v>135.80000000000001</v>
      </c>
      <c r="J2254">
        <v>104</v>
      </c>
      <c r="K2254">
        <v>23.09</v>
      </c>
      <c r="L2254">
        <v>222.5</v>
      </c>
      <c r="M2254">
        <v>101</v>
      </c>
      <c r="N2254">
        <v>18.91</v>
      </c>
      <c r="O2254">
        <v>235.6</v>
      </c>
      <c r="P2254">
        <v>92</v>
      </c>
      <c r="Q2254">
        <v>10.6</v>
      </c>
      <c r="R2254">
        <v>7.9</v>
      </c>
      <c r="S2254">
        <v>6</v>
      </c>
      <c r="T2254">
        <v>2.13</v>
      </c>
      <c r="U2254" t="str">
        <f>IF(Append1[[#This Row],[total_intl_charge]] &lt;= MEDIAN(Append1[total_intl_charge]), "Low", "High")</f>
        <v>Low</v>
      </c>
      <c r="V2254">
        <v>2</v>
      </c>
      <c r="W2254" t="s">
        <v>23</v>
      </c>
      <c r="X2254" s="1" t="s">
        <v>23</v>
      </c>
      <c r="Y2254">
        <f>IF(Append1[[#This Row],[churn]]="yes", 1,0)</f>
        <v>0</v>
      </c>
      <c r="Z2254" t="str">
        <f>IF(Append1[[#This Row],[total_eve_charge]]&lt;=15,"Low",
IF(Append1[[#This Row],[total_eve_charge]]&lt;=19,"Medium","High"))</f>
        <v>Medium</v>
      </c>
      <c r="AA2254" s="1" t="str">
        <f>IF(Append1[[#This Row],[total_day_charge]]&gt;30,"Heavy User",
IF(Append1[[#This Row],[total_eve_charge]]&gt;20,"Evening User",
IF(Append1[[#This Row],[total_night_charge]]&gt;10,"Night User","Low User")))</f>
        <v>Night User</v>
      </c>
    </row>
    <row r="2255" spans="1:27" hidden="1" x14ac:dyDescent="0.3">
      <c r="A2255">
        <v>1504</v>
      </c>
      <c r="B2255" s="1" t="s">
        <v>68</v>
      </c>
      <c r="C2255">
        <v>116</v>
      </c>
      <c r="D2255" s="1" t="s">
        <v>26</v>
      </c>
      <c r="E2255" s="1">
        <v>0</v>
      </c>
      <c r="F2255" s="1" t="s">
        <v>23</v>
      </c>
      <c r="G2255">
        <v>0</v>
      </c>
      <c r="H2255" t="str">
        <f>IF(Append1[[#This Row],[number_vmail_messages]]&lt;=10, "Low",
IF(Append1[[#This Row],[number_vmail_messages]]&lt;=25, "Medium", "High"))</f>
        <v>Low</v>
      </c>
      <c r="I2255">
        <v>160.69999999999999</v>
      </c>
      <c r="J2255">
        <v>69</v>
      </c>
      <c r="K2255">
        <v>27.32</v>
      </c>
      <c r="L2255">
        <v>146.80000000000001</v>
      </c>
      <c r="M2255">
        <v>106</v>
      </c>
      <c r="N2255">
        <v>12.48</v>
      </c>
      <c r="O2255">
        <v>287.8</v>
      </c>
      <c r="P2255">
        <v>144</v>
      </c>
      <c r="Q2255">
        <v>12.95</v>
      </c>
      <c r="R2255">
        <v>8.1999999999999993</v>
      </c>
      <c r="S2255">
        <v>5</v>
      </c>
      <c r="T2255">
        <v>2.21</v>
      </c>
      <c r="U2255" t="str">
        <f>IF(Append1[[#This Row],[total_intl_charge]] &lt;= MEDIAN(Append1[total_intl_charge]), "Low", "High")</f>
        <v>Low</v>
      </c>
      <c r="V2255">
        <v>0</v>
      </c>
      <c r="W2255" t="s">
        <v>23</v>
      </c>
      <c r="X2255" s="1" t="s">
        <v>23</v>
      </c>
      <c r="Y2255">
        <f>IF(Append1[[#This Row],[churn]]="yes", 1,0)</f>
        <v>0</v>
      </c>
      <c r="Z2255" t="str">
        <f>IF(Append1[[#This Row],[total_eve_charge]]&lt;=15,"Low",
IF(Append1[[#This Row],[total_eve_charge]]&lt;=19,"Medium","High"))</f>
        <v>Low</v>
      </c>
      <c r="AA2255" s="1" t="str">
        <f>IF(Append1[[#This Row],[total_day_charge]]&gt;30,"Heavy User",
IF(Append1[[#This Row],[total_eve_charge]]&gt;20,"Evening User",
IF(Append1[[#This Row],[total_night_charge]]&gt;10,"Night User","Low User")))</f>
        <v>Night User</v>
      </c>
    </row>
    <row r="2256" spans="1:27" x14ac:dyDescent="0.3">
      <c r="A2256">
        <v>1505</v>
      </c>
      <c r="B2256" s="1" t="s">
        <v>67</v>
      </c>
      <c r="C2256">
        <v>146</v>
      </c>
      <c r="D2256" s="1" t="s">
        <v>32</v>
      </c>
      <c r="E2256" s="1">
        <v>0</v>
      </c>
      <c r="F2256" s="1" t="s">
        <v>24</v>
      </c>
      <c r="G2256">
        <v>31</v>
      </c>
      <c r="H2256" t="str">
        <f>IF(Append1[[#This Row],[number_vmail_messages]]&lt;=10, "Low",
IF(Append1[[#This Row],[number_vmail_messages]]&lt;=25, "Medium", "High"))</f>
        <v>High</v>
      </c>
      <c r="I2256">
        <v>202.5</v>
      </c>
      <c r="J2256">
        <v>91</v>
      </c>
      <c r="K2256">
        <v>34.43</v>
      </c>
      <c r="L2256">
        <v>241.4</v>
      </c>
      <c r="M2256">
        <v>108</v>
      </c>
      <c r="N2256">
        <v>20.52</v>
      </c>
      <c r="O2256">
        <v>169.6</v>
      </c>
      <c r="P2256">
        <v>77</v>
      </c>
      <c r="Q2256">
        <v>7.63</v>
      </c>
      <c r="R2256">
        <v>7.8</v>
      </c>
      <c r="S2256">
        <v>2</v>
      </c>
      <c r="T2256">
        <v>2.11</v>
      </c>
      <c r="U2256" t="str">
        <f>IF(Append1[[#This Row],[total_intl_charge]] &lt;= MEDIAN(Append1[total_intl_charge]), "Low", "High")</f>
        <v>Low</v>
      </c>
      <c r="V2256">
        <v>1</v>
      </c>
      <c r="W2256" t="s">
        <v>23</v>
      </c>
      <c r="X2256" s="1" t="s">
        <v>23</v>
      </c>
      <c r="Y2256">
        <f>IF(Append1[[#This Row],[churn]]="yes", 1,0)</f>
        <v>0</v>
      </c>
      <c r="Z2256" t="str">
        <f>IF(Append1[[#This Row],[total_eve_charge]]&lt;=15,"Low",
IF(Append1[[#This Row],[total_eve_charge]]&lt;=19,"Medium","High"))</f>
        <v>High</v>
      </c>
      <c r="AA2256" s="1" t="str">
        <f>IF(Append1[[#This Row],[total_day_charge]]&gt;30,"Heavy User",
IF(Append1[[#This Row],[total_eve_charge]]&gt;20,"Evening User",
IF(Append1[[#This Row],[total_night_charge]]&gt;10,"Night User","Low User")))</f>
        <v>Heavy User</v>
      </c>
    </row>
    <row r="2257" spans="1:27" x14ac:dyDescent="0.3">
      <c r="A2257">
        <v>1506</v>
      </c>
      <c r="B2257" s="1" t="s">
        <v>37</v>
      </c>
      <c r="C2257">
        <v>63</v>
      </c>
      <c r="D2257" s="1" t="s">
        <v>26</v>
      </c>
      <c r="E2257" s="1">
        <v>0</v>
      </c>
      <c r="F2257" s="1" t="s">
        <v>24</v>
      </c>
      <c r="G2257">
        <v>34</v>
      </c>
      <c r="H2257" t="str">
        <f>IF(Append1[[#This Row],[number_vmail_messages]]&lt;=10, "Low",
IF(Append1[[#This Row],[number_vmail_messages]]&lt;=25, "Medium", "High"))</f>
        <v>High</v>
      </c>
      <c r="I2257">
        <v>152.19999999999999</v>
      </c>
      <c r="J2257">
        <v>119</v>
      </c>
      <c r="K2257">
        <v>25.87</v>
      </c>
      <c r="L2257">
        <v>227.1</v>
      </c>
      <c r="M2257">
        <v>91</v>
      </c>
      <c r="N2257">
        <v>19.3</v>
      </c>
      <c r="O2257">
        <v>195.7</v>
      </c>
      <c r="P2257">
        <v>103</v>
      </c>
      <c r="Q2257">
        <v>8.81</v>
      </c>
      <c r="R2257">
        <v>12.3</v>
      </c>
      <c r="S2257">
        <v>5</v>
      </c>
      <c r="T2257">
        <v>3.32</v>
      </c>
      <c r="U2257" t="str">
        <f>IF(Append1[[#This Row],[total_intl_charge]] &lt;= MEDIAN(Append1[total_intl_charge]), "Low", "High")</f>
        <v>High</v>
      </c>
      <c r="V2257">
        <v>1</v>
      </c>
      <c r="W2257" t="s">
        <v>23</v>
      </c>
      <c r="X2257" s="1" t="s">
        <v>23</v>
      </c>
      <c r="Y2257">
        <f>IF(Append1[[#This Row],[churn]]="yes", 1,0)</f>
        <v>0</v>
      </c>
      <c r="Z2257" t="str">
        <f>IF(Append1[[#This Row],[total_eve_charge]]&lt;=15,"Low",
IF(Append1[[#This Row],[total_eve_charge]]&lt;=19,"Medium","High"))</f>
        <v>High</v>
      </c>
      <c r="AA2257" s="1" t="str">
        <f>IF(Append1[[#This Row],[total_day_charge]]&gt;30,"Heavy User",
IF(Append1[[#This Row],[total_eve_charge]]&gt;20,"Evening User",
IF(Append1[[#This Row],[total_night_charge]]&gt;10,"Night User","Low User")))</f>
        <v>Low User</v>
      </c>
    </row>
    <row r="2258" spans="1:27" hidden="1" x14ac:dyDescent="0.3">
      <c r="A2258">
        <v>1507</v>
      </c>
      <c r="B2258" s="1" t="s">
        <v>33</v>
      </c>
      <c r="C2258">
        <v>133</v>
      </c>
      <c r="D2258" s="1" t="s">
        <v>26</v>
      </c>
      <c r="E2258" s="1">
        <v>0</v>
      </c>
      <c r="F2258" s="1" t="s">
        <v>23</v>
      </c>
      <c r="G2258">
        <v>0</v>
      </c>
      <c r="H2258" t="str">
        <f>IF(Append1[[#This Row],[number_vmail_messages]]&lt;=10, "Low",
IF(Append1[[#This Row],[number_vmail_messages]]&lt;=25, "Medium", "High"))</f>
        <v>Low</v>
      </c>
      <c r="I2258">
        <v>227.4</v>
      </c>
      <c r="J2258">
        <v>90</v>
      </c>
      <c r="K2258">
        <v>38.659999999999997</v>
      </c>
      <c r="L2258">
        <v>73.2</v>
      </c>
      <c r="M2258">
        <v>135</v>
      </c>
      <c r="N2258">
        <v>6.22</v>
      </c>
      <c r="O2258">
        <v>114.3</v>
      </c>
      <c r="P2258">
        <v>99</v>
      </c>
      <c r="Q2258">
        <v>5.14</v>
      </c>
      <c r="R2258">
        <v>4.7</v>
      </c>
      <c r="S2258">
        <v>7</v>
      </c>
      <c r="T2258">
        <v>1.27</v>
      </c>
      <c r="U2258" t="str">
        <f>IF(Append1[[#This Row],[total_intl_charge]] &lt;= MEDIAN(Append1[total_intl_charge]), "Low", "High")</f>
        <v>Low</v>
      </c>
      <c r="V2258">
        <v>0</v>
      </c>
      <c r="W2258" t="s">
        <v>23</v>
      </c>
      <c r="X2258" s="1" t="s">
        <v>23</v>
      </c>
      <c r="Y2258">
        <f>IF(Append1[[#This Row],[churn]]="yes", 1,0)</f>
        <v>0</v>
      </c>
      <c r="Z2258" t="str">
        <f>IF(Append1[[#This Row],[total_eve_charge]]&lt;=15,"Low",
IF(Append1[[#This Row],[total_eve_charge]]&lt;=19,"Medium","High"))</f>
        <v>Low</v>
      </c>
      <c r="AA2258" s="1" t="str">
        <f>IF(Append1[[#This Row],[total_day_charge]]&gt;30,"Heavy User",
IF(Append1[[#This Row],[total_eve_charge]]&gt;20,"Evening User",
IF(Append1[[#This Row],[total_night_charge]]&gt;10,"Night User","Low User")))</f>
        <v>Heavy User</v>
      </c>
    </row>
    <row r="2259" spans="1:27" hidden="1" x14ac:dyDescent="0.3">
      <c r="A2259">
        <v>1508</v>
      </c>
      <c r="B2259" s="1" t="s">
        <v>76</v>
      </c>
      <c r="C2259">
        <v>125</v>
      </c>
      <c r="D2259" s="1" t="s">
        <v>32</v>
      </c>
      <c r="E2259" s="1">
        <v>0</v>
      </c>
      <c r="F2259" s="1" t="s">
        <v>23</v>
      </c>
      <c r="G2259">
        <v>0</v>
      </c>
      <c r="H2259" t="str">
        <f>IF(Append1[[#This Row],[number_vmail_messages]]&lt;=10, "Low",
IF(Append1[[#This Row],[number_vmail_messages]]&lt;=25, "Medium", "High"))</f>
        <v>Low</v>
      </c>
      <c r="I2259">
        <v>191.6</v>
      </c>
      <c r="J2259">
        <v>115</v>
      </c>
      <c r="K2259">
        <v>32.57</v>
      </c>
      <c r="L2259">
        <v>205.6</v>
      </c>
      <c r="M2259">
        <v>108</v>
      </c>
      <c r="N2259">
        <v>17.48</v>
      </c>
      <c r="O2259">
        <v>210.2</v>
      </c>
      <c r="P2259">
        <v>123</v>
      </c>
      <c r="Q2259">
        <v>9.4600000000000009</v>
      </c>
      <c r="R2259">
        <v>9.1999999999999993</v>
      </c>
      <c r="S2259">
        <v>3</v>
      </c>
      <c r="T2259">
        <v>2.48</v>
      </c>
      <c r="U2259" t="str">
        <f>IF(Append1[[#This Row],[total_intl_charge]] &lt;= MEDIAN(Append1[total_intl_charge]), "Low", "High")</f>
        <v>Low</v>
      </c>
      <c r="V2259">
        <v>2</v>
      </c>
      <c r="W2259" t="s">
        <v>23</v>
      </c>
      <c r="X2259" s="1" t="s">
        <v>23</v>
      </c>
      <c r="Y2259">
        <f>IF(Append1[[#This Row],[churn]]="yes", 1,0)</f>
        <v>0</v>
      </c>
      <c r="Z2259" t="str">
        <f>IF(Append1[[#This Row],[total_eve_charge]]&lt;=15,"Low",
IF(Append1[[#This Row],[total_eve_charge]]&lt;=19,"Medium","High"))</f>
        <v>Medium</v>
      </c>
      <c r="AA2259" s="1" t="str">
        <f>IF(Append1[[#This Row],[total_day_charge]]&gt;30,"Heavy User",
IF(Append1[[#This Row],[total_eve_charge]]&gt;20,"Evening User",
IF(Append1[[#This Row],[total_night_charge]]&gt;10,"Night User","Low User")))</f>
        <v>Heavy User</v>
      </c>
    </row>
    <row r="2260" spans="1:27" hidden="1" x14ac:dyDescent="0.3">
      <c r="A2260">
        <v>1509</v>
      </c>
      <c r="B2260" s="1" t="s">
        <v>67</v>
      </c>
      <c r="C2260">
        <v>72</v>
      </c>
      <c r="D2260" s="1" t="s">
        <v>26</v>
      </c>
      <c r="E2260" s="1">
        <v>0</v>
      </c>
      <c r="F2260" s="1" t="s">
        <v>23</v>
      </c>
      <c r="G2260">
        <v>0</v>
      </c>
      <c r="H2260" t="str">
        <f>IF(Append1[[#This Row],[number_vmail_messages]]&lt;=10, "Low",
IF(Append1[[#This Row],[number_vmail_messages]]&lt;=25, "Medium", "High"))</f>
        <v>Low</v>
      </c>
      <c r="I2260">
        <v>138.9</v>
      </c>
      <c r="J2260">
        <v>111</v>
      </c>
      <c r="K2260">
        <v>23.61</v>
      </c>
      <c r="L2260">
        <v>211.6</v>
      </c>
      <c r="M2260">
        <v>102</v>
      </c>
      <c r="N2260">
        <v>17.989999999999998</v>
      </c>
      <c r="O2260">
        <v>179.5</v>
      </c>
      <c r="P2260">
        <v>91</v>
      </c>
      <c r="Q2260">
        <v>8.08</v>
      </c>
      <c r="R2260">
        <v>10.8</v>
      </c>
      <c r="S2260">
        <v>3</v>
      </c>
      <c r="T2260">
        <v>2.92</v>
      </c>
      <c r="U2260" t="str">
        <f>IF(Append1[[#This Row],[total_intl_charge]] &lt;= MEDIAN(Append1[total_intl_charge]), "Low", "High")</f>
        <v>High</v>
      </c>
      <c r="V2260">
        <v>1</v>
      </c>
      <c r="W2260" t="s">
        <v>23</v>
      </c>
      <c r="X2260" s="1" t="s">
        <v>23</v>
      </c>
      <c r="Y2260">
        <f>IF(Append1[[#This Row],[churn]]="yes", 1,0)</f>
        <v>0</v>
      </c>
      <c r="Z2260" t="str">
        <f>IF(Append1[[#This Row],[total_eve_charge]]&lt;=15,"Low",
IF(Append1[[#This Row],[total_eve_charge]]&lt;=19,"Medium","High"))</f>
        <v>Medium</v>
      </c>
      <c r="AA2260" s="1" t="str">
        <f>IF(Append1[[#This Row],[total_day_charge]]&gt;30,"Heavy User",
IF(Append1[[#This Row],[total_eve_charge]]&gt;20,"Evening User",
IF(Append1[[#This Row],[total_night_charge]]&gt;10,"Night User","Low User")))</f>
        <v>Low User</v>
      </c>
    </row>
    <row r="2261" spans="1:27" hidden="1" x14ac:dyDescent="0.3">
      <c r="A2261">
        <v>1510</v>
      </c>
      <c r="B2261" s="1" t="s">
        <v>75</v>
      </c>
      <c r="C2261">
        <v>130</v>
      </c>
      <c r="D2261" s="1" t="s">
        <v>32</v>
      </c>
      <c r="E2261" s="1">
        <v>0</v>
      </c>
      <c r="F2261" s="1" t="s">
        <v>23</v>
      </c>
      <c r="G2261">
        <v>0</v>
      </c>
      <c r="H2261" t="str">
        <f>IF(Append1[[#This Row],[number_vmail_messages]]&lt;=10, "Low",
IF(Append1[[#This Row],[number_vmail_messages]]&lt;=25, "Medium", "High"))</f>
        <v>Low</v>
      </c>
      <c r="I2261">
        <v>127</v>
      </c>
      <c r="J2261">
        <v>102</v>
      </c>
      <c r="K2261">
        <v>21.59</v>
      </c>
      <c r="L2261">
        <v>206.9</v>
      </c>
      <c r="M2261">
        <v>107</v>
      </c>
      <c r="N2261">
        <v>17.59</v>
      </c>
      <c r="O2261">
        <v>231.7</v>
      </c>
      <c r="P2261">
        <v>99</v>
      </c>
      <c r="Q2261">
        <v>10.43</v>
      </c>
      <c r="R2261">
        <v>6.1</v>
      </c>
      <c r="S2261">
        <v>6</v>
      </c>
      <c r="T2261">
        <v>1.65</v>
      </c>
      <c r="U2261" t="str">
        <f>IF(Append1[[#This Row],[total_intl_charge]] &lt;= MEDIAN(Append1[total_intl_charge]), "Low", "High")</f>
        <v>Low</v>
      </c>
      <c r="V2261">
        <v>0</v>
      </c>
      <c r="W2261" t="s">
        <v>23</v>
      </c>
      <c r="X2261" s="1" t="s">
        <v>23</v>
      </c>
      <c r="Y2261">
        <f>IF(Append1[[#This Row],[churn]]="yes", 1,0)</f>
        <v>0</v>
      </c>
      <c r="Z2261" t="str">
        <f>IF(Append1[[#This Row],[total_eve_charge]]&lt;=15,"Low",
IF(Append1[[#This Row],[total_eve_charge]]&lt;=19,"Medium","High"))</f>
        <v>Medium</v>
      </c>
      <c r="AA2261" s="1" t="str">
        <f>IF(Append1[[#This Row],[total_day_charge]]&gt;30,"Heavy User",
IF(Append1[[#This Row],[total_eve_charge]]&gt;20,"Evening User",
IF(Append1[[#This Row],[total_night_charge]]&gt;10,"Night User","Low User")))</f>
        <v>Night User</v>
      </c>
    </row>
    <row r="2262" spans="1:27" hidden="1" x14ac:dyDescent="0.3">
      <c r="A2262">
        <v>1511</v>
      </c>
      <c r="B2262" s="1" t="s">
        <v>62</v>
      </c>
      <c r="C2262">
        <v>97</v>
      </c>
      <c r="D2262" s="1" t="s">
        <v>22</v>
      </c>
      <c r="E2262" s="1">
        <v>0</v>
      </c>
      <c r="F2262" s="1" t="s">
        <v>23</v>
      </c>
      <c r="G2262">
        <v>0</v>
      </c>
      <c r="H2262" t="str">
        <f>IF(Append1[[#This Row],[number_vmail_messages]]&lt;=10, "Low",
IF(Append1[[#This Row],[number_vmail_messages]]&lt;=25, "Medium", "High"))</f>
        <v>Low</v>
      </c>
      <c r="I2262">
        <v>168.6</v>
      </c>
      <c r="J2262">
        <v>87</v>
      </c>
      <c r="K2262">
        <v>28.66</v>
      </c>
      <c r="L2262">
        <v>259.2</v>
      </c>
      <c r="M2262">
        <v>105</v>
      </c>
      <c r="N2262">
        <v>22.03</v>
      </c>
      <c r="O2262">
        <v>279.8</v>
      </c>
      <c r="P2262">
        <v>123</v>
      </c>
      <c r="Q2262">
        <v>12.59</v>
      </c>
      <c r="R2262">
        <v>7.3</v>
      </c>
      <c r="S2262">
        <v>4</v>
      </c>
      <c r="T2262">
        <v>1.97</v>
      </c>
      <c r="U2262" t="str">
        <f>IF(Append1[[#This Row],[total_intl_charge]] &lt;= MEDIAN(Append1[total_intl_charge]), "Low", "High")</f>
        <v>Low</v>
      </c>
      <c r="V2262">
        <v>1</v>
      </c>
      <c r="W2262" t="s">
        <v>23</v>
      </c>
      <c r="X2262" s="1" t="s">
        <v>23</v>
      </c>
      <c r="Y2262">
        <f>IF(Append1[[#This Row],[churn]]="yes", 1,0)</f>
        <v>0</v>
      </c>
      <c r="Z2262" t="str">
        <f>IF(Append1[[#This Row],[total_eve_charge]]&lt;=15,"Low",
IF(Append1[[#This Row],[total_eve_charge]]&lt;=19,"Medium","High"))</f>
        <v>High</v>
      </c>
      <c r="AA2262" s="1" t="str">
        <f>IF(Append1[[#This Row],[total_day_charge]]&gt;30,"Heavy User",
IF(Append1[[#This Row],[total_eve_charge]]&gt;20,"Evening User",
IF(Append1[[#This Row],[total_night_charge]]&gt;10,"Night User","Low User")))</f>
        <v>Evening User</v>
      </c>
    </row>
    <row r="2263" spans="1:27" hidden="1" x14ac:dyDescent="0.3">
      <c r="A2263">
        <v>1512</v>
      </c>
      <c r="B2263" s="1" t="s">
        <v>44</v>
      </c>
      <c r="C2263">
        <v>54</v>
      </c>
      <c r="D2263" s="1" t="s">
        <v>22</v>
      </c>
      <c r="E2263" s="1">
        <v>0</v>
      </c>
      <c r="F2263" s="1" t="s">
        <v>23</v>
      </c>
      <c r="G2263">
        <v>0</v>
      </c>
      <c r="H2263" t="str">
        <f>IF(Append1[[#This Row],[number_vmail_messages]]&lt;=10, "Low",
IF(Append1[[#This Row],[number_vmail_messages]]&lt;=25, "Medium", "High"))</f>
        <v>Low</v>
      </c>
      <c r="I2263">
        <v>286.60000000000002</v>
      </c>
      <c r="J2263">
        <v>73</v>
      </c>
      <c r="K2263">
        <v>48.72</v>
      </c>
      <c r="L2263">
        <v>223.2</v>
      </c>
      <c r="M2263">
        <v>108</v>
      </c>
      <c r="N2263">
        <v>18.97</v>
      </c>
      <c r="O2263">
        <v>203.7</v>
      </c>
      <c r="P2263">
        <v>107</v>
      </c>
      <c r="Q2263">
        <v>9.17</v>
      </c>
      <c r="R2263">
        <v>11.5</v>
      </c>
      <c r="S2263">
        <v>5</v>
      </c>
      <c r="T2263">
        <v>3.11</v>
      </c>
      <c r="U2263" t="str">
        <f>IF(Append1[[#This Row],[total_intl_charge]] &lt;= MEDIAN(Append1[total_intl_charge]), "Low", "High")</f>
        <v>High</v>
      </c>
      <c r="V2263">
        <v>1</v>
      </c>
      <c r="W2263" t="s">
        <v>24</v>
      </c>
      <c r="X2263" s="1" t="s">
        <v>23</v>
      </c>
      <c r="Y2263">
        <f>IF(Append1[[#This Row],[churn]]="yes", 1,0)</f>
        <v>1</v>
      </c>
      <c r="Z2263" t="str">
        <f>IF(Append1[[#This Row],[total_eve_charge]]&lt;=15,"Low",
IF(Append1[[#This Row],[total_eve_charge]]&lt;=19,"Medium","High"))</f>
        <v>Medium</v>
      </c>
      <c r="AA2263" s="1" t="str">
        <f>IF(Append1[[#This Row],[total_day_charge]]&gt;30,"Heavy User",
IF(Append1[[#This Row],[total_eve_charge]]&gt;20,"Evening User",
IF(Append1[[#This Row],[total_night_charge]]&gt;10,"Night User","Low User")))</f>
        <v>Heavy User</v>
      </c>
    </row>
    <row r="2264" spans="1:27" x14ac:dyDescent="0.3">
      <c r="A2264">
        <v>1513</v>
      </c>
      <c r="B2264" s="1" t="s">
        <v>33</v>
      </c>
      <c r="C2264">
        <v>160</v>
      </c>
      <c r="D2264" s="1" t="s">
        <v>22</v>
      </c>
      <c r="E2264" s="1">
        <v>0</v>
      </c>
      <c r="F2264" s="1" t="s">
        <v>24</v>
      </c>
      <c r="G2264">
        <v>29</v>
      </c>
      <c r="H2264" t="str">
        <f>IF(Append1[[#This Row],[number_vmail_messages]]&lt;=10, "Low",
IF(Append1[[#This Row],[number_vmail_messages]]&lt;=25, "Medium", "High"))</f>
        <v>High</v>
      </c>
      <c r="I2264">
        <v>164.6</v>
      </c>
      <c r="J2264">
        <v>121</v>
      </c>
      <c r="K2264">
        <v>27.98</v>
      </c>
      <c r="L2264">
        <v>262.8</v>
      </c>
      <c r="M2264">
        <v>108</v>
      </c>
      <c r="N2264">
        <v>22.34</v>
      </c>
      <c r="O2264">
        <v>123.8</v>
      </c>
      <c r="P2264">
        <v>131</v>
      </c>
      <c r="Q2264">
        <v>5.57</v>
      </c>
      <c r="R2264">
        <v>15.2</v>
      </c>
      <c r="S2264">
        <v>4</v>
      </c>
      <c r="T2264">
        <v>4.0999999999999996</v>
      </c>
      <c r="U2264" t="str">
        <f>IF(Append1[[#This Row],[total_intl_charge]] &lt;= MEDIAN(Append1[total_intl_charge]), "Low", "High")</f>
        <v>High</v>
      </c>
      <c r="V2264">
        <v>1</v>
      </c>
      <c r="W2264" t="s">
        <v>23</v>
      </c>
      <c r="X2264" s="1" t="s">
        <v>23</v>
      </c>
      <c r="Y2264">
        <f>IF(Append1[[#This Row],[churn]]="yes", 1,0)</f>
        <v>0</v>
      </c>
      <c r="Z2264" t="str">
        <f>IF(Append1[[#This Row],[total_eve_charge]]&lt;=15,"Low",
IF(Append1[[#This Row],[total_eve_charge]]&lt;=19,"Medium","High"))</f>
        <v>High</v>
      </c>
      <c r="AA2264" s="1" t="str">
        <f>IF(Append1[[#This Row],[total_day_charge]]&gt;30,"Heavy User",
IF(Append1[[#This Row],[total_eve_charge]]&gt;20,"Evening User",
IF(Append1[[#This Row],[total_night_charge]]&gt;10,"Night User","Low User")))</f>
        <v>Evening User</v>
      </c>
    </row>
    <row r="2265" spans="1:27" hidden="1" x14ac:dyDescent="0.3">
      <c r="A2265">
        <v>1514</v>
      </c>
      <c r="B2265" s="1" t="s">
        <v>40</v>
      </c>
      <c r="C2265">
        <v>79</v>
      </c>
      <c r="D2265" s="1" t="s">
        <v>22</v>
      </c>
      <c r="E2265" s="1">
        <v>0</v>
      </c>
      <c r="F2265" s="1" t="s">
        <v>23</v>
      </c>
      <c r="G2265">
        <v>0</v>
      </c>
      <c r="H2265" t="str">
        <f>IF(Append1[[#This Row],[number_vmail_messages]]&lt;=10, "Low",
IF(Append1[[#This Row],[number_vmail_messages]]&lt;=25, "Medium", "High"))</f>
        <v>Low</v>
      </c>
      <c r="I2265">
        <v>144</v>
      </c>
      <c r="J2265">
        <v>90</v>
      </c>
      <c r="K2265">
        <v>24.48</v>
      </c>
      <c r="L2265">
        <v>135.80000000000001</v>
      </c>
      <c r="M2265">
        <v>91</v>
      </c>
      <c r="N2265">
        <v>11.54</v>
      </c>
      <c r="O2265">
        <v>212.4</v>
      </c>
      <c r="P2265">
        <v>129</v>
      </c>
      <c r="Q2265">
        <v>9.56</v>
      </c>
      <c r="R2265">
        <v>13</v>
      </c>
      <c r="S2265">
        <v>4</v>
      </c>
      <c r="T2265">
        <v>3.51</v>
      </c>
      <c r="U2265" t="str">
        <f>IF(Append1[[#This Row],[total_intl_charge]] &lt;= MEDIAN(Append1[total_intl_charge]), "Low", "High")</f>
        <v>High</v>
      </c>
      <c r="V2265">
        <v>1</v>
      </c>
      <c r="W2265" t="s">
        <v>23</v>
      </c>
      <c r="X2265" s="1" t="s">
        <v>23</v>
      </c>
      <c r="Y2265">
        <f>IF(Append1[[#This Row],[churn]]="yes", 1,0)</f>
        <v>0</v>
      </c>
      <c r="Z2265" t="str">
        <f>IF(Append1[[#This Row],[total_eve_charge]]&lt;=15,"Low",
IF(Append1[[#This Row],[total_eve_charge]]&lt;=19,"Medium","High"))</f>
        <v>Low</v>
      </c>
      <c r="AA2265" s="1" t="str">
        <f>IF(Append1[[#This Row],[total_day_charge]]&gt;30,"Heavy User",
IF(Append1[[#This Row],[total_eve_charge]]&gt;20,"Evening User",
IF(Append1[[#This Row],[total_night_charge]]&gt;10,"Night User","Low User")))</f>
        <v>Low User</v>
      </c>
    </row>
    <row r="2266" spans="1:27" x14ac:dyDescent="0.3">
      <c r="A2266">
        <v>1515</v>
      </c>
      <c r="B2266" s="1" t="s">
        <v>71</v>
      </c>
      <c r="C2266">
        <v>92</v>
      </c>
      <c r="D2266" s="1" t="s">
        <v>22</v>
      </c>
      <c r="E2266" s="1">
        <v>0</v>
      </c>
      <c r="F2266" s="1" t="s">
        <v>24</v>
      </c>
      <c r="G2266">
        <v>47</v>
      </c>
      <c r="H2266" t="str">
        <f>IF(Append1[[#This Row],[number_vmail_messages]]&lt;=10, "Low",
IF(Append1[[#This Row],[number_vmail_messages]]&lt;=25, "Medium", "High"))</f>
        <v>High</v>
      </c>
      <c r="I2266">
        <v>141.6</v>
      </c>
      <c r="J2266">
        <v>95</v>
      </c>
      <c r="K2266">
        <v>24.07</v>
      </c>
      <c r="L2266">
        <v>207.9</v>
      </c>
      <c r="M2266">
        <v>130</v>
      </c>
      <c r="N2266">
        <v>17.670000000000002</v>
      </c>
      <c r="O2266">
        <v>203.6</v>
      </c>
      <c r="P2266">
        <v>95</v>
      </c>
      <c r="Q2266">
        <v>9.16</v>
      </c>
      <c r="R2266">
        <v>10.199999999999999</v>
      </c>
      <c r="S2266">
        <v>11</v>
      </c>
      <c r="T2266">
        <v>2.75</v>
      </c>
      <c r="U2266" t="str">
        <f>IF(Append1[[#This Row],[total_intl_charge]] &lt;= MEDIAN(Append1[total_intl_charge]), "Low", "High")</f>
        <v>Low</v>
      </c>
      <c r="V2266">
        <v>0</v>
      </c>
      <c r="W2266" t="s">
        <v>23</v>
      </c>
      <c r="X2266" s="1" t="s">
        <v>23</v>
      </c>
      <c r="Y2266">
        <f>IF(Append1[[#This Row],[churn]]="yes", 1,0)</f>
        <v>0</v>
      </c>
      <c r="Z2266" t="str">
        <f>IF(Append1[[#This Row],[total_eve_charge]]&lt;=15,"Low",
IF(Append1[[#This Row],[total_eve_charge]]&lt;=19,"Medium","High"))</f>
        <v>Medium</v>
      </c>
      <c r="AA2266" s="1" t="str">
        <f>IF(Append1[[#This Row],[total_day_charge]]&gt;30,"Heavy User",
IF(Append1[[#This Row],[total_eve_charge]]&gt;20,"Evening User",
IF(Append1[[#This Row],[total_night_charge]]&gt;10,"Night User","Low User")))</f>
        <v>Low User</v>
      </c>
    </row>
    <row r="2267" spans="1:27" hidden="1" x14ac:dyDescent="0.3">
      <c r="A2267">
        <v>1516</v>
      </c>
      <c r="B2267" s="1" t="s">
        <v>70</v>
      </c>
      <c r="C2267">
        <v>132</v>
      </c>
      <c r="D2267" s="1" t="s">
        <v>26</v>
      </c>
      <c r="E2267" s="1">
        <v>0</v>
      </c>
      <c r="F2267" s="1" t="s">
        <v>23</v>
      </c>
      <c r="G2267">
        <v>0</v>
      </c>
      <c r="H2267" t="str">
        <f>IF(Append1[[#This Row],[number_vmail_messages]]&lt;=10, "Low",
IF(Append1[[#This Row],[number_vmail_messages]]&lt;=25, "Medium", "High"))</f>
        <v>Low</v>
      </c>
      <c r="I2267">
        <v>163.19999999999999</v>
      </c>
      <c r="J2267">
        <v>80</v>
      </c>
      <c r="K2267">
        <v>27.74</v>
      </c>
      <c r="L2267">
        <v>167.6</v>
      </c>
      <c r="M2267">
        <v>90</v>
      </c>
      <c r="N2267">
        <v>14.25</v>
      </c>
      <c r="O2267">
        <v>87.5</v>
      </c>
      <c r="P2267">
        <v>90</v>
      </c>
      <c r="Q2267">
        <v>3.94</v>
      </c>
      <c r="R2267">
        <v>6.2</v>
      </c>
      <c r="S2267">
        <v>10</v>
      </c>
      <c r="T2267">
        <v>1.67</v>
      </c>
      <c r="U2267" t="str">
        <f>IF(Append1[[#This Row],[total_intl_charge]] &lt;= MEDIAN(Append1[total_intl_charge]), "Low", "High")</f>
        <v>Low</v>
      </c>
      <c r="V2267">
        <v>1</v>
      </c>
      <c r="W2267" t="s">
        <v>23</v>
      </c>
      <c r="X2267" s="1" t="s">
        <v>23</v>
      </c>
      <c r="Y2267">
        <f>IF(Append1[[#This Row],[churn]]="yes", 1,0)</f>
        <v>0</v>
      </c>
      <c r="Z2267" t="str">
        <f>IF(Append1[[#This Row],[total_eve_charge]]&lt;=15,"Low",
IF(Append1[[#This Row],[total_eve_charge]]&lt;=19,"Medium","High"))</f>
        <v>Low</v>
      </c>
      <c r="AA2267" s="1" t="str">
        <f>IF(Append1[[#This Row],[total_day_charge]]&gt;30,"Heavy User",
IF(Append1[[#This Row],[total_eve_charge]]&gt;20,"Evening User",
IF(Append1[[#This Row],[total_night_charge]]&gt;10,"Night User","Low User")))</f>
        <v>Low User</v>
      </c>
    </row>
    <row r="2268" spans="1:27" hidden="1" x14ac:dyDescent="0.3">
      <c r="A2268">
        <v>1517</v>
      </c>
      <c r="B2268" s="1" t="s">
        <v>62</v>
      </c>
      <c r="C2268">
        <v>93</v>
      </c>
      <c r="D2268" s="1" t="s">
        <v>22</v>
      </c>
      <c r="E2268" s="1">
        <v>0</v>
      </c>
      <c r="F2268" s="1" t="s">
        <v>23</v>
      </c>
      <c r="G2268">
        <v>0</v>
      </c>
      <c r="H2268" t="str">
        <f>IF(Append1[[#This Row],[number_vmail_messages]]&lt;=10, "Low",
IF(Append1[[#This Row],[number_vmail_messages]]&lt;=25, "Medium", "High"))</f>
        <v>Low</v>
      </c>
      <c r="I2268">
        <v>176.1</v>
      </c>
      <c r="J2268">
        <v>103</v>
      </c>
      <c r="K2268">
        <v>29.94</v>
      </c>
      <c r="L2268">
        <v>199.7</v>
      </c>
      <c r="M2268">
        <v>130</v>
      </c>
      <c r="N2268">
        <v>16.97</v>
      </c>
      <c r="O2268">
        <v>263.89999999999998</v>
      </c>
      <c r="P2268">
        <v>96</v>
      </c>
      <c r="Q2268">
        <v>11.88</v>
      </c>
      <c r="R2268">
        <v>8.5</v>
      </c>
      <c r="S2268">
        <v>6</v>
      </c>
      <c r="T2268">
        <v>2.2999999999999998</v>
      </c>
      <c r="U2268" t="str">
        <f>IF(Append1[[#This Row],[total_intl_charge]] &lt;= MEDIAN(Append1[total_intl_charge]), "Low", "High")</f>
        <v>Low</v>
      </c>
      <c r="V2268">
        <v>2</v>
      </c>
      <c r="W2268" t="s">
        <v>23</v>
      </c>
      <c r="X2268" s="1" t="s">
        <v>23</v>
      </c>
      <c r="Y2268">
        <f>IF(Append1[[#This Row],[churn]]="yes", 1,0)</f>
        <v>0</v>
      </c>
      <c r="Z2268" t="str">
        <f>IF(Append1[[#This Row],[total_eve_charge]]&lt;=15,"Low",
IF(Append1[[#This Row],[total_eve_charge]]&lt;=19,"Medium","High"))</f>
        <v>Medium</v>
      </c>
      <c r="AA2268" s="1" t="str">
        <f>IF(Append1[[#This Row],[total_day_charge]]&gt;30,"Heavy User",
IF(Append1[[#This Row],[total_eve_charge]]&gt;20,"Evening User",
IF(Append1[[#This Row],[total_night_charge]]&gt;10,"Night User","Low User")))</f>
        <v>Night User</v>
      </c>
    </row>
    <row r="2269" spans="1:27" hidden="1" x14ac:dyDescent="0.3">
      <c r="A2269">
        <v>1518</v>
      </c>
      <c r="B2269" s="1" t="s">
        <v>41</v>
      </c>
      <c r="C2269">
        <v>101</v>
      </c>
      <c r="D2269" s="1" t="s">
        <v>26</v>
      </c>
      <c r="E2269" s="1">
        <v>0</v>
      </c>
      <c r="F2269" s="1" t="s">
        <v>23</v>
      </c>
      <c r="G2269">
        <v>0</v>
      </c>
      <c r="H2269" t="str">
        <f>IF(Append1[[#This Row],[number_vmail_messages]]&lt;=10, "Low",
IF(Append1[[#This Row],[number_vmail_messages]]&lt;=25, "Medium", "High"))</f>
        <v>Low</v>
      </c>
      <c r="I2269">
        <v>174.9</v>
      </c>
      <c r="J2269">
        <v>105</v>
      </c>
      <c r="K2269">
        <v>29.73</v>
      </c>
      <c r="L2269">
        <v>262</v>
      </c>
      <c r="M2269">
        <v>75</v>
      </c>
      <c r="N2269">
        <v>22.27</v>
      </c>
      <c r="O2269">
        <v>210</v>
      </c>
      <c r="P2269">
        <v>93</v>
      </c>
      <c r="Q2269">
        <v>9.4499999999999993</v>
      </c>
      <c r="R2269">
        <v>8.5</v>
      </c>
      <c r="S2269">
        <v>5</v>
      </c>
      <c r="T2269">
        <v>2.2999999999999998</v>
      </c>
      <c r="U2269" t="str">
        <f>IF(Append1[[#This Row],[total_intl_charge]] &lt;= MEDIAN(Append1[total_intl_charge]), "Low", "High")</f>
        <v>Low</v>
      </c>
      <c r="V2269">
        <v>1</v>
      </c>
      <c r="W2269" t="s">
        <v>23</v>
      </c>
      <c r="X2269" s="1" t="s">
        <v>23</v>
      </c>
      <c r="Y2269">
        <f>IF(Append1[[#This Row],[churn]]="yes", 1,0)</f>
        <v>0</v>
      </c>
      <c r="Z2269" t="str">
        <f>IF(Append1[[#This Row],[total_eve_charge]]&lt;=15,"Low",
IF(Append1[[#This Row],[total_eve_charge]]&lt;=19,"Medium","High"))</f>
        <v>High</v>
      </c>
      <c r="AA2269" s="1" t="str">
        <f>IF(Append1[[#This Row],[total_day_charge]]&gt;30,"Heavy User",
IF(Append1[[#This Row],[total_eve_charge]]&gt;20,"Evening User",
IF(Append1[[#This Row],[total_night_charge]]&gt;10,"Night User","Low User")))</f>
        <v>Evening User</v>
      </c>
    </row>
    <row r="2270" spans="1:27" hidden="1" x14ac:dyDescent="0.3">
      <c r="A2270">
        <v>1519</v>
      </c>
      <c r="B2270" s="1" t="s">
        <v>60</v>
      </c>
      <c r="C2270">
        <v>125</v>
      </c>
      <c r="D2270" s="1" t="s">
        <v>22</v>
      </c>
      <c r="E2270" s="1">
        <v>1</v>
      </c>
      <c r="F2270" s="1" t="s">
        <v>23</v>
      </c>
      <c r="G2270">
        <v>0</v>
      </c>
      <c r="H2270" t="str">
        <f>IF(Append1[[#This Row],[number_vmail_messages]]&lt;=10, "Low",
IF(Append1[[#This Row],[number_vmail_messages]]&lt;=25, "Medium", "High"))</f>
        <v>Low</v>
      </c>
      <c r="I2270">
        <v>187.3</v>
      </c>
      <c r="J2270">
        <v>118</v>
      </c>
      <c r="K2270">
        <v>31.84</v>
      </c>
      <c r="L2270">
        <v>160.69999999999999</v>
      </c>
      <c r="M2270">
        <v>111</v>
      </c>
      <c r="N2270">
        <v>13.66</v>
      </c>
      <c r="O2270">
        <v>263.8</v>
      </c>
      <c r="P2270">
        <v>112</v>
      </c>
      <c r="Q2270">
        <v>11.87</v>
      </c>
      <c r="R2270">
        <v>9.6</v>
      </c>
      <c r="S2270">
        <v>2</v>
      </c>
      <c r="T2270">
        <v>2.59</v>
      </c>
      <c r="U2270" t="str">
        <f>IF(Append1[[#This Row],[total_intl_charge]] &lt;= MEDIAN(Append1[total_intl_charge]), "Low", "High")</f>
        <v>Low</v>
      </c>
      <c r="V2270">
        <v>0</v>
      </c>
      <c r="W2270" t="s">
        <v>24</v>
      </c>
      <c r="X2270" s="1" t="s">
        <v>24</v>
      </c>
      <c r="Y2270">
        <f>IF(Append1[[#This Row],[churn]]="yes", 1,0)</f>
        <v>1</v>
      </c>
      <c r="Z2270" t="str">
        <f>IF(Append1[[#This Row],[total_eve_charge]]&lt;=15,"Low",
IF(Append1[[#This Row],[total_eve_charge]]&lt;=19,"Medium","High"))</f>
        <v>Low</v>
      </c>
      <c r="AA2270" s="1" t="str">
        <f>IF(Append1[[#This Row],[total_day_charge]]&gt;30,"Heavy User",
IF(Append1[[#This Row],[total_eve_charge]]&gt;20,"Evening User",
IF(Append1[[#This Row],[total_night_charge]]&gt;10,"Night User","Low User")))</f>
        <v>Heavy User</v>
      </c>
    </row>
    <row r="2271" spans="1:27" hidden="1" x14ac:dyDescent="0.3">
      <c r="A2271">
        <v>1520</v>
      </c>
      <c r="B2271" s="1" t="s">
        <v>39</v>
      </c>
      <c r="C2271">
        <v>63</v>
      </c>
      <c r="D2271" s="1" t="s">
        <v>22</v>
      </c>
      <c r="E2271" s="1">
        <v>0</v>
      </c>
      <c r="F2271" s="1" t="s">
        <v>23</v>
      </c>
      <c r="G2271">
        <v>0</v>
      </c>
      <c r="H2271" t="str">
        <f>IF(Append1[[#This Row],[number_vmail_messages]]&lt;=10, "Low",
IF(Append1[[#This Row],[number_vmail_messages]]&lt;=25, "Medium", "High"))</f>
        <v>Low</v>
      </c>
      <c r="I2271">
        <v>211.8</v>
      </c>
      <c r="J2271">
        <v>84</v>
      </c>
      <c r="K2271">
        <v>36.01</v>
      </c>
      <c r="L2271">
        <v>230.9</v>
      </c>
      <c r="M2271">
        <v>137</v>
      </c>
      <c r="N2271">
        <v>19.63</v>
      </c>
      <c r="O2271">
        <v>217.1</v>
      </c>
      <c r="P2271">
        <v>99</v>
      </c>
      <c r="Q2271">
        <v>9.77</v>
      </c>
      <c r="R2271">
        <v>10.7</v>
      </c>
      <c r="S2271">
        <v>9</v>
      </c>
      <c r="T2271">
        <v>2.89</v>
      </c>
      <c r="U2271" t="str">
        <f>IF(Append1[[#This Row],[total_intl_charge]] &lt;= MEDIAN(Append1[total_intl_charge]), "Low", "High")</f>
        <v>High</v>
      </c>
      <c r="V2271">
        <v>3</v>
      </c>
      <c r="W2271" t="s">
        <v>23</v>
      </c>
      <c r="X2271" s="1" t="s">
        <v>23</v>
      </c>
      <c r="Y2271">
        <f>IF(Append1[[#This Row],[churn]]="yes", 1,0)</f>
        <v>0</v>
      </c>
      <c r="Z2271" t="str">
        <f>IF(Append1[[#This Row],[total_eve_charge]]&lt;=15,"Low",
IF(Append1[[#This Row],[total_eve_charge]]&lt;=19,"Medium","High"))</f>
        <v>High</v>
      </c>
      <c r="AA2271" s="1" t="str">
        <f>IF(Append1[[#This Row],[total_day_charge]]&gt;30,"Heavy User",
IF(Append1[[#This Row],[total_eve_charge]]&gt;20,"Evening User",
IF(Append1[[#This Row],[total_night_charge]]&gt;10,"Night User","Low User")))</f>
        <v>Heavy User</v>
      </c>
    </row>
    <row r="2272" spans="1:27" hidden="1" x14ac:dyDescent="0.3">
      <c r="A2272">
        <v>1521</v>
      </c>
      <c r="B2272" s="1" t="s">
        <v>55</v>
      </c>
      <c r="C2272">
        <v>107</v>
      </c>
      <c r="D2272" s="1" t="s">
        <v>22</v>
      </c>
      <c r="E2272" s="1">
        <v>0</v>
      </c>
      <c r="F2272" s="1" t="s">
        <v>23</v>
      </c>
      <c r="G2272">
        <v>0</v>
      </c>
      <c r="H2272" t="str">
        <f>IF(Append1[[#This Row],[number_vmail_messages]]&lt;=10, "Low",
IF(Append1[[#This Row],[number_vmail_messages]]&lt;=25, "Medium", "High"))</f>
        <v>Low</v>
      </c>
      <c r="I2272">
        <v>241.9</v>
      </c>
      <c r="J2272">
        <v>102</v>
      </c>
      <c r="K2272">
        <v>41.12</v>
      </c>
      <c r="L2272">
        <v>126.9</v>
      </c>
      <c r="M2272">
        <v>117</v>
      </c>
      <c r="N2272">
        <v>10.79</v>
      </c>
      <c r="O2272">
        <v>185.6</v>
      </c>
      <c r="P2272">
        <v>92</v>
      </c>
      <c r="Q2272">
        <v>8.35</v>
      </c>
      <c r="R2272">
        <v>11.7</v>
      </c>
      <c r="S2272">
        <v>6</v>
      </c>
      <c r="T2272">
        <v>3.16</v>
      </c>
      <c r="U2272" t="str">
        <f>IF(Append1[[#This Row],[total_intl_charge]] &lt;= MEDIAN(Append1[total_intl_charge]), "Low", "High")</f>
        <v>High</v>
      </c>
      <c r="V2272">
        <v>0</v>
      </c>
      <c r="W2272" t="s">
        <v>23</v>
      </c>
      <c r="X2272" s="1" t="s">
        <v>23</v>
      </c>
      <c r="Y2272">
        <f>IF(Append1[[#This Row],[churn]]="yes", 1,0)</f>
        <v>0</v>
      </c>
      <c r="Z2272" t="str">
        <f>IF(Append1[[#This Row],[total_eve_charge]]&lt;=15,"Low",
IF(Append1[[#This Row],[total_eve_charge]]&lt;=19,"Medium","High"))</f>
        <v>Low</v>
      </c>
      <c r="AA2272" s="1" t="str">
        <f>IF(Append1[[#This Row],[total_day_charge]]&gt;30,"Heavy User",
IF(Append1[[#This Row],[total_eve_charge]]&gt;20,"Evening User",
IF(Append1[[#This Row],[total_night_charge]]&gt;10,"Night User","Low User")))</f>
        <v>Heavy User</v>
      </c>
    </row>
    <row r="2273" spans="1:27" hidden="1" x14ac:dyDescent="0.3">
      <c r="A2273">
        <v>1522</v>
      </c>
      <c r="B2273" s="1" t="s">
        <v>70</v>
      </c>
      <c r="C2273">
        <v>110</v>
      </c>
      <c r="D2273" s="1" t="s">
        <v>32</v>
      </c>
      <c r="E2273" s="1">
        <v>0</v>
      </c>
      <c r="F2273" s="1" t="s">
        <v>23</v>
      </c>
      <c r="G2273">
        <v>0</v>
      </c>
      <c r="H2273" t="str">
        <f>IF(Append1[[#This Row],[number_vmail_messages]]&lt;=10, "Low",
IF(Append1[[#This Row],[number_vmail_messages]]&lt;=25, "Medium", "High"))</f>
        <v>Low</v>
      </c>
      <c r="I2273">
        <v>196.1</v>
      </c>
      <c r="J2273">
        <v>103</v>
      </c>
      <c r="K2273">
        <v>33.340000000000003</v>
      </c>
      <c r="L2273">
        <v>199.7</v>
      </c>
      <c r="M2273">
        <v>123</v>
      </c>
      <c r="N2273">
        <v>16.97</v>
      </c>
      <c r="O2273">
        <v>135.9</v>
      </c>
      <c r="P2273">
        <v>71</v>
      </c>
      <c r="Q2273">
        <v>6.12</v>
      </c>
      <c r="R2273">
        <v>12.9</v>
      </c>
      <c r="S2273">
        <v>1</v>
      </c>
      <c r="T2273">
        <v>3.48</v>
      </c>
      <c r="U2273" t="str">
        <f>IF(Append1[[#This Row],[total_intl_charge]] &lt;= MEDIAN(Append1[total_intl_charge]), "Low", "High")</f>
        <v>High</v>
      </c>
      <c r="V2273">
        <v>3</v>
      </c>
      <c r="W2273" t="s">
        <v>23</v>
      </c>
      <c r="X2273" s="1" t="s">
        <v>23</v>
      </c>
      <c r="Y2273">
        <f>IF(Append1[[#This Row],[churn]]="yes", 1,0)</f>
        <v>0</v>
      </c>
      <c r="Z2273" t="str">
        <f>IF(Append1[[#This Row],[total_eve_charge]]&lt;=15,"Low",
IF(Append1[[#This Row],[total_eve_charge]]&lt;=19,"Medium","High"))</f>
        <v>Medium</v>
      </c>
      <c r="AA2273" s="1" t="str">
        <f>IF(Append1[[#This Row],[total_day_charge]]&gt;30,"Heavy User",
IF(Append1[[#This Row],[total_eve_charge]]&gt;20,"Evening User",
IF(Append1[[#This Row],[total_night_charge]]&gt;10,"Night User","Low User")))</f>
        <v>Heavy User</v>
      </c>
    </row>
    <row r="2274" spans="1:27" hidden="1" x14ac:dyDescent="0.3">
      <c r="A2274">
        <v>1523</v>
      </c>
      <c r="B2274" s="1" t="s">
        <v>52</v>
      </c>
      <c r="C2274">
        <v>83</v>
      </c>
      <c r="D2274" s="1" t="s">
        <v>22</v>
      </c>
      <c r="E2274" s="1">
        <v>0</v>
      </c>
      <c r="F2274" s="1" t="s">
        <v>23</v>
      </c>
      <c r="G2274">
        <v>0</v>
      </c>
      <c r="H2274" t="str">
        <f>IF(Append1[[#This Row],[number_vmail_messages]]&lt;=10, "Low",
IF(Append1[[#This Row],[number_vmail_messages]]&lt;=25, "Medium", "High"))</f>
        <v>Low</v>
      </c>
      <c r="I2274">
        <v>231.3</v>
      </c>
      <c r="J2274">
        <v>100</v>
      </c>
      <c r="K2274">
        <v>39.32</v>
      </c>
      <c r="L2274">
        <v>210.4</v>
      </c>
      <c r="M2274">
        <v>84</v>
      </c>
      <c r="N2274">
        <v>17.88</v>
      </c>
      <c r="O2274">
        <v>217.4</v>
      </c>
      <c r="P2274">
        <v>106</v>
      </c>
      <c r="Q2274">
        <v>9.7799999999999994</v>
      </c>
      <c r="R2274">
        <v>12.4</v>
      </c>
      <c r="S2274">
        <v>2</v>
      </c>
      <c r="T2274">
        <v>3.35</v>
      </c>
      <c r="U2274" t="str">
        <f>IF(Append1[[#This Row],[total_intl_charge]] &lt;= MEDIAN(Append1[total_intl_charge]), "Low", "High")</f>
        <v>High</v>
      </c>
      <c r="V2274">
        <v>3</v>
      </c>
      <c r="W2274" t="s">
        <v>23</v>
      </c>
      <c r="X2274" s="1" t="s">
        <v>23</v>
      </c>
      <c r="Y2274">
        <f>IF(Append1[[#This Row],[churn]]="yes", 1,0)</f>
        <v>0</v>
      </c>
      <c r="Z2274" t="str">
        <f>IF(Append1[[#This Row],[total_eve_charge]]&lt;=15,"Low",
IF(Append1[[#This Row],[total_eve_charge]]&lt;=19,"Medium","High"))</f>
        <v>Medium</v>
      </c>
      <c r="AA2274" s="1" t="str">
        <f>IF(Append1[[#This Row],[total_day_charge]]&gt;30,"Heavy User",
IF(Append1[[#This Row],[total_eve_charge]]&gt;20,"Evening User",
IF(Append1[[#This Row],[total_night_charge]]&gt;10,"Night User","Low User")))</f>
        <v>Heavy User</v>
      </c>
    </row>
    <row r="2275" spans="1:27" hidden="1" x14ac:dyDescent="0.3">
      <c r="A2275">
        <v>1524</v>
      </c>
      <c r="B2275" s="1" t="s">
        <v>38</v>
      </c>
      <c r="C2275">
        <v>117</v>
      </c>
      <c r="D2275" s="1" t="s">
        <v>32</v>
      </c>
      <c r="E2275" s="1">
        <v>0</v>
      </c>
      <c r="F2275" s="1" t="s">
        <v>23</v>
      </c>
      <c r="G2275">
        <v>0</v>
      </c>
      <c r="H2275" t="str">
        <f>IF(Append1[[#This Row],[number_vmail_messages]]&lt;=10, "Low",
IF(Append1[[#This Row],[number_vmail_messages]]&lt;=25, "Medium", "High"))</f>
        <v>Low</v>
      </c>
      <c r="I2275">
        <v>161.6</v>
      </c>
      <c r="J2275">
        <v>104</v>
      </c>
      <c r="K2275">
        <v>27.47</v>
      </c>
      <c r="L2275">
        <v>196.3</v>
      </c>
      <c r="M2275">
        <v>119</v>
      </c>
      <c r="N2275">
        <v>16.690000000000001</v>
      </c>
      <c r="O2275">
        <v>294.8</v>
      </c>
      <c r="P2275">
        <v>111</v>
      </c>
      <c r="Q2275">
        <v>13.27</v>
      </c>
      <c r="R2275">
        <v>13.8</v>
      </c>
      <c r="S2275">
        <v>2</v>
      </c>
      <c r="T2275">
        <v>3.73</v>
      </c>
      <c r="U2275" t="str">
        <f>IF(Append1[[#This Row],[total_intl_charge]] &lt;= MEDIAN(Append1[total_intl_charge]), "Low", "High")</f>
        <v>High</v>
      </c>
      <c r="V2275">
        <v>1</v>
      </c>
      <c r="W2275" t="s">
        <v>23</v>
      </c>
      <c r="X2275" s="1" t="s">
        <v>23</v>
      </c>
      <c r="Y2275">
        <f>IF(Append1[[#This Row],[churn]]="yes", 1,0)</f>
        <v>0</v>
      </c>
      <c r="Z2275" t="str">
        <f>IF(Append1[[#This Row],[total_eve_charge]]&lt;=15,"Low",
IF(Append1[[#This Row],[total_eve_charge]]&lt;=19,"Medium","High"))</f>
        <v>Medium</v>
      </c>
      <c r="AA2275" s="1" t="str">
        <f>IF(Append1[[#This Row],[total_day_charge]]&gt;30,"Heavy User",
IF(Append1[[#This Row],[total_eve_charge]]&gt;20,"Evening User",
IF(Append1[[#This Row],[total_night_charge]]&gt;10,"Night User","Low User")))</f>
        <v>Night User</v>
      </c>
    </row>
    <row r="2276" spans="1:27" hidden="1" x14ac:dyDescent="0.3">
      <c r="A2276">
        <v>1525</v>
      </c>
      <c r="B2276" s="1" t="s">
        <v>76</v>
      </c>
      <c r="C2276">
        <v>124</v>
      </c>
      <c r="D2276" s="1" t="s">
        <v>22</v>
      </c>
      <c r="E2276" s="1">
        <v>0</v>
      </c>
      <c r="F2276" s="1" t="s">
        <v>23</v>
      </c>
      <c r="G2276">
        <v>0</v>
      </c>
      <c r="H2276" t="str">
        <f>IF(Append1[[#This Row],[number_vmail_messages]]&lt;=10, "Low",
IF(Append1[[#This Row],[number_vmail_messages]]&lt;=25, "Medium", "High"))</f>
        <v>Low</v>
      </c>
      <c r="I2276">
        <v>194</v>
      </c>
      <c r="J2276">
        <v>103</v>
      </c>
      <c r="K2276">
        <v>32.979999999999997</v>
      </c>
      <c r="L2276">
        <v>241</v>
      </c>
      <c r="M2276">
        <v>116</v>
      </c>
      <c r="N2276">
        <v>20.49</v>
      </c>
      <c r="O2276">
        <v>227.5</v>
      </c>
      <c r="P2276">
        <v>153</v>
      </c>
      <c r="Q2276">
        <v>10.24</v>
      </c>
      <c r="R2276">
        <v>11.9</v>
      </c>
      <c r="S2276">
        <v>5</v>
      </c>
      <c r="T2276">
        <v>3.21</v>
      </c>
      <c r="U2276" t="str">
        <f>IF(Append1[[#This Row],[total_intl_charge]] &lt;= MEDIAN(Append1[total_intl_charge]), "Low", "High")</f>
        <v>High</v>
      </c>
      <c r="V2276">
        <v>0</v>
      </c>
      <c r="W2276" t="s">
        <v>23</v>
      </c>
      <c r="X2276" s="1" t="s">
        <v>23</v>
      </c>
      <c r="Y2276">
        <f>IF(Append1[[#This Row],[churn]]="yes", 1,0)</f>
        <v>0</v>
      </c>
      <c r="Z2276" t="str">
        <f>IF(Append1[[#This Row],[total_eve_charge]]&lt;=15,"Low",
IF(Append1[[#This Row],[total_eve_charge]]&lt;=19,"Medium","High"))</f>
        <v>High</v>
      </c>
      <c r="AA2276" s="1" t="str">
        <f>IF(Append1[[#This Row],[total_day_charge]]&gt;30,"Heavy User",
IF(Append1[[#This Row],[total_eve_charge]]&gt;20,"Evening User",
IF(Append1[[#This Row],[total_night_charge]]&gt;10,"Night User","Low User")))</f>
        <v>Heavy User</v>
      </c>
    </row>
    <row r="2277" spans="1:27" hidden="1" x14ac:dyDescent="0.3">
      <c r="A2277">
        <v>1526</v>
      </c>
      <c r="B2277" s="1" t="s">
        <v>52</v>
      </c>
      <c r="C2277">
        <v>115</v>
      </c>
      <c r="D2277" s="1" t="s">
        <v>26</v>
      </c>
      <c r="E2277" s="1">
        <v>0</v>
      </c>
      <c r="F2277" s="1" t="s">
        <v>23</v>
      </c>
      <c r="G2277">
        <v>0</v>
      </c>
      <c r="H2277" t="str">
        <f>IF(Append1[[#This Row],[number_vmail_messages]]&lt;=10, "Low",
IF(Append1[[#This Row],[number_vmail_messages]]&lt;=25, "Medium", "High"))</f>
        <v>Low</v>
      </c>
      <c r="I2277">
        <v>109.7</v>
      </c>
      <c r="J2277">
        <v>148</v>
      </c>
      <c r="K2277">
        <v>18.649999999999999</v>
      </c>
      <c r="L2277">
        <v>223.8</v>
      </c>
      <c r="M2277">
        <v>87</v>
      </c>
      <c r="N2277">
        <v>19.02</v>
      </c>
      <c r="O2277">
        <v>240.3</v>
      </c>
      <c r="P2277">
        <v>96</v>
      </c>
      <c r="Q2277">
        <v>10.81</v>
      </c>
      <c r="R2277">
        <v>15.4</v>
      </c>
      <c r="S2277">
        <v>8</v>
      </c>
      <c r="T2277">
        <v>4.16</v>
      </c>
      <c r="U2277" t="str">
        <f>IF(Append1[[#This Row],[total_intl_charge]] &lt;= MEDIAN(Append1[total_intl_charge]), "Low", "High")</f>
        <v>High</v>
      </c>
      <c r="V2277">
        <v>3</v>
      </c>
      <c r="W2277" t="s">
        <v>23</v>
      </c>
      <c r="X2277" s="1" t="s">
        <v>23</v>
      </c>
      <c r="Y2277">
        <f>IF(Append1[[#This Row],[churn]]="yes", 1,0)</f>
        <v>0</v>
      </c>
      <c r="Z2277" t="str">
        <f>IF(Append1[[#This Row],[total_eve_charge]]&lt;=15,"Low",
IF(Append1[[#This Row],[total_eve_charge]]&lt;=19,"Medium","High"))</f>
        <v>High</v>
      </c>
      <c r="AA2277" s="1" t="str">
        <f>IF(Append1[[#This Row],[total_day_charge]]&gt;30,"Heavy User",
IF(Append1[[#This Row],[total_eve_charge]]&gt;20,"Evening User",
IF(Append1[[#This Row],[total_night_charge]]&gt;10,"Night User","Low User")))</f>
        <v>Night User</v>
      </c>
    </row>
    <row r="2278" spans="1:27" hidden="1" x14ac:dyDescent="0.3">
      <c r="A2278">
        <v>1527</v>
      </c>
      <c r="B2278" s="1" t="s">
        <v>39</v>
      </c>
      <c r="C2278">
        <v>156</v>
      </c>
      <c r="D2278" s="1" t="s">
        <v>32</v>
      </c>
      <c r="E2278" s="1">
        <v>1</v>
      </c>
      <c r="F2278" s="1" t="s">
        <v>23</v>
      </c>
      <c r="G2278">
        <v>0</v>
      </c>
      <c r="H2278" t="str">
        <f>IF(Append1[[#This Row],[number_vmail_messages]]&lt;=10, "Low",
IF(Append1[[#This Row],[number_vmail_messages]]&lt;=25, "Medium", "High"))</f>
        <v>Low</v>
      </c>
      <c r="I2278">
        <v>277</v>
      </c>
      <c r="J2278">
        <v>119</v>
      </c>
      <c r="K2278">
        <v>47.09</v>
      </c>
      <c r="L2278">
        <v>238.3</v>
      </c>
      <c r="M2278">
        <v>106</v>
      </c>
      <c r="N2278">
        <v>20.260000000000002</v>
      </c>
      <c r="O2278">
        <v>94.4</v>
      </c>
      <c r="P2278">
        <v>96</v>
      </c>
      <c r="Q2278">
        <v>4.25</v>
      </c>
      <c r="R2278">
        <v>8.3000000000000007</v>
      </c>
      <c r="S2278">
        <v>3</v>
      </c>
      <c r="T2278">
        <v>2.2400000000000002</v>
      </c>
      <c r="U2278" t="str">
        <f>IF(Append1[[#This Row],[total_intl_charge]] &lt;= MEDIAN(Append1[total_intl_charge]), "Low", "High")</f>
        <v>Low</v>
      </c>
      <c r="V2278">
        <v>1</v>
      </c>
      <c r="W2278" t="s">
        <v>23</v>
      </c>
      <c r="X2278" s="1" t="s">
        <v>24</v>
      </c>
      <c r="Y2278">
        <f>IF(Append1[[#This Row],[churn]]="yes", 1,0)</f>
        <v>0</v>
      </c>
      <c r="Z2278" t="str">
        <f>IF(Append1[[#This Row],[total_eve_charge]]&lt;=15,"Low",
IF(Append1[[#This Row],[total_eve_charge]]&lt;=19,"Medium","High"))</f>
        <v>High</v>
      </c>
      <c r="AA2278" s="1" t="str">
        <f>IF(Append1[[#This Row],[total_day_charge]]&gt;30,"Heavy User",
IF(Append1[[#This Row],[total_eve_charge]]&gt;20,"Evening User",
IF(Append1[[#This Row],[total_night_charge]]&gt;10,"Night User","Low User")))</f>
        <v>Heavy User</v>
      </c>
    </row>
    <row r="2279" spans="1:27" hidden="1" x14ac:dyDescent="0.3">
      <c r="A2279">
        <v>1528</v>
      </c>
      <c r="B2279" s="1" t="s">
        <v>76</v>
      </c>
      <c r="C2279">
        <v>89</v>
      </c>
      <c r="D2279" s="1" t="s">
        <v>32</v>
      </c>
      <c r="E2279" s="1">
        <v>0</v>
      </c>
      <c r="F2279" s="1" t="s">
        <v>23</v>
      </c>
      <c r="G2279">
        <v>0</v>
      </c>
      <c r="H2279" t="str">
        <f>IF(Append1[[#This Row],[number_vmail_messages]]&lt;=10, "Low",
IF(Append1[[#This Row],[number_vmail_messages]]&lt;=25, "Medium", "High"))</f>
        <v>Low</v>
      </c>
      <c r="I2279">
        <v>192.1</v>
      </c>
      <c r="J2279">
        <v>83</v>
      </c>
      <c r="K2279">
        <v>32.659999999999997</v>
      </c>
      <c r="L2279">
        <v>163.6</v>
      </c>
      <c r="M2279">
        <v>88</v>
      </c>
      <c r="N2279">
        <v>13.91</v>
      </c>
      <c r="O2279">
        <v>169.7</v>
      </c>
      <c r="P2279">
        <v>138</v>
      </c>
      <c r="Q2279">
        <v>7.64</v>
      </c>
      <c r="R2279">
        <v>6.1</v>
      </c>
      <c r="S2279">
        <v>3</v>
      </c>
      <c r="T2279">
        <v>1.65</v>
      </c>
      <c r="U2279" t="str">
        <f>IF(Append1[[#This Row],[total_intl_charge]] &lt;= MEDIAN(Append1[total_intl_charge]), "Low", "High")</f>
        <v>Low</v>
      </c>
      <c r="V2279">
        <v>0</v>
      </c>
      <c r="W2279" t="s">
        <v>23</v>
      </c>
      <c r="X2279" s="1" t="s">
        <v>23</v>
      </c>
      <c r="Y2279">
        <f>IF(Append1[[#This Row],[churn]]="yes", 1,0)</f>
        <v>0</v>
      </c>
      <c r="Z2279" t="str">
        <f>IF(Append1[[#This Row],[total_eve_charge]]&lt;=15,"Low",
IF(Append1[[#This Row],[total_eve_charge]]&lt;=19,"Medium","High"))</f>
        <v>Low</v>
      </c>
      <c r="AA2279" s="1" t="str">
        <f>IF(Append1[[#This Row],[total_day_charge]]&gt;30,"Heavy User",
IF(Append1[[#This Row],[total_eve_charge]]&gt;20,"Evening User",
IF(Append1[[#This Row],[total_night_charge]]&gt;10,"Night User","Low User")))</f>
        <v>Heavy User</v>
      </c>
    </row>
    <row r="2280" spans="1:27" hidden="1" x14ac:dyDescent="0.3">
      <c r="A2280">
        <v>1529</v>
      </c>
      <c r="B2280" s="1" t="s">
        <v>76</v>
      </c>
      <c r="C2280">
        <v>72</v>
      </c>
      <c r="D2280" s="1" t="s">
        <v>22</v>
      </c>
      <c r="E2280" s="1">
        <v>0</v>
      </c>
      <c r="F2280" s="1" t="s">
        <v>23</v>
      </c>
      <c r="G2280">
        <v>0</v>
      </c>
      <c r="H2280" t="str">
        <f>IF(Append1[[#This Row],[number_vmail_messages]]&lt;=10, "Low",
IF(Append1[[#This Row],[number_vmail_messages]]&lt;=25, "Medium", "High"))</f>
        <v>Low</v>
      </c>
      <c r="I2280">
        <v>198.4</v>
      </c>
      <c r="J2280">
        <v>147</v>
      </c>
      <c r="K2280">
        <v>33.729999999999997</v>
      </c>
      <c r="L2280">
        <v>216.9</v>
      </c>
      <c r="M2280">
        <v>121</v>
      </c>
      <c r="N2280">
        <v>18.440000000000001</v>
      </c>
      <c r="O2280">
        <v>112.8</v>
      </c>
      <c r="P2280">
        <v>125</v>
      </c>
      <c r="Q2280">
        <v>5.08</v>
      </c>
      <c r="R2280">
        <v>13.1</v>
      </c>
      <c r="S2280">
        <v>4</v>
      </c>
      <c r="T2280">
        <v>3.54</v>
      </c>
      <c r="U2280" t="str">
        <f>IF(Append1[[#This Row],[total_intl_charge]] &lt;= MEDIAN(Append1[total_intl_charge]), "Low", "High")</f>
        <v>High</v>
      </c>
      <c r="V2280">
        <v>0</v>
      </c>
      <c r="W2280" t="s">
        <v>23</v>
      </c>
      <c r="X2280" s="1" t="s">
        <v>23</v>
      </c>
      <c r="Y2280">
        <f>IF(Append1[[#This Row],[churn]]="yes", 1,0)</f>
        <v>0</v>
      </c>
      <c r="Z2280" t="str">
        <f>IF(Append1[[#This Row],[total_eve_charge]]&lt;=15,"Low",
IF(Append1[[#This Row],[total_eve_charge]]&lt;=19,"Medium","High"))</f>
        <v>Medium</v>
      </c>
      <c r="AA2280" s="1" t="str">
        <f>IF(Append1[[#This Row],[total_day_charge]]&gt;30,"Heavy User",
IF(Append1[[#This Row],[total_eve_charge]]&gt;20,"Evening User",
IF(Append1[[#This Row],[total_night_charge]]&gt;10,"Night User","Low User")))</f>
        <v>Heavy User</v>
      </c>
    </row>
    <row r="2281" spans="1:27" x14ac:dyDescent="0.3">
      <c r="A2281">
        <v>1530</v>
      </c>
      <c r="B2281" s="1" t="s">
        <v>57</v>
      </c>
      <c r="C2281">
        <v>101</v>
      </c>
      <c r="D2281" s="1" t="s">
        <v>22</v>
      </c>
      <c r="E2281" s="1">
        <v>0</v>
      </c>
      <c r="F2281" s="1" t="s">
        <v>24</v>
      </c>
      <c r="G2281">
        <v>42</v>
      </c>
      <c r="H2281" t="str">
        <f>IF(Append1[[#This Row],[number_vmail_messages]]&lt;=10, "Low",
IF(Append1[[#This Row],[number_vmail_messages]]&lt;=25, "Medium", "High"))</f>
        <v>High</v>
      </c>
      <c r="I2281">
        <v>209.2</v>
      </c>
      <c r="J2281">
        <v>82</v>
      </c>
      <c r="K2281">
        <v>35.56</v>
      </c>
      <c r="L2281">
        <v>159.69999999999999</v>
      </c>
      <c r="M2281">
        <v>74</v>
      </c>
      <c r="N2281">
        <v>13.57</v>
      </c>
      <c r="O2281">
        <v>181.6</v>
      </c>
      <c r="P2281">
        <v>100</v>
      </c>
      <c r="Q2281">
        <v>8.17</v>
      </c>
      <c r="R2281">
        <v>9.5</v>
      </c>
      <c r="S2281">
        <v>3</v>
      </c>
      <c r="T2281">
        <v>2.57</v>
      </c>
      <c r="U2281" t="str">
        <f>IF(Append1[[#This Row],[total_intl_charge]] &lt;= MEDIAN(Append1[total_intl_charge]), "Low", "High")</f>
        <v>Low</v>
      </c>
      <c r="V2281">
        <v>0</v>
      </c>
      <c r="W2281" t="s">
        <v>23</v>
      </c>
      <c r="X2281" s="1" t="s">
        <v>23</v>
      </c>
      <c r="Y2281">
        <f>IF(Append1[[#This Row],[churn]]="yes", 1,0)</f>
        <v>0</v>
      </c>
      <c r="Z2281" t="str">
        <f>IF(Append1[[#This Row],[total_eve_charge]]&lt;=15,"Low",
IF(Append1[[#This Row],[total_eve_charge]]&lt;=19,"Medium","High"))</f>
        <v>Low</v>
      </c>
      <c r="AA2281" s="1" t="str">
        <f>IF(Append1[[#This Row],[total_day_charge]]&gt;30,"Heavy User",
IF(Append1[[#This Row],[total_eve_charge]]&gt;20,"Evening User",
IF(Append1[[#This Row],[total_night_charge]]&gt;10,"Night User","Low User")))</f>
        <v>Heavy User</v>
      </c>
    </row>
    <row r="2282" spans="1:27" hidden="1" x14ac:dyDescent="0.3">
      <c r="A2282">
        <v>1531</v>
      </c>
      <c r="B2282" s="1" t="s">
        <v>64</v>
      </c>
      <c r="C2282">
        <v>53</v>
      </c>
      <c r="D2282" s="1" t="s">
        <v>22</v>
      </c>
      <c r="E2282" s="1">
        <v>0</v>
      </c>
      <c r="F2282" s="1" t="s">
        <v>23</v>
      </c>
      <c r="G2282">
        <v>0</v>
      </c>
      <c r="H2282" t="str">
        <f>IF(Append1[[#This Row],[number_vmail_messages]]&lt;=10, "Low",
IF(Append1[[#This Row],[number_vmail_messages]]&lt;=25, "Medium", "High"))</f>
        <v>Low</v>
      </c>
      <c r="I2282">
        <v>184.8</v>
      </c>
      <c r="J2282">
        <v>98</v>
      </c>
      <c r="K2282">
        <v>31.42</v>
      </c>
      <c r="L2282">
        <v>216.4</v>
      </c>
      <c r="M2282">
        <v>125</v>
      </c>
      <c r="N2282">
        <v>18.39</v>
      </c>
      <c r="O2282">
        <v>141.1</v>
      </c>
      <c r="P2282">
        <v>116</v>
      </c>
      <c r="Q2282">
        <v>6.35</v>
      </c>
      <c r="R2282">
        <v>18.399999999999999</v>
      </c>
      <c r="S2282">
        <v>3</v>
      </c>
      <c r="T2282">
        <v>4.97</v>
      </c>
      <c r="U2282" t="str">
        <f>IF(Append1[[#This Row],[total_intl_charge]] &lt;= MEDIAN(Append1[total_intl_charge]), "Low", "High")</f>
        <v>High</v>
      </c>
      <c r="V2282">
        <v>2</v>
      </c>
      <c r="W2282" t="s">
        <v>23</v>
      </c>
      <c r="X2282" s="1" t="s">
        <v>23</v>
      </c>
      <c r="Y2282">
        <f>IF(Append1[[#This Row],[churn]]="yes", 1,0)</f>
        <v>0</v>
      </c>
      <c r="Z2282" t="str">
        <f>IF(Append1[[#This Row],[total_eve_charge]]&lt;=15,"Low",
IF(Append1[[#This Row],[total_eve_charge]]&lt;=19,"Medium","High"))</f>
        <v>Medium</v>
      </c>
      <c r="AA2282" s="1" t="str">
        <f>IF(Append1[[#This Row],[total_day_charge]]&gt;30,"Heavy User",
IF(Append1[[#This Row],[total_eve_charge]]&gt;20,"Evening User",
IF(Append1[[#This Row],[total_night_charge]]&gt;10,"Night User","Low User")))</f>
        <v>Heavy User</v>
      </c>
    </row>
    <row r="2283" spans="1:27" hidden="1" x14ac:dyDescent="0.3">
      <c r="A2283">
        <v>1532</v>
      </c>
      <c r="B2283" s="1" t="s">
        <v>62</v>
      </c>
      <c r="C2283">
        <v>116</v>
      </c>
      <c r="D2283" s="1" t="s">
        <v>32</v>
      </c>
      <c r="E2283" s="1">
        <v>0</v>
      </c>
      <c r="F2283" s="1" t="s">
        <v>23</v>
      </c>
      <c r="G2283">
        <v>0</v>
      </c>
      <c r="H2283" t="str">
        <f>IF(Append1[[#This Row],[number_vmail_messages]]&lt;=10, "Low",
IF(Append1[[#This Row],[number_vmail_messages]]&lt;=25, "Medium", "High"))</f>
        <v>Low</v>
      </c>
      <c r="I2283">
        <v>167.8</v>
      </c>
      <c r="J2283">
        <v>119</v>
      </c>
      <c r="K2283">
        <v>28.53</v>
      </c>
      <c r="L2283">
        <v>142</v>
      </c>
      <c r="M2283">
        <v>123</v>
      </c>
      <c r="N2283">
        <v>12.07</v>
      </c>
      <c r="O2283">
        <v>190.7</v>
      </c>
      <c r="P2283">
        <v>128</v>
      </c>
      <c r="Q2283">
        <v>8.58</v>
      </c>
      <c r="R2283">
        <v>7.3</v>
      </c>
      <c r="S2283">
        <v>4</v>
      </c>
      <c r="T2283">
        <v>1.97</v>
      </c>
      <c r="U2283" t="str">
        <f>IF(Append1[[#This Row],[total_intl_charge]] &lt;= MEDIAN(Append1[total_intl_charge]), "Low", "High")</f>
        <v>Low</v>
      </c>
      <c r="V2283">
        <v>2</v>
      </c>
      <c r="W2283" t="s">
        <v>23</v>
      </c>
      <c r="X2283" s="1" t="s">
        <v>23</v>
      </c>
      <c r="Y2283">
        <f>IF(Append1[[#This Row],[churn]]="yes", 1,0)</f>
        <v>0</v>
      </c>
      <c r="Z2283" t="str">
        <f>IF(Append1[[#This Row],[total_eve_charge]]&lt;=15,"Low",
IF(Append1[[#This Row],[total_eve_charge]]&lt;=19,"Medium","High"))</f>
        <v>Low</v>
      </c>
      <c r="AA2283" s="1" t="str">
        <f>IF(Append1[[#This Row],[total_day_charge]]&gt;30,"Heavy User",
IF(Append1[[#This Row],[total_eve_charge]]&gt;20,"Evening User",
IF(Append1[[#This Row],[total_night_charge]]&gt;10,"Night User","Low User")))</f>
        <v>Low User</v>
      </c>
    </row>
    <row r="2284" spans="1:27" hidden="1" x14ac:dyDescent="0.3">
      <c r="A2284">
        <v>1533</v>
      </c>
      <c r="B2284" s="1" t="s">
        <v>51</v>
      </c>
      <c r="C2284">
        <v>78</v>
      </c>
      <c r="D2284" s="1" t="s">
        <v>32</v>
      </c>
      <c r="E2284" s="1">
        <v>0</v>
      </c>
      <c r="F2284" s="1" t="s">
        <v>23</v>
      </c>
      <c r="G2284">
        <v>0</v>
      </c>
      <c r="H2284" t="str">
        <f>IF(Append1[[#This Row],[number_vmail_messages]]&lt;=10, "Low",
IF(Append1[[#This Row],[number_vmail_messages]]&lt;=25, "Medium", "High"))</f>
        <v>Low</v>
      </c>
      <c r="I2284">
        <v>139.19999999999999</v>
      </c>
      <c r="J2284">
        <v>140</v>
      </c>
      <c r="K2284">
        <v>23.66</v>
      </c>
      <c r="L2284">
        <v>191.4</v>
      </c>
      <c r="M2284">
        <v>113</v>
      </c>
      <c r="N2284">
        <v>16.27</v>
      </c>
      <c r="O2284">
        <v>286.5</v>
      </c>
      <c r="P2284">
        <v>125</v>
      </c>
      <c r="Q2284">
        <v>12.89</v>
      </c>
      <c r="R2284">
        <v>11.8</v>
      </c>
      <c r="S2284">
        <v>3</v>
      </c>
      <c r="T2284">
        <v>3.19</v>
      </c>
      <c r="U2284" t="str">
        <f>IF(Append1[[#This Row],[total_intl_charge]] &lt;= MEDIAN(Append1[total_intl_charge]), "Low", "High")</f>
        <v>High</v>
      </c>
      <c r="V2284">
        <v>3</v>
      </c>
      <c r="W2284" t="s">
        <v>23</v>
      </c>
      <c r="X2284" s="1" t="s">
        <v>23</v>
      </c>
      <c r="Y2284">
        <f>IF(Append1[[#This Row],[churn]]="yes", 1,0)</f>
        <v>0</v>
      </c>
      <c r="Z2284" t="str">
        <f>IF(Append1[[#This Row],[total_eve_charge]]&lt;=15,"Low",
IF(Append1[[#This Row],[total_eve_charge]]&lt;=19,"Medium","High"))</f>
        <v>Medium</v>
      </c>
      <c r="AA2284" s="1" t="str">
        <f>IF(Append1[[#This Row],[total_day_charge]]&gt;30,"Heavy User",
IF(Append1[[#This Row],[total_eve_charge]]&gt;20,"Evening User",
IF(Append1[[#This Row],[total_night_charge]]&gt;10,"Night User","Low User")))</f>
        <v>Night User</v>
      </c>
    </row>
    <row r="2285" spans="1:27" hidden="1" x14ac:dyDescent="0.3">
      <c r="A2285">
        <v>1534</v>
      </c>
      <c r="B2285" s="1" t="s">
        <v>29</v>
      </c>
      <c r="C2285">
        <v>56</v>
      </c>
      <c r="D2285" s="1" t="s">
        <v>26</v>
      </c>
      <c r="E2285" s="1">
        <v>0</v>
      </c>
      <c r="F2285" s="1" t="s">
        <v>23</v>
      </c>
      <c r="G2285">
        <v>0</v>
      </c>
      <c r="H2285" t="str">
        <f>IF(Append1[[#This Row],[number_vmail_messages]]&lt;=10, "Low",
IF(Append1[[#This Row],[number_vmail_messages]]&lt;=25, "Medium", "High"))</f>
        <v>Low</v>
      </c>
      <c r="I2285">
        <v>121.6</v>
      </c>
      <c r="J2285">
        <v>84</v>
      </c>
      <c r="K2285">
        <v>20.67</v>
      </c>
      <c r="L2285">
        <v>165.3</v>
      </c>
      <c r="M2285">
        <v>115</v>
      </c>
      <c r="N2285">
        <v>14.05</v>
      </c>
      <c r="O2285">
        <v>243.9</v>
      </c>
      <c r="P2285">
        <v>95</v>
      </c>
      <c r="Q2285">
        <v>10.98</v>
      </c>
      <c r="R2285">
        <v>8.9</v>
      </c>
      <c r="S2285">
        <v>2</v>
      </c>
      <c r="T2285">
        <v>2.4</v>
      </c>
      <c r="U2285" t="str">
        <f>IF(Append1[[#This Row],[total_intl_charge]] &lt;= MEDIAN(Append1[total_intl_charge]), "Low", "High")</f>
        <v>Low</v>
      </c>
      <c r="V2285">
        <v>1</v>
      </c>
      <c r="W2285" t="s">
        <v>23</v>
      </c>
      <c r="X2285" s="1" t="s">
        <v>23</v>
      </c>
      <c r="Y2285">
        <f>IF(Append1[[#This Row],[churn]]="yes", 1,0)</f>
        <v>0</v>
      </c>
      <c r="Z2285" t="str">
        <f>IF(Append1[[#This Row],[total_eve_charge]]&lt;=15,"Low",
IF(Append1[[#This Row],[total_eve_charge]]&lt;=19,"Medium","High"))</f>
        <v>Low</v>
      </c>
      <c r="AA2285" s="1" t="str">
        <f>IF(Append1[[#This Row],[total_day_charge]]&gt;30,"Heavy User",
IF(Append1[[#This Row],[total_eve_charge]]&gt;20,"Evening User",
IF(Append1[[#This Row],[total_night_charge]]&gt;10,"Night User","Low User")))</f>
        <v>Night User</v>
      </c>
    </row>
    <row r="2286" spans="1:27" x14ac:dyDescent="0.3">
      <c r="A2286">
        <v>1535</v>
      </c>
      <c r="B2286" s="1" t="s">
        <v>67</v>
      </c>
      <c r="C2286">
        <v>123</v>
      </c>
      <c r="D2286" s="1" t="s">
        <v>32</v>
      </c>
      <c r="E2286" s="1">
        <v>0</v>
      </c>
      <c r="F2286" s="1" t="s">
        <v>24</v>
      </c>
      <c r="G2286">
        <v>39</v>
      </c>
      <c r="H2286" t="str">
        <f>IF(Append1[[#This Row],[number_vmail_messages]]&lt;=10, "Low",
IF(Append1[[#This Row],[number_vmail_messages]]&lt;=25, "Medium", "High"))</f>
        <v>High</v>
      </c>
      <c r="I2286">
        <v>270.39999999999998</v>
      </c>
      <c r="J2286">
        <v>99</v>
      </c>
      <c r="K2286">
        <v>45.97</v>
      </c>
      <c r="L2286">
        <v>245.1</v>
      </c>
      <c r="M2286">
        <v>110</v>
      </c>
      <c r="N2286">
        <v>20.83</v>
      </c>
      <c r="O2286">
        <v>108.9</v>
      </c>
      <c r="P2286">
        <v>113</v>
      </c>
      <c r="Q2286">
        <v>4.9000000000000004</v>
      </c>
      <c r="R2286">
        <v>15.4</v>
      </c>
      <c r="S2286">
        <v>7</v>
      </c>
      <c r="T2286">
        <v>4.16</v>
      </c>
      <c r="U2286" t="str">
        <f>IF(Append1[[#This Row],[total_intl_charge]] &lt;= MEDIAN(Append1[total_intl_charge]), "Low", "High")</f>
        <v>High</v>
      </c>
      <c r="V2286">
        <v>1</v>
      </c>
      <c r="W2286" t="s">
        <v>23</v>
      </c>
      <c r="X2286" s="1" t="s">
        <v>23</v>
      </c>
      <c r="Y2286">
        <f>IF(Append1[[#This Row],[churn]]="yes", 1,0)</f>
        <v>0</v>
      </c>
      <c r="Z2286" t="str">
        <f>IF(Append1[[#This Row],[total_eve_charge]]&lt;=15,"Low",
IF(Append1[[#This Row],[total_eve_charge]]&lt;=19,"Medium","High"))</f>
        <v>High</v>
      </c>
      <c r="AA2286" s="1" t="str">
        <f>IF(Append1[[#This Row],[total_day_charge]]&gt;30,"Heavy User",
IF(Append1[[#This Row],[total_eve_charge]]&gt;20,"Evening User",
IF(Append1[[#This Row],[total_night_charge]]&gt;10,"Night User","Low User")))</f>
        <v>Heavy User</v>
      </c>
    </row>
    <row r="2287" spans="1:27" hidden="1" x14ac:dyDescent="0.3">
      <c r="A2287">
        <v>1536</v>
      </c>
      <c r="B2287" s="1" t="s">
        <v>67</v>
      </c>
      <c r="C2287">
        <v>127</v>
      </c>
      <c r="D2287" s="1" t="s">
        <v>32</v>
      </c>
      <c r="E2287" s="1">
        <v>0</v>
      </c>
      <c r="F2287" s="1" t="s">
        <v>23</v>
      </c>
      <c r="G2287">
        <v>0</v>
      </c>
      <c r="H2287" t="str">
        <f>IF(Append1[[#This Row],[number_vmail_messages]]&lt;=10, "Low",
IF(Append1[[#This Row],[number_vmail_messages]]&lt;=25, "Medium", "High"))</f>
        <v>Low</v>
      </c>
      <c r="I2287">
        <v>139.6</v>
      </c>
      <c r="J2287">
        <v>94</v>
      </c>
      <c r="K2287">
        <v>23.73</v>
      </c>
      <c r="L2287">
        <v>240.9</v>
      </c>
      <c r="M2287">
        <v>112</v>
      </c>
      <c r="N2287">
        <v>20.48</v>
      </c>
      <c r="O2287">
        <v>127.1</v>
      </c>
      <c r="P2287">
        <v>88</v>
      </c>
      <c r="Q2287">
        <v>5.72</v>
      </c>
      <c r="R2287">
        <v>8.8000000000000007</v>
      </c>
      <c r="S2287">
        <v>4</v>
      </c>
      <c r="T2287">
        <v>2.38</v>
      </c>
      <c r="U2287" t="str">
        <f>IF(Append1[[#This Row],[total_intl_charge]] &lt;= MEDIAN(Append1[total_intl_charge]), "Low", "High")</f>
        <v>Low</v>
      </c>
      <c r="V2287">
        <v>2</v>
      </c>
      <c r="W2287" t="s">
        <v>23</v>
      </c>
      <c r="X2287" s="1" t="s">
        <v>23</v>
      </c>
      <c r="Y2287">
        <f>IF(Append1[[#This Row],[churn]]="yes", 1,0)</f>
        <v>0</v>
      </c>
      <c r="Z2287" t="str">
        <f>IF(Append1[[#This Row],[total_eve_charge]]&lt;=15,"Low",
IF(Append1[[#This Row],[total_eve_charge]]&lt;=19,"Medium","High"))</f>
        <v>High</v>
      </c>
      <c r="AA2287" s="1" t="str">
        <f>IF(Append1[[#This Row],[total_day_charge]]&gt;30,"Heavy User",
IF(Append1[[#This Row],[total_eve_charge]]&gt;20,"Evening User",
IF(Append1[[#This Row],[total_night_charge]]&gt;10,"Night User","Low User")))</f>
        <v>Evening User</v>
      </c>
    </row>
    <row r="2288" spans="1:27" x14ac:dyDescent="0.3">
      <c r="A2288">
        <v>1537</v>
      </c>
      <c r="B2288" s="1" t="s">
        <v>68</v>
      </c>
      <c r="C2288">
        <v>116</v>
      </c>
      <c r="D2288" s="1" t="s">
        <v>22</v>
      </c>
      <c r="E2288" s="1">
        <v>0</v>
      </c>
      <c r="F2288" s="1" t="s">
        <v>24</v>
      </c>
      <c r="G2288">
        <v>23</v>
      </c>
      <c r="H2288" t="str">
        <f>IF(Append1[[#This Row],[number_vmail_messages]]&lt;=10, "Low",
IF(Append1[[#This Row],[number_vmail_messages]]&lt;=25, "Medium", "High"))</f>
        <v>Medium</v>
      </c>
      <c r="I2288">
        <v>253</v>
      </c>
      <c r="J2288">
        <v>78</v>
      </c>
      <c r="K2288">
        <v>43.01</v>
      </c>
      <c r="L2288">
        <v>138.9</v>
      </c>
      <c r="M2288">
        <v>121</v>
      </c>
      <c r="N2288">
        <v>11.81</v>
      </c>
      <c r="O2288">
        <v>277.8</v>
      </c>
      <c r="P2288">
        <v>104</v>
      </c>
      <c r="Q2288">
        <v>12.5</v>
      </c>
      <c r="R2288">
        <v>11.8</v>
      </c>
      <c r="S2288">
        <v>3</v>
      </c>
      <c r="T2288">
        <v>3.19</v>
      </c>
      <c r="U2288" t="str">
        <f>IF(Append1[[#This Row],[total_intl_charge]] &lt;= MEDIAN(Append1[total_intl_charge]), "Low", "High")</f>
        <v>High</v>
      </c>
      <c r="V2288">
        <v>2</v>
      </c>
      <c r="W2288" t="s">
        <v>23</v>
      </c>
      <c r="X2288" s="1" t="s">
        <v>23</v>
      </c>
      <c r="Y2288">
        <f>IF(Append1[[#This Row],[churn]]="yes", 1,0)</f>
        <v>0</v>
      </c>
      <c r="Z2288" t="str">
        <f>IF(Append1[[#This Row],[total_eve_charge]]&lt;=15,"Low",
IF(Append1[[#This Row],[total_eve_charge]]&lt;=19,"Medium","High"))</f>
        <v>Low</v>
      </c>
      <c r="AA2288" s="1" t="str">
        <f>IF(Append1[[#This Row],[total_day_charge]]&gt;30,"Heavy User",
IF(Append1[[#This Row],[total_eve_charge]]&gt;20,"Evening User",
IF(Append1[[#This Row],[total_night_charge]]&gt;10,"Night User","Low User")))</f>
        <v>Heavy User</v>
      </c>
    </row>
    <row r="2289" spans="1:27" x14ac:dyDescent="0.3">
      <c r="A2289">
        <v>1538</v>
      </c>
      <c r="B2289" s="1" t="s">
        <v>21</v>
      </c>
      <c r="C2289">
        <v>138</v>
      </c>
      <c r="D2289" s="1" t="s">
        <v>26</v>
      </c>
      <c r="E2289" s="1">
        <v>0</v>
      </c>
      <c r="F2289" s="1" t="s">
        <v>24</v>
      </c>
      <c r="G2289">
        <v>26</v>
      </c>
      <c r="H2289" t="str">
        <f>IF(Append1[[#This Row],[number_vmail_messages]]&lt;=10, "Low",
IF(Append1[[#This Row],[number_vmail_messages]]&lt;=25, "Medium", "High"))</f>
        <v>High</v>
      </c>
      <c r="I2289">
        <v>183.9</v>
      </c>
      <c r="J2289">
        <v>83</v>
      </c>
      <c r="K2289">
        <v>31.26</v>
      </c>
      <c r="L2289">
        <v>240.7</v>
      </c>
      <c r="M2289">
        <v>93</v>
      </c>
      <c r="N2289">
        <v>20.46</v>
      </c>
      <c r="O2289">
        <v>185.7</v>
      </c>
      <c r="P2289">
        <v>125</v>
      </c>
      <c r="Q2289">
        <v>8.36</v>
      </c>
      <c r="R2289">
        <v>15</v>
      </c>
      <c r="S2289">
        <v>3</v>
      </c>
      <c r="T2289">
        <v>4.05</v>
      </c>
      <c r="U2289" t="str">
        <f>IF(Append1[[#This Row],[total_intl_charge]] &lt;= MEDIAN(Append1[total_intl_charge]), "Low", "High")</f>
        <v>High</v>
      </c>
      <c r="V2289">
        <v>1</v>
      </c>
      <c r="W2289" t="s">
        <v>23</v>
      </c>
      <c r="X2289" s="1" t="s">
        <v>23</v>
      </c>
      <c r="Y2289">
        <f>IF(Append1[[#This Row],[churn]]="yes", 1,0)</f>
        <v>0</v>
      </c>
      <c r="Z2289" t="str">
        <f>IF(Append1[[#This Row],[total_eve_charge]]&lt;=15,"Low",
IF(Append1[[#This Row],[total_eve_charge]]&lt;=19,"Medium","High"))</f>
        <v>High</v>
      </c>
      <c r="AA2289" s="1" t="str">
        <f>IF(Append1[[#This Row],[total_day_charge]]&gt;30,"Heavy User",
IF(Append1[[#This Row],[total_eve_charge]]&gt;20,"Evening User",
IF(Append1[[#This Row],[total_night_charge]]&gt;10,"Night User","Low User")))</f>
        <v>Heavy User</v>
      </c>
    </row>
    <row r="2290" spans="1:27" hidden="1" x14ac:dyDescent="0.3">
      <c r="A2290">
        <v>1539</v>
      </c>
      <c r="B2290" s="1" t="s">
        <v>40</v>
      </c>
      <c r="C2290">
        <v>120</v>
      </c>
      <c r="D2290" s="1" t="s">
        <v>22</v>
      </c>
      <c r="E2290" s="1">
        <v>0</v>
      </c>
      <c r="F2290" s="1" t="s">
        <v>23</v>
      </c>
      <c r="G2290">
        <v>0</v>
      </c>
      <c r="H2290" t="str">
        <f>IF(Append1[[#This Row],[number_vmail_messages]]&lt;=10, "Low",
IF(Append1[[#This Row],[number_vmail_messages]]&lt;=25, "Medium", "High"))</f>
        <v>Low</v>
      </c>
      <c r="I2290">
        <v>203.3</v>
      </c>
      <c r="J2290">
        <v>108</v>
      </c>
      <c r="K2290">
        <v>34.56</v>
      </c>
      <c r="L2290">
        <v>259.89999999999998</v>
      </c>
      <c r="M2290">
        <v>66</v>
      </c>
      <c r="N2290">
        <v>22.09</v>
      </c>
      <c r="O2290">
        <v>115.9</v>
      </c>
      <c r="P2290">
        <v>103</v>
      </c>
      <c r="Q2290">
        <v>5.22</v>
      </c>
      <c r="R2290">
        <v>7.8</v>
      </c>
      <c r="S2290">
        <v>2</v>
      </c>
      <c r="T2290">
        <v>2.11</v>
      </c>
      <c r="U2290" t="str">
        <f>IF(Append1[[#This Row],[total_intl_charge]] &lt;= MEDIAN(Append1[total_intl_charge]), "Low", "High")</f>
        <v>Low</v>
      </c>
      <c r="V2290">
        <v>3</v>
      </c>
      <c r="W2290" t="s">
        <v>23</v>
      </c>
      <c r="X2290" s="1" t="s">
        <v>23</v>
      </c>
      <c r="Y2290">
        <f>IF(Append1[[#This Row],[churn]]="yes", 1,0)</f>
        <v>0</v>
      </c>
      <c r="Z2290" t="str">
        <f>IF(Append1[[#This Row],[total_eve_charge]]&lt;=15,"Low",
IF(Append1[[#This Row],[total_eve_charge]]&lt;=19,"Medium","High"))</f>
        <v>High</v>
      </c>
      <c r="AA2290" s="1" t="str">
        <f>IF(Append1[[#This Row],[total_day_charge]]&gt;30,"Heavy User",
IF(Append1[[#This Row],[total_eve_charge]]&gt;20,"Evening User",
IF(Append1[[#This Row],[total_night_charge]]&gt;10,"Night User","Low User")))</f>
        <v>Heavy User</v>
      </c>
    </row>
    <row r="2291" spans="1:27" hidden="1" x14ac:dyDescent="0.3">
      <c r="A2291">
        <v>1540</v>
      </c>
      <c r="B2291" s="1" t="s">
        <v>37</v>
      </c>
      <c r="C2291">
        <v>102</v>
      </c>
      <c r="D2291" s="1" t="s">
        <v>32</v>
      </c>
      <c r="E2291" s="1">
        <v>0</v>
      </c>
      <c r="F2291" s="1" t="s">
        <v>23</v>
      </c>
      <c r="G2291">
        <v>0</v>
      </c>
      <c r="H2291" t="str">
        <f>IF(Append1[[#This Row],[number_vmail_messages]]&lt;=10, "Low",
IF(Append1[[#This Row],[number_vmail_messages]]&lt;=25, "Medium", "High"))</f>
        <v>Low</v>
      </c>
      <c r="I2291">
        <v>200.6</v>
      </c>
      <c r="J2291">
        <v>106</v>
      </c>
      <c r="K2291">
        <v>34.1</v>
      </c>
      <c r="L2291">
        <v>152.5</v>
      </c>
      <c r="M2291">
        <v>127</v>
      </c>
      <c r="N2291">
        <v>12.96</v>
      </c>
      <c r="O2291">
        <v>199.4</v>
      </c>
      <c r="P2291">
        <v>128</v>
      </c>
      <c r="Q2291">
        <v>8.9700000000000006</v>
      </c>
      <c r="R2291">
        <v>7.7</v>
      </c>
      <c r="S2291">
        <v>2</v>
      </c>
      <c r="T2291">
        <v>2.08</v>
      </c>
      <c r="U2291" t="str">
        <f>IF(Append1[[#This Row],[total_intl_charge]] &lt;= MEDIAN(Append1[total_intl_charge]), "Low", "High")</f>
        <v>Low</v>
      </c>
      <c r="V2291">
        <v>3</v>
      </c>
      <c r="W2291" t="s">
        <v>23</v>
      </c>
      <c r="X2291" s="1" t="s">
        <v>23</v>
      </c>
      <c r="Y2291">
        <f>IF(Append1[[#This Row],[churn]]="yes", 1,0)</f>
        <v>0</v>
      </c>
      <c r="Z2291" t="str">
        <f>IF(Append1[[#This Row],[total_eve_charge]]&lt;=15,"Low",
IF(Append1[[#This Row],[total_eve_charge]]&lt;=19,"Medium","High"))</f>
        <v>Low</v>
      </c>
      <c r="AA2291" s="1" t="str">
        <f>IF(Append1[[#This Row],[total_day_charge]]&gt;30,"Heavy User",
IF(Append1[[#This Row],[total_eve_charge]]&gt;20,"Evening User",
IF(Append1[[#This Row],[total_night_charge]]&gt;10,"Night User","Low User")))</f>
        <v>Heavy User</v>
      </c>
    </row>
    <row r="2292" spans="1:27" hidden="1" x14ac:dyDescent="0.3">
      <c r="A2292">
        <v>1541</v>
      </c>
      <c r="B2292" s="1" t="s">
        <v>64</v>
      </c>
      <c r="C2292">
        <v>95</v>
      </c>
      <c r="D2292" s="1" t="s">
        <v>22</v>
      </c>
      <c r="E2292" s="1">
        <v>0</v>
      </c>
      <c r="F2292" s="1" t="s">
        <v>23</v>
      </c>
      <c r="G2292">
        <v>0</v>
      </c>
      <c r="H2292" t="str">
        <f>IF(Append1[[#This Row],[number_vmail_messages]]&lt;=10, "Low",
IF(Append1[[#This Row],[number_vmail_messages]]&lt;=25, "Medium", "High"))</f>
        <v>Low</v>
      </c>
      <c r="I2292">
        <v>167.6</v>
      </c>
      <c r="J2292">
        <v>96</v>
      </c>
      <c r="K2292">
        <v>28.49</v>
      </c>
      <c r="L2292">
        <v>176</v>
      </c>
      <c r="M2292">
        <v>89</v>
      </c>
      <c r="N2292">
        <v>14.96</v>
      </c>
      <c r="O2292">
        <v>250.9</v>
      </c>
      <c r="P2292">
        <v>113</v>
      </c>
      <c r="Q2292">
        <v>11.29</v>
      </c>
      <c r="R2292">
        <v>13.4</v>
      </c>
      <c r="S2292">
        <v>6</v>
      </c>
      <c r="T2292">
        <v>3.62</v>
      </c>
      <c r="U2292" t="str">
        <f>IF(Append1[[#This Row],[total_intl_charge]] &lt;= MEDIAN(Append1[total_intl_charge]), "Low", "High")</f>
        <v>High</v>
      </c>
      <c r="V2292">
        <v>2</v>
      </c>
      <c r="W2292" t="s">
        <v>23</v>
      </c>
      <c r="X2292" s="1" t="s">
        <v>23</v>
      </c>
      <c r="Y2292">
        <f>IF(Append1[[#This Row],[churn]]="yes", 1,0)</f>
        <v>0</v>
      </c>
      <c r="Z2292" t="str">
        <f>IF(Append1[[#This Row],[total_eve_charge]]&lt;=15,"Low",
IF(Append1[[#This Row],[total_eve_charge]]&lt;=19,"Medium","High"))</f>
        <v>Low</v>
      </c>
      <c r="AA2292" s="1" t="str">
        <f>IF(Append1[[#This Row],[total_day_charge]]&gt;30,"Heavy User",
IF(Append1[[#This Row],[total_eve_charge]]&gt;20,"Evening User",
IF(Append1[[#This Row],[total_night_charge]]&gt;10,"Night User","Low User")))</f>
        <v>Night User</v>
      </c>
    </row>
    <row r="2293" spans="1:27" hidden="1" x14ac:dyDescent="0.3">
      <c r="A2293">
        <v>1542</v>
      </c>
      <c r="B2293" s="1" t="s">
        <v>56</v>
      </c>
      <c r="C2293">
        <v>102</v>
      </c>
      <c r="D2293" s="1" t="s">
        <v>32</v>
      </c>
      <c r="E2293" s="1">
        <v>0</v>
      </c>
      <c r="F2293" s="1" t="s">
        <v>23</v>
      </c>
      <c r="G2293">
        <v>0</v>
      </c>
      <c r="H2293" t="str">
        <f>IF(Append1[[#This Row],[number_vmail_messages]]&lt;=10, "Low",
IF(Append1[[#This Row],[number_vmail_messages]]&lt;=25, "Medium", "High"))</f>
        <v>Low</v>
      </c>
      <c r="I2293">
        <v>156.5</v>
      </c>
      <c r="J2293">
        <v>67</v>
      </c>
      <c r="K2293">
        <v>26.61</v>
      </c>
      <c r="L2293">
        <v>204.3</v>
      </c>
      <c r="M2293">
        <v>103</v>
      </c>
      <c r="N2293">
        <v>17.37</v>
      </c>
      <c r="O2293">
        <v>141.9</v>
      </c>
      <c r="P2293">
        <v>72</v>
      </c>
      <c r="Q2293">
        <v>6.39</v>
      </c>
      <c r="R2293">
        <v>9.9</v>
      </c>
      <c r="S2293">
        <v>2</v>
      </c>
      <c r="T2293">
        <v>2.67</v>
      </c>
      <c r="U2293" t="str">
        <f>IF(Append1[[#This Row],[total_intl_charge]] &lt;= MEDIAN(Append1[total_intl_charge]), "Low", "High")</f>
        <v>Low</v>
      </c>
      <c r="V2293">
        <v>2</v>
      </c>
      <c r="W2293" t="s">
        <v>23</v>
      </c>
      <c r="X2293" s="1" t="s">
        <v>23</v>
      </c>
      <c r="Y2293">
        <f>IF(Append1[[#This Row],[churn]]="yes", 1,0)</f>
        <v>0</v>
      </c>
      <c r="Z2293" t="str">
        <f>IF(Append1[[#This Row],[total_eve_charge]]&lt;=15,"Low",
IF(Append1[[#This Row],[total_eve_charge]]&lt;=19,"Medium","High"))</f>
        <v>Medium</v>
      </c>
      <c r="AA2293" s="1" t="str">
        <f>IF(Append1[[#This Row],[total_day_charge]]&gt;30,"Heavy User",
IF(Append1[[#This Row],[total_eve_charge]]&gt;20,"Evening User",
IF(Append1[[#This Row],[total_night_charge]]&gt;10,"Night User","Low User")))</f>
        <v>Low User</v>
      </c>
    </row>
    <row r="2294" spans="1:27" x14ac:dyDescent="0.3">
      <c r="A2294">
        <v>1543</v>
      </c>
      <c r="B2294" s="1" t="s">
        <v>68</v>
      </c>
      <c r="C2294">
        <v>89</v>
      </c>
      <c r="D2294" s="1" t="s">
        <v>22</v>
      </c>
      <c r="E2294" s="1">
        <v>0</v>
      </c>
      <c r="F2294" s="1" t="s">
        <v>24</v>
      </c>
      <c r="G2294">
        <v>25</v>
      </c>
      <c r="H2294" t="str">
        <f>IF(Append1[[#This Row],[number_vmail_messages]]&lt;=10, "Low",
IF(Append1[[#This Row],[number_vmail_messages]]&lt;=25, "Medium", "High"))</f>
        <v>Medium</v>
      </c>
      <c r="I2294">
        <v>215.1</v>
      </c>
      <c r="J2294">
        <v>140</v>
      </c>
      <c r="K2294">
        <v>36.57</v>
      </c>
      <c r="L2294">
        <v>197.4</v>
      </c>
      <c r="M2294">
        <v>69</v>
      </c>
      <c r="N2294">
        <v>16.78</v>
      </c>
      <c r="O2294">
        <v>162.1</v>
      </c>
      <c r="P2294">
        <v>117</v>
      </c>
      <c r="Q2294">
        <v>7.29</v>
      </c>
      <c r="R2294">
        <v>10.6</v>
      </c>
      <c r="S2294">
        <v>10</v>
      </c>
      <c r="T2294">
        <v>2.86</v>
      </c>
      <c r="U2294" t="str">
        <f>IF(Append1[[#This Row],[total_intl_charge]] &lt;= MEDIAN(Append1[total_intl_charge]), "Low", "High")</f>
        <v>High</v>
      </c>
      <c r="V2294">
        <v>1</v>
      </c>
      <c r="W2294" t="s">
        <v>23</v>
      </c>
      <c r="X2294" s="1" t="s">
        <v>23</v>
      </c>
      <c r="Y2294">
        <f>IF(Append1[[#This Row],[churn]]="yes", 1,0)</f>
        <v>0</v>
      </c>
      <c r="Z2294" t="str">
        <f>IF(Append1[[#This Row],[total_eve_charge]]&lt;=15,"Low",
IF(Append1[[#This Row],[total_eve_charge]]&lt;=19,"Medium","High"))</f>
        <v>Medium</v>
      </c>
      <c r="AA2294" s="1" t="str">
        <f>IF(Append1[[#This Row],[total_day_charge]]&gt;30,"Heavy User",
IF(Append1[[#This Row],[total_eve_charge]]&gt;20,"Evening User",
IF(Append1[[#This Row],[total_night_charge]]&gt;10,"Night User","Low User")))</f>
        <v>Heavy User</v>
      </c>
    </row>
    <row r="2295" spans="1:27" hidden="1" x14ac:dyDescent="0.3">
      <c r="A2295">
        <v>1544</v>
      </c>
      <c r="B2295" s="1" t="s">
        <v>60</v>
      </c>
      <c r="C2295">
        <v>50</v>
      </c>
      <c r="D2295" s="1" t="s">
        <v>32</v>
      </c>
      <c r="E2295" s="1">
        <v>0</v>
      </c>
      <c r="F2295" s="1" t="s">
        <v>23</v>
      </c>
      <c r="G2295">
        <v>0</v>
      </c>
      <c r="H2295" t="str">
        <f>IF(Append1[[#This Row],[number_vmail_messages]]&lt;=10, "Low",
IF(Append1[[#This Row],[number_vmail_messages]]&lt;=25, "Medium", "High"))</f>
        <v>Low</v>
      </c>
      <c r="I2295">
        <v>301.7</v>
      </c>
      <c r="J2295">
        <v>82</v>
      </c>
      <c r="K2295">
        <v>51.29</v>
      </c>
      <c r="L2295">
        <v>167.1</v>
      </c>
      <c r="M2295">
        <v>118</v>
      </c>
      <c r="N2295">
        <v>14.2</v>
      </c>
      <c r="O2295">
        <v>72.2</v>
      </c>
      <c r="P2295">
        <v>89</v>
      </c>
      <c r="Q2295">
        <v>3.25</v>
      </c>
      <c r="R2295">
        <v>10.5</v>
      </c>
      <c r="S2295">
        <v>6</v>
      </c>
      <c r="T2295">
        <v>2.84</v>
      </c>
      <c r="U2295" t="str">
        <f>IF(Append1[[#This Row],[total_intl_charge]] &lt;= MEDIAN(Append1[total_intl_charge]), "Low", "High")</f>
        <v>High</v>
      </c>
      <c r="V2295">
        <v>1</v>
      </c>
      <c r="W2295" t="s">
        <v>23</v>
      </c>
      <c r="X2295" s="1" t="s">
        <v>23</v>
      </c>
      <c r="Y2295">
        <f>IF(Append1[[#This Row],[churn]]="yes", 1,0)</f>
        <v>0</v>
      </c>
      <c r="Z2295" t="str">
        <f>IF(Append1[[#This Row],[total_eve_charge]]&lt;=15,"Low",
IF(Append1[[#This Row],[total_eve_charge]]&lt;=19,"Medium","High"))</f>
        <v>Low</v>
      </c>
      <c r="AA2295" s="1" t="str">
        <f>IF(Append1[[#This Row],[total_day_charge]]&gt;30,"Heavy User",
IF(Append1[[#This Row],[total_eve_charge]]&gt;20,"Evening User",
IF(Append1[[#This Row],[total_night_charge]]&gt;10,"Night User","Low User")))</f>
        <v>Heavy User</v>
      </c>
    </row>
    <row r="2296" spans="1:27" x14ac:dyDescent="0.3">
      <c r="A2296">
        <v>1545</v>
      </c>
      <c r="B2296" s="1" t="s">
        <v>67</v>
      </c>
      <c r="C2296">
        <v>93</v>
      </c>
      <c r="D2296" s="1" t="s">
        <v>22</v>
      </c>
      <c r="E2296" s="1">
        <v>0</v>
      </c>
      <c r="F2296" s="1" t="s">
        <v>24</v>
      </c>
      <c r="G2296">
        <v>42</v>
      </c>
      <c r="H2296" t="str">
        <f>IF(Append1[[#This Row],[number_vmail_messages]]&lt;=10, "Low",
IF(Append1[[#This Row],[number_vmail_messages]]&lt;=25, "Medium", "High"))</f>
        <v>High</v>
      </c>
      <c r="I2296">
        <v>152.30000000000001</v>
      </c>
      <c r="J2296">
        <v>90</v>
      </c>
      <c r="K2296">
        <v>25.89</v>
      </c>
      <c r="L2296">
        <v>267.5</v>
      </c>
      <c r="M2296">
        <v>102</v>
      </c>
      <c r="N2296">
        <v>22.74</v>
      </c>
      <c r="O2296">
        <v>266.89999999999998</v>
      </c>
      <c r="P2296">
        <v>130</v>
      </c>
      <c r="Q2296">
        <v>12.01</v>
      </c>
      <c r="R2296">
        <v>11.3</v>
      </c>
      <c r="S2296">
        <v>5</v>
      </c>
      <c r="T2296">
        <v>3.05</v>
      </c>
      <c r="U2296" t="str">
        <f>IF(Append1[[#This Row],[total_intl_charge]] &lt;= MEDIAN(Append1[total_intl_charge]), "Low", "High")</f>
        <v>High</v>
      </c>
      <c r="V2296">
        <v>7</v>
      </c>
      <c r="W2296" t="s">
        <v>23</v>
      </c>
      <c r="X2296" s="1" t="s">
        <v>23</v>
      </c>
      <c r="Y2296">
        <f>IF(Append1[[#This Row],[churn]]="yes", 1,0)</f>
        <v>0</v>
      </c>
      <c r="Z2296" t="str">
        <f>IF(Append1[[#This Row],[total_eve_charge]]&lt;=15,"Low",
IF(Append1[[#This Row],[total_eve_charge]]&lt;=19,"Medium","High"))</f>
        <v>High</v>
      </c>
      <c r="AA2296" s="1" t="str">
        <f>IF(Append1[[#This Row],[total_day_charge]]&gt;30,"Heavy User",
IF(Append1[[#This Row],[total_eve_charge]]&gt;20,"Evening User",
IF(Append1[[#This Row],[total_night_charge]]&gt;10,"Night User","Low User")))</f>
        <v>Evening User</v>
      </c>
    </row>
    <row r="2297" spans="1:27" hidden="1" x14ac:dyDescent="0.3">
      <c r="A2297">
        <v>1546</v>
      </c>
      <c r="B2297" s="1" t="s">
        <v>36</v>
      </c>
      <c r="C2297">
        <v>68</v>
      </c>
      <c r="D2297" s="1" t="s">
        <v>26</v>
      </c>
      <c r="E2297" s="1">
        <v>0</v>
      </c>
      <c r="F2297" s="1" t="s">
        <v>23</v>
      </c>
      <c r="G2297">
        <v>0</v>
      </c>
      <c r="H2297" t="str">
        <f>IF(Append1[[#This Row],[number_vmail_messages]]&lt;=10, "Low",
IF(Append1[[#This Row],[number_vmail_messages]]&lt;=25, "Medium", "High"))</f>
        <v>Low</v>
      </c>
      <c r="I2297">
        <v>195.4</v>
      </c>
      <c r="J2297">
        <v>116</v>
      </c>
      <c r="K2297">
        <v>33.22</v>
      </c>
      <c r="L2297">
        <v>212.1</v>
      </c>
      <c r="M2297">
        <v>101</v>
      </c>
      <c r="N2297">
        <v>18.03</v>
      </c>
      <c r="O2297">
        <v>138.4</v>
      </c>
      <c r="P2297">
        <v>134</v>
      </c>
      <c r="Q2297">
        <v>6.23</v>
      </c>
      <c r="R2297">
        <v>15.1</v>
      </c>
      <c r="S2297">
        <v>11</v>
      </c>
      <c r="T2297">
        <v>4.08</v>
      </c>
      <c r="U2297" t="str">
        <f>IF(Append1[[#This Row],[total_intl_charge]] &lt;= MEDIAN(Append1[total_intl_charge]), "Low", "High")</f>
        <v>High</v>
      </c>
      <c r="V2297">
        <v>1</v>
      </c>
      <c r="W2297" t="s">
        <v>23</v>
      </c>
      <c r="X2297" s="1" t="s">
        <v>23</v>
      </c>
      <c r="Y2297">
        <f>IF(Append1[[#This Row],[churn]]="yes", 1,0)</f>
        <v>0</v>
      </c>
      <c r="Z2297" t="str">
        <f>IF(Append1[[#This Row],[total_eve_charge]]&lt;=15,"Low",
IF(Append1[[#This Row],[total_eve_charge]]&lt;=19,"Medium","High"))</f>
        <v>Medium</v>
      </c>
      <c r="AA2297" s="1" t="str">
        <f>IF(Append1[[#This Row],[total_day_charge]]&gt;30,"Heavy User",
IF(Append1[[#This Row],[total_eve_charge]]&gt;20,"Evening User",
IF(Append1[[#This Row],[total_night_charge]]&gt;10,"Night User","Low User")))</f>
        <v>Heavy User</v>
      </c>
    </row>
    <row r="2298" spans="1:27" hidden="1" x14ac:dyDescent="0.3">
      <c r="A2298">
        <v>1547</v>
      </c>
      <c r="B2298" s="1" t="s">
        <v>30</v>
      </c>
      <c r="C2298">
        <v>70</v>
      </c>
      <c r="D2298" s="1" t="s">
        <v>32</v>
      </c>
      <c r="E2298" s="1">
        <v>0</v>
      </c>
      <c r="F2298" s="1" t="s">
        <v>23</v>
      </c>
      <c r="G2298">
        <v>0</v>
      </c>
      <c r="H2298" t="str">
        <f>IF(Append1[[#This Row],[number_vmail_messages]]&lt;=10, "Low",
IF(Append1[[#This Row],[number_vmail_messages]]&lt;=25, "Medium", "High"))</f>
        <v>Low</v>
      </c>
      <c r="I2298">
        <v>208.7</v>
      </c>
      <c r="J2298">
        <v>97</v>
      </c>
      <c r="K2298">
        <v>35.479999999999997</v>
      </c>
      <c r="L2298">
        <v>275.5</v>
      </c>
      <c r="M2298">
        <v>83</v>
      </c>
      <c r="N2298">
        <v>23.42</v>
      </c>
      <c r="O2298">
        <v>182.5</v>
      </c>
      <c r="P2298">
        <v>122</v>
      </c>
      <c r="Q2298">
        <v>8.2100000000000009</v>
      </c>
      <c r="R2298">
        <v>8</v>
      </c>
      <c r="S2298">
        <v>3</v>
      </c>
      <c r="T2298">
        <v>2.16</v>
      </c>
      <c r="U2298" t="str">
        <f>IF(Append1[[#This Row],[total_intl_charge]] &lt;= MEDIAN(Append1[total_intl_charge]), "Low", "High")</f>
        <v>Low</v>
      </c>
      <c r="V2298">
        <v>2</v>
      </c>
      <c r="W2298" t="s">
        <v>23</v>
      </c>
      <c r="X2298" s="1" t="s">
        <v>23</v>
      </c>
      <c r="Y2298">
        <f>IF(Append1[[#This Row],[churn]]="yes", 1,0)</f>
        <v>0</v>
      </c>
      <c r="Z2298" t="str">
        <f>IF(Append1[[#This Row],[total_eve_charge]]&lt;=15,"Low",
IF(Append1[[#This Row],[total_eve_charge]]&lt;=19,"Medium","High"))</f>
        <v>High</v>
      </c>
      <c r="AA2298" s="1" t="str">
        <f>IF(Append1[[#This Row],[total_day_charge]]&gt;30,"Heavy User",
IF(Append1[[#This Row],[total_eve_charge]]&gt;20,"Evening User",
IF(Append1[[#This Row],[total_night_charge]]&gt;10,"Night User","Low User")))</f>
        <v>Heavy User</v>
      </c>
    </row>
    <row r="2299" spans="1:27" x14ac:dyDescent="0.3">
      <c r="A2299">
        <v>1548</v>
      </c>
      <c r="B2299" s="1" t="s">
        <v>69</v>
      </c>
      <c r="C2299">
        <v>141</v>
      </c>
      <c r="D2299" s="1" t="s">
        <v>22</v>
      </c>
      <c r="E2299" s="1">
        <v>0</v>
      </c>
      <c r="F2299" s="1" t="s">
        <v>24</v>
      </c>
      <c r="G2299">
        <v>37</v>
      </c>
      <c r="H2299" t="str">
        <f>IF(Append1[[#This Row],[number_vmail_messages]]&lt;=10, "Low",
IF(Append1[[#This Row],[number_vmail_messages]]&lt;=25, "Medium", "High"))</f>
        <v>High</v>
      </c>
      <c r="I2299">
        <v>185.4</v>
      </c>
      <c r="J2299">
        <v>87</v>
      </c>
      <c r="K2299">
        <v>31.52</v>
      </c>
      <c r="L2299">
        <v>178.5</v>
      </c>
      <c r="M2299">
        <v>128</v>
      </c>
      <c r="N2299">
        <v>15.17</v>
      </c>
      <c r="O2299">
        <v>218.3</v>
      </c>
      <c r="P2299">
        <v>107</v>
      </c>
      <c r="Q2299">
        <v>9.82</v>
      </c>
      <c r="R2299">
        <v>8</v>
      </c>
      <c r="S2299">
        <v>3</v>
      </c>
      <c r="T2299">
        <v>2.16</v>
      </c>
      <c r="U2299" t="str">
        <f>IF(Append1[[#This Row],[total_intl_charge]] &lt;= MEDIAN(Append1[total_intl_charge]), "Low", "High")</f>
        <v>Low</v>
      </c>
      <c r="V2299">
        <v>4</v>
      </c>
      <c r="W2299" t="s">
        <v>23</v>
      </c>
      <c r="X2299" s="1" t="s">
        <v>23</v>
      </c>
      <c r="Y2299">
        <f>IF(Append1[[#This Row],[churn]]="yes", 1,0)</f>
        <v>0</v>
      </c>
      <c r="Z2299" t="str">
        <f>IF(Append1[[#This Row],[total_eve_charge]]&lt;=15,"Low",
IF(Append1[[#This Row],[total_eve_charge]]&lt;=19,"Medium","High"))</f>
        <v>Medium</v>
      </c>
      <c r="AA2299" s="1" t="str">
        <f>IF(Append1[[#This Row],[total_day_charge]]&gt;30,"Heavy User",
IF(Append1[[#This Row],[total_eve_charge]]&gt;20,"Evening User",
IF(Append1[[#This Row],[total_night_charge]]&gt;10,"Night User","Low User")))</f>
        <v>Heavy User</v>
      </c>
    </row>
    <row r="2300" spans="1:27" x14ac:dyDescent="0.3">
      <c r="A2300">
        <v>1549</v>
      </c>
      <c r="B2300" s="1" t="s">
        <v>42</v>
      </c>
      <c r="C2300">
        <v>112</v>
      </c>
      <c r="D2300" s="1" t="s">
        <v>22</v>
      </c>
      <c r="E2300" s="1">
        <v>0</v>
      </c>
      <c r="F2300" s="1" t="s">
        <v>24</v>
      </c>
      <c r="G2300">
        <v>17</v>
      </c>
      <c r="H2300" t="str">
        <f>IF(Append1[[#This Row],[number_vmail_messages]]&lt;=10, "Low",
IF(Append1[[#This Row],[number_vmail_messages]]&lt;=25, "Medium", "High"))</f>
        <v>Medium</v>
      </c>
      <c r="I2300">
        <v>183.2</v>
      </c>
      <c r="J2300">
        <v>95</v>
      </c>
      <c r="K2300">
        <v>31.14</v>
      </c>
      <c r="L2300">
        <v>252.8</v>
      </c>
      <c r="M2300">
        <v>125</v>
      </c>
      <c r="N2300">
        <v>21.49</v>
      </c>
      <c r="O2300">
        <v>156.69999999999999</v>
      </c>
      <c r="P2300">
        <v>95</v>
      </c>
      <c r="Q2300">
        <v>7.05</v>
      </c>
      <c r="R2300">
        <v>9.6999999999999993</v>
      </c>
      <c r="S2300">
        <v>3</v>
      </c>
      <c r="T2300">
        <v>2.62</v>
      </c>
      <c r="U2300" t="str">
        <f>IF(Append1[[#This Row],[total_intl_charge]] &lt;= MEDIAN(Append1[total_intl_charge]), "Low", "High")</f>
        <v>Low</v>
      </c>
      <c r="V2300">
        <v>0</v>
      </c>
      <c r="W2300" t="s">
        <v>23</v>
      </c>
      <c r="X2300" s="1" t="s">
        <v>23</v>
      </c>
      <c r="Y2300">
        <f>IF(Append1[[#This Row],[churn]]="yes", 1,0)</f>
        <v>0</v>
      </c>
      <c r="Z2300" t="str">
        <f>IF(Append1[[#This Row],[total_eve_charge]]&lt;=15,"Low",
IF(Append1[[#This Row],[total_eve_charge]]&lt;=19,"Medium","High"))</f>
        <v>High</v>
      </c>
      <c r="AA2300" s="1" t="str">
        <f>IF(Append1[[#This Row],[total_day_charge]]&gt;30,"Heavy User",
IF(Append1[[#This Row],[total_eve_charge]]&gt;20,"Evening User",
IF(Append1[[#This Row],[total_night_charge]]&gt;10,"Night User","Low User")))</f>
        <v>Heavy User</v>
      </c>
    </row>
    <row r="2301" spans="1:27" hidden="1" x14ac:dyDescent="0.3">
      <c r="A2301">
        <v>1550</v>
      </c>
      <c r="B2301" s="1" t="s">
        <v>52</v>
      </c>
      <c r="C2301">
        <v>117</v>
      </c>
      <c r="D2301" s="1" t="s">
        <v>26</v>
      </c>
      <c r="E2301" s="1">
        <v>1</v>
      </c>
      <c r="F2301" s="1" t="s">
        <v>23</v>
      </c>
      <c r="G2301">
        <v>0</v>
      </c>
      <c r="H2301" t="str">
        <f>IF(Append1[[#This Row],[number_vmail_messages]]&lt;=10, "Low",
IF(Append1[[#This Row],[number_vmail_messages]]&lt;=25, "Medium", "High"))</f>
        <v>Low</v>
      </c>
      <c r="I2301">
        <v>54.2</v>
      </c>
      <c r="J2301">
        <v>100</v>
      </c>
      <c r="K2301">
        <v>9.2100000000000009</v>
      </c>
      <c r="L2301">
        <v>303.2</v>
      </c>
      <c r="M2301">
        <v>84</v>
      </c>
      <c r="N2301">
        <v>25.77</v>
      </c>
      <c r="O2301">
        <v>171.8</v>
      </c>
      <c r="P2301">
        <v>84</v>
      </c>
      <c r="Q2301">
        <v>7.73</v>
      </c>
      <c r="R2301">
        <v>8.6</v>
      </c>
      <c r="S2301">
        <v>2</v>
      </c>
      <c r="T2301">
        <v>2.3199999999999998</v>
      </c>
      <c r="U2301" t="str">
        <f>IF(Append1[[#This Row],[total_intl_charge]] &lt;= MEDIAN(Append1[total_intl_charge]), "Low", "High")</f>
        <v>Low</v>
      </c>
      <c r="V2301">
        <v>1</v>
      </c>
      <c r="W2301" t="s">
        <v>24</v>
      </c>
      <c r="X2301" s="1" t="s">
        <v>24</v>
      </c>
      <c r="Y2301">
        <f>IF(Append1[[#This Row],[churn]]="yes", 1,0)</f>
        <v>1</v>
      </c>
      <c r="Z2301" t="str">
        <f>IF(Append1[[#This Row],[total_eve_charge]]&lt;=15,"Low",
IF(Append1[[#This Row],[total_eve_charge]]&lt;=19,"Medium","High"))</f>
        <v>High</v>
      </c>
      <c r="AA2301" s="1" t="str">
        <f>IF(Append1[[#This Row],[total_day_charge]]&gt;30,"Heavy User",
IF(Append1[[#This Row],[total_eve_charge]]&gt;20,"Evening User",
IF(Append1[[#This Row],[total_night_charge]]&gt;10,"Night User","Low User")))</f>
        <v>Evening User</v>
      </c>
    </row>
    <row r="2302" spans="1:27" x14ac:dyDescent="0.3">
      <c r="A2302">
        <v>1551</v>
      </c>
      <c r="B2302" s="1" t="s">
        <v>27</v>
      </c>
      <c r="C2302">
        <v>1</v>
      </c>
      <c r="D2302" s="1" t="s">
        <v>32</v>
      </c>
      <c r="E2302" s="1">
        <v>0</v>
      </c>
      <c r="F2302" s="1" t="s">
        <v>24</v>
      </c>
      <c r="G2302">
        <v>26</v>
      </c>
      <c r="H2302" t="str">
        <f>IF(Append1[[#This Row],[number_vmail_messages]]&lt;=10, "Low",
IF(Append1[[#This Row],[number_vmail_messages]]&lt;=25, "Medium", "High"))</f>
        <v>High</v>
      </c>
      <c r="I2302">
        <v>208</v>
      </c>
      <c r="J2302">
        <v>115</v>
      </c>
      <c r="K2302">
        <v>35.36</v>
      </c>
      <c r="L2302">
        <v>185</v>
      </c>
      <c r="M2302">
        <v>113</v>
      </c>
      <c r="N2302">
        <v>15.73</v>
      </c>
      <c r="O2302">
        <v>177.7</v>
      </c>
      <c r="P2302">
        <v>144</v>
      </c>
      <c r="Q2302">
        <v>8</v>
      </c>
      <c r="R2302">
        <v>8.1</v>
      </c>
      <c r="S2302">
        <v>9</v>
      </c>
      <c r="T2302">
        <v>2.19</v>
      </c>
      <c r="U2302" t="str">
        <f>IF(Append1[[#This Row],[total_intl_charge]] &lt;= MEDIAN(Append1[total_intl_charge]), "Low", "High")</f>
        <v>Low</v>
      </c>
      <c r="V2302">
        <v>1</v>
      </c>
      <c r="W2302" t="s">
        <v>23</v>
      </c>
      <c r="X2302" s="1" t="s">
        <v>23</v>
      </c>
      <c r="Y2302">
        <f>IF(Append1[[#This Row],[churn]]="yes", 1,0)</f>
        <v>0</v>
      </c>
      <c r="Z2302" t="str">
        <f>IF(Append1[[#This Row],[total_eve_charge]]&lt;=15,"Low",
IF(Append1[[#This Row],[total_eve_charge]]&lt;=19,"Medium","High"))</f>
        <v>Medium</v>
      </c>
      <c r="AA2302" s="1" t="str">
        <f>IF(Append1[[#This Row],[total_day_charge]]&gt;30,"Heavy User",
IF(Append1[[#This Row],[total_eve_charge]]&gt;20,"Evening User",
IF(Append1[[#This Row],[total_night_charge]]&gt;10,"Night User","Low User")))</f>
        <v>Heavy User</v>
      </c>
    </row>
    <row r="2303" spans="1:27" hidden="1" x14ac:dyDescent="0.3">
      <c r="A2303">
        <v>1552</v>
      </c>
      <c r="B2303" s="1" t="s">
        <v>25</v>
      </c>
      <c r="C2303">
        <v>70</v>
      </c>
      <c r="D2303" s="1" t="s">
        <v>22</v>
      </c>
      <c r="E2303" s="1">
        <v>0</v>
      </c>
      <c r="F2303" s="1" t="s">
        <v>23</v>
      </c>
      <c r="G2303">
        <v>0</v>
      </c>
      <c r="H2303" t="str">
        <f>IF(Append1[[#This Row],[number_vmail_messages]]&lt;=10, "Low",
IF(Append1[[#This Row],[number_vmail_messages]]&lt;=25, "Medium", "High"))</f>
        <v>Low</v>
      </c>
      <c r="I2303">
        <v>230.3</v>
      </c>
      <c r="J2303">
        <v>110</v>
      </c>
      <c r="K2303">
        <v>39.15</v>
      </c>
      <c r="L2303">
        <v>77.900000000000006</v>
      </c>
      <c r="M2303">
        <v>87</v>
      </c>
      <c r="N2303">
        <v>6.62</v>
      </c>
      <c r="O2303">
        <v>247.1</v>
      </c>
      <c r="P2303">
        <v>105</v>
      </c>
      <c r="Q2303">
        <v>11.12</v>
      </c>
      <c r="R2303">
        <v>13.2</v>
      </c>
      <c r="S2303">
        <v>4</v>
      </c>
      <c r="T2303">
        <v>3.56</v>
      </c>
      <c r="U2303" t="str">
        <f>IF(Append1[[#This Row],[total_intl_charge]] &lt;= MEDIAN(Append1[total_intl_charge]), "Low", "High")</f>
        <v>High</v>
      </c>
      <c r="V2303">
        <v>1</v>
      </c>
      <c r="W2303" t="s">
        <v>23</v>
      </c>
      <c r="X2303" s="1" t="s">
        <v>23</v>
      </c>
      <c r="Y2303">
        <f>IF(Append1[[#This Row],[churn]]="yes", 1,0)</f>
        <v>0</v>
      </c>
      <c r="Z2303" t="str">
        <f>IF(Append1[[#This Row],[total_eve_charge]]&lt;=15,"Low",
IF(Append1[[#This Row],[total_eve_charge]]&lt;=19,"Medium","High"))</f>
        <v>Low</v>
      </c>
      <c r="AA2303" s="1" t="str">
        <f>IF(Append1[[#This Row],[total_day_charge]]&gt;30,"Heavy User",
IF(Append1[[#This Row],[total_eve_charge]]&gt;20,"Evening User",
IF(Append1[[#This Row],[total_night_charge]]&gt;10,"Night User","Low User")))</f>
        <v>Heavy User</v>
      </c>
    </row>
    <row r="2304" spans="1:27" x14ac:dyDescent="0.3">
      <c r="A2304">
        <v>1553</v>
      </c>
      <c r="B2304" s="1" t="s">
        <v>64</v>
      </c>
      <c r="C2304">
        <v>87</v>
      </c>
      <c r="D2304" s="1" t="s">
        <v>26</v>
      </c>
      <c r="E2304" s="1">
        <v>0</v>
      </c>
      <c r="F2304" s="1" t="s">
        <v>24</v>
      </c>
      <c r="G2304">
        <v>22</v>
      </c>
      <c r="H2304" t="str">
        <f>IF(Append1[[#This Row],[number_vmail_messages]]&lt;=10, "Low",
IF(Append1[[#This Row],[number_vmail_messages]]&lt;=25, "Medium", "High"))</f>
        <v>Medium</v>
      </c>
      <c r="I2304">
        <v>240.8</v>
      </c>
      <c r="J2304">
        <v>102</v>
      </c>
      <c r="K2304">
        <v>40.94</v>
      </c>
      <c r="L2304">
        <v>75.900000000000006</v>
      </c>
      <c r="M2304">
        <v>106</v>
      </c>
      <c r="N2304">
        <v>6.45</v>
      </c>
      <c r="O2304">
        <v>224.6</v>
      </c>
      <c r="P2304">
        <v>115</v>
      </c>
      <c r="Q2304">
        <v>10.11</v>
      </c>
      <c r="R2304">
        <v>7.1</v>
      </c>
      <c r="S2304">
        <v>3</v>
      </c>
      <c r="T2304">
        <v>1.92</v>
      </c>
      <c r="U2304" t="str">
        <f>IF(Append1[[#This Row],[total_intl_charge]] &lt;= MEDIAN(Append1[total_intl_charge]), "Low", "High")</f>
        <v>Low</v>
      </c>
      <c r="V2304">
        <v>2</v>
      </c>
      <c r="W2304" t="s">
        <v>23</v>
      </c>
      <c r="X2304" s="1" t="s">
        <v>23</v>
      </c>
      <c r="Y2304">
        <f>IF(Append1[[#This Row],[churn]]="yes", 1,0)</f>
        <v>0</v>
      </c>
      <c r="Z2304" t="str">
        <f>IF(Append1[[#This Row],[total_eve_charge]]&lt;=15,"Low",
IF(Append1[[#This Row],[total_eve_charge]]&lt;=19,"Medium","High"))</f>
        <v>Low</v>
      </c>
      <c r="AA2304" s="1" t="str">
        <f>IF(Append1[[#This Row],[total_day_charge]]&gt;30,"Heavy User",
IF(Append1[[#This Row],[total_eve_charge]]&gt;20,"Evening User",
IF(Append1[[#This Row],[total_night_charge]]&gt;10,"Night User","Low User")))</f>
        <v>Heavy User</v>
      </c>
    </row>
    <row r="2305" spans="1:27" x14ac:dyDescent="0.3">
      <c r="A2305">
        <v>1554</v>
      </c>
      <c r="B2305" s="1" t="s">
        <v>71</v>
      </c>
      <c r="C2305">
        <v>52</v>
      </c>
      <c r="D2305" s="1" t="s">
        <v>26</v>
      </c>
      <c r="E2305" s="1">
        <v>0</v>
      </c>
      <c r="F2305" s="1" t="s">
        <v>24</v>
      </c>
      <c r="G2305">
        <v>21</v>
      </c>
      <c r="H2305" t="str">
        <f>IF(Append1[[#This Row],[number_vmail_messages]]&lt;=10, "Low",
IF(Append1[[#This Row],[number_vmail_messages]]&lt;=25, "Medium", "High"))</f>
        <v>Medium</v>
      </c>
      <c r="I2305">
        <v>195.7</v>
      </c>
      <c r="J2305">
        <v>119</v>
      </c>
      <c r="K2305">
        <v>33.270000000000003</v>
      </c>
      <c r="L2305">
        <v>106.2</v>
      </c>
      <c r="M2305">
        <v>95</v>
      </c>
      <c r="N2305">
        <v>9.0299999999999994</v>
      </c>
      <c r="O2305">
        <v>157.4</v>
      </c>
      <c r="P2305">
        <v>94</v>
      </c>
      <c r="Q2305">
        <v>7.08</v>
      </c>
      <c r="R2305">
        <v>5.3</v>
      </c>
      <c r="S2305">
        <v>3</v>
      </c>
      <c r="T2305">
        <v>1.43</v>
      </c>
      <c r="U2305" t="str">
        <f>IF(Append1[[#This Row],[total_intl_charge]] &lt;= MEDIAN(Append1[total_intl_charge]), "Low", "High")</f>
        <v>Low</v>
      </c>
      <c r="V2305">
        <v>2</v>
      </c>
      <c r="W2305" t="s">
        <v>23</v>
      </c>
      <c r="X2305" s="1" t="s">
        <v>23</v>
      </c>
      <c r="Y2305">
        <f>IF(Append1[[#This Row],[churn]]="yes", 1,0)</f>
        <v>0</v>
      </c>
      <c r="Z2305" t="str">
        <f>IF(Append1[[#This Row],[total_eve_charge]]&lt;=15,"Low",
IF(Append1[[#This Row],[total_eve_charge]]&lt;=19,"Medium","High"))</f>
        <v>Low</v>
      </c>
      <c r="AA2305" s="1" t="str">
        <f>IF(Append1[[#This Row],[total_day_charge]]&gt;30,"Heavy User",
IF(Append1[[#This Row],[total_eve_charge]]&gt;20,"Evening User",
IF(Append1[[#This Row],[total_night_charge]]&gt;10,"Night User","Low User")))</f>
        <v>Heavy User</v>
      </c>
    </row>
    <row r="2306" spans="1:27" hidden="1" x14ac:dyDescent="0.3">
      <c r="A2306">
        <v>1555</v>
      </c>
      <c r="B2306" s="1" t="s">
        <v>47</v>
      </c>
      <c r="C2306">
        <v>97</v>
      </c>
      <c r="D2306" s="1" t="s">
        <v>32</v>
      </c>
      <c r="E2306" s="1">
        <v>0</v>
      </c>
      <c r="F2306" s="1" t="s">
        <v>23</v>
      </c>
      <c r="G2306">
        <v>0</v>
      </c>
      <c r="H2306" t="str">
        <f>IF(Append1[[#This Row],[number_vmail_messages]]&lt;=10, "Low",
IF(Append1[[#This Row],[number_vmail_messages]]&lt;=25, "Medium", "High"))</f>
        <v>Low</v>
      </c>
      <c r="I2306">
        <v>276.10000000000002</v>
      </c>
      <c r="J2306">
        <v>82</v>
      </c>
      <c r="K2306">
        <v>46.94</v>
      </c>
      <c r="L2306">
        <v>201.1</v>
      </c>
      <c r="M2306">
        <v>106</v>
      </c>
      <c r="N2306">
        <v>17.09</v>
      </c>
      <c r="O2306">
        <v>231.3</v>
      </c>
      <c r="P2306">
        <v>73</v>
      </c>
      <c r="Q2306">
        <v>10.41</v>
      </c>
      <c r="R2306">
        <v>8.9</v>
      </c>
      <c r="S2306">
        <v>4</v>
      </c>
      <c r="T2306">
        <v>2.4</v>
      </c>
      <c r="U2306" t="str">
        <f>IF(Append1[[#This Row],[total_intl_charge]] &lt;= MEDIAN(Append1[total_intl_charge]), "Low", "High")</f>
        <v>Low</v>
      </c>
      <c r="V2306">
        <v>0</v>
      </c>
      <c r="W2306" t="s">
        <v>24</v>
      </c>
      <c r="X2306" s="1" t="s">
        <v>23</v>
      </c>
      <c r="Y2306">
        <f>IF(Append1[[#This Row],[churn]]="yes", 1,0)</f>
        <v>1</v>
      </c>
      <c r="Z2306" t="str">
        <f>IF(Append1[[#This Row],[total_eve_charge]]&lt;=15,"Low",
IF(Append1[[#This Row],[total_eve_charge]]&lt;=19,"Medium","High"))</f>
        <v>Medium</v>
      </c>
      <c r="AA2306" s="1" t="str">
        <f>IF(Append1[[#This Row],[total_day_charge]]&gt;30,"Heavy User",
IF(Append1[[#This Row],[total_eve_charge]]&gt;20,"Evening User",
IF(Append1[[#This Row],[total_night_charge]]&gt;10,"Night User","Low User")))</f>
        <v>Heavy User</v>
      </c>
    </row>
    <row r="2307" spans="1:27" hidden="1" x14ac:dyDescent="0.3">
      <c r="A2307">
        <v>1556</v>
      </c>
      <c r="B2307" s="1" t="s">
        <v>74</v>
      </c>
      <c r="C2307">
        <v>105</v>
      </c>
      <c r="D2307" s="1" t="s">
        <v>32</v>
      </c>
      <c r="E2307" s="1">
        <v>0</v>
      </c>
      <c r="F2307" s="1" t="s">
        <v>23</v>
      </c>
      <c r="G2307">
        <v>0</v>
      </c>
      <c r="H2307" t="str">
        <f>IF(Append1[[#This Row],[number_vmail_messages]]&lt;=10, "Low",
IF(Append1[[#This Row],[number_vmail_messages]]&lt;=25, "Medium", "High"))</f>
        <v>Low</v>
      </c>
      <c r="I2307">
        <v>166.1</v>
      </c>
      <c r="J2307">
        <v>93</v>
      </c>
      <c r="K2307">
        <v>28.24</v>
      </c>
      <c r="L2307">
        <v>175.9</v>
      </c>
      <c r="M2307">
        <v>106</v>
      </c>
      <c r="N2307">
        <v>14.95</v>
      </c>
      <c r="O2307">
        <v>243.5</v>
      </c>
      <c r="P2307">
        <v>55</v>
      </c>
      <c r="Q2307">
        <v>10.96</v>
      </c>
      <c r="R2307">
        <v>16.2</v>
      </c>
      <c r="S2307">
        <v>3</v>
      </c>
      <c r="T2307">
        <v>4.37</v>
      </c>
      <c r="U2307" t="str">
        <f>IF(Append1[[#This Row],[total_intl_charge]] &lt;= MEDIAN(Append1[total_intl_charge]), "Low", "High")</f>
        <v>High</v>
      </c>
      <c r="V2307">
        <v>2</v>
      </c>
      <c r="W2307" t="s">
        <v>23</v>
      </c>
      <c r="X2307" s="1" t="s">
        <v>23</v>
      </c>
      <c r="Y2307">
        <f>IF(Append1[[#This Row],[churn]]="yes", 1,0)</f>
        <v>0</v>
      </c>
      <c r="Z2307" t="str">
        <f>IF(Append1[[#This Row],[total_eve_charge]]&lt;=15,"Low",
IF(Append1[[#This Row],[total_eve_charge]]&lt;=19,"Medium","High"))</f>
        <v>Low</v>
      </c>
      <c r="AA2307" s="1" t="str">
        <f>IF(Append1[[#This Row],[total_day_charge]]&gt;30,"Heavy User",
IF(Append1[[#This Row],[total_eve_charge]]&gt;20,"Evening User",
IF(Append1[[#This Row],[total_night_charge]]&gt;10,"Night User","Low User")))</f>
        <v>Night User</v>
      </c>
    </row>
    <row r="2308" spans="1:27" x14ac:dyDescent="0.3">
      <c r="A2308">
        <v>1557</v>
      </c>
      <c r="B2308" s="1" t="s">
        <v>49</v>
      </c>
      <c r="C2308">
        <v>77</v>
      </c>
      <c r="D2308" s="1" t="s">
        <v>26</v>
      </c>
      <c r="E2308" s="1">
        <v>0</v>
      </c>
      <c r="F2308" s="1" t="s">
        <v>24</v>
      </c>
      <c r="G2308">
        <v>28</v>
      </c>
      <c r="H2308" t="str">
        <f>IF(Append1[[#This Row],[number_vmail_messages]]&lt;=10, "Low",
IF(Append1[[#This Row],[number_vmail_messages]]&lt;=25, "Medium", "High"))</f>
        <v>High</v>
      </c>
      <c r="I2308">
        <v>135.9</v>
      </c>
      <c r="J2308">
        <v>117</v>
      </c>
      <c r="K2308">
        <v>23.1</v>
      </c>
      <c r="L2308">
        <v>244.5</v>
      </c>
      <c r="M2308">
        <v>102</v>
      </c>
      <c r="N2308">
        <v>20.78</v>
      </c>
      <c r="O2308">
        <v>207.5</v>
      </c>
      <c r="P2308">
        <v>74</v>
      </c>
      <c r="Q2308">
        <v>9.34</v>
      </c>
      <c r="R2308">
        <v>11.5</v>
      </c>
      <c r="S2308">
        <v>3</v>
      </c>
      <c r="T2308">
        <v>3.11</v>
      </c>
      <c r="U2308" t="str">
        <f>IF(Append1[[#This Row],[total_intl_charge]] &lt;= MEDIAN(Append1[total_intl_charge]), "Low", "High")</f>
        <v>High</v>
      </c>
      <c r="V2308">
        <v>4</v>
      </c>
      <c r="W2308" t="s">
        <v>24</v>
      </c>
      <c r="X2308" s="1" t="s">
        <v>23</v>
      </c>
      <c r="Y2308">
        <f>IF(Append1[[#This Row],[churn]]="yes", 1,0)</f>
        <v>1</v>
      </c>
      <c r="Z2308" t="str">
        <f>IF(Append1[[#This Row],[total_eve_charge]]&lt;=15,"Low",
IF(Append1[[#This Row],[total_eve_charge]]&lt;=19,"Medium","High"))</f>
        <v>High</v>
      </c>
      <c r="AA2308" s="1" t="str">
        <f>IF(Append1[[#This Row],[total_day_charge]]&gt;30,"Heavy User",
IF(Append1[[#This Row],[total_eve_charge]]&gt;20,"Evening User",
IF(Append1[[#This Row],[total_night_charge]]&gt;10,"Night User","Low User")))</f>
        <v>Evening User</v>
      </c>
    </row>
    <row r="2309" spans="1:27" hidden="1" x14ac:dyDescent="0.3">
      <c r="A2309">
        <v>1558</v>
      </c>
      <c r="B2309" s="1" t="s">
        <v>72</v>
      </c>
      <c r="C2309">
        <v>80</v>
      </c>
      <c r="D2309" s="1" t="s">
        <v>22</v>
      </c>
      <c r="E2309" s="1">
        <v>1</v>
      </c>
      <c r="F2309" s="1" t="s">
        <v>23</v>
      </c>
      <c r="G2309">
        <v>0</v>
      </c>
      <c r="H2309" t="str">
        <f>IF(Append1[[#This Row],[number_vmail_messages]]&lt;=10, "Low",
IF(Append1[[#This Row],[number_vmail_messages]]&lt;=25, "Medium", "High"))</f>
        <v>Low</v>
      </c>
      <c r="I2309">
        <v>189.1</v>
      </c>
      <c r="J2309">
        <v>122</v>
      </c>
      <c r="K2309">
        <v>32.15</v>
      </c>
      <c r="L2309">
        <v>223.2</v>
      </c>
      <c r="M2309">
        <v>92</v>
      </c>
      <c r="N2309">
        <v>18.97</v>
      </c>
      <c r="O2309">
        <v>269</v>
      </c>
      <c r="P2309">
        <v>116</v>
      </c>
      <c r="Q2309">
        <v>12.11</v>
      </c>
      <c r="R2309">
        <v>13.9</v>
      </c>
      <c r="S2309">
        <v>3</v>
      </c>
      <c r="T2309">
        <v>3.75</v>
      </c>
      <c r="U2309" t="str">
        <f>IF(Append1[[#This Row],[total_intl_charge]] &lt;= MEDIAN(Append1[total_intl_charge]), "Low", "High")</f>
        <v>High</v>
      </c>
      <c r="V2309">
        <v>2</v>
      </c>
      <c r="W2309" t="s">
        <v>24</v>
      </c>
      <c r="X2309" s="1" t="s">
        <v>24</v>
      </c>
      <c r="Y2309">
        <f>IF(Append1[[#This Row],[churn]]="yes", 1,0)</f>
        <v>1</v>
      </c>
      <c r="Z2309" t="str">
        <f>IF(Append1[[#This Row],[total_eve_charge]]&lt;=15,"Low",
IF(Append1[[#This Row],[total_eve_charge]]&lt;=19,"Medium","High"))</f>
        <v>Medium</v>
      </c>
      <c r="AA2309" s="1" t="str">
        <f>IF(Append1[[#This Row],[total_day_charge]]&gt;30,"Heavy User",
IF(Append1[[#This Row],[total_eve_charge]]&gt;20,"Evening User",
IF(Append1[[#This Row],[total_night_charge]]&gt;10,"Night User","Low User")))</f>
        <v>Heavy User</v>
      </c>
    </row>
    <row r="2310" spans="1:27" x14ac:dyDescent="0.3">
      <c r="A2310">
        <v>1559</v>
      </c>
      <c r="B2310" s="1" t="s">
        <v>52</v>
      </c>
      <c r="C2310">
        <v>120</v>
      </c>
      <c r="D2310" s="1" t="s">
        <v>26</v>
      </c>
      <c r="E2310" s="1">
        <v>0</v>
      </c>
      <c r="F2310" s="1" t="s">
        <v>24</v>
      </c>
      <c r="G2310">
        <v>43</v>
      </c>
      <c r="H2310" t="str">
        <f>IF(Append1[[#This Row],[number_vmail_messages]]&lt;=10, "Low",
IF(Append1[[#This Row],[number_vmail_messages]]&lt;=25, "Medium", "High"))</f>
        <v>High</v>
      </c>
      <c r="I2310">
        <v>177.9</v>
      </c>
      <c r="J2310">
        <v>117</v>
      </c>
      <c r="K2310">
        <v>30.24</v>
      </c>
      <c r="L2310">
        <v>175.1</v>
      </c>
      <c r="M2310">
        <v>70</v>
      </c>
      <c r="N2310">
        <v>14.88</v>
      </c>
      <c r="O2310">
        <v>161.30000000000001</v>
      </c>
      <c r="P2310">
        <v>117</v>
      </c>
      <c r="Q2310">
        <v>7.26</v>
      </c>
      <c r="R2310">
        <v>11.5</v>
      </c>
      <c r="S2310">
        <v>4</v>
      </c>
      <c r="T2310">
        <v>3.11</v>
      </c>
      <c r="U2310" t="str">
        <f>IF(Append1[[#This Row],[total_intl_charge]] &lt;= MEDIAN(Append1[total_intl_charge]), "Low", "High")</f>
        <v>High</v>
      </c>
      <c r="V2310">
        <v>1</v>
      </c>
      <c r="W2310" t="s">
        <v>23</v>
      </c>
      <c r="X2310" s="1" t="s">
        <v>23</v>
      </c>
      <c r="Y2310">
        <f>IF(Append1[[#This Row],[churn]]="yes", 1,0)</f>
        <v>0</v>
      </c>
      <c r="Z2310" t="str">
        <f>IF(Append1[[#This Row],[total_eve_charge]]&lt;=15,"Low",
IF(Append1[[#This Row],[total_eve_charge]]&lt;=19,"Medium","High"))</f>
        <v>Low</v>
      </c>
      <c r="AA2310" s="1" t="str">
        <f>IF(Append1[[#This Row],[total_day_charge]]&gt;30,"Heavy User",
IF(Append1[[#This Row],[total_eve_charge]]&gt;20,"Evening User",
IF(Append1[[#This Row],[total_night_charge]]&gt;10,"Night User","Low User")))</f>
        <v>Heavy User</v>
      </c>
    </row>
    <row r="2311" spans="1:27" x14ac:dyDescent="0.3">
      <c r="A2311">
        <v>1560</v>
      </c>
      <c r="B2311" s="1" t="s">
        <v>36</v>
      </c>
      <c r="C2311">
        <v>54</v>
      </c>
      <c r="D2311" s="1" t="s">
        <v>32</v>
      </c>
      <c r="E2311" s="1">
        <v>0</v>
      </c>
      <c r="F2311" s="1" t="s">
        <v>24</v>
      </c>
      <c r="G2311">
        <v>39</v>
      </c>
      <c r="H2311" t="str">
        <f>IF(Append1[[#This Row],[number_vmail_messages]]&lt;=10, "Low",
IF(Append1[[#This Row],[number_vmail_messages]]&lt;=25, "Medium", "High"))</f>
        <v>High</v>
      </c>
      <c r="I2311">
        <v>143.9</v>
      </c>
      <c r="J2311">
        <v>73</v>
      </c>
      <c r="K2311">
        <v>24.46</v>
      </c>
      <c r="L2311">
        <v>210.3</v>
      </c>
      <c r="M2311">
        <v>117</v>
      </c>
      <c r="N2311">
        <v>17.88</v>
      </c>
      <c r="O2311">
        <v>129.19999999999999</v>
      </c>
      <c r="P2311">
        <v>117</v>
      </c>
      <c r="Q2311">
        <v>5.81</v>
      </c>
      <c r="R2311">
        <v>12.5</v>
      </c>
      <c r="S2311">
        <v>8</v>
      </c>
      <c r="T2311">
        <v>3.38</v>
      </c>
      <c r="U2311" t="str">
        <f>IF(Append1[[#This Row],[total_intl_charge]] &lt;= MEDIAN(Append1[total_intl_charge]), "Low", "High")</f>
        <v>High</v>
      </c>
      <c r="V2311">
        <v>2</v>
      </c>
      <c r="W2311" t="s">
        <v>23</v>
      </c>
      <c r="X2311" s="1" t="s">
        <v>23</v>
      </c>
      <c r="Y2311">
        <f>IF(Append1[[#This Row],[churn]]="yes", 1,0)</f>
        <v>0</v>
      </c>
      <c r="Z2311" t="str">
        <f>IF(Append1[[#This Row],[total_eve_charge]]&lt;=15,"Low",
IF(Append1[[#This Row],[total_eve_charge]]&lt;=19,"Medium","High"))</f>
        <v>Medium</v>
      </c>
      <c r="AA2311" s="1" t="str">
        <f>IF(Append1[[#This Row],[total_day_charge]]&gt;30,"Heavy User",
IF(Append1[[#This Row],[total_eve_charge]]&gt;20,"Evening User",
IF(Append1[[#This Row],[total_night_charge]]&gt;10,"Night User","Low User")))</f>
        <v>Low User</v>
      </c>
    </row>
    <row r="2312" spans="1:27" hidden="1" x14ac:dyDescent="0.3">
      <c r="A2312">
        <v>1561</v>
      </c>
      <c r="B2312" s="1" t="s">
        <v>45</v>
      </c>
      <c r="C2312">
        <v>148</v>
      </c>
      <c r="D2312" s="1" t="s">
        <v>26</v>
      </c>
      <c r="E2312" s="1">
        <v>1</v>
      </c>
      <c r="F2312" s="1" t="s">
        <v>23</v>
      </c>
      <c r="G2312">
        <v>0</v>
      </c>
      <c r="H2312" t="str">
        <f>IF(Append1[[#This Row],[number_vmail_messages]]&lt;=10, "Low",
IF(Append1[[#This Row],[number_vmail_messages]]&lt;=25, "Medium", "High"))</f>
        <v>Low</v>
      </c>
      <c r="I2312">
        <v>148.19999999999999</v>
      </c>
      <c r="J2312">
        <v>138</v>
      </c>
      <c r="K2312">
        <v>25.19</v>
      </c>
      <c r="L2312">
        <v>159.6</v>
      </c>
      <c r="M2312">
        <v>123</v>
      </c>
      <c r="N2312">
        <v>13.57</v>
      </c>
      <c r="O2312">
        <v>197.4</v>
      </c>
      <c r="P2312">
        <v>62</v>
      </c>
      <c r="Q2312">
        <v>8.8800000000000008</v>
      </c>
      <c r="R2312">
        <v>8.6</v>
      </c>
      <c r="S2312">
        <v>3</v>
      </c>
      <c r="T2312">
        <v>2.3199999999999998</v>
      </c>
      <c r="U2312" t="str">
        <f>IF(Append1[[#This Row],[total_intl_charge]] &lt;= MEDIAN(Append1[total_intl_charge]), "Low", "High")</f>
        <v>Low</v>
      </c>
      <c r="V2312">
        <v>2</v>
      </c>
      <c r="W2312" t="s">
        <v>23</v>
      </c>
      <c r="X2312" s="1" t="s">
        <v>24</v>
      </c>
      <c r="Y2312">
        <f>IF(Append1[[#This Row],[churn]]="yes", 1,0)</f>
        <v>0</v>
      </c>
      <c r="Z2312" t="str">
        <f>IF(Append1[[#This Row],[total_eve_charge]]&lt;=15,"Low",
IF(Append1[[#This Row],[total_eve_charge]]&lt;=19,"Medium","High"))</f>
        <v>Low</v>
      </c>
      <c r="AA2312" s="1" t="str">
        <f>IF(Append1[[#This Row],[total_day_charge]]&gt;30,"Heavy User",
IF(Append1[[#This Row],[total_eve_charge]]&gt;20,"Evening User",
IF(Append1[[#This Row],[total_night_charge]]&gt;10,"Night User","Low User")))</f>
        <v>Low User</v>
      </c>
    </row>
    <row r="2313" spans="1:27" hidden="1" x14ac:dyDescent="0.3">
      <c r="A2313">
        <v>1562</v>
      </c>
      <c r="B2313" s="1" t="s">
        <v>53</v>
      </c>
      <c r="C2313">
        <v>119</v>
      </c>
      <c r="D2313" s="1" t="s">
        <v>32</v>
      </c>
      <c r="E2313" s="1">
        <v>0</v>
      </c>
      <c r="F2313" s="1" t="s">
        <v>23</v>
      </c>
      <c r="G2313">
        <v>0</v>
      </c>
      <c r="H2313" t="str">
        <f>IF(Append1[[#This Row],[number_vmail_messages]]&lt;=10, "Low",
IF(Append1[[#This Row],[number_vmail_messages]]&lt;=25, "Medium", "High"))</f>
        <v>Low</v>
      </c>
      <c r="I2313">
        <v>287.10000000000002</v>
      </c>
      <c r="J2313">
        <v>115</v>
      </c>
      <c r="K2313">
        <v>48.81</v>
      </c>
      <c r="L2313">
        <v>159.30000000000001</v>
      </c>
      <c r="M2313">
        <v>99</v>
      </c>
      <c r="N2313">
        <v>13.54</v>
      </c>
      <c r="O2313">
        <v>216.8</v>
      </c>
      <c r="P2313">
        <v>86</v>
      </c>
      <c r="Q2313">
        <v>9.76</v>
      </c>
      <c r="R2313">
        <v>13.9</v>
      </c>
      <c r="S2313">
        <v>1</v>
      </c>
      <c r="T2313">
        <v>3.75</v>
      </c>
      <c r="U2313" t="str">
        <f>IF(Append1[[#This Row],[total_intl_charge]] &lt;= MEDIAN(Append1[total_intl_charge]), "Low", "High")</f>
        <v>High</v>
      </c>
      <c r="V2313">
        <v>2</v>
      </c>
      <c r="W2313" t="s">
        <v>24</v>
      </c>
      <c r="X2313" s="1" t="s">
        <v>23</v>
      </c>
      <c r="Y2313">
        <f>IF(Append1[[#This Row],[churn]]="yes", 1,0)</f>
        <v>1</v>
      </c>
      <c r="Z2313" t="str">
        <f>IF(Append1[[#This Row],[total_eve_charge]]&lt;=15,"Low",
IF(Append1[[#This Row],[total_eve_charge]]&lt;=19,"Medium","High"))</f>
        <v>Low</v>
      </c>
      <c r="AA2313" s="1" t="str">
        <f>IF(Append1[[#This Row],[total_day_charge]]&gt;30,"Heavy User",
IF(Append1[[#This Row],[total_eve_charge]]&gt;20,"Evening User",
IF(Append1[[#This Row],[total_night_charge]]&gt;10,"Night User","Low User")))</f>
        <v>Heavy User</v>
      </c>
    </row>
    <row r="2314" spans="1:27" x14ac:dyDescent="0.3">
      <c r="A2314">
        <v>1563</v>
      </c>
      <c r="B2314" s="1" t="s">
        <v>72</v>
      </c>
      <c r="C2314">
        <v>162</v>
      </c>
      <c r="D2314" s="1" t="s">
        <v>32</v>
      </c>
      <c r="E2314" s="1">
        <v>0</v>
      </c>
      <c r="F2314" s="1" t="s">
        <v>24</v>
      </c>
      <c r="G2314">
        <v>26</v>
      </c>
      <c r="H2314" t="str">
        <f>IF(Append1[[#This Row],[number_vmail_messages]]&lt;=10, "Low",
IF(Append1[[#This Row],[number_vmail_messages]]&lt;=25, "Medium", "High"))</f>
        <v>High</v>
      </c>
      <c r="I2314">
        <v>179.7</v>
      </c>
      <c r="J2314">
        <v>144</v>
      </c>
      <c r="K2314">
        <v>30.55</v>
      </c>
      <c r="L2314">
        <v>218.1</v>
      </c>
      <c r="M2314">
        <v>129</v>
      </c>
      <c r="N2314">
        <v>18.54</v>
      </c>
      <c r="O2314">
        <v>212.3</v>
      </c>
      <c r="P2314">
        <v>105</v>
      </c>
      <c r="Q2314">
        <v>9.5500000000000007</v>
      </c>
      <c r="R2314">
        <v>9.3000000000000007</v>
      </c>
      <c r="S2314">
        <v>8</v>
      </c>
      <c r="T2314">
        <v>2.5099999999999998</v>
      </c>
      <c r="U2314" t="str">
        <f>IF(Append1[[#This Row],[total_intl_charge]] &lt;= MEDIAN(Append1[total_intl_charge]), "Low", "High")</f>
        <v>Low</v>
      </c>
      <c r="V2314">
        <v>1</v>
      </c>
      <c r="W2314" t="s">
        <v>24</v>
      </c>
      <c r="X2314" s="1" t="s">
        <v>23</v>
      </c>
      <c r="Y2314">
        <f>IF(Append1[[#This Row],[churn]]="yes", 1,0)</f>
        <v>1</v>
      </c>
      <c r="Z2314" t="str">
        <f>IF(Append1[[#This Row],[total_eve_charge]]&lt;=15,"Low",
IF(Append1[[#This Row],[total_eve_charge]]&lt;=19,"Medium","High"))</f>
        <v>Medium</v>
      </c>
      <c r="AA2314" s="1" t="str">
        <f>IF(Append1[[#This Row],[total_day_charge]]&gt;30,"Heavy User",
IF(Append1[[#This Row],[total_eve_charge]]&gt;20,"Evening User",
IF(Append1[[#This Row],[total_night_charge]]&gt;10,"Night User","Low User")))</f>
        <v>Heavy User</v>
      </c>
    </row>
    <row r="2315" spans="1:27" hidden="1" x14ac:dyDescent="0.3">
      <c r="A2315">
        <v>1564</v>
      </c>
      <c r="B2315" s="1" t="s">
        <v>43</v>
      </c>
      <c r="C2315">
        <v>85</v>
      </c>
      <c r="D2315" s="1" t="s">
        <v>26</v>
      </c>
      <c r="E2315" s="1">
        <v>0</v>
      </c>
      <c r="F2315" s="1" t="s">
        <v>23</v>
      </c>
      <c r="G2315">
        <v>0</v>
      </c>
      <c r="H2315" t="str">
        <f>IF(Append1[[#This Row],[number_vmail_messages]]&lt;=10, "Low",
IF(Append1[[#This Row],[number_vmail_messages]]&lt;=25, "Medium", "High"))</f>
        <v>Low</v>
      </c>
      <c r="I2315">
        <v>165.8</v>
      </c>
      <c r="J2315">
        <v>96</v>
      </c>
      <c r="K2315">
        <v>28.19</v>
      </c>
      <c r="L2315">
        <v>190</v>
      </c>
      <c r="M2315">
        <v>141</v>
      </c>
      <c r="N2315">
        <v>16.149999999999999</v>
      </c>
      <c r="O2315">
        <v>144</v>
      </c>
      <c r="P2315">
        <v>116</v>
      </c>
      <c r="Q2315">
        <v>6.48</v>
      </c>
      <c r="R2315">
        <v>10.9</v>
      </c>
      <c r="S2315">
        <v>3</v>
      </c>
      <c r="T2315">
        <v>2.94</v>
      </c>
      <c r="U2315" t="str">
        <f>IF(Append1[[#This Row],[total_intl_charge]] &lt;= MEDIAN(Append1[total_intl_charge]), "Low", "High")</f>
        <v>High</v>
      </c>
      <c r="V2315">
        <v>5</v>
      </c>
      <c r="W2315" t="s">
        <v>24</v>
      </c>
      <c r="X2315" s="1" t="s">
        <v>23</v>
      </c>
      <c r="Y2315">
        <f>IF(Append1[[#This Row],[churn]]="yes", 1,0)</f>
        <v>1</v>
      </c>
      <c r="Z2315" t="str">
        <f>IF(Append1[[#This Row],[total_eve_charge]]&lt;=15,"Low",
IF(Append1[[#This Row],[total_eve_charge]]&lt;=19,"Medium","High"))</f>
        <v>Medium</v>
      </c>
      <c r="AA2315" s="1" t="str">
        <f>IF(Append1[[#This Row],[total_day_charge]]&gt;30,"Heavy User",
IF(Append1[[#This Row],[total_eve_charge]]&gt;20,"Evening User",
IF(Append1[[#This Row],[total_night_charge]]&gt;10,"Night User","Low User")))</f>
        <v>Low User</v>
      </c>
    </row>
    <row r="2316" spans="1:27" x14ac:dyDescent="0.3">
      <c r="A2316">
        <v>1565</v>
      </c>
      <c r="B2316" s="1" t="s">
        <v>21</v>
      </c>
      <c r="C2316">
        <v>101</v>
      </c>
      <c r="D2316" s="1" t="s">
        <v>26</v>
      </c>
      <c r="E2316" s="1">
        <v>0</v>
      </c>
      <c r="F2316" s="1" t="s">
        <v>24</v>
      </c>
      <c r="G2316">
        <v>25</v>
      </c>
      <c r="H2316" t="str">
        <f>IF(Append1[[#This Row],[number_vmail_messages]]&lt;=10, "Low",
IF(Append1[[#This Row],[number_vmail_messages]]&lt;=25, "Medium", "High"))</f>
        <v>Medium</v>
      </c>
      <c r="I2316">
        <v>144.1</v>
      </c>
      <c r="J2316">
        <v>144</v>
      </c>
      <c r="K2316">
        <v>24.5</v>
      </c>
      <c r="L2316">
        <v>167.6</v>
      </c>
      <c r="M2316">
        <v>105</v>
      </c>
      <c r="N2316">
        <v>14.25</v>
      </c>
      <c r="O2316">
        <v>240</v>
      </c>
      <c r="P2316">
        <v>107</v>
      </c>
      <c r="Q2316">
        <v>10.8</v>
      </c>
      <c r="R2316">
        <v>14.5</v>
      </c>
      <c r="S2316">
        <v>3</v>
      </c>
      <c r="T2316">
        <v>3.92</v>
      </c>
      <c r="U2316" t="str">
        <f>IF(Append1[[#This Row],[total_intl_charge]] &lt;= MEDIAN(Append1[total_intl_charge]), "Low", "High")</f>
        <v>High</v>
      </c>
      <c r="V2316">
        <v>1</v>
      </c>
      <c r="W2316" t="s">
        <v>23</v>
      </c>
      <c r="X2316" s="1" t="s">
        <v>23</v>
      </c>
      <c r="Y2316">
        <f>IF(Append1[[#This Row],[churn]]="yes", 1,0)</f>
        <v>0</v>
      </c>
      <c r="Z2316" t="str">
        <f>IF(Append1[[#This Row],[total_eve_charge]]&lt;=15,"Low",
IF(Append1[[#This Row],[total_eve_charge]]&lt;=19,"Medium","High"))</f>
        <v>Low</v>
      </c>
      <c r="AA2316" s="1" t="str">
        <f>IF(Append1[[#This Row],[total_day_charge]]&gt;30,"Heavy User",
IF(Append1[[#This Row],[total_eve_charge]]&gt;20,"Evening User",
IF(Append1[[#This Row],[total_night_charge]]&gt;10,"Night User","Low User")))</f>
        <v>Night User</v>
      </c>
    </row>
    <row r="2317" spans="1:27" hidden="1" x14ac:dyDescent="0.3">
      <c r="A2317">
        <v>1566</v>
      </c>
      <c r="B2317" s="1" t="s">
        <v>76</v>
      </c>
      <c r="C2317">
        <v>172</v>
      </c>
      <c r="D2317" s="1" t="s">
        <v>22</v>
      </c>
      <c r="E2317" s="1">
        <v>0</v>
      </c>
      <c r="F2317" s="1" t="s">
        <v>23</v>
      </c>
      <c r="G2317">
        <v>0</v>
      </c>
      <c r="H2317" t="str">
        <f>IF(Append1[[#This Row],[number_vmail_messages]]&lt;=10, "Low",
IF(Append1[[#This Row],[number_vmail_messages]]&lt;=25, "Medium", "High"))</f>
        <v>Low</v>
      </c>
      <c r="I2317">
        <v>172.5</v>
      </c>
      <c r="J2317">
        <v>85</v>
      </c>
      <c r="K2317">
        <v>29.33</v>
      </c>
      <c r="L2317">
        <v>253.1</v>
      </c>
      <c r="M2317">
        <v>71</v>
      </c>
      <c r="N2317">
        <v>21.51</v>
      </c>
      <c r="O2317">
        <v>221.6</v>
      </c>
      <c r="P2317">
        <v>113</v>
      </c>
      <c r="Q2317">
        <v>9.9700000000000006</v>
      </c>
      <c r="R2317">
        <v>5.9</v>
      </c>
      <c r="S2317">
        <v>6</v>
      </c>
      <c r="T2317">
        <v>1.59</v>
      </c>
      <c r="U2317" t="str">
        <f>IF(Append1[[#This Row],[total_intl_charge]] &lt;= MEDIAN(Append1[total_intl_charge]), "Low", "High")</f>
        <v>Low</v>
      </c>
      <c r="V2317">
        <v>0</v>
      </c>
      <c r="W2317" t="s">
        <v>23</v>
      </c>
      <c r="X2317" s="1" t="s">
        <v>23</v>
      </c>
      <c r="Y2317">
        <f>IF(Append1[[#This Row],[churn]]="yes", 1,0)</f>
        <v>0</v>
      </c>
      <c r="Z2317" t="str">
        <f>IF(Append1[[#This Row],[total_eve_charge]]&lt;=15,"Low",
IF(Append1[[#This Row],[total_eve_charge]]&lt;=19,"Medium","High"))</f>
        <v>High</v>
      </c>
      <c r="AA2317" s="1" t="str">
        <f>IF(Append1[[#This Row],[total_day_charge]]&gt;30,"Heavy User",
IF(Append1[[#This Row],[total_eve_charge]]&gt;20,"Evening User",
IF(Append1[[#This Row],[total_night_charge]]&gt;10,"Night User","Low User")))</f>
        <v>Evening User</v>
      </c>
    </row>
    <row r="2318" spans="1:27" hidden="1" x14ac:dyDescent="0.3">
      <c r="A2318">
        <v>1567</v>
      </c>
      <c r="B2318" s="1" t="s">
        <v>37</v>
      </c>
      <c r="C2318">
        <v>67</v>
      </c>
      <c r="D2318" s="1" t="s">
        <v>26</v>
      </c>
      <c r="E2318" s="1">
        <v>0</v>
      </c>
      <c r="F2318" s="1" t="s">
        <v>23</v>
      </c>
      <c r="G2318">
        <v>0</v>
      </c>
      <c r="H2318" t="str">
        <f>IF(Append1[[#This Row],[number_vmail_messages]]&lt;=10, "Low",
IF(Append1[[#This Row],[number_vmail_messages]]&lt;=25, "Medium", "High"))</f>
        <v>Low</v>
      </c>
      <c r="I2318">
        <v>109.1</v>
      </c>
      <c r="J2318">
        <v>134</v>
      </c>
      <c r="K2318">
        <v>18.55</v>
      </c>
      <c r="L2318">
        <v>142.30000000000001</v>
      </c>
      <c r="M2318">
        <v>76</v>
      </c>
      <c r="N2318">
        <v>12.1</v>
      </c>
      <c r="O2318">
        <v>91.2</v>
      </c>
      <c r="P2318">
        <v>86</v>
      </c>
      <c r="Q2318">
        <v>4.0999999999999996</v>
      </c>
      <c r="R2318">
        <v>10.9</v>
      </c>
      <c r="S2318">
        <v>5</v>
      </c>
      <c r="T2318">
        <v>2.94</v>
      </c>
      <c r="U2318" t="str">
        <f>IF(Append1[[#This Row],[total_intl_charge]] &lt;= MEDIAN(Append1[total_intl_charge]), "Low", "High")</f>
        <v>High</v>
      </c>
      <c r="V2318">
        <v>2</v>
      </c>
      <c r="W2318" t="s">
        <v>23</v>
      </c>
      <c r="X2318" s="1" t="s">
        <v>23</v>
      </c>
      <c r="Y2318">
        <f>IF(Append1[[#This Row],[churn]]="yes", 1,0)</f>
        <v>0</v>
      </c>
      <c r="Z2318" t="str">
        <f>IF(Append1[[#This Row],[total_eve_charge]]&lt;=15,"Low",
IF(Append1[[#This Row],[total_eve_charge]]&lt;=19,"Medium","High"))</f>
        <v>Low</v>
      </c>
      <c r="AA2318" s="1" t="str">
        <f>IF(Append1[[#This Row],[total_day_charge]]&gt;30,"Heavy User",
IF(Append1[[#This Row],[total_eve_charge]]&gt;20,"Evening User",
IF(Append1[[#This Row],[total_night_charge]]&gt;10,"Night User","Low User")))</f>
        <v>Low User</v>
      </c>
    </row>
    <row r="2319" spans="1:27" hidden="1" x14ac:dyDescent="0.3">
      <c r="A2319">
        <v>1568</v>
      </c>
      <c r="B2319" s="1" t="s">
        <v>39</v>
      </c>
      <c r="C2319">
        <v>86</v>
      </c>
      <c r="D2319" s="1" t="s">
        <v>32</v>
      </c>
      <c r="E2319" s="1">
        <v>0</v>
      </c>
      <c r="F2319" s="1" t="s">
        <v>23</v>
      </c>
      <c r="G2319">
        <v>0</v>
      </c>
      <c r="H2319" t="str">
        <f>IF(Append1[[#This Row],[number_vmail_messages]]&lt;=10, "Low",
IF(Append1[[#This Row],[number_vmail_messages]]&lt;=25, "Medium", "High"))</f>
        <v>Low</v>
      </c>
      <c r="I2319">
        <v>171.8</v>
      </c>
      <c r="J2319">
        <v>106</v>
      </c>
      <c r="K2319">
        <v>29.21</v>
      </c>
      <c r="L2319">
        <v>301.7</v>
      </c>
      <c r="M2319">
        <v>44</v>
      </c>
      <c r="N2319">
        <v>25.64</v>
      </c>
      <c r="O2319">
        <v>139.4</v>
      </c>
      <c r="P2319">
        <v>108</v>
      </c>
      <c r="Q2319">
        <v>6.27</v>
      </c>
      <c r="R2319">
        <v>9.6999999999999993</v>
      </c>
      <c r="S2319">
        <v>5</v>
      </c>
      <c r="T2319">
        <v>2.62</v>
      </c>
      <c r="U2319" t="str">
        <f>IF(Append1[[#This Row],[total_intl_charge]] &lt;= MEDIAN(Append1[total_intl_charge]), "Low", "High")</f>
        <v>Low</v>
      </c>
      <c r="V2319">
        <v>1</v>
      </c>
      <c r="W2319" t="s">
        <v>23</v>
      </c>
      <c r="X2319" s="1" t="s">
        <v>23</v>
      </c>
      <c r="Y2319">
        <f>IF(Append1[[#This Row],[churn]]="yes", 1,0)</f>
        <v>0</v>
      </c>
      <c r="Z2319" t="str">
        <f>IF(Append1[[#This Row],[total_eve_charge]]&lt;=15,"Low",
IF(Append1[[#This Row],[total_eve_charge]]&lt;=19,"Medium","High"))</f>
        <v>High</v>
      </c>
      <c r="AA2319" s="1" t="str">
        <f>IF(Append1[[#This Row],[total_day_charge]]&gt;30,"Heavy User",
IF(Append1[[#This Row],[total_eve_charge]]&gt;20,"Evening User",
IF(Append1[[#This Row],[total_night_charge]]&gt;10,"Night User","Low User")))</f>
        <v>Evening User</v>
      </c>
    </row>
    <row r="2320" spans="1:27" hidden="1" x14ac:dyDescent="0.3">
      <c r="A2320">
        <v>1569</v>
      </c>
      <c r="B2320" s="1" t="s">
        <v>58</v>
      </c>
      <c r="C2320">
        <v>107</v>
      </c>
      <c r="D2320" s="1" t="s">
        <v>22</v>
      </c>
      <c r="E2320" s="1">
        <v>0</v>
      </c>
      <c r="F2320" s="1" t="s">
        <v>23</v>
      </c>
      <c r="G2320">
        <v>0</v>
      </c>
      <c r="H2320" t="str">
        <f>IF(Append1[[#This Row],[number_vmail_messages]]&lt;=10, "Low",
IF(Append1[[#This Row],[number_vmail_messages]]&lt;=25, "Medium", "High"))</f>
        <v>Low</v>
      </c>
      <c r="I2320">
        <v>222.3</v>
      </c>
      <c r="J2320">
        <v>101</v>
      </c>
      <c r="K2320">
        <v>37.79</v>
      </c>
      <c r="L2320">
        <v>286</v>
      </c>
      <c r="M2320">
        <v>111</v>
      </c>
      <c r="N2320">
        <v>24.31</v>
      </c>
      <c r="O2320">
        <v>249.4</v>
      </c>
      <c r="P2320">
        <v>117</v>
      </c>
      <c r="Q2320">
        <v>11.22</v>
      </c>
      <c r="R2320">
        <v>12.1</v>
      </c>
      <c r="S2320">
        <v>4</v>
      </c>
      <c r="T2320">
        <v>3.27</v>
      </c>
      <c r="U2320" t="str">
        <f>IF(Append1[[#This Row],[total_intl_charge]] &lt;= MEDIAN(Append1[total_intl_charge]), "Low", "High")</f>
        <v>High</v>
      </c>
      <c r="V2320">
        <v>1</v>
      </c>
      <c r="W2320" t="s">
        <v>24</v>
      </c>
      <c r="X2320" s="1" t="s">
        <v>23</v>
      </c>
      <c r="Y2320">
        <f>IF(Append1[[#This Row],[churn]]="yes", 1,0)</f>
        <v>1</v>
      </c>
      <c r="Z2320" t="str">
        <f>IF(Append1[[#This Row],[total_eve_charge]]&lt;=15,"Low",
IF(Append1[[#This Row],[total_eve_charge]]&lt;=19,"Medium","High"))</f>
        <v>High</v>
      </c>
      <c r="AA2320" s="1" t="str">
        <f>IF(Append1[[#This Row],[total_day_charge]]&gt;30,"Heavy User",
IF(Append1[[#This Row],[total_eve_charge]]&gt;20,"Evening User",
IF(Append1[[#This Row],[total_night_charge]]&gt;10,"Night User","Low User")))</f>
        <v>Heavy User</v>
      </c>
    </row>
    <row r="2321" spans="1:27" hidden="1" x14ac:dyDescent="0.3">
      <c r="A2321">
        <v>1570</v>
      </c>
      <c r="B2321" s="1" t="s">
        <v>30</v>
      </c>
      <c r="C2321">
        <v>116</v>
      </c>
      <c r="D2321" s="1" t="s">
        <v>26</v>
      </c>
      <c r="E2321" s="1">
        <v>0</v>
      </c>
      <c r="F2321" s="1" t="s">
        <v>23</v>
      </c>
      <c r="G2321">
        <v>0</v>
      </c>
      <c r="H2321" t="str">
        <f>IF(Append1[[#This Row],[number_vmail_messages]]&lt;=10, "Low",
IF(Append1[[#This Row],[number_vmail_messages]]&lt;=25, "Medium", "High"))</f>
        <v>Low</v>
      </c>
      <c r="I2321">
        <v>164.6</v>
      </c>
      <c r="J2321">
        <v>110</v>
      </c>
      <c r="K2321">
        <v>27.98</v>
      </c>
      <c r="L2321">
        <v>270.60000000000002</v>
      </c>
      <c r="M2321">
        <v>103</v>
      </c>
      <c r="N2321">
        <v>23</v>
      </c>
      <c r="O2321">
        <v>230.4</v>
      </c>
      <c r="P2321">
        <v>109</v>
      </c>
      <c r="Q2321">
        <v>10.37</v>
      </c>
      <c r="R2321">
        <v>8</v>
      </c>
      <c r="S2321">
        <v>3</v>
      </c>
      <c r="T2321">
        <v>2.16</v>
      </c>
      <c r="U2321" t="str">
        <f>IF(Append1[[#This Row],[total_intl_charge]] &lt;= MEDIAN(Append1[total_intl_charge]), "Low", "High")</f>
        <v>Low</v>
      </c>
      <c r="V2321">
        <v>0</v>
      </c>
      <c r="W2321" t="s">
        <v>23</v>
      </c>
      <c r="X2321" s="1" t="s">
        <v>23</v>
      </c>
      <c r="Y2321">
        <f>IF(Append1[[#This Row],[churn]]="yes", 1,0)</f>
        <v>0</v>
      </c>
      <c r="Z2321" t="str">
        <f>IF(Append1[[#This Row],[total_eve_charge]]&lt;=15,"Low",
IF(Append1[[#This Row],[total_eve_charge]]&lt;=19,"Medium","High"))</f>
        <v>High</v>
      </c>
      <c r="AA2321" s="1" t="str">
        <f>IF(Append1[[#This Row],[total_day_charge]]&gt;30,"Heavy User",
IF(Append1[[#This Row],[total_eve_charge]]&gt;20,"Evening User",
IF(Append1[[#This Row],[total_night_charge]]&gt;10,"Night User","Low User")))</f>
        <v>Evening User</v>
      </c>
    </row>
    <row r="2322" spans="1:27" hidden="1" x14ac:dyDescent="0.3">
      <c r="A2322">
        <v>1571</v>
      </c>
      <c r="B2322" s="1" t="s">
        <v>47</v>
      </c>
      <c r="C2322">
        <v>63</v>
      </c>
      <c r="D2322" s="1" t="s">
        <v>32</v>
      </c>
      <c r="E2322" s="1">
        <v>0</v>
      </c>
      <c r="F2322" s="1" t="s">
        <v>23</v>
      </c>
      <c r="G2322">
        <v>0</v>
      </c>
      <c r="H2322" t="str">
        <f>IF(Append1[[#This Row],[number_vmail_messages]]&lt;=10, "Low",
IF(Append1[[#This Row],[number_vmail_messages]]&lt;=25, "Medium", "High"))</f>
        <v>Low</v>
      </c>
      <c r="I2322">
        <v>211.7</v>
      </c>
      <c r="J2322">
        <v>107</v>
      </c>
      <c r="K2322">
        <v>35.99</v>
      </c>
      <c r="L2322">
        <v>271.7</v>
      </c>
      <c r="M2322">
        <v>77</v>
      </c>
      <c r="N2322">
        <v>23.09</v>
      </c>
      <c r="O2322">
        <v>203.3</v>
      </c>
      <c r="P2322">
        <v>108</v>
      </c>
      <c r="Q2322">
        <v>9.15</v>
      </c>
      <c r="R2322">
        <v>7.4</v>
      </c>
      <c r="S2322">
        <v>7</v>
      </c>
      <c r="T2322">
        <v>2</v>
      </c>
      <c r="U2322" t="str">
        <f>IF(Append1[[#This Row],[total_intl_charge]] &lt;= MEDIAN(Append1[total_intl_charge]), "Low", "High")</f>
        <v>Low</v>
      </c>
      <c r="V2322">
        <v>0</v>
      </c>
      <c r="W2322" t="s">
        <v>23</v>
      </c>
      <c r="X2322" s="1" t="s">
        <v>23</v>
      </c>
      <c r="Y2322">
        <f>IF(Append1[[#This Row],[churn]]="yes", 1,0)</f>
        <v>0</v>
      </c>
      <c r="Z2322" t="str">
        <f>IF(Append1[[#This Row],[total_eve_charge]]&lt;=15,"Low",
IF(Append1[[#This Row],[total_eve_charge]]&lt;=19,"Medium","High"))</f>
        <v>High</v>
      </c>
      <c r="AA2322" s="1" t="str">
        <f>IF(Append1[[#This Row],[total_day_charge]]&gt;30,"Heavy User",
IF(Append1[[#This Row],[total_eve_charge]]&gt;20,"Evening User",
IF(Append1[[#This Row],[total_night_charge]]&gt;10,"Night User","Low User")))</f>
        <v>Heavy User</v>
      </c>
    </row>
    <row r="2323" spans="1:27" x14ac:dyDescent="0.3">
      <c r="A2323">
        <v>1572</v>
      </c>
      <c r="B2323" s="1" t="s">
        <v>42</v>
      </c>
      <c r="C2323">
        <v>119</v>
      </c>
      <c r="D2323" s="1" t="s">
        <v>32</v>
      </c>
      <c r="E2323" s="1">
        <v>1</v>
      </c>
      <c r="F2323" s="1" t="s">
        <v>24</v>
      </c>
      <c r="G2323">
        <v>16</v>
      </c>
      <c r="H2323" t="str">
        <f>IF(Append1[[#This Row],[number_vmail_messages]]&lt;=10, "Low",
IF(Append1[[#This Row],[number_vmail_messages]]&lt;=25, "Medium", "High"))</f>
        <v>Medium</v>
      </c>
      <c r="I2323">
        <v>147.19999999999999</v>
      </c>
      <c r="J2323">
        <v>103</v>
      </c>
      <c r="K2323">
        <v>25.02</v>
      </c>
      <c r="L2323">
        <v>160.1</v>
      </c>
      <c r="M2323">
        <v>96</v>
      </c>
      <c r="N2323">
        <v>13.61</v>
      </c>
      <c r="O2323">
        <v>184</v>
      </c>
      <c r="P2323">
        <v>120</v>
      </c>
      <c r="Q2323">
        <v>8.2799999999999994</v>
      </c>
      <c r="R2323">
        <v>7.7</v>
      </c>
      <c r="S2323">
        <v>2</v>
      </c>
      <c r="T2323">
        <v>2.08</v>
      </c>
      <c r="U2323" t="str">
        <f>IF(Append1[[#This Row],[total_intl_charge]] &lt;= MEDIAN(Append1[total_intl_charge]), "Low", "High")</f>
        <v>Low</v>
      </c>
      <c r="V2323">
        <v>0</v>
      </c>
      <c r="W2323" t="s">
        <v>24</v>
      </c>
      <c r="X2323" s="1" t="s">
        <v>24</v>
      </c>
      <c r="Y2323">
        <f>IF(Append1[[#This Row],[churn]]="yes", 1,0)</f>
        <v>1</v>
      </c>
      <c r="Z2323" t="str">
        <f>IF(Append1[[#This Row],[total_eve_charge]]&lt;=15,"Low",
IF(Append1[[#This Row],[total_eve_charge]]&lt;=19,"Medium","High"))</f>
        <v>Low</v>
      </c>
      <c r="AA2323" s="1" t="str">
        <f>IF(Append1[[#This Row],[total_day_charge]]&gt;30,"Heavy User",
IF(Append1[[#This Row],[total_eve_charge]]&gt;20,"Evening User",
IF(Append1[[#This Row],[total_night_charge]]&gt;10,"Night User","Low User")))</f>
        <v>Low User</v>
      </c>
    </row>
    <row r="2324" spans="1:27" hidden="1" x14ac:dyDescent="0.3">
      <c r="A2324">
        <v>1573</v>
      </c>
      <c r="B2324" s="1" t="s">
        <v>67</v>
      </c>
      <c r="C2324">
        <v>133</v>
      </c>
      <c r="D2324" s="1" t="s">
        <v>32</v>
      </c>
      <c r="E2324" s="1">
        <v>1</v>
      </c>
      <c r="F2324" s="1" t="s">
        <v>23</v>
      </c>
      <c r="G2324">
        <v>0</v>
      </c>
      <c r="H2324" t="str">
        <f>IF(Append1[[#This Row],[number_vmail_messages]]&lt;=10, "Low",
IF(Append1[[#This Row],[number_vmail_messages]]&lt;=25, "Medium", "High"))</f>
        <v>Low</v>
      </c>
      <c r="I2324">
        <v>254.7</v>
      </c>
      <c r="J2324">
        <v>103</v>
      </c>
      <c r="K2324">
        <v>43.3</v>
      </c>
      <c r="L2324">
        <v>252.2</v>
      </c>
      <c r="M2324">
        <v>80</v>
      </c>
      <c r="N2324">
        <v>21.44</v>
      </c>
      <c r="O2324">
        <v>178.1</v>
      </c>
      <c r="P2324">
        <v>103</v>
      </c>
      <c r="Q2324">
        <v>8.01</v>
      </c>
      <c r="R2324">
        <v>8</v>
      </c>
      <c r="S2324">
        <v>3</v>
      </c>
      <c r="T2324">
        <v>2.16</v>
      </c>
      <c r="U2324" t="str">
        <f>IF(Append1[[#This Row],[total_intl_charge]] &lt;= MEDIAN(Append1[total_intl_charge]), "Low", "High")</f>
        <v>Low</v>
      </c>
      <c r="V2324">
        <v>0</v>
      </c>
      <c r="W2324" t="s">
        <v>24</v>
      </c>
      <c r="X2324" s="1" t="s">
        <v>24</v>
      </c>
      <c r="Y2324">
        <f>IF(Append1[[#This Row],[churn]]="yes", 1,0)</f>
        <v>1</v>
      </c>
      <c r="Z2324" t="str">
        <f>IF(Append1[[#This Row],[total_eve_charge]]&lt;=15,"Low",
IF(Append1[[#This Row],[total_eve_charge]]&lt;=19,"Medium","High"))</f>
        <v>High</v>
      </c>
      <c r="AA2324" s="1" t="str">
        <f>IF(Append1[[#This Row],[total_day_charge]]&gt;30,"Heavy User",
IF(Append1[[#This Row],[total_eve_charge]]&gt;20,"Evening User",
IF(Append1[[#This Row],[total_night_charge]]&gt;10,"Night User","Low User")))</f>
        <v>Heavy User</v>
      </c>
    </row>
    <row r="2325" spans="1:27" hidden="1" x14ac:dyDescent="0.3">
      <c r="A2325">
        <v>1574</v>
      </c>
      <c r="B2325" s="1" t="s">
        <v>75</v>
      </c>
      <c r="C2325">
        <v>94</v>
      </c>
      <c r="D2325" s="1" t="s">
        <v>32</v>
      </c>
      <c r="E2325" s="1">
        <v>1</v>
      </c>
      <c r="F2325" s="1" t="s">
        <v>23</v>
      </c>
      <c r="G2325">
        <v>0</v>
      </c>
      <c r="H2325" t="str">
        <f>IF(Append1[[#This Row],[number_vmail_messages]]&lt;=10, "Low",
IF(Append1[[#This Row],[number_vmail_messages]]&lt;=25, "Medium", "High"))</f>
        <v>Low</v>
      </c>
      <c r="I2325">
        <v>170.1</v>
      </c>
      <c r="J2325">
        <v>113</v>
      </c>
      <c r="K2325">
        <v>28.92</v>
      </c>
      <c r="L2325">
        <v>271.8</v>
      </c>
      <c r="M2325">
        <v>94</v>
      </c>
      <c r="N2325">
        <v>23.1</v>
      </c>
      <c r="O2325">
        <v>110.7</v>
      </c>
      <c r="P2325">
        <v>78</v>
      </c>
      <c r="Q2325">
        <v>4.9800000000000004</v>
      </c>
      <c r="R2325">
        <v>8.6999999999999993</v>
      </c>
      <c r="S2325">
        <v>4</v>
      </c>
      <c r="T2325">
        <v>2.35</v>
      </c>
      <c r="U2325" t="str">
        <f>IF(Append1[[#This Row],[total_intl_charge]] &lt;= MEDIAN(Append1[total_intl_charge]), "Low", "High")</f>
        <v>Low</v>
      </c>
      <c r="V2325">
        <v>1</v>
      </c>
      <c r="W2325" t="s">
        <v>23</v>
      </c>
      <c r="X2325" s="1" t="s">
        <v>24</v>
      </c>
      <c r="Y2325">
        <f>IF(Append1[[#This Row],[churn]]="yes", 1,0)</f>
        <v>0</v>
      </c>
      <c r="Z2325" t="str">
        <f>IF(Append1[[#This Row],[total_eve_charge]]&lt;=15,"Low",
IF(Append1[[#This Row],[total_eve_charge]]&lt;=19,"Medium","High"))</f>
        <v>High</v>
      </c>
      <c r="AA2325" s="1" t="str">
        <f>IF(Append1[[#This Row],[total_day_charge]]&gt;30,"Heavy User",
IF(Append1[[#This Row],[total_eve_charge]]&gt;20,"Evening User",
IF(Append1[[#This Row],[total_night_charge]]&gt;10,"Night User","Low User")))</f>
        <v>Evening User</v>
      </c>
    </row>
    <row r="2326" spans="1:27" hidden="1" x14ac:dyDescent="0.3">
      <c r="A2326">
        <v>1575</v>
      </c>
      <c r="B2326" s="1" t="s">
        <v>42</v>
      </c>
      <c r="C2326">
        <v>69</v>
      </c>
      <c r="D2326" s="1" t="s">
        <v>26</v>
      </c>
      <c r="E2326" s="1">
        <v>0</v>
      </c>
      <c r="F2326" s="1" t="s">
        <v>23</v>
      </c>
      <c r="G2326">
        <v>0</v>
      </c>
      <c r="H2326" t="str">
        <f>IF(Append1[[#This Row],[number_vmail_messages]]&lt;=10, "Low",
IF(Append1[[#This Row],[number_vmail_messages]]&lt;=25, "Medium", "High"))</f>
        <v>Low</v>
      </c>
      <c r="I2326">
        <v>195.1</v>
      </c>
      <c r="J2326">
        <v>91</v>
      </c>
      <c r="K2326">
        <v>33.17</v>
      </c>
      <c r="L2326">
        <v>261.5</v>
      </c>
      <c r="M2326">
        <v>57</v>
      </c>
      <c r="N2326">
        <v>22.23</v>
      </c>
      <c r="O2326">
        <v>203.8</v>
      </c>
      <c r="P2326">
        <v>90</v>
      </c>
      <c r="Q2326">
        <v>9.17</v>
      </c>
      <c r="R2326">
        <v>11.4</v>
      </c>
      <c r="S2326">
        <v>5</v>
      </c>
      <c r="T2326">
        <v>3.08</v>
      </c>
      <c r="U2326" t="str">
        <f>IF(Append1[[#This Row],[total_intl_charge]] &lt;= MEDIAN(Append1[total_intl_charge]), "Low", "High")</f>
        <v>High</v>
      </c>
      <c r="V2326">
        <v>0</v>
      </c>
      <c r="W2326" t="s">
        <v>23</v>
      </c>
      <c r="X2326" s="1" t="s">
        <v>23</v>
      </c>
      <c r="Y2326">
        <f>IF(Append1[[#This Row],[churn]]="yes", 1,0)</f>
        <v>0</v>
      </c>
      <c r="Z2326" t="str">
        <f>IF(Append1[[#This Row],[total_eve_charge]]&lt;=15,"Low",
IF(Append1[[#This Row],[total_eve_charge]]&lt;=19,"Medium","High"))</f>
        <v>High</v>
      </c>
      <c r="AA2326" s="1" t="str">
        <f>IF(Append1[[#This Row],[total_day_charge]]&gt;30,"Heavy User",
IF(Append1[[#This Row],[total_eve_charge]]&gt;20,"Evening User",
IF(Append1[[#This Row],[total_night_charge]]&gt;10,"Night User","Low User")))</f>
        <v>Heavy User</v>
      </c>
    </row>
    <row r="2327" spans="1:27" hidden="1" x14ac:dyDescent="0.3">
      <c r="A2327">
        <v>1576</v>
      </c>
      <c r="B2327" s="1" t="s">
        <v>46</v>
      </c>
      <c r="C2327">
        <v>146</v>
      </c>
      <c r="D2327" s="1" t="s">
        <v>32</v>
      </c>
      <c r="E2327" s="1">
        <v>0</v>
      </c>
      <c r="F2327" s="1" t="s">
        <v>23</v>
      </c>
      <c r="G2327">
        <v>0</v>
      </c>
      <c r="H2327" t="str">
        <f>IF(Append1[[#This Row],[number_vmail_messages]]&lt;=10, "Low",
IF(Append1[[#This Row],[number_vmail_messages]]&lt;=25, "Medium", "High"))</f>
        <v>Low</v>
      </c>
      <c r="I2327">
        <v>149.30000000000001</v>
      </c>
      <c r="J2327">
        <v>83</v>
      </c>
      <c r="K2327">
        <v>25.38</v>
      </c>
      <c r="L2327">
        <v>187.1</v>
      </c>
      <c r="M2327">
        <v>130</v>
      </c>
      <c r="N2327">
        <v>15.9</v>
      </c>
      <c r="O2327">
        <v>149.80000000000001</v>
      </c>
      <c r="P2327">
        <v>100</v>
      </c>
      <c r="Q2327">
        <v>6.74</v>
      </c>
      <c r="R2327">
        <v>7.9</v>
      </c>
      <c r="S2327">
        <v>4</v>
      </c>
      <c r="T2327">
        <v>2.13</v>
      </c>
      <c r="U2327" t="str">
        <f>IF(Append1[[#This Row],[total_intl_charge]] &lt;= MEDIAN(Append1[total_intl_charge]), "Low", "High")</f>
        <v>Low</v>
      </c>
      <c r="V2327">
        <v>7</v>
      </c>
      <c r="W2327" t="s">
        <v>24</v>
      </c>
      <c r="X2327" s="1" t="s">
        <v>23</v>
      </c>
      <c r="Y2327">
        <f>IF(Append1[[#This Row],[churn]]="yes", 1,0)</f>
        <v>1</v>
      </c>
      <c r="Z2327" t="str">
        <f>IF(Append1[[#This Row],[total_eve_charge]]&lt;=15,"Low",
IF(Append1[[#This Row],[total_eve_charge]]&lt;=19,"Medium","High"))</f>
        <v>Medium</v>
      </c>
      <c r="AA2327" s="1" t="str">
        <f>IF(Append1[[#This Row],[total_day_charge]]&gt;30,"Heavy User",
IF(Append1[[#This Row],[total_eve_charge]]&gt;20,"Evening User",
IF(Append1[[#This Row],[total_night_charge]]&gt;10,"Night User","Low User")))</f>
        <v>Low User</v>
      </c>
    </row>
    <row r="2328" spans="1:27" hidden="1" x14ac:dyDescent="0.3">
      <c r="A2328">
        <v>1577</v>
      </c>
      <c r="B2328" s="1" t="s">
        <v>40</v>
      </c>
      <c r="C2328">
        <v>119</v>
      </c>
      <c r="D2328" s="1" t="s">
        <v>26</v>
      </c>
      <c r="E2328" s="1">
        <v>0</v>
      </c>
      <c r="F2328" s="1" t="s">
        <v>23</v>
      </c>
      <c r="G2328">
        <v>0</v>
      </c>
      <c r="H2328" t="str">
        <f>IF(Append1[[#This Row],[number_vmail_messages]]&lt;=10, "Low",
IF(Append1[[#This Row],[number_vmail_messages]]&lt;=25, "Medium", "High"))</f>
        <v>Low</v>
      </c>
      <c r="I2328">
        <v>81.900000000000006</v>
      </c>
      <c r="J2328">
        <v>75</v>
      </c>
      <c r="K2328">
        <v>13.92</v>
      </c>
      <c r="L2328">
        <v>253.8</v>
      </c>
      <c r="M2328">
        <v>114</v>
      </c>
      <c r="N2328">
        <v>21.57</v>
      </c>
      <c r="O2328">
        <v>213.1</v>
      </c>
      <c r="P2328">
        <v>125</v>
      </c>
      <c r="Q2328">
        <v>9.59</v>
      </c>
      <c r="R2328">
        <v>8.9</v>
      </c>
      <c r="S2328">
        <v>1</v>
      </c>
      <c r="T2328">
        <v>2.4</v>
      </c>
      <c r="U2328" t="str">
        <f>IF(Append1[[#This Row],[total_intl_charge]] &lt;= MEDIAN(Append1[total_intl_charge]), "Low", "High")</f>
        <v>Low</v>
      </c>
      <c r="V2328">
        <v>2</v>
      </c>
      <c r="W2328" t="s">
        <v>24</v>
      </c>
      <c r="X2328" s="1" t="s">
        <v>23</v>
      </c>
      <c r="Y2328">
        <f>IF(Append1[[#This Row],[churn]]="yes", 1,0)</f>
        <v>1</v>
      </c>
      <c r="Z2328" t="str">
        <f>IF(Append1[[#This Row],[total_eve_charge]]&lt;=15,"Low",
IF(Append1[[#This Row],[total_eve_charge]]&lt;=19,"Medium","High"))</f>
        <v>High</v>
      </c>
      <c r="AA2328" s="1" t="str">
        <f>IF(Append1[[#This Row],[total_day_charge]]&gt;30,"Heavy User",
IF(Append1[[#This Row],[total_eve_charge]]&gt;20,"Evening User",
IF(Append1[[#This Row],[total_night_charge]]&gt;10,"Night User","Low User")))</f>
        <v>Evening User</v>
      </c>
    </row>
    <row r="2329" spans="1:27" x14ac:dyDescent="0.3">
      <c r="A2329">
        <v>1578</v>
      </c>
      <c r="B2329" s="1" t="s">
        <v>52</v>
      </c>
      <c r="C2329">
        <v>142</v>
      </c>
      <c r="D2329" s="1" t="s">
        <v>32</v>
      </c>
      <c r="E2329" s="1">
        <v>1</v>
      </c>
      <c r="F2329" s="1" t="s">
        <v>24</v>
      </c>
      <c r="G2329">
        <v>25</v>
      </c>
      <c r="H2329" t="str">
        <f>IF(Append1[[#This Row],[number_vmail_messages]]&lt;=10, "Low",
IF(Append1[[#This Row],[number_vmail_messages]]&lt;=25, "Medium", "High"))</f>
        <v>Medium</v>
      </c>
      <c r="I2329">
        <v>191.1</v>
      </c>
      <c r="J2329">
        <v>109</v>
      </c>
      <c r="K2329">
        <v>32.49</v>
      </c>
      <c r="L2329">
        <v>149.6</v>
      </c>
      <c r="M2329">
        <v>120</v>
      </c>
      <c r="N2329">
        <v>12.72</v>
      </c>
      <c r="O2329">
        <v>227.8</v>
      </c>
      <c r="P2329">
        <v>60</v>
      </c>
      <c r="Q2329">
        <v>10.25</v>
      </c>
      <c r="R2329">
        <v>9.8000000000000007</v>
      </c>
      <c r="S2329">
        <v>3</v>
      </c>
      <c r="T2329">
        <v>2.65</v>
      </c>
      <c r="U2329" t="str">
        <f>IF(Append1[[#This Row],[total_intl_charge]] &lt;= MEDIAN(Append1[total_intl_charge]), "Low", "High")</f>
        <v>Low</v>
      </c>
      <c r="V2329">
        <v>0</v>
      </c>
      <c r="W2329" t="s">
        <v>23</v>
      </c>
      <c r="X2329" s="1" t="s">
        <v>24</v>
      </c>
      <c r="Y2329">
        <f>IF(Append1[[#This Row],[churn]]="yes", 1,0)</f>
        <v>0</v>
      </c>
      <c r="Z2329" t="str">
        <f>IF(Append1[[#This Row],[total_eve_charge]]&lt;=15,"Low",
IF(Append1[[#This Row],[total_eve_charge]]&lt;=19,"Medium","High"))</f>
        <v>Low</v>
      </c>
      <c r="AA2329" s="1" t="str">
        <f>IF(Append1[[#This Row],[total_day_charge]]&gt;30,"Heavy User",
IF(Append1[[#This Row],[total_eve_charge]]&gt;20,"Evening User",
IF(Append1[[#This Row],[total_night_charge]]&gt;10,"Night User","Low User")))</f>
        <v>Heavy User</v>
      </c>
    </row>
    <row r="2330" spans="1:27" hidden="1" x14ac:dyDescent="0.3">
      <c r="A2330">
        <v>1579</v>
      </c>
      <c r="B2330" s="1" t="s">
        <v>59</v>
      </c>
      <c r="C2330">
        <v>101</v>
      </c>
      <c r="D2330" s="1" t="s">
        <v>32</v>
      </c>
      <c r="E2330" s="1">
        <v>0</v>
      </c>
      <c r="F2330" s="1" t="s">
        <v>23</v>
      </c>
      <c r="G2330">
        <v>0</v>
      </c>
      <c r="H2330" t="str">
        <f>IF(Append1[[#This Row],[number_vmail_messages]]&lt;=10, "Low",
IF(Append1[[#This Row],[number_vmail_messages]]&lt;=25, "Medium", "High"))</f>
        <v>Low</v>
      </c>
      <c r="I2330">
        <v>239</v>
      </c>
      <c r="J2330">
        <v>156</v>
      </c>
      <c r="K2330">
        <v>40.630000000000003</v>
      </c>
      <c r="L2330">
        <v>273</v>
      </c>
      <c r="M2330">
        <v>106</v>
      </c>
      <c r="N2330">
        <v>23.21</v>
      </c>
      <c r="O2330">
        <v>278.2</v>
      </c>
      <c r="P2330">
        <v>93</v>
      </c>
      <c r="Q2330">
        <v>12.52</v>
      </c>
      <c r="R2330">
        <v>13.5</v>
      </c>
      <c r="S2330">
        <v>8</v>
      </c>
      <c r="T2330">
        <v>3.65</v>
      </c>
      <c r="U2330" t="str">
        <f>IF(Append1[[#This Row],[total_intl_charge]] &lt;= MEDIAN(Append1[total_intl_charge]), "Low", "High")</f>
        <v>High</v>
      </c>
      <c r="V2330">
        <v>1</v>
      </c>
      <c r="W2330" t="s">
        <v>24</v>
      </c>
      <c r="X2330" s="1" t="s">
        <v>23</v>
      </c>
      <c r="Y2330">
        <f>IF(Append1[[#This Row],[churn]]="yes", 1,0)</f>
        <v>1</v>
      </c>
      <c r="Z2330" t="str">
        <f>IF(Append1[[#This Row],[total_eve_charge]]&lt;=15,"Low",
IF(Append1[[#This Row],[total_eve_charge]]&lt;=19,"Medium","High"))</f>
        <v>High</v>
      </c>
      <c r="AA2330" s="1" t="str">
        <f>IF(Append1[[#This Row],[total_day_charge]]&gt;30,"Heavy User",
IF(Append1[[#This Row],[total_eve_charge]]&gt;20,"Evening User",
IF(Append1[[#This Row],[total_night_charge]]&gt;10,"Night User","Low User")))</f>
        <v>Heavy User</v>
      </c>
    </row>
    <row r="2331" spans="1:27" hidden="1" x14ac:dyDescent="0.3">
      <c r="A2331">
        <v>1580</v>
      </c>
      <c r="B2331" s="1" t="s">
        <v>54</v>
      </c>
      <c r="C2331">
        <v>43</v>
      </c>
      <c r="D2331" s="1" t="s">
        <v>22</v>
      </c>
      <c r="E2331" s="1">
        <v>0</v>
      </c>
      <c r="F2331" s="1" t="s">
        <v>23</v>
      </c>
      <c r="G2331">
        <v>0</v>
      </c>
      <c r="H2331" t="str">
        <f>IF(Append1[[#This Row],[number_vmail_messages]]&lt;=10, "Low",
IF(Append1[[#This Row],[number_vmail_messages]]&lt;=25, "Medium", "High"))</f>
        <v>Low</v>
      </c>
      <c r="I2331">
        <v>179.3</v>
      </c>
      <c r="J2331">
        <v>97</v>
      </c>
      <c r="K2331">
        <v>30.48</v>
      </c>
      <c r="L2331">
        <v>252.7</v>
      </c>
      <c r="M2331">
        <v>126</v>
      </c>
      <c r="N2331">
        <v>21.48</v>
      </c>
      <c r="O2331">
        <v>227.5</v>
      </c>
      <c r="P2331">
        <v>114</v>
      </c>
      <c r="Q2331">
        <v>10.24</v>
      </c>
      <c r="R2331">
        <v>8</v>
      </c>
      <c r="S2331">
        <v>5</v>
      </c>
      <c r="T2331">
        <v>2.16</v>
      </c>
      <c r="U2331" t="str">
        <f>IF(Append1[[#This Row],[total_intl_charge]] &lt;= MEDIAN(Append1[total_intl_charge]), "Low", "High")</f>
        <v>Low</v>
      </c>
      <c r="V2331">
        <v>0</v>
      </c>
      <c r="W2331" t="s">
        <v>23</v>
      </c>
      <c r="X2331" s="1" t="s">
        <v>23</v>
      </c>
      <c r="Y2331">
        <f>IF(Append1[[#This Row],[churn]]="yes", 1,0)</f>
        <v>0</v>
      </c>
      <c r="Z2331" t="str">
        <f>IF(Append1[[#This Row],[total_eve_charge]]&lt;=15,"Low",
IF(Append1[[#This Row],[total_eve_charge]]&lt;=19,"Medium","High"))</f>
        <v>High</v>
      </c>
      <c r="AA2331" s="1" t="str">
        <f>IF(Append1[[#This Row],[total_day_charge]]&gt;30,"Heavy User",
IF(Append1[[#This Row],[total_eve_charge]]&gt;20,"Evening User",
IF(Append1[[#This Row],[total_night_charge]]&gt;10,"Night User","Low User")))</f>
        <v>Heavy User</v>
      </c>
    </row>
    <row r="2332" spans="1:27" hidden="1" x14ac:dyDescent="0.3">
      <c r="A2332">
        <v>1581</v>
      </c>
      <c r="B2332" s="1" t="s">
        <v>57</v>
      </c>
      <c r="C2332">
        <v>69</v>
      </c>
      <c r="D2332" s="1" t="s">
        <v>32</v>
      </c>
      <c r="E2332" s="1">
        <v>0</v>
      </c>
      <c r="F2332" s="1" t="s">
        <v>23</v>
      </c>
      <c r="G2332">
        <v>0</v>
      </c>
      <c r="H2332" t="str">
        <f>IF(Append1[[#This Row],[number_vmail_messages]]&lt;=10, "Low",
IF(Append1[[#This Row],[number_vmail_messages]]&lt;=25, "Medium", "High"))</f>
        <v>Low</v>
      </c>
      <c r="I2332">
        <v>185.3</v>
      </c>
      <c r="J2332">
        <v>91</v>
      </c>
      <c r="K2332">
        <v>31.5</v>
      </c>
      <c r="L2332">
        <v>219.1</v>
      </c>
      <c r="M2332">
        <v>88</v>
      </c>
      <c r="N2332">
        <v>18.62</v>
      </c>
      <c r="O2332">
        <v>243.6</v>
      </c>
      <c r="P2332">
        <v>107</v>
      </c>
      <c r="Q2332">
        <v>10.96</v>
      </c>
      <c r="R2332">
        <v>5.5</v>
      </c>
      <c r="S2332">
        <v>5</v>
      </c>
      <c r="T2332">
        <v>1.49</v>
      </c>
      <c r="U2332" t="str">
        <f>IF(Append1[[#This Row],[total_intl_charge]] &lt;= MEDIAN(Append1[total_intl_charge]), "Low", "High")</f>
        <v>Low</v>
      </c>
      <c r="V2332">
        <v>0</v>
      </c>
      <c r="W2332" t="s">
        <v>23</v>
      </c>
      <c r="X2332" s="1" t="s">
        <v>23</v>
      </c>
      <c r="Y2332">
        <f>IF(Append1[[#This Row],[churn]]="yes", 1,0)</f>
        <v>0</v>
      </c>
      <c r="Z2332" t="str">
        <f>IF(Append1[[#This Row],[total_eve_charge]]&lt;=15,"Low",
IF(Append1[[#This Row],[total_eve_charge]]&lt;=19,"Medium","High"))</f>
        <v>Medium</v>
      </c>
      <c r="AA2332" s="1" t="str">
        <f>IF(Append1[[#This Row],[total_day_charge]]&gt;30,"Heavy User",
IF(Append1[[#This Row],[total_eve_charge]]&gt;20,"Evening User",
IF(Append1[[#This Row],[total_night_charge]]&gt;10,"Night User","Low User")))</f>
        <v>Heavy User</v>
      </c>
    </row>
    <row r="2333" spans="1:27" hidden="1" x14ac:dyDescent="0.3">
      <c r="A2333">
        <v>1582</v>
      </c>
      <c r="B2333" s="1" t="s">
        <v>44</v>
      </c>
      <c r="C2333">
        <v>15</v>
      </c>
      <c r="D2333" s="1" t="s">
        <v>26</v>
      </c>
      <c r="E2333" s="1">
        <v>1</v>
      </c>
      <c r="F2333" s="1" t="s">
        <v>23</v>
      </c>
      <c r="G2333">
        <v>0</v>
      </c>
      <c r="H2333" t="str">
        <f>IF(Append1[[#This Row],[number_vmail_messages]]&lt;=10, "Low",
IF(Append1[[#This Row],[number_vmail_messages]]&lt;=25, "Medium", "High"))</f>
        <v>Low</v>
      </c>
      <c r="I2333">
        <v>141.4</v>
      </c>
      <c r="J2333">
        <v>80</v>
      </c>
      <c r="K2333">
        <v>24.04</v>
      </c>
      <c r="L2333">
        <v>123.9</v>
      </c>
      <c r="M2333">
        <v>76</v>
      </c>
      <c r="N2333">
        <v>10.53</v>
      </c>
      <c r="O2333">
        <v>323.5</v>
      </c>
      <c r="P2333">
        <v>88</v>
      </c>
      <c r="Q2333">
        <v>14.56</v>
      </c>
      <c r="R2333">
        <v>8.1</v>
      </c>
      <c r="S2333">
        <v>3</v>
      </c>
      <c r="T2333">
        <v>2.19</v>
      </c>
      <c r="U2333" t="str">
        <f>IF(Append1[[#This Row],[total_intl_charge]] &lt;= MEDIAN(Append1[total_intl_charge]), "Low", "High")</f>
        <v>Low</v>
      </c>
      <c r="V2333">
        <v>2</v>
      </c>
      <c r="W2333" t="s">
        <v>23</v>
      </c>
      <c r="X2333" s="1" t="s">
        <v>24</v>
      </c>
      <c r="Y2333">
        <f>IF(Append1[[#This Row],[churn]]="yes", 1,0)</f>
        <v>0</v>
      </c>
      <c r="Z2333" t="str">
        <f>IF(Append1[[#This Row],[total_eve_charge]]&lt;=15,"Low",
IF(Append1[[#This Row],[total_eve_charge]]&lt;=19,"Medium","High"))</f>
        <v>Low</v>
      </c>
      <c r="AA2333" s="1" t="str">
        <f>IF(Append1[[#This Row],[total_day_charge]]&gt;30,"Heavy User",
IF(Append1[[#This Row],[total_eve_charge]]&gt;20,"Evening User",
IF(Append1[[#This Row],[total_night_charge]]&gt;10,"Night User","Low User")))</f>
        <v>Night User</v>
      </c>
    </row>
    <row r="2334" spans="1:27" x14ac:dyDescent="0.3">
      <c r="A2334">
        <v>1583</v>
      </c>
      <c r="B2334" s="1" t="s">
        <v>37</v>
      </c>
      <c r="C2334">
        <v>107</v>
      </c>
      <c r="D2334" s="1" t="s">
        <v>26</v>
      </c>
      <c r="E2334" s="1">
        <v>0</v>
      </c>
      <c r="F2334" s="1" t="s">
        <v>24</v>
      </c>
      <c r="G2334">
        <v>25</v>
      </c>
      <c r="H2334" t="str">
        <f>IF(Append1[[#This Row],[number_vmail_messages]]&lt;=10, "Low",
IF(Append1[[#This Row],[number_vmail_messages]]&lt;=25, "Medium", "High"))</f>
        <v>Medium</v>
      </c>
      <c r="I2334">
        <v>248.6</v>
      </c>
      <c r="J2334">
        <v>91</v>
      </c>
      <c r="K2334">
        <v>42.26</v>
      </c>
      <c r="L2334">
        <v>119.3</v>
      </c>
      <c r="M2334">
        <v>115</v>
      </c>
      <c r="N2334">
        <v>10.14</v>
      </c>
      <c r="O2334">
        <v>194.3</v>
      </c>
      <c r="P2334">
        <v>83</v>
      </c>
      <c r="Q2334">
        <v>8.74</v>
      </c>
      <c r="R2334">
        <v>12</v>
      </c>
      <c r="S2334">
        <v>1</v>
      </c>
      <c r="T2334">
        <v>3.24</v>
      </c>
      <c r="U2334" t="str">
        <f>IF(Append1[[#This Row],[total_intl_charge]] &lt;= MEDIAN(Append1[total_intl_charge]), "Low", "High")</f>
        <v>High</v>
      </c>
      <c r="V2334">
        <v>1</v>
      </c>
      <c r="W2334" t="s">
        <v>23</v>
      </c>
      <c r="X2334" s="1" t="s">
        <v>23</v>
      </c>
      <c r="Y2334">
        <f>IF(Append1[[#This Row],[churn]]="yes", 1,0)</f>
        <v>0</v>
      </c>
      <c r="Z2334" t="str">
        <f>IF(Append1[[#This Row],[total_eve_charge]]&lt;=15,"Low",
IF(Append1[[#This Row],[total_eve_charge]]&lt;=19,"Medium","High"))</f>
        <v>Low</v>
      </c>
      <c r="AA2334" s="1" t="str">
        <f>IF(Append1[[#This Row],[total_day_charge]]&gt;30,"Heavy User",
IF(Append1[[#This Row],[total_eve_charge]]&gt;20,"Evening User",
IF(Append1[[#This Row],[total_night_charge]]&gt;10,"Night User","Low User")))</f>
        <v>Heavy User</v>
      </c>
    </row>
    <row r="2335" spans="1:27" hidden="1" x14ac:dyDescent="0.3">
      <c r="A2335">
        <v>1584</v>
      </c>
      <c r="B2335" s="1" t="s">
        <v>71</v>
      </c>
      <c r="C2335">
        <v>67</v>
      </c>
      <c r="D2335" s="1" t="s">
        <v>26</v>
      </c>
      <c r="E2335" s="1">
        <v>0</v>
      </c>
      <c r="F2335" s="1" t="s">
        <v>23</v>
      </c>
      <c r="G2335">
        <v>0</v>
      </c>
      <c r="H2335" t="str">
        <f>IF(Append1[[#This Row],[number_vmail_messages]]&lt;=10, "Low",
IF(Append1[[#This Row],[number_vmail_messages]]&lt;=25, "Medium", "High"))</f>
        <v>Low</v>
      </c>
      <c r="I2335">
        <v>152.5</v>
      </c>
      <c r="J2335">
        <v>131</v>
      </c>
      <c r="K2335">
        <v>25.93</v>
      </c>
      <c r="L2335">
        <v>252.4</v>
      </c>
      <c r="M2335">
        <v>107</v>
      </c>
      <c r="N2335">
        <v>21.45</v>
      </c>
      <c r="O2335">
        <v>185.4</v>
      </c>
      <c r="P2335">
        <v>104</v>
      </c>
      <c r="Q2335">
        <v>8.34</v>
      </c>
      <c r="R2335">
        <v>4.9000000000000004</v>
      </c>
      <c r="S2335">
        <v>3</v>
      </c>
      <c r="T2335">
        <v>1.32</v>
      </c>
      <c r="U2335" t="str">
        <f>IF(Append1[[#This Row],[total_intl_charge]] &lt;= MEDIAN(Append1[total_intl_charge]), "Low", "High")</f>
        <v>Low</v>
      </c>
      <c r="V2335">
        <v>2</v>
      </c>
      <c r="W2335" t="s">
        <v>23</v>
      </c>
      <c r="X2335" s="1" t="s">
        <v>23</v>
      </c>
      <c r="Y2335">
        <f>IF(Append1[[#This Row],[churn]]="yes", 1,0)</f>
        <v>0</v>
      </c>
      <c r="Z2335" t="str">
        <f>IF(Append1[[#This Row],[total_eve_charge]]&lt;=15,"Low",
IF(Append1[[#This Row],[total_eve_charge]]&lt;=19,"Medium","High"))</f>
        <v>High</v>
      </c>
      <c r="AA2335" s="1" t="str">
        <f>IF(Append1[[#This Row],[total_day_charge]]&gt;30,"Heavy User",
IF(Append1[[#This Row],[total_eve_charge]]&gt;20,"Evening User",
IF(Append1[[#This Row],[total_night_charge]]&gt;10,"Night User","Low User")))</f>
        <v>Evening User</v>
      </c>
    </row>
    <row r="2336" spans="1:27" hidden="1" x14ac:dyDescent="0.3">
      <c r="A2336">
        <v>1585</v>
      </c>
      <c r="B2336" s="1" t="s">
        <v>44</v>
      </c>
      <c r="C2336">
        <v>99</v>
      </c>
      <c r="D2336" s="1" t="s">
        <v>22</v>
      </c>
      <c r="E2336" s="1">
        <v>0</v>
      </c>
      <c r="F2336" s="1" t="s">
        <v>23</v>
      </c>
      <c r="G2336">
        <v>0</v>
      </c>
      <c r="H2336" t="str">
        <f>IF(Append1[[#This Row],[number_vmail_messages]]&lt;=10, "Low",
IF(Append1[[#This Row],[number_vmail_messages]]&lt;=25, "Medium", "High"))</f>
        <v>Low</v>
      </c>
      <c r="I2336">
        <v>145.6</v>
      </c>
      <c r="J2336">
        <v>102</v>
      </c>
      <c r="K2336">
        <v>24.75</v>
      </c>
      <c r="L2336">
        <v>230.9</v>
      </c>
      <c r="M2336">
        <v>87</v>
      </c>
      <c r="N2336">
        <v>19.63</v>
      </c>
      <c r="O2336">
        <v>181.5</v>
      </c>
      <c r="P2336">
        <v>86</v>
      </c>
      <c r="Q2336">
        <v>8.17</v>
      </c>
      <c r="R2336">
        <v>11.4</v>
      </c>
      <c r="S2336">
        <v>7</v>
      </c>
      <c r="T2336">
        <v>3.08</v>
      </c>
      <c r="U2336" t="str">
        <f>IF(Append1[[#This Row],[total_intl_charge]] &lt;= MEDIAN(Append1[total_intl_charge]), "Low", "High")</f>
        <v>High</v>
      </c>
      <c r="V2336">
        <v>1</v>
      </c>
      <c r="W2336" t="s">
        <v>23</v>
      </c>
      <c r="X2336" s="1" t="s">
        <v>23</v>
      </c>
      <c r="Y2336">
        <f>IF(Append1[[#This Row],[churn]]="yes", 1,0)</f>
        <v>0</v>
      </c>
      <c r="Z2336" t="str">
        <f>IF(Append1[[#This Row],[total_eve_charge]]&lt;=15,"Low",
IF(Append1[[#This Row],[total_eve_charge]]&lt;=19,"Medium","High"))</f>
        <v>High</v>
      </c>
      <c r="AA2336" s="1" t="str">
        <f>IF(Append1[[#This Row],[total_day_charge]]&gt;30,"Heavy User",
IF(Append1[[#This Row],[total_eve_charge]]&gt;20,"Evening User",
IF(Append1[[#This Row],[total_night_charge]]&gt;10,"Night User","Low User")))</f>
        <v>Low User</v>
      </c>
    </row>
    <row r="2337" spans="1:27" hidden="1" x14ac:dyDescent="0.3">
      <c r="A2337">
        <v>1586</v>
      </c>
      <c r="B2337" s="1" t="s">
        <v>50</v>
      </c>
      <c r="C2337">
        <v>46</v>
      </c>
      <c r="D2337" s="1" t="s">
        <v>22</v>
      </c>
      <c r="E2337" s="1">
        <v>0</v>
      </c>
      <c r="F2337" s="1" t="s">
        <v>23</v>
      </c>
      <c r="G2337">
        <v>0</v>
      </c>
      <c r="H2337" t="str">
        <f>IF(Append1[[#This Row],[number_vmail_messages]]&lt;=10, "Low",
IF(Append1[[#This Row],[number_vmail_messages]]&lt;=25, "Medium", "High"))</f>
        <v>Low</v>
      </c>
      <c r="I2337">
        <v>164.2</v>
      </c>
      <c r="J2337">
        <v>116</v>
      </c>
      <c r="K2337">
        <v>27.91</v>
      </c>
      <c r="L2337">
        <v>196.2</v>
      </c>
      <c r="M2337">
        <v>153</v>
      </c>
      <c r="N2337">
        <v>16.68</v>
      </c>
      <c r="O2337">
        <v>236.1</v>
      </c>
      <c r="P2337">
        <v>119</v>
      </c>
      <c r="Q2337">
        <v>10.62</v>
      </c>
      <c r="R2337">
        <v>8.1</v>
      </c>
      <c r="S2337">
        <v>1</v>
      </c>
      <c r="T2337">
        <v>2.19</v>
      </c>
      <c r="U2337" t="str">
        <f>IF(Append1[[#This Row],[total_intl_charge]] &lt;= MEDIAN(Append1[total_intl_charge]), "Low", "High")</f>
        <v>Low</v>
      </c>
      <c r="V2337">
        <v>1</v>
      </c>
      <c r="W2337" t="s">
        <v>23</v>
      </c>
      <c r="X2337" s="1" t="s">
        <v>23</v>
      </c>
      <c r="Y2337">
        <f>IF(Append1[[#This Row],[churn]]="yes", 1,0)</f>
        <v>0</v>
      </c>
      <c r="Z2337" t="str">
        <f>IF(Append1[[#This Row],[total_eve_charge]]&lt;=15,"Low",
IF(Append1[[#This Row],[total_eve_charge]]&lt;=19,"Medium","High"))</f>
        <v>Medium</v>
      </c>
      <c r="AA2337" s="1" t="str">
        <f>IF(Append1[[#This Row],[total_day_charge]]&gt;30,"Heavy User",
IF(Append1[[#This Row],[total_eve_charge]]&gt;20,"Evening User",
IF(Append1[[#This Row],[total_night_charge]]&gt;10,"Night User","Low User")))</f>
        <v>Night User</v>
      </c>
    </row>
    <row r="2338" spans="1:27" hidden="1" x14ac:dyDescent="0.3">
      <c r="A2338">
        <v>1587</v>
      </c>
      <c r="B2338" s="1" t="s">
        <v>72</v>
      </c>
      <c r="C2338">
        <v>55</v>
      </c>
      <c r="D2338" s="1" t="s">
        <v>32</v>
      </c>
      <c r="E2338" s="1">
        <v>1</v>
      </c>
      <c r="F2338" s="1" t="s">
        <v>23</v>
      </c>
      <c r="G2338">
        <v>0</v>
      </c>
      <c r="H2338" t="str">
        <f>IF(Append1[[#This Row],[number_vmail_messages]]&lt;=10, "Low",
IF(Append1[[#This Row],[number_vmail_messages]]&lt;=25, "Medium", "High"))</f>
        <v>Low</v>
      </c>
      <c r="I2338">
        <v>221</v>
      </c>
      <c r="J2338">
        <v>115</v>
      </c>
      <c r="K2338">
        <v>37.57</v>
      </c>
      <c r="L2338">
        <v>165.4</v>
      </c>
      <c r="M2338">
        <v>97</v>
      </c>
      <c r="N2338">
        <v>14.06</v>
      </c>
      <c r="O2338">
        <v>235.4</v>
      </c>
      <c r="P2338">
        <v>117</v>
      </c>
      <c r="Q2338">
        <v>10.59</v>
      </c>
      <c r="R2338">
        <v>9.6999999999999993</v>
      </c>
      <c r="S2338">
        <v>4</v>
      </c>
      <c r="T2338">
        <v>2.62</v>
      </c>
      <c r="U2338" t="str">
        <f>IF(Append1[[#This Row],[total_intl_charge]] &lt;= MEDIAN(Append1[total_intl_charge]), "Low", "High")</f>
        <v>Low</v>
      </c>
      <c r="V2338">
        <v>1</v>
      </c>
      <c r="W2338" t="s">
        <v>23</v>
      </c>
      <c r="X2338" s="1" t="s">
        <v>24</v>
      </c>
      <c r="Y2338">
        <f>IF(Append1[[#This Row],[churn]]="yes", 1,0)</f>
        <v>0</v>
      </c>
      <c r="Z2338" t="str">
        <f>IF(Append1[[#This Row],[total_eve_charge]]&lt;=15,"Low",
IF(Append1[[#This Row],[total_eve_charge]]&lt;=19,"Medium","High"))</f>
        <v>Low</v>
      </c>
      <c r="AA2338" s="1" t="str">
        <f>IF(Append1[[#This Row],[total_day_charge]]&gt;30,"Heavy User",
IF(Append1[[#This Row],[total_eve_charge]]&gt;20,"Evening User",
IF(Append1[[#This Row],[total_night_charge]]&gt;10,"Night User","Low User")))</f>
        <v>Heavy User</v>
      </c>
    </row>
    <row r="2339" spans="1:27" hidden="1" x14ac:dyDescent="0.3">
      <c r="A2339">
        <v>1588</v>
      </c>
      <c r="B2339" s="1" t="s">
        <v>60</v>
      </c>
      <c r="C2339">
        <v>56</v>
      </c>
      <c r="D2339" s="1" t="s">
        <v>22</v>
      </c>
      <c r="E2339" s="1">
        <v>0</v>
      </c>
      <c r="F2339" s="1" t="s">
        <v>23</v>
      </c>
      <c r="G2339">
        <v>0</v>
      </c>
      <c r="H2339" t="str">
        <f>IF(Append1[[#This Row],[number_vmail_messages]]&lt;=10, "Low",
IF(Append1[[#This Row],[number_vmail_messages]]&lt;=25, "Medium", "High"))</f>
        <v>Low</v>
      </c>
      <c r="I2339">
        <v>162.30000000000001</v>
      </c>
      <c r="J2339">
        <v>99</v>
      </c>
      <c r="K2339">
        <v>27.59</v>
      </c>
      <c r="L2339">
        <v>149.1</v>
      </c>
      <c r="M2339">
        <v>78</v>
      </c>
      <c r="N2339">
        <v>12.67</v>
      </c>
      <c r="O2339">
        <v>255.5</v>
      </c>
      <c r="P2339">
        <v>115</v>
      </c>
      <c r="Q2339">
        <v>11.5</v>
      </c>
      <c r="R2339">
        <v>14.8</v>
      </c>
      <c r="S2339">
        <v>1</v>
      </c>
      <c r="T2339">
        <v>4</v>
      </c>
      <c r="U2339" t="str">
        <f>IF(Append1[[#This Row],[total_intl_charge]] &lt;= MEDIAN(Append1[total_intl_charge]), "Low", "High")</f>
        <v>High</v>
      </c>
      <c r="V2339">
        <v>4</v>
      </c>
      <c r="W2339" t="s">
        <v>24</v>
      </c>
      <c r="X2339" s="1" t="s">
        <v>23</v>
      </c>
      <c r="Y2339">
        <f>IF(Append1[[#This Row],[churn]]="yes", 1,0)</f>
        <v>1</v>
      </c>
      <c r="Z2339" t="str">
        <f>IF(Append1[[#This Row],[total_eve_charge]]&lt;=15,"Low",
IF(Append1[[#This Row],[total_eve_charge]]&lt;=19,"Medium","High"))</f>
        <v>Low</v>
      </c>
      <c r="AA2339" s="1" t="str">
        <f>IF(Append1[[#This Row],[total_day_charge]]&gt;30,"Heavy User",
IF(Append1[[#This Row],[total_eve_charge]]&gt;20,"Evening User",
IF(Append1[[#This Row],[total_night_charge]]&gt;10,"Night User","Low User")))</f>
        <v>Night User</v>
      </c>
    </row>
    <row r="2340" spans="1:27" hidden="1" x14ac:dyDescent="0.3">
      <c r="A2340">
        <v>1589</v>
      </c>
      <c r="B2340" s="1" t="s">
        <v>29</v>
      </c>
      <c r="C2340">
        <v>76</v>
      </c>
      <c r="D2340" s="1" t="s">
        <v>22</v>
      </c>
      <c r="E2340" s="1">
        <v>0</v>
      </c>
      <c r="F2340" s="1" t="s">
        <v>23</v>
      </c>
      <c r="G2340">
        <v>0</v>
      </c>
      <c r="H2340" t="str">
        <f>IF(Append1[[#This Row],[number_vmail_messages]]&lt;=10, "Low",
IF(Append1[[#This Row],[number_vmail_messages]]&lt;=25, "Medium", "High"))</f>
        <v>Low</v>
      </c>
      <c r="I2340">
        <v>272.7</v>
      </c>
      <c r="J2340">
        <v>97</v>
      </c>
      <c r="K2340">
        <v>46.36</v>
      </c>
      <c r="L2340">
        <v>236.4</v>
      </c>
      <c r="M2340">
        <v>95</v>
      </c>
      <c r="N2340">
        <v>20.09</v>
      </c>
      <c r="O2340">
        <v>235.5</v>
      </c>
      <c r="P2340">
        <v>105</v>
      </c>
      <c r="Q2340">
        <v>10.6</v>
      </c>
      <c r="R2340">
        <v>7.7</v>
      </c>
      <c r="S2340">
        <v>2</v>
      </c>
      <c r="T2340">
        <v>2.08</v>
      </c>
      <c r="U2340" t="str">
        <f>IF(Append1[[#This Row],[total_intl_charge]] &lt;= MEDIAN(Append1[total_intl_charge]), "Low", "High")</f>
        <v>Low</v>
      </c>
      <c r="V2340">
        <v>0</v>
      </c>
      <c r="W2340" t="s">
        <v>24</v>
      </c>
      <c r="X2340" s="1" t="s">
        <v>23</v>
      </c>
      <c r="Y2340">
        <f>IF(Append1[[#This Row],[churn]]="yes", 1,0)</f>
        <v>1</v>
      </c>
      <c r="Z2340" t="str">
        <f>IF(Append1[[#This Row],[total_eve_charge]]&lt;=15,"Low",
IF(Append1[[#This Row],[total_eve_charge]]&lt;=19,"Medium","High"))</f>
        <v>High</v>
      </c>
      <c r="AA2340" s="1" t="str">
        <f>IF(Append1[[#This Row],[total_day_charge]]&gt;30,"Heavy User",
IF(Append1[[#This Row],[total_eve_charge]]&gt;20,"Evening User",
IF(Append1[[#This Row],[total_night_charge]]&gt;10,"Night User","Low User")))</f>
        <v>Heavy User</v>
      </c>
    </row>
    <row r="2341" spans="1:27" x14ac:dyDescent="0.3">
      <c r="A2341">
        <v>1590</v>
      </c>
      <c r="B2341" s="1" t="s">
        <v>73</v>
      </c>
      <c r="C2341">
        <v>132</v>
      </c>
      <c r="D2341" s="1" t="s">
        <v>32</v>
      </c>
      <c r="E2341" s="1">
        <v>1</v>
      </c>
      <c r="F2341" s="1" t="s">
        <v>24</v>
      </c>
      <c r="G2341">
        <v>33</v>
      </c>
      <c r="H2341" t="str">
        <f>IF(Append1[[#This Row],[number_vmail_messages]]&lt;=10, "Low",
IF(Append1[[#This Row],[number_vmail_messages]]&lt;=25, "Medium", "High"))</f>
        <v>High</v>
      </c>
      <c r="I2341">
        <v>200.3</v>
      </c>
      <c r="J2341">
        <v>75</v>
      </c>
      <c r="K2341">
        <v>34.049999999999997</v>
      </c>
      <c r="L2341">
        <v>226.6</v>
      </c>
      <c r="M2341">
        <v>67</v>
      </c>
      <c r="N2341">
        <v>19.260000000000002</v>
      </c>
      <c r="O2341">
        <v>198.8</v>
      </c>
      <c r="P2341">
        <v>91</v>
      </c>
      <c r="Q2341">
        <v>8.9499999999999993</v>
      </c>
      <c r="R2341">
        <v>12.9</v>
      </c>
      <c r="S2341">
        <v>3</v>
      </c>
      <c r="T2341">
        <v>3.48</v>
      </c>
      <c r="U2341" t="str">
        <f>IF(Append1[[#This Row],[total_intl_charge]] &lt;= MEDIAN(Append1[total_intl_charge]), "Low", "High")</f>
        <v>High</v>
      </c>
      <c r="V2341">
        <v>2</v>
      </c>
      <c r="W2341" t="s">
        <v>23</v>
      </c>
      <c r="X2341" s="1" t="s">
        <v>24</v>
      </c>
      <c r="Y2341">
        <f>IF(Append1[[#This Row],[churn]]="yes", 1,0)</f>
        <v>0</v>
      </c>
      <c r="Z2341" t="str">
        <f>IF(Append1[[#This Row],[total_eve_charge]]&lt;=15,"Low",
IF(Append1[[#This Row],[total_eve_charge]]&lt;=19,"Medium","High"))</f>
        <v>High</v>
      </c>
      <c r="AA2341" s="1" t="str">
        <f>IF(Append1[[#This Row],[total_day_charge]]&gt;30,"Heavy User",
IF(Append1[[#This Row],[total_eve_charge]]&gt;20,"Evening User",
IF(Append1[[#This Row],[total_night_charge]]&gt;10,"Night User","Low User")))</f>
        <v>Heavy User</v>
      </c>
    </row>
    <row r="2342" spans="1:27" x14ac:dyDescent="0.3">
      <c r="A2342">
        <v>1591</v>
      </c>
      <c r="B2342" s="1" t="s">
        <v>49</v>
      </c>
      <c r="C2342">
        <v>140</v>
      </c>
      <c r="D2342" s="1" t="s">
        <v>26</v>
      </c>
      <c r="E2342" s="1">
        <v>0</v>
      </c>
      <c r="F2342" s="1" t="s">
        <v>24</v>
      </c>
      <c r="G2342">
        <v>28</v>
      </c>
      <c r="H2342" t="str">
        <f>IF(Append1[[#This Row],[number_vmail_messages]]&lt;=10, "Low",
IF(Append1[[#This Row],[number_vmail_messages]]&lt;=25, "Medium", "High"))</f>
        <v>High</v>
      </c>
      <c r="I2342">
        <v>157.1</v>
      </c>
      <c r="J2342">
        <v>77</v>
      </c>
      <c r="K2342">
        <v>26.71</v>
      </c>
      <c r="L2342">
        <v>172.4</v>
      </c>
      <c r="M2342">
        <v>97</v>
      </c>
      <c r="N2342">
        <v>14.65</v>
      </c>
      <c r="O2342">
        <v>184.5</v>
      </c>
      <c r="P2342">
        <v>94</v>
      </c>
      <c r="Q2342">
        <v>8.3000000000000007</v>
      </c>
      <c r="R2342">
        <v>11.1</v>
      </c>
      <c r="S2342">
        <v>9</v>
      </c>
      <c r="T2342">
        <v>3</v>
      </c>
      <c r="U2342" t="str">
        <f>IF(Append1[[#This Row],[total_intl_charge]] &lt;= MEDIAN(Append1[total_intl_charge]), "Low", "High")</f>
        <v>High</v>
      </c>
      <c r="V2342">
        <v>1</v>
      </c>
      <c r="W2342" t="s">
        <v>23</v>
      </c>
      <c r="X2342" s="1" t="s">
        <v>23</v>
      </c>
      <c r="Y2342">
        <f>IF(Append1[[#This Row],[churn]]="yes", 1,0)</f>
        <v>0</v>
      </c>
      <c r="Z2342" t="str">
        <f>IF(Append1[[#This Row],[total_eve_charge]]&lt;=15,"Low",
IF(Append1[[#This Row],[total_eve_charge]]&lt;=19,"Medium","High"))</f>
        <v>Low</v>
      </c>
      <c r="AA2342" s="1" t="str">
        <f>IF(Append1[[#This Row],[total_day_charge]]&gt;30,"Heavy User",
IF(Append1[[#This Row],[total_eve_charge]]&gt;20,"Evening User",
IF(Append1[[#This Row],[total_night_charge]]&gt;10,"Night User","Low User")))</f>
        <v>Low User</v>
      </c>
    </row>
    <row r="2343" spans="1:27" x14ac:dyDescent="0.3">
      <c r="A2343">
        <v>1592</v>
      </c>
      <c r="B2343" s="1" t="s">
        <v>41</v>
      </c>
      <c r="C2343">
        <v>51</v>
      </c>
      <c r="D2343" s="1" t="s">
        <v>26</v>
      </c>
      <c r="E2343" s="1">
        <v>1</v>
      </c>
      <c r="F2343" s="1" t="s">
        <v>24</v>
      </c>
      <c r="G2343">
        <v>12</v>
      </c>
      <c r="H2343" t="str">
        <f>IF(Append1[[#This Row],[number_vmail_messages]]&lt;=10, "Low",
IF(Append1[[#This Row],[number_vmail_messages]]&lt;=25, "Medium", "High"))</f>
        <v>Medium</v>
      </c>
      <c r="I2343">
        <v>135.80000000000001</v>
      </c>
      <c r="J2343">
        <v>60</v>
      </c>
      <c r="K2343">
        <v>23.09</v>
      </c>
      <c r="L2343">
        <v>200.6</v>
      </c>
      <c r="M2343">
        <v>134</v>
      </c>
      <c r="N2343">
        <v>17.05</v>
      </c>
      <c r="O2343">
        <v>192.4</v>
      </c>
      <c r="P2343">
        <v>98</v>
      </c>
      <c r="Q2343">
        <v>8.66</v>
      </c>
      <c r="R2343">
        <v>12.3</v>
      </c>
      <c r="S2343">
        <v>7</v>
      </c>
      <c r="T2343">
        <v>3.32</v>
      </c>
      <c r="U2343" t="str">
        <f>IF(Append1[[#This Row],[total_intl_charge]] &lt;= MEDIAN(Append1[total_intl_charge]), "Low", "High")</f>
        <v>High</v>
      </c>
      <c r="V2343">
        <v>2</v>
      </c>
      <c r="W2343" t="s">
        <v>23</v>
      </c>
      <c r="X2343" s="1" t="s">
        <v>24</v>
      </c>
      <c r="Y2343">
        <f>IF(Append1[[#This Row],[churn]]="yes", 1,0)</f>
        <v>0</v>
      </c>
      <c r="Z2343" t="str">
        <f>IF(Append1[[#This Row],[total_eve_charge]]&lt;=15,"Low",
IF(Append1[[#This Row],[total_eve_charge]]&lt;=19,"Medium","High"))</f>
        <v>Medium</v>
      </c>
      <c r="AA2343" s="1" t="str">
        <f>IF(Append1[[#This Row],[total_day_charge]]&gt;30,"Heavy User",
IF(Append1[[#This Row],[total_eve_charge]]&gt;20,"Evening User",
IF(Append1[[#This Row],[total_night_charge]]&gt;10,"Night User","Low User")))</f>
        <v>Low User</v>
      </c>
    </row>
    <row r="2344" spans="1:27" hidden="1" x14ac:dyDescent="0.3">
      <c r="A2344">
        <v>1593</v>
      </c>
      <c r="B2344" s="1" t="s">
        <v>62</v>
      </c>
      <c r="C2344">
        <v>27</v>
      </c>
      <c r="D2344" s="1" t="s">
        <v>32</v>
      </c>
      <c r="E2344" s="1">
        <v>0</v>
      </c>
      <c r="F2344" s="1" t="s">
        <v>23</v>
      </c>
      <c r="G2344">
        <v>0</v>
      </c>
      <c r="H2344" t="str">
        <f>IF(Append1[[#This Row],[number_vmail_messages]]&lt;=10, "Low",
IF(Append1[[#This Row],[number_vmail_messages]]&lt;=25, "Medium", "High"))</f>
        <v>Low</v>
      </c>
      <c r="I2344">
        <v>236.7</v>
      </c>
      <c r="J2344">
        <v>110</v>
      </c>
      <c r="K2344">
        <v>40.24</v>
      </c>
      <c r="L2344">
        <v>231.9</v>
      </c>
      <c r="M2344">
        <v>92</v>
      </c>
      <c r="N2344">
        <v>19.71</v>
      </c>
      <c r="O2344">
        <v>164.7</v>
      </c>
      <c r="P2344">
        <v>85</v>
      </c>
      <c r="Q2344">
        <v>7.41</v>
      </c>
      <c r="R2344">
        <v>12.7</v>
      </c>
      <c r="S2344">
        <v>6</v>
      </c>
      <c r="T2344">
        <v>3.43</v>
      </c>
      <c r="U2344" t="str">
        <f>IF(Append1[[#This Row],[total_intl_charge]] &lt;= MEDIAN(Append1[total_intl_charge]), "Low", "High")</f>
        <v>High</v>
      </c>
      <c r="V2344">
        <v>1</v>
      </c>
      <c r="W2344" t="s">
        <v>23</v>
      </c>
      <c r="X2344" s="1" t="s">
        <v>23</v>
      </c>
      <c r="Y2344">
        <f>IF(Append1[[#This Row],[churn]]="yes", 1,0)</f>
        <v>0</v>
      </c>
      <c r="Z2344" t="str">
        <f>IF(Append1[[#This Row],[total_eve_charge]]&lt;=15,"Low",
IF(Append1[[#This Row],[total_eve_charge]]&lt;=19,"Medium","High"))</f>
        <v>High</v>
      </c>
      <c r="AA2344" s="1" t="str">
        <f>IF(Append1[[#This Row],[total_day_charge]]&gt;30,"Heavy User",
IF(Append1[[#This Row],[total_eve_charge]]&gt;20,"Evening User",
IF(Append1[[#This Row],[total_night_charge]]&gt;10,"Night User","Low User")))</f>
        <v>Heavy User</v>
      </c>
    </row>
    <row r="2345" spans="1:27" hidden="1" x14ac:dyDescent="0.3">
      <c r="A2345">
        <v>1594</v>
      </c>
      <c r="B2345" s="1" t="s">
        <v>35</v>
      </c>
      <c r="C2345">
        <v>224</v>
      </c>
      <c r="D2345" s="1" t="s">
        <v>26</v>
      </c>
      <c r="E2345" s="1">
        <v>0</v>
      </c>
      <c r="F2345" s="1" t="s">
        <v>23</v>
      </c>
      <c r="G2345">
        <v>0</v>
      </c>
      <c r="H2345" t="str">
        <f>IF(Append1[[#This Row],[number_vmail_messages]]&lt;=10, "Low",
IF(Append1[[#This Row],[number_vmail_messages]]&lt;=25, "Medium", "High"))</f>
        <v>Low</v>
      </c>
      <c r="I2345">
        <v>111.4</v>
      </c>
      <c r="J2345">
        <v>133</v>
      </c>
      <c r="K2345">
        <v>18.940000000000001</v>
      </c>
      <c r="L2345">
        <v>175</v>
      </c>
      <c r="M2345">
        <v>66</v>
      </c>
      <c r="N2345">
        <v>14.88</v>
      </c>
      <c r="O2345">
        <v>217.2</v>
      </c>
      <c r="P2345">
        <v>106</v>
      </c>
      <c r="Q2345">
        <v>9.77</v>
      </c>
      <c r="R2345">
        <v>5.5</v>
      </c>
      <c r="S2345">
        <v>6</v>
      </c>
      <c r="T2345">
        <v>1.49</v>
      </c>
      <c r="U2345" t="str">
        <f>IF(Append1[[#This Row],[total_intl_charge]] &lt;= MEDIAN(Append1[total_intl_charge]), "Low", "High")</f>
        <v>Low</v>
      </c>
      <c r="V2345">
        <v>3</v>
      </c>
      <c r="W2345" t="s">
        <v>23</v>
      </c>
      <c r="X2345" s="1" t="s">
        <v>23</v>
      </c>
      <c r="Y2345">
        <f>IF(Append1[[#This Row],[churn]]="yes", 1,0)</f>
        <v>0</v>
      </c>
      <c r="Z2345" t="str">
        <f>IF(Append1[[#This Row],[total_eve_charge]]&lt;=15,"Low",
IF(Append1[[#This Row],[total_eve_charge]]&lt;=19,"Medium","High"))</f>
        <v>Low</v>
      </c>
      <c r="AA2345" s="1" t="str">
        <f>IF(Append1[[#This Row],[total_day_charge]]&gt;30,"Heavy User",
IF(Append1[[#This Row],[total_eve_charge]]&gt;20,"Evening User",
IF(Append1[[#This Row],[total_night_charge]]&gt;10,"Night User","Low User")))</f>
        <v>Low User</v>
      </c>
    </row>
    <row r="2346" spans="1:27" x14ac:dyDescent="0.3">
      <c r="A2346">
        <v>1595</v>
      </c>
      <c r="B2346" s="1" t="s">
        <v>50</v>
      </c>
      <c r="C2346">
        <v>105</v>
      </c>
      <c r="D2346" s="1" t="s">
        <v>26</v>
      </c>
      <c r="E2346" s="1">
        <v>1</v>
      </c>
      <c r="F2346" s="1" t="s">
        <v>24</v>
      </c>
      <c r="G2346">
        <v>28</v>
      </c>
      <c r="H2346" t="str">
        <f>IF(Append1[[#This Row],[number_vmail_messages]]&lt;=10, "Low",
IF(Append1[[#This Row],[number_vmail_messages]]&lt;=25, "Medium", "High"))</f>
        <v>High</v>
      </c>
      <c r="I2346">
        <v>156.1</v>
      </c>
      <c r="J2346">
        <v>89</v>
      </c>
      <c r="K2346">
        <v>26.54</v>
      </c>
      <c r="L2346">
        <v>107.1</v>
      </c>
      <c r="M2346">
        <v>114</v>
      </c>
      <c r="N2346">
        <v>9.1</v>
      </c>
      <c r="O2346">
        <v>167.7</v>
      </c>
      <c r="P2346">
        <v>95</v>
      </c>
      <c r="Q2346">
        <v>7.55</v>
      </c>
      <c r="R2346">
        <v>14.7</v>
      </c>
      <c r="S2346">
        <v>3</v>
      </c>
      <c r="T2346">
        <v>3.97</v>
      </c>
      <c r="U2346" t="str">
        <f>IF(Append1[[#This Row],[total_intl_charge]] &lt;= MEDIAN(Append1[total_intl_charge]), "Low", "High")</f>
        <v>High</v>
      </c>
      <c r="V2346">
        <v>0</v>
      </c>
      <c r="W2346" t="s">
        <v>24</v>
      </c>
      <c r="X2346" s="1" t="s">
        <v>24</v>
      </c>
      <c r="Y2346">
        <f>IF(Append1[[#This Row],[churn]]="yes", 1,0)</f>
        <v>1</v>
      </c>
      <c r="Z2346" t="str">
        <f>IF(Append1[[#This Row],[total_eve_charge]]&lt;=15,"Low",
IF(Append1[[#This Row],[total_eve_charge]]&lt;=19,"Medium","High"))</f>
        <v>Low</v>
      </c>
      <c r="AA2346" s="1" t="str">
        <f>IF(Append1[[#This Row],[total_day_charge]]&gt;30,"Heavy User",
IF(Append1[[#This Row],[total_eve_charge]]&gt;20,"Evening User",
IF(Append1[[#This Row],[total_night_charge]]&gt;10,"Night User","Low User")))</f>
        <v>Low User</v>
      </c>
    </row>
    <row r="2347" spans="1:27" hidden="1" x14ac:dyDescent="0.3">
      <c r="A2347">
        <v>1596</v>
      </c>
      <c r="B2347" s="1" t="s">
        <v>47</v>
      </c>
      <c r="C2347">
        <v>117</v>
      </c>
      <c r="D2347" s="1" t="s">
        <v>32</v>
      </c>
      <c r="E2347" s="1">
        <v>0</v>
      </c>
      <c r="F2347" s="1" t="s">
        <v>23</v>
      </c>
      <c r="G2347">
        <v>0</v>
      </c>
      <c r="H2347" t="str">
        <f>IF(Append1[[#This Row],[number_vmail_messages]]&lt;=10, "Low",
IF(Append1[[#This Row],[number_vmail_messages]]&lt;=25, "Medium", "High"))</f>
        <v>Low</v>
      </c>
      <c r="I2347">
        <v>191.1</v>
      </c>
      <c r="J2347">
        <v>93</v>
      </c>
      <c r="K2347">
        <v>32.49</v>
      </c>
      <c r="L2347">
        <v>282.8</v>
      </c>
      <c r="M2347">
        <v>56</v>
      </c>
      <c r="N2347">
        <v>24.04</v>
      </c>
      <c r="O2347">
        <v>84.8</v>
      </c>
      <c r="P2347">
        <v>118</v>
      </c>
      <c r="Q2347">
        <v>3.82</v>
      </c>
      <c r="R2347">
        <v>12</v>
      </c>
      <c r="S2347">
        <v>4</v>
      </c>
      <c r="T2347">
        <v>3.24</v>
      </c>
      <c r="U2347" t="str">
        <f>IF(Append1[[#This Row],[total_intl_charge]] &lt;= MEDIAN(Append1[total_intl_charge]), "Low", "High")</f>
        <v>High</v>
      </c>
      <c r="V2347">
        <v>2</v>
      </c>
      <c r="W2347" t="s">
        <v>23</v>
      </c>
      <c r="X2347" s="1" t="s">
        <v>23</v>
      </c>
      <c r="Y2347">
        <f>IF(Append1[[#This Row],[churn]]="yes", 1,0)</f>
        <v>0</v>
      </c>
      <c r="Z2347" t="str">
        <f>IF(Append1[[#This Row],[total_eve_charge]]&lt;=15,"Low",
IF(Append1[[#This Row],[total_eve_charge]]&lt;=19,"Medium","High"))</f>
        <v>High</v>
      </c>
      <c r="AA2347" s="1" t="str">
        <f>IF(Append1[[#This Row],[total_day_charge]]&gt;30,"Heavy User",
IF(Append1[[#This Row],[total_eve_charge]]&gt;20,"Evening User",
IF(Append1[[#This Row],[total_night_charge]]&gt;10,"Night User","Low User")))</f>
        <v>Heavy User</v>
      </c>
    </row>
    <row r="2348" spans="1:27" hidden="1" x14ac:dyDescent="0.3">
      <c r="A2348">
        <v>1597</v>
      </c>
      <c r="B2348" s="1" t="s">
        <v>62</v>
      </c>
      <c r="C2348">
        <v>91</v>
      </c>
      <c r="D2348" s="1" t="s">
        <v>22</v>
      </c>
      <c r="E2348" s="1">
        <v>0</v>
      </c>
      <c r="F2348" s="1" t="s">
        <v>23</v>
      </c>
      <c r="G2348">
        <v>0</v>
      </c>
      <c r="H2348" t="str">
        <f>IF(Append1[[#This Row],[number_vmail_messages]]&lt;=10, "Low",
IF(Append1[[#This Row],[number_vmail_messages]]&lt;=25, "Medium", "High"))</f>
        <v>Low</v>
      </c>
      <c r="I2348">
        <v>153</v>
      </c>
      <c r="J2348">
        <v>123</v>
      </c>
      <c r="K2348">
        <v>26.01</v>
      </c>
      <c r="L2348">
        <v>141.1</v>
      </c>
      <c r="M2348">
        <v>127</v>
      </c>
      <c r="N2348">
        <v>11.99</v>
      </c>
      <c r="O2348">
        <v>171.5</v>
      </c>
      <c r="P2348">
        <v>76</v>
      </c>
      <c r="Q2348">
        <v>7.72</v>
      </c>
      <c r="R2348">
        <v>10.3</v>
      </c>
      <c r="S2348">
        <v>15</v>
      </c>
      <c r="T2348">
        <v>2.78</v>
      </c>
      <c r="U2348" t="str">
        <f>IF(Append1[[#This Row],[total_intl_charge]] &lt;= MEDIAN(Append1[total_intl_charge]), "Low", "High")</f>
        <v>Low</v>
      </c>
      <c r="V2348">
        <v>1</v>
      </c>
      <c r="W2348" t="s">
        <v>24</v>
      </c>
      <c r="X2348" s="1" t="s">
        <v>23</v>
      </c>
      <c r="Y2348">
        <f>IF(Append1[[#This Row],[churn]]="yes", 1,0)</f>
        <v>1</v>
      </c>
      <c r="Z2348" t="str">
        <f>IF(Append1[[#This Row],[total_eve_charge]]&lt;=15,"Low",
IF(Append1[[#This Row],[total_eve_charge]]&lt;=19,"Medium","High"))</f>
        <v>Low</v>
      </c>
      <c r="AA2348" s="1" t="str">
        <f>IF(Append1[[#This Row],[total_day_charge]]&gt;30,"Heavy User",
IF(Append1[[#This Row],[total_eve_charge]]&gt;20,"Evening User",
IF(Append1[[#This Row],[total_night_charge]]&gt;10,"Night User","Low User")))</f>
        <v>Low User</v>
      </c>
    </row>
    <row r="2349" spans="1:27" hidden="1" x14ac:dyDescent="0.3">
      <c r="A2349">
        <v>1598</v>
      </c>
      <c r="B2349" s="1" t="s">
        <v>67</v>
      </c>
      <c r="C2349">
        <v>135</v>
      </c>
      <c r="D2349" s="1" t="s">
        <v>22</v>
      </c>
      <c r="E2349" s="1">
        <v>0</v>
      </c>
      <c r="F2349" s="1" t="s">
        <v>23</v>
      </c>
      <c r="G2349">
        <v>0</v>
      </c>
      <c r="H2349" t="str">
        <f>IF(Append1[[#This Row],[number_vmail_messages]]&lt;=10, "Low",
IF(Append1[[#This Row],[number_vmail_messages]]&lt;=25, "Medium", "High"))</f>
        <v>Low</v>
      </c>
      <c r="I2349">
        <v>218.8</v>
      </c>
      <c r="J2349">
        <v>123</v>
      </c>
      <c r="K2349">
        <v>37.200000000000003</v>
      </c>
      <c r="L2349">
        <v>242.8</v>
      </c>
      <c r="M2349">
        <v>64</v>
      </c>
      <c r="N2349">
        <v>20.64</v>
      </c>
      <c r="O2349">
        <v>85.8</v>
      </c>
      <c r="P2349">
        <v>80</v>
      </c>
      <c r="Q2349">
        <v>3.86</v>
      </c>
      <c r="R2349">
        <v>10.3</v>
      </c>
      <c r="S2349">
        <v>3</v>
      </c>
      <c r="T2349">
        <v>2.78</v>
      </c>
      <c r="U2349" t="str">
        <f>IF(Append1[[#This Row],[total_intl_charge]] &lt;= MEDIAN(Append1[total_intl_charge]), "Low", "High")</f>
        <v>Low</v>
      </c>
      <c r="V2349">
        <v>4</v>
      </c>
      <c r="W2349" t="s">
        <v>23</v>
      </c>
      <c r="X2349" s="1" t="s">
        <v>23</v>
      </c>
      <c r="Y2349">
        <f>IF(Append1[[#This Row],[churn]]="yes", 1,0)</f>
        <v>0</v>
      </c>
      <c r="Z2349" t="str">
        <f>IF(Append1[[#This Row],[total_eve_charge]]&lt;=15,"Low",
IF(Append1[[#This Row],[total_eve_charge]]&lt;=19,"Medium","High"))</f>
        <v>High</v>
      </c>
      <c r="AA2349" s="1" t="str">
        <f>IF(Append1[[#This Row],[total_day_charge]]&gt;30,"Heavy User",
IF(Append1[[#This Row],[total_eve_charge]]&gt;20,"Evening User",
IF(Append1[[#This Row],[total_night_charge]]&gt;10,"Night User","Low User")))</f>
        <v>Heavy User</v>
      </c>
    </row>
    <row r="2350" spans="1:27" hidden="1" x14ac:dyDescent="0.3">
      <c r="A2350">
        <v>1599</v>
      </c>
      <c r="B2350" s="1" t="s">
        <v>56</v>
      </c>
      <c r="C2350">
        <v>146</v>
      </c>
      <c r="D2350" s="1" t="s">
        <v>22</v>
      </c>
      <c r="E2350" s="1">
        <v>0</v>
      </c>
      <c r="F2350" s="1" t="s">
        <v>23</v>
      </c>
      <c r="G2350">
        <v>0</v>
      </c>
      <c r="H2350" t="str">
        <f>IF(Append1[[#This Row],[number_vmail_messages]]&lt;=10, "Low",
IF(Append1[[#This Row],[number_vmail_messages]]&lt;=25, "Medium", "High"))</f>
        <v>Low</v>
      </c>
      <c r="I2350">
        <v>205.4</v>
      </c>
      <c r="J2350">
        <v>101</v>
      </c>
      <c r="K2350">
        <v>34.92</v>
      </c>
      <c r="L2350">
        <v>134.9</v>
      </c>
      <c r="M2350">
        <v>77</v>
      </c>
      <c r="N2350">
        <v>11.47</v>
      </c>
      <c r="O2350">
        <v>310.5</v>
      </c>
      <c r="P2350">
        <v>83</v>
      </c>
      <c r="Q2350">
        <v>13.97</v>
      </c>
      <c r="R2350">
        <v>10.3</v>
      </c>
      <c r="S2350">
        <v>2</v>
      </c>
      <c r="T2350">
        <v>2.78</v>
      </c>
      <c r="U2350" t="str">
        <f>IF(Append1[[#This Row],[total_intl_charge]] &lt;= MEDIAN(Append1[total_intl_charge]), "Low", "High")</f>
        <v>Low</v>
      </c>
      <c r="V2350">
        <v>3</v>
      </c>
      <c r="W2350" t="s">
        <v>23</v>
      </c>
      <c r="X2350" s="1" t="s">
        <v>23</v>
      </c>
      <c r="Y2350">
        <f>IF(Append1[[#This Row],[churn]]="yes", 1,0)</f>
        <v>0</v>
      </c>
      <c r="Z2350" t="str">
        <f>IF(Append1[[#This Row],[total_eve_charge]]&lt;=15,"Low",
IF(Append1[[#This Row],[total_eve_charge]]&lt;=19,"Medium","High"))</f>
        <v>Low</v>
      </c>
      <c r="AA2350" s="1" t="str">
        <f>IF(Append1[[#This Row],[total_day_charge]]&gt;30,"Heavy User",
IF(Append1[[#This Row],[total_eve_charge]]&gt;20,"Evening User",
IF(Append1[[#This Row],[total_night_charge]]&gt;10,"Night User","Low User")))</f>
        <v>Heavy User</v>
      </c>
    </row>
    <row r="2351" spans="1:27" hidden="1" x14ac:dyDescent="0.3">
      <c r="A2351">
        <v>1600</v>
      </c>
      <c r="B2351" s="1" t="s">
        <v>37</v>
      </c>
      <c r="C2351">
        <v>147</v>
      </c>
      <c r="D2351" s="1" t="s">
        <v>22</v>
      </c>
      <c r="E2351" s="1">
        <v>1</v>
      </c>
      <c r="F2351" s="1" t="s">
        <v>23</v>
      </c>
      <c r="G2351">
        <v>0</v>
      </c>
      <c r="H2351" t="str">
        <f>IF(Append1[[#This Row],[number_vmail_messages]]&lt;=10, "Low",
IF(Append1[[#This Row],[number_vmail_messages]]&lt;=25, "Medium", "High"))</f>
        <v>Low</v>
      </c>
      <c r="I2351">
        <v>225.2</v>
      </c>
      <c r="J2351">
        <v>111</v>
      </c>
      <c r="K2351">
        <v>38.28</v>
      </c>
      <c r="L2351">
        <v>184.9</v>
      </c>
      <c r="M2351">
        <v>98</v>
      </c>
      <c r="N2351">
        <v>15.72</v>
      </c>
      <c r="O2351">
        <v>143.19999999999999</v>
      </c>
      <c r="P2351">
        <v>146</v>
      </c>
      <c r="Q2351">
        <v>6.44</v>
      </c>
      <c r="R2351">
        <v>9.9</v>
      </c>
      <c r="S2351">
        <v>1</v>
      </c>
      <c r="T2351">
        <v>2.67</v>
      </c>
      <c r="U2351" t="str">
        <f>IF(Append1[[#This Row],[total_intl_charge]] &lt;= MEDIAN(Append1[total_intl_charge]), "Low", "High")</f>
        <v>Low</v>
      </c>
      <c r="V2351">
        <v>0</v>
      </c>
      <c r="W2351" t="s">
        <v>24</v>
      </c>
      <c r="X2351" s="1" t="s">
        <v>24</v>
      </c>
      <c r="Y2351">
        <f>IF(Append1[[#This Row],[churn]]="yes", 1,0)</f>
        <v>1</v>
      </c>
      <c r="Z2351" t="str">
        <f>IF(Append1[[#This Row],[total_eve_charge]]&lt;=15,"Low",
IF(Append1[[#This Row],[total_eve_charge]]&lt;=19,"Medium","High"))</f>
        <v>Medium</v>
      </c>
      <c r="AA2351" s="1" t="str">
        <f>IF(Append1[[#This Row],[total_day_charge]]&gt;30,"Heavy User",
IF(Append1[[#This Row],[total_eve_charge]]&gt;20,"Evening User",
IF(Append1[[#This Row],[total_night_charge]]&gt;10,"Night User","Low User")))</f>
        <v>Heavy User</v>
      </c>
    </row>
    <row r="2352" spans="1:27" hidden="1" x14ac:dyDescent="0.3">
      <c r="A2352">
        <v>1601</v>
      </c>
      <c r="B2352" s="1" t="s">
        <v>57</v>
      </c>
      <c r="C2352">
        <v>68</v>
      </c>
      <c r="D2352" s="1" t="s">
        <v>26</v>
      </c>
      <c r="E2352" s="1">
        <v>0</v>
      </c>
      <c r="F2352" s="1" t="s">
        <v>23</v>
      </c>
      <c r="G2352">
        <v>0</v>
      </c>
      <c r="H2352" t="str">
        <f>IF(Append1[[#This Row],[number_vmail_messages]]&lt;=10, "Low",
IF(Append1[[#This Row],[number_vmail_messages]]&lt;=25, "Medium", "High"))</f>
        <v>Low</v>
      </c>
      <c r="I2352">
        <v>249.9</v>
      </c>
      <c r="J2352">
        <v>127</v>
      </c>
      <c r="K2352">
        <v>42.48</v>
      </c>
      <c r="L2352">
        <v>254.5</v>
      </c>
      <c r="M2352">
        <v>118</v>
      </c>
      <c r="N2352">
        <v>21.63</v>
      </c>
      <c r="O2352">
        <v>273.2</v>
      </c>
      <c r="P2352">
        <v>98</v>
      </c>
      <c r="Q2352">
        <v>12.29</v>
      </c>
      <c r="R2352">
        <v>8.9</v>
      </c>
      <c r="S2352">
        <v>6</v>
      </c>
      <c r="T2352">
        <v>2.4</v>
      </c>
      <c r="U2352" t="str">
        <f>IF(Append1[[#This Row],[total_intl_charge]] &lt;= MEDIAN(Append1[total_intl_charge]), "Low", "High")</f>
        <v>Low</v>
      </c>
      <c r="V2352">
        <v>2</v>
      </c>
      <c r="W2352" t="s">
        <v>24</v>
      </c>
      <c r="X2352" s="1" t="s">
        <v>23</v>
      </c>
      <c r="Y2352">
        <f>IF(Append1[[#This Row],[churn]]="yes", 1,0)</f>
        <v>1</v>
      </c>
      <c r="Z2352" t="str">
        <f>IF(Append1[[#This Row],[total_eve_charge]]&lt;=15,"Low",
IF(Append1[[#This Row],[total_eve_charge]]&lt;=19,"Medium","High"))</f>
        <v>High</v>
      </c>
      <c r="AA2352" s="1" t="str">
        <f>IF(Append1[[#This Row],[total_day_charge]]&gt;30,"Heavy User",
IF(Append1[[#This Row],[total_eve_charge]]&gt;20,"Evening User",
IF(Append1[[#This Row],[total_night_charge]]&gt;10,"Night User","Low User")))</f>
        <v>Heavy User</v>
      </c>
    </row>
    <row r="2353" spans="1:27" hidden="1" x14ac:dyDescent="0.3">
      <c r="A2353">
        <v>1602</v>
      </c>
      <c r="B2353" s="1" t="s">
        <v>58</v>
      </c>
      <c r="C2353">
        <v>68</v>
      </c>
      <c r="D2353" s="1" t="s">
        <v>32</v>
      </c>
      <c r="E2353" s="1">
        <v>0</v>
      </c>
      <c r="F2353" s="1" t="s">
        <v>23</v>
      </c>
      <c r="G2353">
        <v>0</v>
      </c>
      <c r="H2353" t="str">
        <f>IF(Append1[[#This Row],[number_vmail_messages]]&lt;=10, "Low",
IF(Append1[[#This Row],[number_vmail_messages]]&lt;=25, "Medium", "High"))</f>
        <v>Low</v>
      </c>
      <c r="I2353">
        <v>131.6</v>
      </c>
      <c r="J2353">
        <v>89</v>
      </c>
      <c r="K2353">
        <v>22.37</v>
      </c>
      <c r="L2353">
        <v>137</v>
      </c>
      <c r="M2353">
        <v>109</v>
      </c>
      <c r="N2353">
        <v>11.65</v>
      </c>
      <c r="O2353">
        <v>256.3</v>
      </c>
      <c r="P2353">
        <v>107</v>
      </c>
      <c r="Q2353">
        <v>11.53</v>
      </c>
      <c r="R2353">
        <v>10.199999999999999</v>
      </c>
      <c r="S2353">
        <v>5</v>
      </c>
      <c r="T2353">
        <v>2.75</v>
      </c>
      <c r="U2353" t="str">
        <f>IF(Append1[[#This Row],[total_intl_charge]] &lt;= MEDIAN(Append1[total_intl_charge]), "Low", "High")</f>
        <v>Low</v>
      </c>
      <c r="V2353">
        <v>3</v>
      </c>
      <c r="W2353" t="s">
        <v>23</v>
      </c>
      <c r="X2353" s="1" t="s">
        <v>23</v>
      </c>
      <c r="Y2353">
        <f>IF(Append1[[#This Row],[churn]]="yes", 1,0)</f>
        <v>0</v>
      </c>
      <c r="Z2353" t="str">
        <f>IF(Append1[[#This Row],[total_eve_charge]]&lt;=15,"Low",
IF(Append1[[#This Row],[total_eve_charge]]&lt;=19,"Medium","High"))</f>
        <v>Low</v>
      </c>
      <c r="AA2353" s="1" t="str">
        <f>IF(Append1[[#This Row],[total_day_charge]]&gt;30,"Heavy User",
IF(Append1[[#This Row],[total_eve_charge]]&gt;20,"Evening User",
IF(Append1[[#This Row],[total_night_charge]]&gt;10,"Night User","Low User")))</f>
        <v>Night User</v>
      </c>
    </row>
    <row r="2354" spans="1:27" x14ac:dyDescent="0.3">
      <c r="A2354">
        <v>1603</v>
      </c>
      <c r="B2354" s="1" t="s">
        <v>73</v>
      </c>
      <c r="C2354">
        <v>86</v>
      </c>
      <c r="D2354" s="1" t="s">
        <v>32</v>
      </c>
      <c r="E2354" s="1">
        <v>0</v>
      </c>
      <c r="F2354" s="1" t="s">
        <v>24</v>
      </c>
      <c r="G2354">
        <v>21</v>
      </c>
      <c r="H2354" t="str">
        <f>IF(Append1[[#This Row],[number_vmail_messages]]&lt;=10, "Low",
IF(Append1[[#This Row],[number_vmail_messages]]&lt;=25, "Medium", "High"))</f>
        <v>Medium</v>
      </c>
      <c r="I2354">
        <v>197.9</v>
      </c>
      <c r="J2354">
        <v>99</v>
      </c>
      <c r="K2354">
        <v>33.64</v>
      </c>
      <c r="L2354">
        <v>165.6</v>
      </c>
      <c r="M2354">
        <v>100</v>
      </c>
      <c r="N2354">
        <v>14.08</v>
      </c>
      <c r="O2354">
        <v>208</v>
      </c>
      <c r="P2354">
        <v>120</v>
      </c>
      <c r="Q2354">
        <v>9.36</v>
      </c>
      <c r="R2354">
        <v>10.1</v>
      </c>
      <c r="S2354">
        <v>9</v>
      </c>
      <c r="T2354">
        <v>2.73</v>
      </c>
      <c r="U2354" t="str">
        <f>IF(Append1[[#This Row],[total_intl_charge]] &lt;= MEDIAN(Append1[total_intl_charge]), "Low", "High")</f>
        <v>Low</v>
      </c>
      <c r="V2354">
        <v>0</v>
      </c>
      <c r="W2354" t="s">
        <v>23</v>
      </c>
      <c r="X2354" s="1" t="s">
        <v>23</v>
      </c>
      <c r="Y2354">
        <f>IF(Append1[[#This Row],[churn]]="yes", 1,0)</f>
        <v>0</v>
      </c>
      <c r="Z2354" t="str">
        <f>IF(Append1[[#This Row],[total_eve_charge]]&lt;=15,"Low",
IF(Append1[[#This Row],[total_eve_charge]]&lt;=19,"Medium","High"))</f>
        <v>Low</v>
      </c>
      <c r="AA2354" s="1" t="str">
        <f>IF(Append1[[#This Row],[total_day_charge]]&gt;30,"Heavy User",
IF(Append1[[#This Row],[total_eve_charge]]&gt;20,"Evening User",
IF(Append1[[#This Row],[total_night_charge]]&gt;10,"Night User","Low User")))</f>
        <v>Heavy User</v>
      </c>
    </row>
    <row r="2355" spans="1:27" hidden="1" x14ac:dyDescent="0.3">
      <c r="A2355">
        <v>1604</v>
      </c>
      <c r="B2355" s="1" t="s">
        <v>76</v>
      </c>
      <c r="C2355">
        <v>131</v>
      </c>
      <c r="D2355" s="1" t="s">
        <v>22</v>
      </c>
      <c r="E2355" s="1">
        <v>0</v>
      </c>
      <c r="F2355" s="1" t="s">
        <v>23</v>
      </c>
      <c r="G2355">
        <v>0</v>
      </c>
      <c r="H2355" t="str">
        <f>IF(Append1[[#This Row],[number_vmail_messages]]&lt;=10, "Low",
IF(Append1[[#This Row],[number_vmail_messages]]&lt;=25, "Medium", "High"))</f>
        <v>Low</v>
      </c>
      <c r="I2355">
        <v>166.5</v>
      </c>
      <c r="J2355">
        <v>129</v>
      </c>
      <c r="K2355">
        <v>28.31</v>
      </c>
      <c r="L2355">
        <v>210.2</v>
      </c>
      <c r="M2355">
        <v>107</v>
      </c>
      <c r="N2355">
        <v>17.87</v>
      </c>
      <c r="O2355">
        <v>257.2</v>
      </c>
      <c r="P2355">
        <v>93</v>
      </c>
      <c r="Q2355">
        <v>11.57</v>
      </c>
      <c r="R2355">
        <v>9.9</v>
      </c>
      <c r="S2355">
        <v>5</v>
      </c>
      <c r="T2355">
        <v>2.67</v>
      </c>
      <c r="U2355" t="str">
        <f>IF(Append1[[#This Row],[total_intl_charge]] &lt;= MEDIAN(Append1[total_intl_charge]), "Low", "High")</f>
        <v>Low</v>
      </c>
      <c r="V2355">
        <v>1</v>
      </c>
      <c r="W2355" t="s">
        <v>23</v>
      </c>
      <c r="X2355" s="1" t="s">
        <v>23</v>
      </c>
      <c r="Y2355">
        <f>IF(Append1[[#This Row],[churn]]="yes", 1,0)</f>
        <v>0</v>
      </c>
      <c r="Z2355" t="str">
        <f>IF(Append1[[#This Row],[total_eve_charge]]&lt;=15,"Low",
IF(Append1[[#This Row],[total_eve_charge]]&lt;=19,"Medium","High"))</f>
        <v>Medium</v>
      </c>
      <c r="AA2355" s="1" t="str">
        <f>IF(Append1[[#This Row],[total_day_charge]]&gt;30,"Heavy User",
IF(Append1[[#This Row],[total_eve_charge]]&gt;20,"Evening User",
IF(Append1[[#This Row],[total_night_charge]]&gt;10,"Night User","Low User")))</f>
        <v>Night User</v>
      </c>
    </row>
    <row r="2356" spans="1:27" x14ac:dyDescent="0.3">
      <c r="A2356">
        <v>1605</v>
      </c>
      <c r="B2356" s="1" t="s">
        <v>67</v>
      </c>
      <c r="C2356">
        <v>86</v>
      </c>
      <c r="D2356" s="1" t="s">
        <v>22</v>
      </c>
      <c r="E2356" s="1">
        <v>0</v>
      </c>
      <c r="F2356" s="1" t="s">
        <v>24</v>
      </c>
      <c r="G2356">
        <v>29</v>
      </c>
      <c r="H2356" t="str">
        <f>IF(Append1[[#This Row],[number_vmail_messages]]&lt;=10, "Low",
IF(Append1[[#This Row],[number_vmail_messages]]&lt;=25, "Medium", "High"))</f>
        <v>High</v>
      </c>
      <c r="I2356">
        <v>225.4</v>
      </c>
      <c r="J2356">
        <v>79</v>
      </c>
      <c r="K2356">
        <v>38.32</v>
      </c>
      <c r="L2356">
        <v>187.1</v>
      </c>
      <c r="M2356">
        <v>112</v>
      </c>
      <c r="N2356">
        <v>15.9</v>
      </c>
      <c r="O2356">
        <v>281.10000000000002</v>
      </c>
      <c r="P2356">
        <v>112</v>
      </c>
      <c r="Q2356">
        <v>12.65</v>
      </c>
      <c r="R2356">
        <v>12.9</v>
      </c>
      <c r="S2356">
        <v>3</v>
      </c>
      <c r="T2356">
        <v>3.48</v>
      </c>
      <c r="U2356" t="str">
        <f>IF(Append1[[#This Row],[total_intl_charge]] &lt;= MEDIAN(Append1[total_intl_charge]), "Low", "High")</f>
        <v>High</v>
      </c>
      <c r="V2356">
        <v>1</v>
      </c>
      <c r="W2356" t="s">
        <v>23</v>
      </c>
      <c r="X2356" s="1" t="s">
        <v>23</v>
      </c>
      <c r="Y2356">
        <f>IF(Append1[[#This Row],[churn]]="yes", 1,0)</f>
        <v>0</v>
      </c>
      <c r="Z2356" t="str">
        <f>IF(Append1[[#This Row],[total_eve_charge]]&lt;=15,"Low",
IF(Append1[[#This Row],[total_eve_charge]]&lt;=19,"Medium","High"))</f>
        <v>Medium</v>
      </c>
      <c r="AA2356" s="1" t="str">
        <f>IF(Append1[[#This Row],[total_day_charge]]&gt;30,"Heavy User",
IF(Append1[[#This Row],[total_eve_charge]]&gt;20,"Evening User",
IF(Append1[[#This Row],[total_night_charge]]&gt;10,"Night User","Low User")))</f>
        <v>Heavy User</v>
      </c>
    </row>
    <row r="2357" spans="1:27" hidden="1" x14ac:dyDescent="0.3">
      <c r="A2357">
        <v>1606</v>
      </c>
      <c r="B2357" s="1" t="s">
        <v>28</v>
      </c>
      <c r="C2357">
        <v>159</v>
      </c>
      <c r="D2357" s="1" t="s">
        <v>22</v>
      </c>
      <c r="E2357" s="1">
        <v>0</v>
      </c>
      <c r="F2357" s="1" t="s">
        <v>23</v>
      </c>
      <c r="G2357">
        <v>0</v>
      </c>
      <c r="H2357" t="str">
        <f>IF(Append1[[#This Row],[number_vmail_messages]]&lt;=10, "Low",
IF(Append1[[#This Row],[number_vmail_messages]]&lt;=25, "Medium", "High"))</f>
        <v>Low</v>
      </c>
      <c r="I2357">
        <v>275.8</v>
      </c>
      <c r="J2357">
        <v>103</v>
      </c>
      <c r="K2357">
        <v>46.89</v>
      </c>
      <c r="L2357">
        <v>189.5</v>
      </c>
      <c r="M2357">
        <v>108</v>
      </c>
      <c r="N2357">
        <v>16.11</v>
      </c>
      <c r="O2357">
        <v>223.9</v>
      </c>
      <c r="P2357">
        <v>93</v>
      </c>
      <c r="Q2357">
        <v>10.08</v>
      </c>
      <c r="R2357">
        <v>7.4</v>
      </c>
      <c r="S2357">
        <v>5</v>
      </c>
      <c r="T2357">
        <v>2</v>
      </c>
      <c r="U2357" t="str">
        <f>IF(Append1[[#This Row],[total_intl_charge]] &lt;= MEDIAN(Append1[total_intl_charge]), "Low", "High")</f>
        <v>Low</v>
      </c>
      <c r="V2357">
        <v>2</v>
      </c>
      <c r="W2357" t="s">
        <v>24</v>
      </c>
      <c r="X2357" s="1" t="s">
        <v>23</v>
      </c>
      <c r="Y2357">
        <f>IF(Append1[[#This Row],[churn]]="yes", 1,0)</f>
        <v>1</v>
      </c>
      <c r="Z2357" t="str">
        <f>IF(Append1[[#This Row],[total_eve_charge]]&lt;=15,"Low",
IF(Append1[[#This Row],[total_eve_charge]]&lt;=19,"Medium","High"))</f>
        <v>Medium</v>
      </c>
      <c r="AA2357" s="1" t="str">
        <f>IF(Append1[[#This Row],[total_day_charge]]&gt;30,"Heavy User",
IF(Append1[[#This Row],[total_eve_charge]]&gt;20,"Evening User",
IF(Append1[[#This Row],[total_night_charge]]&gt;10,"Night User","Low User")))</f>
        <v>Heavy User</v>
      </c>
    </row>
    <row r="2358" spans="1:27" x14ac:dyDescent="0.3">
      <c r="A2358">
        <v>1607</v>
      </c>
      <c r="B2358" s="1" t="s">
        <v>54</v>
      </c>
      <c r="C2358">
        <v>134</v>
      </c>
      <c r="D2358" s="1" t="s">
        <v>22</v>
      </c>
      <c r="E2358" s="1">
        <v>0</v>
      </c>
      <c r="F2358" s="1" t="s">
        <v>24</v>
      </c>
      <c r="G2358">
        <v>40</v>
      </c>
      <c r="H2358" t="str">
        <f>IF(Append1[[#This Row],[number_vmail_messages]]&lt;=10, "Low",
IF(Append1[[#This Row],[number_vmail_messages]]&lt;=25, "Medium", "High"))</f>
        <v>High</v>
      </c>
      <c r="I2358">
        <v>142.9</v>
      </c>
      <c r="J2358">
        <v>105</v>
      </c>
      <c r="K2358">
        <v>24.29</v>
      </c>
      <c r="L2358">
        <v>88.6</v>
      </c>
      <c r="M2358">
        <v>61</v>
      </c>
      <c r="N2358">
        <v>7.53</v>
      </c>
      <c r="O2358">
        <v>290</v>
      </c>
      <c r="P2358">
        <v>96</v>
      </c>
      <c r="Q2358">
        <v>13.05</v>
      </c>
      <c r="R2358">
        <v>10.8</v>
      </c>
      <c r="S2358">
        <v>6</v>
      </c>
      <c r="T2358">
        <v>2.92</v>
      </c>
      <c r="U2358" t="str">
        <f>IF(Append1[[#This Row],[total_intl_charge]] &lt;= MEDIAN(Append1[total_intl_charge]), "Low", "High")</f>
        <v>High</v>
      </c>
      <c r="V2358">
        <v>1</v>
      </c>
      <c r="W2358" t="s">
        <v>23</v>
      </c>
      <c r="X2358" s="1" t="s">
        <v>23</v>
      </c>
      <c r="Y2358">
        <f>IF(Append1[[#This Row],[churn]]="yes", 1,0)</f>
        <v>0</v>
      </c>
      <c r="Z2358" t="str">
        <f>IF(Append1[[#This Row],[total_eve_charge]]&lt;=15,"Low",
IF(Append1[[#This Row],[total_eve_charge]]&lt;=19,"Medium","High"))</f>
        <v>Low</v>
      </c>
      <c r="AA2358" s="1" t="str">
        <f>IF(Append1[[#This Row],[total_day_charge]]&gt;30,"Heavy User",
IF(Append1[[#This Row],[total_eve_charge]]&gt;20,"Evening User",
IF(Append1[[#This Row],[total_night_charge]]&gt;10,"Night User","Low User")))</f>
        <v>Night User</v>
      </c>
    </row>
    <row r="2359" spans="1:27" hidden="1" x14ac:dyDescent="0.3">
      <c r="A2359">
        <v>1608</v>
      </c>
      <c r="B2359" s="1" t="s">
        <v>28</v>
      </c>
      <c r="C2359">
        <v>113</v>
      </c>
      <c r="D2359" s="1" t="s">
        <v>26</v>
      </c>
      <c r="E2359" s="1">
        <v>0</v>
      </c>
      <c r="F2359" s="1" t="s">
        <v>23</v>
      </c>
      <c r="G2359">
        <v>0</v>
      </c>
      <c r="H2359" t="str">
        <f>IF(Append1[[#This Row],[number_vmail_messages]]&lt;=10, "Low",
IF(Append1[[#This Row],[number_vmail_messages]]&lt;=25, "Medium", "High"))</f>
        <v>Low</v>
      </c>
      <c r="I2359">
        <v>207.2</v>
      </c>
      <c r="J2359">
        <v>113</v>
      </c>
      <c r="K2359">
        <v>35.22</v>
      </c>
      <c r="L2359">
        <v>256</v>
      </c>
      <c r="M2359">
        <v>80</v>
      </c>
      <c r="N2359">
        <v>21.76</v>
      </c>
      <c r="O2359">
        <v>211</v>
      </c>
      <c r="P2359">
        <v>87</v>
      </c>
      <c r="Q2359">
        <v>9.49</v>
      </c>
      <c r="R2359">
        <v>9.9</v>
      </c>
      <c r="S2359">
        <v>1</v>
      </c>
      <c r="T2359">
        <v>2.67</v>
      </c>
      <c r="U2359" t="str">
        <f>IF(Append1[[#This Row],[total_intl_charge]] &lt;= MEDIAN(Append1[total_intl_charge]), "Low", "High")</f>
        <v>Low</v>
      </c>
      <c r="V2359">
        <v>1</v>
      </c>
      <c r="W2359" t="s">
        <v>23</v>
      </c>
      <c r="X2359" s="1" t="s">
        <v>23</v>
      </c>
      <c r="Y2359">
        <f>IF(Append1[[#This Row],[churn]]="yes", 1,0)</f>
        <v>0</v>
      </c>
      <c r="Z2359" t="str">
        <f>IF(Append1[[#This Row],[total_eve_charge]]&lt;=15,"Low",
IF(Append1[[#This Row],[total_eve_charge]]&lt;=19,"Medium","High"))</f>
        <v>High</v>
      </c>
      <c r="AA2359" s="1" t="str">
        <f>IF(Append1[[#This Row],[total_day_charge]]&gt;30,"Heavy User",
IF(Append1[[#This Row],[total_eve_charge]]&gt;20,"Evening User",
IF(Append1[[#This Row],[total_night_charge]]&gt;10,"Night User","Low User")))</f>
        <v>Heavy User</v>
      </c>
    </row>
    <row r="2360" spans="1:27" hidden="1" x14ac:dyDescent="0.3">
      <c r="A2360">
        <v>1609</v>
      </c>
      <c r="B2360" s="1" t="s">
        <v>43</v>
      </c>
      <c r="C2360">
        <v>132</v>
      </c>
      <c r="D2360" s="1" t="s">
        <v>32</v>
      </c>
      <c r="E2360" s="1">
        <v>0</v>
      </c>
      <c r="F2360" s="1" t="s">
        <v>23</v>
      </c>
      <c r="G2360">
        <v>0</v>
      </c>
      <c r="H2360" t="str">
        <f>IF(Append1[[#This Row],[number_vmail_messages]]&lt;=10, "Low",
IF(Append1[[#This Row],[number_vmail_messages]]&lt;=25, "Medium", "High"))</f>
        <v>Low</v>
      </c>
      <c r="I2360">
        <v>206.2</v>
      </c>
      <c r="J2360">
        <v>100</v>
      </c>
      <c r="K2360">
        <v>35.049999999999997</v>
      </c>
      <c r="L2360">
        <v>211.2</v>
      </c>
      <c r="M2360">
        <v>118</v>
      </c>
      <c r="N2360">
        <v>17.95</v>
      </c>
      <c r="O2360">
        <v>196.2</v>
      </c>
      <c r="P2360">
        <v>122</v>
      </c>
      <c r="Q2360">
        <v>8.83</v>
      </c>
      <c r="R2360">
        <v>10.199999999999999</v>
      </c>
      <c r="S2360">
        <v>6</v>
      </c>
      <c r="T2360">
        <v>2.75</v>
      </c>
      <c r="U2360" t="str">
        <f>IF(Append1[[#This Row],[total_intl_charge]] &lt;= MEDIAN(Append1[total_intl_charge]), "Low", "High")</f>
        <v>Low</v>
      </c>
      <c r="V2360">
        <v>1</v>
      </c>
      <c r="W2360" t="s">
        <v>23</v>
      </c>
      <c r="X2360" s="1" t="s">
        <v>23</v>
      </c>
      <c r="Y2360">
        <f>IF(Append1[[#This Row],[churn]]="yes", 1,0)</f>
        <v>0</v>
      </c>
      <c r="Z2360" t="str">
        <f>IF(Append1[[#This Row],[total_eve_charge]]&lt;=15,"Low",
IF(Append1[[#This Row],[total_eve_charge]]&lt;=19,"Medium","High"))</f>
        <v>Medium</v>
      </c>
      <c r="AA2360" s="1" t="str">
        <f>IF(Append1[[#This Row],[total_day_charge]]&gt;30,"Heavy User",
IF(Append1[[#This Row],[total_eve_charge]]&gt;20,"Evening User",
IF(Append1[[#This Row],[total_night_charge]]&gt;10,"Night User","Low User")))</f>
        <v>Heavy User</v>
      </c>
    </row>
    <row r="2361" spans="1:27" hidden="1" x14ac:dyDescent="0.3">
      <c r="A2361">
        <v>1610</v>
      </c>
      <c r="B2361" s="1" t="s">
        <v>25</v>
      </c>
      <c r="C2361">
        <v>85</v>
      </c>
      <c r="D2361" s="1" t="s">
        <v>22</v>
      </c>
      <c r="E2361" s="1">
        <v>0</v>
      </c>
      <c r="F2361" s="1" t="s">
        <v>23</v>
      </c>
      <c r="G2361">
        <v>0</v>
      </c>
      <c r="H2361" t="str">
        <f>IF(Append1[[#This Row],[number_vmail_messages]]&lt;=10, "Low",
IF(Append1[[#This Row],[number_vmail_messages]]&lt;=25, "Medium", "High"))</f>
        <v>Low</v>
      </c>
      <c r="I2361">
        <v>210.3</v>
      </c>
      <c r="J2361">
        <v>66</v>
      </c>
      <c r="K2361">
        <v>35.75</v>
      </c>
      <c r="L2361">
        <v>195.8</v>
      </c>
      <c r="M2361">
        <v>76</v>
      </c>
      <c r="N2361">
        <v>16.64</v>
      </c>
      <c r="O2361">
        <v>221.6</v>
      </c>
      <c r="P2361">
        <v>82</v>
      </c>
      <c r="Q2361">
        <v>9.9700000000000006</v>
      </c>
      <c r="R2361">
        <v>11.2</v>
      </c>
      <c r="S2361">
        <v>7</v>
      </c>
      <c r="T2361">
        <v>3.02</v>
      </c>
      <c r="U2361" t="str">
        <f>IF(Append1[[#This Row],[total_intl_charge]] &lt;= MEDIAN(Append1[total_intl_charge]), "Low", "High")</f>
        <v>High</v>
      </c>
      <c r="V2361">
        <v>1</v>
      </c>
      <c r="W2361" t="s">
        <v>23</v>
      </c>
      <c r="X2361" s="1" t="s">
        <v>23</v>
      </c>
      <c r="Y2361">
        <f>IF(Append1[[#This Row],[churn]]="yes", 1,0)</f>
        <v>0</v>
      </c>
      <c r="Z2361" t="str">
        <f>IF(Append1[[#This Row],[total_eve_charge]]&lt;=15,"Low",
IF(Append1[[#This Row],[total_eve_charge]]&lt;=19,"Medium","High"))</f>
        <v>Medium</v>
      </c>
      <c r="AA2361" s="1" t="str">
        <f>IF(Append1[[#This Row],[total_day_charge]]&gt;30,"Heavy User",
IF(Append1[[#This Row],[total_eve_charge]]&gt;20,"Evening User",
IF(Append1[[#This Row],[total_night_charge]]&gt;10,"Night User","Low User")))</f>
        <v>Heavy User</v>
      </c>
    </row>
    <row r="2362" spans="1:27" x14ac:dyDescent="0.3">
      <c r="A2362">
        <v>1611</v>
      </c>
      <c r="B2362" s="1" t="s">
        <v>34</v>
      </c>
      <c r="C2362">
        <v>93</v>
      </c>
      <c r="D2362" s="1" t="s">
        <v>26</v>
      </c>
      <c r="E2362" s="1">
        <v>1</v>
      </c>
      <c r="F2362" s="1" t="s">
        <v>24</v>
      </c>
      <c r="G2362">
        <v>38</v>
      </c>
      <c r="H2362" t="str">
        <f>IF(Append1[[#This Row],[number_vmail_messages]]&lt;=10, "Low",
IF(Append1[[#This Row],[number_vmail_messages]]&lt;=25, "Medium", "High"))</f>
        <v>High</v>
      </c>
      <c r="I2362">
        <v>225.7</v>
      </c>
      <c r="J2362">
        <v>117</v>
      </c>
      <c r="K2362">
        <v>38.369999999999997</v>
      </c>
      <c r="L2362">
        <v>119.6</v>
      </c>
      <c r="M2362">
        <v>122</v>
      </c>
      <c r="N2362">
        <v>10.17</v>
      </c>
      <c r="O2362">
        <v>193.2</v>
      </c>
      <c r="P2362">
        <v>125</v>
      </c>
      <c r="Q2362">
        <v>8.69</v>
      </c>
      <c r="R2362">
        <v>14</v>
      </c>
      <c r="S2362">
        <v>7</v>
      </c>
      <c r="T2362">
        <v>3.78</v>
      </c>
      <c r="U2362" t="str">
        <f>IF(Append1[[#This Row],[total_intl_charge]] &lt;= MEDIAN(Append1[total_intl_charge]), "Low", "High")</f>
        <v>High</v>
      </c>
      <c r="V2362">
        <v>1</v>
      </c>
      <c r="W2362" t="s">
        <v>24</v>
      </c>
      <c r="X2362" s="1" t="s">
        <v>24</v>
      </c>
      <c r="Y2362">
        <f>IF(Append1[[#This Row],[churn]]="yes", 1,0)</f>
        <v>1</v>
      </c>
      <c r="Z2362" t="str">
        <f>IF(Append1[[#This Row],[total_eve_charge]]&lt;=15,"Low",
IF(Append1[[#This Row],[total_eve_charge]]&lt;=19,"Medium","High"))</f>
        <v>Low</v>
      </c>
      <c r="AA2362" s="1" t="str">
        <f>IF(Append1[[#This Row],[total_day_charge]]&gt;30,"Heavy User",
IF(Append1[[#This Row],[total_eve_charge]]&gt;20,"Evening User",
IF(Append1[[#This Row],[total_night_charge]]&gt;10,"Night User","Low User")))</f>
        <v>Heavy User</v>
      </c>
    </row>
    <row r="2363" spans="1:27" x14ac:dyDescent="0.3">
      <c r="A2363">
        <v>1612</v>
      </c>
      <c r="B2363" s="1" t="s">
        <v>47</v>
      </c>
      <c r="C2363">
        <v>174</v>
      </c>
      <c r="D2363" s="1" t="s">
        <v>32</v>
      </c>
      <c r="E2363" s="1">
        <v>0</v>
      </c>
      <c r="F2363" s="1" t="s">
        <v>24</v>
      </c>
      <c r="G2363">
        <v>33</v>
      </c>
      <c r="H2363" t="str">
        <f>IF(Append1[[#This Row],[number_vmail_messages]]&lt;=10, "Low",
IF(Append1[[#This Row],[number_vmail_messages]]&lt;=25, "Medium", "High"))</f>
        <v>High</v>
      </c>
      <c r="I2363">
        <v>167.8</v>
      </c>
      <c r="J2363">
        <v>91</v>
      </c>
      <c r="K2363">
        <v>28.53</v>
      </c>
      <c r="L2363">
        <v>205.3</v>
      </c>
      <c r="M2363">
        <v>91</v>
      </c>
      <c r="N2363">
        <v>17.45</v>
      </c>
      <c r="O2363">
        <v>130</v>
      </c>
      <c r="P2363">
        <v>132</v>
      </c>
      <c r="Q2363">
        <v>5.85</v>
      </c>
      <c r="R2363">
        <v>14.5</v>
      </c>
      <c r="S2363">
        <v>4</v>
      </c>
      <c r="T2363">
        <v>3.92</v>
      </c>
      <c r="U2363" t="str">
        <f>IF(Append1[[#This Row],[total_intl_charge]] &lt;= MEDIAN(Append1[total_intl_charge]), "Low", "High")</f>
        <v>High</v>
      </c>
      <c r="V2363">
        <v>4</v>
      </c>
      <c r="W2363" t="s">
        <v>24</v>
      </c>
      <c r="X2363" s="1" t="s">
        <v>23</v>
      </c>
      <c r="Y2363">
        <f>IF(Append1[[#This Row],[churn]]="yes", 1,0)</f>
        <v>1</v>
      </c>
      <c r="Z2363" t="str">
        <f>IF(Append1[[#This Row],[total_eve_charge]]&lt;=15,"Low",
IF(Append1[[#This Row],[total_eve_charge]]&lt;=19,"Medium","High"))</f>
        <v>Medium</v>
      </c>
      <c r="AA2363" s="1" t="str">
        <f>IF(Append1[[#This Row],[total_day_charge]]&gt;30,"Heavy User",
IF(Append1[[#This Row],[total_eve_charge]]&gt;20,"Evening User",
IF(Append1[[#This Row],[total_night_charge]]&gt;10,"Night User","Low User")))</f>
        <v>Low User</v>
      </c>
    </row>
    <row r="2364" spans="1:27" hidden="1" x14ac:dyDescent="0.3">
      <c r="A2364">
        <v>1613</v>
      </c>
      <c r="B2364" s="1" t="s">
        <v>44</v>
      </c>
      <c r="C2364">
        <v>61</v>
      </c>
      <c r="D2364" s="1" t="s">
        <v>22</v>
      </c>
      <c r="E2364" s="1">
        <v>0</v>
      </c>
      <c r="F2364" s="1" t="s">
        <v>23</v>
      </c>
      <c r="G2364">
        <v>0</v>
      </c>
      <c r="H2364" t="str">
        <f>IF(Append1[[#This Row],[number_vmail_messages]]&lt;=10, "Low",
IF(Append1[[#This Row],[number_vmail_messages]]&lt;=25, "Medium", "High"))</f>
        <v>Low</v>
      </c>
      <c r="I2364">
        <v>197.7</v>
      </c>
      <c r="J2364">
        <v>118</v>
      </c>
      <c r="K2364">
        <v>33.61</v>
      </c>
      <c r="L2364">
        <v>152.19999999999999</v>
      </c>
      <c r="M2364">
        <v>96</v>
      </c>
      <c r="N2364">
        <v>12.94</v>
      </c>
      <c r="O2364">
        <v>221</v>
      </c>
      <c r="P2364">
        <v>93</v>
      </c>
      <c r="Q2364">
        <v>9.9499999999999993</v>
      </c>
      <c r="R2364">
        <v>7</v>
      </c>
      <c r="S2364">
        <v>3</v>
      </c>
      <c r="T2364">
        <v>1.89</v>
      </c>
      <c r="U2364" t="str">
        <f>IF(Append1[[#This Row],[total_intl_charge]] &lt;= MEDIAN(Append1[total_intl_charge]), "Low", "High")</f>
        <v>Low</v>
      </c>
      <c r="V2364">
        <v>2</v>
      </c>
      <c r="W2364" t="s">
        <v>23</v>
      </c>
      <c r="X2364" s="1" t="s">
        <v>23</v>
      </c>
      <c r="Y2364">
        <f>IF(Append1[[#This Row],[churn]]="yes", 1,0)</f>
        <v>0</v>
      </c>
      <c r="Z2364" t="str">
        <f>IF(Append1[[#This Row],[total_eve_charge]]&lt;=15,"Low",
IF(Append1[[#This Row],[total_eve_charge]]&lt;=19,"Medium","High"))</f>
        <v>Low</v>
      </c>
      <c r="AA2364" s="1" t="str">
        <f>IF(Append1[[#This Row],[total_day_charge]]&gt;30,"Heavy User",
IF(Append1[[#This Row],[total_eve_charge]]&gt;20,"Evening User",
IF(Append1[[#This Row],[total_night_charge]]&gt;10,"Night User","Low User")))</f>
        <v>Heavy User</v>
      </c>
    </row>
    <row r="2365" spans="1:27" x14ac:dyDescent="0.3">
      <c r="A2365">
        <v>1614</v>
      </c>
      <c r="B2365" s="1" t="s">
        <v>69</v>
      </c>
      <c r="C2365">
        <v>91</v>
      </c>
      <c r="D2365" s="1" t="s">
        <v>22</v>
      </c>
      <c r="E2365" s="1">
        <v>0</v>
      </c>
      <c r="F2365" s="1" t="s">
        <v>24</v>
      </c>
      <c r="G2365">
        <v>39</v>
      </c>
      <c r="H2365" t="str">
        <f>IF(Append1[[#This Row],[number_vmail_messages]]&lt;=10, "Low",
IF(Append1[[#This Row],[number_vmail_messages]]&lt;=25, "Medium", "High"))</f>
        <v>High</v>
      </c>
      <c r="I2365">
        <v>169.8</v>
      </c>
      <c r="J2365">
        <v>105</v>
      </c>
      <c r="K2365">
        <v>28.87</v>
      </c>
      <c r="L2365">
        <v>65.2</v>
      </c>
      <c r="M2365">
        <v>116</v>
      </c>
      <c r="N2365">
        <v>5.54</v>
      </c>
      <c r="O2365">
        <v>144.4</v>
      </c>
      <c r="P2365">
        <v>92</v>
      </c>
      <c r="Q2365">
        <v>6.5</v>
      </c>
      <c r="R2365">
        <v>10.9</v>
      </c>
      <c r="S2365">
        <v>4</v>
      </c>
      <c r="T2365">
        <v>2.94</v>
      </c>
      <c r="U2365" t="str">
        <f>IF(Append1[[#This Row],[total_intl_charge]] &lt;= MEDIAN(Append1[total_intl_charge]), "Low", "High")</f>
        <v>High</v>
      </c>
      <c r="V2365">
        <v>1</v>
      </c>
      <c r="W2365" t="s">
        <v>23</v>
      </c>
      <c r="X2365" s="1" t="s">
        <v>23</v>
      </c>
      <c r="Y2365">
        <f>IF(Append1[[#This Row],[churn]]="yes", 1,0)</f>
        <v>0</v>
      </c>
      <c r="Z2365" t="str">
        <f>IF(Append1[[#This Row],[total_eve_charge]]&lt;=15,"Low",
IF(Append1[[#This Row],[total_eve_charge]]&lt;=19,"Medium","High"))</f>
        <v>Low</v>
      </c>
      <c r="AA2365" s="1" t="str">
        <f>IF(Append1[[#This Row],[total_day_charge]]&gt;30,"Heavy User",
IF(Append1[[#This Row],[total_eve_charge]]&gt;20,"Evening User",
IF(Append1[[#This Row],[total_night_charge]]&gt;10,"Night User","Low User")))</f>
        <v>Low User</v>
      </c>
    </row>
    <row r="2366" spans="1:27" x14ac:dyDescent="0.3">
      <c r="A2366">
        <v>1615</v>
      </c>
      <c r="B2366" s="1" t="s">
        <v>29</v>
      </c>
      <c r="C2366">
        <v>88</v>
      </c>
      <c r="D2366" s="1" t="s">
        <v>32</v>
      </c>
      <c r="E2366" s="1">
        <v>0</v>
      </c>
      <c r="F2366" s="1" t="s">
        <v>24</v>
      </c>
      <c r="G2366">
        <v>28</v>
      </c>
      <c r="H2366" t="str">
        <f>IF(Append1[[#This Row],[number_vmail_messages]]&lt;=10, "Low",
IF(Append1[[#This Row],[number_vmail_messages]]&lt;=25, "Medium", "High"))</f>
        <v>High</v>
      </c>
      <c r="I2366">
        <v>190.6</v>
      </c>
      <c r="J2366">
        <v>104</v>
      </c>
      <c r="K2366">
        <v>32.4</v>
      </c>
      <c r="L2366">
        <v>237.3</v>
      </c>
      <c r="M2366">
        <v>105</v>
      </c>
      <c r="N2366">
        <v>20.170000000000002</v>
      </c>
      <c r="O2366">
        <v>211.6</v>
      </c>
      <c r="P2366">
        <v>116</v>
      </c>
      <c r="Q2366">
        <v>9.52</v>
      </c>
      <c r="R2366">
        <v>9.8000000000000007</v>
      </c>
      <c r="S2366">
        <v>1</v>
      </c>
      <c r="T2366">
        <v>2.65</v>
      </c>
      <c r="U2366" t="str">
        <f>IF(Append1[[#This Row],[total_intl_charge]] &lt;= MEDIAN(Append1[total_intl_charge]), "Low", "High")</f>
        <v>Low</v>
      </c>
      <c r="V2366">
        <v>2</v>
      </c>
      <c r="W2366" t="s">
        <v>23</v>
      </c>
      <c r="X2366" s="1" t="s">
        <v>23</v>
      </c>
      <c r="Y2366">
        <f>IF(Append1[[#This Row],[churn]]="yes", 1,0)</f>
        <v>0</v>
      </c>
      <c r="Z2366" t="str">
        <f>IF(Append1[[#This Row],[total_eve_charge]]&lt;=15,"Low",
IF(Append1[[#This Row],[total_eve_charge]]&lt;=19,"Medium","High"))</f>
        <v>High</v>
      </c>
      <c r="AA2366" s="1" t="str">
        <f>IF(Append1[[#This Row],[total_day_charge]]&gt;30,"Heavy User",
IF(Append1[[#This Row],[total_eve_charge]]&gt;20,"Evening User",
IF(Append1[[#This Row],[total_night_charge]]&gt;10,"Night User","Low User")))</f>
        <v>Heavy User</v>
      </c>
    </row>
    <row r="2367" spans="1:27" x14ac:dyDescent="0.3">
      <c r="A2367">
        <v>1616</v>
      </c>
      <c r="B2367" s="1" t="s">
        <v>42</v>
      </c>
      <c r="C2367">
        <v>88</v>
      </c>
      <c r="D2367" s="1" t="s">
        <v>32</v>
      </c>
      <c r="E2367" s="1">
        <v>0</v>
      </c>
      <c r="F2367" s="1" t="s">
        <v>24</v>
      </c>
      <c r="G2367">
        <v>45</v>
      </c>
      <c r="H2367" t="str">
        <f>IF(Append1[[#This Row],[number_vmail_messages]]&lt;=10, "Low",
IF(Append1[[#This Row],[number_vmail_messages]]&lt;=25, "Medium", "High"))</f>
        <v>High</v>
      </c>
      <c r="I2367">
        <v>80.3</v>
      </c>
      <c r="J2367">
        <v>140</v>
      </c>
      <c r="K2367">
        <v>13.65</v>
      </c>
      <c r="L2367">
        <v>153.30000000000001</v>
      </c>
      <c r="M2367">
        <v>101</v>
      </c>
      <c r="N2367">
        <v>13.03</v>
      </c>
      <c r="O2367">
        <v>309.2</v>
      </c>
      <c r="P2367">
        <v>123</v>
      </c>
      <c r="Q2367">
        <v>13.91</v>
      </c>
      <c r="R2367">
        <v>12.8</v>
      </c>
      <c r="S2367">
        <v>3</v>
      </c>
      <c r="T2367">
        <v>3.46</v>
      </c>
      <c r="U2367" t="str">
        <f>IF(Append1[[#This Row],[total_intl_charge]] &lt;= MEDIAN(Append1[total_intl_charge]), "Low", "High")</f>
        <v>High</v>
      </c>
      <c r="V2367">
        <v>2</v>
      </c>
      <c r="W2367" t="s">
        <v>23</v>
      </c>
      <c r="X2367" s="1" t="s">
        <v>23</v>
      </c>
      <c r="Y2367">
        <f>IF(Append1[[#This Row],[churn]]="yes", 1,0)</f>
        <v>0</v>
      </c>
      <c r="Z2367" t="str">
        <f>IF(Append1[[#This Row],[total_eve_charge]]&lt;=15,"Low",
IF(Append1[[#This Row],[total_eve_charge]]&lt;=19,"Medium","High"))</f>
        <v>Low</v>
      </c>
      <c r="AA2367" s="1" t="str">
        <f>IF(Append1[[#This Row],[total_day_charge]]&gt;30,"Heavy User",
IF(Append1[[#This Row],[total_eve_charge]]&gt;20,"Evening User",
IF(Append1[[#This Row],[total_night_charge]]&gt;10,"Night User","Low User")))</f>
        <v>Night User</v>
      </c>
    </row>
    <row r="2368" spans="1:27" x14ac:dyDescent="0.3">
      <c r="A2368">
        <v>1617</v>
      </c>
      <c r="B2368" s="1" t="s">
        <v>28</v>
      </c>
      <c r="C2368">
        <v>195</v>
      </c>
      <c r="D2368" s="1" t="s">
        <v>22</v>
      </c>
      <c r="E2368" s="1">
        <v>0</v>
      </c>
      <c r="F2368" s="1" t="s">
        <v>24</v>
      </c>
      <c r="G2368">
        <v>36</v>
      </c>
      <c r="H2368" t="str">
        <f>IF(Append1[[#This Row],[number_vmail_messages]]&lt;=10, "Low",
IF(Append1[[#This Row],[number_vmail_messages]]&lt;=25, "Medium", "High"))</f>
        <v>High</v>
      </c>
      <c r="I2368">
        <v>231.7</v>
      </c>
      <c r="J2368">
        <v>110</v>
      </c>
      <c r="K2368">
        <v>39.39</v>
      </c>
      <c r="L2368">
        <v>225.1</v>
      </c>
      <c r="M2368">
        <v>88</v>
      </c>
      <c r="N2368">
        <v>19.13</v>
      </c>
      <c r="O2368">
        <v>201.7</v>
      </c>
      <c r="P2368">
        <v>89</v>
      </c>
      <c r="Q2368">
        <v>9.08</v>
      </c>
      <c r="R2368">
        <v>12.1</v>
      </c>
      <c r="S2368">
        <v>2</v>
      </c>
      <c r="T2368">
        <v>3.27</v>
      </c>
      <c r="U2368" t="str">
        <f>IF(Append1[[#This Row],[total_intl_charge]] &lt;= MEDIAN(Append1[total_intl_charge]), "Low", "High")</f>
        <v>High</v>
      </c>
      <c r="V2368">
        <v>0</v>
      </c>
      <c r="W2368" t="s">
        <v>23</v>
      </c>
      <c r="X2368" s="1" t="s">
        <v>23</v>
      </c>
      <c r="Y2368">
        <f>IF(Append1[[#This Row],[churn]]="yes", 1,0)</f>
        <v>0</v>
      </c>
      <c r="Z2368" t="str">
        <f>IF(Append1[[#This Row],[total_eve_charge]]&lt;=15,"Low",
IF(Append1[[#This Row],[total_eve_charge]]&lt;=19,"Medium","High"))</f>
        <v>High</v>
      </c>
      <c r="AA2368" s="1" t="str">
        <f>IF(Append1[[#This Row],[total_day_charge]]&gt;30,"Heavy User",
IF(Append1[[#This Row],[total_eve_charge]]&gt;20,"Evening User",
IF(Append1[[#This Row],[total_night_charge]]&gt;10,"Night User","Low User")))</f>
        <v>Heavy User</v>
      </c>
    </row>
    <row r="2369" spans="1:27" hidden="1" x14ac:dyDescent="0.3">
      <c r="A2369">
        <v>1618</v>
      </c>
      <c r="B2369" s="1" t="s">
        <v>58</v>
      </c>
      <c r="C2369">
        <v>182</v>
      </c>
      <c r="D2369" s="1" t="s">
        <v>22</v>
      </c>
      <c r="E2369" s="1">
        <v>0</v>
      </c>
      <c r="F2369" s="1" t="s">
        <v>23</v>
      </c>
      <c r="G2369">
        <v>0</v>
      </c>
      <c r="H2369" t="str">
        <f>IF(Append1[[#This Row],[number_vmail_messages]]&lt;=10, "Low",
IF(Append1[[#This Row],[number_vmail_messages]]&lt;=25, "Medium", "High"))</f>
        <v>Low</v>
      </c>
      <c r="I2369">
        <v>69.099999999999994</v>
      </c>
      <c r="J2369">
        <v>114</v>
      </c>
      <c r="K2369">
        <v>11.75</v>
      </c>
      <c r="L2369">
        <v>230.3</v>
      </c>
      <c r="M2369">
        <v>109</v>
      </c>
      <c r="N2369">
        <v>19.579999999999998</v>
      </c>
      <c r="O2369">
        <v>256.7</v>
      </c>
      <c r="P2369">
        <v>96</v>
      </c>
      <c r="Q2369">
        <v>11.55</v>
      </c>
      <c r="R2369">
        <v>6.5</v>
      </c>
      <c r="S2369">
        <v>4</v>
      </c>
      <c r="T2369">
        <v>1.76</v>
      </c>
      <c r="U2369" t="str">
        <f>IF(Append1[[#This Row],[total_intl_charge]] &lt;= MEDIAN(Append1[total_intl_charge]), "Low", "High")</f>
        <v>Low</v>
      </c>
      <c r="V2369">
        <v>0</v>
      </c>
      <c r="W2369" t="s">
        <v>23</v>
      </c>
      <c r="X2369" s="1" t="s">
        <v>23</v>
      </c>
      <c r="Y2369">
        <f>IF(Append1[[#This Row],[churn]]="yes", 1,0)</f>
        <v>0</v>
      </c>
      <c r="Z2369" t="str">
        <f>IF(Append1[[#This Row],[total_eve_charge]]&lt;=15,"Low",
IF(Append1[[#This Row],[total_eve_charge]]&lt;=19,"Medium","High"))</f>
        <v>High</v>
      </c>
      <c r="AA2369" s="1" t="str">
        <f>IF(Append1[[#This Row],[total_day_charge]]&gt;30,"Heavy User",
IF(Append1[[#This Row],[total_eve_charge]]&gt;20,"Evening User",
IF(Append1[[#This Row],[total_night_charge]]&gt;10,"Night User","Low User")))</f>
        <v>Night User</v>
      </c>
    </row>
    <row r="2370" spans="1:27" hidden="1" x14ac:dyDescent="0.3">
      <c r="A2370">
        <v>1619</v>
      </c>
      <c r="B2370" s="1" t="s">
        <v>39</v>
      </c>
      <c r="C2370">
        <v>118</v>
      </c>
      <c r="D2370" s="1" t="s">
        <v>32</v>
      </c>
      <c r="E2370" s="1">
        <v>0</v>
      </c>
      <c r="F2370" s="1" t="s">
        <v>23</v>
      </c>
      <c r="G2370">
        <v>0</v>
      </c>
      <c r="H2370" t="str">
        <f>IF(Append1[[#This Row],[number_vmail_messages]]&lt;=10, "Low",
IF(Append1[[#This Row],[number_vmail_messages]]&lt;=25, "Medium", "High"))</f>
        <v>Low</v>
      </c>
      <c r="I2370">
        <v>188.8</v>
      </c>
      <c r="J2370">
        <v>60</v>
      </c>
      <c r="K2370">
        <v>32.1</v>
      </c>
      <c r="L2370">
        <v>217.4</v>
      </c>
      <c r="M2370">
        <v>64</v>
      </c>
      <c r="N2370">
        <v>18.48</v>
      </c>
      <c r="O2370">
        <v>220.1</v>
      </c>
      <c r="P2370">
        <v>100</v>
      </c>
      <c r="Q2370">
        <v>9.9</v>
      </c>
      <c r="R2370">
        <v>8.1999999999999993</v>
      </c>
      <c r="S2370">
        <v>7</v>
      </c>
      <c r="T2370">
        <v>2.21</v>
      </c>
      <c r="U2370" t="str">
        <f>IF(Append1[[#This Row],[total_intl_charge]] &lt;= MEDIAN(Append1[total_intl_charge]), "Low", "High")</f>
        <v>Low</v>
      </c>
      <c r="V2370">
        <v>4</v>
      </c>
      <c r="W2370" t="s">
        <v>23</v>
      </c>
      <c r="X2370" s="1" t="s">
        <v>23</v>
      </c>
      <c r="Y2370">
        <f>IF(Append1[[#This Row],[churn]]="yes", 1,0)</f>
        <v>0</v>
      </c>
      <c r="Z2370" t="str">
        <f>IF(Append1[[#This Row],[total_eve_charge]]&lt;=15,"Low",
IF(Append1[[#This Row],[total_eve_charge]]&lt;=19,"Medium","High"))</f>
        <v>Medium</v>
      </c>
      <c r="AA2370" s="1" t="str">
        <f>IF(Append1[[#This Row],[total_day_charge]]&gt;30,"Heavy User",
IF(Append1[[#This Row],[total_eve_charge]]&gt;20,"Evening User",
IF(Append1[[#This Row],[total_night_charge]]&gt;10,"Night User","Low User")))</f>
        <v>Heavy User</v>
      </c>
    </row>
    <row r="2371" spans="1:27" hidden="1" x14ac:dyDescent="0.3">
      <c r="A2371">
        <v>1620</v>
      </c>
      <c r="B2371" s="1" t="s">
        <v>52</v>
      </c>
      <c r="C2371">
        <v>103</v>
      </c>
      <c r="D2371" s="1" t="s">
        <v>32</v>
      </c>
      <c r="E2371" s="1">
        <v>0</v>
      </c>
      <c r="F2371" s="1" t="s">
        <v>23</v>
      </c>
      <c r="G2371">
        <v>0</v>
      </c>
      <c r="H2371" t="str">
        <f>IF(Append1[[#This Row],[number_vmail_messages]]&lt;=10, "Low",
IF(Append1[[#This Row],[number_vmail_messages]]&lt;=25, "Medium", "High"))</f>
        <v>Low</v>
      </c>
      <c r="I2371">
        <v>150.6</v>
      </c>
      <c r="J2371">
        <v>125</v>
      </c>
      <c r="K2371">
        <v>25.6</v>
      </c>
      <c r="L2371">
        <v>169.1</v>
      </c>
      <c r="M2371">
        <v>126</v>
      </c>
      <c r="N2371">
        <v>14.37</v>
      </c>
      <c r="O2371">
        <v>221.2</v>
      </c>
      <c r="P2371">
        <v>104</v>
      </c>
      <c r="Q2371">
        <v>9.9499999999999993</v>
      </c>
      <c r="R2371">
        <v>10.4</v>
      </c>
      <c r="S2371">
        <v>8</v>
      </c>
      <c r="T2371">
        <v>2.81</v>
      </c>
      <c r="U2371" t="str">
        <f>IF(Append1[[#This Row],[total_intl_charge]] &lt;= MEDIAN(Append1[total_intl_charge]), "Low", "High")</f>
        <v>High</v>
      </c>
      <c r="V2371">
        <v>8</v>
      </c>
      <c r="W2371" t="s">
        <v>24</v>
      </c>
      <c r="X2371" s="1" t="s">
        <v>23</v>
      </c>
      <c r="Y2371">
        <f>IF(Append1[[#This Row],[churn]]="yes", 1,0)</f>
        <v>1</v>
      </c>
      <c r="Z2371" t="str">
        <f>IF(Append1[[#This Row],[total_eve_charge]]&lt;=15,"Low",
IF(Append1[[#This Row],[total_eve_charge]]&lt;=19,"Medium","High"))</f>
        <v>Low</v>
      </c>
      <c r="AA2371" s="1" t="str">
        <f>IF(Append1[[#This Row],[total_day_charge]]&gt;30,"Heavy User",
IF(Append1[[#This Row],[total_eve_charge]]&gt;20,"Evening User",
IF(Append1[[#This Row],[total_night_charge]]&gt;10,"Night User","Low User")))</f>
        <v>Low User</v>
      </c>
    </row>
    <row r="2372" spans="1:27" x14ac:dyDescent="0.3">
      <c r="A2372">
        <v>1621</v>
      </c>
      <c r="B2372" s="1" t="s">
        <v>48</v>
      </c>
      <c r="C2372">
        <v>61</v>
      </c>
      <c r="D2372" s="1" t="s">
        <v>32</v>
      </c>
      <c r="E2372" s="1">
        <v>0</v>
      </c>
      <c r="F2372" s="1" t="s">
        <v>24</v>
      </c>
      <c r="G2372">
        <v>25</v>
      </c>
      <c r="H2372" t="str">
        <f>IF(Append1[[#This Row],[number_vmail_messages]]&lt;=10, "Low",
IF(Append1[[#This Row],[number_vmail_messages]]&lt;=25, "Medium", "High"))</f>
        <v>Medium</v>
      </c>
      <c r="I2372">
        <v>163.69999999999999</v>
      </c>
      <c r="J2372">
        <v>78</v>
      </c>
      <c r="K2372">
        <v>27.83</v>
      </c>
      <c r="L2372">
        <v>113.2</v>
      </c>
      <c r="M2372">
        <v>112</v>
      </c>
      <c r="N2372">
        <v>9.6199999999999992</v>
      </c>
      <c r="O2372">
        <v>134.1</v>
      </c>
      <c r="P2372">
        <v>118</v>
      </c>
      <c r="Q2372">
        <v>6.03</v>
      </c>
      <c r="R2372">
        <v>9.9</v>
      </c>
      <c r="S2372">
        <v>3</v>
      </c>
      <c r="T2372">
        <v>2.67</v>
      </c>
      <c r="U2372" t="str">
        <f>IF(Append1[[#This Row],[total_intl_charge]] &lt;= MEDIAN(Append1[total_intl_charge]), "Low", "High")</f>
        <v>Low</v>
      </c>
      <c r="V2372">
        <v>3</v>
      </c>
      <c r="W2372" t="s">
        <v>23</v>
      </c>
      <c r="X2372" s="1" t="s">
        <v>23</v>
      </c>
      <c r="Y2372">
        <f>IF(Append1[[#This Row],[churn]]="yes", 1,0)</f>
        <v>0</v>
      </c>
      <c r="Z2372" t="str">
        <f>IF(Append1[[#This Row],[total_eve_charge]]&lt;=15,"Low",
IF(Append1[[#This Row],[total_eve_charge]]&lt;=19,"Medium","High"))</f>
        <v>Low</v>
      </c>
      <c r="AA2372" s="1" t="str">
        <f>IF(Append1[[#This Row],[total_day_charge]]&gt;30,"Heavy User",
IF(Append1[[#This Row],[total_eve_charge]]&gt;20,"Evening User",
IF(Append1[[#This Row],[total_night_charge]]&gt;10,"Night User","Low User")))</f>
        <v>Low User</v>
      </c>
    </row>
    <row r="2373" spans="1:27" hidden="1" x14ac:dyDescent="0.3">
      <c r="A2373">
        <v>1622</v>
      </c>
      <c r="B2373" s="1" t="s">
        <v>71</v>
      </c>
      <c r="C2373">
        <v>172</v>
      </c>
      <c r="D2373" s="1" t="s">
        <v>22</v>
      </c>
      <c r="E2373" s="1">
        <v>0</v>
      </c>
      <c r="F2373" s="1" t="s">
        <v>23</v>
      </c>
      <c r="G2373">
        <v>0</v>
      </c>
      <c r="H2373" t="str">
        <f>IF(Append1[[#This Row],[number_vmail_messages]]&lt;=10, "Low",
IF(Append1[[#This Row],[number_vmail_messages]]&lt;=25, "Medium", "High"))</f>
        <v>Low</v>
      </c>
      <c r="I2373">
        <v>211.7</v>
      </c>
      <c r="J2373">
        <v>100</v>
      </c>
      <c r="K2373">
        <v>35.99</v>
      </c>
      <c r="L2373">
        <v>198.7</v>
      </c>
      <c r="M2373">
        <v>101</v>
      </c>
      <c r="N2373">
        <v>16.89</v>
      </c>
      <c r="O2373">
        <v>301.7</v>
      </c>
      <c r="P2373">
        <v>136</v>
      </c>
      <c r="Q2373">
        <v>13.58</v>
      </c>
      <c r="R2373">
        <v>6.5</v>
      </c>
      <c r="S2373">
        <v>9</v>
      </c>
      <c r="T2373">
        <v>1.76</v>
      </c>
      <c r="U2373" t="str">
        <f>IF(Append1[[#This Row],[total_intl_charge]] &lt;= MEDIAN(Append1[total_intl_charge]), "Low", "High")</f>
        <v>Low</v>
      </c>
      <c r="V2373">
        <v>1</v>
      </c>
      <c r="W2373" t="s">
        <v>23</v>
      </c>
      <c r="X2373" s="1" t="s">
        <v>23</v>
      </c>
      <c r="Y2373">
        <f>IF(Append1[[#This Row],[churn]]="yes", 1,0)</f>
        <v>0</v>
      </c>
      <c r="Z2373" t="str">
        <f>IF(Append1[[#This Row],[total_eve_charge]]&lt;=15,"Low",
IF(Append1[[#This Row],[total_eve_charge]]&lt;=19,"Medium","High"))</f>
        <v>Medium</v>
      </c>
      <c r="AA2373" s="1" t="str">
        <f>IF(Append1[[#This Row],[total_day_charge]]&gt;30,"Heavy User",
IF(Append1[[#This Row],[total_eve_charge]]&gt;20,"Evening User",
IF(Append1[[#This Row],[total_night_charge]]&gt;10,"Night User","Low User")))</f>
        <v>Heavy User</v>
      </c>
    </row>
    <row r="2374" spans="1:27" hidden="1" x14ac:dyDescent="0.3">
      <c r="A2374">
        <v>1623</v>
      </c>
      <c r="B2374" s="1" t="s">
        <v>34</v>
      </c>
      <c r="C2374">
        <v>72</v>
      </c>
      <c r="D2374" s="1" t="s">
        <v>22</v>
      </c>
      <c r="E2374" s="1">
        <v>0</v>
      </c>
      <c r="F2374" s="1" t="s">
        <v>23</v>
      </c>
      <c r="G2374">
        <v>0</v>
      </c>
      <c r="H2374" t="str">
        <f>IF(Append1[[#This Row],[number_vmail_messages]]&lt;=10, "Low",
IF(Append1[[#This Row],[number_vmail_messages]]&lt;=25, "Medium", "High"))</f>
        <v>Low</v>
      </c>
      <c r="I2374">
        <v>175.5</v>
      </c>
      <c r="J2374">
        <v>103</v>
      </c>
      <c r="K2374">
        <v>29.84</v>
      </c>
      <c r="L2374">
        <v>132.30000000000001</v>
      </c>
      <c r="M2374">
        <v>120</v>
      </c>
      <c r="N2374">
        <v>11.25</v>
      </c>
      <c r="O2374">
        <v>242.9</v>
      </c>
      <c r="P2374">
        <v>96</v>
      </c>
      <c r="Q2374">
        <v>10.93</v>
      </c>
      <c r="R2374">
        <v>11.8</v>
      </c>
      <c r="S2374">
        <v>3</v>
      </c>
      <c r="T2374">
        <v>3.19</v>
      </c>
      <c r="U2374" t="str">
        <f>IF(Append1[[#This Row],[total_intl_charge]] &lt;= MEDIAN(Append1[total_intl_charge]), "Low", "High")</f>
        <v>High</v>
      </c>
      <c r="V2374">
        <v>1</v>
      </c>
      <c r="W2374" t="s">
        <v>23</v>
      </c>
      <c r="X2374" s="1" t="s">
        <v>23</v>
      </c>
      <c r="Y2374">
        <f>IF(Append1[[#This Row],[churn]]="yes", 1,0)</f>
        <v>0</v>
      </c>
      <c r="Z2374" t="str">
        <f>IF(Append1[[#This Row],[total_eve_charge]]&lt;=15,"Low",
IF(Append1[[#This Row],[total_eve_charge]]&lt;=19,"Medium","High"))</f>
        <v>Low</v>
      </c>
      <c r="AA2374" s="1" t="str">
        <f>IF(Append1[[#This Row],[total_day_charge]]&gt;30,"Heavy User",
IF(Append1[[#This Row],[total_eve_charge]]&gt;20,"Evening User",
IF(Append1[[#This Row],[total_night_charge]]&gt;10,"Night User","Low User")))</f>
        <v>Night User</v>
      </c>
    </row>
    <row r="2375" spans="1:27" hidden="1" x14ac:dyDescent="0.3">
      <c r="A2375">
        <v>1624</v>
      </c>
      <c r="B2375" s="1" t="s">
        <v>58</v>
      </c>
      <c r="C2375">
        <v>113</v>
      </c>
      <c r="D2375" s="1" t="s">
        <v>26</v>
      </c>
      <c r="E2375" s="1">
        <v>0</v>
      </c>
      <c r="F2375" s="1" t="s">
        <v>23</v>
      </c>
      <c r="G2375">
        <v>0</v>
      </c>
      <c r="H2375" t="str">
        <f>IF(Append1[[#This Row],[number_vmail_messages]]&lt;=10, "Low",
IF(Append1[[#This Row],[number_vmail_messages]]&lt;=25, "Medium", "High"))</f>
        <v>Low</v>
      </c>
      <c r="I2375">
        <v>150.1</v>
      </c>
      <c r="J2375">
        <v>120</v>
      </c>
      <c r="K2375">
        <v>25.52</v>
      </c>
      <c r="L2375">
        <v>200.1</v>
      </c>
      <c r="M2375">
        <v>85</v>
      </c>
      <c r="N2375">
        <v>17.010000000000002</v>
      </c>
      <c r="O2375">
        <v>266.7</v>
      </c>
      <c r="P2375">
        <v>105</v>
      </c>
      <c r="Q2375">
        <v>12</v>
      </c>
      <c r="R2375">
        <v>11</v>
      </c>
      <c r="S2375">
        <v>3</v>
      </c>
      <c r="T2375">
        <v>2.97</v>
      </c>
      <c r="U2375" t="str">
        <f>IF(Append1[[#This Row],[total_intl_charge]] &lt;= MEDIAN(Append1[total_intl_charge]), "Low", "High")</f>
        <v>High</v>
      </c>
      <c r="V2375">
        <v>2</v>
      </c>
      <c r="W2375" t="s">
        <v>23</v>
      </c>
      <c r="X2375" s="1" t="s">
        <v>23</v>
      </c>
      <c r="Y2375">
        <f>IF(Append1[[#This Row],[churn]]="yes", 1,0)</f>
        <v>0</v>
      </c>
      <c r="Z2375" t="str">
        <f>IF(Append1[[#This Row],[total_eve_charge]]&lt;=15,"Low",
IF(Append1[[#This Row],[total_eve_charge]]&lt;=19,"Medium","High"))</f>
        <v>Medium</v>
      </c>
      <c r="AA2375" s="1" t="str">
        <f>IF(Append1[[#This Row],[total_day_charge]]&gt;30,"Heavy User",
IF(Append1[[#This Row],[total_eve_charge]]&gt;20,"Evening User",
IF(Append1[[#This Row],[total_night_charge]]&gt;10,"Night User","Low User")))</f>
        <v>Night User</v>
      </c>
    </row>
    <row r="2376" spans="1:27" hidden="1" x14ac:dyDescent="0.3">
      <c r="A2376">
        <v>1625</v>
      </c>
      <c r="B2376" s="1" t="s">
        <v>70</v>
      </c>
      <c r="C2376">
        <v>177</v>
      </c>
      <c r="D2376" s="1" t="s">
        <v>32</v>
      </c>
      <c r="E2376" s="1">
        <v>0</v>
      </c>
      <c r="F2376" s="1" t="s">
        <v>23</v>
      </c>
      <c r="G2376">
        <v>0</v>
      </c>
      <c r="H2376" t="str">
        <f>IF(Append1[[#This Row],[number_vmail_messages]]&lt;=10, "Low",
IF(Append1[[#This Row],[number_vmail_messages]]&lt;=25, "Medium", "High"))</f>
        <v>Low</v>
      </c>
      <c r="I2376">
        <v>189.5</v>
      </c>
      <c r="J2376">
        <v>99</v>
      </c>
      <c r="K2376">
        <v>32.22</v>
      </c>
      <c r="L2376">
        <v>176.3</v>
      </c>
      <c r="M2376">
        <v>117</v>
      </c>
      <c r="N2376">
        <v>14.99</v>
      </c>
      <c r="O2376">
        <v>225.9</v>
      </c>
      <c r="P2376">
        <v>112</v>
      </c>
      <c r="Q2376">
        <v>10.17</v>
      </c>
      <c r="R2376">
        <v>14.2</v>
      </c>
      <c r="S2376">
        <v>2</v>
      </c>
      <c r="T2376">
        <v>3.83</v>
      </c>
      <c r="U2376" t="str">
        <f>IF(Append1[[#This Row],[total_intl_charge]] &lt;= MEDIAN(Append1[total_intl_charge]), "Low", "High")</f>
        <v>High</v>
      </c>
      <c r="V2376">
        <v>1</v>
      </c>
      <c r="W2376" t="s">
        <v>23</v>
      </c>
      <c r="X2376" s="1" t="s">
        <v>23</v>
      </c>
      <c r="Y2376">
        <f>IF(Append1[[#This Row],[churn]]="yes", 1,0)</f>
        <v>0</v>
      </c>
      <c r="Z2376" t="str">
        <f>IF(Append1[[#This Row],[total_eve_charge]]&lt;=15,"Low",
IF(Append1[[#This Row],[total_eve_charge]]&lt;=19,"Medium","High"))</f>
        <v>Low</v>
      </c>
      <c r="AA2376" s="1" t="str">
        <f>IF(Append1[[#This Row],[total_day_charge]]&gt;30,"Heavy User",
IF(Append1[[#This Row],[total_eve_charge]]&gt;20,"Evening User",
IF(Append1[[#This Row],[total_night_charge]]&gt;10,"Night User","Low User")))</f>
        <v>Heavy User</v>
      </c>
    </row>
    <row r="2377" spans="1:27" hidden="1" x14ac:dyDescent="0.3">
      <c r="A2377">
        <v>1626</v>
      </c>
      <c r="B2377" s="1" t="s">
        <v>47</v>
      </c>
      <c r="C2377">
        <v>100</v>
      </c>
      <c r="D2377" s="1" t="s">
        <v>32</v>
      </c>
      <c r="E2377" s="1">
        <v>0</v>
      </c>
      <c r="F2377" s="1" t="s">
        <v>23</v>
      </c>
      <c r="G2377">
        <v>0</v>
      </c>
      <c r="H2377" t="str">
        <f>IF(Append1[[#This Row],[number_vmail_messages]]&lt;=10, "Low",
IF(Append1[[#This Row],[number_vmail_messages]]&lt;=25, "Medium", "High"))</f>
        <v>Low</v>
      </c>
      <c r="I2377">
        <v>70.8</v>
      </c>
      <c r="J2377">
        <v>94</v>
      </c>
      <c r="K2377">
        <v>12.04</v>
      </c>
      <c r="L2377">
        <v>215.6</v>
      </c>
      <c r="M2377">
        <v>102</v>
      </c>
      <c r="N2377">
        <v>18.329999999999998</v>
      </c>
      <c r="O2377">
        <v>230.8</v>
      </c>
      <c r="P2377">
        <v>125</v>
      </c>
      <c r="Q2377">
        <v>10.39</v>
      </c>
      <c r="R2377">
        <v>9.5</v>
      </c>
      <c r="S2377">
        <v>1</v>
      </c>
      <c r="T2377">
        <v>2.57</v>
      </c>
      <c r="U2377" t="str">
        <f>IF(Append1[[#This Row],[total_intl_charge]] &lt;= MEDIAN(Append1[total_intl_charge]), "Low", "High")</f>
        <v>Low</v>
      </c>
      <c r="V2377">
        <v>6</v>
      </c>
      <c r="W2377" t="s">
        <v>24</v>
      </c>
      <c r="X2377" s="1" t="s">
        <v>23</v>
      </c>
      <c r="Y2377">
        <f>IF(Append1[[#This Row],[churn]]="yes", 1,0)</f>
        <v>1</v>
      </c>
      <c r="Z2377" t="str">
        <f>IF(Append1[[#This Row],[total_eve_charge]]&lt;=15,"Low",
IF(Append1[[#This Row],[total_eve_charge]]&lt;=19,"Medium","High"))</f>
        <v>Medium</v>
      </c>
      <c r="AA2377" s="1" t="str">
        <f>IF(Append1[[#This Row],[total_day_charge]]&gt;30,"Heavy User",
IF(Append1[[#This Row],[total_eve_charge]]&gt;20,"Evening User",
IF(Append1[[#This Row],[total_night_charge]]&gt;10,"Night User","Low User")))</f>
        <v>Night User</v>
      </c>
    </row>
    <row r="2378" spans="1:27" hidden="1" x14ac:dyDescent="0.3">
      <c r="A2378">
        <v>1627</v>
      </c>
      <c r="B2378" s="1" t="s">
        <v>51</v>
      </c>
      <c r="C2378">
        <v>136</v>
      </c>
      <c r="D2378" s="1" t="s">
        <v>22</v>
      </c>
      <c r="E2378" s="1">
        <v>0</v>
      </c>
      <c r="F2378" s="1" t="s">
        <v>23</v>
      </c>
      <c r="G2378">
        <v>0</v>
      </c>
      <c r="H2378" t="str">
        <f>IF(Append1[[#This Row],[number_vmail_messages]]&lt;=10, "Low",
IF(Append1[[#This Row],[number_vmail_messages]]&lt;=25, "Medium", "High"))</f>
        <v>Low</v>
      </c>
      <c r="I2378">
        <v>101.7</v>
      </c>
      <c r="J2378">
        <v>105</v>
      </c>
      <c r="K2378">
        <v>17.29</v>
      </c>
      <c r="L2378">
        <v>202.8</v>
      </c>
      <c r="M2378">
        <v>99</v>
      </c>
      <c r="N2378">
        <v>17.239999999999998</v>
      </c>
      <c r="O2378">
        <v>136.19999999999999</v>
      </c>
      <c r="P2378">
        <v>119</v>
      </c>
      <c r="Q2378">
        <v>6.13</v>
      </c>
      <c r="R2378">
        <v>9.4</v>
      </c>
      <c r="S2378">
        <v>6</v>
      </c>
      <c r="T2378">
        <v>2.54</v>
      </c>
      <c r="U2378" t="str">
        <f>IF(Append1[[#This Row],[total_intl_charge]] &lt;= MEDIAN(Append1[total_intl_charge]), "Low", "High")</f>
        <v>Low</v>
      </c>
      <c r="V2378">
        <v>3</v>
      </c>
      <c r="W2378" t="s">
        <v>23</v>
      </c>
      <c r="X2378" s="1" t="s">
        <v>23</v>
      </c>
      <c r="Y2378">
        <f>IF(Append1[[#This Row],[churn]]="yes", 1,0)</f>
        <v>0</v>
      </c>
      <c r="Z2378" t="str">
        <f>IF(Append1[[#This Row],[total_eve_charge]]&lt;=15,"Low",
IF(Append1[[#This Row],[total_eve_charge]]&lt;=19,"Medium","High"))</f>
        <v>Medium</v>
      </c>
      <c r="AA2378" s="1" t="str">
        <f>IF(Append1[[#This Row],[total_day_charge]]&gt;30,"Heavy User",
IF(Append1[[#This Row],[total_eve_charge]]&gt;20,"Evening User",
IF(Append1[[#This Row],[total_night_charge]]&gt;10,"Night User","Low User")))</f>
        <v>Low User</v>
      </c>
    </row>
    <row r="2379" spans="1:27" hidden="1" x14ac:dyDescent="0.3">
      <c r="A2379">
        <v>1628</v>
      </c>
      <c r="B2379" s="1" t="s">
        <v>33</v>
      </c>
      <c r="C2379">
        <v>71</v>
      </c>
      <c r="D2379" s="1" t="s">
        <v>22</v>
      </c>
      <c r="E2379" s="1">
        <v>0</v>
      </c>
      <c r="F2379" s="1" t="s">
        <v>23</v>
      </c>
      <c r="G2379">
        <v>0</v>
      </c>
      <c r="H2379" t="str">
        <f>IF(Append1[[#This Row],[number_vmail_messages]]&lt;=10, "Low",
IF(Append1[[#This Row],[number_vmail_messages]]&lt;=25, "Medium", "High"))</f>
        <v>Low</v>
      </c>
      <c r="I2379">
        <v>258.39999999999998</v>
      </c>
      <c r="J2379">
        <v>132</v>
      </c>
      <c r="K2379">
        <v>43.93</v>
      </c>
      <c r="L2379">
        <v>126.8</v>
      </c>
      <c r="M2379">
        <v>119</v>
      </c>
      <c r="N2379">
        <v>10.78</v>
      </c>
      <c r="O2379">
        <v>182.4</v>
      </c>
      <c r="P2379">
        <v>87</v>
      </c>
      <c r="Q2379">
        <v>8.2100000000000009</v>
      </c>
      <c r="R2379">
        <v>9.6999999999999993</v>
      </c>
      <c r="S2379">
        <v>8</v>
      </c>
      <c r="T2379">
        <v>2.62</v>
      </c>
      <c r="U2379" t="str">
        <f>IF(Append1[[#This Row],[total_intl_charge]] &lt;= MEDIAN(Append1[total_intl_charge]), "Low", "High")</f>
        <v>Low</v>
      </c>
      <c r="V2379">
        <v>4</v>
      </c>
      <c r="W2379" t="s">
        <v>23</v>
      </c>
      <c r="X2379" s="1" t="s">
        <v>23</v>
      </c>
      <c r="Y2379">
        <f>IF(Append1[[#This Row],[churn]]="yes", 1,0)</f>
        <v>0</v>
      </c>
      <c r="Z2379" t="str">
        <f>IF(Append1[[#This Row],[total_eve_charge]]&lt;=15,"Low",
IF(Append1[[#This Row],[total_eve_charge]]&lt;=19,"Medium","High"))</f>
        <v>Low</v>
      </c>
      <c r="AA2379" s="1" t="str">
        <f>IF(Append1[[#This Row],[total_day_charge]]&gt;30,"Heavy User",
IF(Append1[[#This Row],[total_eve_charge]]&gt;20,"Evening User",
IF(Append1[[#This Row],[total_night_charge]]&gt;10,"Night User","Low User")))</f>
        <v>Heavy User</v>
      </c>
    </row>
    <row r="2380" spans="1:27" hidden="1" x14ac:dyDescent="0.3">
      <c r="A2380">
        <v>1629</v>
      </c>
      <c r="B2380" s="1" t="s">
        <v>73</v>
      </c>
      <c r="C2380">
        <v>134</v>
      </c>
      <c r="D2380" s="1" t="s">
        <v>32</v>
      </c>
      <c r="E2380" s="1">
        <v>0</v>
      </c>
      <c r="F2380" s="1" t="s">
        <v>23</v>
      </c>
      <c r="G2380">
        <v>0</v>
      </c>
      <c r="H2380" t="str">
        <f>IF(Append1[[#This Row],[number_vmail_messages]]&lt;=10, "Low",
IF(Append1[[#This Row],[number_vmail_messages]]&lt;=25, "Medium", "High"))</f>
        <v>Low</v>
      </c>
      <c r="I2380">
        <v>242.4</v>
      </c>
      <c r="J2380">
        <v>126</v>
      </c>
      <c r="K2380">
        <v>41.21</v>
      </c>
      <c r="L2380">
        <v>152.9</v>
      </c>
      <c r="M2380">
        <v>115</v>
      </c>
      <c r="N2380">
        <v>13</v>
      </c>
      <c r="O2380">
        <v>318.3</v>
      </c>
      <c r="P2380">
        <v>115</v>
      </c>
      <c r="Q2380">
        <v>14.32</v>
      </c>
      <c r="R2380">
        <v>11.8</v>
      </c>
      <c r="S2380">
        <v>6</v>
      </c>
      <c r="T2380">
        <v>3.19</v>
      </c>
      <c r="U2380" t="str">
        <f>IF(Append1[[#This Row],[total_intl_charge]] &lt;= MEDIAN(Append1[total_intl_charge]), "Low", "High")</f>
        <v>High</v>
      </c>
      <c r="V2380">
        <v>1</v>
      </c>
      <c r="W2380" t="s">
        <v>23</v>
      </c>
      <c r="X2380" s="1" t="s">
        <v>23</v>
      </c>
      <c r="Y2380">
        <f>IF(Append1[[#This Row],[churn]]="yes", 1,0)</f>
        <v>0</v>
      </c>
      <c r="Z2380" t="str">
        <f>IF(Append1[[#This Row],[total_eve_charge]]&lt;=15,"Low",
IF(Append1[[#This Row],[total_eve_charge]]&lt;=19,"Medium","High"))</f>
        <v>Low</v>
      </c>
      <c r="AA2380" s="1" t="str">
        <f>IF(Append1[[#This Row],[total_day_charge]]&gt;30,"Heavy User",
IF(Append1[[#This Row],[total_eve_charge]]&gt;20,"Evening User",
IF(Append1[[#This Row],[total_night_charge]]&gt;10,"Night User","Low User")))</f>
        <v>Heavy User</v>
      </c>
    </row>
    <row r="2381" spans="1:27" hidden="1" x14ac:dyDescent="0.3">
      <c r="A2381">
        <v>1630</v>
      </c>
      <c r="B2381" s="1" t="s">
        <v>65</v>
      </c>
      <c r="C2381">
        <v>39</v>
      </c>
      <c r="D2381" s="1" t="s">
        <v>32</v>
      </c>
      <c r="E2381" s="1">
        <v>0</v>
      </c>
      <c r="F2381" s="1" t="s">
        <v>23</v>
      </c>
      <c r="G2381">
        <v>0</v>
      </c>
      <c r="H2381" t="str">
        <f>IF(Append1[[#This Row],[number_vmail_messages]]&lt;=10, "Low",
IF(Append1[[#This Row],[number_vmail_messages]]&lt;=25, "Medium", "High"))</f>
        <v>Low</v>
      </c>
      <c r="I2381">
        <v>154.1</v>
      </c>
      <c r="J2381">
        <v>104</v>
      </c>
      <c r="K2381">
        <v>26.2</v>
      </c>
      <c r="L2381">
        <v>204.2</v>
      </c>
      <c r="M2381">
        <v>112</v>
      </c>
      <c r="N2381">
        <v>17.36</v>
      </c>
      <c r="O2381">
        <v>196.2</v>
      </c>
      <c r="P2381">
        <v>92</v>
      </c>
      <c r="Q2381">
        <v>8.83</v>
      </c>
      <c r="R2381">
        <v>9.8000000000000007</v>
      </c>
      <c r="S2381">
        <v>4</v>
      </c>
      <c r="T2381">
        <v>2.65</v>
      </c>
      <c r="U2381" t="str">
        <f>IF(Append1[[#This Row],[total_intl_charge]] &lt;= MEDIAN(Append1[total_intl_charge]), "Low", "High")</f>
        <v>Low</v>
      </c>
      <c r="V2381">
        <v>2</v>
      </c>
      <c r="W2381" t="s">
        <v>23</v>
      </c>
      <c r="X2381" s="1" t="s">
        <v>23</v>
      </c>
      <c r="Y2381">
        <f>IF(Append1[[#This Row],[churn]]="yes", 1,0)</f>
        <v>0</v>
      </c>
      <c r="Z2381" t="str">
        <f>IF(Append1[[#This Row],[total_eve_charge]]&lt;=15,"Low",
IF(Append1[[#This Row],[total_eve_charge]]&lt;=19,"Medium","High"))</f>
        <v>Medium</v>
      </c>
      <c r="AA2381" s="1" t="str">
        <f>IF(Append1[[#This Row],[total_day_charge]]&gt;30,"Heavy User",
IF(Append1[[#This Row],[total_eve_charge]]&gt;20,"Evening User",
IF(Append1[[#This Row],[total_night_charge]]&gt;10,"Night User","Low User")))</f>
        <v>Low User</v>
      </c>
    </row>
    <row r="2382" spans="1:27" hidden="1" x14ac:dyDescent="0.3">
      <c r="A2382">
        <v>1631</v>
      </c>
      <c r="B2382" s="1" t="s">
        <v>50</v>
      </c>
      <c r="C2382">
        <v>110</v>
      </c>
      <c r="D2382" s="1" t="s">
        <v>26</v>
      </c>
      <c r="E2382" s="1">
        <v>0</v>
      </c>
      <c r="F2382" s="1" t="s">
        <v>23</v>
      </c>
      <c r="G2382">
        <v>0</v>
      </c>
      <c r="H2382" t="str">
        <f>IF(Append1[[#This Row],[number_vmail_messages]]&lt;=10, "Low",
IF(Append1[[#This Row],[number_vmail_messages]]&lt;=25, "Medium", "High"))</f>
        <v>Low</v>
      </c>
      <c r="I2382">
        <v>188</v>
      </c>
      <c r="J2382">
        <v>127</v>
      </c>
      <c r="K2382">
        <v>31.96</v>
      </c>
      <c r="L2382">
        <v>90.5</v>
      </c>
      <c r="M2382">
        <v>118</v>
      </c>
      <c r="N2382">
        <v>7.69</v>
      </c>
      <c r="O2382">
        <v>150.30000000000001</v>
      </c>
      <c r="P2382">
        <v>64</v>
      </c>
      <c r="Q2382">
        <v>6.76</v>
      </c>
      <c r="R2382">
        <v>15.3</v>
      </c>
      <c r="S2382">
        <v>3</v>
      </c>
      <c r="T2382">
        <v>4.13</v>
      </c>
      <c r="U2382" t="str">
        <f>IF(Append1[[#This Row],[total_intl_charge]] &lt;= MEDIAN(Append1[total_intl_charge]), "Low", "High")</f>
        <v>High</v>
      </c>
      <c r="V2382">
        <v>3</v>
      </c>
      <c r="W2382" t="s">
        <v>23</v>
      </c>
      <c r="X2382" s="1" t="s">
        <v>23</v>
      </c>
      <c r="Y2382">
        <f>IF(Append1[[#This Row],[churn]]="yes", 1,0)</f>
        <v>0</v>
      </c>
      <c r="Z2382" t="str">
        <f>IF(Append1[[#This Row],[total_eve_charge]]&lt;=15,"Low",
IF(Append1[[#This Row],[total_eve_charge]]&lt;=19,"Medium","High"))</f>
        <v>Low</v>
      </c>
      <c r="AA2382" s="1" t="str">
        <f>IF(Append1[[#This Row],[total_day_charge]]&gt;30,"Heavy User",
IF(Append1[[#This Row],[total_eve_charge]]&gt;20,"Evening User",
IF(Append1[[#This Row],[total_night_charge]]&gt;10,"Night User","Low User")))</f>
        <v>Heavy User</v>
      </c>
    </row>
    <row r="2383" spans="1:27" hidden="1" x14ac:dyDescent="0.3">
      <c r="A2383">
        <v>1632</v>
      </c>
      <c r="B2383" s="1" t="s">
        <v>75</v>
      </c>
      <c r="C2383">
        <v>102</v>
      </c>
      <c r="D2383" s="1" t="s">
        <v>26</v>
      </c>
      <c r="E2383" s="1">
        <v>0</v>
      </c>
      <c r="F2383" s="1" t="s">
        <v>23</v>
      </c>
      <c r="G2383">
        <v>0</v>
      </c>
      <c r="H2383" t="str">
        <f>IF(Append1[[#This Row],[number_vmail_messages]]&lt;=10, "Low",
IF(Append1[[#This Row],[number_vmail_messages]]&lt;=25, "Medium", "High"))</f>
        <v>Low</v>
      </c>
      <c r="I2383">
        <v>103.1</v>
      </c>
      <c r="J2383">
        <v>70</v>
      </c>
      <c r="K2383">
        <v>17.53</v>
      </c>
      <c r="L2383">
        <v>275</v>
      </c>
      <c r="M2383">
        <v>129</v>
      </c>
      <c r="N2383">
        <v>23.38</v>
      </c>
      <c r="O2383">
        <v>141.1</v>
      </c>
      <c r="P2383">
        <v>92</v>
      </c>
      <c r="Q2383">
        <v>6.35</v>
      </c>
      <c r="R2383">
        <v>11.2</v>
      </c>
      <c r="S2383">
        <v>5</v>
      </c>
      <c r="T2383">
        <v>3.02</v>
      </c>
      <c r="U2383" t="str">
        <f>IF(Append1[[#This Row],[total_intl_charge]] &lt;= MEDIAN(Append1[total_intl_charge]), "Low", "High")</f>
        <v>High</v>
      </c>
      <c r="V2383">
        <v>1</v>
      </c>
      <c r="W2383" t="s">
        <v>23</v>
      </c>
      <c r="X2383" s="1" t="s">
        <v>23</v>
      </c>
      <c r="Y2383">
        <f>IF(Append1[[#This Row],[churn]]="yes", 1,0)</f>
        <v>0</v>
      </c>
      <c r="Z2383" t="str">
        <f>IF(Append1[[#This Row],[total_eve_charge]]&lt;=15,"Low",
IF(Append1[[#This Row],[total_eve_charge]]&lt;=19,"Medium","High"))</f>
        <v>High</v>
      </c>
      <c r="AA2383" s="1" t="str">
        <f>IF(Append1[[#This Row],[total_day_charge]]&gt;30,"Heavy User",
IF(Append1[[#This Row],[total_eve_charge]]&gt;20,"Evening User",
IF(Append1[[#This Row],[total_night_charge]]&gt;10,"Night User","Low User")))</f>
        <v>Evening User</v>
      </c>
    </row>
    <row r="2384" spans="1:27" hidden="1" x14ac:dyDescent="0.3">
      <c r="A2384">
        <v>1633</v>
      </c>
      <c r="B2384" s="1" t="s">
        <v>36</v>
      </c>
      <c r="C2384">
        <v>70</v>
      </c>
      <c r="D2384" s="1" t="s">
        <v>22</v>
      </c>
      <c r="E2384" s="1">
        <v>0</v>
      </c>
      <c r="F2384" s="1" t="s">
        <v>23</v>
      </c>
      <c r="G2384">
        <v>0</v>
      </c>
      <c r="H2384" t="str">
        <f>IF(Append1[[#This Row],[number_vmail_messages]]&lt;=10, "Low",
IF(Append1[[#This Row],[number_vmail_messages]]&lt;=25, "Medium", "High"))</f>
        <v>Low</v>
      </c>
      <c r="I2384">
        <v>175.4</v>
      </c>
      <c r="J2384">
        <v>130</v>
      </c>
      <c r="K2384">
        <v>29.82</v>
      </c>
      <c r="L2384">
        <v>159.5</v>
      </c>
      <c r="M2384">
        <v>130</v>
      </c>
      <c r="N2384">
        <v>13.56</v>
      </c>
      <c r="O2384">
        <v>260.60000000000002</v>
      </c>
      <c r="P2384">
        <v>96</v>
      </c>
      <c r="Q2384">
        <v>11.73</v>
      </c>
      <c r="R2384">
        <v>11.6</v>
      </c>
      <c r="S2384">
        <v>4</v>
      </c>
      <c r="T2384">
        <v>3.13</v>
      </c>
      <c r="U2384" t="str">
        <f>IF(Append1[[#This Row],[total_intl_charge]] &lt;= MEDIAN(Append1[total_intl_charge]), "Low", "High")</f>
        <v>High</v>
      </c>
      <c r="V2384">
        <v>0</v>
      </c>
      <c r="W2384" t="s">
        <v>23</v>
      </c>
      <c r="X2384" s="1" t="s">
        <v>23</v>
      </c>
      <c r="Y2384">
        <f>IF(Append1[[#This Row],[churn]]="yes", 1,0)</f>
        <v>0</v>
      </c>
      <c r="Z2384" t="str">
        <f>IF(Append1[[#This Row],[total_eve_charge]]&lt;=15,"Low",
IF(Append1[[#This Row],[total_eve_charge]]&lt;=19,"Medium","High"))</f>
        <v>Low</v>
      </c>
      <c r="AA2384" s="1" t="str">
        <f>IF(Append1[[#This Row],[total_day_charge]]&gt;30,"Heavy User",
IF(Append1[[#This Row],[total_eve_charge]]&gt;20,"Evening User",
IF(Append1[[#This Row],[total_night_charge]]&gt;10,"Night User","Low User")))</f>
        <v>Night User</v>
      </c>
    </row>
    <row r="2385" spans="1:27" hidden="1" x14ac:dyDescent="0.3">
      <c r="A2385">
        <v>1634</v>
      </c>
      <c r="B2385" s="1" t="s">
        <v>44</v>
      </c>
      <c r="C2385">
        <v>142</v>
      </c>
      <c r="D2385" s="1" t="s">
        <v>22</v>
      </c>
      <c r="E2385" s="1">
        <v>0</v>
      </c>
      <c r="F2385" s="1" t="s">
        <v>23</v>
      </c>
      <c r="G2385">
        <v>0</v>
      </c>
      <c r="H2385" t="str">
        <f>IF(Append1[[#This Row],[number_vmail_messages]]&lt;=10, "Low",
IF(Append1[[#This Row],[number_vmail_messages]]&lt;=25, "Medium", "High"))</f>
        <v>Low</v>
      </c>
      <c r="I2385">
        <v>145.4</v>
      </c>
      <c r="J2385">
        <v>93</v>
      </c>
      <c r="K2385">
        <v>24.72</v>
      </c>
      <c r="L2385">
        <v>209.1</v>
      </c>
      <c r="M2385">
        <v>98</v>
      </c>
      <c r="N2385">
        <v>17.77</v>
      </c>
      <c r="O2385">
        <v>214</v>
      </c>
      <c r="P2385">
        <v>96</v>
      </c>
      <c r="Q2385">
        <v>9.6300000000000008</v>
      </c>
      <c r="R2385">
        <v>10.9</v>
      </c>
      <c r="S2385">
        <v>1</v>
      </c>
      <c r="T2385">
        <v>2.94</v>
      </c>
      <c r="U2385" t="str">
        <f>IF(Append1[[#This Row],[total_intl_charge]] &lt;= MEDIAN(Append1[total_intl_charge]), "Low", "High")</f>
        <v>High</v>
      </c>
      <c r="V2385">
        <v>1</v>
      </c>
      <c r="W2385" t="s">
        <v>23</v>
      </c>
      <c r="X2385" s="1" t="s">
        <v>23</v>
      </c>
      <c r="Y2385">
        <f>IF(Append1[[#This Row],[churn]]="yes", 1,0)</f>
        <v>0</v>
      </c>
      <c r="Z2385" t="str">
        <f>IF(Append1[[#This Row],[total_eve_charge]]&lt;=15,"Low",
IF(Append1[[#This Row],[total_eve_charge]]&lt;=19,"Medium","High"))</f>
        <v>Medium</v>
      </c>
      <c r="AA2385" s="1" t="str">
        <f>IF(Append1[[#This Row],[total_day_charge]]&gt;30,"Heavy User",
IF(Append1[[#This Row],[total_eve_charge]]&gt;20,"Evening User",
IF(Append1[[#This Row],[total_night_charge]]&gt;10,"Night User","Low User")))</f>
        <v>Low User</v>
      </c>
    </row>
    <row r="2386" spans="1:27" hidden="1" x14ac:dyDescent="0.3">
      <c r="A2386">
        <v>1635</v>
      </c>
      <c r="B2386" s="1" t="s">
        <v>51</v>
      </c>
      <c r="C2386">
        <v>81</v>
      </c>
      <c r="D2386" s="1" t="s">
        <v>26</v>
      </c>
      <c r="E2386" s="1">
        <v>1</v>
      </c>
      <c r="F2386" s="1" t="s">
        <v>23</v>
      </c>
      <c r="G2386">
        <v>0</v>
      </c>
      <c r="H2386" t="str">
        <f>IF(Append1[[#This Row],[number_vmail_messages]]&lt;=10, "Low",
IF(Append1[[#This Row],[number_vmail_messages]]&lt;=25, "Medium", "High"))</f>
        <v>Low</v>
      </c>
      <c r="I2386">
        <v>250.6</v>
      </c>
      <c r="J2386">
        <v>85</v>
      </c>
      <c r="K2386">
        <v>42.6</v>
      </c>
      <c r="L2386">
        <v>187.9</v>
      </c>
      <c r="M2386">
        <v>50</v>
      </c>
      <c r="N2386">
        <v>15.97</v>
      </c>
      <c r="O2386">
        <v>120.3</v>
      </c>
      <c r="P2386">
        <v>131</v>
      </c>
      <c r="Q2386">
        <v>5.41</v>
      </c>
      <c r="R2386">
        <v>7.8</v>
      </c>
      <c r="S2386">
        <v>5</v>
      </c>
      <c r="T2386">
        <v>2.11</v>
      </c>
      <c r="U2386" t="str">
        <f>IF(Append1[[#This Row],[total_intl_charge]] &lt;= MEDIAN(Append1[total_intl_charge]), "Low", "High")</f>
        <v>Low</v>
      </c>
      <c r="V2386">
        <v>1</v>
      </c>
      <c r="W2386" t="s">
        <v>23</v>
      </c>
      <c r="X2386" s="1" t="s">
        <v>24</v>
      </c>
      <c r="Y2386">
        <f>IF(Append1[[#This Row],[churn]]="yes", 1,0)</f>
        <v>0</v>
      </c>
      <c r="Z2386" t="str">
        <f>IF(Append1[[#This Row],[total_eve_charge]]&lt;=15,"Low",
IF(Append1[[#This Row],[total_eve_charge]]&lt;=19,"Medium","High"))</f>
        <v>Medium</v>
      </c>
      <c r="AA2386" s="1" t="str">
        <f>IF(Append1[[#This Row],[total_day_charge]]&gt;30,"Heavy User",
IF(Append1[[#This Row],[total_eve_charge]]&gt;20,"Evening User",
IF(Append1[[#This Row],[total_night_charge]]&gt;10,"Night User","Low User")))</f>
        <v>Heavy User</v>
      </c>
    </row>
    <row r="2387" spans="1:27" hidden="1" x14ac:dyDescent="0.3">
      <c r="A2387">
        <v>1636</v>
      </c>
      <c r="B2387" s="1" t="s">
        <v>61</v>
      </c>
      <c r="C2387">
        <v>17</v>
      </c>
      <c r="D2387" s="1" t="s">
        <v>22</v>
      </c>
      <c r="E2387" s="1">
        <v>0</v>
      </c>
      <c r="F2387" s="1" t="s">
        <v>23</v>
      </c>
      <c r="G2387">
        <v>0</v>
      </c>
      <c r="H2387" t="str">
        <f>IF(Append1[[#This Row],[number_vmail_messages]]&lt;=10, "Low",
IF(Append1[[#This Row],[number_vmail_messages]]&lt;=25, "Medium", "High"))</f>
        <v>Low</v>
      </c>
      <c r="I2387">
        <v>161.5</v>
      </c>
      <c r="J2387">
        <v>123</v>
      </c>
      <c r="K2387">
        <v>27.46</v>
      </c>
      <c r="L2387">
        <v>214.2</v>
      </c>
      <c r="M2387">
        <v>81</v>
      </c>
      <c r="N2387">
        <v>18.21</v>
      </c>
      <c r="O2387">
        <v>315</v>
      </c>
      <c r="P2387">
        <v>106</v>
      </c>
      <c r="Q2387">
        <v>14.18</v>
      </c>
      <c r="R2387">
        <v>8.6</v>
      </c>
      <c r="S2387">
        <v>5</v>
      </c>
      <c r="T2387">
        <v>2.3199999999999998</v>
      </c>
      <c r="U2387" t="str">
        <f>IF(Append1[[#This Row],[total_intl_charge]] &lt;= MEDIAN(Append1[total_intl_charge]), "Low", "High")</f>
        <v>Low</v>
      </c>
      <c r="V2387">
        <v>1</v>
      </c>
      <c r="W2387" t="s">
        <v>23</v>
      </c>
      <c r="X2387" s="1" t="s">
        <v>23</v>
      </c>
      <c r="Y2387">
        <f>IF(Append1[[#This Row],[churn]]="yes", 1,0)</f>
        <v>0</v>
      </c>
      <c r="Z2387" t="str">
        <f>IF(Append1[[#This Row],[total_eve_charge]]&lt;=15,"Low",
IF(Append1[[#This Row],[total_eve_charge]]&lt;=19,"Medium","High"))</f>
        <v>Medium</v>
      </c>
      <c r="AA2387" s="1" t="str">
        <f>IF(Append1[[#This Row],[total_day_charge]]&gt;30,"Heavy User",
IF(Append1[[#This Row],[total_eve_charge]]&gt;20,"Evening User",
IF(Append1[[#This Row],[total_night_charge]]&gt;10,"Night User","Low User")))</f>
        <v>Night User</v>
      </c>
    </row>
    <row r="2388" spans="1:27" hidden="1" x14ac:dyDescent="0.3">
      <c r="A2388">
        <v>1637</v>
      </c>
      <c r="B2388" s="1" t="s">
        <v>53</v>
      </c>
      <c r="C2388">
        <v>119</v>
      </c>
      <c r="D2388" s="1" t="s">
        <v>32</v>
      </c>
      <c r="E2388" s="1">
        <v>0</v>
      </c>
      <c r="F2388" s="1" t="s">
        <v>23</v>
      </c>
      <c r="G2388">
        <v>0</v>
      </c>
      <c r="H2388" t="str">
        <f>IF(Append1[[#This Row],[number_vmail_messages]]&lt;=10, "Low",
IF(Append1[[#This Row],[number_vmail_messages]]&lt;=25, "Medium", "High"))</f>
        <v>Low</v>
      </c>
      <c r="I2388">
        <v>260.10000000000002</v>
      </c>
      <c r="J2388">
        <v>101</v>
      </c>
      <c r="K2388">
        <v>44.22</v>
      </c>
      <c r="L2388">
        <v>256.5</v>
      </c>
      <c r="M2388">
        <v>68</v>
      </c>
      <c r="N2388">
        <v>21.8</v>
      </c>
      <c r="O2388">
        <v>229.1</v>
      </c>
      <c r="P2388">
        <v>89</v>
      </c>
      <c r="Q2388">
        <v>10.31</v>
      </c>
      <c r="R2388">
        <v>10</v>
      </c>
      <c r="S2388">
        <v>2</v>
      </c>
      <c r="T2388">
        <v>2.7</v>
      </c>
      <c r="U2388" t="str">
        <f>IF(Append1[[#This Row],[total_intl_charge]] &lt;= MEDIAN(Append1[total_intl_charge]), "Low", "High")</f>
        <v>Low</v>
      </c>
      <c r="V2388">
        <v>1</v>
      </c>
      <c r="W2388" t="s">
        <v>24</v>
      </c>
      <c r="X2388" s="1" t="s">
        <v>23</v>
      </c>
      <c r="Y2388">
        <f>IF(Append1[[#This Row],[churn]]="yes", 1,0)</f>
        <v>1</v>
      </c>
      <c r="Z2388" t="str">
        <f>IF(Append1[[#This Row],[total_eve_charge]]&lt;=15,"Low",
IF(Append1[[#This Row],[total_eve_charge]]&lt;=19,"Medium","High"))</f>
        <v>High</v>
      </c>
      <c r="AA2388" s="1" t="str">
        <f>IF(Append1[[#This Row],[total_day_charge]]&gt;30,"Heavy User",
IF(Append1[[#This Row],[total_eve_charge]]&gt;20,"Evening User",
IF(Append1[[#This Row],[total_night_charge]]&gt;10,"Night User","Low User")))</f>
        <v>Heavy User</v>
      </c>
    </row>
    <row r="2389" spans="1:27" hidden="1" x14ac:dyDescent="0.3">
      <c r="A2389">
        <v>1638</v>
      </c>
      <c r="B2389" s="1" t="s">
        <v>73</v>
      </c>
      <c r="C2389">
        <v>105</v>
      </c>
      <c r="D2389" s="1" t="s">
        <v>22</v>
      </c>
      <c r="E2389" s="1">
        <v>0</v>
      </c>
      <c r="F2389" s="1" t="s">
        <v>23</v>
      </c>
      <c r="G2389">
        <v>0</v>
      </c>
      <c r="H2389" t="str">
        <f>IF(Append1[[#This Row],[number_vmail_messages]]&lt;=10, "Low",
IF(Append1[[#This Row],[number_vmail_messages]]&lt;=25, "Medium", "High"))</f>
        <v>Low</v>
      </c>
      <c r="I2389">
        <v>281.3</v>
      </c>
      <c r="J2389">
        <v>124</v>
      </c>
      <c r="K2389">
        <v>47.82</v>
      </c>
      <c r="L2389">
        <v>301.5</v>
      </c>
      <c r="M2389">
        <v>96</v>
      </c>
      <c r="N2389">
        <v>25.63</v>
      </c>
      <c r="O2389">
        <v>202.8</v>
      </c>
      <c r="P2389">
        <v>109</v>
      </c>
      <c r="Q2389">
        <v>9.1300000000000008</v>
      </c>
      <c r="R2389">
        <v>8.6999999999999993</v>
      </c>
      <c r="S2389">
        <v>3</v>
      </c>
      <c r="T2389">
        <v>2.35</v>
      </c>
      <c r="U2389" t="str">
        <f>IF(Append1[[#This Row],[total_intl_charge]] &lt;= MEDIAN(Append1[total_intl_charge]), "Low", "High")</f>
        <v>Low</v>
      </c>
      <c r="V2389">
        <v>0</v>
      </c>
      <c r="W2389" t="s">
        <v>24</v>
      </c>
      <c r="X2389" s="1" t="s">
        <v>23</v>
      </c>
      <c r="Y2389">
        <f>IF(Append1[[#This Row],[churn]]="yes", 1,0)</f>
        <v>1</v>
      </c>
      <c r="Z2389" t="str">
        <f>IF(Append1[[#This Row],[total_eve_charge]]&lt;=15,"Low",
IF(Append1[[#This Row],[total_eve_charge]]&lt;=19,"Medium","High"))</f>
        <v>High</v>
      </c>
      <c r="AA2389" s="1" t="str">
        <f>IF(Append1[[#This Row],[total_day_charge]]&gt;30,"Heavy User",
IF(Append1[[#This Row],[total_eve_charge]]&gt;20,"Evening User",
IF(Append1[[#This Row],[total_night_charge]]&gt;10,"Night User","Low User")))</f>
        <v>Heavy User</v>
      </c>
    </row>
    <row r="2390" spans="1:27" x14ac:dyDescent="0.3">
      <c r="A2390">
        <v>1639</v>
      </c>
      <c r="B2390" s="1" t="s">
        <v>55</v>
      </c>
      <c r="C2390">
        <v>108</v>
      </c>
      <c r="D2390" s="1" t="s">
        <v>22</v>
      </c>
      <c r="E2390" s="1">
        <v>1</v>
      </c>
      <c r="F2390" s="1" t="s">
        <v>24</v>
      </c>
      <c r="G2390">
        <v>42</v>
      </c>
      <c r="H2390" t="str">
        <f>IF(Append1[[#This Row],[number_vmail_messages]]&lt;=10, "Low",
IF(Append1[[#This Row],[number_vmail_messages]]&lt;=25, "Medium", "High"))</f>
        <v>High</v>
      </c>
      <c r="I2390">
        <v>130.1</v>
      </c>
      <c r="J2390">
        <v>90</v>
      </c>
      <c r="K2390">
        <v>22.12</v>
      </c>
      <c r="L2390">
        <v>167</v>
      </c>
      <c r="M2390">
        <v>128</v>
      </c>
      <c r="N2390">
        <v>14.2</v>
      </c>
      <c r="O2390">
        <v>244.7</v>
      </c>
      <c r="P2390">
        <v>80</v>
      </c>
      <c r="Q2390">
        <v>11.01</v>
      </c>
      <c r="R2390">
        <v>13.6</v>
      </c>
      <c r="S2390">
        <v>5</v>
      </c>
      <c r="T2390">
        <v>3.67</v>
      </c>
      <c r="U2390" t="str">
        <f>IF(Append1[[#This Row],[total_intl_charge]] &lt;= MEDIAN(Append1[total_intl_charge]), "Low", "High")</f>
        <v>High</v>
      </c>
      <c r="V2390">
        <v>3</v>
      </c>
      <c r="W2390" t="s">
        <v>24</v>
      </c>
      <c r="X2390" s="1" t="s">
        <v>24</v>
      </c>
      <c r="Y2390">
        <f>IF(Append1[[#This Row],[churn]]="yes", 1,0)</f>
        <v>1</v>
      </c>
      <c r="Z2390" t="str">
        <f>IF(Append1[[#This Row],[total_eve_charge]]&lt;=15,"Low",
IF(Append1[[#This Row],[total_eve_charge]]&lt;=19,"Medium","High"))</f>
        <v>Low</v>
      </c>
      <c r="AA2390" s="1" t="str">
        <f>IF(Append1[[#This Row],[total_day_charge]]&gt;30,"Heavy User",
IF(Append1[[#This Row],[total_eve_charge]]&gt;20,"Evening User",
IF(Append1[[#This Row],[total_night_charge]]&gt;10,"Night User","Low User")))</f>
        <v>Night User</v>
      </c>
    </row>
    <row r="2391" spans="1:27" hidden="1" x14ac:dyDescent="0.3">
      <c r="A2391">
        <v>1640</v>
      </c>
      <c r="B2391" s="1" t="s">
        <v>56</v>
      </c>
      <c r="C2391">
        <v>90</v>
      </c>
      <c r="D2391" s="1" t="s">
        <v>22</v>
      </c>
      <c r="E2391" s="1">
        <v>0</v>
      </c>
      <c r="F2391" s="1" t="s">
        <v>23</v>
      </c>
      <c r="G2391">
        <v>0</v>
      </c>
      <c r="H2391" t="str">
        <f>IF(Append1[[#This Row],[number_vmail_messages]]&lt;=10, "Low",
IF(Append1[[#This Row],[number_vmail_messages]]&lt;=25, "Medium", "High"))</f>
        <v>Low</v>
      </c>
      <c r="I2391">
        <v>102</v>
      </c>
      <c r="J2391">
        <v>118</v>
      </c>
      <c r="K2391">
        <v>17.34</v>
      </c>
      <c r="L2391">
        <v>113.3</v>
      </c>
      <c r="M2391">
        <v>134</v>
      </c>
      <c r="N2391">
        <v>9.6300000000000008</v>
      </c>
      <c r="O2391">
        <v>188.6</v>
      </c>
      <c r="P2391">
        <v>105</v>
      </c>
      <c r="Q2391">
        <v>8.49</v>
      </c>
      <c r="R2391">
        <v>11.4</v>
      </c>
      <c r="S2391">
        <v>3</v>
      </c>
      <c r="T2391">
        <v>3.08</v>
      </c>
      <c r="U2391" t="str">
        <f>IF(Append1[[#This Row],[total_intl_charge]] &lt;= MEDIAN(Append1[total_intl_charge]), "Low", "High")</f>
        <v>High</v>
      </c>
      <c r="V2391">
        <v>2</v>
      </c>
      <c r="W2391" t="s">
        <v>23</v>
      </c>
      <c r="X2391" s="1" t="s">
        <v>23</v>
      </c>
      <c r="Y2391">
        <f>IF(Append1[[#This Row],[churn]]="yes", 1,0)</f>
        <v>0</v>
      </c>
      <c r="Z2391" t="str">
        <f>IF(Append1[[#This Row],[total_eve_charge]]&lt;=15,"Low",
IF(Append1[[#This Row],[total_eve_charge]]&lt;=19,"Medium","High"))</f>
        <v>Low</v>
      </c>
      <c r="AA2391" s="1" t="str">
        <f>IF(Append1[[#This Row],[total_day_charge]]&gt;30,"Heavy User",
IF(Append1[[#This Row],[total_eve_charge]]&gt;20,"Evening User",
IF(Append1[[#This Row],[total_night_charge]]&gt;10,"Night User","Low User")))</f>
        <v>Low User</v>
      </c>
    </row>
    <row r="2392" spans="1:27" x14ac:dyDescent="0.3">
      <c r="A2392">
        <v>1641</v>
      </c>
      <c r="B2392" s="1" t="s">
        <v>57</v>
      </c>
      <c r="C2392">
        <v>100</v>
      </c>
      <c r="D2392" s="1" t="s">
        <v>22</v>
      </c>
      <c r="E2392" s="1">
        <v>0</v>
      </c>
      <c r="F2392" s="1" t="s">
        <v>24</v>
      </c>
      <c r="G2392">
        <v>33</v>
      </c>
      <c r="H2392" t="str">
        <f>IF(Append1[[#This Row],[number_vmail_messages]]&lt;=10, "Low",
IF(Append1[[#This Row],[number_vmail_messages]]&lt;=25, "Medium", "High"))</f>
        <v>High</v>
      </c>
      <c r="I2392">
        <v>218.7</v>
      </c>
      <c r="J2392">
        <v>104</v>
      </c>
      <c r="K2392">
        <v>37.18</v>
      </c>
      <c r="L2392">
        <v>155</v>
      </c>
      <c r="M2392">
        <v>144</v>
      </c>
      <c r="N2392">
        <v>13.18</v>
      </c>
      <c r="O2392">
        <v>99</v>
      </c>
      <c r="P2392">
        <v>117</v>
      </c>
      <c r="Q2392">
        <v>4.46</v>
      </c>
      <c r="R2392">
        <v>12.1</v>
      </c>
      <c r="S2392">
        <v>4</v>
      </c>
      <c r="T2392">
        <v>3.27</v>
      </c>
      <c r="U2392" t="str">
        <f>IF(Append1[[#This Row],[total_intl_charge]] &lt;= MEDIAN(Append1[total_intl_charge]), "Low", "High")</f>
        <v>High</v>
      </c>
      <c r="V2392">
        <v>1</v>
      </c>
      <c r="W2392" t="s">
        <v>23</v>
      </c>
      <c r="X2392" s="1" t="s">
        <v>23</v>
      </c>
      <c r="Y2392">
        <f>IF(Append1[[#This Row],[churn]]="yes", 1,0)</f>
        <v>0</v>
      </c>
      <c r="Z2392" t="str">
        <f>IF(Append1[[#This Row],[total_eve_charge]]&lt;=15,"Low",
IF(Append1[[#This Row],[total_eve_charge]]&lt;=19,"Medium","High"))</f>
        <v>Low</v>
      </c>
      <c r="AA2392" s="1" t="str">
        <f>IF(Append1[[#This Row],[total_day_charge]]&gt;30,"Heavy User",
IF(Append1[[#This Row],[total_eve_charge]]&gt;20,"Evening User",
IF(Append1[[#This Row],[total_night_charge]]&gt;10,"Night User","Low User")))</f>
        <v>Heavy User</v>
      </c>
    </row>
    <row r="2393" spans="1:27" x14ac:dyDescent="0.3">
      <c r="A2393">
        <v>1642</v>
      </c>
      <c r="B2393" s="1" t="s">
        <v>64</v>
      </c>
      <c r="C2393">
        <v>155</v>
      </c>
      <c r="D2393" s="1" t="s">
        <v>32</v>
      </c>
      <c r="E2393" s="1">
        <v>0</v>
      </c>
      <c r="F2393" s="1" t="s">
        <v>24</v>
      </c>
      <c r="G2393">
        <v>30</v>
      </c>
      <c r="H2393" t="str">
        <f>IF(Append1[[#This Row],[number_vmail_messages]]&lt;=10, "Low",
IF(Append1[[#This Row],[number_vmail_messages]]&lt;=25, "Medium", "High"))</f>
        <v>High</v>
      </c>
      <c r="I2393">
        <v>128.5</v>
      </c>
      <c r="J2393">
        <v>86</v>
      </c>
      <c r="K2393">
        <v>21.85</v>
      </c>
      <c r="L2393">
        <v>188.4</v>
      </c>
      <c r="M2393">
        <v>91</v>
      </c>
      <c r="N2393">
        <v>16.010000000000002</v>
      </c>
      <c r="O2393">
        <v>254.4</v>
      </c>
      <c r="P2393">
        <v>85</v>
      </c>
      <c r="Q2393">
        <v>11.45</v>
      </c>
      <c r="R2393">
        <v>6.8</v>
      </c>
      <c r="S2393">
        <v>6</v>
      </c>
      <c r="T2393">
        <v>1.84</v>
      </c>
      <c r="U2393" t="str">
        <f>IF(Append1[[#This Row],[total_intl_charge]] &lt;= MEDIAN(Append1[total_intl_charge]), "Low", "High")</f>
        <v>Low</v>
      </c>
      <c r="V2393">
        <v>1</v>
      </c>
      <c r="W2393" t="s">
        <v>23</v>
      </c>
      <c r="X2393" s="1" t="s">
        <v>23</v>
      </c>
      <c r="Y2393">
        <f>IF(Append1[[#This Row],[churn]]="yes", 1,0)</f>
        <v>0</v>
      </c>
      <c r="Z2393" t="str">
        <f>IF(Append1[[#This Row],[total_eve_charge]]&lt;=15,"Low",
IF(Append1[[#This Row],[total_eve_charge]]&lt;=19,"Medium","High"))</f>
        <v>Medium</v>
      </c>
      <c r="AA2393" s="1" t="str">
        <f>IF(Append1[[#This Row],[total_day_charge]]&gt;30,"Heavy User",
IF(Append1[[#This Row],[total_eve_charge]]&gt;20,"Evening User",
IF(Append1[[#This Row],[total_night_charge]]&gt;10,"Night User","Low User")))</f>
        <v>Night User</v>
      </c>
    </row>
    <row r="2394" spans="1:27" hidden="1" x14ac:dyDescent="0.3">
      <c r="A2394">
        <v>1643</v>
      </c>
      <c r="B2394" s="1" t="s">
        <v>54</v>
      </c>
      <c r="C2394">
        <v>113</v>
      </c>
      <c r="D2394" s="1" t="s">
        <v>26</v>
      </c>
      <c r="E2394" s="1">
        <v>0</v>
      </c>
      <c r="F2394" s="1" t="s">
        <v>23</v>
      </c>
      <c r="G2394">
        <v>0</v>
      </c>
      <c r="H2394" t="str">
        <f>IF(Append1[[#This Row],[number_vmail_messages]]&lt;=10, "Low",
IF(Append1[[#This Row],[number_vmail_messages]]&lt;=25, "Medium", "High"))</f>
        <v>Low</v>
      </c>
      <c r="I2394">
        <v>128.69999999999999</v>
      </c>
      <c r="J2394">
        <v>100</v>
      </c>
      <c r="K2394">
        <v>21.88</v>
      </c>
      <c r="L2394">
        <v>227.1</v>
      </c>
      <c r="M2394">
        <v>67</v>
      </c>
      <c r="N2394">
        <v>19.3</v>
      </c>
      <c r="O2394">
        <v>178.1</v>
      </c>
      <c r="P2394">
        <v>135</v>
      </c>
      <c r="Q2394">
        <v>8.01</v>
      </c>
      <c r="R2394">
        <v>9.1999999999999993</v>
      </c>
      <c r="S2394">
        <v>4</v>
      </c>
      <c r="T2394">
        <v>2.48</v>
      </c>
      <c r="U2394" t="str">
        <f>IF(Append1[[#This Row],[total_intl_charge]] &lt;= MEDIAN(Append1[total_intl_charge]), "Low", "High")</f>
        <v>Low</v>
      </c>
      <c r="V2394">
        <v>2</v>
      </c>
      <c r="W2394" t="s">
        <v>24</v>
      </c>
      <c r="X2394" s="1" t="s">
        <v>23</v>
      </c>
      <c r="Y2394">
        <f>IF(Append1[[#This Row],[churn]]="yes", 1,0)</f>
        <v>1</v>
      </c>
      <c r="Z2394" t="str">
        <f>IF(Append1[[#This Row],[total_eve_charge]]&lt;=15,"Low",
IF(Append1[[#This Row],[total_eve_charge]]&lt;=19,"Medium","High"))</f>
        <v>High</v>
      </c>
      <c r="AA2394" s="1" t="str">
        <f>IF(Append1[[#This Row],[total_day_charge]]&gt;30,"Heavy User",
IF(Append1[[#This Row],[total_eve_charge]]&gt;20,"Evening User",
IF(Append1[[#This Row],[total_night_charge]]&gt;10,"Night User","Low User")))</f>
        <v>Low User</v>
      </c>
    </row>
    <row r="2395" spans="1:27" hidden="1" x14ac:dyDescent="0.3">
      <c r="A2395">
        <v>1644</v>
      </c>
      <c r="B2395" s="1" t="s">
        <v>37</v>
      </c>
      <c r="C2395">
        <v>123</v>
      </c>
      <c r="D2395" s="1" t="s">
        <v>22</v>
      </c>
      <c r="E2395" s="1">
        <v>0</v>
      </c>
      <c r="F2395" s="1" t="s">
        <v>23</v>
      </c>
      <c r="G2395">
        <v>0</v>
      </c>
      <c r="H2395" t="str">
        <f>IF(Append1[[#This Row],[number_vmail_messages]]&lt;=10, "Low",
IF(Append1[[#This Row],[number_vmail_messages]]&lt;=25, "Medium", "High"))</f>
        <v>Low</v>
      </c>
      <c r="I2395">
        <v>172.2</v>
      </c>
      <c r="J2395">
        <v>92</v>
      </c>
      <c r="K2395">
        <v>29.27</v>
      </c>
      <c r="L2395">
        <v>162.6</v>
      </c>
      <c r="M2395">
        <v>76</v>
      </c>
      <c r="N2395">
        <v>13.82</v>
      </c>
      <c r="O2395">
        <v>250.3</v>
      </c>
      <c r="P2395">
        <v>101</v>
      </c>
      <c r="Q2395">
        <v>11.26</v>
      </c>
      <c r="R2395">
        <v>8.6999999999999993</v>
      </c>
      <c r="S2395">
        <v>4</v>
      </c>
      <c r="T2395">
        <v>2.35</v>
      </c>
      <c r="U2395" t="str">
        <f>IF(Append1[[#This Row],[total_intl_charge]] &lt;= MEDIAN(Append1[total_intl_charge]), "Low", "High")</f>
        <v>Low</v>
      </c>
      <c r="V2395">
        <v>1</v>
      </c>
      <c r="W2395" t="s">
        <v>23</v>
      </c>
      <c r="X2395" s="1" t="s">
        <v>23</v>
      </c>
      <c r="Y2395">
        <f>IF(Append1[[#This Row],[churn]]="yes", 1,0)</f>
        <v>0</v>
      </c>
      <c r="Z2395" t="str">
        <f>IF(Append1[[#This Row],[total_eve_charge]]&lt;=15,"Low",
IF(Append1[[#This Row],[total_eve_charge]]&lt;=19,"Medium","High"))</f>
        <v>Low</v>
      </c>
      <c r="AA2395" s="1" t="str">
        <f>IF(Append1[[#This Row],[total_day_charge]]&gt;30,"Heavy User",
IF(Append1[[#This Row],[total_eve_charge]]&gt;20,"Evening User",
IF(Append1[[#This Row],[total_night_charge]]&gt;10,"Night User","Low User")))</f>
        <v>Night User</v>
      </c>
    </row>
    <row r="2396" spans="1:27" hidden="1" x14ac:dyDescent="0.3">
      <c r="A2396">
        <v>1645</v>
      </c>
      <c r="B2396" s="1" t="s">
        <v>43</v>
      </c>
      <c r="C2396">
        <v>42</v>
      </c>
      <c r="D2396" s="1" t="s">
        <v>22</v>
      </c>
      <c r="E2396" s="1">
        <v>0</v>
      </c>
      <c r="F2396" s="1" t="s">
        <v>23</v>
      </c>
      <c r="G2396">
        <v>0</v>
      </c>
      <c r="H2396" t="str">
        <f>IF(Append1[[#This Row],[number_vmail_messages]]&lt;=10, "Low",
IF(Append1[[#This Row],[number_vmail_messages]]&lt;=25, "Medium", "High"))</f>
        <v>Low</v>
      </c>
      <c r="I2396">
        <v>184.5</v>
      </c>
      <c r="J2396">
        <v>98</v>
      </c>
      <c r="K2396">
        <v>31.37</v>
      </c>
      <c r="L2396">
        <v>200.5</v>
      </c>
      <c r="M2396">
        <v>93</v>
      </c>
      <c r="N2396">
        <v>17.04</v>
      </c>
      <c r="O2396">
        <v>279.2</v>
      </c>
      <c r="P2396">
        <v>91</v>
      </c>
      <c r="Q2396">
        <v>12.56</v>
      </c>
      <c r="R2396">
        <v>8.8000000000000007</v>
      </c>
      <c r="S2396">
        <v>3</v>
      </c>
      <c r="T2396">
        <v>2.38</v>
      </c>
      <c r="U2396" t="str">
        <f>IF(Append1[[#This Row],[total_intl_charge]] &lt;= MEDIAN(Append1[total_intl_charge]), "Low", "High")</f>
        <v>Low</v>
      </c>
      <c r="V2396">
        <v>2</v>
      </c>
      <c r="W2396" t="s">
        <v>23</v>
      </c>
      <c r="X2396" s="1" t="s">
        <v>23</v>
      </c>
      <c r="Y2396">
        <f>IF(Append1[[#This Row],[churn]]="yes", 1,0)</f>
        <v>0</v>
      </c>
      <c r="Z2396" t="str">
        <f>IF(Append1[[#This Row],[total_eve_charge]]&lt;=15,"Low",
IF(Append1[[#This Row],[total_eve_charge]]&lt;=19,"Medium","High"))</f>
        <v>Medium</v>
      </c>
      <c r="AA2396" s="1" t="str">
        <f>IF(Append1[[#This Row],[total_day_charge]]&gt;30,"Heavy User",
IF(Append1[[#This Row],[total_eve_charge]]&gt;20,"Evening User",
IF(Append1[[#This Row],[total_night_charge]]&gt;10,"Night User","Low User")))</f>
        <v>Heavy User</v>
      </c>
    </row>
    <row r="2397" spans="1:27" hidden="1" x14ac:dyDescent="0.3">
      <c r="A2397">
        <v>1646</v>
      </c>
      <c r="B2397" s="1" t="s">
        <v>74</v>
      </c>
      <c r="C2397">
        <v>125</v>
      </c>
      <c r="D2397" s="1" t="s">
        <v>26</v>
      </c>
      <c r="E2397" s="1">
        <v>0</v>
      </c>
      <c r="F2397" s="1" t="s">
        <v>23</v>
      </c>
      <c r="G2397">
        <v>0</v>
      </c>
      <c r="H2397" t="str">
        <f>IF(Append1[[#This Row],[number_vmail_messages]]&lt;=10, "Low",
IF(Append1[[#This Row],[number_vmail_messages]]&lt;=25, "Medium", "High"))</f>
        <v>Low</v>
      </c>
      <c r="I2397">
        <v>168.6</v>
      </c>
      <c r="J2397">
        <v>99</v>
      </c>
      <c r="K2397">
        <v>28.66</v>
      </c>
      <c r="L2397">
        <v>175.6</v>
      </c>
      <c r="M2397">
        <v>107</v>
      </c>
      <c r="N2397">
        <v>14.93</v>
      </c>
      <c r="O2397">
        <v>243.3</v>
      </c>
      <c r="P2397">
        <v>92</v>
      </c>
      <c r="Q2397">
        <v>10.95</v>
      </c>
      <c r="R2397">
        <v>10.9</v>
      </c>
      <c r="S2397">
        <v>7</v>
      </c>
      <c r="T2397">
        <v>2.94</v>
      </c>
      <c r="U2397" t="str">
        <f>IF(Append1[[#This Row],[total_intl_charge]] &lt;= MEDIAN(Append1[total_intl_charge]), "Low", "High")</f>
        <v>High</v>
      </c>
      <c r="V2397">
        <v>0</v>
      </c>
      <c r="W2397" t="s">
        <v>23</v>
      </c>
      <c r="X2397" s="1" t="s">
        <v>23</v>
      </c>
      <c r="Y2397">
        <f>IF(Append1[[#This Row],[churn]]="yes", 1,0)</f>
        <v>0</v>
      </c>
      <c r="Z2397" t="str">
        <f>IF(Append1[[#This Row],[total_eve_charge]]&lt;=15,"Low",
IF(Append1[[#This Row],[total_eve_charge]]&lt;=19,"Medium","High"))</f>
        <v>Low</v>
      </c>
      <c r="AA2397" s="1" t="str">
        <f>IF(Append1[[#This Row],[total_day_charge]]&gt;30,"Heavy User",
IF(Append1[[#This Row],[total_eve_charge]]&gt;20,"Evening User",
IF(Append1[[#This Row],[total_night_charge]]&gt;10,"Night User","Low User")))</f>
        <v>Night User</v>
      </c>
    </row>
    <row r="2398" spans="1:27" x14ac:dyDescent="0.3">
      <c r="A2398">
        <v>1647</v>
      </c>
      <c r="B2398" s="1" t="s">
        <v>73</v>
      </c>
      <c r="C2398">
        <v>131</v>
      </c>
      <c r="D2398" s="1" t="s">
        <v>22</v>
      </c>
      <c r="E2398" s="1">
        <v>0</v>
      </c>
      <c r="F2398" s="1" t="s">
        <v>24</v>
      </c>
      <c r="G2398">
        <v>30</v>
      </c>
      <c r="H2398" t="str">
        <f>IF(Append1[[#This Row],[number_vmail_messages]]&lt;=10, "Low",
IF(Append1[[#This Row],[number_vmail_messages]]&lt;=25, "Medium", "High"))</f>
        <v>High</v>
      </c>
      <c r="I2398">
        <v>174</v>
      </c>
      <c r="J2398">
        <v>118</v>
      </c>
      <c r="K2398">
        <v>29.58</v>
      </c>
      <c r="L2398">
        <v>205.3</v>
      </c>
      <c r="M2398">
        <v>81</v>
      </c>
      <c r="N2398">
        <v>17.45</v>
      </c>
      <c r="O2398">
        <v>218.2</v>
      </c>
      <c r="P2398">
        <v>90</v>
      </c>
      <c r="Q2398">
        <v>9.82</v>
      </c>
      <c r="R2398">
        <v>6.7</v>
      </c>
      <c r="S2398">
        <v>3</v>
      </c>
      <c r="T2398">
        <v>1.81</v>
      </c>
      <c r="U2398" t="str">
        <f>IF(Append1[[#This Row],[total_intl_charge]] &lt;= MEDIAN(Append1[total_intl_charge]), "Low", "High")</f>
        <v>Low</v>
      </c>
      <c r="V2398">
        <v>1</v>
      </c>
      <c r="W2398" t="s">
        <v>23</v>
      </c>
      <c r="X2398" s="1" t="s">
        <v>23</v>
      </c>
      <c r="Y2398">
        <f>IF(Append1[[#This Row],[churn]]="yes", 1,0)</f>
        <v>0</v>
      </c>
      <c r="Z2398" t="str">
        <f>IF(Append1[[#This Row],[total_eve_charge]]&lt;=15,"Low",
IF(Append1[[#This Row],[total_eve_charge]]&lt;=19,"Medium","High"))</f>
        <v>Medium</v>
      </c>
      <c r="AA2398" s="1" t="str">
        <f>IF(Append1[[#This Row],[total_day_charge]]&gt;30,"Heavy User",
IF(Append1[[#This Row],[total_eve_charge]]&gt;20,"Evening User",
IF(Append1[[#This Row],[total_night_charge]]&gt;10,"Night User","Low User")))</f>
        <v>Low User</v>
      </c>
    </row>
    <row r="2399" spans="1:27" hidden="1" x14ac:dyDescent="0.3">
      <c r="A2399">
        <v>1648</v>
      </c>
      <c r="B2399" s="1" t="s">
        <v>47</v>
      </c>
      <c r="C2399">
        <v>107</v>
      </c>
      <c r="D2399" s="1" t="s">
        <v>22</v>
      </c>
      <c r="E2399" s="1">
        <v>0</v>
      </c>
      <c r="F2399" s="1" t="s">
        <v>23</v>
      </c>
      <c r="G2399">
        <v>0</v>
      </c>
      <c r="H2399" t="str">
        <f>IF(Append1[[#This Row],[number_vmail_messages]]&lt;=10, "Low",
IF(Append1[[#This Row],[number_vmail_messages]]&lt;=25, "Medium", "High"))</f>
        <v>Low</v>
      </c>
      <c r="I2399">
        <v>230.4</v>
      </c>
      <c r="J2399">
        <v>65</v>
      </c>
      <c r="K2399">
        <v>39.17</v>
      </c>
      <c r="L2399">
        <v>257.39999999999998</v>
      </c>
      <c r="M2399">
        <v>80</v>
      </c>
      <c r="N2399">
        <v>21.88</v>
      </c>
      <c r="O2399">
        <v>107.3</v>
      </c>
      <c r="P2399">
        <v>88</v>
      </c>
      <c r="Q2399">
        <v>4.83</v>
      </c>
      <c r="R2399">
        <v>8.5</v>
      </c>
      <c r="S2399">
        <v>3</v>
      </c>
      <c r="T2399">
        <v>2.2999999999999998</v>
      </c>
      <c r="U2399" t="str">
        <f>IF(Append1[[#This Row],[total_intl_charge]] &lt;= MEDIAN(Append1[total_intl_charge]), "Low", "High")</f>
        <v>Low</v>
      </c>
      <c r="V2399">
        <v>1</v>
      </c>
      <c r="W2399" t="s">
        <v>23</v>
      </c>
      <c r="X2399" s="1" t="s">
        <v>23</v>
      </c>
      <c r="Y2399">
        <f>IF(Append1[[#This Row],[churn]]="yes", 1,0)</f>
        <v>0</v>
      </c>
      <c r="Z2399" t="str">
        <f>IF(Append1[[#This Row],[total_eve_charge]]&lt;=15,"Low",
IF(Append1[[#This Row],[total_eve_charge]]&lt;=19,"Medium","High"))</f>
        <v>High</v>
      </c>
      <c r="AA2399" s="1" t="str">
        <f>IF(Append1[[#This Row],[total_day_charge]]&gt;30,"Heavy User",
IF(Append1[[#This Row],[total_eve_charge]]&gt;20,"Evening User",
IF(Append1[[#This Row],[total_night_charge]]&gt;10,"Night User","Low User")))</f>
        <v>Heavy User</v>
      </c>
    </row>
    <row r="2400" spans="1:27" hidden="1" x14ac:dyDescent="0.3">
      <c r="A2400">
        <v>1649</v>
      </c>
      <c r="B2400" s="1" t="s">
        <v>30</v>
      </c>
      <c r="C2400">
        <v>48</v>
      </c>
      <c r="D2400" s="1" t="s">
        <v>32</v>
      </c>
      <c r="E2400" s="1">
        <v>0</v>
      </c>
      <c r="F2400" s="1" t="s">
        <v>23</v>
      </c>
      <c r="G2400">
        <v>0</v>
      </c>
      <c r="H2400" t="str">
        <f>IF(Append1[[#This Row],[number_vmail_messages]]&lt;=10, "Low",
IF(Append1[[#This Row],[number_vmail_messages]]&lt;=25, "Medium", "High"))</f>
        <v>Low</v>
      </c>
      <c r="I2400">
        <v>198.2</v>
      </c>
      <c r="J2400">
        <v>73</v>
      </c>
      <c r="K2400">
        <v>33.69</v>
      </c>
      <c r="L2400">
        <v>202.8</v>
      </c>
      <c r="M2400">
        <v>115</v>
      </c>
      <c r="N2400">
        <v>17.239999999999998</v>
      </c>
      <c r="O2400">
        <v>146.4</v>
      </c>
      <c r="P2400">
        <v>73</v>
      </c>
      <c r="Q2400">
        <v>6.59</v>
      </c>
      <c r="R2400">
        <v>5.0999999999999996</v>
      </c>
      <c r="S2400">
        <v>5</v>
      </c>
      <c r="T2400">
        <v>1.38</v>
      </c>
      <c r="U2400" t="str">
        <f>IF(Append1[[#This Row],[total_intl_charge]] &lt;= MEDIAN(Append1[total_intl_charge]), "Low", "High")</f>
        <v>Low</v>
      </c>
      <c r="V2400">
        <v>1</v>
      </c>
      <c r="W2400" t="s">
        <v>23</v>
      </c>
      <c r="X2400" s="1" t="s">
        <v>23</v>
      </c>
      <c r="Y2400">
        <f>IF(Append1[[#This Row],[churn]]="yes", 1,0)</f>
        <v>0</v>
      </c>
      <c r="Z2400" t="str">
        <f>IF(Append1[[#This Row],[total_eve_charge]]&lt;=15,"Low",
IF(Append1[[#This Row],[total_eve_charge]]&lt;=19,"Medium","High"))</f>
        <v>Medium</v>
      </c>
      <c r="AA2400" s="1" t="str">
        <f>IF(Append1[[#This Row],[total_day_charge]]&gt;30,"Heavy User",
IF(Append1[[#This Row],[total_eve_charge]]&gt;20,"Evening User",
IF(Append1[[#This Row],[total_night_charge]]&gt;10,"Night User","Low User")))</f>
        <v>Heavy User</v>
      </c>
    </row>
    <row r="2401" spans="1:27" hidden="1" x14ac:dyDescent="0.3">
      <c r="A2401">
        <v>1650</v>
      </c>
      <c r="B2401" s="1" t="s">
        <v>30</v>
      </c>
      <c r="C2401">
        <v>76</v>
      </c>
      <c r="D2401" s="1" t="s">
        <v>26</v>
      </c>
      <c r="E2401" s="1">
        <v>0</v>
      </c>
      <c r="F2401" s="1" t="s">
        <v>23</v>
      </c>
      <c r="G2401">
        <v>0</v>
      </c>
      <c r="H2401" t="str">
        <f>IF(Append1[[#This Row],[number_vmail_messages]]&lt;=10, "Low",
IF(Append1[[#This Row],[number_vmail_messages]]&lt;=25, "Medium", "High"))</f>
        <v>Low</v>
      </c>
      <c r="I2401">
        <v>186.1</v>
      </c>
      <c r="J2401">
        <v>96</v>
      </c>
      <c r="K2401">
        <v>31.64</v>
      </c>
      <c r="L2401">
        <v>211.6</v>
      </c>
      <c r="M2401">
        <v>100</v>
      </c>
      <c r="N2401">
        <v>17.989999999999998</v>
      </c>
      <c r="O2401">
        <v>230.6</v>
      </c>
      <c r="P2401">
        <v>100</v>
      </c>
      <c r="Q2401">
        <v>10.38</v>
      </c>
      <c r="R2401">
        <v>8</v>
      </c>
      <c r="S2401">
        <v>4</v>
      </c>
      <c r="T2401">
        <v>2.16</v>
      </c>
      <c r="U2401" t="str">
        <f>IF(Append1[[#This Row],[total_intl_charge]] &lt;= MEDIAN(Append1[total_intl_charge]), "Low", "High")</f>
        <v>Low</v>
      </c>
      <c r="V2401">
        <v>0</v>
      </c>
      <c r="W2401" t="s">
        <v>23</v>
      </c>
      <c r="X2401" s="1" t="s">
        <v>23</v>
      </c>
      <c r="Y2401">
        <f>IF(Append1[[#This Row],[churn]]="yes", 1,0)</f>
        <v>0</v>
      </c>
      <c r="Z2401" t="str">
        <f>IF(Append1[[#This Row],[total_eve_charge]]&lt;=15,"Low",
IF(Append1[[#This Row],[total_eve_charge]]&lt;=19,"Medium","High"))</f>
        <v>Medium</v>
      </c>
      <c r="AA2401" s="1" t="str">
        <f>IF(Append1[[#This Row],[total_day_charge]]&gt;30,"Heavy User",
IF(Append1[[#This Row],[total_eve_charge]]&gt;20,"Evening User",
IF(Append1[[#This Row],[total_night_charge]]&gt;10,"Night User","Low User")))</f>
        <v>Heavy User</v>
      </c>
    </row>
    <row r="2402" spans="1:27" hidden="1" x14ac:dyDescent="0.3">
      <c r="A2402">
        <v>1651</v>
      </c>
      <c r="B2402" s="1" t="s">
        <v>31</v>
      </c>
      <c r="C2402">
        <v>128</v>
      </c>
      <c r="D2402" s="1" t="s">
        <v>22</v>
      </c>
      <c r="E2402" s="1">
        <v>0</v>
      </c>
      <c r="F2402" s="1" t="s">
        <v>23</v>
      </c>
      <c r="G2402">
        <v>0</v>
      </c>
      <c r="H2402" t="str">
        <f>IF(Append1[[#This Row],[number_vmail_messages]]&lt;=10, "Low",
IF(Append1[[#This Row],[number_vmail_messages]]&lt;=25, "Medium", "High"))</f>
        <v>Low</v>
      </c>
      <c r="I2402">
        <v>148.5</v>
      </c>
      <c r="J2402">
        <v>105</v>
      </c>
      <c r="K2402">
        <v>25.25</v>
      </c>
      <c r="L2402">
        <v>243</v>
      </c>
      <c r="M2402">
        <v>106</v>
      </c>
      <c r="N2402">
        <v>20.66</v>
      </c>
      <c r="O2402">
        <v>255.2</v>
      </c>
      <c r="P2402">
        <v>114</v>
      </c>
      <c r="Q2402">
        <v>11.48</v>
      </c>
      <c r="R2402">
        <v>6.8</v>
      </c>
      <c r="S2402">
        <v>2</v>
      </c>
      <c r="T2402">
        <v>1.84</v>
      </c>
      <c r="U2402" t="str">
        <f>IF(Append1[[#This Row],[total_intl_charge]] &lt;= MEDIAN(Append1[total_intl_charge]), "Low", "High")</f>
        <v>Low</v>
      </c>
      <c r="V2402">
        <v>1</v>
      </c>
      <c r="W2402" t="s">
        <v>23</v>
      </c>
      <c r="X2402" s="1" t="s">
        <v>23</v>
      </c>
      <c r="Y2402">
        <f>IF(Append1[[#This Row],[churn]]="yes", 1,0)</f>
        <v>0</v>
      </c>
      <c r="Z2402" t="str">
        <f>IF(Append1[[#This Row],[total_eve_charge]]&lt;=15,"Low",
IF(Append1[[#This Row],[total_eve_charge]]&lt;=19,"Medium","High"))</f>
        <v>High</v>
      </c>
      <c r="AA2402" s="1" t="str">
        <f>IF(Append1[[#This Row],[total_day_charge]]&gt;30,"Heavy User",
IF(Append1[[#This Row],[total_eve_charge]]&gt;20,"Evening User",
IF(Append1[[#This Row],[total_night_charge]]&gt;10,"Night User","Low User")))</f>
        <v>Evening User</v>
      </c>
    </row>
    <row r="2403" spans="1:27" hidden="1" x14ac:dyDescent="0.3">
      <c r="A2403">
        <v>1652</v>
      </c>
      <c r="B2403" s="1" t="s">
        <v>37</v>
      </c>
      <c r="C2403">
        <v>73</v>
      </c>
      <c r="D2403" s="1" t="s">
        <v>22</v>
      </c>
      <c r="E2403" s="1">
        <v>0</v>
      </c>
      <c r="F2403" s="1" t="s">
        <v>23</v>
      </c>
      <c r="G2403">
        <v>0</v>
      </c>
      <c r="H2403" t="str">
        <f>IF(Append1[[#This Row],[number_vmail_messages]]&lt;=10, "Low",
IF(Append1[[#This Row],[number_vmail_messages]]&lt;=25, "Medium", "High"))</f>
        <v>Low</v>
      </c>
      <c r="I2403">
        <v>157.1</v>
      </c>
      <c r="J2403">
        <v>109</v>
      </c>
      <c r="K2403">
        <v>26.71</v>
      </c>
      <c r="L2403">
        <v>268.8</v>
      </c>
      <c r="M2403">
        <v>83</v>
      </c>
      <c r="N2403">
        <v>22.85</v>
      </c>
      <c r="O2403">
        <v>181.5</v>
      </c>
      <c r="P2403">
        <v>91</v>
      </c>
      <c r="Q2403">
        <v>8.17</v>
      </c>
      <c r="R2403">
        <v>10</v>
      </c>
      <c r="S2403">
        <v>8</v>
      </c>
      <c r="T2403">
        <v>2.7</v>
      </c>
      <c r="U2403" t="str">
        <f>IF(Append1[[#This Row],[total_intl_charge]] &lt;= MEDIAN(Append1[total_intl_charge]), "Low", "High")</f>
        <v>Low</v>
      </c>
      <c r="V2403">
        <v>0</v>
      </c>
      <c r="W2403" t="s">
        <v>23</v>
      </c>
      <c r="X2403" s="1" t="s">
        <v>23</v>
      </c>
      <c r="Y2403">
        <f>IF(Append1[[#This Row],[churn]]="yes", 1,0)</f>
        <v>0</v>
      </c>
      <c r="Z2403" t="str">
        <f>IF(Append1[[#This Row],[total_eve_charge]]&lt;=15,"Low",
IF(Append1[[#This Row],[total_eve_charge]]&lt;=19,"Medium","High"))</f>
        <v>High</v>
      </c>
      <c r="AA2403" s="1" t="str">
        <f>IF(Append1[[#This Row],[total_day_charge]]&gt;30,"Heavy User",
IF(Append1[[#This Row],[total_eve_charge]]&gt;20,"Evening User",
IF(Append1[[#This Row],[total_night_charge]]&gt;10,"Night User","Low User")))</f>
        <v>Evening User</v>
      </c>
    </row>
    <row r="2404" spans="1:27" hidden="1" x14ac:dyDescent="0.3">
      <c r="A2404">
        <v>1653</v>
      </c>
      <c r="B2404" s="1" t="s">
        <v>40</v>
      </c>
      <c r="C2404">
        <v>52</v>
      </c>
      <c r="D2404" s="1" t="s">
        <v>22</v>
      </c>
      <c r="E2404" s="1">
        <v>0</v>
      </c>
      <c r="F2404" s="1" t="s">
        <v>23</v>
      </c>
      <c r="G2404">
        <v>0</v>
      </c>
      <c r="H2404" t="str">
        <f>IF(Append1[[#This Row],[number_vmail_messages]]&lt;=10, "Low",
IF(Append1[[#This Row],[number_vmail_messages]]&lt;=25, "Medium", "High"))</f>
        <v>Low</v>
      </c>
      <c r="I2404">
        <v>155</v>
      </c>
      <c r="J2404">
        <v>110</v>
      </c>
      <c r="K2404">
        <v>26.35</v>
      </c>
      <c r="L2404">
        <v>133.4</v>
      </c>
      <c r="M2404">
        <v>104</v>
      </c>
      <c r="N2404">
        <v>11.34</v>
      </c>
      <c r="O2404">
        <v>176.1</v>
      </c>
      <c r="P2404">
        <v>84</v>
      </c>
      <c r="Q2404">
        <v>7.92</v>
      </c>
      <c r="R2404">
        <v>7</v>
      </c>
      <c r="S2404">
        <v>4</v>
      </c>
      <c r="T2404">
        <v>1.89</v>
      </c>
      <c r="U2404" t="str">
        <f>IF(Append1[[#This Row],[total_intl_charge]] &lt;= MEDIAN(Append1[total_intl_charge]), "Low", "High")</f>
        <v>Low</v>
      </c>
      <c r="V2404">
        <v>4</v>
      </c>
      <c r="W2404" t="s">
        <v>24</v>
      </c>
      <c r="X2404" s="1" t="s">
        <v>23</v>
      </c>
      <c r="Y2404">
        <f>IF(Append1[[#This Row],[churn]]="yes", 1,0)</f>
        <v>1</v>
      </c>
      <c r="Z2404" t="str">
        <f>IF(Append1[[#This Row],[total_eve_charge]]&lt;=15,"Low",
IF(Append1[[#This Row],[total_eve_charge]]&lt;=19,"Medium","High"))</f>
        <v>Low</v>
      </c>
      <c r="AA2404" s="1" t="str">
        <f>IF(Append1[[#This Row],[total_day_charge]]&gt;30,"Heavy User",
IF(Append1[[#This Row],[total_eve_charge]]&gt;20,"Evening User",
IF(Append1[[#This Row],[total_night_charge]]&gt;10,"Night User","Low User")))</f>
        <v>Low User</v>
      </c>
    </row>
    <row r="2405" spans="1:27" x14ac:dyDescent="0.3">
      <c r="A2405">
        <v>1654</v>
      </c>
      <c r="B2405" s="1" t="s">
        <v>46</v>
      </c>
      <c r="C2405">
        <v>126</v>
      </c>
      <c r="D2405" s="1" t="s">
        <v>22</v>
      </c>
      <c r="E2405" s="1">
        <v>1</v>
      </c>
      <c r="F2405" s="1" t="s">
        <v>24</v>
      </c>
      <c r="G2405">
        <v>26</v>
      </c>
      <c r="H2405" t="str">
        <f>IF(Append1[[#This Row],[number_vmail_messages]]&lt;=10, "Low",
IF(Append1[[#This Row],[number_vmail_messages]]&lt;=25, "Medium", "High"))</f>
        <v>High</v>
      </c>
      <c r="I2405">
        <v>129.30000000000001</v>
      </c>
      <c r="J2405">
        <v>123</v>
      </c>
      <c r="K2405">
        <v>21.98</v>
      </c>
      <c r="L2405">
        <v>176.5</v>
      </c>
      <c r="M2405">
        <v>114</v>
      </c>
      <c r="N2405">
        <v>15</v>
      </c>
      <c r="O2405">
        <v>154.5</v>
      </c>
      <c r="P2405">
        <v>102</v>
      </c>
      <c r="Q2405">
        <v>6.95</v>
      </c>
      <c r="R2405">
        <v>9.6</v>
      </c>
      <c r="S2405">
        <v>7</v>
      </c>
      <c r="T2405">
        <v>2.59</v>
      </c>
      <c r="U2405" t="str">
        <f>IF(Append1[[#This Row],[total_intl_charge]] &lt;= MEDIAN(Append1[total_intl_charge]), "Low", "High")</f>
        <v>Low</v>
      </c>
      <c r="V2405">
        <v>1</v>
      </c>
      <c r="W2405" t="s">
        <v>23</v>
      </c>
      <c r="X2405" s="1" t="s">
        <v>24</v>
      </c>
      <c r="Y2405">
        <f>IF(Append1[[#This Row],[churn]]="yes", 1,0)</f>
        <v>0</v>
      </c>
      <c r="Z2405" t="str">
        <f>IF(Append1[[#This Row],[total_eve_charge]]&lt;=15,"Low",
IF(Append1[[#This Row],[total_eve_charge]]&lt;=19,"Medium","High"))</f>
        <v>Low</v>
      </c>
      <c r="AA2405" s="1" t="str">
        <f>IF(Append1[[#This Row],[total_day_charge]]&gt;30,"Heavy User",
IF(Append1[[#This Row],[total_eve_charge]]&gt;20,"Evening User",
IF(Append1[[#This Row],[total_night_charge]]&gt;10,"Night User","Low User")))</f>
        <v>Low User</v>
      </c>
    </row>
    <row r="2406" spans="1:27" hidden="1" x14ac:dyDescent="0.3">
      <c r="A2406">
        <v>1655</v>
      </c>
      <c r="B2406" s="1" t="s">
        <v>47</v>
      </c>
      <c r="C2406">
        <v>137</v>
      </c>
      <c r="D2406" s="1" t="s">
        <v>32</v>
      </c>
      <c r="E2406" s="1">
        <v>0</v>
      </c>
      <c r="F2406" s="1" t="s">
        <v>23</v>
      </c>
      <c r="G2406">
        <v>0</v>
      </c>
      <c r="H2406" t="str">
        <f>IF(Append1[[#This Row],[number_vmail_messages]]&lt;=10, "Low",
IF(Append1[[#This Row],[number_vmail_messages]]&lt;=25, "Medium", "High"))</f>
        <v>Low</v>
      </c>
      <c r="I2406">
        <v>208.8</v>
      </c>
      <c r="J2406">
        <v>120</v>
      </c>
      <c r="K2406">
        <v>35.5</v>
      </c>
      <c r="L2406">
        <v>225.3</v>
      </c>
      <c r="M2406">
        <v>100</v>
      </c>
      <c r="N2406">
        <v>19.149999999999999</v>
      </c>
      <c r="O2406">
        <v>221.6</v>
      </c>
      <c r="P2406">
        <v>130</v>
      </c>
      <c r="Q2406">
        <v>9.9700000000000006</v>
      </c>
      <c r="R2406">
        <v>11.1</v>
      </c>
      <c r="S2406">
        <v>5</v>
      </c>
      <c r="T2406">
        <v>3</v>
      </c>
      <c r="U2406" t="str">
        <f>IF(Append1[[#This Row],[total_intl_charge]] &lt;= MEDIAN(Append1[total_intl_charge]), "Low", "High")</f>
        <v>High</v>
      </c>
      <c r="V2406">
        <v>0</v>
      </c>
      <c r="W2406" t="s">
        <v>23</v>
      </c>
      <c r="X2406" s="1" t="s">
        <v>23</v>
      </c>
      <c r="Y2406">
        <f>IF(Append1[[#This Row],[churn]]="yes", 1,0)</f>
        <v>0</v>
      </c>
      <c r="Z2406" t="str">
        <f>IF(Append1[[#This Row],[total_eve_charge]]&lt;=15,"Low",
IF(Append1[[#This Row],[total_eve_charge]]&lt;=19,"Medium","High"))</f>
        <v>High</v>
      </c>
      <c r="AA2406" s="1" t="str">
        <f>IF(Append1[[#This Row],[total_day_charge]]&gt;30,"Heavy User",
IF(Append1[[#This Row],[total_eve_charge]]&gt;20,"Evening User",
IF(Append1[[#This Row],[total_night_charge]]&gt;10,"Night User","Low User")))</f>
        <v>Heavy User</v>
      </c>
    </row>
    <row r="2407" spans="1:27" hidden="1" x14ac:dyDescent="0.3">
      <c r="A2407">
        <v>1656</v>
      </c>
      <c r="B2407" s="1" t="s">
        <v>70</v>
      </c>
      <c r="C2407">
        <v>71</v>
      </c>
      <c r="D2407" s="1" t="s">
        <v>26</v>
      </c>
      <c r="E2407" s="1">
        <v>0</v>
      </c>
      <c r="F2407" s="1" t="s">
        <v>23</v>
      </c>
      <c r="G2407">
        <v>0</v>
      </c>
      <c r="H2407" t="str">
        <f>IF(Append1[[#This Row],[number_vmail_messages]]&lt;=10, "Low",
IF(Append1[[#This Row],[number_vmail_messages]]&lt;=25, "Medium", "High"))</f>
        <v>Low</v>
      </c>
      <c r="I2407">
        <v>238</v>
      </c>
      <c r="J2407">
        <v>82</v>
      </c>
      <c r="K2407">
        <v>40.46</v>
      </c>
      <c r="L2407">
        <v>278.5</v>
      </c>
      <c r="M2407">
        <v>94</v>
      </c>
      <c r="N2407">
        <v>23.67</v>
      </c>
      <c r="O2407">
        <v>193.1</v>
      </c>
      <c r="P2407">
        <v>134</v>
      </c>
      <c r="Q2407">
        <v>8.69</v>
      </c>
      <c r="R2407">
        <v>11.8</v>
      </c>
      <c r="S2407">
        <v>10</v>
      </c>
      <c r="T2407">
        <v>3.19</v>
      </c>
      <c r="U2407" t="str">
        <f>IF(Append1[[#This Row],[total_intl_charge]] &lt;= MEDIAN(Append1[total_intl_charge]), "Low", "High")</f>
        <v>High</v>
      </c>
      <c r="V2407">
        <v>0</v>
      </c>
      <c r="W2407" t="s">
        <v>24</v>
      </c>
      <c r="X2407" s="1" t="s">
        <v>23</v>
      </c>
      <c r="Y2407">
        <f>IF(Append1[[#This Row],[churn]]="yes", 1,0)</f>
        <v>1</v>
      </c>
      <c r="Z2407" t="str">
        <f>IF(Append1[[#This Row],[total_eve_charge]]&lt;=15,"Low",
IF(Append1[[#This Row],[total_eve_charge]]&lt;=19,"Medium","High"))</f>
        <v>High</v>
      </c>
      <c r="AA2407" s="1" t="str">
        <f>IF(Append1[[#This Row],[total_day_charge]]&gt;30,"Heavy User",
IF(Append1[[#This Row],[total_eve_charge]]&gt;20,"Evening User",
IF(Append1[[#This Row],[total_night_charge]]&gt;10,"Night User","Low User")))</f>
        <v>Heavy User</v>
      </c>
    </row>
    <row r="2408" spans="1:27" hidden="1" x14ac:dyDescent="0.3">
      <c r="A2408">
        <v>1657</v>
      </c>
      <c r="B2408" s="1" t="s">
        <v>29</v>
      </c>
      <c r="C2408">
        <v>139</v>
      </c>
      <c r="D2408" s="1" t="s">
        <v>22</v>
      </c>
      <c r="E2408" s="1">
        <v>0</v>
      </c>
      <c r="F2408" s="1" t="s">
        <v>23</v>
      </c>
      <c r="G2408">
        <v>0</v>
      </c>
      <c r="H2408" t="str">
        <f>IF(Append1[[#This Row],[number_vmail_messages]]&lt;=10, "Low",
IF(Append1[[#This Row],[number_vmail_messages]]&lt;=25, "Medium", "High"))</f>
        <v>Low</v>
      </c>
      <c r="I2408">
        <v>211.1</v>
      </c>
      <c r="J2408">
        <v>103</v>
      </c>
      <c r="K2408">
        <v>35.89</v>
      </c>
      <c r="L2408">
        <v>206.9</v>
      </c>
      <c r="M2408">
        <v>108</v>
      </c>
      <c r="N2408">
        <v>17.59</v>
      </c>
      <c r="O2408">
        <v>193.9</v>
      </c>
      <c r="P2408">
        <v>70</v>
      </c>
      <c r="Q2408">
        <v>8.73</v>
      </c>
      <c r="R2408">
        <v>5.6</v>
      </c>
      <c r="S2408">
        <v>4</v>
      </c>
      <c r="T2408">
        <v>1.51</v>
      </c>
      <c r="U2408" t="str">
        <f>IF(Append1[[#This Row],[total_intl_charge]] &lt;= MEDIAN(Append1[total_intl_charge]), "Low", "High")</f>
        <v>Low</v>
      </c>
      <c r="V2408">
        <v>0</v>
      </c>
      <c r="W2408" t="s">
        <v>23</v>
      </c>
      <c r="X2408" s="1" t="s">
        <v>23</v>
      </c>
      <c r="Y2408">
        <f>IF(Append1[[#This Row],[churn]]="yes", 1,0)</f>
        <v>0</v>
      </c>
      <c r="Z2408" t="str">
        <f>IF(Append1[[#This Row],[total_eve_charge]]&lt;=15,"Low",
IF(Append1[[#This Row],[total_eve_charge]]&lt;=19,"Medium","High"))</f>
        <v>Medium</v>
      </c>
      <c r="AA2408" s="1" t="str">
        <f>IF(Append1[[#This Row],[total_day_charge]]&gt;30,"Heavy User",
IF(Append1[[#This Row],[total_eve_charge]]&gt;20,"Evening User",
IF(Append1[[#This Row],[total_night_charge]]&gt;10,"Night User","Low User")))</f>
        <v>Heavy User</v>
      </c>
    </row>
    <row r="2409" spans="1:27" x14ac:dyDescent="0.3">
      <c r="A2409">
        <v>1658</v>
      </c>
      <c r="B2409" s="1" t="s">
        <v>59</v>
      </c>
      <c r="C2409">
        <v>107</v>
      </c>
      <c r="D2409" s="1" t="s">
        <v>26</v>
      </c>
      <c r="E2409" s="1">
        <v>0</v>
      </c>
      <c r="F2409" s="1" t="s">
        <v>24</v>
      </c>
      <c r="G2409">
        <v>30</v>
      </c>
      <c r="H2409" t="str">
        <f>IF(Append1[[#This Row],[number_vmail_messages]]&lt;=10, "Low",
IF(Append1[[#This Row],[number_vmail_messages]]&lt;=25, "Medium", "High"))</f>
        <v>High</v>
      </c>
      <c r="I2409">
        <v>198.9</v>
      </c>
      <c r="J2409">
        <v>87</v>
      </c>
      <c r="K2409">
        <v>33.81</v>
      </c>
      <c r="L2409">
        <v>207</v>
      </c>
      <c r="M2409">
        <v>90</v>
      </c>
      <c r="N2409">
        <v>17.600000000000001</v>
      </c>
      <c r="O2409">
        <v>159.80000000000001</v>
      </c>
      <c r="P2409">
        <v>76</v>
      </c>
      <c r="Q2409">
        <v>7.19</v>
      </c>
      <c r="R2409">
        <v>12.6</v>
      </c>
      <c r="S2409">
        <v>4</v>
      </c>
      <c r="T2409">
        <v>3.4</v>
      </c>
      <c r="U2409" t="str">
        <f>IF(Append1[[#This Row],[total_intl_charge]] &lt;= MEDIAN(Append1[total_intl_charge]), "Low", "High")</f>
        <v>High</v>
      </c>
      <c r="V2409">
        <v>3</v>
      </c>
      <c r="W2409" t="s">
        <v>23</v>
      </c>
      <c r="X2409" s="1" t="s">
        <v>23</v>
      </c>
      <c r="Y2409">
        <f>IF(Append1[[#This Row],[churn]]="yes", 1,0)</f>
        <v>0</v>
      </c>
      <c r="Z2409" t="str">
        <f>IF(Append1[[#This Row],[total_eve_charge]]&lt;=15,"Low",
IF(Append1[[#This Row],[total_eve_charge]]&lt;=19,"Medium","High"))</f>
        <v>Medium</v>
      </c>
      <c r="AA2409" s="1" t="str">
        <f>IF(Append1[[#This Row],[total_day_charge]]&gt;30,"Heavy User",
IF(Append1[[#This Row],[total_eve_charge]]&gt;20,"Evening User",
IF(Append1[[#This Row],[total_night_charge]]&gt;10,"Night User","Low User")))</f>
        <v>Heavy User</v>
      </c>
    </row>
    <row r="2410" spans="1:27" hidden="1" x14ac:dyDescent="0.3">
      <c r="A2410">
        <v>1659</v>
      </c>
      <c r="B2410" s="1" t="s">
        <v>76</v>
      </c>
      <c r="C2410">
        <v>147</v>
      </c>
      <c r="D2410" s="1" t="s">
        <v>32</v>
      </c>
      <c r="E2410" s="1">
        <v>0</v>
      </c>
      <c r="F2410" s="1" t="s">
        <v>23</v>
      </c>
      <c r="G2410">
        <v>0</v>
      </c>
      <c r="H2410" t="str">
        <f>IF(Append1[[#This Row],[number_vmail_messages]]&lt;=10, "Low",
IF(Append1[[#This Row],[number_vmail_messages]]&lt;=25, "Medium", "High"))</f>
        <v>Low</v>
      </c>
      <c r="I2410">
        <v>212.8</v>
      </c>
      <c r="J2410">
        <v>79</v>
      </c>
      <c r="K2410">
        <v>36.18</v>
      </c>
      <c r="L2410">
        <v>204.1</v>
      </c>
      <c r="M2410">
        <v>91</v>
      </c>
      <c r="N2410">
        <v>17.350000000000001</v>
      </c>
      <c r="O2410">
        <v>156.19999999999999</v>
      </c>
      <c r="P2410">
        <v>113</v>
      </c>
      <c r="Q2410">
        <v>7.03</v>
      </c>
      <c r="R2410">
        <v>10.199999999999999</v>
      </c>
      <c r="S2410">
        <v>2</v>
      </c>
      <c r="T2410">
        <v>2.75</v>
      </c>
      <c r="U2410" t="str">
        <f>IF(Append1[[#This Row],[total_intl_charge]] &lt;= MEDIAN(Append1[total_intl_charge]), "Low", "High")</f>
        <v>Low</v>
      </c>
      <c r="V2410">
        <v>1</v>
      </c>
      <c r="W2410" t="s">
        <v>23</v>
      </c>
      <c r="X2410" s="1" t="s">
        <v>23</v>
      </c>
      <c r="Y2410">
        <f>IF(Append1[[#This Row],[churn]]="yes", 1,0)</f>
        <v>0</v>
      </c>
      <c r="Z2410" t="str">
        <f>IF(Append1[[#This Row],[total_eve_charge]]&lt;=15,"Low",
IF(Append1[[#This Row],[total_eve_charge]]&lt;=19,"Medium","High"))</f>
        <v>Medium</v>
      </c>
      <c r="AA2410" s="1" t="str">
        <f>IF(Append1[[#This Row],[total_day_charge]]&gt;30,"Heavy User",
IF(Append1[[#This Row],[total_eve_charge]]&gt;20,"Evening User",
IF(Append1[[#This Row],[total_night_charge]]&gt;10,"Night User","Low User")))</f>
        <v>Heavy User</v>
      </c>
    </row>
    <row r="2411" spans="1:27" hidden="1" x14ac:dyDescent="0.3">
      <c r="A2411">
        <v>1660</v>
      </c>
      <c r="B2411" s="1" t="s">
        <v>61</v>
      </c>
      <c r="C2411">
        <v>116</v>
      </c>
      <c r="D2411" s="1" t="s">
        <v>26</v>
      </c>
      <c r="E2411" s="1">
        <v>0</v>
      </c>
      <c r="F2411" s="1" t="s">
        <v>23</v>
      </c>
      <c r="G2411">
        <v>0</v>
      </c>
      <c r="H2411" t="str">
        <f>IF(Append1[[#This Row],[number_vmail_messages]]&lt;=10, "Low",
IF(Append1[[#This Row],[number_vmail_messages]]&lt;=25, "Medium", "High"))</f>
        <v>Low</v>
      </c>
      <c r="I2411">
        <v>137.4</v>
      </c>
      <c r="J2411">
        <v>126</v>
      </c>
      <c r="K2411">
        <v>23.36</v>
      </c>
      <c r="L2411">
        <v>120</v>
      </c>
      <c r="M2411">
        <v>94</v>
      </c>
      <c r="N2411">
        <v>10.199999999999999</v>
      </c>
      <c r="O2411">
        <v>130.30000000000001</v>
      </c>
      <c r="P2411">
        <v>64</v>
      </c>
      <c r="Q2411">
        <v>5.86</v>
      </c>
      <c r="R2411">
        <v>12.4</v>
      </c>
      <c r="S2411">
        <v>2</v>
      </c>
      <c r="T2411">
        <v>3.35</v>
      </c>
      <c r="U2411" t="str">
        <f>IF(Append1[[#This Row],[total_intl_charge]] &lt;= MEDIAN(Append1[total_intl_charge]), "Low", "High")</f>
        <v>High</v>
      </c>
      <c r="V2411">
        <v>3</v>
      </c>
      <c r="W2411" t="s">
        <v>23</v>
      </c>
      <c r="X2411" s="1" t="s">
        <v>23</v>
      </c>
      <c r="Y2411">
        <f>IF(Append1[[#This Row],[churn]]="yes", 1,0)</f>
        <v>0</v>
      </c>
      <c r="Z2411" t="str">
        <f>IF(Append1[[#This Row],[total_eve_charge]]&lt;=15,"Low",
IF(Append1[[#This Row],[total_eve_charge]]&lt;=19,"Medium","High"))</f>
        <v>Low</v>
      </c>
      <c r="AA2411" s="1" t="str">
        <f>IF(Append1[[#This Row],[total_day_charge]]&gt;30,"Heavy User",
IF(Append1[[#This Row],[total_eve_charge]]&gt;20,"Evening User",
IF(Append1[[#This Row],[total_night_charge]]&gt;10,"Night User","Low User")))</f>
        <v>Low User</v>
      </c>
    </row>
    <row r="2412" spans="1:27" x14ac:dyDescent="0.3">
      <c r="A2412">
        <v>1661</v>
      </c>
      <c r="B2412" s="1" t="s">
        <v>44</v>
      </c>
      <c r="C2412">
        <v>60</v>
      </c>
      <c r="D2412" s="1" t="s">
        <v>26</v>
      </c>
      <c r="E2412" s="1">
        <v>0</v>
      </c>
      <c r="F2412" s="1" t="s">
        <v>24</v>
      </c>
      <c r="G2412">
        <v>31</v>
      </c>
      <c r="H2412" t="str">
        <f>IF(Append1[[#This Row],[number_vmail_messages]]&lt;=10, "Low",
IF(Append1[[#This Row],[number_vmail_messages]]&lt;=25, "Medium", "High"))</f>
        <v>High</v>
      </c>
      <c r="I2412">
        <v>191.8</v>
      </c>
      <c r="J2412">
        <v>75</v>
      </c>
      <c r="K2412">
        <v>32.61</v>
      </c>
      <c r="L2412">
        <v>267.8</v>
      </c>
      <c r="M2412">
        <v>135</v>
      </c>
      <c r="N2412">
        <v>22.76</v>
      </c>
      <c r="O2412">
        <v>200.5</v>
      </c>
      <c r="P2412">
        <v>62</v>
      </c>
      <c r="Q2412">
        <v>9.02</v>
      </c>
      <c r="R2412">
        <v>12.8</v>
      </c>
      <c r="S2412">
        <v>3</v>
      </c>
      <c r="T2412">
        <v>3.46</v>
      </c>
      <c r="U2412" t="str">
        <f>IF(Append1[[#This Row],[total_intl_charge]] &lt;= MEDIAN(Append1[total_intl_charge]), "Low", "High")</f>
        <v>High</v>
      </c>
      <c r="V2412">
        <v>2</v>
      </c>
      <c r="W2412" t="s">
        <v>23</v>
      </c>
      <c r="X2412" s="1" t="s">
        <v>23</v>
      </c>
      <c r="Y2412">
        <f>IF(Append1[[#This Row],[churn]]="yes", 1,0)</f>
        <v>0</v>
      </c>
      <c r="Z2412" t="str">
        <f>IF(Append1[[#This Row],[total_eve_charge]]&lt;=15,"Low",
IF(Append1[[#This Row],[total_eve_charge]]&lt;=19,"Medium","High"))</f>
        <v>High</v>
      </c>
      <c r="AA2412" s="1" t="str">
        <f>IF(Append1[[#This Row],[total_day_charge]]&gt;30,"Heavy User",
IF(Append1[[#This Row],[total_eve_charge]]&gt;20,"Evening User",
IF(Append1[[#This Row],[total_night_charge]]&gt;10,"Night User","Low User")))</f>
        <v>Heavy User</v>
      </c>
    </row>
    <row r="2413" spans="1:27" hidden="1" x14ac:dyDescent="0.3">
      <c r="A2413">
        <v>1662</v>
      </c>
      <c r="B2413" s="1" t="s">
        <v>40</v>
      </c>
      <c r="C2413">
        <v>38</v>
      </c>
      <c r="D2413" s="1" t="s">
        <v>26</v>
      </c>
      <c r="E2413" s="1">
        <v>0</v>
      </c>
      <c r="F2413" s="1" t="s">
        <v>23</v>
      </c>
      <c r="G2413">
        <v>0</v>
      </c>
      <c r="H2413" t="str">
        <f>IF(Append1[[#This Row],[number_vmail_messages]]&lt;=10, "Low",
IF(Append1[[#This Row],[number_vmail_messages]]&lt;=25, "Medium", "High"))</f>
        <v>Low</v>
      </c>
      <c r="I2413">
        <v>149</v>
      </c>
      <c r="J2413">
        <v>92</v>
      </c>
      <c r="K2413">
        <v>25.33</v>
      </c>
      <c r="L2413">
        <v>49.2</v>
      </c>
      <c r="M2413">
        <v>78</v>
      </c>
      <c r="N2413">
        <v>4.18</v>
      </c>
      <c r="O2413">
        <v>163.30000000000001</v>
      </c>
      <c r="P2413">
        <v>93</v>
      </c>
      <c r="Q2413">
        <v>7.35</v>
      </c>
      <c r="R2413">
        <v>13.9</v>
      </c>
      <c r="S2413">
        <v>11</v>
      </c>
      <c r="T2413">
        <v>3.75</v>
      </c>
      <c r="U2413" t="str">
        <f>IF(Append1[[#This Row],[total_intl_charge]] &lt;= MEDIAN(Append1[total_intl_charge]), "Low", "High")</f>
        <v>High</v>
      </c>
      <c r="V2413">
        <v>0</v>
      </c>
      <c r="W2413" t="s">
        <v>23</v>
      </c>
      <c r="X2413" s="1" t="s">
        <v>23</v>
      </c>
      <c r="Y2413">
        <f>IF(Append1[[#This Row],[churn]]="yes", 1,0)</f>
        <v>0</v>
      </c>
      <c r="Z2413" t="str">
        <f>IF(Append1[[#This Row],[total_eve_charge]]&lt;=15,"Low",
IF(Append1[[#This Row],[total_eve_charge]]&lt;=19,"Medium","High"))</f>
        <v>Low</v>
      </c>
      <c r="AA2413" s="1" t="str">
        <f>IF(Append1[[#This Row],[total_day_charge]]&gt;30,"Heavy User",
IF(Append1[[#This Row],[total_eve_charge]]&gt;20,"Evening User",
IF(Append1[[#This Row],[total_night_charge]]&gt;10,"Night User","Low User")))</f>
        <v>Low User</v>
      </c>
    </row>
    <row r="2414" spans="1:27" hidden="1" x14ac:dyDescent="0.3">
      <c r="A2414">
        <v>1663</v>
      </c>
      <c r="B2414" s="1" t="s">
        <v>51</v>
      </c>
      <c r="C2414">
        <v>63</v>
      </c>
      <c r="D2414" s="1" t="s">
        <v>32</v>
      </c>
      <c r="E2414" s="1">
        <v>0</v>
      </c>
      <c r="F2414" s="1" t="s">
        <v>23</v>
      </c>
      <c r="G2414">
        <v>0</v>
      </c>
      <c r="H2414" t="str">
        <f>IF(Append1[[#This Row],[number_vmail_messages]]&lt;=10, "Low",
IF(Append1[[#This Row],[number_vmail_messages]]&lt;=25, "Medium", "High"))</f>
        <v>Low</v>
      </c>
      <c r="I2414">
        <v>117.1</v>
      </c>
      <c r="J2414">
        <v>118</v>
      </c>
      <c r="K2414">
        <v>19.91</v>
      </c>
      <c r="L2414">
        <v>249.6</v>
      </c>
      <c r="M2414">
        <v>90</v>
      </c>
      <c r="N2414">
        <v>21.22</v>
      </c>
      <c r="O2414">
        <v>162.19999999999999</v>
      </c>
      <c r="P2414">
        <v>84</v>
      </c>
      <c r="Q2414">
        <v>7.3</v>
      </c>
      <c r="R2414">
        <v>11.1</v>
      </c>
      <c r="S2414">
        <v>4</v>
      </c>
      <c r="T2414">
        <v>3</v>
      </c>
      <c r="U2414" t="str">
        <f>IF(Append1[[#This Row],[total_intl_charge]] &lt;= MEDIAN(Append1[total_intl_charge]), "Low", "High")</f>
        <v>High</v>
      </c>
      <c r="V2414">
        <v>3</v>
      </c>
      <c r="W2414" t="s">
        <v>23</v>
      </c>
      <c r="X2414" s="1" t="s">
        <v>23</v>
      </c>
      <c r="Y2414">
        <f>IF(Append1[[#This Row],[churn]]="yes", 1,0)</f>
        <v>0</v>
      </c>
      <c r="Z2414" t="str">
        <f>IF(Append1[[#This Row],[total_eve_charge]]&lt;=15,"Low",
IF(Append1[[#This Row],[total_eve_charge]]&lt;=19,"Medium","High"))</f>
        <v>High</v>
      </c>
      <c r="AA2414" s="1" t="str">
        <f>IF(Append1[[#This Row],[total_day_charge]]&gt;30,"Heavy User",
IF(Append1[[#This Row],[total_eve_charge]]&gt;20,"Evening User",
IF(Append1[[#This Row],[total_night_charge]]&gt;10,"Night User","Low User")))</f>
        <v>Evening User</v>
      </c>
    </row>
    <row r="2415" spans="1:27" hidden="1" x14ac:dyDescent="0.3">
      <c r="A2415">
        <v>1664</v>
      </c>
      <c r="B2415" s="1" t="s">
        <v>61</v>
      </c>
      <c r="C2415">
        <v>131</v>
      </c>
      <c r="D2415" s="1" t="s">
        <v>22</v>
      </c>
      <c r="E2415" s="1">
        <v>0</v>
      </c>
      <c r="F2415" s="1" t="s">
        <v>23</v>
      </c>
      <c r="G2415">
        <v>0</v>
      </c>
      <c r="H2415" t="str">
        <f>IF(Append1[[#This Row],[number_vmail_messages]]&lt;=10, "Low",
IF(Append1[[#This Row],[number_vmail_messages]]&lt;=25, "Medium", "High"))</f>
        <v>Low</v>
      </c>
      <c r="I2415">
        <v>112.8</v>
      </c>
      <c r="J2415">
        <v>133</v>
      </c>
      <c r="K2415">
        <v>19.18</v>
      </c>
      <c r="L2415">
        <v>199.4</v>
      </c>
      <c r="M2415">
        <v>116</v>
      </c>
      <c r="N2415">
        <v>16.95</v>
      </c>
      <c r="O2415">
        <v>142.69999999999999</v>
      </c>
      <c r="P2415">
        <v>105</v>
      </c>
      <c r="Q2415">
        <v>6.42</v>
      </c>
      <c r="R2415">
        <v>10.1</v>
      </c>
      <c r="S2415">
        <v>5</v>
      </c>
      <c r="T2415">
        <v>2.73</v>
      </c>
      <c r="U2415" t="str">
        <f>IF(Append1[[#This Row],[total_intl_charge]] &lt;= MEDIAN(Append1[total_intl_charge]), "Low", "High")</f>
        <v>Low</v>
      </c>
      <c r="V2415">
        <v>0</v>
      </c>
      <c r="W2415" t="s">
        <v>23</v>
      </c>
      <c r="X2415" s="1" t="s">
        <v>23</v>
      </c>
      <c r="Y2415">
        <f>IF(Append1[[#This Row],[churn]]="yes", 1,0)</f>
        <v>0</v>
      </c>
      <c r="Z2415" t="str">
        <f>IF(Append1[[#This Row],[total_eve_charge]]&lt;=15,"Low",
IF(Append1[[#This Row],[total_eve_charge]]&lt;=19,"Medium","High"))</f>
        <v>Medium</v>
      </c>
      <c r="AA2415" s="1" t="str">
        <f>IF(Append1[[#This Row],[total_day_charge]]&gt;30,"Heavy User",
IF(Append1[[#This Row],[total_eve_charge]]&gt;20,"Evening User",
IF(Append1[[#This Row],[total_night_charge]]&gt;10,"Night User","Low User")))</f>
        <v>Low User</v>
      </c>
    </row>
    <row r="2416" spans="1:27" hidden="1" x14ac:dyDescent="0.3">
      <c r="A2416">
        <v>1665</v>
      </c>
      <c r="B2416" s="1" t="s">
        <v>59</v>
      </c>
      <c r="C2416">
        <v>158</v>
      </c>
      <c r="D2416" s="1" t="s">
        <v>26</v>
      </c>
      <c r="E2416" s="1">
        <v>0</v>
      </c>
      <c r="F2416" s="1" t="s">
        <v>23</v>
      </c>
      <c r="G2416">
        <v>0</v>
      </c>
      <c r="H2416" t="str">
        <f>IF(Append1[[#This Row],[number_vmail_messages]]&lt;=10, "Low",
IF(Append1[[#This Row],[number_vmail_messages]]&lt;=25, "Medium", "High"))</f>
        <v>Low</v>
      </c>
      <c r="I2416">
        <v>175.9</v>
      </c>
      <c r="J2416">
        <v>105</v>
      </c>
      <c r="K2416">
        <v>29.9</v>
      </c>
      <c r="L2416">
        <v>188.3</v>
      </c>
      <c r="M2416">
        <v>88</v>
      </c>
      <c r="N2416">
        <v>16.010000000000002</v>
      </c>
      <c r="O2416">
        <v>188.3</v>
      </c>
      <c r="P2416">
        <v>98</v>
      </c>
      <c r="Q2416">
        <v>8.4700000000000006</v>
      </c>
      <c r="R2416">
        <v>11</v>
      </c>
      <c r="S2416">
        <v>6</v>
      </c>
      <c r="T2416">
        <v>2.97</v>
      </c>
      <c r="U2416" t="str">
        <f>IF(Append1[[#This Row],[total_intl_charge]] &lt;= MEDIAN(Append1[total_intl_charge]), "Low", "High")</f>
        <v>High</v>
      </c>
      <c r="V2416">
        <v>1</v>
      </c>
      <c r="W2416" t="s">
        <v>23</v>
      </c>
      <c r="X2416" s="1" t="s">
        <v>23</v>
      </c>
      <c r="Y2416">
        <f>IF(Append1[[#This Row],[churn]]="yes", 1,0)</f>
        <v>0</v>
      </c>
      <c r="Z2416" t="str">
        <f>IF(Append1[[#This Row],[total_eve_charge]]&lt;=15,"Low",
IF(Append1[[#This Row],[total_eve_charge]]&lt;=19,"Medium","High"))</f>
        <v>Medium</v>
      </c>
      <c r="AA2416" s="1" t="str">
        <f>IF(Append1[[#This Row],[total_day_charge]]&gt;30,"Heavy User",
IF(Append1[[#This Row],[total_eve_charge]]&gt;20,"Evening User",
IF(Append1[[#This Row],[total_night_charge]]&gt;10,"Night User","Low User")))</f>
        <v>Low User</v>
      </c>
    </row>
    <row r="2417" spans="1:27" hidden="1" x14ac:dyDescent="0.3">
      <c r="A2417">
        <v>1666</v>
      </c>
      <c r="B2417" s="1" t="s">
        <v>44</v>
      </c>
      <c r="C2417">
        <v>139</v>
      </c>
      <c r="D2417" s="1" t="s">
        <v>26</v>
      </c>
      <c r="E2417" s="1">
        <v>0</v>
      </c>
      <c r="F2417" s="1" t="s">
        <v>23</v>
      </c>
      <c r="G2417">
        <v>0</v>
      </c>
      <c r="H2417" t="str">
        <f>IF(Append1[[#This Row],[number_vmail_messages]]&lt;=10, "Low",
IF(Append1[[#This Row],[number_vmail_messages]]&lt;=25, "Medium", "High"))</f>
        <v>Low</v>
      </c>
      <c r="I2417">
        <v>236.6</v>
      </c>
      <c r="J2417">
        <v>109</v>
      </c>
      <c r="K2417">
        <v>40.22</v>
      </c>
      <c r="L2417">
        <v>169.9</v>
      </c>
      <c r="M2417">
        <v>107</v>
      </c>
      <c r="N2417">
        <v>14.44</v>
      </c>
      <c r="O2417">
        <v>212.3</v>
      </c>
      <c r="P2417">
        <v>118</v>
      </c>
      <c r="Q2417">
        <v>9.5500000000000007</v>
      </c>
      <c r="R2417">
        <v>11.1</v>
      </c>
      <c r="S2417">
        <v>2</v>
      </c>
      <c r="T2417">
        <v>3</v>
      </c>
      <c r="U2417" t="str">
        <f>IF(Append1[[#This Row],[total_intl_charge]] &lt;= MEDIAN(Append1[total_intl_charge]), "Low", "High")</f>
        <v>High</v>
      </c>
      <c r="V2417">
        <v>1</v>
      </c>
      <c r="W2417" t="s">
        <v>24</v>
      </c>
      <c r="X2417" s="1" t="s">
        <v>23</v>
      </c>
      <c r="Y2417">
        <f>IF(Append1[[#This Row],[churn]]="yes", 1,0)</f>
        <v>1</v>
      </c>
      <c r="Z2417" t="str">
        <f>IF(Append1[[#This Row],[total_eve_charge]]&lt;=15,"Low",
IF(Append1[[#This Row],[total_eve_charge]]&lt;=19,"Medium","High"))</f>
        <v>Low</v>
      </c>
      <c r="AA2417" s="1" t="str">
        <f>IF(Append1[[#This Row],[total_day_charge]]&gt;30,"Heavy User",
IF(Append1[[#This Row],[total_eve_charge]]&gt;20,"Evening User",
IF(Append1[[#This Row],[total_night_charge]]&gt;10,"Night User","Low User")))</f>
        <v>Heavy User</v>
      </c>
    </row>
    <row r="2418" spans="1:27" hidden="1" x14ac:dyDescent="0.3">
      <c r="A2418">
        <v>1667</v>
      </c>
      <c r="B2418" s="1" t="s">
        <v>29</v>
      </c>
      <c r="C2418">
        <v>77</v>
      </c>
      <c r="D2418" s="1" t="s">
        <v>22</v>
      </c>
      <c r="E2418" s="1">
        <v>0</v>
      </c>
      <c r="F2418" s="1" t="s">
        <v>23</v>
      </c>
      <c r="G2418">
        <v>0</v>
      </c>
      <c r="H2418" t="str">
        <f>IF(Append1[[#This Row],[number_vmail_messages]]&lt;=10, "Low",
IF(Append1[[#This Row],[number_vmail_messages]]&lt;=25, "Medium", "High"))</f>
        <v>Low</v>
      </c>
      <c r="I2418">
        <v>169.4</v>
      </c>
      <c r="J2418">
        <v>102</v>
      </c>
      <c r="K2418">
        <v>28.8</v>
      </c>
      <c r="L2418">
        <v>184.9</v>
      </c>
      <c r="M2418">
        <v>144</v>
      </c>
      <c r="N2418">
        <v>15.72</v>
      </c>
      <c r="O2418">
        <v>234.3</v>
      </c>
      <c r="P2418">
        <v>89</v>
      </c>
      <c r="Q2418">
        <v>10.54</v>
      </c>
      <c r="R2418">
        <v>2</v>
      </c>
      <c r="S2418">
        <v>7</v>
      </c>
      <c r="T2418">
        <v>0.54</v>
      </c>
      <c r="U2418" t="str">
        <f>IF(Append1[[#This Row],[total_intl_charge]] &lt;= MEDIAN(Append1[total_intl_charge]), "Low", "High")</f>
        <v>Low</v>
      </c>
      <c r="V2418">
        <v>1</v>
      </c>
      <c r="W2418" t="s">
        <v>23</v>
      </c>
      <c r="X2418" s="1" t="s">
        <v>23</v>
      </c>
      <c r="Y2418">
        <f>IF(Append1[[#This Row],[churn]]="yes", 1,0)</f>
        <v>0</v>
      </c>
      <c r="Z2418" t="str">
        <f>IF(Append1[[#This Row],[total_eve_charge]]&lt;=15,"Low",
IF(Append1[[#This Row],[total_eve_charge]]&lt;=19,"Medium","High"))</f>
        <v>Medium</v>
      </c>
      <c r="AA2418" s="1" t="str">
        <f>IF(Append1[[#This Row],[total_day_charge]]&gt;30,"Heavy User",
IF(Append1[[#This Row],[total_eve_charge]]&gt;20,"Evening User",
IF(Append1[[#This Row],[total_night_charge]]&gt;10,"Night User","Low User")))</f>
        <v>Night User</v>
      </c>
    </row>
    <row r="2419" spans="1:27" hidden="1" x14ac:dyDescent="0.3">
      <c r="A2419">
        <v>1668</v>
      </c>
      <c r="B2419" s="1" t="s">
        <v>37</v>
      </c>
      <c r="C2419">
        <v>140</v>
      </c>
      <c r="D2419" s="1" t="s">
        <v>22</v>
      </c>
      <c r="E2419" s="1">
        <v>0</v>
      </c>
      <c r="F2419" s="1" t="s">
        <v>23</v>
      </c>
      <c r="G2419">
        <v>0</v>
      </c>
      <c r="H2419" t="str">
        <f>IF(Append1[[#This Row],[number_vmail_messages]]&lt;=10, "Low",
IF(Append1[[#This Row],[number_vmail_messages]]&lt;=25, "Medium", "High"))</f>
        <v>Low</v>
      </c>
      <c r="I2419">
        <v>129.6</v>
      </c>
      <c r="J2419">
        <v>79</v>
      </c>
      <c r="K2419">
        <v>22.03</v>
      </c>
      <c r="L2419">
        <v>246.2</v>
      </c>
      <c r="M2419">
        <v>99</v>
      </c>
      <c r="N2419">
        <v>20.93</v>
      </c>
      <c r="O2419">
        <v>172.1</v>
      </c>
      <c r="P2419">
        <v>124</v>
      </c>
      <c r="Q2419">
        <v>7.74</v>
      </c>
      <c r="R2419">
        <v>9.4</v>
      </c>
      <c r="S2419">
        <v>10</v>
      </c>
      <c r="T2419">
        <v>2.54</v>
      </c>
      <c r="U2419" t="str">
        <f>IF(Append1[[#This Row],[total_intl_charge]] &lt;= MEDIAN(Append1[total_intl_charge]), "Low", "High")</f>
        <v>Low</v>
      </c>
      <c r="V2419">
        <v>3</v>
      </c>
      <c r="W2419" t="s">
        <v>23</v>
      </c>
      <c r="X2419" s="1" t="s">
        <v>23</v>
      </c>
      <c r="Y2419">
        <f>IF(Append1[[#This Row],[churn]]="yes", 1,0)</f>
        <v>0</v>
      </c>
      <c r="Z2419" t="str">
        <f>IF(Append1[[#This Row],[total_eve_charge]]&lt;=15,"Low",
IF(Append1[[#This Row],[total_eve_charge]]&lt;=19,"Medium","High"))</f>
        <v>High</v>
      </c>
      <c r="AA2419" s="1" t="str">
        <f>IF(Append1[[#This Row],[total_day_charge]]&gt;30,"Heavy User",
IF(Append1[[#This Row],[total_eve_charge]]&gt;20,"Evening User",
IF(Append1[[#This Row],[total_night_charge]]&gt;10,"Night User","Low User")))</f>
        <v>Evening User</v>
      </c>
    </row>
    <row r="2420" spans="1:27" x14ac:dyDescent="0.3">
      <c r="A2420">
        <v>1669</v>
      </c>
      <c r="B2420" s="1" t="s">
        <v>62</v>
      </c>
      <c r="C2420">
        <v>52</v>
      </c>
      <c r="D2420" s="1" t="s">
        <v>26</v>
      </c>
      <c r="E2420" s="1">
        <v>0</v>
      </c>
      <c r="F2420" s="1" t="s">
        <v>24</v>
      </c>
      <c r="G2420">
        <v>20</v>
      </c>
      <c r="H2420" t="str">
        <f>IF(Append1[[#This Row],[number_vmail_messages]]&lt;=10, "Low",
IF(Append1[[#This Row],[number_vmail_messages]]&lt;=25, "Medium", "High"))</f>
        <v>Medium</v>
      </c>
      <c r="I2420">
        <v>133.30000000000001</v>
      </c>
      <c r="J2420">
        <v>63</v>
      </c>
      <c r="K2420">
        <v>22.66</v>
      </c>
      <c r="L2420">
        <v>184.1</v>
      </c>
      <c r="M2420">
        <v>123</v>
      </c>
      <c r="N2420">
        <v>15.65</v>
      </c>
      <c r="O2420">
        <v>272.89999999999998</v>
      </c>
      <c r="P2420">
        <v>107</v>
      </c>
      <c r="Q2420">
        <v>12.28</v>
      </c>
      <c r="R2420">
        <v>13.5</v>
      </c>
      <c r="S2420">
        <v>2</v>
      </c>
      <c r="T2420">
        <v>3.65</v>
      </c>
      <c r="U2420" t="str">
        <f>IF(Append1[[#This Row],[total_intl_charge]] &lt;= MEDIAN(Append1[total_intl_charge]), "Low", "High")</f>
        <v>High</v>
      </c>
      <c r="V2420">
        <v>1</v>
      </c>
      <c r="W2420" t="s">
        <v>23</v>
      </c>
      <c r="X2420" s="1" t="s">
        <v>23</v>
      </c>
      <c r="Y2420">
        <f>IF(Append1[[#This Row],[churn]]="yes", 1,0)</f>
        <v>0</v>
      </c>
      <c r="Z2420" t="str">
        <f>IF(Append1[[#This Row],[total_eve_charge]]&lt;=15,"Low",
IF(Append1[[#This Row],[total_eve_charge]]&lt;=19,"Medium","High"))</f>
        <v>Medium</v>
      </c>
      <c r="AA2420" s="1" t="str">
        <f>IF(Append1[[#This Row],[total_day_charge]]&gt;30,"Heavy User",
IF(Append1[[#This Row],[total_eve_charge]]&gt;20,"Evening User",
IF(Append1[[#This Row],[total_night_charge]]&gt;10,"Night User","Low User")))</f>
        <v>Night User</v>
      </c>
    </row>
    <row r="2421" spans="1:27" hidden="1" x14ac:dyDescent="0.3">
      <c r="A2421">
        <v>1670</v>
      </c>
      <c r="B2421" s="1" t="s">
        <v>56</v>
      </c>
      <c r="C2421">
        <v>103</v>
      </c>
      <c r="D2421" s="1" t="s">
        <v>26</v>
      </c>
      <c r="E2421" s="1">
        <v>0</v>
      </c>
      <c r="F2421" s="1" t="s">
        <v>23</v>
      </c>
      <c r="G2421">
        <v>0</v>
      </c>
      <c r="H2421" t="str">
        <f>IF(Append1[[#This Row],[number_vmail_messages]]&lt;=10, "Low",
IF(Append1[[#This Row],[number_vmail_messages]]&lt;=25, "Medium", "High"))</f>
        <v>Low</v>
      </c>
      <c r="I2421">
        <v>167.8</v>
      </c>
      <c r="J2421">
        <v>121</v>
      </c>
      <c r="K2421">
        <v>28.53</v>
      </c>
      <c r="L2421">
        <v>212.9</v>
      </c>
      <c r="M2421">
        <v>123</v>
      </c>
      <c r="N2421">
        <v>18.100000000000001</v>
      </c>
      <c r="O2421">
        <v>208.2</v>
      </c>
      <c r="P2421">
        <v>73</v>
      </c>
      <c r="Q2421">
        <v>9.3699999999999992</v>
      </c>
      <c r="R2421">
        <v>13</v>
      </c>
      <c r="S2421">
        <v>3</v>
      </c>
      <c r="T2421">
        <v>3.51</v>
      </c>
      <c r="U2421" t="str">
        <f>IF(Append1[[#This Row],[total_intl_charge]] &lt;= MEDIAN(Append1[total_intl_charge]), "Low", "High")</f>
        <v>High</v>
      </c>
      <c r="V2421">
        <v>5</v>
      </c>
      <c r="W2421" t="s">
        <v>23</v>
      </c>
      <c r="X2421" s="1" t="s">
        <v>23</v>
      </c>
      <c r="Y2421">
        <f>IF(Append1[[#This Row],[churn]]="yes", 1,0)</f>
        <v>0</v>
      </c>
      <c r="Z2421" t="str">
        <f>IF(Append1[[#This Row],[total_eve_charge]]&lt;=15,"Low",
IF(Append1[[#This Row],[total_eve_charge]]&lt;=19,"Medium","High"))</f>
        <v>Medium</v>
      </c>
      <c r="AA2421" s="1" t="str">
        <f>IF(Append1[[#This Row],[total_day_charge]]&gt;30,"Heavy User",
IF(Append1[[#This Row],[total_eve_charge]]&gt;20,"Evening User",
IF(Append1[[#This Row],[total_night_charge]]&gt;10,"Night User","Low User")))</f>
        <v>Low User</v>
      </c>
    </row>
    <row r="2422" spans="1:27" x14ac:dyDescent="0.3">
      <c r="A2422">
        <v>1671</v>
      </c>
      <c r="B2422" s="1" t="s">
        <v>21</v>
      </c>
      <c r="C2422">
        <v>74</v>
      </c>
      <c r="D2422" s="1" t="s">
        <v>22</v>
      </c>
      <c r="E2422" s="1">
        <v>0</v>
      </c>
      <c r="F2422" s="1" t="s">
        <v>24</v>
      </c>
      <c r="G2422">
        <v>32</v>
      </c>
      <c r="H2422" t="str">
        <f>IF(Append1[[#This Row],[number_vmail_messages]]&lt;=10, "Low",
IF(Append1[[#This Row],[number_vmail_messages]]&lt;=25, "Medium", "High"))</f>
        <v>High</v>
      </c>
      <c r="I2422">
        <v>174.6</v>
      </c>
      <c r="J2422">
        <v>107</v>
      </c>
      <c r="K2422">
        <v>29.68</v>
      </c>
      <c r="L2422">
        <v>310.60000000000002</v>
      </c>
      <c r="M2422">
        <v>115</v>
      </c>
      <c r="N2422">
        <v>26.4</v>
      </c>
      <c r="O2422">
        <v>234.7</v>
      </c>
      <c r="P2422">
        <v>92</v>
      </c>
      <c r="Q2422">
        <v>10.56</v>
      </c>
      <c r="R2422">
        <v>9</v>
      </c>
      <c r="S2422">
        <v>4</v>
      </c>
      <c r="T2422">
        <v>2.4300000000000002</v>
      </c>
      <c r="U2422" t="str">
        <f>IF(Append1[[#This Row],[total_intl_charge]] &lt;= MEDIAN(Append1[total_intl_charge]), "Low", "High")</f>
        <v>Low</v>
      </c>
      <c r="V2422">
        <v>1</v>
      </c>
      <c r="W2422" t="s">
        <v>23</v>
      </c>
      <c r="X2422" s="1" t="s">
        <v>23</v>
      </c>
      <c r="Y2422">
        <f>IF(Append1[[#This Row],[churn]]="yes", 1,0)</f>
        <v>0</v>
      </c>
      <c r="Z2422" t="str">
        <f>IF(Append1[[#This Row],[total_eve_charge]]&lt;=15,"Low",
IF(Append1[[#This Row],[total_eve_charge]]&lt;=19,"Medium","High"))</f>
        <v>High</v>
      </c>
      <c r="AA2422" s="1" t="str">
        <f>IF(Append1[[#This Row],[total_day_charge]]&gt;30,"Heavy User",
IF(Append1[[#This Row],[total_eve_charge]]&gt;20,"Evening User",
IF(Append1[[#This Row],[total_night_charge]]&gt;10,"Night User","Low User")))</f>
        <v>Evening User</v>
      </c>
    </row>
    <row r="2423" spans="1:27" hidden="1" x14ac:dyDescent="0.3">
      <c r="A2423">
        <v>1672</v>
      </c>
      <c r="B2423" s="1" t="s">
        <v>70</v>
      </c>
      <c r="C2423">
        <v>124</v>
      </c>
      <c r="D2423" s="1" t="s">
        <v>22</v>
      </c>
      <c r="E2423" s="1">
        <v>0</v>
      </c>
      <c r="F2423" s="1" t="s">
        <v>23</v>
      </c>
      <c r="G2423">
        <v>0</v>
      </c>
      <c r="H2423" t="str">
        <f>IF(Append1[[#This Row],[number_vmail_messages]]&lt;=10, "Low",
IF(Append1[[#This Row],[number_vmail_messages]]&lt;=25, "Medium", "High"))</f>
        <v>Low</v>
      </c>
      <c r="I2423">
        <v>150.30000000000001</v>
      </c>
      <c r="J2423">
        <v>101</v>
      </c>
      <c r="K2423">
        <v>25.55</v>
      </c>
      <c r="L2423">
        <v>255.9</v>
      </c>
      <c r="M2423">
        <v>112</v>
      </c>
      <c r="N2423">
        <v>21.75</v>
      </c>
      <c r="O2423">
        <v>136.69999999999999</v>
      </c>
      <c r="P2423">
        <v>62</v>
      </c>
      <c r="Q2423">
        <v>6.15</v>
      </c>
      <c r="R2423">
        <v>12.5</v>
      </c>
      <c r="S2423">
        <v>4</v>
      </c>
      <c r="T2423">
        <v>3.38</v>
      </c>
      <c r="U2423" t="str">
        <f>IF(Append1[[#This Row],[total_intl_charge]] &lt;= MEDIAN(Append1[total_intl_charge]), "Low", "High")</f>
        <v>High</v>
      </c>
      <c r="V2423">
        <v>2</v>
      </c>
      <c r="W2423" t="s">
        <v>23</v>
      </c>
      <c r="X2423" s="1" t="s">
        <v>23</v>
      </c>
      <c r="Y2423">
        <f>IF(Append1[[#This Row],[churn]]="yes", 1,0)</f>
        <v>0</v>
      </c>
      <c r="Z2423" t="str">
        <f>IF(Append1[[#This Row],[total_eve_charge]]&lt;=15,"Low",
IF(Append1[[#This Row],[total_eve_charge]]&lt;=19,"Medium","High"))</f>
        <v>High</v>
      </c>
      <c r="AA2423" s="1" t="str">
        <f>IF(Append1[[#This Row],[total_day_charge]]&gt;30,"Heavy User",
IF(Append1[[#This Row],[total_eve_charge]]&gt;20,"Evening User",
IF(Append1[[#This Row],[total_night_charge]]&gt;10,"Night User","Low User")))</f>
        <v>Evening User</v>
      </c>
    </row>
    <row r="2424" spans="1:27" x14ac:dyDescent="0.3">
      <c r="A2424">
        <v>1673</v>
      </c>
      <c r="B2424" s="1" t="s">
        <v>39</v>
      </c>
      <c r="C2424">
        <v>85</v>
      </c>
      <c r="D2424" s="1" t="s">
        <v>26</v>
      </c>
      <c r="E2424" s="1">
        <v>0</v>
      </c>
      <c r="F2424" s="1" t="s">
        <v>24</v>
      </c>
      <c r="G2424">
        <v>21</v>
      </c>
      <c r="H2424" t="str">
        <f>IF(Append1[[#This Row],[number_vmail_messages]]&lt;=10, "Low",
IF(Append1[[#This Row],[number_vmail_messages]]&lt;=25, "Medium", "High"))</f>
        <v>Medium</v>
      </c>
      <c r="I2424">
        <v>283.2</v>
      </c>
      <c r="J2424">
        <v>110</v>
      </c>
      <c r="K2424">
        <v>48.14</v>
      </c>
      <c r="L2424">
        <v>239.7</v>
      </c>
      <c r="M2424">
        <v>108</v>
      </c>
      <c r="N2424">
        <v>20.37</v>
      </c>
      <c r="O2424">
        <v>149.5</v>
      </c>
      <c r="P2424">
        <v>80</v>
      </c>
      <c r="Q2424">
        <v>6.73</v>
      </c>
      <c r="R2424">
        <v>6.3</v>
      </c>
      <c r="S2424">
        <v>1</v>
      </c>
      <c r="T2424">
        <v>1.7</v>
      </c>
      <c r="U2424" t="str">
        <f>IF(Append1[[#This Row],[total_intl_charge]] &lt;= MEDIAN(Append1[total_intl_charge]), "Low", "High")</f>
        <v>Low</v>
      </c>
      <c r="V2424">
        <v>5</v>
      </c>
      <c r="W2424" t="s">
        <v>23</v>
      </c>
      <c r="X2424" s="1" t="s">
        <v>23</v>
      </c>
      <c r="Y2424">
        <f>IF(Append1[[#This Row],[churn]]="yes", 1,0)</f>
        <v>0</v>
      </c>
      <c r="Z2424" t="str">
        <f>IF(Append1[[#This Row],[total_eve_charge]]&lt;=15,"Low",
IF(Append1[[#This Row],[total_eve_charge]]&lt;=19,"Medium","High"))</f>
        <v>High</v>
      </c>
      <c r="AA2424" s="1" t="str">
        <f>IF(Append1[[#This Row],[total_day_charge]]&gt;30,"Heavy User",
IF(Append1[[#This Row],[total_eve_charge]]&gt;20,"Evening User",
IF(Append1[[#This Row],[total_night_charge]]&gt;10,"Night User","Low User")))</f>
        <v>Heavy User</v>
      </c>
    </row>
    <row r="2425" spans="1:27" x14ac:dyDescent="0.3">
      <c r="A2425">
        <v>1674</v>
      </c>
      <c r="B2425" s="1" t="s">
        <v>76</v>
      </c>
      <c r="C2425">
        <v>113</v>
      </c>
      <c r="D2425" s="1" t="s">
        <v>32</v>
      </c>
      <c r="E2425" s="1">
        <v>0</v>
      </c>
      <c r="F2425" s="1" t="s">
        <v>24</v>
      </c>
      <c r="G2425">
        <v>20</v>
      </c>
      <c r="H2425" t="str">
        <f>IF(Append1[[#This Row],[number_vmail_messages]]&lt;=10, "Low",
IF(Append1[[#This Row],[number_vmail_messages]]&lt;=25, "Medium", "High"))</f>
        <v>Medium</v>
      </c>
      <c r="I2425">
        <v>157.80000000000001</v>
      </c>
      <c r="J2425">
        <v>83</v>
      </c>
      <c r="K2425">
        <v>26.83</v>
      </c>
      <c r="L2425">
        <v>161.5</v>
      </c>
      <c r="M2425">
        <v>56</v>
      </c>
      <c r="N2425">
        <v>13.73</v>
      </c>
      <c r="O2425">
        <v>271.5</v>
      </c>
      <c r="P2425">
        <v>100</v>
      </c>
      <c r="Q2425">
        <v>12.22</v>
      </c>
      <c r="R2425">
        <v>8.6999999999999993</v>
      </c>
      <c r="S2425">
        <v>2</v>
      </c>
      <c r="T2425">
        <v>2.35</v>
      </c>
      <c r="U2425" t="str">
        <f>IF(Append1[[#This Row],[total_intl_charge]] &lt;= MEDIAN(Append1[total_intl_charge]), "Low", "High")</f>
        <v>Low</v>
      </c>
      <c r="V2425">
        <v>5</v>
      </c>
      <c r="W2425" t="s">
        <v>24</v>
      </c>
      <c r="X2425" s="1" t="s">
        <v>23</v>
      </c>
      <c r="Y2425">
        <f>IF(Append1[[#This Row],[churn]]="yes", 1,0)</f>
        <v>1</v>
      </c>
      <c r="Z2425" t="str">
        <f>IF(Append1[[#This Row],[total_eve_charge]]&lt;=15,"Low",
IF(Append1[[#This Row],[total_eve_charge]]&lt;=19,"Medium","High"))</f>
        <v>Low</v>
      </c>
      <c r="AA2425" s="1" t="str">
        <f>IF(Append1[[#This Row],[total_day_charge]]&gt;30,"Heavy User",
IF(Append1[[#This Row],[total_eve_charge]]&gt;20,"Evening User",
IF(Append1[[#This Row],[total_night_charge]]&gt;10,"Night User","Low User")))</f>
        <v>Night User</v>
      </c>
    </row>
    <row r="2426" spans="1:27" hidden="1" x14ac:dyDescent="0.3">
      <c r="A2426">
        <v>1675</v>
      </c>
      <c r="B2426" s="1" t="s">
        <v>47</v>
      </c>
      <c r="C2426">
        <v>71</v>
      </c>
      <c r="D2426" s="1" t="s">
        <v>32</v>
      </c>
      <c r="E2426" s="1">
        <v>0</v>
      </c>
      <c r="F2426" s="1" t="s">
        <v>23</v>
      </c>
      <c r="G2426">
        <v>0</v>
      </c>
      <c r="H2426" t="str">
        <f>IF(Append1[[#This Row],[number_vmail_messages]]&lt;=10, "Low",
IF(Append1[[#This Row],[number_vmail_messages]]&lt;=25, "Medium", "High"))</f>
        <v>Low</v>
      </c>
      <c r="I2426">
        <v>141.19999999999999</v>
      </c>
      <c r="J2426">
        <v>132</v>
      </c>
      <c r="K2426">
        <v>24</v>
      </c>
      <c r="L2426">
        <v>149.1</v>
      </c>
      <c r="M2426">
        <v>90</v>
      </c>
      <c r="N2426">
        <v>12.67</v>
      </c>
      <c r="O2426">
        <v>171.4</v>
      </c>
      <c r="P2426">
        <v>72</v>
      </c>
      <c r="Q2426">
        <v>7.71</v>
      </c>
      <c r="R2426">
        <v>7</v>
      </c>
      <c r="S2426">
        <v>2</v>
      </c>
      <c r="T2426">
        <v>1.89</v>
      </c>
      <c r="U2426" t="str">
        <f>IF(Append1[[#This Row],[total_intl_charge]] &lt;= MEDIAN(Append1[total_intl_charge]), "Low", "High")</f>
        <v>Low</v>
      </c>
      <c r="V2426">
        <v>2</v>
      </c>
      <c r="W2426" t="s">
        <v>23</v>
      </c>
      <c r="X2426" s="1" t="s">
        <v>23</v>
      </c>
      <c r="Y2426">
        <f>IF(Append1[[#This Row],[churn]]="yes", 1,0)</f>
        <v>0</v>
      </c>
      <c r="Z2426" t="str">
        <f>IF(Append1[[#This Row],[total_eve_charge]]&lt;=15,"Low",
IF(Append1[[#This Row],[total_eve_charge]]&lt;=19,"Medium","High"))</f>
        <v>Low</v>
      </c>
      <c r="AA2426" s="1" t="str">
        <f>IF(Append1[[#This Row],[total_day_charge]]&gt;30,"Heavy User",
IF(Append1[[#This Row],[total_eve_charge]]&gt;20,"Evening User",
IF(Append1[[#This Row],[total_night_charge]]&gt;10,"Night User","Low User")))</f>
        <v>Low User</v>
      </c>
    </row>
    <row r="2427" spans="1:27" hidden="1" x14ac:dyDescent="0.3">
      <c r="A2427">
        <v>1676</v>
      </c>
      <c r="B2427" s="1" t="s">
        <v>49</v>
      </c>
      <c r="C2427">
        <v>49</v>
      </c>
      <c r="D2427" s="1" t="s">
        <v>22</v>
      </c>
      <c r="E2427" s="1">
        <v>1</v>
      </c>
      <c r="F2427" s="1" t="s">
        <v>23</v>
      </c>
      <c r="G2427">
        <v>0</v>
      </c>
      <c r="H2427" t="str">
        <f>IF(Append1[[#This Row],[number_vmail_messages]]&lt;=10, "Low",
IF(Append1[[#This Row],[number_vmail_messages]]&lt;=25, "Medium", "High"))</f>
        <v>Low</v>
      </c>
      <c r="I2427">
        <v>237.8</v>
      </c>
      <c r="J2427">
        <v>92</v>
      </c>
      <c r="K2427">
        <v>40.43</v>
      </c>
      <c r="L2427">
        <v>208.9</v>
      </c>
      <c r="M2427">
        <v>119</v>
      </c>
      <c r="N2427">
        <v>17.760000000000002</v>
      </c>
      <c r="O2427">
        <v>167.8</v>
      </c>
      <c r="P2427">
        <v>86</v>
      </c>
      <c r="Q2427">
        <v>7.55</v>
      </c>
      <c r="R2427">
        <v>15.6</v>
      </c>
      <c r="S2427">
        <v>6</v>
      </c>
      <c r="T2427">
        <v>4.21</v>
      </c>
      <c r="U2427" t="str">
        <f>IF(Append1[[#This Row],[total_intl_charge]] &lt;= MEDIAN(Append1[total_intl_charge]), "Low", "High")</f>
        <v>High</v>
      </c>
      <c r="V2427">
        <v>2</v>
      </c>
      <c r="W2427" t="s">
        <v>24</v>
      </c>
      <c r="X2427" s="1" t="s">
        <v>24</v>
      </c>
      <c r="Y2427">
        <f>IF(Append1[[#This Row],[churn]]="yes", 1,0)</f>
        <v>1</v>
      </c>
      <c r="Z2427" t="str">
        <f>IF(Append1[[#This Row],[total_eve_charge]]&lt;=15,"Low",
IF(Append1[[#This Row],[total_eve_charge]]&lt;=19,"Medium","High"))</f>
        <v>Medium</v>
      </c>
      <c r="AA2427" s="1" t="str">
        <f>IF(Append1[[#This Row],[total_day_charge]]&gt;30,"Heavy User",
IF(Append1[[#This Row],[total_eve_charge]]&gt;20,"Evening User",
IF(Append1[[#This Row],[total_night_charge]]&gt;10,"Night User","Low User")))</f>
        <v>Heavy User</v>
      </c>
    </row>
    <row r="2428" spans="1:27" hidden="1" x14ac:dyDescent="0.3">
      <c r="A2428">
        <v>1677</v>
      </c>
      <c r="B2428" s="1" t="s">
        <v>61</v>
      </c>
      <c r="C2428">
        <v>106</v>
      </c>
      <c r="D2428" s="1" t="s">
        <v>26</v>
      </c>
      <c r="E2428" s="1">
        <v>1</v>
      </c>
      <c r="F2428" s="1" t="s">
        <v>23</v>
      </c>
      <c r="G2428">
        <v>0</v>
      </c>
      <c r="H2428" t="str">
        <f>IF(Append1[[#This Row],[number_vmail_messages]]&lt;=10, "Low",
IF(Append1[[#This Row],[number_vmail_messages]]&lt;=25, "Medium", "High"))</f>
        <v>Low</v>
      </c>
      <c r="I2428">
        <v>204</v>
      </c>
      <c r="J2428">
        <v>84</v>
      </c>
      <c r="K2428">
        <v>34.68</v>
      </c>
      <c r="L2428">
        <v>168.5</v>
      </c>
      <c r="M2428">
        <v>61</v>
      </c>
      <c r="N2428">
        <v>14.32</v>
      </c>
      <c r="O2428">
        <v>164</v>
      </c>
      <c r="P2428">
        <v>102</v>
      </c>
      <c r="Q2428">
        <v>7.38</v>
      </c>
      <c r="R2428">
        <v>13.3</v>
      </c>
      <c r="S2428">
        <v>3</v>
      </c>
      <c r="T2428">
        <v>3.59</v>
      </c>
      <c r="U2428" t="str">
        <f>IF(Append1[[#This Row],[total_intl_charge]] &lt;= MEDIAN(Append1[total_intl_charge]), "Low", "High")</f>
        <v>High</v>
      </c>
      <c r="V2428">
        <v>3</v>
      </c>
      <c r="W2428" t="s">
        <v>24</v>
      </c>
      <c r="X2428" s="1" t="s">
        <v>24</v>
      </c>
      <c r="Y2428">
        <f>IF(Append1[[#This Row],[churn]]="yes", 1,0)</f>
        <v>1</v>
      </c>
      <c r="Z2428" t="str">
        <f>IF(Append1[[#This Row],[total_eve_charge]]&lt;=15,"Low",
IF(Append1[[#This Row],[total_eve_charge]]&lt;=19,"Medium","High"))</f>
        <v>Low</v>
      </c>
      <c r="AA2428" s="1" t="str">
        <f>IF(Append1[[#This Row],[total_day_charge]]&gt;30,"Heavy User",
IF(Append1[[#This Row],[total_eve_charge]]&gt;20,"Evening User",
IF(Append1[[#This Row],[total_night_charge]]&gt;10,"Night User","Low User")))</f>
        <v>Heavy User</v>
      </c>
    </row>
    <row r="2429" spans="1:27" hidden="1" x14ac:dyDescent="0.3">
      <c r="A2429">
        <v>1678</v>
      </c>
      <c r="B2429" s="1" t="s">
        <v>35</v>
      </c>
      <c r="C2429">
        <v>60</v>
      </c>
      <c r="D2429" s="1" t="s">
        <v>26</v>
      </c>
      <c r="E2429" s="1">
        <v>0</v>
      </c>
      <c r="F2429" s="1" t="s">
        <v>23</v>
      </c>
      <c r="G2429">
        <v>0</v>
      </c>
      <c r="H2429" t="str">
        <f>IF(Append1[[#This Row],[number_vmail_messages]]&lt;=10, "Low",
IF(Append1[[#This Row],[number_vmail_messages]]&lt;=25, "Medium", "High"))</f>
        <v>Low</v>
      </c>
      <c r="I2429">
        <v>221.1</v>
      </c>
      <c r="J2429">
        <v>106</v>
      </c>
      <c r="K2429">
        <v>37.590000000000003</v>
      </c>
      <c r="L2429">
        <v>178.6</v>
      </c>
      <c r="M2429">
        <v>48</v>
      </c>
      <c r="N2429">
        <v>15.18</v>
      </c>
      <c r="O2429">
        <v>202.7</v>
      </c>
      <c r="P2429">
        <v>90</v>
      </c>
      <c r="Q2429">
        <v>9.1199999999999992</v>
      </c>
      <c r="R2429">
        <v>7.4</v>
      </c>
      <c r="S2429">
        <v>3</v>
      </c>
      <c r="T2429">
        <v>2</v>
      </c>
      <c r="U2429" t="str">
        <f>IF(Append1[[#This Row],[total_intl_charge]] &lt;= MEDIAN(Append1[total_intl_charge]), "Low", "High")</f>
        <v>Low</v>
      </c>
      <c r="V2429">
        <v>1</v>
      </c>
      <c r="W2429" t="s">
        <v>23</v>
      </c>
      <c r="X2429" s="1" t="s">
        <v>23</v>
      </c>
      <c r="Y2429">
        <f>IF(Append1[[#This Row],[churn]]="yes", 1,0)</f>
        <v>0</v>
      </c>
      <c r="Z2429" t="str">
        <f>IF(Append1[[#This Row],[total_eve_charge]]&lt;=15,"Low",
IF(Append1[[#This Row],[total_eve_charge]]&lt;=19,"Medium","High"))</f>
        <v>Medium</v>
      </c>
      <c r="AA2429" s="1" t="str">
        <f>IF(Append1[[#This Row],[total_day_charge]]&gt;30,"Heavy User",
IF(Append1[[#This Row],[total_eve_charge]]&gt;20,"Evening User",
IF(Append1[[#This Row],[total_night_charge]]&gt;10,"Night User","Low User")))</f>
        <v>Heavy User</v>
      </c>
    </row>
    <row r="2430" spans="1:27" hidden="1" x14ac:dyDescent="0.3">
      <c r="A2430">
        <v>1679</v>
      </c>
      <c r="B2430" s="1" t="s">
        <v>65</v>
      </c>
      <c r="C2430">
        <v>66</v>
      </c>
      <c r="D2430" s="1" t="s">
        <v>26</v>
      </c>
      <c r="E2430" s="1">
        <v>0</v>
      </c>
      <c r="F2430" s="1" t="s">
        <v>23</v>
      </c>
      <c r="G2430">
        <v>0</v>
      </c>
      <c r="H2430" t="str">
        <f>IF(Append1[[#This Row],[number_vmail_messages]]&lt;=10, "Low",
IF(Append1[[#This Row],[number_vmail_messages]]&lt;=25, "Medium", "High"))</f>
        <v>Low</v>
      </c>
      <c r="I2430">
        <v>118</v>
      </c>
      <c r="J2430">
        <v>133</v>
      </c>
      <c r="K2430">
        <v>20.059999999999999</v>
      </c>
      <c r="L2430">
        <v>248.1</v>
      </c>
      <c r="M2430">
        <v>99</v>
      </c>
      <c r="N2430">
        <v>21.09</v>
      </c>
      <c r="O2430">
        <v>214.4</v>
      </c>
      <c r="P2430">
        <v>122</v>
      </c>
      <c r="Q2430">
        <v>9.65</v>
      </c>
      <c r="R2430">
        <v>5.3</v>
      </c>
      <c r="S2430">
        <v>5</v>
      </c>
      <c r="T2430">
        <v>1.43</v>
      </c>
      <c r="U2430" t="str">
        <f>IF(Append1[[#This Row],[total_intl_charge]] &lt;= MEDIAN(Append1[total_intl_charge]), "Low", "High")</f>
        <v>Low</v>
      </c>
      <c r="V2430">
        <v>1</v>
      </c>
      <c r="W2430" t="s">
        <v>23</v>
      </c>
      <c r="X2430" s="1" t="s">
        <v>23</v>
      </c>
      <c r="Y2430">
        <f>IF(Append1[[#This Row],[churn]]="yes", 1,0)</f>
        <v>0</v>
      </c>
      <c r="Z2430" t="str">
        <f>IF(Append1[[#This Row],[total_eve_charge]]&lt;=15,"Low",
IF(Append1[[#This Row],[total_eve_charge]]&lt;=19,"Medium","High"))</f>
        <v>High</v>
      </c>
      <c r="AA2430" s="1" t="str">
        <f>IF(Append1[[#This Row],[total_day_charge]]&gt;30,"Heavy User",
IF(Append1[[#This Row],[total_eve_charge]]&gt;20,"Evening User",
IF(Append1[[#This Row],[total_night_charge]]&gt;10,"Night User","Low User")))</f>
        <v>Evening User</v>
      </c>
    </row>
    <row r="2431" spans="1:27" hidden="1" x14ac:dyDescent="0.3">
      <c r="A2431">
        <v>1680</v>
      </c>
      <c r="B2431" s="1" t="s">
        <v>62</v>
      </c>
      <c r="C2431">
        <v>125</v>
      </c>
      <c r="D2431" s="1" t="s">
        <v>22</v>
      </c>
      <c r="E2431" s="1">
        <v>0</v>
      </c>
      <c r="F2431" s="1" t="s">
        <v>23</v>
      </c>
      <c r="G2431">
        <v>0</v>
      </c>
      <c r="H2431" t="str">
        <f>IF(Append1[[#This Row],[number_vmail_messages]]&lt;=10, "Low",
IF(Append1[[#This Row],[number_vmail_messages]]&lt;=25, "Medium", "High"))</f>
        <v>Low</v>
      </c>
      <c r="I2431">
        <v>163.80000000000001</v>
      </c>
      <c r="J2431">
        <v>73</v>
      </c>
      <c r="K2431">
        <v>27.85</v>
      </c>
      <c r="L2431">
        <v>255.6</v>
      </c>
      <c r="M2431">
        <v>85</v>
      </c>
      <c r="N2431">
        <v>21.73</v>
      </c>
      <c r="O2431">
        <v>192.9</v>
      </c>
      <c r="P2431">
        <v>95</v>
      </c>
      <c r="Q2431">
        <v>8.68</v>
      </c>
      <c r="R2431">
        <v>15.7</v>
      </c>
      <c r="S2431">
        <v>4</v>
      </c>
      <c r="T2431">
        <v>4.24</v>
      </c>
      <c r="U2431" t="str">
        <f>IF(Append1[[#This Row],[total_intl_charge]] &lt;= MEDIAN(Append1[total_intl_charge]), "Low", "High")</f>
        <v>High</v>
      </c>
      <c r="V2431">
        <v>0</v>
      </c>
      <c r="W2431" t="s">
        <v>23</v>
      </c>
      <c r="X2431" s="1" t="s">
        <v>23</v>
      </c>
      <c r="Y2431">
        <f>IF(Append1[[#This Row],[churn]]="yes", 1,0)</f>
        <v>0</v>
      </c>
      <c r="Z2431" t="str">
        <f>IF(Append1[[#This Row],[total_eve_charge]]&lt;=15,"Low",
IF(Append1[[#This Row],[total_eve_charge]]&lt;=19,"Medium","High"))</f>
        <v>High</v>
      </c>
      <c r="AA2431" s="1" t="str">
        <f>IF(Append1[[#This Row],[total_day_charge]]&gt;30,"Heavy User",
IF(Append1[[#This Row],[total_eve_charge]]&gt;20,"Evening User",
IF(Append1[[#This Row],[total_night_charge]]&gt;10,"Night User","Low User")))</f>
        <v>Evening User</v>
      </c>
    </row>
    <row r="2432" spans="1:27" x14ac:dyDescent="0.3">
      <c r="A2432">
        <v>1681</v>
      </c>
      <c r="B2432" s="1" t="s">
        <v>49</v>
      </c>
      <c r="C2432">
        <v>114</v>
      </c>
      <c r="D2432" s="1" t="s">
        <v>26</v>
      </c>
      <c r="E2432" s="1">
        <v>0</v>
      </c>
      <c r="F2432" s="1" t="s">
        <v>24</v>
      </c>
      <c r="G2432">
        <v>4</v>
      </c>
      <c r="H2432" t="str">
        <f>IF(Append1[[#This Row],[number_vmail_messages]]&lt;=10, "Low",
IF(Append1[[#This Row],[number_vmail_messages]]&lt;=25, "Medium", "High"))</f>
        <v>Low</v>
      </c>
      <c r="I2432">
        <v>141.30000000000001</v>
      </c>
      <c r="J2432">
        <v>96</v>
      </c>
      <c r="K2432">
        <v>24.02</v>
      </c>
      <c r="L2432">
        <v>230.4</v>
      </c>
      <c r="M2432">
        <v>88</v>
      </c>
      <c r="N2432">
        <v>19.579999999999998</v>
      </c>
      <c r="O2432">
        <v>223.7</v>
      </c>
      <c r="P2432">
        <v>85</v>
      </c>
      <c r="Q2432">
        <v>10.07</v>
      </c>
      <c r="R2432">
        <v>9.4</v>
      </c>
      <c r="S2432">
        <v>3</v>
      </c>
      <c r="T2432">
        <v>2.54</v>
      </c>
      <c r="U2432" t="str">
        <f>IF(Append1[[#This Row],[total_intl_charge]] &lt;= MEDIAN(Append1[total_intl_charge]), "Low", "High")</f>
        <v>Low</v>
      </c>
      <c r="V2432">
        <v>3</v>
      </c>
      <c r="W2432" t="s">
        <v>23</v>
      </c>
      <c r="X2432" s="1" t="s">
        <v>23</v>
      </c>
      <c r="Y2432">
        <f>IF(Append1[[#This Row],[churn]]="yes", 1,0)</f>
        <v>0</v>
      </c>
      <c r="Z2432" t="str">
        <f>IF(Append1[[#This Row],[total_eve_charge]]&lt;=15,"Low",
IF(Append1[[#This Row],[total_eve_charge]]&lt;=19,"Medium","High"))</f>
        <v>High</v>
      </c>
      <c r="AA2432" s="1" t="str">
        <f>IF(Append1[[#This Row],[total_day_charge]]&gt;30,"Heavy User",
IF(Append1[[#This Row],[total_eve_charge]]&gt;20,"Evening User",
IF(Append1[[#This Row],[total_night_charge]]&gt;10,"Night User","Low User")))</f>
        <v>Night User</v>
      </c>
    </row>
    <row r="2433" spans="1:27" hidden="1" x14ac:dyDescent="0.3">
      <c r="A2433">
        <v>1682</v>
      </c>
      <c r="B2433" s="1" t="s">
        <v>75</v>
      </c>
      <c r="C2433">
        <v>112</v>
      </c>
      <c r="D2433" s="1" t="s">
        <v>22</v>
      </c>
      <c r="E2433" s="1">
        <v>0</v>
      </c>
      <c r="F2433" s="1" t="s">
        <v>23</v>
      </c>
      <c r="G2433">
        <v>0</v>
      </c>
      <c r="H2433" t="str">
        <f>IF(Append1[[#This Row],[number_vmail_messages]]&lt;=10, "Low",
IF(Append1[[#This Row],[number_vmail_messages]]&lt;=25, "Medium", "High"))</f>
        <v>Low</v>
      </c>
      <c r="I2433">
        <v>272.5</v>
      </c>
      <c r="J2433">
        <v>119</v>
      </c>
      <c r="K2433">
        <v>46.33</v>
      </c>
      <c r="L2433">
        <v>226.1</v>
      </c>
      <c r="M2433">
        <v>94</v>
      </c>
      <c r="N2433">
        <v>19.22</v>
      </c>
      <c r="O2433">
        <v>159.1</v>
      </c>
      <c r="P2433">
        <v>94</v>
      </c>
      <c r="Q2433">
        <v>7.16</v>
      </c>
      <c r="R2433">
        <v>16.399999999999999</v>
      </c>
      <c r="S2433">
        <v>5</v>
      </c>
      <c r="T2433">
        <v>4.43</v>
      </c>
      <c r="U2433" t="str">
        <f>IF(Append1[[#This Row],[total_intl_charge]] &lt;= MEDIAN(Append1[total_intl_charge]), "Low", "High")</f>
        <v>High</v>
      </c>
      <c r="V2433">
        <v>3</v>
      </c>
      <c r="W2433" t="s">
        <v>24</v>
      </c>
      <c r="X2433" s="1" t="s">
        <v>23</v>
      </c>
      <c r="Y2433">
        <f>IF(Append1[[#This Row],[churn]]="yes", 1,0)</f>
        <v>1</v>
      </c>
      <c r="Z2433" t="str">
        <f>IF(Append1[[#This Row],[total_eve_charge]]&lt;=15,"Low",
IF(Append1[[#This Row],[total_eve_charge]]&lt;=19,"Medium","High"))</f>
        <v>High</v>
      </c>
      <c r="AA2433" s="1" t="str">
        <f>IF(Append1[[#This Row],[total_day_charge]]&gt;30,"Heavy User",
IF(Append1[[#This Row],[total_eve_charge]]&gt;20,"Evening User",
IF(Append1[[#This Row],[total_night_charge]]&gt;10,"Night User","Low User")))</f>
        <v>Heavy User</v>
      </c>
    </row>
    <row r="2434" spans="1:27" x14ac:dyDescent="0.3">
      <c r="A2434">
        <v>1683</v>
      </c>
      <c r="B2434" s="1" t="s">
        <v>63</v>
      </c>
      <c r="C2434">
        <v>101</v>
      </c>
      <c r="D2434" s="1" t="s">
        <v>32</v>
      </c>
      <c r="E2434" s="1">
        <v>0</v>
      </c>
      <c r="F2434" s="1" t="s">
        <v>24</v>
      </c>
      <c r="G2434">
        <v>16</v>
      </c>
      <c r="H2434" t="str">
        <f>IF(Append1[[#This Row],[number_vmail_messages]]&lt;=10, "Low",
IF(Append1[[#This Row],[number_vmail_messages]]&lt;=25, "Medium", "High"))</f>
        <v>Medium</v>
      </c>
      <c r="I2434">
        <v>118.9</v>
      </c>
      <c r="J2434">
        <v>112</v>
      </c>
      <c r="K2434">
        <v>20.21</v>
      </c>
      <c r="L2434">
        <v>228.3</v>
      </c>
      <c r="M2434">
        <v>97</v>
      </c>
      <c r="N2434">
        <v>19.41</v>
      </c>
      <c r="O2434">
        <v>180.1</v>
      </c>
      <c r="P2434">
        <v>111</v>
      </c>
      <c r="Q2434">
        <v>8.1</v>
      </c>
      <c r="R2434">
        <v>8.1999999999999993</v>
      </c>
      <c r="S2434">
        <v>5</v>
      </c>
      <c r="T2434">
        <v>2.21</v>
      </c>
      <c r="U2434" t="str">
        <f>IF(Append1[[#This Row],[total_intl_charge]] &lt;= MEDIAN(Append1[total_intl_charge]), "Low", "High")</f>
        <v>Low</v>
      </c>
      <c r="V2434">
        <v>2</v>
      </c>
      <c r="W2434" t="s">
        <v>23</v>
      </c>
      <c r="X2434" s="1" t="s">
        <v>23</v>
      </c>
      <c r="Y2434">
        <f>IF(Append1[[#This Row],[churn]]="yes", 1,0)</f>
        <v>0</v>
      </c>
      <c r="Z2434" t="str">
        <f>IF(Append1[[#This Row],[total_eve_charge]]&lt;=15,"Low",
IF(Append1[[#This Row],[total_eve_charge]]&lt;=19,"Medium","High"))</f>
        <v>High</v>
      </c>
      <c r="AA2434" s="1" t="str">
        <f>IF(Append1[[#This Row],[total_day_charge]]&gt;30,"Heavy User",
IF(Append1[[#This Row],[total_eve_charge]]&gt;20,"Evening User",
IF(Append1[[#This Row],[total_night_charge]]&gt;10,"Night User","Low User")))</f>
        <v>Low User</v>
      </c>
    </row>
    <row r="2435" spans="1:27" hidden="1" x14ac:dyDescent="0.3">
      <c r="A2435">
        <v>1684</v>
      </c>
      <c r="B2435" s="1" t="s">
        <v>37</v>
      </c>
      <c r="C2435">
        <v>70</v>
      </c>
      <c r="D2435" s="1" t="s">
        <v>22</v>
      </c>
      <c r="E2435" s="1">
        <v>0</v>
      </c>
      <c r="F2435" s="1" t="s">
        <v>23</v>
      </c>
      <c r="G2435">
        <v>0</v>
      </c>
      <c r="H2435" t="str">
        <f>IF(Append1[[#This Row],[number_vmail_messages]]&lt;=10, "Low",
IF(Append1[[#This Row],[number_vmail_messages]]&lt;=25, "Medium", "High"))</f>
        <v>Low</v>
      </c>
      <c r="I2435">
        <v>7.9</v>
      </c>
      <c r="J2435">
        <v>100</v>
      </c>
      <c r="K2435">
        <v>1.34</v>
      </c>
      <c r="L2435">
        <v>136.4</v>
      </c>
      <c r="M2435">
        <v>83</v>
      </c>
      <c r="N2435">
        <v>11.59</v>
      </c>
      <c r="O2435">
        <v>156.6</v>
      </c>
      <c r="P2435">
        <v>89</v>
      </c>
      <c r="Q2435">
        <v>7.05</v>
      </c>
      <c r="R2435">
        <v>12.1</v>
      </c>
      <c r="S2435">
        <v>1</v>
      </c>
      <c r="T2435">
        <v>3.27</v>
      </c>
      <c r="U2435" t="str">
        <f>IF(Append1[[#This Row],[total_intl_charge]] &lt;= MEDIAN(Append1[total_intl_charge]), "Low", "High")</f>
        <v>High</v>
      </c>
      <c r="V2435">
        <v>0</v>
      </c>
      <c r="W2435" t="s">
        <v>23</v>
      </c>
      <c r="X2435" s="1" t="s">
        <v>23</v>
      </c>
      <c r="Y2435">
        <f>IF(Append1[[#This Row],[churn]]="yes", 1,0)</f>
        <v>0</v>
      </c>
      <c r="Z2435" t="str">
        <f>IF(Append1[[#This Row],[total_eve_charge]]&lt;=15,"Low",
IF(Append1[[#This Row],[total_eve_charge]]&lt;=19,"Medium","High"))</f>
        <v>Low</v>
      </c>
      <c r="AA2435" s="1" t="str">
        <f>IF(Append1[[#This Row],[total_day_charge]]&gt;30,"Heavy User",
IF(Append1[[#This Row],[total_eve_charge]]&gt;20,"Evening User",
IF(Append1[[#This Row],[total_night_charge]]&gt;10,"Night User","Low User")))</f>
        <v>Low User</v>
      </c>
    </row>
    <row r="2436" spans="1:27" hidden="1" x14ac:dyDescent="0.3">
      <c r="A2436">
        <v>1685</v>
      </c>
      <c r="B2436" s="1" t="s">
        <v>41</v>
      </c>
      <c r="C2436">
        <v>59</v>
      </c>
      <c r="D2436" s="1" t="s">
        <v>32</v>
      </c>
      <c r="E2436" s="1">
        <v>0</v>
      </c>
      <c r="F2436" s="1" t="s">
        <v>23</v>
      </c>
      <c r="G2436">
        <v>0</v>
      </c>
      <c r="H2436" t="str">
        <f>IF(Append1[[#This Row],[number_vmail_messages]]&lt;=10, "Low",
IF(Append1[[#This Row],[number_vmail_messages]]&lt;=25, "Medium", "High"))</f>
        <v>Low</v>
      </c>
      <c r="I2436">
        <v>159.5</v>
      </c>
      <c r="J2436">
        <v>96</v>
      </c>
      <c r="K2436">
        <v>27.12</v>
      </c>
      <c r="L2436">
        <v>167.2</v>
      </c>
      <c r="M2436">
        <v>123</v>
      </c>
      <c r="N2436">
        <v>14.21</v>
      </c>
      <c r="O2436">
        <v>138.6</v>
      </c>
      <c r="P2436">
        <v>106</v>
      </c>
      <c r="Q2436">
        <v>6.24</v>
      </c>
      <c r="R2436">
        <v>10.199999999999999</v>
      </c>
      <c r="S2436">
        <v>4</v>
      </c>
      <c r="T2436">
        <v>2.75</v>
      </c>
      <c r="U2436" t="str">
        <f>IF(Append1[[#This Row],[total_intl_charge]] &lt;= MEDIAN(Append1[total_intl_charge]), "Low", "High")</f>
        <v>Low</v>
      </c>
      <c r="V2436">
        <v>0</v>
      </c>
      <c r="W2436" t="s">
        <v>23</v>
      </c>
      <c r="X2436" s="1" t="s">
        <v>23</v>
      </c>
      <c r="Y2436">
        <f>IF(Append1[[#This Row],[churn]]="yes", 1,0)</f>
        <v>0</v>
      </c>
      <c r="Z2436" t="str">
        <f>IF(Append1[[#This Row],[total_eve_charge]]&lt;=15,"Low",
IF(Append1[[#This Row],[total_eve_charge]]&lt;=19,"Medium","High"))</f>
        <v>Low</v>
      </c>
      <c r="AA2436" s="1" t="str">
        <f>IF(Append1[[#This Row],[total_day_charge]]&gt;30,"Heavy User",
IF(Append1[[#This Row],[total_eve_charge]]&gt;20,"Evening User",
IF(Append1[[#This Row],[total_night_charge]]&gt;10,"Night User","Low User")))</f>
        <v>Low User</v>
      </c>
    </row>
    <row r="2437" spans="1:27" hidden="1" x14ac:dyDescent="0.3">
      <c r="A2437">
        <v>1686</v>
      </c>
      <c r="B2437" s="1" t="s">
        <v>54</v>
      </c>
      <c r="C2437">
        <v>59</v>
      </c>
      <c r="D2437" s="1" t="s">
        <v>32</v>
      </c>
      <c r="E2437" s="1">
        <v>0</v>
      </c>
      <c r="F2437" s="1" t="s">
        <v>23</v>
      </c>
      <c r="G2437">
        <v>0</v>
      </c>
      <c r="H2437" t="str">
        <f>IF(Append1[[#This Row],[number_vmail_messages]]&lt;=10, "Low",
IF(Append1[[#This Row],[number_vmail_messages]]&lt;=25, "Medium", "High"))</f>
        <v>Low</v>
      </c>
      <c r="I2437">
        <v>150.19999999999999</v>
      </c>
      <c r="J2437">
        <v>70</v>
      </c>
      <c r="K2437">
        <v>25.53</v>
      </c>
      <c r="L2437">
        <v>185.7</v>
      </c>
      <c r="M2437">
        <v>98</v>
      </c>
      <c r="N2437">
        <v>15.78</v>
      </c>
      <c r="O2437">
        <v>212.5</v>
      </c>
      <c r="P2437">
        <v>128</v>
      </c>
      <c r="Q2437">
        <v>9.56</v>
      </c>
      <c r="R2437">
        <v>12.1</v>
      </c>
      <c r="S2437">
        <v>2</v>
      </c>
      <c r="T2437">
        <v>3.27</v>
      </c>
      <c r="U2437" t="str">
        <f>IF(Append1[[#This Row],[total_intl_charge]] &lt;= MEDIAN(Append1[total_intl_charge]), "Low", "High")</f>
        <v>High</v>
      </c>
      <c r="V2437">
        <v>1</v>
      </c>
      <c r="W2437" t="s">
        <v>23</v>
      </c>
      <c r="X2437" s="1" t="s">
        <v>23</v>
      </c>
      <c r="Y2437">
        <f>IF(Append1[[#This Row],[churn]]="yes", 1,0)</f>
        <v>0</v>
      </c>
      <c r="Z2437" t="str">
        <f>IF(Append1[[#This Row],[total_eve_charge]]&lt;=15,"Low",
IF(Append1[[#This Row],[total_eve_charge]]&lt;=19,"Medium","High"))</f>
        <v>Medium</v>
      </c>
      <c r="AA2437" s="1" t="str">
        <f>IF(Append1[[#This Row],[total_day_charge]]&gt;30,"Heavy User",
IF(Append1[[#This Row],[total_eve_charge]]&gt;20,"Evening User",
IF(Append1[[#This Row],[total_night_charge]]&gt;10,"Night User","Low User")))</f>
        <v>Low User</v>
      </c>
    </row>
    <row r="2438" spans="1:27" x14ac:dyDescent="0.3">
      <c r="A2438">
        <v>1687</v>
      </c>
      <c r="B2438" s="1" t="s">
        <v>63</v>
      </c>
      <c r="C2438">
        <v>124</v>
      </c>
      <c r="D2438" s="1" t="s">
        <v>22</v>
      </c>
      <c r="E2438" s="1">
        <v>0</v>
      </c>
      <c r="F2438" s="1" t="s">
        <v>24</v>
      </c>
      <c r="G2438">
        <v>30</v>
      </c>
      <c r="H2438" t="str">
        <f>IF(Append1[[#This Row],[number_vmail_messages]]&lt;=10, "Low",
IF(Append1[[#This Row],[number_vmail_messages]]&lt;=25, "Medium", "High"))</f>
        <v>High</v>
      </c>
      <c r="I2438">
        <v>144.5</v>
      </c>
      <c r="J2438">
        <v>35</v>
      </c>
      <c r="K2438">
        <v>24.57</v>
      </c>
      <c r="L2438">
        <v>262.3</v>
      </c>
      <c r="M2438">
        <v>101</v>
      </c>
      <c r="N2438">
        <v>22.3</v>
      </c>
      <c r="O2438">
        <v>226.5</v>
      </c>
      <c r="P2438">
        <v>82</v>
      </c>
      <c r="Q2438">
        <v>10.19</v>
      </c>
      <c r="R2438">
        <v>12</v>
      </c>
      <c r="S2438">
        <v>7</v>
      </c>
      <c r="T2438">
        <v>3.24</v>
      </c>
      <c r="U2438" t="str">
        <f>IF(Append1[[#This Row],[total_intl_charge]] &lt;= MEDIAN(Append1[total_intl_charge]), "Low", "High")</f>
        <v>High</v>
      </c>
      <c r="V2438">
        <v>2</v>
      </c>
      <c r="W2438" t="s">
        <v>23</v>
      </c>
      <c r="X2438" s="1" t="s">
        <v>23</v>
      </c>
      <c r="Y2438">
        <f>IF(Append1[[#This Row],[churn]]="yes", 1,0)</f>
        <v>0</v>
      </c>
      <c r="Z2438" t="str">
        <f>IF(Append1[[#This Row],[total_eve_charge]]&lt;=15,"Low",
IF(Append1[[#This Row],[total_eve_charge]]&lt;=19,"Medium","High"))</f>
        <v>High</v>
      </c>
      <c r="AA2438" s="1" t="str">
        <f>IF(Append1[[#This Row],[total_day_charge]]&gt;30,"Heavy User",
IF(Append1[[#This Row],[total_eve_charge]]&gt;20,"Evening User",
IF(Append1[[#This Row],[total_night_charge]]&gt;10,"Night User","Low User")))</f>
        <v>Evening User</v>
      </c>
    </row>
    <row r="2439" spans="1:27" hidden="1" x14ac:dyDescent="0.3">
      <c r="A2439">
        <v>1688</v>
      </c>
      <c r="B2439" s="1" t="s">
        <v>42</v>
      </c>
      <c r="C2439">
        <v>81</v>
      </c>
      <c r="D2439" s="1" t="s">
        <v>26</v>
      </c>
      <c r="E2439" s="1">
        <v>0</v>
      </c>
      <c r="F2439" s="1" t="s">
        <v>23</v>
      </c>
      <c r="G2439">
        <v>0</v>
      </c>
      <c r="H2439" t="str">
        <f>IF(Append1[[#This Row],[number_vmail_messages]]&lt;=10, "Low",
IF(Append1[[#This Row],[number_vmail_messages]]&lt;=25, "Medium", "High"))</f>
        <v>Low</v>
      </c>
      <c r="I2439">
        <v>220.8</v>
      </c>
      <c r="J2439">
        <v>77</v>
      </c>
      <c r="K2439">
        <v>37.54</v>
      </c>
      <c r="L2439">
        <v>148.5</v>
      </c>
      <c r="M2439">
        <v>87</v>
      </c>
      <c r="N2439">
        <v>12.62</v>
      </c>
      <c r="O2439">
        <v>183.9</v>
      </c>
      <c r="P2439">
        <v>100</v>
      </c>
      <c r="Q2439">
        <v>8.2799999999999994</v>
      </c>
      <c r="R2439">
        <v>7.6</v>
      </c>
      <c r="S2439">
        <v>3</v>
      </c>
      <c r="T2439">
        <v>2.0499999999999998</v>
      </c>
      <c r="U2439" t="str">
        <f>IF(Append1[[#This Row],[total_intl_charge]] &lt;= MEDIAN(Append1[total_intl_charge]), "Low", "High")</f>
        <v>Low</v>
      </c>
      <c r="V2439">
        <v>2</v>
      </c>
      <c r="W2439" t="s">
        <v>23</v>
      </c>
      <c r="X2439" s="1" t="s">
        <v>23</v>
      </c>
      <c r="Y2439">
        <f>IF(Append1[[#This Row],[churn]]="yes", 1,0)</f>
        <v>0</v>
      </c>
      <c r="Z2439" t="str">
        <f>IF(Append1[[#This Row],[total_eve_charge]]&lt;=15,"Low",
IF(Append1[[#This Row],[total_eve_charge]]&lt;=19,"Medium","High"))</f>
        <v>Low</v>
      </c>
      <c r="AA2439" s="1" t="str">
        <f>IF(Append1[[#This Row],[total_day_charge]]&gt;30,"Heavy User",
IF(Append1[[#This Row],[total_eve_charge]]&gt;20,"Evening User",
IF(Append1[[#This Row],[total_night_charge]]&gt;10,"Night User","Low User")))</f>
        <v>Heavy User</v>
      </c>
    </row>
    <row r="2440" spans="1:27" hidden="1" x14ac:dyDescent="0.3">
      <c r="A2440">
        <v>1689</v>
      </c>
      <c r="B2440" s="1" t="s">
        <v>57</v>
      </c>
      <c r="C2440">
        <v>86</v>
      </c>
      <c r="D2440" s="1" t="s">
        <v>26</v>
      </c>
      <c r="E2440" s="1">
        <v>0</v>
      </c>
      <c r="F2440" s="1" t="s">
        <v>23</v>
      </c>
      <c r="G2440">
        <v>0</v>
      </c>
      <c r="H2440" t="str">
        <f>IF(Append1[[#This Row],[number_vmail_messages]]&lt;=10, "Low",
IF(Append1[[#This Row],[number_vmail_messages]]&lt;=25, "Medium", "High"))</f>
        <v>Low</v>
      </c>
      <c r="I2440">
        <v>216.3</v>
      </c>
      <c r="J2440">
        <v>96</v>
      </c>
      <c r="K2440">
        <v>36.770000000000003</v>
      </c>
      <c r="L2440">
        <v>266.3</v>
      </c>
      <c r="M2440">
        <v>77</v>
      </c>
      <c r="N2440">
        <v>22.64</v>
      </c>
      <c r="O2440">
        <v>214</v>
      </c>
      <c r="P2440">
        <v>110</v>
      </c>
      <c r="Q2440">
        <v>9.6300000000000008</v>
      </c>
      <c r="R2440">
        <v>4.5</v>
      </c>
      <c r="S2440">
        <v>3</v>
      </c>
      <c r="T2440">
        <v>1.22</v>
      </c>
      <c r="U2440" t="str">
        <f>IF(Append1[[#This Row],[total_intl_charge]] &lt;= MEDIAN(Append1[total_intl_charge]), "Low", "High")</f>
        <v>Low</v>
      </c>
      <c r="V2440">
        <v>0</v>
      </c>
      <c r="W2440" t="s">
        <v>23</v>
      </c>
      <c r="X2440" s="1" t="s">
        <v>23</v>
      </c>
      <c r="Y2440">
        <f>IF(Append1[[#This Row],[churn]]="yes", 1,0)</f>
        <v>0</v>
      </c>
      <c r="Z2440" t="str">
        <f>IF(Append1[[#This Row],[total_eve_charge]]&lt;=15,"Low",
IF(Append1[[#This Row],[total_eve_charge]]&lt;=19,"Medium","High"))</f>
        <v>High</v>
      </c>
      <c r="AA2440" s="1" t="str">
        <f>IF(Append1[[#This Row],[total_day_charge]]&gt;30,"Heavy User",
IF(Append1[[#This Row],[total_eve_charge]]&gt;20,"Evening User",
IF(Append1[[#This Row],[total_night_charge]]&gt;10,"Night User","Low User")))</f>
        <v>Heavy User</v>
      </c>
    </row>
    <row r="2441" spans="1:27" hidden="1" x14ac:dyDescent="0.3">
      <c r="A2441">
        <v>1690</v>
      </c>
      <c r="B2441" s="1" t="s">
        <v>55</v>
      </c>
      <c r="C2441">
        <v>84</v>
      </c>
      <c r="D2441" s="1" t="s">
        <v>26</v>
      </c>
      <c r="E2441" s="1">
        <v>0</v>
      </c>
      <c r="F2441" s="1" t="s">
        <v>23</v>
      </c>
      <c r="G2441">
        <v>0</v>
      </c>
      <c r="H2441" t="str">
        <f>IF(Append1[[#This Row],[number_vmail_messages]]&lt;=10, "Low",
IF(Append1[[#This Row],[number_vmail_messages]]&lt;=25, "Medium", "High"))</f>
        <v>Low</v>
      </c>
      <c r="I2441">
        <v>169.5</v>
      </c>
      <c r="J2441">
        <v>96</v>
      </c>
      <c r="K2441">
        <v>28.82</v>
      </c>
      <c r="L2441">
        <v>157.6</v>
      </c>
      <c r="M2441">
        <v>94</v>
      </c>
      <c r="N2441">
        <v>13.4</v>
      </c>
      <c r="O2441">
        <v>98.2</v>
      </c>
      <c r="P2441">
        <v>70</v>
      </c>
      <c r="Q2441">
        <v>4.42</v>
      </c>
      <c r="R2441">
        <v>10.6</v>
      </c>
      <c r="S2441">
        <v>7</v>
      </c>
      <c r="T2441">
        <v>2.86</v>
      </c>
      <c r="U2441" t="str">
        <f>IF(Append1[[#This Row],[total_intl_charge]] &lt;= MEDIAN(Append1[total_intl_charge]), "Low", "High")</f>
        <v>High</v>
      </c>
      <c r="V2441">
        <v>0</v>
      </c>
      <c r="W2441" t="s">
        <v>23</v>
      </c>
      <c r="X2441" s="1" t="s">
        <v>23</v>
      </c>
      <c r="Y2441">
        <f>IF(Append1[[#This Row],[churn]]="yes", 1,0)</f>
        <v>0</v>
      </c>
      <c r="Z2441" t="str">
        <f>IF(Append1[[#This Row],[total_eve_charge]]&lt;=15,"Low",
IF(Append1[[#This Row],[total_eve_charge]]&lt;=19,"Medium","High"))</f>
        <v>Low</v>
      </c>
      <c r="AA2441" s="1" t="str">
        <f>IF(Append1[[#This Row],[total_day_charge]]&gt;30,"Heavy User",
IF(Append1[[#This Row],[total_eve_charge]]&gt;20,"Evening User",
IF(Append1[[#This Row],[total_night_charge]]&gt;10,"Night User","Low User")))</f>
        <v>Low User</v>
      </c>
    </row>
    <row r="2442" spans="1:27" x14ac:dyDescent="0.3">
      <c r="A2442">
        <v>1691</v>
      </c>
      <c r="B2442" s="1" t="s">
        <v>74</v>
      </c>
      <c r="C2442">
        <v>118</v>
      </c>
      <c r="D2442" s="1" t="s">
        <v>26</v>
      </c>
      <c r="E2442" s="1">
        <v>0</v>
      </c>
      <c r="F2442" s="1" t="s">
        <v>24</v>
      </c>
      <c r="G2442">
        <v>35</v>
      </c>
      <c r="H2442" t="str">
        <f>IF(Append1[[#This Row],[number_vmail_messages]]&lt;=10, "Low",
IF(Append1[[#This Row],[number_vmail_messages]]&lt;=25, "Medium", "High"))</f>
        <v>High</v>
      </c>
      <c r="I2442">
        <v>256.3</v>
      </c>
      <c r="J2442">
        <v>119</v>
      </c>
      <c r="K2442">
        <v>43.57</v>
      </c>
      <c r="L2442">
        <v>258.10000000000002</v>
      </c>
      <c r="M2442">
        <v>91</v>
      </c>
      <c r="N2442">
        <v>21.94</v>
      </c>
      <c r="O2442">
        <v>215.5</v>
      </c>
      <c r="P2442">
        <v>130</v>
      </c>
      <c r="Q2442">
        <v>9.6999999999999993</v>
      </c>
      <c r="R2442">
        <v>11.7</v>
      </c>
      <c r="S2442">
        <v>1</v>
      </c>
      <c r="T2442">
        <v>3.16</v>
      </c>
      <c r="U2442" t="str">
        <f>IF(Append1[[#This Row],[total_intl_charge]] &lt;= MEDIAN(Append1[total_intl_charge]), "Low", "High")</f>
        <v>High</v>
      </c>
      <c r="V2442">
        <v>1</v>
      </c>
      <c r="W2442" t="s">
        <v>23</v>
      </c>
      <c r="X2442" s="1" t="s">
        <v>23</v>
      </c>
      <c r="Y2442">
        <f>IF(Append1[[#This Row],[churn]]="yes", 1,0)</f>
        <v>0</v>
      </c>
      <c r="Z2442" t="str">
        <f>IF(Append1[[#This Row],[total_eve_charge]]&lt;=15,"Low",
IF(Append1[[#This Row],[total_eve_charge]]&lt;=19,"Medium","High"))</f>
        <v>High</v>
      </c>
      <c r="AA2442" s="1" t="str">
        <f>IF(Append1[[#This Row],[total_day_charge]]&gt;30,"Heavy User",
IF(Append1[[#This Row],[total_eve_charge]]&gt;20,"Evening User",
IF(Append1[[#This Row],[total_night_charge]]&gt;10,"Night User","Low User")))</f>
        <v>Heavy User</v>
      </c>
    </row>
    <row r="2443" spans="1:27" hidden="1" x14ac:dyDescent="0.3">
      <c r="A2443">
        <v>1692</v>
      </c>
      <c r="B2443" s="1" t="s">
        <v>39</v>
      </c>
      <c r="C2443">
        <v>89</v>
      </c>
      <c r="D2443" s="1" t="s">
        <v>22</v>
      </c>
      <c r="E2443" s="1">
        <v>0</v>
      </c>
      <c r="F2443" s="1" t="s">
        <v>23</v>
      </c>
      <c r="G2443">
        <v>0</v>
      </c>
      <c r="H2443" t="str">
        <f>IF(Append1[[#This Row],[number_vmail_messages]]&lt;=10, "Low",
IF(Append1[[#This Row],[number_vmail_messages]]&lt;=25, "Medium", "High"))</f>
        <v>Low</v>
      </c>
      <c r="I2443">
        <v>179.7</v>
      </c>
      <c r="J2443">
        <v>128</v>
      </c>
      <c r="K2443">
        <v>30.55</v>
      </c>
      <c r="L2443">
        <v>299.8</v>
      </c>
      <c r="M2443">
        <v>92</v>
      </c>
      <c r="N2443">
        <v>25.48</v>
      </c>
      <c r="O2443">
        <v>185.3</v>
      </c>
      <c r="P2443">
        <v>120</v>
      </c>
      <c r="Q2443">
        <v>8.34</v>
      </c>
      <c r="R2443">
        <v>7.6</v>
      </c>
      <c r="S2443">
        <v>3</v>
      </c>
      <c r="T2443">
        <v>2.0499999999999998</v>
      </c>
      <c r="U2443" t="str">
        <f>IF(Append1[[#This Row],[total_intl_charge]] &lt;= MEDIAN(Append1[total_intl_charge]), "Low", "High")</f>
        <v>Low</v>
      </c>
      <c r="V2443">
        <v>1</v>
      </c>
      <c r="W2443" t="s">
        <v>23</v>
      </c>
      <c r="X2443" s="1" t="s">
        <v>23</v>
      </c>
      <c r="Y2443">
        <f>IF(Append1[[#This Row],[churn]]="yes", 1,0)</f>
        <v>0</v>
      </c>
      <c r="Z2443" t="str">
        <f>IF(Append1[[#This Row],[total_eve_charge]]&lt;=15,"Low",
IF(Append1[[#This Row],[total_eve_charge]]&lt;=19,"Medium","High"))</f>
        <v>High</v>
      </c>
      <c r="AA2443" s="1" t="str">
        <f>IF(Append1[[#This Row],[total_day_charge]]&gt;30,"Heavy User",
IF(Append1[[#This Row],[total_eve_charge]]&gt;20,"Evening User",
IF(Append1[[#This Row],[total_night_charge]]&gt;10,"Night User","Low User")))</f>
        <v>Heavy User</v>
      </c>
    </row>
    <row r="2444" spans="1:27" hidden="1" x14ac:dyDescent="0.3">
      <c r="A2444">
        <v>1693</v>
      </c>
      <c r="B2444" s="1" t="s">
        <v>21</v>
      </c>
      <c r="C2444">
        <v>93</v>
      </c>
      <c r="D2444" s="1" t="s">
        <v>22</v>
      </c>
      <c r="E2444" s="1">
        <v>0</v>
      </c>
      <c r="F2444" s="1" t="s">
        <v>23</v>
      </c>
      <c r="G2444">
        <v>0</v>
      </c>
      <c r="H2444" t="str">
        <f>IF(Append1[[#This Row],[number_vmail_messages]]&lt;=10, "Low",
IF(Append1[[#This Row],[number_vmail_messages]]&lt;=25, "Medium", "High"))</f>
        <v>Low</v>
      </c>
      <c r="I2444">
        <v>266</v>
      </c>
      <c r="J2444">
        <v>120</v>
      </c>
      <c r="K2444">
        <v>45.22</v>
      </c>
      <c r="L2444">
        <v>130.1</v>
      </c>
      <c r="M2444">
        <v>84</v>
      </c>
      <c r="N2444">
        <v>11.06</v>
      </c>
      <c r="O2444">
        <v>165.8</v>
      </c>
      <c r="P2444">
        <v>63</v>
      </c>
      <c r="Q2444">
        <v>7.46</v>
      </c>
      <c r="R2444">
        <v>13.1</v>
      </c>
      <c r="S2444">
        <v>6</v>
      </c>
      <c r="T2444">
        <v>3.54</v>
      </c>
      <c r="U2444" t="str">
        <f>IF(Append1[[#This Row],[total_intl_charge]] &lt;= MEDIAN(Append1[total_intl_charge]), "Low", "High")</f>
        <v>High</v>
      </c>
      <c r="V2444">
        <v>3</v>
      </c>
      <c r="W2444" t="s">
        <v>23</v>
      </c>
      <c r="X2444" s="1" t="s">
        <v>23</v>
      </c>
      <c r="Y2444">
        <f>IF(Append1[[#This Row],[churn]]="yes", 1,0)</f>
        <v>0</v>
      </c>
      <c r="Z2444" t="str">
        <f>IF(Append1[[#This Row],[total_eve_charge]]&lt;=15,"Low",
IF(Append1[[#This Row],[total_eve_charge]]&lt;=19,"Medium","High"))</f>
        <v>Low</v>
      </c>
      <c r="AA2444" s="1" t="str">
        <f>IF(Append1[[#This Row],[total_day_charge]]&gt;30,"Heavy User",
IF(Append1[[#This Row],[total_eve_charge]]&gt;20,"Evening User",
IF(Append1[[#This Row],[total_night_charge]]&gt;10,"Night User","Low User")))</f>
        <v>Heavy User</v>
      </c>
    </row>
    <row r="2445" spans="1:27" hidden="1" x14ac:dyDescent="0.3">
      <c r="A2445">
        <v>1694</v>
      </c>
      <c r="B2445" s="1" t="s">
        <v>68</v>
      </c>
      <c r="C2445">
        <v>85</v>
      </c>
      <c r="D2445" s="1" t="s">
        <v>22</v>
      </c>
      <c r="E2445" s="1">
        <v>0</v>
      </c>
      <c r="F2445" s="1" t="s">
        <v>23</v>
      </c>
      <c r="G2445">
        <v>0</v>
      </c>
      <c r="H2445" t="str">
        <f>IF(Append1[[#This Row],[number_vmail_messages]]&lt;=10, "Low",
IF(Append1[[#This Row],[number_vmail_messages]]&lt;=25, "Medium", "High"))</f>
        <v>Low</v>
      </c>
      <c r="I2445">
        <v>96.7</v>
      </c>
      <c r="J2445">
        <v>97</v>
      </c>
      <c r="K2445">
        <v>16.440000000000001</v>
      </c>
      <c r="L2445">
        <v>193.8</v>
      </c>
      <c r="M2445">
        <v>95</v>
      </c>
      <c r="N2445">
        <v>16.47</v>
      </c>
      <c r="O2445">
        <v>171.7</v>
      </c>
      <c r="P2445">
        <v>88</v>
      </c>
      <c r="Q2445">
        <v>7.73</v>
      </c>
      <c r="R2445">
        <v>9.6999999999999993</v>
      </c>
      <c r="S2445">
        <v>3</v>
      </c>
      <c r="T2445">
        <v>2.62</v>
      </c>
      <c r="U2445" t="str">
        <f>IF(Append1[[#This Row],[total_intl_charge]] &lt;= MEDIAN(Append1[total_intl_charge]), "Low", "High")</f>
        <v>Low</v>
      </c>
      <c r="V2445">
        <v>2</v>
      </c>
      <c r="W2445" t="s">
        <v>23</v>
      </c>
      <c r="X2445" s="1" t="s">
        <v>23</v>
      </c>
      <c r="Y2445">
        <f>IF(Append1[[#This Row],[churn]]="yes", 1,0)</f>
        <v>0</v>
      </c>
      <c r="Z2445" t="str">
        <f>IF(Append1[[#This Row],[total_eve_charge]]&lt;=15,"Low",
IF(Append1[[#This Row],[total_eve_charge]]&lt;=19,"Medium","High"))</f>
        <v>Medium</v>
      </c>
      <c r="AA2445" s="1" t="str">
        <f>IF(Append1[[#This Row],[total_day_charge]]&gt;30,"Heavy User",
IF(Append1[[#This Row],[total_eve_charge]]&gt;20,"Evening User",
IF(Append1[[#This Row],[total_night_charge]]&gt;10,"Night User","Low User")))</f>
        <v>Low User</v>
      </c>
    </row>
    <row r="2446" spans="1:27" hidden="1" x14ac:dyDescent="0.3">
      <c r="A2446">
        <v>1695</v>
      </c>
      <c r="B2446" s="1" t="s">
        <v>36</v>
      </c>
      <c r="C2446">
        <v>160</v>
      </c>
      <c r="D2446" s="1" t="s">
        <v>32</v>
      </c>
      <c r="E2446" s="1">
        <v>0</v>
      </c>
      <c r="F2446" s="1" t="s">
        <v>23</v>
      </c>
      <c r="G2446">
        <v>0</v>
      </c>
      <c r="H2446" t="str">
        <f>IF(Append1[[#This Row],[number_vmail_messages]]&lt;=10, "Low",
IF(Append1[[#This Row],[number_vmail_messages]]&lt;=25, "Medium", "High"))</f>
        <v>Low</v>
      </c>
      <c r="I2446">
        <v>82.7</v>
      </c>
      <c r="J2446">
        <v>116</v>
      </c>
      <c r="K2446">
        <v>14.06</v>
      </c>
      <c r="L2446">
        <v>194.6</v>
      </c>
      <c r="M2446">
        <v>95</v>
      </c>
      <c r="N2446">
        <v>16.54</v>
      </c>
      <c r="O2446">
        <v>159</v>
      </c>
      <c r="P2446">
        <v>54</v>
      </c>
      <c r="Q2446">
        <v>7.15</v>
      </c>
      <c r="R2446">
        <v>10.9</v>
      </c>
      <c r="S2446">
        <v>9</v>
      </c>
      <c r="T2446">
        <v>2.94</v>
      </c>
      <c r="U2446" t="str">
        <f>IF(Append1[[#This Row],[total_intl_charge]] &lt;= MEDIAN(Append1[total_intl_charge]), "Low", "High")</f>
        <v>High</v>
      </c>
      <c r="V2446">
        <v>0</v>
      </c>
      <c r="W2446" t="s">
        <v>23</v>
      </c>
      <c r="X2446" s="1" t="s">
        <v>23</v>
      </c>
      <c r="Y2446">
        <f>IF(Append1[[#This Row],[churn]]="yes", 1,0)</f>
        <v>0</v>
      </c>
      <c r="Z2446" t="str">
        <f>IF(Append1[[#This Row],[total_eve_charge]]&lt;=15,"Low",
IF(Append1[[#This Row],[total_eve_charge]]&lt;=19,"Medium","High"))</f>
        <v>Medium</v>
      </c>
      <c r="AA2446" s="1" t="str">
        <f>IF(Append1[[#This Row],[total_day_charge]]&gt;30,"Heavy User",
IF(Append1[[#This Row],[total_eve_charge]]&gt;20,"Evening User",
IF(Append1[[#This Row],[total_night_charge]]&gt;10,"Night User","Low User")))</f>
        <v>Low User</v>
      </c>
    </row>
    <row r="2447" spans="1:27" hidden="1" x14ac:dyDescent="0.3">
      <c r="A2447">
        <v>1696</v>
      </c>
      <c r="B2447" s="1" t="s">
        <v>53</v>
      </c>
      <c r="C2447">
        <v>28</v>
      </c>
      <c r="D2447" s="1" t="s">
        <v>22</v>
      </c>
      <c r="E2447" s="1">
        <v>0</v>
      </c>
      <c r="F2447" s="1" t="s">
        <v>23</v>
      </c>
      <c r="G2447">
        <v>0</v>
      </c>
      <c r="H2447" t="str">
        <f>IF(Append1[[#This Row],[number_vmail_messages]]&lt;=10, "Low",
IF(Append1[[#This Row],[number_vmail_messages]]&lt;=25, "Medium", "High"))</f>
        <v>Low</v>
      </c>
      <c r="I2447">
        <v>168.2</v>
      </c>
      <c r="J2447">
        <v>87</v>
      </c>
      <c r="K2447">
        <v>28.59</v>
      </c>
      <c r="L2447">
        <v>161.69999999999999</v>
      </c>
      <c r="M2447">
        <v>92</v>
      </c>
      <c r="N2447">
        <v>13.74</v>
      </c>
      <c r="O2447">
        <v>192.4</v>
      </c>
      <c r="P2447">
        <v>112</v>
      </c>
      <c r="Q2447">
        <v>8.66</v>
      </c>
      <c r="R2447">
        <v>10.1</v>
      </c>
      <c r="S2447">
        <v>3</v>
      </c>
      <c r="T2447">
        <v>2.73</v>
      </c>
      <c r="U2447" t="str">
        <f>IF(Append1[[#This Row],[total_intl_charge]] &lt;= MEDIAN(Append1[total_intl_charge]), "Low", "High")</f>
        <v>Low</v>
      </c>
      <c r="V2447">
        <v>3</v>
      </c>
      <c r="W2447" t="s">
        <v>23</v>
      </c>
      <c r="X2447" s="1" t="s">
        <v>23</v>
      </c>
      <c r="Y2447">
        <f>IF(Append1[[#This Row],[churn]]="yes", 1,0)</f>
        <v>0</v>
      </c>
      <c r="Z2447" t="str">
        <f>IF(Append1[[#This Row],[total_eve_charge]]&lt;=15,"Low",
IF(Append1[[#This Row],[total_eve_charge]]&lt;=19,"Medium","High"))</f>
        <v>Low</v>
      </c>
      <c r="AA2447" s="1" t="str">
        <f>IF(Append1[[#This Row],[total_day_charge]]&gt;30,"Heavy User",
IF(Append1[[#This Row],[total_eve_charge]]&gt;20,"Evening User",
IF(Append1[[#This Row],[total_night_charge]]&gt;10,"Night User","Low User")))</f>
        <v>Low User</v>
      </c>
    </row>
    <row r="2448" spans="1:27" hidden="1" x14ac:dyDescent="0.3">
      <c r="A2448">
        <v>1697</v>
      </c>
      <c r="B2448" s="1" t="s">
        <v>40</v>
      </c>
      <c r="C2448">
        <v>73</v>
      </c>
      <c r="D2448" s="1" t="s">
        <v>32</v>
      </c>
      <c r="E2448" s="1">
        <v>0</v>
      </c>
      <c r="F2448" s="1" t="s">
        <v>23</v>
      </c>
      <c r="G2448">
        <v>0</v>
      </c>
      <c r="H2448" t="str">
        <f>IF(Append1[[#This Row],[number_vmail_messages]]&lt;=10, "Low",
IF(Append1[[#This Row],[number_vmail_messages]]&lt;=25, "Medium", "High"))</f>
        <v>Low</v>
      </c>
      <c r="I2448">
        <v>286.39999999999998</v>
      </c>
      <c r="J2448">
        <v>109</v>
      </c>
      <c r="K2448">
        <v>48.69</v>
      </c>
      <c r="L2448">
        <v>178.2</v>
      </c>
      <c r="M2448">
        <v>67</v>
      </c>
      <c r="N2448">
        <v>15.15</v>
      </c>
      <c r="O2448">
        <v>214.2</v>
      </c>
      <c r="P2448">
        <v>152</v>
      </c>
      <c r="Q2448">
        <v>9.64</v>
      </c>
      <c r="R2448">
        <v>10.7</v>
      </c>
      <c r="S2448">
        <v>14</v>
      </c>
      <c r="T2448">
        <v>2.89</v>
      </c>
      <c r="U2448" t="str">
        <f>IF(Append1[[#This Row],[total_intl_charge]] &lt;= MEDIAN(Append1[total_intl_charge]), "Low", "High")</f>
        <v>High</v>
      </c>
      <c r="V2448">
        <v>1</v>
      </c>
      <c r="W2448" t="s">
        <v>24</v>
      </c>
      <c r="X2448" s="1" t="s">
        <v>23</v>
      </c>
      <c r="Y2448">
        <f>IF(Append1[[#This Row],[churn]]="yes", 1,0)</f>
        <v>1</v>
      </c>
      <c r="Z2448" t="str">
        <f>IF(Append1[[#This Row],[total_eve_charge]]&lt;=15,"Low",
IF(Append1[[#This Row],[total_eve_charge]]&lt;=19,"Medium","High"))</f>
        <v>Medium</v>
      </c>
      <c r="AA2448" s="1" t="str">
        <f>IF(Append1[[#This Row],[total_day_charge]]&gt;30,"Heavy User",
IF(Append1[[#This Row],[total_eve_charge]]&gt;20,"Evening User",
IF(Append1[[#This Row],[total_night_charge]]&gt;10,"Night User","Low User")))</f>
        <v>Heavy User</v>
      </c>
    </row>
    <row r="2449" spans="1:27" hidden="1" x14ac:dyDescent="0.3">
      <c r="A2449">
        <v>1698</v>
      </c>
      <c r="B2449" s="1" t="s">
        <v>44</v>
      </c>
      <c r="C2449">
        <v>156</v>
      </c>
      <c r="D2449" s="1" t="s">
        <v>32</v>
      </c>
      <c r="E2449" s="1">
        <v>0</v>
      </c>
      <c r="F2449" s="1" t="s">
        <v>23</v>
      </c>
      <c r="G2449">
        <v>0</v>
      </c>
      <c r="H2449" t="str">
        <f>IF(Append1[[#This Row],[number_vmail_messages]]&lt;=10, "Low",
IF(Append1[[#This Row],[number_vmail_messages]]&lt;=25, "Medium", "High"))</f>
        <v>Low</v>
      </c>
      <c r="I2449">
        <v>174.3</v>
      </c>
      <c r="J2449">
        <v>95</v>
      </c>
      <c r="K2449">
        <v>29.63</v>
      </c>
      <c r="L2449">
        <v>186.6</v>
      </c>
      <c r="M2449">
        <v>128</v>
      </c>
      <c r="N2449">
        <v>15.86</v>
      </c>
      <c r="O2449">
        <v>258.2</v>
      </c>
      <c r="P2449">
        <v>105</v>
      </c>
      <c r="Q2449">
        <v>11.62</v>
      </c>
      <c r="R2449">
        <v>12.9</v>
      </c>
      <c r="S2449">
        <v>5</v>
      </c>
      <c r="T2449">
        <v>3.48</v>
      </c>
      <c r="U2449" t="str">
        <f>IF(Append1[[#This Row],[total_intl_charge]] &lt;= MEDIAN(Append1[total_intl_charge]), "Low", "High")</f>
        <v>High</v>
      </c>
      <c r="V2449">
        <v>3</v>
      </c>
      <c r="W2449" t="s">
        <v>23</v>
      </c>
      <c r="X2449" s="1" t="s">
        <v>23</v>
      </c>
      <c r="Y2449">
        <f>IF(Append1[[#This Row],[churn]]="yes", 1,0)</f>
        <v>0</v>
      </c>
      <c r="Z2449" t="str">
        <f>IF(Append1[[#This Row],[total_eve_charge]]&lt;=15,"Low",
IF(Append1[[#This Row],[total_eve_charge]]&lt;=19,"Medium","High"))</f>
        <v>Medium</v>
      </c>
      <c r="AA2449" s="1" t="str">
        <f>IF(Append1[[#This Row],[total_day_charge]]&gt;30,"Heavy User",
IF(Append1[[#This Row],[total_eve_charge]]&gt;20,"Evening User",
IF(Append1[[#This Row],[total_night_charge]]&gt;10,"Night User","Low User")))</f>
        <v>Night User</v>
      </c>
    </row>
    <row r="2450" spans="1:27" hidden="1" x14ac:dyDescent="0.3">
      <c r="A2450">
        <v>1699</v>
      </c>
      <c r="B2450" s="1" t="s">
        <v>64</v>
      </c>
      <c r="C2450">
        <v>33</v>
      </c>
      <c r="D2450" s="1" t="s">
        <v>22</v>
      </c>
      <c r="E2450" s="1">
        <v>1</v>
      </c>
      <c r="F2450" s="1" t="s">
        <v>23</v>
      </c>
      <c r="G2450">
        <v>0</v>
      </c>
      <c r="H2450" t="str">
        <f>IF(Append1[[#This Row],[number_vmail_messages]]&lt;=10, "Low",
IF(Append1[[#This Row],[number_vmail_messages]]&lt;=25, "Medium", "High"))</f>
        <v>Low</v>
      </c>
      <c r="I2450">
        <v>190.6</v>
      </c>
      <c r="J2450">
        <v>100</v>
      </c>
      <c r="K2450">
        <v>32.4</v>
      </c>
      <c r="L2450">
        <v>161.69999999999999</v>
      </c>
      <c r="M2450">
        <v>104</v>
      </c>
      <c r="N2450">
        <v>13.74</v>
      </c>
      <c r="O2450">
        <v>189.9</v>
      </c>
      <c r="P2450">
        <v>136</v>
      </c>
      <c r="Q2450">
        <v>8.5500000000000007</v>
      </c>
      <c r="R2450">
        <v>13</v>
      </c>
      <c r="S2450">
        <v>6</v>
      </c>
      <c r="T2450">
        <v>3.51</v>
      </c>
      <c r="U2450" t="str">
        <f>IF(Append1[[#This Row],[total_intl_charge]] &lt;= MEDIAN(Append1[total_intl_charge]), "Low", "High")</f>
        <v>High</v>
      </c>
      <c r="V2450">
        <v>1</v>
      </c>
      <c r="W2450" t="s">
        <v>23</v>
      </c>
      <c r="X2450" s="1" t="s">
        <v>24</v>
      </c>
      <c r="Y2450">
        <f>IF(Append1[[#This Row],[churn]]="yes", 1,0)</f>
        <v>0</v>
      </c>
      <c r="Z2450" t="str">
        <f>IF(Append1[[#This Row],[total_eve_charge]]&lt;=15,"Low",
IF(Append1[[#This Row],[total_eve_charge]]&lt;=19,"Medium","High"))</f>
        <v>Low</v>
      </c>
      <c r="AA2450" s="1" t="str">
        <f>IF(Append1[[#This Row],[total_day_charge]]&gt;30,"Heavy User",
IF(Append1[[#This Row],[total_eve_charge]]&gt;20,"Evening User",
IF(Append1[[#This Row],[total_night_charge]]&gt;10,"Night User","Low User")))</f>
        <v>Heavy User</v>
      </c>
    </row>
    <row r="2451" spans="1:27" hidden="1" x14ac:dyDescent="0.3">
      <c r="A2451">
        <v>1700</v>
      </c>
      <c r="B2451" s="1" t="s">
        <v>44</v>
      </c>
      <c r="C2451">
        <v>119</v>
      </c>
      <c r="D2451" s="1" t="s">
        <v>22</v>
      </c>
      <c r="E2451" s="1">
        <v>0</v>
      </c>
      <c r="F2451" s="1" t="s">
        <v>23</v>
      </c>
      <c r="G2451">
        <v>0</v>
      </c>
      <c r="H2451" t="str">
        <f>IF(Append1[[#This Row],[number_vmail_messages]]&lt;=10, "Low",
IF(Append1[[#This Row],[number_vmail_messages]]&lt;=25, "Medium", "High"))</f>
        <v>Low</v>
      </c>
      <c r="I2451">
        <v>133.4</v>
      </c>
      <c r="J2451">
        <v>102</v>
      </c>
      <c r="K2451">
        <v>22.68</v>
      </c>
      <c r="L2451">
        <v>204.6</v>
      </c>
      <c r="M2451">
        <v>71</v>
      </c>
      <c r="N2451">
        <v>17.39</v>
      </c>
      <c r="O2451">
        <v>196.9</v>
      </c>
      <c r="P2451">
        <v>103</v>
      </c>
      <c r="Q2451">
        <v>8.86</v>
      </c>
      <c r="R2451">
        <v>11.1</v>
      </c>
      <c r="S2451">
        <v>7</v>
      </c>
      <c r="T2451">
        <v>3</v>
      </c>
      <c r="U2451" t="str">
        <f>IF(Append1[[#This Row],[total_intl_charge]] &lt;= MEDIAN(Append1[total_intl_charge]), "Low", "High")</f>
        <v>High</v>
      </c>
      <c r="V2451">
        <v>1</v>
      </c>
      <c r="W2451" t="s">
        <v>23</v>
      </c>
      <c r="X2451" s="1" t="s">
        <v>23</v>
      </c>
      <c r="Y2451">
        <f>IF(Append1[[#This Row],[churn]]="yes", 1,0)</f>
        <v>0</v>
      </c>
      <c r="Z2451" t="str">
        <f>IF(Append1[[#This Row],[total_eve_charge]]&lt;=15,"Low",
IF(Append1[[#This Row],[total_eve_charge]]&lt;=19,"Medium","High"))</f>
        <v>Medium</v>
      </c>
      <c r="AA2451" s="1" t="str">
        <f>IF(Append1[[#This Row],[total_day_charge]]&gt;30,"Heavy User",
IF(Append1[[#This Row],[total_eve_charge]]&gt;20,"Evening User",
IF(Append1[[#This Row],[total_night_charge]]&gt;10,"Night User","Low User")))</f>
        <v>Low User</v>
      </c>
    </row>
    <row r="2452" spans="1:27" x14ac:dyDescent="0.3">
      <c r="A2452">
        <v>1701</v>
      </c>
      <c r="B2452" s="1" t="s">
        <v>68</v>
      </c>
      <c r="C2452">
        <v>91</v>
      </c>
      <c r="D2452" s="1" t="s">
        <v>26</v>
      </c>
      <c r="E2452" s="1">
        <v>0</v>
      </c>
      <c r="F2452" s="1" t="s">
        <v>24</v>
      </c>
      <c r="G2452">
        <v>27</v>
      </c>
      <c r="H2452" t="str">
        <f>IF(Append1[[#This Row],[number_vmail_messages]]&lt;=10, "Low",
IF(Append1[[#This Row],[number_vmail_messages]]&lt;=25, "Medium", "High"))</f>
        <v>High</v>
      </c>
      <c r="I2452">
        <v>204.6</v>
      </c>
      <c r="J2452">
        <v>96</v>
      </c>
      <c r="K2452">
        <v>34.78</v>
      </c>
      <c r="L2452">
        <v>136</v>
      </c>
      <c r="M2452">
        <v>93</v>
      </c>
      <c r="N2452">
        <v>11.56</v>
      </c>
      <c r="O2452">
        <v>210.5</v>
      </c>
      <c r="P2452">
        <v>82</v>
      </c>
      <c r="Q2452">
        <v>9.4700000000000006</v>
      </c>
      <c r="R2452">
        <v>6.6</v>
      </c>
      <c r="S2452">
        <v>2</v>
      </c>
      <c r="T2452">
        <v>1.78</v>
      </c>
      <c r="U2452" t="str">
        <f>IF(Append1[[#This Row],[total_intl_charge]] &lt;= MEDIAN(Append1[total_intl_charge]), "Low", "High")</f>
        <v>Low</v>
      </c>
      <c r="V2452">
        <v>3</v>
      </c>
      <c r="W2452" t="s">
        <v>23</v>
      </c>
      <c r="X2452" s="1" t="s">
        <v>23</v>
      </c>
      <c r="Y2452">
        <f>IF(Append1[[#This Row],[churn]]="yes", 1,0)</f>
        <v>0</v>
      </c>
      <c r="Z2452" t="str">
        <f>IF(Append1[[#This Row],[total_eve_charge]]&lt;=15,"Low",
IF(Append1[[#This Row],[total_eve_charge]]&lt;=19,"Medium","High"))</f>
        <v>Low</v>
      </c>
      <c r="AA2452" s="1" t="str">
        <f>IF(Append1[[#This Row],[total_day_charge]]&gt;30,"Heavy User",
IF(Append1[[#This Row],[total_eve_charge]]&gt;20,"Evening User",
IF(Append1[[#This Row],[total_night_charge]]&gt;10,"Night User","Low User")))</f>
        <v>Heavy User</v>
      </c>
    </row>
    <row r="2453" spans="1:27" hidden="1" x14ac:dyDescent="0.3">
      <c r="A2453">
        <v>1702</v>
      </c>
      <c r="B2453" s="1" t="s">
        <v>46</v>
      </c>
      <c r="C2453">
        <v>102</v>
      </c>
      <c r="D2453" s="1" t="s">
        <v>26</v>
      </c>
      <c r="E2453" s="1">
        <v>0</v>
      </c>
      <c r="F2453" s="1" t="s">
        <v>23</v>
      </c>
      <c r="G2453">
        <v>0</v>
      </c>
      <c r="H2453" t="str">
        <f>IF(Append1[[#This Row],[number_vmail_messages]]&lt;=10, "Low",
IF(Append1[[#This Row],[number_vmail_messages]]&lt;=25, "Medium", "High"))</f>
        <v>Low</v>
      </c>
      <c r="I2453">
        <v>242.2</v>
      </c>
      <c r="J2453">
        <v>88</v>
      </c>
      <c r="K2453">
        <v>41.17</v>
      </c>
      <c r="L2453">
        <v>233.2</v>
      </c>
      <c r="M2453">
        <v>89</v>
      </c>
      <c r="N2453">
        <v>19.82</v>
      </c>
      <c r="O2453">
        <v>188.5</v>
      </c>
      <c r="P2453">
        <v>121</v>
      </c>
      <c r="Q2453">
        <v>8.48</v>
      </c>
      <c r="R2453">
        <v>6.2</v>
      </c>
      <c r="S2453">
        <v>6</v>
      </c>
      <c r="T2453">
        <v>1.67</v>
      </c>
      <c r="U2453" t="str">
        <f>IF(Append1[[#This Row],[total_intl_charge]] &lt;= MEDIAN(Append1[total_intl_charge]), "Low", "High")</f>
        <v>Low</v>
      </c>
      <c r="V2453">
        <v>3</v>
      </c>
      <c r="W2453" t="s">
        <v>23</v>
      </c>
      <c r="X2453" s="1" t="s">
        <v>23</v>
      </c>
      <c r="Y2453">
        <f>IF(Append1[[#This Row],[churn]]="yes", 1,0)</f>
        <v>0</v>
      </c>
      <c r="Z2453" t="str">
        <f>IF(Append1[[#This Row],[total_eve_charge]]&lt;=15,"Low",
IF(Append1[[#This Row],[total_eve_charge]]&lt;=19,"Medium","High"))</f>
        <v>High</v>
      </c>
      <c r="AA2453" s="1" t="str">
        <f>IF(Append1[[#This Row],[total_day_charge]]&gt;30,"Heavy User",
IF(Append1[[#This Row],[total_eve_charge]]&gt;20,"Evening User",
IF(Append1[[#This Row],[total_night_charge]]&gt;10,"Night User","Low User")))</f>
        <v>Heavy User</v>
      </c>
    </row>
    <row r="2454" spans="1:27" x14ac:dyDescent="0.3">
      <c r="A2454">
        <v>1703</v>
      </c>
      <c r="B2454" s="1" t="s">
        <v>50</v>
      </c>
      <c r="C2454">
        <v>86</v>
      </c>
      <c r="D2454" s="1" t="s">
        <v>22</v>
      </c>
      <c r="E2454" s="1">
        <v>0</v>
      </c>
      <c r="F2454" s="1" t="s">
        <v>24</v>
      </c>
      <c r="G2454">
        <v>33</v>
      </c>
      <c r="H2454" t="str">
        <f>IF(Append1[[#This Row],[number_vmail_messages]]&lt;=10, "Low",
IF(Append1[[#This Row],[number_vmail_messages]]&lt;=25, "Medium", "High"))</f>
        <v>High</v>
      </c>
      <c r="I2454">
        <v>253.1</v>
      </c>
      <c r="J2454">
        <v>112</v>
      </c>
      <c r="K2454">
        <v>43.03</v>
      </c>
      <c r="L2454">
        <v>210.1</v>
      </c>
      <c r="M2454">
        <v>94</v>
      </c>
      <c r="N2454">
        <v>17.86</v>
      </c>
      <c r="O2454">
        <v>95</v>
      </c>
      <c r="P2454">
        <v>98</v>
      </c>
      <c r="Q2454">
        <v>4.2699999999999996</v>
      </c>
      <c r="R2454">
        <v>11.9</v>
      </c>
      <c r="S2454">
        <v>4</v>
      </c>
      <c r="T2454">
        <v>3.21</v>
      </c>
      <c r="U2454" t="str">
        <f>IF(Append1[[#This Row],[total_intl_charge]] &lt;= MEDIAN(Append1[total_intl_charge]), "Low", "High")</f>
        <v>High</v>
      </c>
      <c r="V2454">
        <v>3</v>
      </c>
      <c r="W2454" t="s">
        <v>23</v>
      </c>
      <c r="X2454" s="1" t="s">
        <v>23</v>
      </c>
      <c r="Y2454">
        <f>IF(Append1[[#This Row],[churn]]="yes", 1,0)</f>
        <v>0</v>
      </c>
      <c r="Z2454" t="str">
        <f>IF(Append1[[#This Row],[total_eve_charge]]&lt;=15,"Low",
IF(Append1[[#This Row],[total_eve_charge]]&lt;=19,"Medium","High"))</f>
        <v>Medium</v>
      </c>
      <c r="AA2454" s="1" t="str">
        <f>IF(Append1[[#This Row],[total_day_charge]]&gt;30,"Heavy User",
IF(Append1[[#This Row],[total_eve_charge]]&gt;20,"Evening User",
IF(Append1[[#This Row],[total_night_charge]]&gt;10,"Night User","Low User")))</f>
        <v>Heavy User</v>
      </c>
    </row>
    <row r="2455" spans="1:27" hidden="1" x14ac:dyDescent="0.3">
      <c r="A2455">
        <v>1704</v>
      </c>
      <c r="B2455" s="1" t="s">
        <v>40</v>
      </c>
      <c r="C2455">
        <v>82</v>
      </c>
      <c r="D2455" s="1" t="s">
        <v>22</v>
      </c>
      <c r="E2455" s="1">
        <v>0</v>
      </c>
      <c r="F2455" s="1" t="s">
        <v>23</v>
      </c>
      <c r="G2455">
        <v>0</v>
      </c>
      <c r="H2455" t="str">
        <f>IF(Append1[[#This Row],[number_vmail_messages]]&lt;=10, "Low",
IF(Append1[[#This Row],[number_vmail_messages]]&lt;=25, "Medium", "High"))</f>
        <v>Low</v>
      </c>
      <c r="I2455">
        <v>130</v>
      </c>
      <c r="J2455">
        <v>110</v>
      </c>
      <c r="K2455">
        <v>22.1</v>
      </c>
      <c r="L2455">
        <v>185.3</v>
      </c>
      <c r="M2455">
        <v>88</v>
      </c>
      <c r="N2455">
        <v>15.75</v>
      </c>
      <c r="O2455">
        <v>178.7</v>
      </c>
      <c r="P2455">
        <v>105</v>
      </c>
      <c r="Q2455">
        <v>8.0399999999999991</v>
      </c>
      <c r="R2455">
        <v>8.3000000000000007</v>
      </c>
      <c r="S2455">
        <v>4</v>
      </c>
      <c r="T2455">
        <v>2.2400000000000002</v>
      </c>
      <c r="U2455" t="str">
        <f>IF(Append1[[#This Row],[total_intl_charge]] &lt;= MEDIAN(Append1[total_intl_charge]), "Low", "High")</f>
        <v>Low</v>
      </c>
      <c r="V2455">
        <v>0</v>
      </c>
      <c r="W2455" t="s">
        <v>23</v>
      </c>
      <c r="X2455" s="1" t="s">
        <v>23</v>
      </c>
      <c r="Y2455">
        <f>IF(Append1[[#This Row],[churn]]="yes", 1,0)</f>
        <v>0</v>
      </c>
      <c r="Z2455" t="str">
        <f>IF(Append1[[#This Row],[total_eve_charge]]&lt;=15,"Low",
IF(Append1[[#This Row],[total_eve_charge]]&lt;=19,"Medium","High"))</f>
        <v>Medium</v>
      </c>
      <c r="AA2455" s="1" t="str">
        <f>IF(Append1[[#This Row],[total_day_charge]]&gt;30,"Heavy User",
IF(Append1[[#This Row],[total_eve_charge]]&gt;20,"Evening User",
IF(Append1[[#This Row],[total_night_charge]]&gt;10,"Night User","Low User")))</f>
        <v>Low User</v>
      </c>
    </row>
    <row r="2456" spans="1:27" hidden="1" x14ac:dyDescent="0.3">
      <c r="A2456">
        <v>1705</v>
      </c>
      <c r="B2456" s="1" t="s">
        <v>72</v>
      </c>
      <c r="C2456">
        <v>89</v>
      </c>
      <c r="D2456" s="1" t="s">
        <v>32</v>
      </c>
      <c r="E2456" s="1">
        <v>0</v>
      </c>
      <c r="F2456" s="1" t="s">
        <v>23</v>
      </c>
      <c r="G2456">
        <v>0</v>
      </c>
      <c r="H2456" t="str">
        <f>IF(Append1[[#This Row],[number_vmail_messages]]&lt;=10, "Low",
IF(Append1[[#This Row],[number_vmail_messages]]&lt;=25, "Medium", "High"))</f>
        <v>Low</v>
      </c>
      <c r="I2456">
        <v>105.9</v>
      </c>
      <c r="J2456">
        <v>151</v>
      </c>
      <c r="K2456">
        <v>18</v>
      </c>
      <c r="L2456">
        <v>189.6</v>
      </c>
      <c r="M2456">
        <v>142</v>
      </c>
      <c r="N2456">
        <v>16.12</v>
      </c>
      <c r="O2456">
        <v>170.9</v>
      </c>
      <c r="P2456">
        <v>67</v>
      </c>
      <c r="Q2456">
        <v>7.69</v>
      </c>
      <c r="R2456">
        <v>12.7</v>
      </c>
      <c r="S2456">
        <v>7</v>
      </c>
      <c r="T2456">
        <v>3.43</v>
      </c>
      <c r="U2456" t="str">
        <f>IF(Append1[[#This Row],[total_intl_charge]] &lt;= MEDIAN(Append1[total_intl_charge]), "Low", "High")</f>
        <v>High</v>
      </c>
      <c r="V2456">
        <v>0</v>
      </c>
      <c r="W2456" t="s">
        <v>23</v>
      </c>
      <c r="X2456" s="1" t="s">
        <v>23</v>
      </c>
      <c r="Y2456">
        <f>IF(Append1[[#This Row],[churn]]="yes", 1,0)</f>
        <v>0</v>
      </c>
      <c r="Z2456" t="str">
        <f>IF(Append1[[#This Row],[total_eve_charge]]&lt;=15,"Low",
IF(Append1[[#This Row],[total_eve_charge]]&lt;=19,"Medium","High"))</f>
        <v>Medium</v>
      </c>
      <c r="AA2456" s="1" t="str">
        <f>IF(Append1[[#This Row],[total_day_charge]]&gt;30,"Heavy User",
IF(Append1[[#This Row],[total_eve_charge]]&gt;20,"Evening User",
IF(Append1[[#This Row],[total_night_charge]]&gt;10,"Night User","Low User")))</f>
        <v>Low User</v>
      </c>
    </row>
    <row r="2457" spans="1:27" hidden="1" x14ac:dyDescent="0.3">
      <c r="A2457">
        <v>1706</v>
      </c>
      <c r="B2457" s="1" t="s">
        <v>30</v>
      </c>
      <c r="C2457">
        <v>134</v>
      </c>
      <c r="D2457" s="1" t="s">
        <v>32</v>
      </c>
      <c r="E2457" s="1">
        <v>0</v>
      </c>
      <c r="F2457" s="1" t="s">
        <v>23</v>
      </c>
      <c r="G2457">
        <v>0</v>
      </c>
      <c r="H2457" t="str">
        <f>IF(Append1[[#This Row],[number_vmail_messages]]&lt;=10, "Low",
IF(Append1[[#This Row],[number_vmail_messages]]&lt;=25, "Medium", "High"))</f>
        <v>Low</v>
      </c>
      <c r="I2457">
        <v>183.8</v>
      </c>
      <c r="J2457">
        <v>111</v>
      </c>
      <c r="K2457">
        <v>31.25</v>
      </c>
      <c r="L2457">
        <v>123.5</v>
      </c>
      <c r="M2457">
        <v>92</v>
      </c>
      <c r="N2457">
        <v>10.5</v>
      </c>
      <c r="O2457">
        <v>160.69999999999999</v>
      </c>
      <c r="P2457">
        <v>105</v>
      </c>
      <c r="Q2457">
        <v>7.23</v>
      </c>
      <c r="R2457">
        <v>6.1</v>
      </c>
      <c r="S2457">
        <v>2</v>
      </c>
      <c r="T2457">
        <v>1.65</v>
      </c>
      <c r="U2457" t="str">
        <f>IF(Append1[[#This Row],[total_intl_charge]] &lt;= MEDIAN(Append1[total_intl_charge]), "Low", "High")</f>
        <v>Low</v>
      </c>
      <c r="V2457">
        <v>1</v>
      </c>
      <c r="W2457" t="s">
        <v>23</v>
      </c>
      <c r="X2457" s="1" t="s">
        <v>23</v>
      </c>
      <c r="Y2457">
        <f>IF(Append1[[#This Row],[churn]]="yes", 1,0)</f>
        <v>0</v>
      </c>
      <c r="Z2457" t="str">
        <f>IF(Append1[[#This Row],[total_eve_charge]]&lt;=15,"Low",
IF(Append1[[#This Row],[total_eve_charge]]&lt;=19,"Medium","High"))</f>
        <v>Low</v>
      </c>
      <c r="AA2457" s="1" t="str">
        <f>IF(Append1[[#This Row],[total_day_charge]]&gt;30,"Heavy User",
IF(Append1[[#This Row],[total_eve_charge]]&gt;20,"Evening User",
IF(Append1[[#This Row],[total_night_charge]]&gt;10,"Night User","Low User")))</f>
        <v>Heavy User</v>
      </c>
    </row>
    <row r="2458" spans="1:27" hidden="1" x14ac:dyDescent="0.3">
      <c r="A2458">
        <v>1707</v>
      </c>
      <c r="B2458" s="1" t="s">
        <v>64</v>
      </c>
      <c r="C2458">
        <v>92</v>
      </c>
      <c r="D2458" s="1" t="s">
        <v>22</v>
      </c>
      <c r="E2458" s="1">
        <v>0</v>
      </c>
      <c r="F2458" s="1" t="s">
        <v>23</v>
      </c>
      <c r="G2458">
        <v>0</v>
      </c>
      <c r="H2458" t="str">
        <f>IF(Append1[[#This Row],[number_vmail_messages]]&lt;=10, "Low",
IF(Append1[[#This Row],[number_vmail_messages]]&lt;=25, "Medium", "High"))</f>
        <v>Low</v>
      </c>
      <c r="I2458">
        <v>196.5</v>
      </c>
      <c r="J2458">
        <v>82</v>
      </c>
      <c r="K2458">
        <v>33.409999999999997</v>
      </c>
      <c r="L2458">
        <v>190</v>
      </c>
      <c r="M2458">
        <v>89</v>
      </c>
      <c r="N2458">
        <v>16.149999999999999</v>
      </c>
      <c r="O2458">
        <v>163.19999999999999</v>
      </c>
      <c r="P2458">
        <v>99</v>
      </c>
      <c r="Q2458">
        <v>7.34</v>
      </c>
      <c r="R2458">
        <v>10.8</v>
      </c>
      <c r="S2458">
        <v>2</v>
      </c>
      <c r="T2458">
        <v>2.92</v>
      </c>
      <c r="U2458" t="str">
        <f>IF(Append1[[#This Row],[total_intl_charge]] &lt;= MEDIAN(Append1[total_intl_charge]), "Low", "High")</f>
        <v>High</v>
      </c>
      <c r="V2458">
        <v>2</v>
      </c>
      <c r="W2458" t="s">
        <v>23</v>
      </c>
      <c r="X2458" s="1" t="s">
        <v>23</v>
      </c>
      <c r="Y2458">
        <f>IF(Append1[[#This Row],[churn]]="yes", 1,0)</f>
        <v>0</v>
      </c>
      <c r="Z2458" t="str">
        <f>IF(Append1[[#This Row],[total_eve_charge]]&lt;=15,"Low",
IF(Append1[[#This Row],[total_eve_charge]]&lt;=19,"Medium","High"))</f>
        <v>Medium</v>
      </c>
      <c r="AA2458" s="1" t="str">
        <f>IF(Append1[[#This Row],[total_day_charge]]&gt;30,"Heavy User",
IF(Append1[[#This Row],[total_eve_charge]]&gt;20,"Evening User",
IF(Append1[[#This Row],[total_night_charge]]&gt;10,"Night User","Low User")))</f>
        <v>Heavy User</v>
      </c>
    </row>
    <row r="2459" spans="1:27" hidden="1" x14ac:dyDescent="0.3">
      <c r="A2459">
        <v>1708</v>
      </c>
      <c r="B2459" s="1" t="s">
        <v>62</v>
      </c>
      <c r="C2459">
        <v>87</v>
      </c>
      <c r="D2459" s="1" t="s">
        <v>26</v>
      </c>
      <c r="E2459" s="1">
        <v>0</v>
      </c>
      <c r="F2459" s="1" t="s">
        <v>23</v>
      </c>
      <c r="G2459">
        <v>0</v>
      </c>
      <c r="H2459" t="str">
        <f>IF(Append1[[#This Row],[number_vmail_messages]]&lt;=10, "Low",
IF(Append1[[#This Row],[number_vmail_messages]]&lt;=25, "Medium", "High"))</f>
        <v>Low</v>
      </c>
      <c r="I2459">
        <v>184.5</v>
      </c>
      <c r="J2459">
        <v>81</v>
      </c>
      <c r="K2459">
        <v>31.37</v>
      </c>
      <c r="L2459">
        <v>172</v>
      </c>
      <c r="M2459">
        <v>103</v>
      </c>
      <c r="N2459">
        <v>14.62</v>
      </c>
      <c r="O2459">
        <v>183.4</v>
      </c>
      <c r="P2459">
        <v>96</v>
      </c>
      <c r="Q2459">
        <v>8.25</v>
      </c>
      <c r="R2459">
        <v>13.7</v>
      </c>
      <c r="S2459">
        <v>3</v>
      </c>
      <c r="T2459">
        <v>3.7</v>
      </c>
      <c r="U2459" t="str">
        <f>IF(Append1[[#This Row],[total_intl_charge]] &lt;= MEDIAN(Append1[total_intl_charge]), "Low", "High")</f>
        <v>High</v>
      </c>
      <c r="V2459">
        <v>3</v>
      </c>
      <c r="W2459" t="s">
        <v>23</v>
      </c>
      <c r="X2459" s="1" t="s">
        <v>23</v>
      </c>
      <c r="Y2459">
        <f>IF(Append1[[#This Row],[churn]]="yes", 1,0)</f>
        <v>0</v>
      </c>
      <c r="Z2459" t="str">
        <f>IF(Append1[[#This Row],[total_eve_charge]]&lt;=15,"Low",
IF(Append1[[#This Row],[total_eve_charge]]&lt;=19,"Medium","High"))</f>
        <v>Low</v>
      </c>
      <c r="AA2459" s="1" t="str">
        <f>IF(Append1[[#This Row],[total_day_charge]]&gt;30,"Heavy User",
IF(Append1[[#This Row],[total_eve_charge]]&gt;20,"Evening User",
IF(Append1[[#This Row],[total_night_charge]]&gt;10,"Night User","Low User")))</f>
        <v>Heavy User</v>
      </c>
    </row>
    <row r="2460" spans="1:27" hidden="1" x14ac:dyDescent="0.3">
      <c r="A2460">
        <v>1709</v>
      </c>
      <c r="B2460" s="1" t="s">
        <v>29</v>
      </c>
      <c r="C2460">
        <v>64</v>
      </c>
      <c r="D2460" s="1" t="s">
        <v>32</v>
      </c>
      <c r="E2460" s="1">
        <v>0</v>
      </c>
      <c r="F2460" s="1" t="s">
        <v>23</v>
      </c>
      <c r="G2460">
        <v>0</v>
      </c>
      <c r="H2460" t="str">
        <f>IF(Append1[[#This Row],[number_vmail_messages]]&lt;=10, "Low",
IF(Append1[[#This Row],[number_vmail_messages]]&lt;=25, "Medium", "High"))</f>
        <v>Low</v>
      </c>
      <c r="I2460">
        <v>261.89999999999998</v>
      </c>
      <c r="J2460">
        <v>113</v>
      </c>
      <c r="K2460">
        <v>44.52</v>
      </c>
      <c r="L2460">
        <v>148.1</v>
      </c>
      <c r="M2460">
        <v>99</v>
      </c>
      <c r="N2460">
        <v>12.59</v>
      </c>
      <c r="O2460">
        <v>145.19999999999999</v>
      </c>
      <c r="P2460">
        <v>74</v>
      </c>
      <c r="Q2460">
        <v>6.53</v>
      </c>
      <c r="R2460">
        <v>13.8</v>
      </c>
      <c r="S2460">
        <v>4</v>
      </c>
      <c r="T2460">
        <v>3.73</v>
      </c>
      <c r="U2460" t="str">
        <f>IF(Append1[[#This Row],[total_intl_charge]] &lt;= MEDIAN(Append1[total_intl_charge]), "Low", "High")</f>
        <v>High</v>
      </c>
      <c r="V2460">
        <v>0</v>
      </c>
      <c r="W2460" t="s">
        <v>23</v>
      </c>
      <c r="X2460" s="1" t="s">
        <v>23</v>
      </c>
      <c r="Y2460">
        <f>IF(Append1[[#This Row],[churn]]="yes", 1,0)</f>
        <v>0</v>
      </c>
      <c r="Z2460" t="str">
        <f>IF(Append1[[#This Row],[total_eve_charge]]&lt;=15,"Low",
IF(Append1[[#This Row],[total_eve_charge]]&lt;=19,"Medium","High"))</f>
        <v>Low</v>
      </c>
      <c r="AA2460" s="1" t="str">
        <f>IF(Append1[[#This Row],[total_day_charge]]&gt;30,"Heavy User",
IF(Append1[[#This Row],[total_eve_charge]]&gt;20,"Evening User",
IF(Append1[[#This Row],[total_night_charge]]&gt;10,"Night User","Low User")))</f>
        <v>Heavy User</v>
      </c>
    </row>
    <row r="2461" spans="1:27" hidden="1" x14ac:dyDescent="0.3">
      <c r="A2461">
        <v>1710</v>
      </c>
      <c r="B2461" s="1" t="s">
        <v>61</v>
      </c>
      <c r="C2461">
        <v>80</v>
      </c>
      <c r="D2461" s="1" t="s">
        <v>26</v>
      </c>
      <c r="E2461" s="1">
        <v>0</v>
      </c>
      <c r="F2461" s="1" t="s">
        <v>23</v>
      </c>
      <c r="G2461">
        <v>0</v>
      </c>
      <c r="H2461" t="str">
        <f>IF(Append1[[#This Row],[number_vmail_messages]]&lt;=10, "Low",
IF(Append1[[#This Row],[number_vmail_messages]]&lt;=25, "Medium", "High"))</f>
        <v>Low</v>
      </c>
      <c r="I2461">
        <v>202.4</v>
      </c>
      <c r="J2461">
        <v>118</v>
      </c>
      <c r="K2461">
        <v>34.409999999999997</v>
      </c>
      <c r="L2461">
        <v>260.2</v>
      </c>
      <c r="M2461">
        <v>67</v>
      </c>
      <c r="N2461">
        <v>22.12</v>
      </c>
      <c r="O2461">
        <v>177.4</v>
      </c>
      <c r="P2461">
        <v>112</v>
      </c>
      <c r="Q2461">
        <v>7.98</v>
      </c>
      <c r="R2461">
        <v>9.1999999999999993</v>
      </c>
      <c r="S2461">
        <v>5</v>
      </c>
      <c r="T2461">
        <v>2.48</v>
      </c>
      <c r="U2461" t="str">
        <f>IF(Append1[[#This Row],[total_intl_charge]] &lt;= MEDIAN(Append1[total_intl_charge]), "Low", "High")</f>
        <v>Low</v>
      </c>
      <c r="V2461">
        <v>3</v>
      </c>
      <c r="W2461" t="s">
        <v>23</v>
      </c>
      <c r="X2461" s="1" t="s">
        <v>23</v>
      </c>
      <c r="Y2461">
        <f>IF(Append1[[#This Row],[churn]]="yes", 1,0)</f>
        <v>0</v>
      </c>
      <c r="Z2461" t="str">
        <f>IF(Append1[[#This Row],[total_eve_charge]]&lt;=15,"Low",
IF(Append1[[#This Row],[total_eve_charge]]&lt;=19,"Medium","High"))</f>
        <v>High</v>
      </c>
      <c r="AA2461" s="1" t="str">
        <f>IF(Append1[[#This Row],[total_day_charge]]&gt;30,"Heavy User",
IF(Append1[[#This Row],[total_eve_charge]]&gt;20,"Evening User",
IF(Append1[[#This Row],[total_night_charge]]&gt;10,"Night User","Low User")))</f>
        <v>Heavy User</v>
      </c>
    </row>
    <row r="2462" spans="1:27" x14ac:dyDescent="0.3">
      <c r="A2462">
        <v>1711</v>
      </c>
      <c r="B2462" s="1" t="s">
        <v>35</v>
      </c>
      <c r="C2462">
        <v>153</v>
      </c>
      <c r="D2462" s="1" t="s">
        <v>22</v>
      </c>
      <c r="E2462" s="1">
        <v>0</v>
      </c>
      <c r="F2462" s="1" t="s">
        <v>24</v>
      </c>
      <c r="G2462">
        <v>22</v>
      </c>
      <c r="H2462" t="str">
        <f>IF(Append1[[#This Row],[number_vmail_messages]]&lt;=10, "Low",
IF(Append1[[#This Row],[number_vmail_messages]]&lt;=25, "Medium", "High"))</f>
        <v>Medium</v>
      </c>
      <c r="I2462">
        <v>167.7</v>
      </c>
      <c r="J2462">
        <v>104</v>
      </c>
      <c r="K2462">
        <v>28.51</v>
      </c>
      <c r="L2462">
        <v>246.8</v>
      </c>
      <c r="M2462">
        <v>91</v>
      </c>
      <c r="N2462">
        <v>20.98</v>
      </c>
      <c r="O2462">
        <v>203.9</v>
      </c>
      <c r="P2462">
        <v>117</v>
      </c>
      <c r="Q2462">
        <v>9.18</v>
      </c>
      <c r="R2462">
        <v>7.5</v>
      </c>
      <c r="S2462">
        <v>11</v>
      </c>
      <c r="T2462">
        <v>2.0299999999999998</v>
      </c>
      <c r="U2462" t="str">
        <f>IF(Append1[[#This Row],[total_intl_charge]] &lt;= MEDIAN(Append1[total_intl_charge]), "Low", "High")</f>
        <v>Low</v>
      </c>
      <c r="V2462">
        <v>1</v>
      </c>
      <c r="W2462" t="s">
        <v>23</v>
      </c>
      <c r="X2462" s="1" t="s">
        <v>23</v>
      </c>
      <c r="Y2462">
        <f>IF(Append1[[#This Row],[churn]]="yes", 1,0)</f>
        <v>0</v>
      </c>
      <c r="Z2462" t="str">
        <f>IF(Append1[[#This Row],[total_eve_charge]]&lt;=15,"Low",
IF(Append1[[#This Row],[total_eve_charge]]&lt;=19,"Medium","High"))</f>
        <v>High</v>
      </c>
      <c r="AA2462" s="1" t="str">
        <f>IF(Append1[[#This Row],[total_day_charge]]&gt;30,"Heavy User",
IF(Append1[[#This Row],[total_eve_charge]]&gt;20,"Evening User",
IF(Append1[[#This Row],[total_night_charge]]&gt;10,"Night User","Low User")))</f>
        <v>Evening User</v>
      </c>
    </row>
    <row r="2463" spans="1:27" x14ac:dyDescent="0.3">
      <c r="A2463">
        <v>1712</v>
      </c>
      <c r="B2463" s="1" t="s">
        <v>44</v>
      </c>
      <c r="C2463">
        <v>104</v>
      </c>
      <c r="D2463" s="1" t="s">
        <v>22</v>
      </c>
      <c r="E2463" s="1">
        <v>0</v>
      </c>
      <c r="F2463" s="1" t="s">
        <v>24</v>
      </c>
      <c r="G2463">
        <v>26</v>
      </c>
      <c r="H2463" t="str">
        <f>IF(Append1[[#This Row],[number_vmail_messages]]&lt;=10, "Low",
IF(Append1[[#This Row],[number_vmail_messages]]&lt;=25, "Medium", "High"))</f>
        <v>High</v>
      </c>
      <c r="I2463">
        <v>189.1</v>
      </c>
      <c r="J2463">
        <v>112</v>
      </c>
      <c r="K2463">
        <v>32.15</v>
      </c>
      <c r="L2463">
        <v>178.2</v>
      </c>
      <c r="M2463">
        <v>97</v>
      </c>
      <c r="N2463">
        <v>15.15</v>
      </c>
      <c r="O2463">
        <v>199.3</v>
      </c>
      <c r="P2463">
        <v>104</v>
      </c>
      <c r="Q2463">
        <v>8.9700000000000006</v>
      </c>
      <c r="R2463">
        <v>11.1</v>
      </c>
      <c r="S2463">
        <v>4</v>
      </c>
      <c r="T2463">
        <v>3</v>
      </c>
      <c r="U2463" t="str">
        <f>IF(Append1[[#This Row],[total_intl_charge]] &lt;= MEDIAN(Append1[total_intl_charge]), "Low", "High")</f>
        <v>High</v>
      </c>
      <c r="V2463">
        <v>1</v>
      </c>
      <c r="W2463" t="s">
        <v>23</v>
      </c>
      <c r="X2463" s="1" t="s">
        <v>23</v>
      </c>
      <c r="Y2463">
        <f>IF(Append1[[#This Row],[churn]]="yes", 1,0)</f>
        <v>0</v>
      </c>
      <c r="Z2463" t="str">
        <f>IF(Append1[[#This Row],[total_eve_charge]]&lt;=15,"Low",
IF(Append1[[#This Row],[total_eve_charge]]&lt;=19,"Medium","High"))</f>
        <v>Medium</v>
      </c>
      <c r="AA2463" s="1" t="str">
        <f>IF(Append1[[#This Row],[total_day_charge]]&gt;30,"Heavy User",
IF(Append1[[#This Row],[total_eve_charge]]&gt;20,"Evening User",
IF(Append1[[#This Row],[total_night_charge]]&gt;10,"Night User","Low User")))</f>
        <v>Heavy User</v>
      </c>
    </row>
    <row r="2464" spans="1:27" hidden="1" x14ac:dyDescent="0.3">
      <c r="A2464">
        <v>1713</v>
      </c>
      <c r="B2464" s="1" t="s">
        <v>50</v>
      </c>
      <c r="C2464">
        <v>87</v>
      </c>
      <c r="D2464" s="1" t="s">
        <v>22</v>
      </c>
      <c r="E2464" s="1">
        <v>0</v>
      </c>
      <c r="F2464" s="1" t="s">
        <v>23</v>
      </c>
      <c r="G2464">
        <v>0</v>
      </c>
      <c r="H2464" t="str">
        <f>IF(Append1[[#This Row],[number_vmail_messages]]&lt;=10, "Low",
IF(Append1[[#This Row],[number_vmail_messages]]&lt;=25, "Medium", "High"))</f>
        <v>Low</v>
      </c>
      <c r="I2464">
        <v>205.2</v>
      </c>
      <c r="J2464">
        <v>106</v>
      </c>
      <c r="K2464">
        <v>34.880000000000003</v>
      </c>
      <c r="L2464">
        <v>99.5</v>
      </c>
      <c r="M2464">
        <v>122</v>
      </c>
      <c r="N2464">
        <v>8.4600000000000009</v>
      </c>
      <c r="O2464">
        <v>189.5</v>
      </c>
      <c r="P2464">
        <v>75</v>
      </c>
      <c r="Q2464">
        <v>8.5299999999999994</v>
      </c>
      <c r="R2464">
        <v>13.4</v>
      </c>
      <c r="S2464">
        <v>3</v>
      </c>
      <c r="T2464">
        <v>3.62</v>
      </c>
      <c r="U2464" t="str">
        <f>IF(Append1[[#This Row],[total_intl_charge]] &lt;= MEDIAN(Append1[total_intl_charge]), "Low", "High")</f>
        <v>High</v>
      </c>
      <c r="V2464">
        <v>1</v>
      </c>
      <c r="W2464" t="s">
        <v>23</v>
      </c>
      <c r="X2464" s="1" t="s">
        <v>23</v>
      </c>
      <c r="Y2464">
        <f>IF(Append1[[#This Row],[churn]]="yes", 1,0)</f>
        <v>0</v>
      </c>
      <c r="Z2464" t="str">
        <f>IF(Append1[[#This Row],[total_eve_charge]]&lt;=15,"Low",
IF(Append1[[#This Row],[total_eve_charge]]&lt;=19,"Medium","High"))</f>
        <v>Low</v>
      </c>
      <c r="AA2464" s="1" t="str">
        <f>IF(Append1[[#This Row],[total_day_charge]]&gt;30,"Heavy User",
IF(Append1[[#This Row],[total_eve_charge]]&gt;20,"Evening User",
IF(Append1[[#This Row],[total_night_charge]]&gt;10,"Night User","Low User")))</f>
        <v>Heavy User</v>
      </c>
    </row>
    <row r="2465" spans="1:27" x14ac:dyDescent="0.3">
      <c r="A2465">
        <v>1714</v>
      </c>
      <c r="B2465" s="1" t="s">
        <v>49</v>
      </c>
      <c r="C2465">
        <v>159</v>
      </c>
      <c r="D2465" s="1" t="s">
        <v>22</v>
      </c>
      <c r="E2465" s="1">
        <v>0</v>
      </c>
      <c r="F2465" s="1" t="s">
        <v>24</v>
      </c>
      <c r="G2465">
        <v>23</v>
      </c>
      <c r="H2465" t="str">
        <f>IF(Append1[[#This Row],[number_vmail_messages]]&lt;=10, "Low",
IF(Append1[[#This Row],[number_vmail_messages]]&lt;=25, "Medium", "High"))</f>
        <v>Medium</v>
      </c>
      <c r="I2465">
        <v>153.6</v>
      </c>
      <c r="J2465">
        <v>93</v>
      </c>
      <c r="K2465">
        <v>26.11</v>
      </c>
      <c r="L2465">
        <v>216.9</v>
      </c>
      <c r="M2465">
        <v>88</v>
      </c>
      <c r="N2465">
        <v>18.440000000000001</v>
      </c>
      <c r="O2465">
        <v>161.30000000000001</v>
      </c>
      <c r="P2465">
        <v>91</v>
      </c>
      <c r="Q2465">
        <v>7.26</v>
      </c>
      <c r="R2465">
        <v>12.6</v>
      </c>
      <c r="S2465">
        <v>3</v>
      </c>
      <c r="T2465">
        <v>3.4</v>
      </c>
      <c r="U2465" t="str">
        <f>IF(Append1[[#This Row],[total_intl_charge]] &lt;= MEDIAN(Append1[total_intl_charge]), "Low", "High")</f>
        <v>High</v>
      </c>
      <c r="V2465">
        <v>2</v>
      </c>
      <c r="W2465" t="s">
        <v>23</v>
      </c>
      <c r="X2465" s="1" t="s">
        <v>23</v>
      </c>
      <c r="Y2465">
        <f>IF(Append1[[#This Row],[churn]]="yes", 1,0)</f>
        <v>0</v>
      </c>
      <c r="Z2465" t="str">
        <f>IF(Append1[[#This Row],[total_eve_charge]]&lt;=15,"Low",
IF(Append1[[#This Row],[total_eve_charge]]&lt;=19,"Medium","High"))</f>
        <v>Medium</v>
      </c>
      <c r="AA2465" s="1" t="str">
        <f>IF(Append1[[#This Row],[total_day_charge]]&gt;30,"Heavy User",
IF(Append1[[#This Row],[total_eve_charge]]&gt;20,"Evening User",
IF(Append1[[#This Row],[total_night_charge]]&gt;10,"Night User","Low User")))</f>
        <v>Low User</v>
      </c>
    </row>
    <row r="2466" spans="1:27" hidden="1" x14ac:dyDescent="0.3">
      <c r="A2466">
        <v>1715</v>
      </c>
      <c r="B2466" s="1" t="s">
        <v>57</v>
      </c>
      <c r="C2466">
        <v>119</v>
      </c>
      <c r="D2466" s="1" t="s">
        <v>26</v>
      </c>
      <c r="E2466" s="1">
        <v>0</v>
      </c>
      <c r="F2466" s="1" t="s">
        <v>23</v>
      </c>
      <c r="G2466">
        <v>0</v>
      </c>
      <c r="H2466" t="str">
        <f>IF(Append1[[#This Row],[number_vmail_messages]]&lt;=10, "Low",
IF(Append1[[#This Row],[number_vmail_messages]]&lt;=25, "Medium", "High"))</f>
        <v>Low</v>
      </c>
      <c r="I2466">
        <v>154.5</v>
      </c>
      <c r="J2466">
        <v>129</v>
      </c>
      <c r="K2466">
        <v>26.27</v>
      </c>
      <c r="L2466">
        <v>193.6</v>
      </c>
      <c r="M2466">
        <v>87</v>
      </c>
      <c r="N2466">
        <v>16.46</v>
      </c>
      <c r="O2466">
        <v>180.9</v>
      </c>
      <c r="P2466">
        <v>145</v>
      </c>
      <c r="Q2466">
        <v>8.14</v>
      </c>
      <c r="R2466">
        <v>13.4</v>
      </c>
      <c r="S2466">
        <v>3</v>
      </c>
      <c r="T2466">
        <v>3.62</v>
      </c>
      <c r="U2466" t="str">
        <f>IF(Append1[[#This Row],[total_intl_charge]] &lt;= MEDIAN(Append1[total_intl_charge]), "Low", "High")</f>
        <v>High</v>
      </c>
      <c r="V2466">
        <v>2</v>
      </c>
      <c r="W2466" t="s">
        <v>23</v>
      </c>
      <c r="X2466" s="1" t="s">
        <v>23</v>
      </c>
      <c r="Y2466">
        <f>IF(Append1[[#This Row],[churn]]="yes", 1,0)</f>
        <v>0</v>
      </c>
      <c r="Z2466" t="str">
        <f>IF(Append1[[#This Row],[total_eve_charge]]&lt;=15,"Low",
IF(Append1[[#This Row],[total_eve_charge]]&lt;=19,"Medium","High"))</f>
        <v>Medium</v>
      </c>
      <c r="AA2466" s="1" t="str">
        <f>IF(Append1[[#This Row],[total_day_charge]]&gt;30,"Heavy User",
IF(Append1[[#This Row],[total_eve_charge]]&gt;20,"Evening User",
IF(Append1[[#This Row],[total_night_charge]]&gt;10,"Night User","Low User")))</f>
        <v>Low User</v>
      </c>
    </row>
    <row r="2467" spans="1:27" hidden="1" x14ac:dyDescent="0.3">
      <c r="A2467">
        <v>1716</v>
      </c>
      <c r="B2467" s="1" t="s">
        <v>74</v>
      </c>
      <c r="C2467">
        <v>69</v>
      </c>
      <c r="D2467" s="1" t="s">
        <v>22</v>
      </c>
      <c r="E2467" s="1">
        <v>0</v>
      </c>
      <c r="F2467" s="1" t="s">
        <v>23</v>
      </c>
      <c r="G2467">
        <v>0</v>
      </c>
      <c r="H2467" t="str">
        <f>IF(Append1[[#This Row],[number_vmail_messages]]&lt;=10, "Low",
IF(Append1[[#This Row],[number_vmail_messages]]&lt;=25, "Medium", "High"))</f>
        <v>Low</v>
      </c>
      <c r="I2467">
        <v>153.69999999999999</v>
      </c>
      <c r="J2467">
        <v>109</v>
      </c>
      <c r="K2467">
        <v>26.13</v>
      </c>
      <c r="L2467">
        <v>194</v>
      </c>
      <c r="M2467">
        <v>105</v>
      </c>
      <c r="N2467">
        <v>16.489999999999998</v>
      </c>
      <c r="O2467">
        <v>256.10000000000002</v>
      </c>
      <c r="P2467">
        <v>114</v>
      </c>
      <c r="Q2467">
        <v>11.52</v>
      </c>
      <c r="R2467">
        <v>14.1</v>
      </c>
      <c r="S2467">
        <v>6</v>
      </c>
      <c r="T2467">
        <v>3.81</v>
      </c>
      <c r="U2467" t="str">
        <f>IF(Append1[[#This Row],[total_intl_charge]] &lt;= MEDIAN(Append1[total_intl_charge]), "Low", "High")</f>
        <v>High</v>
      </c>
      <c r="V2467">
        <v>1</v>
      </c>
      <c r="W2467" t="s">
        <v>23</v>
      </c>
      <c r="X2467" s="1" t="s">
        <v>23</v>
      </c>
      <c r="Y2467">
        <f>IF(Append1[[#This Row],[churn]]="yes", 1,0)</f>
        <v>0</v>
      </c>
      <c r="Z2467" t="str">
        <f>IF(Append1[[#This Row],[total_eve_charge]]&lt;=15,"Low",
IF(Append1[[#This Row],[total_eve_charge]]&lt;=19,"Medium","High"))</f>
        <v>Medium</v>
      </c>
      <c r="AA2467" s="1" t="str">
        <f>IF(Append1[[#This Row],[total_day_charge]]&gt;30,"Heavy User",
IF(Append1[[#This Row],[total_eve_charge]]&gt;20,"Evening User",
IF(Append1[[#This Row],[total_night_charge]]&gt;10,"Night User","Low User")))</f>
        <v>Night User</v>
      </c>
    </row>
    <row r="2468" spans="1:27" x14ac:dyDescent="0.3">
      <c r="A2468">
        <v>1717</v>
      </c>
      <c r="B2468" s="1" t="s">
        <v>30</v>
      </c>
      <c r="C2468">
        <v>87</v>
      </c>
      <c r="D2468" s="1" t="s">
        <v>32</v>
      </c>
      <c r="E2468" s="1">
        <v>1</v>
      </c>
      <c r="F2468" s="1" t="s">
        <v>24</v>
      </c>
      <c r="G2468">
        <v>36</v>
      </c>
      <c r="H2468" t="str">
        <f>IF(Append1[[#This Row],[number_vmail_messages]]&lt;=10, "Low",
IF(Append1[[#This Row],[number_vmail_messages]]&lt;=25, "Medium", "High"))</f>
        <v>High</v>
      </c>
      <c r="I2468">
        <v>171.2</v>
      </c>
      <c r="J2468">
        <v>138</v>
      </c>
      <c r="K2468">
        <v>29.1</v>
      </c>
      <c r="L2468">
        <v>185.8</v>
      </c>
      <c r="M2468">
        <v>102</v>
      </c>
      <c r="N2468">
        <v>15.79</v>
      </c>
      <c r="O2468">
        <v>227.6</v>
      </c>
      <c r="P2468">
        <v>97</v>
      </c>
      <c r="Q2468">
        <v>10.24</v>
      </c>
      <c r="R2468">
        <v>10.8</v>
      </c>
      <c r="S2468">
        <v>3</v>
      </c>
      <c r="T2468">
        <v>2.92</v>
      </c>
      <c r="U2468" t="str">
        <f>IF(Append1[[#This Row],[total_intl_charge]] &lt;= MEDIAN(Append1[total_intl_charge]), "Low", "High")</f>
        <v>High</v>
      </c>
      <c r="V2468">
        <v>1</v>
      </c>
      <c r="W2468" t="s">
        <v>23</v>
      </c>
      <c r="X2468" s="1" t="s">
        <v>24</v>
      </c>
      <c r="Y2468">
        <f>IF(Append1[[#This Row],[churn]]="yes", 1,0)</f>
        <v>0</v>
      </c>
      <c r="Z2468" t="str">
        <f>IF(Append1[[#This Row],[total_eve_charge]]&lt;=15,"Low",
IF(Append1[[#This Row],[total_eve_charge]]&lt;=19,"Medium","High"))</f>
        <v>Medium</v>
      </c>
      <c r="AA2468" s="1" t="str">
        <f>IF(Append1[[#This Row],[total_day_charge]]&gt;30,"Heavy User",
IF(Append1[[#This Row],[total_eve_charge]]&gt;20,"Evening User",
IF(Append1[[#This Row],[total_night_charge]]&gt;10,"Night User","Low User")))</f>
        <v>Night User</v>
      </c>
    </row>
    <row r="2469" spans="1:27" hidden="1" x14ac:dyDescent="0.3">
      <c r="A2469">
        <v>1718</v>
      </c>
      <c r="B2469" s="1" t="s">
        <v>62</v>
      </c>
      <c r="C2469">
        <v>93</v>
      </c>
      <c r="D2469" s="1" t="s">
        <v>26</v>
      </c>
      <c r="E2469" s="1">
        <v>0</v>
      </c>
      <c r="F2469" s="1" t="s">
        <v>23</v>
      </c>
      <c r="G2469">
        <v>0</v>
      </c>
      <c r="H2469" t="str">
        <f>IF(Append1[[#This Row],[number_vmail_messages]]&lt;=10, "Low",
IF(Append1[[#This Row],[number_vmail_messages]]&lt;=25, "Medium", "High"))</f>
        <v>Low</v>
      </c>
      <c r="I2469">
        <v>328.1</v>
      </c>
      <c r="J2469">
        <v>106</v>
      </c>
      <c r="K2469">
        <v>55.78</v>
      </c>
      <c r="L2469">
        <v>151.69999999999999</v>
      </c>
      <c r="M2469">
        <v>89</v>
      </c>
      <c r="N2469">
        <v>12.89</v>
      </c>
      <c r="O2469">
        <v>303.5</v>
      </c>
      <c r="P2469">
        <v>114</v>
      </c>
      <c r="Q2469">
        <v>13.66</v>
      </c>
      <c r="R2469">
        <v>8.6999999999999993</v>
      </c>
      <c r="S2469">
        <v>3</v>
      </c>
      <c r="T2469">
        <v>2.35</v>
      </c>
      <c r="U2469" t="str">
        <f>IF(Append1[[#This Row],[total_intl_charge]] &lt;= MEDIAN(Append1[total_intl_charge]), "Low", "High")</f>
        <v>Low</v>
      </c>
      <c r="V2469">
        <v>1</v>
      </c>
      <c r="W2469" t="s">
        <v>24</v>
      </c>
      <c r="X2469" s="1" t="s">
        <v>23</v>
      </c>
      <c r="Y2469">
        <f>IF(Append1[[#This Row],[churn]]="yes", 1,0)</f>
        <v>1</v>
      </c>
      <c r="Z2469" t="str">
        <f>IF(Append1[[#This Row],[total_eve_charge]]&lt;=15,"Low",
IF(Append1[[#This Row],[total_eve_charge]]&lt;=19,"Medium","High"))</f>
        <v>Low</v>
      </c>
      <c r="AA2469" s="1" t="str">
        <f>IF(Append1[[#This Row],[total_day_charge]]&gt;30,"Heavy User",
IF(Append1[[#This Row],[total_eve_charge]]&gt;20,"Evening User",
IF(Append1[[#This Row],[total_night_charge]]&gt;10,"Night User","Low User")))</f>
        <v>Heavy User</v>
      </c>
    </row>
    <row r="2470" spans="1:27" hidden="1" x14ac:dyDescent="0.3">
      <c r="A2470">
        <v>1719</v>
      </c>
      <c r="B2470" s="1" t="s">
        <v>50</v>
      </c>
      <c r="C2470">
        <v>154</v>
      </c>
      <c r="D2470" s="1" t="s">
        <v>22</v>
      </c>
      <c r="E2470" s="1">
        <v>1</v>
      </c>
      <c r="F2470" s="1" t="s">
        <v>23</v>
      </c>
      <c r="G2470">
        <v>0</v>
      </c>
      <c r="H2470" t="str">
        <f>IF(Append1[[#This Row],[number_vmail_messages]]&lt;=10, "Low",
IF(Append1[[#This Row],[number_vmail_messages]]&lt;=25, "Medium", "High"))</f>
        <v>Low</v>
      </c>
      <c r="I2470">
        <v>145.9</v>
      </c>
      <c r="J2470">
        <v>69</v>
      </c>
      <c r="K2470">
        <v>24.8</v>
      </c>
      <c r="L2470">
        <v>208.2</v>
      </c>
      <c r="M2470">
        <v>141</v>
      </c>
      <c r="N2470">
        <v>17.7</v>
      </c>
      <c r="O2470">
        <v>180.9</v>
      </c>
      <c r="P2470">
        <v>106</v>
      </c>
      <c r="Q2470">
        <v>8.14</v>
      </c>
      <c r="R2470">
        <v>14.4</v>
      </c>
      <c r="S2470">
        <v>10</v>
      </c>
      <c r="T2470">
        <v>3.89</v>
      </c>
      <c r="U2470" t="str">
        <f>IF(Append1[[#This Row],[total_intl_charge]] &lt;= MEDIAN(Append1[total_intl_charge]), "Low", "High")</f>
        <v>High</v>
      </c>
      <c r="V2470">
        <v>0</v>
      </c>
      <c r="W2470" t="s">
        <v>24</v>
      </c>
      <c r="X2470" s="1" t="s">
        <v>24</v>
      </c>
      <c r="Y2470">
        <f>IF(Append1[[#This Row],[churn]]="yes", 1,0)</f>
        <v>1</v>
      </c>
      <c r="Z2470" t="str">
        <f>IF(Append1[[#This Row],[total_eve_charge]]&lt;=15,"Low",
IF(Append1[[#This Row],[total_eve_charge]]&lt;=19,"Medium","High"))</f>
        <v>Medium</v>
      </c>
      <c r="AA2470" s="1" t="str">
        <f>IF(Append1[[#This Row],[total_day_charge]]&gt;30,"Heavy User",
IF(Append1[[#This Row],[total_eve_charge]]&gt;20,"Evening User",
IF(Append1[[#This Row],[total_night_charge]]&gt;10,"Night User","Low User")))</f>
        <v>Low User</v>
      </c>
    </row>
    <row r="2471" spans="1:27" x14ac:dyDescent="0.3">
      <c r="A2471">
        <v>1720</v>
      </c>
      <c r="B2471" s="1" t="s">
        <v>21</v>
      </c>
      <c r="C2471">
        <v>57</v>
      </c>
      <c r="D2471" s="1" t="s">
        <v>22</v>
      </c>
      <c r="E2471" s="1">
        <v>0</v>
      </c>
      <c r="F2471" s="1" t="s">
        <v>24</v>
      </c>
      <c r="G2471">
        <v>37</v>
      </c>
      <c r="H2471" t="str">
        <f>IF(Append1[[#This Row],[number_vmail_messages]]&lt;=10, "Low",
IF(Append1[[#This Row],[number_vmail_messages]]&lt;=25, "Medium", "High"))</f>
        <v>High</v>
      </c>
      <c r="I2471">
        <v>201.2</v>
      </c>
      <c r="J2471">
        <v>76</v>
      </c>
      <c r="K2471">
        <v>34.200000000000003</v>
      </c>
      <c r="L2471">
        <v>280.10000000000002</v>
      </c>
      <c r="M2471">
        <v>122</v>
      </c>
      <c r="N2471">
        <v>23.81</v>
      </c>
      <c r="O2471">
        <v>154.19999999999999</v>
      </c>
      <c r="P2471">
        <v>110</v>
      </c>
      <c r="Q2471">
        <v>6.94</v>
      </c>
      <c r="R2471">
        <v>11.8</v>
      </c>
      <c r="S2471">
        <v>1</v>
      </c>
      <c r="T2471">
        <v>3.19</v>
      </c>
      <c r="U2471" t="str">
        <f>IF(Append1[[#This Row],[total_intl_charge]] &lt;= MEDIAN(Append1[total_intl_charge]), "Low", "High")</f>
        <v>High</v>
      </c>
      <c r="V2471">
        <v>1</v>
      </c>
      <c r="W2471" t="s">
        <v>23</v>
      </c>
      <c r="X2471" s="1" t="s">
        <v>23</v>
      </c>
      <c r="Y2471">
        <f>IF(Append1[[#This Row],[churn]]="yes", 1,0)</f>
        <v>0</v>
      </c>
      <c r="Z2471" t="str">
        <f>IF(Append1[[#This Row],[total_eve_charge]]&lt;=15,"Low",
IF(Append1[[#This Row],[total_eve_charge]]&lt;=19,"Medium","High"))</f>
        <v>High</v>
      </c>
      <c r="AA2471" s="1" t="str">
        <f>IF(Append1[[#This Row],[total_day_charge]]&gt;30,"Heavy User",
IF(Append1[[#This Row],[total_eve_charge]]&gt;20,"Evening User",
IF(Append1[[#This Row],[total_night_charge]]&gt;10,"Night User","Low User")))</f>
        <v>Heavy User</v>
      </c>
    </row>
    <row r="2472" spans="1:27" hidden="1" x14ac:dyDescent="0.3">
      <c r="A2472">
        <v>1721</v>
      </c>
      <c r="B2472" s="1" t="s">
        <v>27</v>
      </c>
      <c r="C2472">
        <v>130</v>
      </c>
      <c r="D2472" s="1" t="s">
        <v>26</v>
      </c>
      <c r="E2472" s="1">
        <v>0</v>
      </c>
      <c r="F2472" s="1" t="s">
        <v>23</v>
      </c>
      <c r="G2472">
        <v>0</v>
      </c>
      <c r="H2472" t="str">
        <f>IF(Append1[[#This Row],[number_vmail_messages]]&lt;=10, "Low",
IF(Append1[[#This Row],[number_vmail_messages]]&lt;=25, "Medium", "High"))</f>
        <v>Low</v>
      </c>
      <c r="I2472">
        <v>139.1</v>
      </c>
      <c r="J2472">
        <v>72</v>
      </c>
      <c r="K2472">
        <v>23.65</v>
      </c>
      <c r="L2472">
        <v>246</v>
      </c>
      <c r="M2472">
        <v>112</v>
      </c>
      <c r="N2472">
        <v>20.91</v>
      </c>
      <c r="O2472">
        <v>207.2</v>
      </c>
      <c r="P2472">
        <v>121</v>
      </c>
      <c r="Q2472">
        <v>9.32</v>
      </c>
      <c r="R2472">
        <v>11.4</v>
      </c>
      <c r="S2472">
        <v>9</v>
      </c>
      <c r="T2472">
        <v>3.08</v>
      </c>
      <c r="U2472" t="str">
        <f>IF(Append1[[#This Row],[total_intl_charge]] &lt;= MEDIAN(Append1[total_intl_charge]), "Low", "High")</f>
        <v>High</v>
      </c>
      <c r="V2472">
        <v>5</v>
      </c>
      <c r="W2472" t="s">
        <v>23</v>
      </c>
      <c r="X2472" s="1" t="s">
        <v>23</v>
      </c>
      <c r="Y2472">
        <f>IF(Append1[[#This Row],[churn]]="yes", 1,0)</f>
        <v>0</v>
      </c>
      <c r="Z2472" t="str">
        <f>IF(Append1[[#This Row],[total_eve_charge]]&lt;=15,"Low",
IF(Append1[[#This Row],[total_eve_charge]]&lt;=19,"Medium","High"))</f>
        <v>High</v>
      </c>
      <c r="AA2472" s="1" t="str">
        <f>IF(Append1[[#This Row],[total_day_charge]]&gt;30,"Heavy User",
IF(Append1[[#This Row],[total_eve_charge]]&gt;20,"Evening User",
IF(Append1[[#This Row],[total_night_charge]]&gt;10,"Night User","Low User")))</f>
        <v>Evening User</v>
      </c>
    </row>
    <row r="2473" spans="1:27" hidden="1" x14ac:dyDescent="0.3">
      <c r="A2473">
        <v>1722</v>
      </c>
      <c r="B2473" s="1" t="s">
        <v>34</v>
      </c>
      <c r="C2473">
        <v>151</v>
      </c>
      <c r="D2473" s="1" t="s">
        <v>22</v>
      </c>
      <c r="E2473" s="1">
        <v>0</v>
      </c>
      <c r="F2473" s="1" t="s">
        <v>23</v>
      </c>
      <c r="G2473">
        <v>0</v>
      </c>
      <c r="H2473" t="str">
        <f>IF(Append1[[#This Row],[number_vmail_messages]]&lt;=10, "Low",
IF(Append1[[#This Row],[number_vmail_messages]]&lt;=25, "Medium", "High"))</f>
        <v>Low</v>
      </c>
      <c r="I2473">
        <v>118.9</v>
      </c>
      <c r="J2473">
        <v>128</v>
      </c>
      <c r="K2473">
        <v>20.21</v>
      </c>
      <c r="L2473">
        <v>278.3</v>
      </c>
      <c r="M2473">
        <v>65</v>
      </c>
      <c r="N2473">
        <v>23.66</v>
      </c>
      <c r="O2473">
        <v>194.8</v>
      </c>
      <c r="P2473">
        <v>61</v>
      </c>
      <c r="Q2473">
        <v>8.77</v>
      </c>
      <c r="R2473">
        <v>13.2</v>
      </c>
      <c r="S2473">
        <v>10</v>
      </c>
      <c r="T2473">
        <v>3.56</v>
      </c>
      <c r="U2473" t="str">
        <f>IF(Append1[[#This Row],[total_intl_charge]] &lt;= MEDIAN(Append1[total_intl_charge]), "Low", "High")</f>
        <v>High</v>
      </c>
      <c r="V2473">
        <v>2</v>
      </c>
      <c r="W2473" t="s">
        <v>23</v>
      </c>
      <c r="X2473" s="1" t="s">
        <v>23</v>
      </c>
      <c r="Y2473">
        <f>IF(Append1[[#This Row],[churn]]="yes", 1,0)</f>
        <v>0</v>
      </c>
      <c r="Z2473" t="str">
        <f>IF(Append1[[#This Row],[total_eve_charge]]&lt;=15,"Low",
IF(Append1[[#This Row],[total_eve_charge]]&lt;=19,"Medium","High"))</f>
        <v>High</v>
      </c>
      <c r="AA2473" s="1" t="str">
        <f>IF(Append1[[#This Row],[total_day_charge]]&gt;30,"Heavy User",
IF(Append1[[#This Row],[total_eve_charge]]&gt;20,"Evening User",
IF(Append1[[#This Row],[total_night_charge]]&gt;10,"Night User","Low User")))</f>
        <v>Evening User</v>
      </c>
    </row>
    <row r="2474" spans="1:27" hidden="1" x14ac:dyDescent="0.3">
      <c r="A2474">
        <v>1723</v>
      </c>
      <c r="B2474" s="1" t="s">
        <v>34</v>
      </c>
      <c r="C2474">
        <v>162</v>
      </c>
      <c r="D2474" s="1" t="s">
        <v>32</v>
      </c>
      <c r="E2474" s="1">
        <v>0</v>
      </c>
      <c r="F2474" s="1" t="s">
        <v>23</v>
      </c>
      <c r="G2474">
        <v>0</v>
      </c>
      <c r="H2474" t="str">
        <f>IF(Append1[[#This Row],[number_vmail_messages]]&lt;=10, "Low",
IF(Append1[[#This Row],[number_vmail_messages]]&lt;=25, "Medium", "High"))</f>
        <v>Low</v>
      </c>
      <c r="I2474">
        <v>217.6</v>
      </c>
      <c r="J2474">
        <v>87</v>
      </c>
      <c r="K2474">
        <v>36.99</v>
      </c>
      <c r="L2474">
        <v>279</v>
      </c>
      <c r="M2474">
        <v>71</v>
      </c>
      <c r="N2474">
        <v>23.72</v>
      </c>
      <c r="O2474">
        <v>250.7</v>
      </c>
      <c r="P2474">
        <v>65</v>
      </c>
      <c r="Q2474">
        <v>11.28</v>
      </c>
      <c r="R2474">
        <v>10.4</v>
      </c>
      <c r="S2474">
        <v>4</v>
      </c>
      <c r="T2474">
        <v>2.81</v>
      </c>
      <c r="U2474" t="str">
        <f>IF(Append1[[#This Row],[total_intl_charge]] &lt;= MEDIAN(Append1[total_intl_charge]), "Low", "High")</f>
        <v>High</v>
      </c>
      <c r="V2474">
        <v>2</v>
      </c>
      <c r="W2474" t="s">
        <v>24</v>
      </c>
      <c r="X2474" s="1" t="s">
        <v>23</v>
      </c>
      <c r="Y2474">
        <f>IF(Append1[[#This Row],[churn]]="yes", 1,0)</f>
        <v>1</v>
      </c>
      <c r="Z2474" t="str">
        <f>IF(Append1[[#This Row],[total_eve_charge]]&lt;=15,"Low",
IF(Append1[[#This Row],[total_eve_charge]]&lt;=19,"Medium","High"))</f>
        <v>High</v>
      </c>
      <c r="AA2474" s="1" t="str">
        <f>IF(Append1[[#This Row],[total_day_charge]]&gt;30,"Heavy User",
IF(Append1[[#This Row],[total_eve_charge]]&gt;20,"Evening User",
IF(Append1[[#This Row],[total_night_charge]]&gt;10,"Night User","Low User")))</f>
        <v>Heavy User</v>
      </c>
    </row>
    <row r="2475" spans="1:27" hidden="1" x14ac:dyDescent="0.3">
      <c r="A2475">
        <v>1724</v>
      </c>
      <c r="B2475" s="1" t="s">
        <v>63</v>
      </c>
      <c r="C2475">
        <v>60</v>
      </c>
      <c r="D2475" s="1" t="s">
        <v>22</v>
      </c>
      <c r="E2475" s="1">
        <v>0</v>
      </c>
      <c r="F2475" s="1" t="s">
        <v>23</v>
      </c>
      <c r="G2475">
        <v>0</v>
      </c>
      <c r="H2475" t="str">
        <f>IF(Append1[[#This Row],[number_vmail_messages]]&lt;=10, "Low",
IF(Append1[[#This Row],[number_vmail_messages]]&lt;=25, "Medium", "High"))</f>
        <v>Low</v>
      </c>
      <c r="I2475">
        <v>145</v>
      </c>
      <c r="J2475">
        <v>133</v>
      </c>
      <c r="K2475">
        <v>24.65</v>
      </c>
      <c r="L2475">
        <v>209.1</v>
      </c>
      <c r="M2475">
        <v>92</v>
      </c>
      <c r="N2475">
        <v>17.77</v>
      </c>
      <c r="O2475">
        <v>328.5</v>
      </c>
      <c r="P2475">
        <v>112</v>
      </c>
      <c r="Q2475">
        <v>14.78</v>
      </c>
      <c r="R2475">
        <v>14.6</v>
      </c>
      <c r="S2475">
        <v>2</v>
      </c>
      <c r="T2475">
        <v>3.94</v>
      </c>
      <c r="U2475" t="str">
        <f>IF(Append1[[#This Row],[total_intl_charge]] &lt;= MEDIAN(Append1[total_intl_charge]), "Low", "High")</f>
        <v>High</v>
      </c>
      <c r="V2475">
        <v>1</v>
      </c>
      <c r="W2475" t="s">
        <v>23</v>
      </c>
      <c r="X2475" s="1" t="s">
        <v>23</v>
      </c>
      <c r="Y2475">
        <f>IF(Append1[[#This Row],[churn]]="yes", 1,0)</f>
        <v>0</v>
      </c>
      <c r="Z2475" t="str">
        <f>IF(Append1[[#This Row],[total_eve_charge]]&lt;=15,"Low",
IF(Append1[[#This Row],[total_eve_charge]]&lt;=19,"Medium","High"))</f>
        <v>Medium</v>
      </c>
      <c r="AA2475" s="1" t="str">
        <f>IF(Append1[[#This Row],[total_day_charge]]&gt;30,"Heavy User",
IF(Append1[[#This Row],[total_eve_charge]]&gt;20,"Evening User",
IF(Append1[[#This Row],[total_night_charge]]&gt;10,"Night User","Low User")))</f>
        <v>Night User</v>
      </c>
    </row>
    <row r="2476" spans="1:27" hidden="1" x14ac:dyDescent="0.3">
      <c r="A2476">
        <v>1725</v>
      </c>
      <c r="B2476" s="1" t="s">
        <v>27</v>
      </c>
      <c r="C2476">
        <v>81</v>
      </c>
      <c r="D2476" s="1" t="s">
        <v>26</v>
      </c>
      <c r="E2476" s="1">
        <v>0</v>
      </c>
      <c r="F2476" s="1" t="s">
        <v>23</v>
      </c>
      <c r="G2476">
        <v>0</v>
      </c>
      <c r="H2476" t="str">
        <f>IF(Append1[[#This Row],[number_vmail_messages]]&lt;=10, "Low",
IF(Append1[[#This Row],[number_vmail_messages]]&lt;=25, "Medium", "High"))</f>
        <v>Low</v>
      </c>
      <c r="I2476">
        <v>203.5</v>
      </c>
      <c r="J2476">
        <v>89</v>
      </c>
      <c r="K2476">
        <v>34.6</v>
      </c>
      <c r="L2476">
        <v>289.60000000000002</v>
      </c>
      <c r="M2476">
        <v>69</v>
      </c>
      <c r="N2476">
        <v>24.62</v>
      </c>
      <c r="O2476">
        <v>212.9</v>
      </c>
      <c r="P2476">
        <v>71</v>
      </c>
      <c r="Q2476">
        <v>9.58</v>
      </c>
      <c r="R2476">
        <v>8.6999999999999993</v>
      </c>
      <c r="S2476">
        <v>3</v>
      </c>
      <c r="T2476">
        <v>2.35</v>
      </c>
      <c r="U2476" t="str">
        <f>IF(Append1[[#This Row],[total_intl_charge]] &lt;= MEDIAN(Append1[total_intl_charge]), "Low", "High")</f>
        <v>Low</v>
      </c>
      <c r="V2476">
        <v>3</v>
      </c>
      <c r="W2476" t="s">
        <v>23</v>
      </c>
      <c r="X2476" s="1" t="s">
        <v>23</v>
      </c>
      <c r="Y2476">
        <f>IF(Append1[[#This Row],[churn]]="yes", 1,0)</f>
        <v>0</v>
      </c>
      <c r="Z2476" t="str">
        <f>IF(Append1[[#This Row],[total_eve_charge]]&lt;=15,"Low",
IF(Append1[[#This Row],[total_eve_charge]]&lt;=19,"Medium","High"))</f>
        <v>High</v>
      </c>
      <c r="AA2476" s="1" t="str">
        <f>IF(Append1[[#This Row],[total_day_charge]]&gt;30,"Heavy User",
IF(Append1[[#This Row],[total_eve_charge]]&gt;20,"Evening User",
IF(Append1[[#This Row],[total_night_charge]]&gt;10,"Night User","Low User")))</f>
        <v>Heavy User</v>
      </c>
    </row>
    <row r="2477" spans="1:27" hidden="1" x14ac:dyDescent="0.3">
      <c r="A2477">
        <v>1726</v>
      </c>
      <c r="B2477" s="1" t="s">
        <v>47</v>
      </c>
      <c r="C2477">
        <v>132</v>
      </c>
      <c r="D2477" s="1" t="s">
        <v>22</v>
      </c>
      <c r="E2477" s="1">
        <v>0</v>
      </c>
      <c r="F2477" s="1" t="s">
        <v>23</v>
      </c>
      <c r="G2477">
        <v>0</v>
      </c>
      <c r="H2477" t="str">
        <f>IF(Append1[[#This Row],[number_vmail_messages]]&lt;=10, "Low",
IF(Append1[[#This Row],[number_vmail_messages]]&lt;=25, "Medium", "High"))</f>
        <v>Low</v>
      </c>
      <c r="I2477">
        <v>240.1</v>
      </c>
      <c r="J2477">
        <v>115</v>
      </c>
      <c r="K2477">
        <v>40.82</v>
      </c>
      <c r="L2477">
        <v>180.4</v>
      </c>
      <c r="M2477">
        <v>91</v>
      </c>
      <c r="N2477">
        <v>15.33</v>
      </c>
      <c r="O2477">
        <v>133.4</v>
      </c>
      <c r="P2477">
        <v>122</v>
      </c>
      <c r="Q2477">
        <v>6</v>
      </c>
      <c r="R2477">
        <v>8</v>
      </c>
      <c r="S2477">
        <v>6</v>
      </c>
      <c r="T2477">
        <v>2.16</v>
      </c>
      <c r="U2477" t="str">
        <f>IF(Append1[[#This Row],[total_intl_charge]] &lt;= MEDIAN(Append1[total_intl_charge]), "Low", "High")</f>
        <v>Low</v>
      </c>
      <c r="V2477">
        <v>3</v>
      </c>
      <c r="W2477" t="s">
        <v>23</v>
      </c>
      <c r="X2477" s="1" t="s">
        <v>23</v>
      </c>
      <c r="Y2477">
        <f>IF(Append1[[#This Row],[churn]]="yes", 1,0)</f>
        <v>0</v>
      </c>
      <c r="Z2477" t="str">
        <f>IF(Append1[[#This Row],[total_eve_charge]]&lt;=15,"Low",
IF(Append1[[#This Row],[total_eve_charge]]&lt;=19,"Medium","High"))</f>
        <v>Medium</v>
      </c>
      <c r="AA2477" s="1" t="str">
        <f>IF(Append1[[#This Row],[total_day_charge]]&gt;30,"Heavy User",
IF(Append1[[#This Row],[total_eve_charge]]&gt;20,"Evening User",
IF(Append1[[#This Row],[total_night_charge]]&gt;10,"Night User","Low User")))</f>
        <v>Heavy User</v>
      </c>
    </row>
    <row r="2478" spans="1:27" hidden="1" x14ac:dyDescent="0.3">
      <c r="A2478">
        <v>1727</v>
      </c>
      <c r="B2478" s="1" t="s">
        <v>29</v>
      </c>
      <c r="C2478">
        <v>86</v>
      </c>
      <c r="D2478" s="1" t="s">
        <v>32</v>
      </c>
      <c r="E2478" s="1">
        <v>0</v>
      </c>
      <c r="F2478" s="1" t="s">
        <v>23</v>
      </c>
      <c r="G2478">
        <v>0</v>
      </c>
      <c r="H2478" t="str">
        <f>IF(Append1[[#This Row],[number_vmail_messages]]&lt;=10, "Low",
IF(Append1[[#This Row],[number_vmail_messages]]&lt;=25, "Medium", "High"))</f>
        <v>Low</v>
      </c>
      <c r="I2478">
        <v>83.8</v>
      </c>
      <c r="J2478">
        <v>121</v>
      </c>
      <c r="K2478">
        <v>14.25</v>
      </c>
      <c r="L2478">
        <v>240.2</v>
      </c>
      <c r="M2478">
        <v>96</v>
      </c>
      <c r="N2478">
        <v>20.420000000000002</v>
      </c>
      <c r="O2478">
        <v>158.6</v>
      </c>
      <c r="P2478">
        <v>108</v>
      </c>
      <c r="Q2478">
        <v>7.14</v>
      </c>
      <c r="R2478">
        <v>6.7</v>
      </c>
      <c r="S2478">
        <v>8</v>
      </c>
      <c r="T2478">
        <v>1.81</v>
      </c>
      <c r="U2478" t="str">
        <f>IF(Append1[[#This Row],[total_intl_charge]] &lt;= MEDIAN(Append1[total_intl_charge]), "Low", "High")</f>
        <v>Low</v>
      </c>
      <c r="V2478">
        <v>1</v>
      </c>
      <c r="W2478" t="s">
        <v>23</v>
      </c>
      <c r="X2478" s="1" t="s">
        <v>23</v>
      </c>
      <c r="Y2478">
        <f>IF(Append1[[#This Row],[churn]]="yes", 1,0)</f>
        <v>0</v>
      </c>
      <c r="Z2478" t="str">
        <f>IF(Append1[[#This Row],[total_eve_charge]]&lt;=15,"Low",
IF(Append1[[#This Row],[total_eve_charge]]&lt;=19,"Medium","High"))</f>
        <v>High</v>
      </c>
      <c r="AA2478" s="1" t="str">
        <f>IF(Append1[[#This Row],[total_day_charge]]&gt;30,"Heavy User",
IF(Append1[[#This Row],[total_eve_charge]]&gt;20,"Evening User",
IF(Append1[[#This Row],[total_night_charge]]&gt;10,"Night User","Low User")))</f>
        <v>Evening User</v>
      </c>
    </row>
    <row r="2479" spans="1:27" hidden="1" x14ac:dyDescent="0.3">
      <c r="A2479">
        <v>1728</v>
      </c>
      <c r="B2479" s="1" t="s">
        <v>40</v>
      </c>
      <c r="C2479">
        <v>136</v>
      </c>
      <c r="D2479" s="1" t="s">
        <v>32</v>
      </c>
      <c r="E2479" s="1">
        <v>0</v>
      </c>
      <c r="F2479" s="1" t="s">
        <v>23</v>
      </c>
      <c r="G2479">
        <v>0</v>
      </c>
      <c r="H2479" t="str">
        <f>IF(Append1[[#This Row],[number_vmail_messages]]&lt;=10, "Low",
IF(Append1[[#This Row],[number_vmail_messages]]&lt;=25, "Medium", "High"))</f>
        <v>Low</v>
      </c>
      <c r="I2479">
        <v>269.8</v>
      </c>
      <c r="J2479">
        <v>106</v>
      </c>
      <c r="K2479">
        <v>45.87</v>
      </c>
      <c r="L2479">
        <v>228.8</v>
      </c>
      <c r="M2479">
        <v>101</v>
      </c>
      <c r="N2479">
        <v>19.45</v>
      </c>
      <c r="O2479">
        <v>257.5</v>
      </c>
      <c r="P2479">
        <v>106</v>
      </c>
      <c r="Q2479">
        <v>11.59</v>
      </c>
      <c r="R2479">
        <v>10.1</v>
      </c>
      <c r="S2479">
        <v>8</v>
      </c>
      <c r="T2479">
        <v>2.73</v>
      </c>
      <c r="U2479" t="str">
        <f>IF(Append1[[#This Row],[total_intl_charge]] &lt;= MEDIAN(Append1[total_intl_charge]), "Low", "High")</f>
        <v>Low</v>
      </c>
      <c r="V2479">
        <v>1</v>
      </c>
      <c r="W2479" t="s">
        <v>24</v>
      </c>
      <c r="X2479" s="1" t="s">
        <v>23</v>
      </c>
      <c r="Y2479">
        <f>IF(Append1[[#This Row],[churn]]="yes", 1,0)</f>
        <v>1</v>
      </c>
      <c r="Z2479" t="str">
        <f>IF(Append1[[#This Row],[total_eve_charge]]&lt;=15,"Low",
IF(Append1[[#This Row],[total_eve_charge]]&lt;=19,"Medium","High"))</f>
        <v>High</v>
      </c>
      <c r="AA2479" s="1" t="str">
        <f>IF(Append1[[#This Row],[total_day_charge]]&gt;30,"Heavy User",
IF(Append1[[#This Row],[total_eve_charge]]&gt;20,"Evening User",
IF(Append1[[#This Row],[total_night_charge]]&gt;10,"Night User","Low User")))</f>
        <v>Heavy User</v>
      </c>
    </row>
    <row r="2480" spans="1:27" x14ac:dyDescent="0.3">
      <c r="A2480">
        <v>1729</v>
      </c>
      <c r="B2480" s="1" t="s">
        <v>59</v>
      </c>
      <c r="C2480">
        <v>121</v>
      </c>
      <c r="D2480" s="1" t="s">
        <v>22</v>
      </c>
      <c r="E2480" s="1">
        <v>0</v>
      </c>
      <c r="F2480" s="1" t="s">
        <v>24</v>
      </c>
      <c r="G2480">
        <v>21</v>
      </c>
      <c r="H2480" t="str">
        <f>IF(Append1[[#This Row],[number_vmail_messages]]&lt;=10, "Low",
IF(Append1[[#This Row],[number_vmail_messages]]&lt;=25, "Medium", "High"))</f>
        <v>Medium</v>
      </c>
      <c r="I2480">
        <v>126.3</v>
      </c>
      <c r="J2480">
        <v>84</v>
      </c>
      <c r="K2480">
        <v>21.47</v>
      </c>
      <c r="L2480">
        <v>209.6</v>
      </c>
      <c r="M2480">
        <v>102</v>
      </c>
      <c r="N2480">
        <v>17.82</v>
      </c>
      <c r="O2480">
        <v>192.5</v>
      </c>
      <c r="P2480">
        <v>129</v>
      </c>
      <c r="Q2480">
        <v>8.66</v>
      </c>
      <c r="R2480">
        <v>10.6</v>
      </c>
      <c r="S2480">
        <v>2</v>
      </c>
      <c r="T2480">
        <v>2.86</v>
      </c>
      <c r="U2480" t="str">
        <f>IF(Append1[[#This Row],[total_intl_charge]] &lt;= MEDIAN(Append1[total_intl_charge]), "Low", "High")</f>
        <v>High</v>
      </c>
      <c r="V2480">
        <v>1</v>
      </c>
      <c r="W2480" t="s">
        <v>23</v>
      </c>
      <c r="X2480" s="1" t="s">
        <v>23</v>
      </c>
      <c r="Y2480">
        <f>IF(Append1[[#This Row],[churn]]="yes", 1,0)</f>
        <v>0</v>
      </c>
      <c r="Z2480" t="str">
        <f>IF(Append1[[#This Row],[total_eve_charge]]&lt;=15,"Low",
IF(Append1[[#This Row],[total_eve_charge]]&lt;=19,"Medium","High"))</f>
        <v>Medium</v>
      </c>
      <c r="AA2480" s="1" t="str">
        <f>IF(Append1[[#This Row],[total_day_charge]]&gt;30,"Heavy User",
IF(Append1[[#This Row],[total_eve_charge]]&gt;20,"Evening User",
IF(Append1[[#This Row],[total_night_charge]]&gt;10,"Night User","Low User")))</f>
        <v>Low User</v>
      </c>
    </row>
    <row r="2481" spans="1:27" x14ac:dyDescent="0.3">
      <c r="A2481">
        <v>1730</v>
      </c>
      <c r="B2481" s="1" t="s">
        <v>27</v>
      </c>
      <c r="C2481">
        <v>105</v>
      </c>
      <c r="D2481" s="1" t="s">
        <v>26</v>
      </c>
      <c r="E2481" s="1">
        <v>0</v>
      </c>
      <c r="F2481" s="1" t="s">
        <v>24</v>
      </c>
      <c r="G2481">
        <v>15</v>
      </c>
      <c r="H2481" t="str">
        <f>IF(Append1[[#This Row],[number_vmail_messages]]&lt;=10, "Low",
IF(Append1[[#This Row],[number_vmail_messages]]&lt;=25, "Medium", "High"))</f>
        <v>Medium</v>
      </c>
      <c r="I2481">
        <v>88.1</v>
      </c>
      <c r="J2481">
        <v>125</v>
      </c>
      <c r="K2481">
        <v>14.98</v>
      </c>
      <c r="L2481">
        <v>175.9</v>
      </c>
      <c r="M2481">
        <v>142</v>
      </c>
      <c r="N2481">
        <v>14.95</v>
      </c>
      <c r="O2481">
        <v>269.89999999999998</v>
      </c>
      <c r="P2481">
        <v>85</v>
      </c>
      <c r="Q2481">
        <v>12.15</v>
      </c>
      <c r="R2481">
        <v>9.6999999999999993</v>
      </c>
      <c r="S2481">
        <v>1</v>
      </c>
      <c r="T2481">
        <v>2.62</v>
      </c>
      <c r="U2481" t="str">
        <f>IF(Append1[[#This Row],[total_intl_charge]] &lt;= MEDIAN(Append1[total_intl_charge]), "Low", "High")</f>
        <v>Low</v>
      </c>
      <c r="V2481">
        <v>2</v>
      </c>
      <c r="W2481" t="s">
        <v>23</v>
      </c>
      <c r="X2481" s="1" t="s">
        <v>23</v>
      </c>
      <c r="Y2481">
        <f>IF(Append1[[#This Row],[churn]]="yes", 1,0)</f>
        <v>0</v>
      </c>
      <c r="Z2481" t="str">
        <f>IF(Append1[[#This Row],[total_eve_charge]]&lt;=15,"Low",
IF(Append1[[#This Row],[total_eve_charge]]&lt;=19,"Medium","High"))</f>
        <v>Low</v>
      </c>
      <c r="AA2481" s="1" t="str">
        <f>IF(Append1[[#This Row],[total_day_charge]]&gt;30,"Heavy User",
IF(Append1[[#This Row],[total_eve_charge]]&gt;20,"Evening User",
IF(Append1[[#This Row],[total_night_charge]]&gt;10,"Night User","Low User")))</f>
        <v>Night User</v>
      </c>
    </row>
    <row r="2482" spans="1:27" x14ac:dyDescent="0.3">
      <c r="A2482">
        <v>1731</v>
      </c>
      <c r="B2482" s="1" t="s">
        <v>63</v>
      </c>
      <c r="C2482">
        <v>51</v>
      </c>
      <c r="D2482" s="1" t="s">
        <v>22</v>
      </c>
      <c r="E2482" s="1">
        <v>0</v>
      </c>
      <c r="F2482" s="1" t="s">
        <v>24</v>
      </c>
      <c r="G2482">
        <v>26</v>
      </c>
      <c r="H2482" t="str">
        <f>IF(Append1[[#This Row],[number_vmail_messages]]&lt;=10, "Low",
IF(Append1[[#This Row],[number_vmail_messages]]&lt;=25, "Medium", "High"))</f>
        <v>High</v>
      </c>
      <c r="I2482">
        <v>236.8</v>
      </c>
      <c r="J2482">
        <v>61</v>
      </c>
      <c r="K2482">
        <v>40.26</v>
      </c>
      <c r="L2482">
        <v>263.39999999999998</v>
      </c>
      <c r="M2482">
        <v>97</v>
      </c>
      <c r="N2482">
        <v>22.39</v>
      </c>
      <c r="O2482">
        <v>181.1</v>
      </c>
      <c r="P2482">
        <v>91</v>
      </c>
      <c r="Q2482">
        <v>8.15</v>
      </c>
      <c r="R2482">
        <v>11.2</v>
      </c>
      <c r="S2482">
        <v>8</v>
      </c>
      <c r="T2482">
        <v>3.02</v>
      </c>
      <c r="U2482" t="str">
        <f>IF(Append1[[#This Row],[total_intl_charge]] &lt;= MEDIAN(Append1[total_intl_charge]), "Low", "High")</f>
        <v>High</v>
      </c>
      <c r="V2482">
        <v>1</v>
      </c>
      <c r="W2482" t="s">
        <v>23</v>
      </c>
      <c r="X2482" s="1" t="s">
        <v>23</v>
      </c>
      <c r="Y2482">
        <f>IF(Append1[[#This Row],[churn]]="yes", 1,0)</f>
        <v>0</v>
      </c>
      <c r="Z2482" t="str">
        <f>IF(Append1[[#This Row],[total_eve_charge]]&lt;=15,"Low",
IF(Append1[[#This Row],[total_eve_charge]]&lt;=19,"Medium","High"))</f>
        <v>High</v>
      </c>
      <c r="AA2482" s="1" t="str">
        <f>IF(Append1[[#This Row],[total_day_charge]]&gt;30,"Heavy User",
IF(Append1[[#This Row],[total_eve_charge]]&gt;20,"Evening User",
IF(Append1[[#This Row],[total_night_charge]]&gt;10,"Night User","Low User")))</f>
        <v>Heavy User</v>
      </c>
    </row>
    <row r="2483" spans="1:27" hidden="1" x14ac:dyDescent="0.3">
      <c r="A2483">
        <v>1732</v>
      </c>
      <c r="B2483" s="1" t="s">
        <v>33</v>
      </c>
      <c r="C2483">
        <v>64</v>
      </c>
      <c r="D2483" s="1" t="s">
        <v>32</v>
      </c>
      <c r="E2483" s="1">
        <v>0</v>
      </c>
      <c r="F2483" s="1" t="s">
        <v>23</v>
      </c>
      <c r="G2483">
        <v>0</v>
      </c>
      <c r="H2483" t="str">
        <f>IF(Append1[[#This Row],[number_vmail_messages]]&lt;=10, "Low",
IF(Append1[[#This Row],[number_vmail_messages]]&lt;=25, "Medium", "High"))</f>
        <v>Low</v>
      </c>
      <c r="I2483">
        <v>124.1</v>
      </c>
      <c r="J2483">
        <v>117</v>
      </c>
      <c r="K2483">
        <v>21.1</v>
      </c>
      <c r="L2483">
        <v>192.8</v>
      </c>
      <c r="M2483">
        <v>108</v>
      </c>
      <c r="N2483">
        <v>16.39</v>
      </c>
      <c r="O2483">
        <v>162.9</v>
      </c>
      <c r="P2483">
        <v>84</v>
      </c>
      <c r="Q2483">
        <v>7.33</v>
      </c>
      <c r="R2483">
        <v>6.4</v>
      </c>
      <c r="S2483">
        <v>5</v>
      </c>
      <c r="T2483">
        <v>1.73</v>
      </c>
      <c r="U2483" t="str">
        <f>IF(Append1[[#This Row],[total_intl_charge]] &lt;= MEDIAN(Append1[total_intl_charge]), "Low", "High")</f>
        <v>Low</v>
      </c>
      <c r="V2483">
        <v>3</v>
      </c>
      <c r="W2483" t="s">
        <v>23</v>
      </c>
      <c r="X2483" s="1" t="s">
        <v>23</v>
      </c>
      <c r="Y2483">
        <f>IF(Append1[[#This Row],[churn]]="yes", 1,0)</f>
        <v>0</v>
      </c>
      <c r="Z2483" t="str">
        <f>IF(Append1[[#This Row],[total_eve_charge]]&lt;=15,"Low",
IF(Append1[[#This Row],[total_eve_charge]]&lt;=19,"Medium","High"))</f>
        <v>Medium</v>
      </c>
      <c r="AA2483" s="1" t="str">
        <f>IF(Append1[[#This Row],[total_day_charge]]&gt;30,"Heavy User",
IF(Append1[[#This Row],[total_eve_charge]]&gt;20,"Evening User",
IF(Append1[[#This Row],[total_night_charge]]&gt;10,"Night User","Low User")))</f>
        <v>Low User</v>
      </c>
    </row>
    <row r="2484" spans="1:27" x14ac:dyDescent="0.3">
      <c r="A2484">
        <v>1733</v>
      </c>
      <c r="B2484" s="1" t="s">
        <v>63</v>
      </c>
      <c r="C2484">
        <v>80</v>
      </c>
      <c r="D2484" s="1" t="s">
        <v>26</v>
      </c>
      <c r="E2484" s="1">
        <v>1</v>
      </c>
      <c r="F2484" s="1" t="s">
        <v>24</v>
      </c>
      <c r="G2484">
        <v>30</v>
      </c>
      <c r="H2484" t="str">
        <f>IF(Append1[[#This Row],[number_vmail_messages]]&lt;=10, "Low",
IF(Append1[[#This Row],[number_vmail_messages]]&lt;=25, "Medium", "High"))</f>
        <v>High</v>
      </c>
      <c r="I2484">
        <v>184.2</v>
      </c>
      <c r="J2484">
        <v>132</v>
      </c>
      <c r="K2484">
        <v>31.31</v>
      </c>
      <c r="L2484">
        <v>167.5</v>
      </c>
      <c r="M2484">
        <v>109</v>
      </c>
      <c r="N2484">
        <v>14.24</v>
      </c>
      <c r="O2484">
        <v>212.8</v>
      </c>
      <c r="P2484">
        <v>114</v>
      </c>
      <c r="Q2484">
        <v>9.58</v>
      </c>
      <c r="R2484">
        <v>10</v>
      </c>
      <c r="S2484">
        <v>10</v>
      </c>
      <c r="T2484">
        <v>2.7</v>
      </c>
      <c r="U2484" t="str">
        <f>IF(Append1[[#This Row],[total_intl_charge]] &lt;= MEDIAN(Append1[total_intl_charge]), "Low", "High")</f>
        <v>Low</v>
      </c>
      <c r="V2484">
        <v>0</v>
      </c>
      <c r="W2484" t="s">
        <v>23</v>
      </c>
      <c r="X2484" s="1" t="s">
        <v>24</v>
      </c>
      <c r="Y2484">
        <f>IF(Append1[[#This Row],[churn]]="yes", 1,0)</f>
        <v>0</v>
      </c>
      <c r="Z2484" t="str">
        <f>IF(Append1[[#This Row],[total_eve_charge]]&lt;=15,"Low",
IF(Append1[[#This Row],[total_eve_charge]]&lt;=19,"Medium","High"))</f>
        <v>Low</v>
      </c>
      <c r="AA2484" s="1" t="str">
        <f>IF(Append1[[#This Row],[total_day_charge]]&gt;30,"Heavy User",
IF(Append1[[#This Row],[total_eve_charge]]&gt;20,"Evening User",
IF(Append1[[#This Row],[total_night_charge]]&gt;10,"Night User","Low User")))</f>
        <v>Heavy User</v>
      </c>
    </row>
    <row r="2485" spans="1:27" hidden="1" x14ac:dyDescent="0.3">
      <c r="A2485">
        <v>1734</v>
      </c>
      <c r="B2485" s="1" t="s">
        <v>70</v>
      </c>
      <c r="C2485">
        <v>56</v>
      </c>
      <c r="D2485" s="1" t="s">
        <v>22</v>
      </c>
      <c r="E2485" s="1">
        <v>0</v>
      </c>
      <c r="F2485" s="1" t="s">
        <v>23</v>
      </c>
      <c r="G2485">
        <v>0</v>
      </c>
      <c r="H2485" t="str">
        <f>IF(Append1[[#This Row],[number_vmail_messages]]&lt;=10, "Low",
IF(Append1[[#This Row],[number_vmail_messages]]&lt;=25, "Medium", "High"))</f>
        <v>Low</v>
      </c>
      <c r="I2485">
        <v>222.7</v>
      </c>
      <c r="J2485">
        <v>133</v>
      </c>
      <c r="K2485">
        <v>37.86</v>
      </c>
      <c r="L2485">
        <v>277</v>
      </c>
      <c r="M2485">
        <v>89</v>
      </c>
      <c r="N2485">
        <v>23.55</v>
      </c>
      <c r="O2485">
        <v>101.8</v>
      </c>
      <c r="P2485">
        <v>94</v>
      </c>
      <c r="Q2485">
        <v>4.58</v>
      </c>
      <c r="R2485">
        <v>13.6</v>
      </c>
      <c r="S2485">
        <v>4</v>
      </c>
      <c r="T2485">
        <v>3.67</v>
      </c>
      <c r="U2485" t="str">
        <f>IF(Append1[[#This Row],[total_intl_charge]] &lt;= MEDIAN(Append1[total_intl_charge]), "Low", "High")</f>
        <v>High</v>
      </c>
      <c r="V2485">
        <v>4</v>
      </c>
      <c r="W2485" t="s">
        <v>23</v>
      </c>
      <c r="X2485" s="1" t="s">
        <v>23</v>
      </c>
      <c r="Y2485">
        <f>IF(Append1[[#This Row],[churn]]="yes", 1,0)</f>
        <v>0</v>
      </c>
      <c r="Z2485" t="str">
        <f>IF(Append1[[#This Row],[total_eve_charge]]&lt;=15,"Low",
IF(Append1[[#This Row],[total_eve_charge]]&lt;=19,"Medium","High"))</f>
        <v>High</v>
      </c>
      <c r="AA2485" s="1" t="str">
        <f>IF(Append1[[#This Row],[total_day_charge]]&gt;30,"Heavy User",
IF(Append1[[#This Row],[total_eve_charge]]&gt;20,"Evening User",
IF(Append1[[#This Row],[total_night_charge]]&gt;10,"Night User","Low User")))</f>
        <v>Heavy User</v>
      </c>
    </row>
    <row r="2486" spans="1:27" hidden="1" x14ac:dyDescent="0.3">
      <c r="A2486">
        <v>1735</v>
      </c>
      <c r="B2486" s="1" t="s">
        <v>28</v>
      </c>
      <c r="C2486">
        <v>120</v>
      </c>
      <c r="D2486" s="1" t="s">
        <v>22</v>
      </c>
      <c r="E2486" s="1">
        <v>0</v>
      </c>
      <c r="F2486" s="1" t="s">
        <v>23</v>
      </c>
      <c r="G2486">
        <v>0</v>
      </c>
      <c r="H2486" t="str">
        <f>IF(Append1[[#This Row],[number_vmail_messages]]&lt;=10, "Low",
IF(Append1[[#This Row],[number_vmail_messages]]&lt;=25, "Medium", "High"))</f>
        <v>Low</v>
      </c>
      <c r="I2486">
        <v>149.19999999999999</v>
      </c>
      <c r="J2486">
        <v>98</v>
      </c>
      <c r="K2486">
        <v>25.36</v>
      </c>
      <c r="L2486">
        <v>193.6</v>
      </c>
      <c r="M2486">
        <v>88</v>
      </c>
      <c r="N2486">
        <v>16.46</v>
      </c>
      <c r="O2486">
        <v>248.9</v>
      </c>
      <c r="P2486">
        <v>119</v>
      </c>
      <c r="Q2486">
        <v>11.2</v>
      </c>
      <c r="R2486">
        <v>11.1</v>
      </c>
      <c r="S2486">
        <v>5</v>
      </c>
      <c r="T2486">
        <v>3</v>
      </c>
      <c r="U2486" t="str">
        <f>IF(Append1[[#This Row],[total_intl_charge]] &lt;= MEDIAN(Append1[total_intl_charge]), "Low", "High")</f>
        <v>High</v>
      </c>
      <c r="V2486">
        <v>1</v>
      </c>
      <c r="W2486" t="s">
        <v>23</v>
      </c>
      <c r="X2486" s="1" t="s">
        <v>23</v>
      </c>
      <c r="Y2486">
        <f>IF(Append1[[#This Row],[churn]]="yes", 1,0)</f>
        <v>0</v>
      </c>
      <c r="Z2486" t="str">
        <f>IF(Append1[[#This Row],[total_eve_charge]]&lt;=15,"Low",
IF(Append1[[#This Row],[total_eve_charge]]&lt;=19,"Medium","High"))</f>
        <v>Medium</v>
      </c>
      <c r="AA2486" s="1" t="str">
        <f>IF(Append1[[#This Row],[total_day_charge]]&gt;30,"Heavy User",
IF(Append1[[#This Row],[total_eve_charge]]&gt;20,"Evening User",
IF(Append1[[#This Row],[total_night_charge]]&gt;10,"Night User","Low User")))</f>
        <v>Night User</v>
      </c>
    </row>
    <row r="2487" spans="1:27" hidden="1" x14ac:dyDescent="0.3">
      <c r="A2487">
        <v>1736</v>
      </c>
      <c r="B2487" s="1" t="s">
        <v>62</v>
      </c>
      <c r="C2487">
        <v>103</v>
      </c>
      <c r="D2487" s="1" t="s">
        <v>26</v>
      </c>
      <c r="E2487" s="1">
        <v>0</v>
      </c>
      <c r="F2487" s="1" t="s">
        <v>23</v>
      </c>
      <c r="G2487">
        <v>0</v>
      </c>
      <c r="H2487" t="str">
        <f>IF(Append1[[#This Row],[number_vmail_messages]]&lt;=10, "Low",
IF(Append1[[#This Row],[number_vmail_messages]]&lt;=25, "Medium", "High"))</f>
        <v>Low</v>
      </c>
      <c r="I2487">
        <v>206.5</v>
      </c>
      <c r="J2487">
        <v>125</v>
      </c>
      <c r="K2487">
        <v>35.11</v>
      </c>
      <c r="L2487">
        <v>180.2</v>
      </c>
      <c r="M2487">
        <v>113</v>
      </c>
      <c r="N2487">
        <v>15.32</v>
      </c>
      <c r="O2487">
        <v>220.6</v>
      </c>
      <c r="P2487">
        <v>95</v>
      </c>
      <c r="Q2487">
        <v>9.93</v>
      </c>
      <c r="R2487">
        <v>12.2</v>
      </c>
      <c r="S2487">
        <v>4</v>
      </c>
      <c r="T2487">
        <v>3.29</v>
      </c>
      <c r="U2487" t="str">
        <f>IF(Append1[[#This Row],[total_intl_charge]] &lt;= MEDIAN(Append1[total_intl_charge]), "Low", "High")</f>
        <v>High</v>
      </c>
      <c r="V2487">
        <v>3</v>
      </c>
      <c r="W2487" t="s">
        <v>23</v>
      </c>
      <c r="X2487" s="1" t="s">
        <v>23</v>
      </c>
      <c r="Y2487">
        <f>IF(Append1[[#This Row],[churn]]="yes", 1,0)</f>
        <v>0</v>
      </c>
      <c r="Z2487" t="str">
        <f>IF(Append1[[#This Row],[total_eve_charge]]&lt;=15,"Low",
IF(Append1[[#This Row],[total_eve_charge]]&lt;=19,"Medium","High"))</f>
        <v>Medium</v>
      </c>
      <c r="AA2487" s="1" t="str">
        <f>IF(Append1[[#This Row],[total_day_charge]]&gt;30,"Heavy User",
IF(Append1[[#This Row],[total_eve_charge]]&gt;20,"Evening User",
IF(Append1[[#This Row],[total_night_charge]]&gt;10,"Night User","Low User")))</f>
        <v>Heavy User</v>
      </c>
    </row>
    <row r="2488" spans="1:27" x14ac:dyDescent="0.3">
      <c r="A2488">
        <v>1737</v>
      </c>
      <c r="B2488" s="1" t="s">
        <v>67</v>
      </c>
      <c r="C2488">
        <v>164</v>
      </c>
      <c r="D2488" s="1" t="s">
        <v>26</v>
      </c>
      <c r="E2488" s="1">
        <v>0</v>
      </c>
      <c r="F2488" s="1" t="s">
        <v>24</v>
      </c>
      <c r="G2488">
        <v>27</v>
      </c>
      <c r="H2488" t="str">
        <f>IF(Append1[[#This Row],[number_vmail_messages]]&lt;=10, "Low",
IF(Append1[[#This Row],[number_vmail_messages]]&lt;=25, "Medium", "High"))</f>
        <v>High</v>
      </c>
      <c r="I2488">
        <v>159.69999999999999</v>
      </c>
      <c r="J2488">
        <v>102</v>
      </c>
      <c r="K2488">
        <v>27.15</v>
      </c>
      <c r="L2488">
        <v>168.8</v>
      </c>
      <c r="M2488">
        <v>113</v>
      </c>
      <c r="N2488">
        <v>14.35</v>
      </c>
      <c r="O2488">
        <v>244.1</v>
      </c>
      <c r="P2488">
        <v>127</v>
      </c>
      <c r="Q2488">
        <v>10.98</v>
      </c>
      <c r="R2488">
        <v>9.6</v>
      </c>
      <c r="S2488">
        <v>9</v>
      </c>
      <c r="T2488">
        <v>2.59</v>
      </c>
      <c r="U2488" t="str">
        <f>IF(Append1[[#This Row],[total_intl_charge]] &lt;= MEDIAN(Append1[total_intl_charge]), "Low", "High")</f>
        <v>Low</v>
      </c>
      <c r="V2488">
        <v>3</v>
      </c>
      <c r="W2488" t="s">
        <v>23</v>
      </c>
      <c r="X2488" s="1" t="s">
        <v>23</v>
      </c>
      <c r="Y2488">
        <f>IF(Append1[[#This Row],[churn]]="yes", 1,0)</f>
        <v>0</v>
      </c>
      <c r="Z2488" t="str">
        <f>IF(Append1[[#This Row],[total_eve_charge]]&lt;=15,"Low",
IF(Append1[[#This Row],[total_eve_charge]]&lt;=19,"Medium","High"))</f>
        <v>Low</v>
      </c>
      <c r="AA2488" s="1" t="str">
        <f>IF(Append1[[#This Row],[total_day_charge]]&gt;30,"Heavy User",
IF(Append1[[#This Row],[total_eve_charge]]&gt;20,"Evening User",
IF(Append1[[#This Row],[total_night_charge]]&gt;10,"Night User","Low User")))</f>
        <v>Night User</v>
      </c>
    </row>
    <row r="2489" spans="1:27" x14ac:dyDescent="0.3">
      <c r="A2489">
        <v>1738</v>
      </c>
      <c r="B2489" s="1" t="s">
        <v>67</v>
      </c>
      <c r="C2489">
        <v>116</v>
      </c>
      <c r="D2489" s="1" t="s">
        <v>22</v>
      </c>
      <c r="E2489" s="1">
        <v>0</v>
      </c>
      <c r="F2489" s="1" t="s">
        <v>24</v>
      </c>
      <c r="G2489">
        <v>27</v>
      </c>
      <c r="H2489" t="str">
        <f>IF(Append1[[#This Row],[number_vmail_messages]]&lt;=10, "Low",
IF(Append1[[#This Row],[number_vmail_messages]]&lt;=25, "Medium", "High"))</f>
        <v>High</v>
      </c>
      <c r="I2489">
        <v>204.7</v>
      </c>
      <c r="J2489">
        <v>118</v>
      </c>
      <c r="K2489">
        <v>34.799999999999997</v>
      </c>
      <c r="L2489">
        <v>209.4</v>
      </c>
      <c r="M2489">
        <v>91</v>
      </c>
      <c r="N2489">
        <v>17.8</v>
      </c>
      <c r="O2489">
        <v>212.9</v>
      </c>
      <c r="P2489">
        <v>67</v>
      </c>
      <c r="Q2489">
        <v>9.58</v>
      </c>
      <c r="R2489">
        <v>7</v>
      </c>
      <c r="S2489">
        <v>2</v>
      </c>
      <c r="T2489">
        <v>1.89</v>
      </c>
      <c r="U2489" t="str">
        <f>IF(Append1[[#This Row],[total_intl_charge]] &lt;= MEDIAN(Append1[total_intl_charge]), "Low", "High")</f>
        <v>Low</v>
      </c>
      <c r="V2489">
        <v>2</v>
      </c>
      <c r="W2489" t="s">
        <v>23</v>
      </c>
      <c r="X2489" s="1" t="s">
        <v>23</v>
      </c>
      <c r="Y2489">
        <f>IF(Append1[[#This Row],[churn]]="yes", 1,0)</f>
        <v>0</v>
      </c>
      <c r="Z2489" t="str">
        <f>IF(Append1[[#This Row],[total_eve_charge]]&lt;=15,"Low",
IF(Append1[[#This Row],[total_eve_charge]]&lt;=19,"Medium","High"))</f>
        <v>Medium</v>
      </c>
      <c r="AA2489" s="1" t="str">
        <f>IF(Append1[[#This Row],[total_day_charge]]&gt;30,"Heavy User",
IF(Append1[[#This Row],[total_eve_charge]]&gt;20,"Evening User",
IF(Append1[[#This Row],[total_night_charge]]&gt;10,"Night User","Low User")))</f>
        <v>Heavy User</v>
      </c>
    </row>
    <row r="2490" spans="1:27" hidden="1" x14ac:dyDescent="0.3">
      <c r="A2490">
        <v>1739</v>
      </c>
      <c r="B2490" s="1" t="s">
        <v>63</v>
      </c>
      <c r="C2490">
        <v>121</v>
      </c>
      <c r="D2490" s="1" t="s">
        <v>32</v>
      </c>
      <c r="E2490" s="1">
        <v>0</v>
      </c>
      <c r="F2490" s="1" t="s">
        <v>23</v>
      </c>
      <c r="G2490">
        <v>0</v>
      </c>
      <c r="H2490" t="str">
        <f>IF(Append1[[#This Row],[number_vmail_messages]]&lt;=10, "Low",
IF(Append1[[#This Row],[number_vmail_messages]]&lt;=25, "Medium", "High"))</f>
        <v>Low</v>
      </c>
      <c r="I2490">
        <v>213.2</v>
      </c>
      <c r="J2490">
        <v>79</v>
      </c>
      <c r="K2490">
        <v>36.24</v>
      </c>
      <c r="L2490">
        <v>120.7</v>
      </c>
      <c r="M2490">
        <v>116</v>
      </c>
      <c r="N2490">
        <v>10.26</v>
      </c>
      <c r="O2490">
        <v>244.4</v>
      </c>
      <c r="P2490">
        <v>102</v>
      </c>
      <c r="Q2490">
        <v>11</v>
      </c>
      <c r="R2490">
        <v>7.5</v>
      </c>
      <c r="S2490">
        <v>4</v>
      </c>
      <c r="T2490">
        <v>2.0299999999999998</v>
      </c>
      <c r="U2490" t="str">
        <f>IF(Append1[[#This Row],[total_intl_charge]] &lt;= MEDIAN(Append1[total_intl_charge]), "Low", "High")</f>
        <v>Low</v>
      </c>
      <c r="V2490">
        <v>1</v>
      </c>
      <c r="W2490" t="s">
        <v>23</v>
      </c>
      <c r="X2490" s="1" t="s">
        <v>23</v>
      </c>
      <c r="Y2490">
        <f>IF(Append1[[#This Row],[churn]]="yes", 1,0)</f>
        <v>0</v>
      </c>
      <c r="Z2490" t="str">
        <f>IF(Append1[[#This Row],[total_eve_charge]]&lt;=15,"Low",
IF(Append1[[#This Row],[total_eve_charge]]&lt;=19,"Medium","High"))</f>
        <v>Low</v>
      </c>
      <c r="AA2490" s="1" t="str">
        <f>IF(Append1[[#This Row],[total_day_charge]]&gt;30,"Heavy User",
IF(Append1[[#This Row],[total_eve_charge]]&gt;20,"Evening User",
IF(Append1[[#This Row],[total_night_charge]]&gt;10,"Night User","Low User")))</f>
        <v>Heavy User</v>
      </c>
    </row>
    <row r="2491" spans="1:27" hidden="1" x14ac:dyDescent="0.3">
      <c r="A2491">
        <v>1740</v>
      </c>
      <c r="B2491" s="1" t="s">
        <v>30</v>
      </c>
      <c r="C2491">
        <v>55</v>
      </c>
      <c r="D2491" s="1" t="s">
        <v>22</v>
      </c>
      <c r="E2491" s="1">
        <v>1</v>
      </c>
      <c r="F2491" s="1" t="s">
        <v>23</v>
      </c>
      <c r="G2491">
        <v>0</v>
      </c>
      <c r="H2491" t="str">
        <f>IF(Append1[[#This Row],[number_vmail_messages]]&lt;=10, "Low",
IF(Append1[[#This Row],[number_vmail_messages]]&lt;=25, "Medium", "High"))</f>
        <v>Low</v>
      </c>
      <c r="I2491">
        <v>269.60000000000002</v>
      </c>
      <c r="J2491">
        <v>121</v>
      </c>
      <c r="K2491">
        <v>45.83</v>
      </c>
      <c r="L2491">
        <v>171.7</v>
      </c>
      <c r="M2491">
        <v>91</v>
      </c>
      <c r="N2491">
        <v>14.59</v>
      </c>
      <c r="O2491">
        <v>219</v>
      </c>
      <c r="P2491">
        <v>98</v>
      </c>
      <c r="Q2491">
        <v>9.86</v>
      </c>
      <c r="R2491">
        <v>8.1999999999999993</v>
      </c>
      <c r="S2491">
        <v>6</v>
      </c>
      <c r="T2491">
        <v>2.21</v>
      </c>
      <c r="U2491" t="str">
        <f>IF(Append1[[#This Row],[total_intl_charge]] &lt;= MEDIAN(Append1[total_intl_charge]), "Low", "High")</f>
        <v>Low</v>
      </c>
      <c r="V2491">
        <v>1</v>
      </c>
      <c r="W2491" t="s">
        <v>23</v>
      </c>
      <c r="X2491" s="1" t="s">
        <v>24</v>
      </c>
      <c r="Y2491">
        <f>IF(Append1[[#This Row],[churn]]="yes", 1,0)</f>
        <v>0</v>
      </c>
      <c r="Z2491" t="str">
        <f>IF(Append1[[#This Row],[total_eve_charge]]&lt;=15,"Low",
IF(Append1[[#This Row],[total_eve_charge]]&lt;=19,"Medium","High"))</f>
        <v>Low</v>
      </c>
      <c r="AA2491" s="1" t="str">
        <f>IF(Append1[[#This Row],[total_day_charge]]&gt;30,"Heavy User",
IF(Append1[[#This Row],[total_eve_charge]]&gt;20,"Evening User",
IF(Append1[[#This Row],[total_night_charge]]&gt;10,"Night User","Low User")))</f>
        <v>Heavy User</v>
      </c>
    </row>
    <row r="2492" spans="1:27" hidden="1" x14ac:dyDescent="0.3">
      <c r="A2492">
        <v>1741</v>
      </c>
      <c r="B2492" s="1" t="s">
        <v>74</v>
      </c>
      <c r="C2492">
        <v>183</v>
      </c>
      <c r="D2492" s="1" t="s">
        <v>22</v>
      </c>
      <c r="E2492" s="1">
        <v>0</v>
      </c>
      <c r="F2492" s="1" t="s">
        <v>23</v>
      </c>
      <c r="G2492">
        <v>0</v>
      </c>
      <c r="H2492" t="str">
        <f>IF(Append1[[#This Row],[number_vmail_messages]]&lt;=10, "Low",
IF(Append1[[#This Row],[number_vmail_messages]]&lt;=25, "Medium", "High"))</f>
        <v>Low</v>
      </c>
      <c r="I2492">
        <v>116.7</v>
      </c>
      <c r="J2492">
        <v>92</v>
      </c>
      <c r="K2492">
        <v>19.84</v>
      </c>
      <c r="L2492">
        <v>213.8</v>
      </c>
      <c r="M2492">
        <v>112</v>
      </c>
      <c r="N2492">
        <v>18.170000000000002</v>
      </c>
      <c r="O2492">
        <v>214.3</v>
      </c>
      <c r="P2492">
        <v>112</v>
      </c>
      <c r="Q2492">
        <v>9.64</v>
      </c>
      <c r="R2492">
        <v>9.6999999999999993</v>
      </c>
      <c r="S2492">
        <v>6</v>
      </c>
      <c r="T2492">
        <v>2.62</v>
      </c>
      <c r="U2492" t="str">
        <f>IF(Append1[[#This Row],[total_intl_charge]] &lt;= MEDIAN(Append1[total_intl_charge]), "Low", "High")</f>
        <v>Low</v>
      </c>
      <c r="V2492">
        <v>2</v>
      </c>
      <c r="W2492" t="s">
        <v>23</v>
      </c>
      <c r="X2492" s="1" t="s">
        <v>23</v>
      </c>
      <c r="Y2492">
        <f>IF(Append1[[#This Row],[churn]]="yes", 1,0)</f>
        <v>0</v>
      </c>
      <c r="Z2492" t="str">
        <f>IF(Append1[[#This Row],[total_eve_charge]]&lt;=15,"Low",
IF(Append1[[#This Row],[total_eve_charge]]&lt;=19,"Medium","High"))</f>
        <v>Medium</v>
      </c>
      <c r="AA2492" s="1" t="str">
        <f>IF(Append1[[#This Row],[total_day_charge]]&gt;30,"Heavy User",
IF(Append1[[#This Row],[total_eve_charge]]&gt;20,"Evening User",
IF(Append1[[#This Row],[total_night_charge]]&gt;10,"Night User","Low User")))</f>
        <v>Low User</v>
      </c>
    </row>
    <row r="2493" spans="1:27" hidden="1" x14ac:dyDescent="0.3">
      <c r="A2493">
        <v>1742</v>
      </c>
      <c r="B2493" s="1" t="s">
        <v>52</v>
      </c>
      <c r="C2493">
        <v>90</v>
      </c>
      <c r="D2493" s="1" t="s">
        <v>32</v>
      </c>
      <c r="E2493" s="1">
        <v>0</v>
      </c>
      <c r="F2493" s="1" t="s">
        <v>23</v>
      </c>
      <c r="G2493">
        <v>0</v>
      </c>
      <c r="H2493" t="str">
        <f>IF(Append1[[#This Row],[number_vmail_messages]]&lt;=10, "Low",
IF(Append1[[#This Row],[number_vmail_messages]]&lt;=25, "Medium", "High"))</f>
        <v>Low</v>
      </c>
      <c r="I2493">
        <v>140.19999999999999</v>
      </c>
      <c r="J2493">
        <v>97</v>
      </c>
      <c r="K2493">
        <v>23.83</v>
      </c>
      <c r="L2493">
        <v>213.9</v>
      </c>
      <c r="M2493">
        <v>102</v>
      </c>
      <c r="N2493">
        <v>18.18</v>
      </c>
      <c r="O2493">
        <v>120</v>
      </c>
      <c r="P2493">
        <v>126</v>
      </c>
      <c r="Q2493">
        <v>5.4</v>
      </c>
      <c r="R2493">
        <v>7.1</v>
      </c>
      <c r="S2493">
        <v>2</v>
      </c>
      <c r="T2493">
        <v>1.92</v>
      </c>
      <c r="U2493" t="str">
        <f>IF(Append1[[#This Row],[total_intl_charge]] &lt;= MEDIAN(Append1[total_intl_charge]), "Low", "High")</f>
        <v>Low</v>
      </c>
      <c r="V2493">
        <v>1</v>
      </c>
      <c r="W2493" t="s">
        <v>23</v>
      </c>
      <c r="X2493" s="1" t="s">
        <v>23</v>
      </c>
      <c r="Y2493">
        <f>IF(Append1[[#This Row],[churn]]="yes", 1,0)</f>
        <v>0</v>
      </c>
      <c r="Z2493" t="str">
        <f>IF(Append1[[#This Row],[total_eve_charge]]&lt;=15,"Low",
IF(Append1[[#This Row],[total_eve_charge]]&lt;=19,"Medium","High"))</f>
        <v>Medium</v>
      </c>
      <c r="AA2493" s="1" t="str">
        <f>IF(Append1[[#This Row],[total_day_charge]]&gt;30,"Heavy User",
IF(Append1[[#This Row],[total_eve_charge]]&gt;20,"Evening User",
IF(Append1[[#This Row],[total_night_charge]]&gt;10,"Night User","Low User")))</f>
        <v>Low User</v>
      </c>
    </row>
    <row r="2494" spans="1:27" hidden="1" x14ac:dyDescent="0.3">
      <c r="A2494">
        <v>1743</v>
      </c>
      <c r="B2494" s="1" t="s">
        <v>28</v>
      </c>
      <c r="C2494">
        <v>101</v>
      </c>
      <c r="D2494" s="1" t="s">
        <v>22</v>
      </c>
      <c r="E2494" s="1">
        <v>0</v>
      </c>
      <c r="F2494" s="1" t="s">
        <v>23</v>
      </c>
      <c r="G2494">
        <v>0</v>
      </c>
      <c r="H2494" t="str">
        <f>IF(Append1[[#This Row],[number_vmail_messages]]&lt;=10, "Low",
IF(Append1[[#This Row],[number_vmail_messages]]&lt;=25, "Medium", "High"))</f>
        <v>Low</v>
      </c>
      <c r="I2494">
        <v>136.19999999999999</v>
      </c>
      <c r="J2494">
        <v>92</v>
      </c>
      <c r="K2494">
        <v>23.15</v>
      </c>
      <c r="L2494">
        <v>220.9</v>
      </c>
      <c r="M2494">
        <v>110</v>
      </c>
      <c r="N2494">
        <v>18.78</v>
      </c>
      <c r="O2494">
        <v>196.9</v>
      </c>
      <c r="P2494">
        <v>116</v>
      </c>
      <c r="Q2494">
        <v>8.86</v>
      </c>
      <c r="R2494">
        <v>13.3</v>
      </c>
      <c r="S2494">
        <v>7</v>
      </c>
      <c r="T2494">
        <v>3.59</v>
      </c>
      <c r="U2494" t="str">
        <f>IF(Append1[[#This Row],[total_intl_charge]] &lt;= MEDIAN(Append1[total_intl_charge]), "Low", "High")</f>
        <v>High</v>
      </c>
      <c r="V2494">
        <v>3</v>
      </c>
      <c r="W2494" t="s">
        <v>23</v>
      </c>
      <c r="X2494" s="1" t="s">
        <v>23</v>
      </c>
      <c r="Y2494">
        <f>IF(Append1[[#This Row],[churn]]="yes", 1,0)</f>
        <v>0</v>
      </c>
      <c r="Z2494" t="str">
        <f>IF(Append1[[#This Row],[total_eve_charge]]&lt;=15,"Low",
IF(Append1[[#This Row],[total_eve_charge]]&lt;=19,"Medium","High"))</f>
        <v>Medium</v>
      </c>
      <c r="AA2494" s="1" t="str">
        <f>IF(Append1[[#This Row],[total_day_charge]]&gt;30,"Heavy User",
IF(Append1[[#This Row],[total_eve_charge]]&gt;20,"Evening User",
IF(Append1[[#This Row],[total_night_charge]]&gt;10,"Night User","Low User")))</f>
        <v>Low User</v>
      </c>
    </row>
    <row r="2495" spans="1:27" x14ac:dyDescent="0.3">
      <c r="A2495">
        <v>1744</v>
      </c>
      <c r="B2495" s="1" t="s">
        <v>44</v>
      </c>
      <c r="C2495">
        <v>9</v>
      </c>
      <c r="D2495" s="1" t="s">
        <v>22</v>
      </c>
      <c r="E2495" s="1">
        <v>0</v>
      </c>
      <c r="F2495" s="1" t="s">
        <v>24</v>
      </c>
      <c r="G2495">
        <v>16</v>
      </c>
      <c r="H2495" t="str">
        <f>IF(Append1[[#This Row],[number_vmail_messages]]&lt;=10, "Low",
IF(Append1[[#This Row],[number_vmail_messages]]&lt;=25, "Medium", "High"))</f>
        <v>Medium</v>
      </c>
      <c r="I2495">
        <v>88.5</v>
      </c>
      <c r="J2495">
        <v>87</v>
      </c>
      <c r="K2495">
        <v>15.05</v>
      </c>
      <c r="L2495">
        <v>178.8</v>
      </c>
      <c r="M2495">
        <v>108</v>
      </c>
      <c r="N2495">
        <v>15.2</v>
      </c>
      <c r="O2495">
        <v>228.7</v>
      </c>
      <c r="P2495">
        <v>96</v>
      </c>
      <c r="Q2495">
        <v>10.29</v>
      </c>
      <c r="R2495">
        <v>11.5</v>
      </c>
      <c r="S2495">
        <v>3</v>
      </c>
      <c r="T2495">
        <v>3.11</v>
      </c>
      <c r="U2495" t="str">
        <f>IF(Append1[[#This Row],[total_intl_charge]] &lt;= MEDIAN(Append1[total_intl_charge]), "Low", "High")</f>
        <v>High</v>
      </c>
      <c r="V2495">
        <v>2</v>
      </c>
      <c r="W2495" t="s">
        <v>23</v>
      </c>
      <c r="X2495" s="1" t="s">
        <v>23</v>
      </c>
      <c r="Y2495">
        <f>IF(Append1[[#This Row],[churn]]="yes", 1,0)</f>
        <v>0</v>
      </c>
      <c r="Z2495" t="str">
        <f>IF(Append1[[#This Row],[total_eve_charge]]&lt;=15,"Low",
IF(Append1[[#This Row],[total_eve_charge]]&lt;=19,"Medium","High"))</f>
        <v>Medium</v>
      </c>
      <c r="AA2495" s="1" t="str">
        <f>IF(Append1[[#This Row],[total_day_charge]]&gt;30,"Heavy User",
IF(Append1[[#This Row],[total_eve_charge]]&gt;20,"Evening User",
IF(Append1[[#This Row],[total_night_charge]]&gt;10,"Night User","Low User")))</f>
        <v>Night User</v>
      </c>
    </row>
    <row r="2496" spans="1:27" hidden="1" x14ac:dyDescent="0.3">
      <c r="A2496">
        <v>1745</v>
      </c>
      <c r="B2496" s="1" t="s">
        <v>60</v>
      </c>
      <c r="C2496">
        <v>97</v>
      </c>
      <c r="D2496" s="1" t="s">
        <v>22</v>
      </c>
      <c r="E2496" s="1">
        <v>0</v>
      </c>
      <c r="F2496" s="1" t="s">
        <v>23</v>
      </c>
      <c r="G2496">
        <v>0</v>
      </c>
      <c r="H2496" t="str">
        <f>IF(Append1[[#This Row],[number_vmail_messages]]&lt;=10, "Low",
IF(Append1[[#This Row],[number_vmail_messages]]&lt;=25, "Medium", "High"))</f>
        <v>Low</v>
      </c>
      <c r="I2496">
        <v>215.3</v>
      </c>
      <c r="J2496">
        <v>58</v>
      </c>
      <c r="K2496">
        <v>36.6</v>
      </c>
      <c r="L2496">
        <v>242.4</v>
      </c>
      <c r="M2496">
        <v>91</v>
      </c>
      <c r="N2496">
        <v>20.6</v>
      </c>
      <c r="O2496">
        <v>279.8</v>
      </c>
      <c r="P2496">
        <v>105</v>
      </c>
      <c r="Q2496">
        <v>12.59</v>
      </c>
      <c r="R2496">
        <v>12.1</v>
      </c>
      <c r="S2496">
        <v>9</v>
      </c>
      <c r="T2496">
        <v>3.27</v>
      </c>
      <c r="U2496" t="str">
        <f>IF(Append1[[#This Row],[total_intl_charge]] &lt;= MEDIAN(Append1[total_intl_charge]), "Low", "High")</f>
        <v>High</v>
      </c>
      <c r="V2496">
        <v>0</v>
      </c>
      <c r="W2496" t="s">
        <v>23</v>
      </c>
      <c r="X2496" s="1" t="s">
        <v>23</v>
      </c>
      <c r="Y2496">
        <f>IF(Append1[[#This Row],[churn]]="yes", 1,0)</f>
        <v>0</v>
      </c>
      <c r="Z2496" t="str">
        <f>IF(Append1[[#This Row],[total_eve_charge]]&lt;=15,"Low",
IF(Append1[[#This Row],[total_eve_charge]]&lt;=19,"Medium","High"))</f>
        <v>High</v>
      </c>
      <c r="AA2496" s="1" t="str">
        <f>IF(Append1[[#This Row],[total_day_charge]]&gt;30,"Heavy User",
IF(Append1[[#This Row],[total_eve_charge]]&gt;20,"Evening User",
IF(Append1[[#This Row],[total_night_charge]]&gt;10,"Night User","Low User")))</f>
        <v>Heavy User</v>
      </c>
    </row>
    <row r="2497" spans="1:27" hidden="1" x14ac:dyDescent="0.3">
      <c r="A2497">
        <v>1746</v>
      </c>
      <c r="B2497" s="1" t="s">
        <v>21</v>
      </c>
      <c r="C2497">
        <v>94</v>
      </c>
      <c r="D2497" s="1" t="s">
        <v>32</v>
      </c>
      <c r="E2497" s="1">
        <v>0</v>
      </c>
      <c r="F2497" s="1" t="s">
        <v>23</v>
      </c>
      <c r="G2497">
        <v>0</v>
      </c>
      <c r="H2497" t="str">
        <f>IF(Append1[[#This Row],[number_vmail_messages]]&lt;=10, "Low",
IF(Append1[[#This Row],[number_vmail_messages]]&lt;=25, "Medium", "High"))</f>
        <v>Low</v>
      </c>
      <c r="I2497">
        <v>269.2</v>
      </c>
      <c r="J2497">
        <v>104</v>
      </c>
      <c r="K2497">
        <v>45.76</v>
      </c>
      <c r="L2497">
        <v>193.8</v>
      </c>
      <c r="M2497">
        <v>144</v>
      </c>
      <c r="N2497">
        <v>16.47</v>
      </c>
      <c r="O2497">
        <v>257.60000000000002</v>
      </c>
      <c r="P2497">
        <v>61</v>
      </c>
      <c r="Q2497">
        <v>11.59</v>
      </c>
      <c r="R2497">
        <v>8.9</v>
      </c>
      <c r="S2497">
        <v>2</v>
      </c>
      <c r="T2497">
        <v>2.4</v>
      </c>
      <c r="U2497" t="str">
        <f>IF(Append1[[#This Row],[total_intl_charge]] &lt;= MEDIAN(Append1[total_intl_charge]), "Low", "High")</f>
        <v>Low</v>
      </c>
      <c r="V2497">
        <v>3</v>
      </c>
      <c r="W2497" t="s">
        <v>24</v>
      </c>
      <c r="X2497" s="1" t="s">
        <v>23</v>
      </c>
      <c r="Y2497">
        <f>IF(Append1[[#This Row],[churn]]="yes", 1,0)</f>
        <v>1</v>
      </c>
      <c r="Z2497" t="str">
        <f>IF(Append1[[#This Row],[total_eve_charge]]&lt;=15,"Low",
IF(Append1[[#This Row],[total_eve_charge]]&lt;=19,"Medium","High"))</f>
        <v>Medium</v>
      </c>
      <c r="AA2497" s="1" t="str">
        <f>IF(Append1[[#This Row],[total_day_charge]]&gt;30,"Heavy User",
IF(Append1[[#This Row],[total_eve_charge]]&gt;20,"Evening User",
IF(Append1[[#This Row],[total_night_charge]]&gt;10,"Night User","Low User")))</f>
        <v>Heavy User</v>
      </c>
    </row>
    <row r="2498" spans="1:27" x14ac:dyDescent="0.3">
      <c r="A2498">
        <v>1747</v>
      </c>
      <c r="B2498" s="1" t="s">
        <v>46</v>
      </c>
      <c r="C2498">
        <v>127</v>
      </c>
      <c r="D2498" s="1" t="s">
        <v>26</v>
      </c>
      <c r="E2498" s="1">
        <v>0</v>
      </c>
      <c r="F2498" s="1" t="s">
        <v>24</v>
      </c>
      <c r="G2498">
        <v>25</v>
      </c>
      <c r="H2498" t="str">
        <f>IF(Append1[[#This Row],[number_vmail_messages]]&lt;=10, "Low",
IF(Append1[[#This Row],[number_vmail_messages]]&lt;=25, "Medium", "High"))</f>
        <v>Medium</v>
      </c>
      <c r="I2498">
        <v>203.8</v>
      </c>
      <c r="J2498">
        <v>118</v>
      </c>
      <c r="K2498">
        <v>34.65</v>
      </c>
      <c r="L2498">
        <v>267.10000000000002</v>
      </c>
      <c r="M2498">
        <v>48</v>
      </c>
      <c r="N2498">
        <v>22.7</v>
      </c>
      <c r="O2498">
        <v>225.1</v>
      </c>
      <c r="P2498">
        <v>105</v>
      </c>
      <c r="Q2498">
        <v>10.130000000000001</v>
      </c>
      <c r="R2498">
        <v>7.3</v>
      </c>
      <c r="S2498">
        <v>5</v>
      </c>
      <c r="T2498">
        <v>1.97</v>
      </c>
      <c r="U2498" t="str">
        <f>IF(Append1[[#This Row],[total_intl_charge]] &lt;= MEDIAN(Append1[total_intl_charge]), "Low", "High")</f>
        <v>Low</v>
      </c>
      <c r="V2498">
        <v>0</v>
      </c>
      <c r="W2498" t="s">
        <v>23</v>
      </c>
      <c r="X2498" s="1" t="s">
        <v>23</v>
      </c>
      <c r="Y2498">
        <f>IF(Append1[[#This Row],[churn]]="yes", 1,0)</f>
        <v>0</v>
      </c>
      <c r="Z2498" t="str">
        <f>IF(Append1[[#This Row],[total_eve_charge]]&lt;=15,"Low",
IF(Append1[[#This Row],[total_eve_charge]]&lt;=19,"Medium","High"))</f>
        <v>High</v>
      </c>
      <c r="AA2498" s="1" t="str">
        <f>IF(Append1[[#This Row],[total_day_charge]]&gt;30,"Heavy User",
IF(Append1[[#This Row],[total_eve_charge]]&gt;20,"Evening User",
IF(Append1[[#This Row],[total_night_charge]]&gt;10,"Night User","Low User")))</f>
        <v>Heavy User</v>
      </c>
    </row>
    <row r="2499" spans="1:27" x14ac:dyDescent="0.3">
      <c r="A2499">
        <v>1748</v>
      </c>
      <c r="B2499" s="1" t="s">
        <v>62</v>
      </c>
      <c r="C2499">
        <v>125</v>
      </c>
      <c r="D2499" s="1" t="s">
        <v>26</v>
      </c>
      <c r="E2499" s="1">
        <v>0</v>
      </c>
      <c r="F2499" s="1" t="s">
        <v>24</v>
      </c>
      <c r="G2499">
        <v>34</v>
      </c>
      <c r="H2499" t="str">
        <f>IF(Append1[[#This Row],[number_vmail_messages]]&lt;=10, "Low",
IF(Append1[[#This Row],[number_vmail_messages]]&lt;=25, "Medium", "High"))</f>
        <v>High</v>
      </c>
      <c r="I2499">
        <v>268.39999999999998</v>
      </c>
      <c r="J2499">
        <v>112</v>
      </c>
      <c r="K2499">
        <v>45.63</v>
      </c>
      <c r="L2499">
        <v>222.2</v>
      </c>
      <c r="M2499">
        <v>108</v>
      </c>
      <c r="N2499">
        <v>18.89</v>
      </c>
      <c r="O2499">
        <v>117.6</v>
      </c>
      <c r="P2499">
        <v>102</v>
      </c>
      <c r="Q2499">
        <v>5.29</v>
      </c>
      <c r="R2499">
        <v>10.3</v>
      </c>
      <c r="S2499">
        <v>3</v>
      </c>
      <c r="T2499">
        <v>2.78</v>
      </c>
      <c r="U2499" t="str">
        <f>IF(Append1[[#This Row],[total_intl_charge]] &lt;= MEDIAN(Append1[total_intl_charge]), "Low", "High")</f>
        <v>Low</v>
      </c>
      <c r="V2499">
        <v>0</v>
      </c>
      <c r="W2499" t="s">
        <v>23</v>
      </c>
      <c r="X2499" s="1" t="s">
        <v>23</v>
      </c>
      <c r="Y2499">
        <f>IF(Append1[[#This Row],[churn]]="yes", 1,0)</f>
        <v>0</v>
      </c>
      <c r="Z2499" t="str">
        <f>IF(Append1[[#This Row],[total_eve_charge]]&lt;=15,"Low",
IF(Append1[[#This Row],[total_eve_charge]]&lt;=19,"Medium","High"))</f>
        <v>Medium</v>
      </c>
      <c r="AA2499" s="1" t="str">
        <f>IF(Append1[[#This Row],[total_day_charge]]&gt;30,"Heavy User",
IF(Append1[[#This Row],[total_eve_charge]]&gt;20,"Evening User",
IF(Append1[[#This Row],[total_night_charge]]&gt;10,"Night User","Low User")))</f>
        <v>Heavy User</v>
      </c>
    </row>
    <row r="2500" spans="1:27" hidden="1" x14ac:dyDescent="0.3">
      <c r="A2500">
        <v>1749</v>
      </c>
      <c r="B2500" s="1" t="s">
        <v>55</v>
      </c>
      <c r="C2500">
        <v>90</v>
      </c>
      <c r="D2500" s="1" t="s">
        <v>22</v>
      </c>
      <c r="E2500" s="1">
        <v>0</v>
      </c>
      <c r="F2500" s="1" t="s">
        <v>23</v>
      </c>
      <c r="G2500">
        <v>0</v>
      </c>
      <c r="H2500" t="str">
        <f>IF(Append1[[#This Row],[number_vmail_messages]]&lt;=10, "Low",
IF(Append1[[#This Row],[number_vmail_messages]]&lt;=25, "Medium", "High"))</f>
        <v>Low</v>
      </c>
      <c r="I2500">
        <v>114.4</v>
      </c>
      <c r="J2500">
        <v>122</v>
      </c>
      <c r="K2500">
        <v>19.45</v>
      </c>
      <c r="L2500">
        <v>127.7</v>
      </c>
      <c r="M2500">
        <v>154</v>
      </c>
      <c r="N2500">
        <v>10.85</v>
      </c>
      <c r="O2500">
        <v>253.1</v>
      </c>
      <c r="P2500">
        <v>109</v>
      </c>
      <c r="Q2500">
        <v>11.39</v>
      </c>
      <c r="R2500">
        <v>10.1</v>
      </c>
      <c r="S2500">
        <v>5</v>
      </c>
      <c r="T2500">
        <v>2.73</v>
      </c>
      <c r="U2500" t="str">
        <f>IF(Append1[[#This Row],[total_intl_charge]] &lt;= MEDIAN(Append1[total_intl_charge]), "Low", "High")</f>
        <v>Low</v>
      </c>
      <c r="V2500">
        <v>2</v>
      </c>
      <c r="W2500" t="s">
        <v>23</v>
      </c>
      <c r="X2500" s="1" t="s">
        <v>23</v>
      </c>
      <c r="Y2500">
        <f>IF(Append1[[#This Row],[churn]]="yes", 1,0)</f>
        <v>0</v>
      </c>
      <c r="Z2500" t="str">
        <f>IF(Append1[[#This Row],[total_eve_charge]]&lt;=15,"Low",
IF(Append1[[#This Row],[total_eve_charge]]&lt;=19,"Medium","High"))</f>
        <v>Low</v>
      </c>
      <c r="AA2500" s="1" t="str">
        <f>IF(Append1[[#This Row],[total_day_charge]]&gt;30,"Heavy User",
IF(Append1[[#This Row],[total_eve_charge]]&gt;20,"Evening User",
IF(Append1[[#This Row],[total_night_charge]]&gt;10,"Night User","Low User")))</f>
        <v>Night User</v>
      </c>
    </row>
    <row r="2501" spans="1:27" hidden="1" x14ac:dyDescent="0.3">
      <c r="A2501">
        <v>1750</v>
      </c>
      <c r="B2501" s="1" t="s">
        <v>56</v>
      </c>
      <c r="C2501">
        <v>67</v>
      </c>
      <c r="D2501" s="1" t="s">
        <v>22</v>
      </c>
      <c r="E2501" s="1">
        <v>0</v>
      </c>
      <c r="F2501" s="1" t="s">
        <v>23</v>
      </c>
      <c r="G2501">
        <v>0</v>
      </c>
      <c r="H2501" t="str">
        <f>IF(Append1[[#This Row],[number_vmail_messages]]&lt;=10, "Low",
IF(Append1[[#This Row],[number_vmail_messages]]&lt;=25, "Medium", "High"))</f>
        <v>Low</v>
      </c>
      <c r="I2501">
        <v>138.9</v>
      </c>
      <c r="J2501">
        <v>65</v>
      </c>
      <c r="K2501">
        <v>23.61</v>
      </c>
      <c r="L2501">
        <v>208.9</v>
      </c>
      <c r="M2501">
        <v>109</v>
      </c>
      <c r="N2501">
        <v>17.760000000000002</v>
      </c>
      <c r="O2501">
        <v>232.4</v>
      </c>
      <c r="P2501">
        <v>82</v>
      </c>
      <c r="Q2501">
        <v>10.46</v>
      </c>
      <c r="R2501">
        <v>9.1999999999999993</v>
      </c>
      <c r="S2501">
        <v>3</v>
      </c>
      <c r="T2501">
        <v>2.48</v>
      </c>
      <c r="U2501" t="str">
        <f>IF(Append1[[#This Row],[total_intl_charge]] &lt;= MEDIAN(Append1[total_intl_charge]), "Low", "High")</f>
        <v>Low</v>
      </c>
      <c r="V2501">
        <v>2</v>
      </c>
      <c r="W2501" t="s">
        <v>23</v>
      </c>
      <c r="X2501" s="1" t="s">
        <v>23</v>
      </c>
      <c r="Y2501">
        <f>IF(Append1[[#This Row],[churn]]="yes", 1,0)</f>
        <v>0</v>
      </c>
      <c r="Z2501" t="str">
        <f>IF(Append1[[#This Row],[total_eve_charge]]&lt;=15,"Low",
IF(Append1[[#This Row],[total_eve_charge]]&lt;=19,"Medium","High"))</f>
        <v>Medium</v>
      </c>
      <c r="AA2501" s="1" t="str">
        <f>IF(Append1[[#This Row],[total_day_charge]]&gt;30,"Heavy User",
IF(Append1[[#This Row],[total_eve_charge]]&gt;20,"Evening User",
IF(Append1[[#This Row],[total_night_charge]]&gt;10,"Night User","Low User")))</f>
        <v>Night User</v>
      </c>
    </row>
    <row r="2502" spans="1:27" hidden="1" x14ac:dyDescent="0.3">
      <c r="A2502">
        <v>1751</v>
      </c>
      <c r="B2502" s="1" t="s">
        <v>34</v>
      </c>
      <c r="C2502">
        <v>113</v>
      </c>
      <c r="D2502" s="1" t="s">
        <v>22</v>
      </c>
      <c r="E2502" s="1">
        <v>0</v>
      </c>
      <c r="F2502" s="1" t="s">
        <v>23</v>
      </c>
      <c r="G2502">
        <v>0</v>
      </c>
      <c r="H2502" t="str">
        <f>IF(Append1[[#This Row],[number_vmail_messages]]&lt;=10, "Low",
IF(Append1[[#This Row],[number_vmail_messages]]&lt;=25, "Medium", "High"))</f>
        <v>Low</v>
      </c>
      <c r="I2502">
        <v>186</v>
      </c>
      <c r="J2502">
        <v>55</v>
      </c>
      <c r="K2502">
        <v>31.62</v>
      </c>
      <c r="L2502">
        <v>237.4</v>
      </c>
      <c r="M2502">
        <v>105</v>
      </c>
      <c r="N2502">
        <v>20.18</v>
      </c>
      <c r="O2502">
        <v>148.1</v>
      </c>
      <c r="P2502">
        <v>83</v>
      </c>
      <c r="Q2502">
        <v>6.66</v>
      </c>
      <c r="R2502">
        <v>12.2</v>
      </c>
      <c r="S2502">
        <v>6</v>
      </c>
      <c r="T2502">
        <v>3.29</v>
      </c>
      <c r="U2502" t="str">
        <f>IF(Append1[[#This Row],[total_intl_charge]] &lt;= MEDIAN(Append1[total_intl_charge]), "Low", "High")</f>
        <v>High</v>
      </c>
      <c r="V2502">
        <v>1</v>
      </c>
      <c r="W2502" t="s">
        <v>23</v>
      </c>
      <c r="X2502" s="1" t="s">
        <v>23</v>
      </c>
      <c r="Y2502">
        <f>IF(Append1[[#This Row],[churn]]="yes", 1,0)</f>
        <v>0</v>
      </c>
      <c r="Z2502" t="str">
        <f>IF(Append1[[#This Row],[total_eve_charge]]&lt;=15,"Low",
IF(Append1[[#This Row],[total_eve_charge]]&lt;=19,"Medium","High"))</f>
        <v>High</v>
      </c>
      <c r="AA2502" s="1" t="str">
        <f>IF(Append1[[#This Row],[total_day_charge]]&gt;30,"Heavy User",
IF(Append1[[#This Row],[total_eve_charge]]&gt;20,"Evening User",
IF(Append1[[#This Row],[total_night_charge]]&gt;10,"Night User","Low User")))</f>
        <v>Heavy User</v>
      </c>
    </row>
    <row r="2503" spans="1:27" x14ac:dyDescent="0.3">
      <c r="A2503">
        <v>1752</v>
      </c>
      <c r="B2503" s="1" t="s">
        <v>75</v>
      </c>
      <c r="C2503">
        <v>121</v>
      </c>
      <c r="D2503" s="1" t="s">
        <v>26</v>
      </c>
      <c r="E2503" s="1">
        <v>0</v>
      </c>
      <c r="F2503" s="1" t="s">
        <v>24</v>
      </c>
      <c r="G2503">
        <v>26</v>
      </c>
      <c r="H2503" t="str">
        <f>IF(Append1[[#This Row],[number_vmail_messages]]&lt;=10, "Low",
IF(Append1[[#This Row],[number_vmail_messages]]&lt;=25, "Medium", "High"))</f>
        <v>High</v>
      </c>
      <c r="I2503">
        <v>170.4</v>
      </c>
      <c r="J2503">
        <v>91</v>
      </c>
      <c r="K2503">
        <v>28.97</v>
      </c>
      <c r="L2503">
        <v>254.5</v>
      </c>
      <c r="M2503">
        <v>90</v>
      </c>
      <c r="N2503">
        <v>21.63</v>
      </c>
      <c r="O2503">
        <v>219.6</v>
      </c>
      <c r="P2503">
        <v>122</v>
      </c>
      <c r="Q2503">
        <v>9.8800000000000008</v>
      </c>
      <c r="R2503">
        <v>15.1</v>
      </c>
      <c r="S2503">
        <v>5</v>
      </c>
      <c r="T2503">
        <v>4.08</v>
      </c>
      <c r="U2503" t="str">
        <f>IF(Append1[[#This Row],[total_intl_charge]] &lt;= MEDIAN(Append1[total_intl_charge]), "Low", "High")</f>
        <v>High</v>
      </c>
      <c r="V2503">
        <v>0</v>
      </c>
      <c r="W2503" t="s">
        <v>23</v>
      </c>
      <c r="X2503" s="1" t="s">
        <v>23</v>
      </c>
      <c r="Y2503">
        <f>IF(Append1[[#This Row],[churn]]="yes", 1,0)</f>
        <v>0</v>
      </c>
      <c r="Z2503" t="str">
        <f>IF(Append1[[#This Row],[total_eve_charge]]&lt;=15,"Low",
IF(Append1[[#This Row],[total_eve_charge]]&lt;=19,"Medium","High"))</f>
        <v>High</v>
      </c>
      <c r="AA2503" s="1" t="str">
        <f>IF(Append1[[#This Row],[total_day_charge]]&gt;30,"Heavy User",
IF(Append1[[#This Row],[total_eve_charge]]&gt;20,"Evening User",
IF(Append1[[#This Row],[total_night_charge]]&gt;10,"Night User","Low User")))</f>
        <v>Evening User</v>
      </c>
    </row>
    <row r="2504" spans="1:27" hidden="1" x14ac:dyDescent="0.3">
      <c r="A2504">
        <v>1753</v>
      </c>
      <c r="B2504" s="1" t="s">
        <v>69</v>
      </c>
      <c r="C2504">
        <v>93</v>
      </c>
      <c r="D2504" s="1" t="s">
        <v>32</v>
      </c>
      <c r="E2504" s="1">
        <v>0</v>
      </c>
      <c r="F2504" s="1" t="s">
        <v>23</v>
      </c>
      <c r="G2504">
        <v>0</v>
      </c>
      <c r="H2504" t="str">
        <f>IF(Append1[[#This Row],[number_vmail_messages]]&lt;=10, "Low",
IF(Append1[[#This Row],[number_vmail_messages]]&lt;=25, "Medium", "High"))</f>
        <v>Low</v>
      </c>
      <c r="I2504">
        <v>164.5</v>
      </c>
      <c r="J2504">
        <v>95</v>
      </c>
      <c r="K2504">
        <v>27.97</v>
      </c>
      <c r="L2504">
        <v>230.9</v>
      </c>
      <c r="M2504">
        <v>87</v>
      </c>
      <c r="N2504">
        <v>19.63</v>
      </c>
      <c r="O2504">
        <v>149.9</v>
      </c>
      <c r="P2504">
        <v>91</v>
      </c>
      <c r="Q2504">
        <v>6.75</v>
      </c>
      <c r="R2504">
        <v>9.9</v>
      </c>
      <c r="S2504">
        <v>3</v>
      </c>
      <c r="T2504">
        <v>2.67</v>
      </c>
      <c r="U2504" t="str">
        <f>IF(Append1[[#This Row],[total_intl_charge]] &lt;= MEDIAN(Append1[total_intl_charge]), "Low", "High")</f>
        <v>Low</v>
      </c>
      <c r="V2504">
        <v>4</v>
      </c>
      <c r="W2504" t="s">
        <v>23</v>
      </c>
      <c r="X2504" s="1" t="s">
        <v>23</v>
      </c>
      <c r="Y2504">
        <f>IF(Append1[[#This Row],[churn]]="yes", 1,0)</f>
        <v>0</v>
      </c>
      <c r="Z2504" t="str">
        <f>IF(Append1[[#This Row],[total_eve_charge]]&lt;=15,"Low",
IF(Append1[[#This Row],[total_eve_charge]]&lt;=19,"Medium","High"))</f>
        <v>High</v>
      </c>
      <c r="AA2504" s="1" t="str">
        <f>IF(Append1[[#This Row],[total_day_charge]]&gt;30,"Heavy User",
IF(Append1[[#This Row],[total_eve_charge]]&gt;20,"Evening User",
IF(Append1[[#This Row],[total_night_charge]]&gt;10,"Night User","Low User")))</f>
        <v>Low User</v>
      </c>
    </row>
    <row r="2505" spans="1:27" hidden="1" x14ac:dyDescent="0.3">
      <c r="A2505">
        <v>1754</v>
      </c>
      <c r="B2505" s="1" t="s">
        <v>69</v>
      </c>
      <c r="C2505">
        <v>121</v>
      </c>
      <c r="D2505" s="1" t="s">
        <v>32</v>
      </c>
      <c r="E2505" s="1">
        <v>0</v>
      </c>
      <c r="F2505" s="1" t="s">
        <v>23</v>
      </c>
      <c r="G2505">
        <v>0</v>
      </c>
      <c r="H2505" t="str">
        <f>IF(Append1[[#This Row],[number_vmail_messages]]&lt;=10, "Low",
IF(Append1[[#This Row],[number_vmail_messages]]&lt;=25, "Medium", "High"))</f>
        <v>Low</v>
      </c>
      <c r="I2505">
        <v>168.6</v>
      </c>
      <c r="J2505">
        <v>121</v>
      </c>
      <c r="K2505">
        <v>28.66</v>
      </c>
      <c r="L2505">
        <v>168.6</v>
      </c>
      <c r="M2505">
        <v>94</v>
      </c>
      <c r="N2505">
        <v>14.33</v>
      </c>
      <c r="O2505">
        <v>95.3</v>
      </c>
      <c r="P2505">
        <v>59</v>
      </c>
      <c r="Q2505">
        <v>4.29</v>
      </c>
      <c r="R2505">
        <v>12.3</v>
      </c>
      <c r="S2505">
        <v>4</v>
      </c>
      <c r="T2505">
        <v>3.32</v>
      </c>
      <c r="U2505" t="str">
        <f>IF(Append1[[#This Row],[total_intl_charge]] &lt;= MEDIAN(Append1[total_intl_charge]), "Low", "High")</f>
        <v>High</v>
      </c>
      <c r="V2505">
        <v>1</v>
      </c>
      <c r="W2505" t="s">
        <v>23</v>
      </c>
      <c r="X2505" s="1" t="s">
        <v>23</v>
      </c>
      <c r="Y2505">
        <f>IF(Append1[[#This Row],[churn]]="yes", 1,0)</f>
        <v>0</v>
      </c>
      <c r="Z2505" t="str">
        <f>IF(Append1[[#This Row],[total_eve_charge]]&lt;=15,"Low",
IF(Append1[[#This Row],[total_eve_charge]]&lt;=19,"Medium","High"))</f>
        <v>Low</v>
      </c>
      <c r="AA2505" s="1" t="str">
        <f>IF(Append1[[#This Row],[total_day_charge]]&gt;30,"Heavy User",
IF(Append1[[#This Row],[total_eve_charge]]&gt;20,"Evening User",
IF(Append1[[#This Row],[total_night_charge]]&gt;10,"Night User","Low User")))</f>
        <v>Low User</v>
      </c>
    </row>
    <row r="2506" spans="1:27" hidden="1" x14ac:dyDescent="0.3">
      <c r="A2506">
        <v>1755</v>
      </c>
      <c r="B2506" s="1" t="s">
        <v>64</v>
      </c>
      <c r="C2506">
        <v>53</v>
      </c>
      <c r="D2506" s="1" t="s">
        <v>32</v>
      </c>
      <c r="E2506" s="1">
        <v>0</v>
      </c>
      <c r="F2506" s="1" t="s">
        <v>23</v>
      </c>
      <c r="G2506">
        <v>0</v>
      </c>
      <c r="H2506" t="str">
        <f>IF(Append1[[#This Row],[number_vmail_messages]]&lt;=10, "Low",
IF(Append1[[#This Row],[number_vmail_messages]]&lt;=25, "Medium", "High"))</f>
        <v>Low</v>
      </c>
      <c r="I2506">
        <v>261.2</v>
      </c>
      <c r="J2506">
        <v>119</v>
      </c>
      <c r="K2506">
        <v>44.4</v>
      </c>
      <c r="L2506">
        <v>250.8</v>
      </c>
      <c r="M2506">
        <v>105</v>
      </c>
      <c r="N2506">
        <v>21.32</v>
      </c>
      <c r="O2506">
        <v>176</v>
      </c>
      <c r="P2506">
        <v>112</v>
      </c>
      <c r="Q2506">
        <v>7.92</v>
      </c>
      <c r="R2506">
        <v>9.8000000000000007</v>
      </c>
      <c r="S2506">
        <v>2</v>
      </c>
      <c r="T2506">
        <v>2.65</v>
      </c>
      <c r="U2506" t="str">
        <f>IF(Append1[[#This Row],[total_intl_charge]] &lt;= MEDIAN(Append1[total_intl_charge]), "Low", "High")</f>
        <v>Low</v>
      </c>
      <c r="V2506">
        <v>0</v>
      </c>
      <c r="W2506" t="s">
        <v>24</v>
      </c>
      <c r="X2506" s="1" t="s">
        <v>23</v>
      </c>
      <c r="Y2506">
        <f>IF(Append1[[#This Row],[churn]]="yes", 1,0)</f>
        <v>1</v>
      </c>
      <c r="Z2506" t="str">
        <f>IF(Append1[[#This Row],[total_eve_charge]]&lt;=15,"Low",
IF(Append1[[#This Row],[total_eve_charge]]&lt;=19,"Medium","High"))</f>
        <v>High</v>
      </c>
      <c r="AA2506" s="1" t="str">
        <f>IF(Append1[[#This Row],[total_day_charge]]&gt;30,"Heavy User",
IF(Append1[[#This Row],[total_eve_charge]]&gt;20,"Evening User",
IF(Append1[[#This Row],[total_night_charge]]&gt;10,"Night User","Low User")))</f>
        <v>Heavy User</v>
      </c>
    </row>
    <row r="2507" spans="1:27" hidden="1" x14ac:dyDescent="0.3">
      <c r="A2507">
        <v>1756</v>
      </c>
      <c r="B2507" s="1" t="s">
        <v>61</v>
      </c>
      <c r="C2507">
        <v>75</v>
      </c>
      <c r="D2507" s="1" t="s">
        <v>22</v>
      </c>
      <c r="E2507" s="1">
        <v>0</v>
      </c>
      <c r="F2507" s="1" t="s">
        <v>23</v>
      </c>
      <c r="G2507">
        <v>0</v>
      </c>
      <c r="H2507" t="str">
        <f>IF(Append1[[#This Row],[number_vmail_messages]]&lt;=10, "Low",
IF(Append1[[#This Row],[number_vmail_messages]]&lt;=25, "Medium", "High"))</f>
        <v>Low</v>
      </c>
      <c r="I2507">
        <v>190.5</v>
      </c>
      <c r="J2507">
        <v>91</v>
      </c>
      <c r="K2507">
        <v>32.39</v>
      </c>
      <c r="L2507">
        <v>178.4</v>
      </c>
      <c r="M2507">
        <v>75</v>
      </c>
      <c r="N2507">
        <v>15.16</v>
      </c>
      <c r="O2507">
        <v>162.4</v>
      </c>
      <c r="P2507">
        <v>113</v>
      </c>
      <c r="Q2507">
        <v>7.31</v>
      </c>
      <c r="R2507">
        <v>13.1</v>
      </c>
      <c r="S2507">
        <v>5</v>
      </c>
      <c r="T2507">
        <v>3.54</v>
      </c>
      <c r="U2507" t="str">
        <f>IF(Append1[[#This Row],[total_intl_charge]] &lt;= MEDIAN(Append1[total_intl_charge]), "Low", "High")</f>
        <v>High</v>
      </c>
      <c r="V2507">
        <v>1</v>
      </c>
      <c r="W2507" t="s">
        <v>23</v>
      </c>
      <c r="X2507" s="1" t="s">
        <v>23</v>
      </c>
      <c r="Y2507">
        <f>IF(Append1[[#This Row],[churn]]="yes", 1,0)</f>
        <v>0</v>
      </c>
      <c r="Z2507" t="str">
        <f>IF(Append1[[#This Row],[total_eve_charge]]&lt;=15,"Low",
IF(Append1[[#This Row],[total_eve_charge]]&lt;=19,"Medium","High"))</f>
        <v>Medium</v>
      </c>
      <c r="AA2507" s="1" t="str">
        <f>IF(Append1[[#This Row],[total_day_charge]]&gt;30,"Heavy User",
IF(Append1[[#This Row],[total_eve_charge]]&gt;20,"Evening User",
IF(Append1[[#This Row],[total_night_charge]]&gt;10,"Night User","Low User")))</f>
        <v>Heavy User</v>
      </c>
    </row>
    <row r="2508" spans="1:27" hidden="1" x14ac:dyDescent="0.3">
      <c r="A2508">
        <v>1757</v>
      </c>
      <c r="B2508" s="1" t="s">
        <v>41</v>
      </c>
      <c r="C2508">
        <v>132</v>
      </c>
      <c r="D2508" s="1" t="s">
        <v>26</v>
      </c>
      <c r="E2508" s="1">
        <v>0</v>
      </c>
      <c r="F2508" s="1" t="s">
        <v>23</v>
      </c>
      <c r="G2508">
        <v>0</v>
      </c>
      <c r="H2508" t="str">
        <f>IF(Append1[[#This Row],[number_vmail_messages]]&lt;=10, "Low",
IF(Append1[[#This Row],[number_vmail_messages]]&lt;=25, "Medium", "High"))</f>
        <v>Low</v>
      </c>
      <c r="I2508">
        <v>181.1</v>
      </c>
      <c r="J2508">
        <v>121</v>
      </c>
      <c r="K2508">
        <v>30.79</v>
      </c>
      <c r="L2508">
        <v>314.39999999999998</v>
      </c>
      <c r="M2508">
        <v>109</v>
      </c>
      <c r="N2508">
        <v>26.72</v>
      </c>
      <c r="O2508">
        <v>246.7</v>
      </c>
      <c r="P2508">
        <v>81</v>
      </c>
      <c r="Q2508">
        <v>11.1</v>
      </c>
      <c r="R2508">
        <v>4.2</v>
      </c>
      <c r="S2508">
        <v>9</v>
      </c>
      <c r="T2508">
        <v>1.1299999999999999</v>
      </c>
      <c r="U2508" t="str">
        <f>IF(Append1[[#This Row],[total_intl_charge]] &lt;= MEDIAN(Append1[total_intl_charge]), "Low", "High")</f>
        <v>Low</v>
      </c>
      <c r="V2508">
        <v>2</v>
      </c>
      <c r="W2508" t="s">
        <v>23</v>
      </c>
      <c r="X2508" s="1" t="s">
        <v>23</v>
      </c>
      <c r="Y2508">
        <f>IF(Append1[[#This Row],[churn]]="yes", 1,0)</f>
        <v>0</v>
      </c>
      <c r="Z2508" t="str">
        <f>IF(Append1[[#This Row],[total_eve_charge]]&lt;=15,"Low",
IF(Append1[[#This Row],[total_eve_charge]]&lt;=19,"Medium","High"))</f>
        <v>High</v>
      </c>
      <c r="AA2508" s="1" t="str">
        <f>IF(Append1[[#This Row],[total_day_charge]]&gt;30,"Heavy User",
IF(Append1[[#This Row],[total_eve_charge]]&gt;20,"Evening User",
IF(Append1[[#This Row],[total_night_charge]]&gt;10,"Night User","Low User")))</f>
        <v>Heavy User</v>
      </c>
    </row>
    <row r="2509" spans="1:27" hidden="1" x14ac:dyDescent="0.3">
      <c r="A2509">
        <v>1758</v>
      </c>
      <c r="B2509" s="1" t="s">
        <v>37</v>
      </c>
      <c r="C2509">
        <v>162</v>
      </c>
      <c r="D2509" s="1" t="s">
        <v>32</v>
      </c>
      <c r="E2509" s="1">
        <v>0</v>
      </c>
      <c r="F2509" s="1" t="s">
        <v>23</v>
      </c>
      <c r="G2509">
        <v>0</v>
      </c>
      <c r="H2509" t="str">
        <f>IF(Append1[[#This Row],[number_vmail_messages]]&lt;=10, "Low",
IF(Append1[[#This Row],[number_vmail_messages]]&lt;=25, "Medium", "High"))</f>
        <v>Low</v>
      </c>
      <c r="I2509">
        <v>177.1</v>
      </c>
      <c r="J2509">
        <v>131</v>
      </c>
      <c r="K2509">
        <v>30.11</v>
      </c>
      <c r="L2509">
        <v>114.7</v>
      </c>
      <c r="M2509">
        <v>122</v>
      </c>
      <c r="N2509">
        <v>9.75</v>
      </c>
      <c r="O2509">
        <v>153.6</v>
      </c>
      <c r="P2509">
        <v>88</v>
      </c>
      <c r="Q2509">
        <v>6.91</v>
      </c>
      <c r="R2509">
        <v>6.5</v>
      </c>
      <c r="S2509">
        <v>6</v>
      </c>
      <c r="T2509">
        <v>1.76</v>
      </c>
      <c r="U2509" t="str">
        <f>IF(Append1[[#This Row],[total_intl_charge]] &lt;= MEDIAN(Append1[total_intl_charge]), "Low", "High")</f>
        <v>Low</v>
      </c>
      <c r="V2509">
        <v>3</v>
      </c>
      <c r="W2509" t="s">
        <v>23</v>
      </c>
      <c r="X2509" s="1" t="s">
        <v>23</v>
      </c>
      <c r="Y2509">
        <f>IF(Append1[[#This Row],[churn]]="yes", 1,0)</f>
        <v>0</v>
      </c>
      <c r="Z2509" t="str">
        <f>IF(Append1[[#This Row],[total_eve_charge]]&lt;=15,"Low",
IF(Append1[[#This Row],[total_eve_charge]]&lt;=19,"Medium","High"))</f>
        <v>Low</v>
      </c>
      <c r="AA2509" s="1" t="str">
        <f>IF(Append1[[#This Row],[total_day_charge]]&gt;30,"Heavy User",
IF(Append1[[#This Row],[total_eve_charge]]&gt;20,"Evening User",
IF(Append1[[#This Row],[total_night_charge]]&gt;10,"Night User","Low User")))</f>
        <v>Heavy User</v>
      </c>
    </row>
    <row r="2510" spans="1:27" hidden="1" x14ac:dyDescent="0.3">
      <c r="A2510">
        <v>1759</v>
      </c>
      <c r="B2510" s="1" t="s">
        <v>57</v>
      </c>
      <c r="C2510">
        <v>140</v>
      </c>
      <c r="D2510" s="1" t="s">
        <v>22</v>
      </c>
      <c r="E2510" s="1">
        <v>0</v>
      </c>
      <c r="F2510" s="1" t="s">
        <v>23</v>
      </c>
      <c r="G2510">
        <v>0</v>
      </c>
      <c r="H2510" t="str">
        <f>IF(Append1[[#This Row],[number_vmail_messages]]&lt;=10, "Low",
IF(Append1[[#This Row],[number_vmail_messages]]&lt;=25, "Medium", "High"))</f>
        <v>Low</v>
      </c>
      <c r="I2510">
        <v>160.5</v>
      </c>
      <c r="J2510">
        <v>114</v>
      </c>
      <c r="K2510">
        <v>27.29</v>
      </c>
      <c r="L2510">
        <v>240.5</v>
      </c>
      <c r="M2510">
        <v>103</v>
      </c>
      <c r="N2510">
        <v>20.440000000000001</v>
      </c>
      <c r="O2510">
        <v>233.5</v>
      </c>
      <c r="P2510">
        <v>121</v>
      </c>
      <c r="Q2510">
        <v>10.51</v>
      </c>
      <c r="R2510">
        <v>11.3</v>
      </c>
      <c r="S2510">
        <v>4</v>
      </c>
      <c r="T2510">
        <v>3.05</v>
      </c>
      <c r="U2510" t="str">
        <f>IF(Append1[[#This Row],[total_intl_charge]] &lt;= MEDIAN(Append1[total_intl_charge]), "Low", "High")</f>
        <v>High</v>
      </c>
      <c r="V2510">
        <v>1</v>
      </c>
      <c r="W2510" t="s">
        <v>23</v>
      </c>
      <c r="X2510" s="1" t="s">
        <v>23</v>
      </c>
      <c r="Y2510">
        <f>IF(Append1[[#This Row],[churn]]="yes", 1,0)</f>
        <v>0</v>
      </c>
      <c r="Z2510" t="str">
        <f>IF(Append1[[#This Row],[total_eve_charge]]&lt;=15,"Low",
IF(Append1[[#This Row],[total_eve_charge]]&lt;=19,"Medium","High"))</f>
        <v>High</v>
      </c>
      <c r="AA2510" s="1" t="str">
        <f>IF(Append1[[#This Row],[total_day_charge]]&gt;30,"Heavy User",
IF(Append1[[#This Row],[total_eve_charge]]&gt;20,"Evening User",
IF(Append1[[#This Row],[total_night_charge]]&gt;10,"Night User","Low User")))</f>
        <v>Evening User</v>
      </c>
    </row>
    <row r="2511" spans="1:27" hidden="1" x14ac:dyDescent="0.3">
      <c r="A2511">
        <v>1760</v>
      </c>
      <c r="B2511" s="1" t="s">
        <v>46</v>
      </c>
      <c r="C2511">
        <v>91</v>
      </c>
      <c r="D2511" s="1" t="s">
        <v>32</v>
      </c>
      <c r="E2511" s="1">
        <v>0</v>
      </c>
      <c r="F2511" s="1" t="s">
        <v>23</v>
      </c>
      <c r="G2511">
        <v>0</v>
      </c>
      <c r="H2511" t="str">
        <f>IF(Append1[[#This Row],[number_vmail_messages]]&lt;=10, "Low",
IF(Append1[[#This Row],[number_vmail_messages]]&lt;=25, "Medium", "High"))</f>
        <v>Low</v>
      </c>
      <c r="I2511">
        <v>134.69999999999999</v>
      </c>
      <c r="J2511">
        <v>116</v>
      </c>
      <c r="K2511">
        <v>22.9</v>
      </c>
      <c r="L2511">
        <v>295.3</v>
      </c>
      <c r="M2511">
        <v>98</v>
      </c>
      <c r="N2511">
        <v>25.1</v>
      </c>
      <c r="O2511">
        <v>195.5</v>
      </c>
      <c r="P2511">
        <v>121</v>
      </c>
      <c r="Q2511">
        <v>8.8000000000000007</v>
      </c>
      <c r="R2511">
        <v>6.6</v>
      </c>
      <c r="S2511">
        <v>5</v>
      </c>
      <c r="T2511">
        <v>1.78</v>
      </c>
      <c r="U2511" t="str">
        <f>IF(Append1[[#This Row],[total_intl_charge]] &lt;= MEDIAN(Append1[total_intl_charge]), "Low", "High")</f>
        <v>Low</v>
      </c>
      <c r="V2511">
        <v>2</v>
      </c>
      <c r="W2511" t="s">
        <v>23</v>
      </c>
      <c r="X2511" s="1" t="s">
        <v>23</v>
      </c>
      <c r="Y2511">
        <f>IF(Append1[[#This Row],[churn]]="yes", 1,0)</f>
        <v>0</v>
      </c>
      <c r="Z2511" t="str">
        <f>IF(Append1[[#This Row],[total_eve_charge]]&lt;=15,"Low",
IF(Append1[[#This Row],[total_eve_charge]]&lt;=19,"Medium","High"))</f>
        <v>High</v>
      </c>
      <c r="AA2511" s="1" t="str">
        <f>IF(Append1[[#This Row],[total_day_charge]]&gt;30,"Heavy User",
IF(Append1[[#This Row],[total_eve_charge]]&gt;20,"Evening User",
IF(Append1[[#This Row],[total_night_charge]]&gt;10,"Night User","Low User")))</f>
        <v>Evening User</v>
      </c>
    </row>
    <row r="2512" spans="1:27" x14ac:dyDescent="0.3">
      <c r="A2512">
        <v>1761</v>
      </c>
      <c r="B2512" s="1" t="s">
        <v>35</v>
      </c>
      <c r="C2512">
        <v>73</v>
      </c>
      <c r="D2512" s="1" t="s">
        <v>26</v>
      </c>
      <c r="E2512" s="1">
        <v>0</v>
      </c>
      <c r="F2512" s="1" t="s">
        <v>24</v>
      </c>
      <c r="G2512">
        <v>28</v>
      </c>
      <c r="H2512" t="str">
        <f>IF(Append1[[#This Row],[number_vmail_messages]]&lt;=10, "Low",
IF(Append1[[#This Row],[number_vmail_messages]]&lt;=25, "Medium", "High"))</f>
        <v>High</v>
      </c>
      <c r="I2512">
        <v>198.2</v>
      </c>
      <c r="J2512">
        <v>107</v>
      </c>
      <c r="K2512">
        <v>33.69</v>
      </c>
      <c r="L2512">
        <v>139.1</v>
      </c>
      <c r="M2512">
        <v>123</v>
      </c>
      <c r="N2512">
        <v>11.82</v>
      </c>
      <c r="O2512">
        <v>199.1</v>
      </c>
      <c r="P2512">
        <v>139</v>
      </c>
      <c r="Q2512">
        <v>8.9600000000000009</v>
      </c>
      <c r="R2512">
        <v>8.8000000000000007</v>
      </c>
      <c r="S2512">
        <v>1</v>
      </c>
      <c r="T2512">
        <v>2.38</v>
      </c>
      <c r="U2512" t="str">
        <f>IF(Append1[[#This Row],[total_intl_charge]] &lt;= MEDIAN(Append1[total_intl_charge]), "Low", "High")</f>
        <v>Low</v>
      </c>
      <c r="V2512">
        <v>2</v>
      </c>
      <c r="W2512" t="s">
        <v>23</v>
      </c>
      <c r="X2512" s="1" t="s">
        <v>23</v>
      </c>
      <c r="Y2512">
        <f>IF(Append1[[#This Row],[churn]]="yes", 1,0)</f>
        <v>0</v>
      </c>
      <c r="Z2512" t="str">
        <f>IF(Append1[[#This Row],[total_eve_charge]]&lt;=15,"Low",
IF(Append1[[#This Row],[total_eve_charge]]&lt;=19,"Medium","High"))</f>
        <v>Low</v>
      </c>
      <c r="AA2512" s="1" t="str">
        <f>IF(Append1[[#This Row],[total_day_charge]]&gt;30,"Heavy User",
IF(Append1[[#This Row],[total_eve_charge]]&gt;20,"Evening User",
IF(Append1[[#This Row],[total_night_charge]]&gt;10,"Night User","Low User")))</f>
        <v>Heavy User</v>
      </c>
    </row>
    <row r="2513" spans="1:27" hidden="1" x14ac:dyDescent="0.3">
      <c r="A2513">
        <v>1762</v>
      </c>
      <c r="B2513" s="1" t="s">
        <v>52</v>
      </c>
      <c r="C2513">
        <v>95</v>
      </c>
      <c r="D2513" s="1" t="s">
        <v>32</v>
      </c>
      <c r="E2513" s="1">
        <v>1</v>
      </c>
      <c r="F2513" s="1" t="s">
        <v>23</v>
      </c>
      <c r="G2513">
        <v>0</v>
      </c>
      <c r="H2513" t="str">
        <f>IF(Append1[[#This Row],[number_vmail_messages]]&lt;=10, "Low",
IF(Append1[[#This Row],[number_vmail_messages]]&lt;=25, "Medium", "High"))</f>
        <v>Low</v>
      </c>
      <c r="I2513">
        <v>228.9</v>
      </c>
      <c r="J2513">
        <v>134</v>
      </c>
      <c r="K2513">
        <v>38.909999999999997</v>
      </c>
      <c r="L2513">
        <v>255.7</v>
      </c>
      <c r="M2513">
        <v>71</v>
      </c>
      <c r="N2513">
        <v>21.73</v>
      </c>
      <c r="O2513">
        <v>208</v>
      </c>
      <c r="P2513">
        <v>120</v>
      </c>
      <c r="Q2513">
        <v>9.36</v>
      </c>
      <c r="R2513">
        <v>10.1</v>
      </c>
      <c r="S2513">
        <v>2</v>
      </c>
      <c r="T2513">
        <v>2.73</v>
      </c>
      <c r="U2513" t="str">
        <f>IF(Append1[[#This Row],[total_intl_charge]] &lt;= MEDIAN(Append1[total_intl_charge]), "Low", "High")</f>
        <v>Low</v>
      </c>
      <c r="V2513">
        <v>4</v>
      </c>
      <c r="W2513" t="s">
        <v>24</v>
      </c>
      <c r="X2513" s="1" t="s">
        <v>24</v>
      </c>
      <c r="Y2513">
        <f>IF(Append1[[#This Row],[churn]]="yes", 1,0)</f>
        <v>1</v>
      </c>
      <c r="Z2513" t="str">
        <f>IF(Append1[[#This Row],[total_eve_charge]]&lt;=15,"Low",
IF(Append1[[#This Row],[total_eve_charge]]&lt;=19,"Medium","High"))</f>
        <v>High</v>
      </c>
      <c r="AA2513" s="1" t="str">
        <f>IF(Append1[[#This Row],[total_day_charge]]&gt;30,"Heavy User",
IF(Append1[[#This Row],[total_eve_charge]]&gt;20,"Evening User",
IF(Append1[[#This Row],[total_night_charge]]&gt;10,"Night User","Low User")))</f>
        <v>Heavy User</v>
      </c>
    </row>
    <row r="2514" spans="1:27" hidden="1" x14ac:dyDescent="0.3">
      <c r="A2514">
        <v>1763</v>
      </c>
      <c r="B2514" s="1" t="s">
        <v>38</v>
      </c>
      <c r="C2514">
        <v>145</v>
      </c>
      <c r="D2514" s="1" t="s">
        <v>32</v>
      </c>
      <c r="E2514" s="1">
        <v>0</v>
      </c>
      <c r="F2514" s="1" t="s">
        <v>23</v>
      </c>
      <c r="G2514">
        <v>0</v>
      </c>
      <c r="H2514" t="str">
        <f>IF(Append1[[#This Row],[number_vmail_messages]]&lt;=10, "Low",
IF(Append1[[#This Row],[number_vmail_messages]]&lt;=25, "Medium", "High"))</f>
        <v>Low</v>
      </c>
      <c r="I2514">
        <v>241.7</v>
      </c>
      <c r="J2514">
        <v>137</v>
      </c>
      <c r="K2514">
        <v>41.09</v>
      </c>
      <c r="L2514">
        <v>135.80000000000001</v>
      </c>
      <c r="M2514">
        <v>100</v>
      </c>
      <c r="N2514">
        <v>11.54</v>
      </c>
      <c r="O2514">
        <v>277.60000000000002</v>
      </c>
      <c r="P2514">
        <v>123</v>
      </c>
      <c r="Q2514">
        <v>12.49</v>
      </c>
      <c r="R2514">
        <v>13.1</v>
      </c>
      <c r="S2514">
        <v>3</v>
      </c>
      <c r="T2514">
        <v>3.54</v>
      </c>
      <c r="U2514" t="str">
        <f>IF(Append1[[#This Row],[total_intl_charge]] &lt;= MEDIAN(Append1[total_intl_charge]), "Low", "High")</f>
        <v>High</v>
      </c>
      <c r="V2514">
        <v>0</v>
      </c>
      <c r="W2514" t="s">
        <v>23</v>
      </c>
      <c r="X2514" s="1" t="s">
        <v>23</v>
      </c>
      <c r="Y2514">
        <f>IF(Append1[[#This Row],[churn]]="yes", 1,0)</f>
        <v>0</v>
      </c>
      <c r="Z2514" t="str">
        <f>IF(Append1[[#This Row],[total_eve_charge]]&lt;=15,"Low",
IF(Append1[[#This Row],[total_eve_charge]]&lt;=19,"Medium","High"))</f>
        <v>Low</v>
      </c>
      <c r="AA2514" s="1" t="str">
        <f>IF(Append1[[#This Row],[total_day_charge]]&gt;30,"Heavy User",
IF(Append1[[#This Row],[total_eve_charge]]&gt;20,"Evening User",
IF(Append1[[#This Row],[total_night_charge]]&gt;10,"Night User","Low User")))</f>
        <v>Heavy User</v>
      </c>
    </row>
    <row r="2515" spans="1:27" hidden="1" x14ac:dyDescent="0.3">
      <c r="A2515">
        <v>1764</v>
      </c>
      <c r="B2515" s="1" t="s">
        <v>54</v>
      </c>
      <c r="C2515">
        <v>100</v>
      </c>
      <c r="D2515" s="1" t="s">
        <v>22</v>
      </c>
      <c r="E2515" s="1">
        <v>0</v>
      </c>
      <c r="F2515" s="1" t="s">
        <v>23</v>
      </c>
      <c r="G2515">
        <v>0</v>
      </c>
      <c r="H2515" t="str">
        <f>IF(Append1[[#This Row],[number_vmail_messages]]&lt;=10, "Low",
IF(Append1[[#This Row],[number_vmail_messages]]&lt;=25, "Medium", "High"))</f>
        <v>Low</v>
      </c>
      <c r="I2515">
        <v>131.1</v>
      </c>
      <c r="J2515">
        <v>108</v>
      </c>
      <c r="K2515">
        <v>22.29</v>
      </c>
      <c r="L2515">
        <v>176.2</v>
      </c>
      <c r="M2515">
        <v>81</v>
      </c>
      <c r="N2515">
        <v>14.98</v>
      </c>
      <c r="O2515">
        <v>89.7</v>
      </c>
      <c r="P2515">
        <v>81</v>
      </c>
      <c r="Q2515">
        <v>4.04</v>
      </c>
      <c r="R2515">
        <v>4.3</v>
      </c>
      <c r="S2515">
        <v>4</v>
      </c>
      <c r="T2515">
        <v>1.1599999999999999</v>
      </c>
      <c r="U2515" t="str">
        <f>IF(Append1[[#This Row],[total_intl_charge]] &lt;= MEDIAN(Append1[total_intl_charge]), "Low", "High")</f>
        <v>Low</v>
      </c>
      <c r="V2515">
        <v>1</v>
      </c>
      <c r="W2515" t="s">
        <v>23</v>
      </c>
      <c r="X2515" s="1" t="s">
        <v>23</v>
      </c>
      <c r="Y2515">
        <f>IF(Append1[[#This Row],[churn]]="yes", 1,0)</f>
        <v>0</v>
      </c>
      <c r="Z2515" t="str">
        <f>IF(Append1[[#This Row],[total_eve_charge]]&lt;=15,"Low",
IF(Append1[[#This Row],[total_eve_charge]]&lt;=19,"Medium","High"))</f>
        <v>Low</v>
      </c>
      <c r="AA2515" s="1" t="str">
        <f>IF(Append1[[#This Row],[total_day_charge]]&gt;30,"Heavy User",
IF(Append1[[#This Row],[total_eve_charge]]&gt;20,"Evening User",
IF(Append1[[#This Row],[total_night_charge]]&gt;10,"Night User","Low User")))</f>
        <v>Low User</v>
      </c>
    </row>
    <row r="2516" spans="1:27" hidden="1" x14ac:dyDescent="0.3">
      <c r="A2516">
        <v>1765</v>
      </c>
      <c r="B2516" s="1" t="s">
        <v>38</v>
      </c>
      <c r="C2516">
        <v>122</v>
      </c>
      <c r="D2516" s="1" t="s">
        <v>22</v>
      </c>
      <c r="E2516" s="1">
        <v>0</v>
      </c>
      <c r="F2516" s="1" t="s">
        <v>23</v>
      </c>
      <c r="G2516">
        <v>0</v>
      </c>
      <c r="H2516" t="str">
        <f>IF(Append1[[#This Row],[number_vmail_messages]]&lt;=10, "Low",
IF(Append1[[#This Row],[number_vmail_messages]]&lt;=25, "Medium", "High"))</f>
        <v>Low</v>
      </c>
      <c r="I2516">
        <v>234.1</v>
      </c>
      <c r="J2516">
        <v>101</v>
      </c>
      <c r="K2516">
        <v>39.799999999999997</v>
      </c>
      <c r="L2516">
        <v>200.2</v>
      </c>
      <c r="M2516">
        <v>121</v>
      </c>
      <c r="N2516">
        <v>17.02</v>
      </c>
      <c r="O2516">
        <v>237.4</v>
      </c>
      <c r="P2516">
        <v>89</v>
      </c>
      <c r="Q2516">
        <v>10.68</v>
      </c>
      <c r="R2516">
        <v>13.1</v>
      </c>
      <c r="S2516">
        <v>9</v>
      </c>
      <c r="T2516">
        <v>3.54</v>
      </c>
      <c r="U2516" t="str">
        <f>IF(Append1[[#This Row],[total_intl_charge]] &lt;= MEDIAN(Append1[total_intl_charge]), "Low", "High")</f>
        <v>High</v>
      </c>
      <c r="V2516">
        <v>2</v>
      </c>
      <c r="W2516" t="s">
        <v>23</v>
      </c>
      <c r="X2516" s="1" t="s">
        <v>23</v>
      </c>
      <c r="Y2516">
        <f>IF(Append1[[#This Row],[churn]]="yes", 1,0)</f>
        <v>0</v>
      </c>
      <c r="Z2516" t="str">
        <f>IF(Append1[[#This Row],[total_eve_charge]]&lt;=15,"Low",
IF(Append1[[#This Row],[total_eve_charge]]&lt;=19,"Medium","High"))</f>
        <v>Medium</v>
      </c>
      <c r="AA2516" s="1" t="str">
        <f>IF(Append1[[#This Row],[total_day_charge]]&gt;30,"Heavy User",
IF(Append1[[#This Row],[total_eve_charge]]&gt;20,"Evening User",
IF(Append1[[#This Row],[total_night_charge]]&gt;10,"Night User","Low User")))</f>
        <v>Heavy User</v>
      </c>
    </row>
    <row r="2517" spans="1:27" hidden="1" x14ac:dyDescent="0.3">
      <c r="A2517">
        <v>1766</v>
      </c>
      <c r="B2517" s="1" t="s">
        <v>43</v>
      </c>
      <c r="C2517">
        <v>109</v>
      </c>
      <c r="D2517" s="1" t="s">
        <v>22</v>
      </c>
      <c r="E2517" s="1">
        <v>0</v>
      </c>
      <c r="F2517" s="1" t="s">
        <v>23</v>
      </c>
      <c r="G2517">
        <v>0</v>
      </c>
      <c r="H2517" t="str">
        <f>IF(Append1[[#This Row],[number_vmail_messages]]&lt;=10, "Low",
IF(Append1[[#This Row],[number_vmail_messages]]&lt;=25, "Medium", "High"))</f>
        <v>Low</v>
      </c>
      <c r="I2517">
        <v>200.1</v>
      </c>
      <c r="J2517">
        <v>72</v>
      </c>
      <c r="K2517">
        <v>34.020000000000003</v>
      </c>
      <c r="L2517">
        <v>300.89999999999998</v>
      </c>
      <c r="M2517">
        <v>120</v>
      </c>
      <c r="N2517">
        <v>25.58</v>
      </c>
      <c r="O2517">
        <v>236</v>
      </c>
      <c r="P2517">
        <v>68</v>
      </c>
      <c r="Q2517">
        <v>10.62</v>
      </c>
      <c r="R2517">
        <v>11.9</v>
      </c>
      <c r="S2517">
        <v>5</v>
      </c>
      <c r="T2517">
        <v>3.21</v>
      </c>
      <c r="U2517" t="str">
        <f>IF(Append1[[#This Row],[total_intl_charge]] &lt;= MEDIAN(Append1[total_intl_charge]), "Low", "High")</f>
        <v>High</v>
      </c>
      <c r="V2517">
        <v>0</v>
      </c>
      <c r="W2517" t="s">
        <v>23</v>
      </c>
      <c r="X2517" s="1" t="s">
        <v>23</v>
      </c>
      <c r="Y2517">
        <f>IF(Append1[[#This Row],[churn]]="yes", 1,0)</f>
        <v>0</v>
      </c>
      <c r="Z2517" t="str">
        <f>IF(Append1[[#This Row],[total_eve_charge]]&lt;=15,"Low",
IF(Append1[[#This Row],[total_eve_charge]]&lt;=19,"Medium","High"))</f>
        <v>High</v>
      </c>
      <c r="AA2517" s="1" t="str">
        <f>IF(Append1[[#This Row],[total_day_charge]]&gt;30,"Heavy User",
IF(Append1[[#This Row],[total_eve_charge]]&gt;20,"Evening User",
IF(Append1[[#This Row],[total_night_charge]]&gt;10,"Night User","Low User")))</f>
        <v>Heavy User</v>
      </c>
    </row>
    <row r="2518" spans="1:27" hidden="1" x14ac:dyDescent="0.3">
      <c r="A2518">
        <v>1767</v>
      </c>
      <c r="B2518" s="1" t="s">
        <v>25</v>
      </c>
      <c r="C2518">
        <v>82</v>
      </c>
      <c r="D2518" s="1" t="s">
        <v>32</v>
      </c>
      <c r="E2518" s="1">
        <v>0</v>
      </c>
      <c r="F2518" s="1" t="s">
        <v>23</v>
      </c>
      <c r="G2518">
        <v>0</v>
      </c>
      <c r="H2518" t="str">
        <f>IF(Append1[[#This Row],[number_vmail_messages]]&lt;=10, "Low",
IF(Append1[[#This Row],[number_vmail_messages]]&lt;=25, "Medium", "High"))</f>
        <v>Low</v>
      </c>
      <c r="I2518">
        <v>154</v>
      </c>
      <c r="J2518">
        <v>107</v>
      </c>
      <c r="K2518">
        <v>26.18</v>
      </c>
      <c r="L2518">
        <v>94.4</v>
      </c>
      <c r="M2518">
        <v>114</v>
      </c>
      <c r="N2518">
        <v>8.02</v>
      </c>
      <c r="O2518">
        <v>287.60000000000002</v>
      </c>
      <c r="P2518">
        <v>95</v>
      </c>
      <c r="Q2518">
        <v>12.94</v>
      </c>
      <c r="R2518">
        <v>10.1</v>
      </c>
      <c r="S2518">
        <v>7</v>
      </c>
      <c r="T2518">
        <v>2.73</v>
      </c>
      <c r="U2518" t="str">
        <f>IF(Append1[[#This Row],[total_intl_charge]] &lt;= MEDIAN(Append1[total_intl_charge]), "Low", "High")</f>
        <v>Low</v>
      </c>
      <c r="V2518">
        <v>1</v>
      </c>
      <c r="W2518" t="s">
        <v>23</v>
      </c>
      <c r="X2518" s="1" t="s">
        <v>23</v>
      </c>
      <c r="Y2518">
        <f>IF(Append1[[#This Row],[churn]]="yes", 1,0)</f>
        <v>0</v>
      </c>
      <c r="Z2518" t="str">
        <f>IF(Append1[[#This Row],[total_eve_charge]]&lt;=15,"Low",
IF(Append1[[#This Row],[total_eve_charge]]&lt;=19,"Medium","High"))</f>
        <v>Low</v>
      </c>
      <c r="AA2518" s="1" t="str">
        <f>IF(Append1[[#This Row],[total_day_charge]]&gt;30,"Heavy User",
IF(Append1[[#This Row],[total_eve_charge]]&gt;20,"Evening User",
IF(Append1[[#This Row],[total_night_charge]]&gt;10,"Night User","Low User")))</f>
        <v>Night User</v>
      </c>
    </row>
    <row r="2519" spans="1:27" x14ac:dyDescent="0.3">
      <c r="A2519">
        <v>1768</v>
      </c>
      <c r="B2519" s="1" t="s">
        <v>53</v>
      </c>
      <c r="C2519">
        <v>65</v>
      </c>
      <c r="D2519" s="1" t="s">
        <v>22</v>
      </c>
      <c r="E2519" s="1">
        <v>0</v>
      </c>
      <c r="F2519" s="1" t="s">
        <v>24</v>
      </c>
      <c r="G2519">
        <v>23</v>
      </c>
      <c r="H2519" t="str">
        <f>IF(Append1[[#This Row],[number_vmail_messages]]&lt;=10, "Low",
IF(Append1[[#This Row],[number_vmail_messages]]&lt;=25, "Medium", "High"))</f>
        <v>Medium</v>
      </c>
      <c r="I2519">
        <v>224.2</v>
      </c>
      <c r="J2519">
        <v>106</v>
      </c>
      <c r="K2519">
        <v>38.11</v>
      </c>
      <c r="L2519">
        <v>189.6</v>
      </c>
      <c r="M2519">
        <v>100</v>
      </c>
      <c r="N2519">
        <v>16.12</v>
      </c>
      <c r="O2519">
        <v>222.8</v>
      </c>
      <c r="P2519">
        <v>75</v>
      </c>
      <c r="Q2519">
        <v>10.029999999999999</v>
      </c>
      <c r="R2519">
        <v>9.8000000000000007</v>
      </c>
      <c r="S2519">
        <v>4</v>
      </c>
      <c r="T2519">
        <v>2.65</v>
      </c>
      <c r="U2519" t="str">
        <f>IF(Append1[[#This Row],[total_intl_charge]] &lt;= MEDIAN(Append1[total_intl_charge]), "Low", "High")</f>
        <v>Low</v>
      </c>
      <c r="V2519">
        <v>0</v>
      </c>
      <c r="W2519" t="s">
        <v>23</v>
      </c>
      <c r="X2519" s="1" t="s">
        <v>23</v>
      </c>
      <c r="Y2519">
        <f>IF(Append1[[#This Row],[churn]]="yes", 1,0)</f>
        <v>0</v>
      </c>
      <c r="Z2519" t="str">
        <f>IF(Append1[[#This Row],[total_eve_charge]]&lt;=15,"Low",
IF(Append1[[#This Row],[total_eve_charge]]&lt;=19,"Medium","High"))</f>
        <v>Medium</v>
      </c>
      <c r="AA2519" s="1" t="str">
        <f>IF(Append1[[#This Row],[total_day_charge]]&gt;30,"Heavy User",
IF(Append1[[#This Row],[total_eve_charge]]&gt;20,"Evening User",
IF(Append1[[#This Row],[total_night_charge]]&gt;10,"Night User","Low User")))</f>
        <v>Heavy User</v>
      </c>
    </row>
    <row r="2520" spans="1:27" hidden="1" x14ac:dyDescent="0.3">
      <c r="A2520">
        <v>1769</v>
      </c>
      <c r="B2520" s="1" t="s">
        <v>41</v>
      </c>
      <c r="C2520">
        <v>52</v>
      </c>
      <c r="D2520" s="1" t="s">
        <v>26</v>
      </c>
      <c r="E2520" s="1">
        <v>0</v>
      </c>
      <c r="F2520" s="1" t="s">
        <v>23</v>
      </c>
      <c r="G2520">
        <v>0</v>
      </c>
      <c r="H2520" t="str">
        <f>IF(Append1[[#This Row],[number_vmail_messages]]&lt;=10, "Low",
IF(Append1[[#This Row],[number_vmail_messages]]&lt;=25, "Medium", "High"))</f>
        <v>Low</v>
      </c>
      <c r="I2520">
        <v>148.30000000000001</v>
      </c>
      <c r="J2520">
        <v>83</v>
      </c>
      <c r="K2520">
        <v>25.21</v>
      </c>
      <c r="L2520">
        <v>181.6</v>
      </c>
      <c r="M2520">
        <v>79</v>
      </c>
      <c r="N2520">
        <v>15.44</v>
      </c>
      <c r="O2520">
        <v>155.6</v>
      </c>
      <c r="P2520">
        <v>104</v>
      </c>
      <c r="Q2520">
        <v>7</v>
      </c>
      <c r="R2520">
        <v>8.3000000000000007</v>
      </c>
      <c r="S2520">
        <v>6</v>
      </c>
      <c r="T2520">
        <v>2.2400000000000002</v>
      </c>
      <c r="U2520" t="str">
        <f>IF(Append1[[#This Row],[total_intl_charge]] &lt;= MEDIAN(Append1[total_intl_charge]), "Low", "High")</f>
        <v>Low</v>
      </c>
      <c r="V2520">
        <v>3</v>
      </c>
      <c r="W2520" t="s">
        <v>23</v>
      </c>
      <c r="X2520" s="1" t="s">
        <v>23</v>
      </c>
      <c r="Y2520">
        <f>IF(Append1[[#This Row],[churn]]="yes", 1,0)</f>
        <v>0</v>
      </c>
      <c r="Z2520" t="str">
        <f>IF(Append1[[#This Row],[total_eve_charge]]&lt;=15,"Low",
IF(Append1[[#This Row],[total_eve_charge]]&lt;=19,"Medium","High"))</f>
        <v>Medium</v>
      </c>
      <c r="AA2520" s="1" t="str">
        <f>IF(Append1[[#This Row],[total_day_charge]]&gt;30,"Heavy User",
IF(Append1[[#This Row],[total_eve_charge]]&gt;20,"Evening User",
IF(Append1[[#This Row],[total_night_charge]]&gt;10,"Night User","Low User")))</f>
        <v>Low User</v>
      </c>
    </row>
    <row r="2521" spans="1:27" x14ac:dyDescent="0.3">
      <c r="A2521">
        <v>1770</v>
      </c>
      <c r="B2521" s="1" t="s">
        <v>59</v>
      </c>
      <c r="C2521">
        <v>136</v>
      </c>
      <c r="D2521" s="1" t="s">
        <v>22</v>
      </c>
      <c r="E2521" s="1">
        <v>0</v>
      </c>
      <c r="F2521" s="1" t="s">
        <v>24</v>
      </c>
      <c r="G2521">
        <v>24</v>
      </c>
      <c r="H2521" t="str">
        <f>IF(Append1[[#This Row],[number_vmail_messages]]&lt;=10, "Low",
IF(Append1[[#This Row],[number_vmail_messages]]&lt;=25, "Medium", "High"))</f>
        <v>Medium</v>
      </c>
      <c r="I2521">
        <v>174.6</v>
      </c>
      <c r="J2521">
        <v>76</v>
      </c>
      <c r="K2521">
        <v>29.68</v>
      </c>
      <c r="L2521">
        <v>176.6</v>
      </c>
      <c r="M2521">
        <v>114</v>
      </c>
      <c r="N2521">
        <v>15.01</v>
      </c>
      <c r="O2521">
        <v>214.4</v>
      </c>
      <c r="P2521">
        <v>91</v>
      </c>
      <c r="Q2521">
        <v>9.65</v>
      </c>
      <c r="R2521">
        <v>8.8000000000000007</v>
      </c>
      <c r="S2521">
        <v>5</v>
      </c>
      <c r="T2521">
        <v>2.38</v>
      </c>
      <c r="U2521" t="str">
        <f>IF(Append1[[#This Row],[total_intl_charge]] &lt;= MEDIAN(Append1[total_intl_charge]), "Low", "High")</f>
        <v>Low</v>
      </c>
      <c r="V2521">
        <v>2</v>
      </c>
      <c r="W2521" t="s">
        <v>23</v>
      </c>
      <c r="X2521" s="1" t="s">
        <v>23</v>
      </c>
      <c r="Y2521">
        <f>IF(Append1[[#This Row],[churn]]="yes", 1,0)</f>
        <v>0</v>
      </c>
      <c r="Z2521" t="str">
        <f>IF(Append1[[#This Row],[total_eve_charge]]&lt;=15,"Low",
IF(Append1[[#This Row],[total_eve_charge]]&lt;=19,"Medium","High"))</f>
        <v>Medium</v>
      </c>
      <c r="AA2521" s="1" t="str">
        <f>IF(Append1[[#This Row],[total_day_charge]]&gt;30,"Heavy User",
IF(Append1[[#This Row],[total_eve_charge]]&gt;20,"Evening User",
IF(Append1[[#This Row],[total_night_charge]]&gt;10,"Night User","Low User")))</f>
        <v>Low User</v>
      </c>
    </row>
    <row r="2522" spans="1:27" hidden="1" x14ac:dyDescent="0.3">
      <c r="A2522">
        <v>1771</v>
      </c>
      <c r="B2522" s="1" t="s">
        <v>27</v>
      </c>
      <c r="C2522">
        <v>75</v>
      </c>
      <c r="D2522" s="1" t="s">
        <v>22</v>
      </c>
      <c r="E2522" s="1">
        <v>0</v>
      </c>
      <c r="F2522" s="1" t="s">
        <v>23</v>
      </c>
      <c r="G2522">
        <v>0</v>
      </c>
      <c r="H2522" t="str">
        <f>IF(Append1[[#This Row],[number_vmail_messages]]&lt;=10, "Low",
IF(Append1[[#This Row],[number_vmail_messages]]&lt;=25, "Medium", "High"))</f>
        <v>Low</v>
      </c>
      <c r="I2522">
        <v>138.5</v>
      </c>
      <c r="J2522">
        <v>110</v>
      </c>
      <c r="K2522">
        <v>23.55</v>
      </c>
      <c r="L2522">
        <v>153.19999999999999</v>
      </c>
      <c r="M2522">
        <v>86</v>
      </c>
      <c r="N2522">
        <v>13.02</v>
      </c>
      <c r="O2522">
        <v>215.6</v>
      </c>
      <c r="P2522">
        <v>103</v>
      </c>
      <c r="Q2522">
        <v>9.6999999999999993</v>
      </c>
      <c r="R2522">
        <v>11.1</v>
      </c>
      <c r="S2522">
        <v>7</v>
      </c>
      <c r="T2522">
        <v>3</v>
      </c>
      <c r="U2522" t="str">
        <f>IF(Append1[[#This Row],[total_intl_charge]] &lt;= MEDIAN(Append1[total_intl_charge]), "Low", "High")</f>
        <v>High</v>
      </c>
      <c r="V2522">
        <v>1</v>
      </c>
      <c r="W2522" t="s">
        <v>23</v>
      </c>
      <c r="X2522" s="1" t="s">
        <v>23</v>
      </c>
      <c r="Y2522">
        <f>IF(Append1[[#This Row],[churn]]="yes", 1,0)</f>
        <v>0</v>
      </c>
      <c r="Z2522" t="str">
        <f>IF(Append1[[#This Row],[total_eve_charge]]&lt;=15,"Low",
IF(Append1[[#This Row],[total_eve_charge]]&lt;=19,"Medium","High"))</f>
        <v>Low</v>
      </c>
      <c r="AA2522" s="1" t="str">
        <f>IF(Append1[[#This Row],[total_day_charge]]&gt;30,"Heavy User",
IF(Append1[[#This Row],[total_eve_charge]]&gt;20,"Evening User",
IF(Append1[[#This Row],[total_night_charge]]&gt;10,"Night User","Low User")))</f>
        <v>Low User</v>
      </c>
    </row>
    <row r="2523" spans="1:27" hidden="1" x14ac:dyDescent="0.3">
      <c r="A2523">
        <v>1772</v>
      </c>
      <c r="B2523" s="1" t="s">
        <v>36</v>
      </c>
      <c r="C2523">
        <v>146</v>
      </c>
      <c r="D2523" s="1" t="s">
        <v>32</v>
      </c>
      <c r="E2523" s="1">
        <v>0</v>
      </c>
      <c r="F2523" s="1" t="s">
        <v>23</v>
      </c>
      <c r="G2523">
        <v>0</v>
      </c>
      <c r="H2523" t="str">
        <f>IF(Append1[[#This Row],[number_vmail_messages]]&lt;=10, "Low",
IF(Append1[[#This Row],[number_vmail_messages]]&lt;=25, "Medium", "High"))</f>
        <v>Low</v>
      </c>
      <c r="I2523">
        <v>109</v>
      </c>
      <c r="J2523">
        <v>69</v>
      </c>
      <c r="K2523">
        <v>18.53</v>
      </c>
      <c r="L2523">
        <v>265.8</v>
      </c>
      <c r="M2523">
        <v>98</v>
      </c>
      <c r="N2523">
        <v>22.59</v>
      </c>
      <c r="O2523">
        <v>228.3</v>
      </c>
      <c r="P2523">
        <v>80</v>
      </c>
      <c r="Q2523">
        <v>10.27</v>
      </c>
      <c r="R2523">
        <v>12.6</v>
      </c>
      <c r="S2523">
        <v>2</v>
      </c>
      <c r="T2523">
        <v>3.4</v>
      </c>
      <c r="U2523" t="str">
        <f>IF(Append1[[#This Row],[total_intl_charge]] &lt;= MEDIAN(Append1[total_intl_charge]), "Low", "High")</f>
        <v>High</v>
      </c>
      <c r="V2523">
        <v>1</v>
      </c>
      <c r="W2523" t="s">
        <v>23</v>
      </c>
      <c r="X2523" s="1" t="s">
        <v>23</v>
      </c>
      <c r="Y2523">
        <f>IF(Append1[[#This Row],[churn]]="yes", 1,0)</f>
        <v>0</v>
      </c>
      <c r="Z2523" t="str">
        <f>IF(Append1[[#This Row],[total_eve_charge]]&lt;=15,"Low",
IF(Append1[[#This Row],[total_eve_charge]]&lt;=19,"Medium","High"))</f>
        <v>High</v>
      </c>
      <c r="AA2523" s="1" t="str">
        <f>IF(Append1[[#This Row],[total_day_charge]]&gt;30,"Heavy User",
IF(Append1[[#This Row],[total_eve_charge]]&gt;20,"Evening User",
IF(Append1[[#This Row],[total_night_charge]]&gt;10,"Night User","Low User")))</f>
        <v>Evening User</v>
      </c>
    </row>
    <row r="2524" spans="1:27" hidden="1" x14ac:dyDescent="0.3">
      <c r="A2524">
        <v>1773</v>
      </c>
      <c r="B2524" s="1" t="s">
        <v>29</v>
      </c>
      <c r="C2524">
        <v>105</v>
      </c>
      <c r="D2524" s="1" t="s">
        <v>32</v>
      </c>
      <c r="E2524" s="1">
        <v>0</v>
      </c>
      <c r="F2524" s="1" t="s">
        <v>23</v>
      </c>
      <c r="G2524">
        <v>0</v>
      </c>
      <c r="H2524" t="str">
        <f>IF(Append1[[#This Row],[number_vmail_messages]]&lt;=10, "Low",
IF(Append1[[#This Row],[number_vmail_messages]]&lt;=25, "Medium", "High"))</f>
        <v>Low</v>
      </c>
      <c r="I2524">
        <v>162.30000000000001</v>
      </c>
      <c r="J2524">
        <v>99</v>
      </c>
      <c r="K2524">
        <v>27.59</v>
      </c>
      <c r="L2524">
        <v>212.5</v>
      </c>
      <c r="M2524">
        <v>95</v>
      </c>
      <c r="N2524">
        <v>18.059999999999999</v>
      </c>
      <c r="O2524">
        <v>214.7</v>
      </c>
      <c r="P2524">
        <v>114</v>
      </c>
      <c r="Q2524">
        <v>9.66</v>
      </c>
      <c r="R2524">
        <v>11.1</v>
      </c>
      <c r="S2524">
        <v>8</v>
      </c>
      <c r="T2524">
        <v>3</v>
      </c>
      <c r="U2524" t="str">
        <f>IF(Append1[[#This Row],[total_intl_charge]] &lt;= MEDIAN(Append1[total_intl_charge]), "Low", "High")</f>
        <v>High</v>
      </c>
      <c r="V2524">
        <v>4</v>
      </c>
      <c r="W2524" t="s">
        <v>23</v>
      </c>
      <c r="X2524" s="1" t="s">
        <v>23</v>
      </c>
      <c r="Y2524">
        <f>IF(Append1[[#This Row],[churn]]="yes", 1,0)</f>
        <v>0</v>
      </c>
      <c r="Z2524" t="str">
        <f>IF(Append1[[#This Row],[total_eve_charge]]&lt;=15,"Low",
IF(Append1[[#This Row],[total_eve_charge]]&lt;=19,"Medium","High"))</f>
        <v>Medium</v>
      </c>
      <c r="AA2524" s="1" t="str">
        <f>IF(Append1[[#This Row],[total_day_charge]]&gt;30,"Heavy User",
IF(Append1[[#This Row],[total_eve_charge]]&gt;20,"Evening User",
IF(Append1[[#This Row],[total_night_charge]]&gt;10,"Night User","Low User")))</f>
        <v>Low User</v>
      </c>
    </row>
    <row r="2525" spans="1:27" hidden="1" x14ac:dyDescent="0.3">
      <c r="A2525">
        <v>1774</v>
      </c>
      <c r="B2525" s="1" t="s">
        <v>70</v>
      </c>
      <c r="C2525">
        <v>48</v>
      </c>
      <c r="D2525" s="1" t="s">
        <v>22</v>
      </c>
      <c r="E2525" s="1">
        <v>0</v>
      </c>
      <c r="F2525" s="1" t="s">
        <v>23</v>
      </c>
      <c r="G2525">
        <v>0</v>
      </c>
      <c r="H2525" t="str">
        <f>IF(Append1[[#This Row],[number_vmail_messages]]&lt;=10, "Low",
IF(Append1[[#This Row],[number_vmail_messages]]&lt;=25, "Medium", "High"))</f>
        <v>Low</v>
      </c>
      <c r="I2525">
        <v>210.8</v>
      </c>
      <c r="J2525">
        <v>84</v>
      </c>
      <c r="K2525">
        <v>35.840000000000003</v>
      </c>
      <c r="L2525">
        <v>189.6</v>
      </c>
      <c r="M2525">
        <v>98</v>
      </c>
      <c r="N2525">
        <v>16.12</v>
      </c>
      <c r="O2525">
        <v>157.6</v>
      </c>
      <c r="P2525">
        <v>99</v>
      </c>
      <c r="Q2525">
        <v>7.09</v>
      </c>
      <c r="R2525">
        <v>16.399999999999999</v>
      </c>
      <c r="S2525">
        <v>3</v>
      </c>
      <c r="T2525">
        <v>4.43</v>
      </c>
      <c r="U2525" t="str">
        <f>IF(Append1[[#This Row],[total_intl_charge]] &lt;= MEDIAN(Append1[total_intl_charge]), "Low", "High")</f>
        <v>High</v>
      </c>
      <c r="V2525">
        <v>2</v>
      </c>
      <c r="W2525" t="s">
        <v>23</v>
      </c>
      <c r="X2525" s="1" t="s">
        <v>23</v>
      </c>
      <c r="Y2525">
        <f>IF(Append1[[#This Row],[churn]]="yes", 1,0)</f>
        <v>0</v>
      </c>
      <c r="Z2525" t="str">
        <f>IF(Append1[[#This Row],[total_eve_charge]]&lt;=15,"Low",
IF(Append1[[#This Row],[total_eve_charge]]&lt;=19,"Medium","High"))</f>
        <v>Medium</v>
      </c>
      <c r="AA2525" s="1" t="str">
        <f>IF(Append1[[#This Row],[total_day_charge]]&gt;30,"Heavy User",
IF(Append1[[#This Row],[total_eve_charge]]&gt;20,"Evening User",
IF(Append1[[#This Row],[total_night_charge]]&gt;10,"Night User","Low User")))</f>
        <v>Heavy User</v>
      </c>
    </row>
    <row r="2526" spans="1:27" hidden="1" x14ac:dyDescent="0.3">
      <c r="A2526">
        <v>1775</v>
      </c>
      <c r="B2526" s="1" t="s">
        <v>60</v>
      </c>
      <c r="C2526">
        <v>45</v>
      </c>
      <c r="D2526" s="1" t="s">
        <v>22</v>
      </c>
      <c r="E2526" s="1">
        <v>0</v>
      </c>
      <c r="F2526" s="1" t="s">
        <v>23</v>
      </c>
      <c r="G2526">
        <v>0</v>
      </c>
      <c r="H2526" t="str">
        <f>IF(Append1[[#This Row],[number_vmail_messages]]&lt;=10, "Low",
IF(Append1[[#This Row],[number_vmail_messages]]&lt;=25, "Medium", "High"))</f>
        <v>Low</v>
      </c>
      <c r="I2526">
        <v>142.4</v>
      </c>
      <c r="J2526">
        <v>107</v>
      </c>
      <c r="K2526">
        <v>24.21</v>
      </c>
      <c r="L2526">
        <v>318.7</v>
      </c>
      <c r="M2526">
        <v>78</v>
      </c>
      <c r="N2526">
        <v>27.09</v>
      </c>
      <c r="O2526">
        <v>224.1</v>
      </c>
      <c r="P2526">
        <v>108</v>
      </c>
      <c r="Q2526">
        <v>10.08</v>
      </c>
      <c r="R2526">
        <v>11.1</v>
      </c>
      <c r="S2526">
        <v>7</v>
      </c>
      <c r="T2526">
        <v>3</v>
      </c>
      <c r="U2526" t="str">
        <f>IF(Append1[[#This Row],[total_intl_charge]] &lt;= MEDIAN(Append1[total_intl_charge]), "Low", "High")</f>
        <v>High</v>
      </c>
      <c r="V2526">
        <v>1</v>
      </c>
      <c r="W2526" t="s">
        <v>23</v>
      </c>
      <c r="X2526" s="1" t="s">
        <v>23</v>
      </c>
      <c r="Y2526">
        <f>IF(Append1[[#This Row],[churn]]="yes", 1,0)</f>
        <v>0</v>
      </c>
      <c r="Z2526" t="str">
        <f>IF(Append1[[#This Row],[total_eve_charge]]&lt;=15,"Low",
IF(Append1[[#This Row],[total_eve_charge]]&lt;=19,"Medium","High"))</f>
        <v>High</v>
      </c>
      <c r="AA2526" s="1" t="str">
        <f>IF(Append1[[#This Row],[total_day_charge]]&gt;30,"Heavy User",
IF(Append1[[#This Row],[total_eve_charge]]&gt;20,"Evening User",
IF(Append1[[#This Row],[total_night_charge]]&gt;10,"Night User","Low User")))</f>
        <v>Evening User</v>
      </c>
    </row>
    <row r="2527" spans="1:27" hidden="1" x14ac:dyDescent="0.3">
      <c r="A2527">
        <v>1776</v>
      </c>
      <c r="B2527" s="1" t="s">
        <v>60</v>
      </c>
      <c r="C2527">
        <v>33</v>
      </c>
      <c r="D2527" s="1" t="s">
        <v>26</v>
      </c>
      <c r="E2527" s="1">
        <v>0</v>
      </c>
      <c r="F2527" s="1" t="s">
        <v>23</v>
      </c>
      <c r="G2527">
        <v>0</v>
      </c>
      <c r="H2527" t="str">
        <f>IF(Append1[[#This Row],[number_vmail_messages]]&lt;=10, "Low",
IF(Append1[[#This Row],[number_vmail_messages]]&lt;=25, "Medium", "High"))</f>
        <v>Low</v>
      </c>
      <c r="I2527">
        <v>182.5</v>
      </c>
      <c r="J2527">
        <v>65</v>
      </c>
      <c r="K2527">
        <v>31.03</v>
      </c>
      <c r="L2527">
        <v>232.1</v>
      </c>
      <c r="M2527">
        <v>96</v>
      </c>
      <c r="N2527">
        <v>19.73</v>
      </c>
      <c r="O2527">
        <v>149.19999999999999</v>
      </c>
      <c r="P2527">
        <v>82</v>
      </c>
      <c r="Q2527">
        <v>6.71</v>
      </c>
      <c r="R2527">
        <v>7.5</v>
      </c>
      <c r="S2527">
        <v>2</v>
      </c>
      <c r="T2527">
        <v>2.0299999999999998</v>
      </c>
      <c r="U2527" t="str">
        <f>IF(Append1[[#This Row],[total_intl_charge]] &lt;= MEDIAN(Append1[total_intl_charge]), "Low", "High")</f>
        <v>Low</v>
      </c>
      <c r="V2527">
        <v>2</v>
      </c>
      <c r="W2527" t="s">
        <v>23</v>
      </c>
      <c r="X2527" s="1" t="s">
        <v>23</v>
      </c>
      <c r="Y2527">
        <f>IF(Append1[[#This Row],[churn]]="yes", 1,0)</f>
        <v>0</v>
      </c>
      <c r="Z2527" t="str">
        <f>IF(Append1[[#This Row],[total_eve_charge]]&lt;=15,"Low",
IF(Append1[[#This Row],[total_eve_charge]]&lt;=19,"Medium","High"))</f>
        <v>High</v>
      </c>
      <c r="AA2527" s="1" t="str">
        <f>IF(Append1[[#This Row],[total_day_charge]]&gt;30,"Heavy User",
IF(Append1[[#This Row],[total_eve_charge]]&gt;20,"Evening User",
IF(Append1[[#This Row],[total_night_charge]]&gt;10,"Night User","Low User")))</f>
        <v>Heavy User</v>
      </c>
    </row>
    <row r="2528" spans="1:27" hidden="1" x14ac:dyDescent="0.3">
      <c r="A2528">
        <v>1777</v>
      </c>
      <c r="B2528" s="1" t="s">
        <v>70</v>
      </c>
      <c r="C2528">
        <v>68</v>
      </c>
      <c r="D2528" s="1" t="s">
        <v>32</v>
      </c>
      <c r="E2528" s="1">
        <v>0</v>
      </c>
      <c r="F2528" s="1" t="s">
        <v>23</v>
      </c>
      <c r="G2528">
        <v>0</v>
      </c>
      <c r="H2528" t="str">
        <f>IF(Append1[[#This Row],[number_vmail_messages]]&lt;=10, "Low",
IF(Append1[[#This Row],[number_vmail_messages]]&lt;=25, "Medium", "High"))</f>
        <v>Low</v>
      </c>
      <c r="I2528">
        <v>219.6</v>
      </c>
      <c r="J2528">
        <v>97</v>
      </c>
      <c r="K2528">
        <v>37.33</v>
      </c>
      <c r="L2528">
        <v>141.1</v>
      </c>
      <c r="M2528">
        <v>144</v>
      </c>
      <c r="N2528">
        <v>11.99</v>
      </c>
      <c r="O2528">
        <v>205.7</v>
      </c>
      <c r="P2528">
        <v>101</v>
      </c>
      <c r="Q2528">
        <v>9.26</v>
      </c>
      <c r="R2528">
        <v>10.8</v>
      </c>
      <c r="S2528">
        <v>4</v>
      </c>
      <c r="T2528">
        <v>2.92</v>
      </c>
      <c r="U2528" t="str">
        <f>IF(Append1[[#This Row],[total_intl_charge]] &lt;= MEDIAN(Append1[total_intl_charge]), "Low", "High")</f>
        <v>High</v>
      </c>
      <c r="V2528">
        <v>2</v>
      </c>
      <c r="W2528" t="s">
        <v>23</v>
      </c>
      <c r="X2528" s="1" t="s">
        <v>23</v>
      </c>
      <c r="Y2528">
        <f>IF(Append1[[#This Row],[churn]]="yes", 1,0)</f>
        <v>0</v>
      </c>
      <c r="Z2528" t="str">
        <f>IF(Append1[[#This Row],[total_eve_charge]]&lt;=15,"Low",
IF(Append1[[#This Row],[total_eve_charge]]&lt;=19,"Medium","High"))</f>
        <v>Low</v>
      </c>
      <c r="AA2528" s="1" t="str">
        <f>IF(Append1[[#This Row],[total_day_charge]]&gt;30,"Heavy User",
IF(Append1[[#This Row],[total_eve_charge]]&gt;20,"Evening User",
IF(Append1[[#This Row],[total_night_charge]]&gt;10,"Night User","Low User")))</f>
        <v>Heavy User</v>
      </c>
    </row>
    <row r="2529" spans="1:27" hidden="1" x14ac:dyDescent="0.3">
      <c r="A2529">
        <v>1778</v>
      </c>
      <c r="B2529" s="1" t="s">
        <v>47</v>
      </c>
      <c r="C2529">
        <v>106</v>
      </c>
      <c r="D2529" s="1" t="s">
        <v>32</v>
      </c>
      <c r="E2529" s="1">
        <v>0</v>
      </c>
      <c r="F2529" s="1" t="s">
        <v>23</v>
      </c>
      <c r="G2529">
        <v>0</v>
      </c>
      <c r="H2529" t="str">
        <f>IF(Append1[[#This Row],[number_vmail_messages]]&lt;=10, "Low",
IF(Append1[[#This Row],[number_vmail_messages]]&lt;=25, "Medium", "High"))</f>
        <v>Low</v>
      </c>
      <c r="I2529">
        <v>193.6</v>
      </c>
      <c r="J2529">
        <v>66</v>
      </c>
      <c r="K2529">
        <v>32.909999999999997</v>
      </c>
      <c r="L2529">
        <v>238.2</v>
      </c>
      <c r="M2529">
        <v>82</v>
      </c>
      <c r="N2529">
        <v>20.25</v>
      </c>
      <c r="O2529">
        <v>176.4</v>
      </c>
      <c r="P2529">
        <v>107</v>
      </c>
      <c r="Q2529">
        <v>7.94</v>
      </c>
      <c r="R2529">
        <v>12.9</v>
      </c>
      <c r="S2529">
        <v>3</v>
      </c>
      <c r="T2529">
        <v>3.48</v>
      </c>
      <c r="U2529" t="str">
        <f>IF(Append1[[#This Row],[total_intl_charge]] &lt;= MEDIAN(Append1[total_intl_charge]), "Low", "High")</f>
        <v>High</v>
      </c>
      <c r="V2529">
        <v>0</v>
      </c>
      <c r="W2529" t="s">
        <v>23</v>
      </c>
      <c r="X2529" s="1" t="s">
        <v>23</v>
      </c>
      <c r="Y2529">
        <f>IF(Append1[[#This Row],[churn]]="yes", 1,0)</f>
        <v>0</v>
      </c>
      <c r="Z2529" t="str">
        <f>IF(Append1[[#This Row],[total_eve_charge]]&lt;=15,"Low",
IF(Append1[[#This Row],[total_eve_charge]]&lt;=19,"Medium","High"))</f>
        <v>High</v>
      </c>
      <c r="AA2529" s="1" t="str">
        <f>IF(Append1[[#This Row],[total_day_charge]]&gt;30,"Heavy User",
IF(Append1[[#This Row],[total_eve_charge]]&gt;20,"Evening User",
IF(Append1[[#This Row],[total_night_charge]]&gt;10,"Night User","Low User")))</f>
        <v>Heavy User</v>
      </c>
    </row>
    <row r="2530" spans="1:27" x14ac:dyDescent="0.3">
      <c r="A2530">
        <v>1779</v>
      </c>
      <c r="B2530" s="1" t="s">
        <v>21</v>
      </c>
      <c r="C2530">
        <v>94</v>
      </c>
      <c r="D2530" s="1" t="s">
        <v>26</v>
      </c>
      <c r="E2530" s="1">
        <v>0</v>
      </c>
      <c r="F2530" s="1" t="s">
        <v>24</v>
      </c>
      <c r="G2530">
        <v>28</v>
      </c>
      <c r="H2530" t="str">
        <f>IF(Append1[[#This Row],[number_vmail_messages]]&lt;=10, "Low",
IF(Append1[[#This Row],[number_vmail_messages]]&lt;=25, "Medium", "High"))</f>
        <v>High</v>
      </c>
      <c r="I2530">
        <v>233.2</v>
      </c>
      <c r="J2530">
        <v>88</v>
      </c>
      <c r="K2530">
        <v>39.64</v>
      </c>
      <c r="L2530">
        <v>113.3</v>
      </c>
      <c r="M2530">
        <v>102</v>
      </c>
      <c r="N2530">
        <v>9.6300000000000008</v>
      </c>
      <c r="O2530">
        <v>118</v>
      </c>
      <c r="P2530">
        <v>71</v>
      </c>
      <c r="Q2530">
        <v>5.31</v>
      </c>
      <c r="R2530">
        <v>16.100000000000001</v>
      </c>
      <c r="S2530">
        <v>4</v>
      </c>
      <c r="T2530">
        <v>4.3499999999999996</v>
      </c>
      <c r="U2530" t="str">
        <f>IF(Append1[[#This Row],[total_intl_charge]] &lt;= MEDIAN(Append1[total_intl_charge]), "Low", "High")</f>
        <v>High</v>
      </c>
      <c r="V2530">
        <v>0</v>
      </c>
      <c r="W2530" t="s">
        <v>23</v>
      </c>
      <c r="X2530" s="1" t="s">
        <v>23</v>
      </c>
      <c r="Y2530">
        <f>IF(Append1[[#This Row],[churn]]="yes", 1,0)</f>
        <v>0</v>
      </c>
      <c r="Z2530" t="str">
        <f>IF(Append1[[#This Row],[total_eve_charge]]&lt;=15,"Low",
IF(Append1[[#This Row],[total_eve_charge]]&lt;=19,"Medium","High"))</f>
        <v>Low</v>
      </c>
      <c r="AA2530" s="1" t="str">
        <f>IF(Append1[[#This Row],[total_day_charge]]&gt;30,"Heavy User",
IF(Append1[[#This Row],[total_eve_charge]]&gt;20,"Evening User",
IF(Append1[[#This Row],[total_night_charge]]&gt;10,"Night User","Low User")))</f>
        <v>Heavy User</v>
      </c>
    </row>
    <row r="2531" spans="1:27" hidden="1" x14ac:dyDescent="0.3">
      <c r="A2531">
        <v>1780</v>
      </c>
      <c r="B2531" s="1" t="s">
        <v>39</v>
      </c>
      <c r="C2531">
        <v>65</v>
      </c>
      <c r="D2531" s="1" t="s">
        <v>26</v>
      </c>
      <c r="E2531" s="1">
        <v>0</v>
      </c>
      <c r="F2531" s="1" t="s">
        <v>23</v>
      </c>
      <c r="G2531">
        <v>0</v>
      </c>
      <c r="H2531" t="str">
        <f>IF(Append1[[#This Row],[number_vmail_messages]]&lt;=10, "Low",
IF(Append1[[#This Row],[number_vmail_messages]]&lt;=25, "Medium", "High"))</f>
        <v>Low</v>
      </c>
      <c r="I2531">
        <v>158.80000000000001</v>
      </c>
      <c r="J2531">
        <v>53</v>
      </c>
      <c r="K2531">
        <v>27</v>
      </c>
      <c r="L2531">
        <v>188.5</v>
      </c>
      <c r="M2531">
        <v>132</v>
      </c>
      <c r="N2531">
        <v>16.02</v>
      </c>
      <c r="O2531">
        <v>189.3</v>
      </c>
      <c r="P2531">
        <v>87</v>
      </c>
      <c r="Q2531">
        <v>8.52</v>
      </c>
      <c r="R2531">
        <v>9.8000000000000007</v>
      </c>
      <c r="S2531">
        <v>4</v>
      </c>
      <c r="T2531">
        <v>2.65</v>
      </c>
      <c r="U2531" t="str">
        <f>IF(Append1[[#This Row],[total_intl_charge]] &lt;= MEDIAN(Append1[total_intl_charge]), "Low", "High")</f>
        <v>Low</v>
      </c>
      <c r="V2531">
        <v>2</v>
      </c>
      <c r="W2531" t="s">
        <v>23</v>
      </c>
      <c r="X2531" s="1" t="s">
        <v>23</v>
      </c>
      <c r="Y2531">
        <f>IF(Append1[[#This Row],[churn]]="yes", 1,0)</f>
        <v>0</v>
      </c>
      <c r="Z2531" t="str">
        <f>IF(Append1[[#This Row],[total_eve_charge]]&lt;=15,"Low",
IF(Append1[[#This Row],[total_eve_charge]]&lt;=19,"Medium","High"))</f>
        <v>Medium</v>
      </c>
      <c r="AA2531" s="1" t="str">
        <f>IF(Append1[[#This Row],[total_day_charge]]&gt;30,"Heavy User",
IF(Append1[[#This Row],[total_eve_charge]]&gt;20,"Evening User",
IF(Append1[[#This Row],[total_night_charge]]&gt;10,"Night User","Low User")))</f>
        <v>Low User</v>
      </c>
    </row>
    <row r="2532" spans="1:27" hidden="1" x14ac:dyDescent="0.3">
      <c r="A2532">
        <v>1781</v>
      </c>
      <c r="B2532" s="1" t="s">
        <v>43</v>
      </c>
      <c r="C2532">
        <v>85</v>
      </c>
      <c r="D2532" s="1" t="s">
        <v>22</v>
      </c>
      <c r="E2532" s="1">
        <v>0</v>
      </c>
      <c r="F2532" s="1" t="s">
        <v>23</v>
      </c>
      <c r="G2532">
        <v>0</v>
      </c>
      <c r="H2532" t="str">
        <f>IF(Append1[[#This Row],[number_vmail_messages]]&lt;=10, "Low",
IF(Append1[[#This Row],[number_vmail_messages]]&lt;=25, "Medium", "High"))</f>
        <v>Low</v>
      </c>
      <c r="I2532">
        <v>126.1</v>
      </c>
      <c r="J2532">
        <v>112</v>
      </c>
      <c r="K2532">
        <v>21.44</v>
      </c>
      <c r="L2532">
        <v>274.7</v>
      </c>
      <c r="M2532">
        <v>126</v>
      </c>
      <c r="N2532">
        <v>23.35</v>
      </c>
      <c r="O2532">
        <v>184.4</v>
      </c>
      <c r="P2532">
        <v>95</v>
      </c>
      <c r="Q2532">
        <v>8.3000000000000007</v>
      </c>
      <c r="R2532">
        <v>9.8000000000000007</v>
      </c>
      <c r="S2532">
        <v>4</v>
      </c>
      <c r="T2532">
        <v>2.65</v>
      </c>
      <c r="U2532" t="str">
        <f>IF(Append1[[#This Row],[total_intl_charge]] &lt;= MEDIAN(Append1[total_intl_charge]), "Low", "High")</f>
        <v>Low</v>
      </c>
      <c r="V2532">
        <v>1</v>
      </c>
      <c r="W2532" t="s">
        <v>23</v>
      </c>
      <c r="X2532" s="1" t="s">
        <v>23</v>
      </c>
      <c r="Y2532">
        <f>IF(Append1[[#This Row],[churn]]="yes", 1,0)</f>
        <v>0</v>
      </c>
      <c r="Z2532" t="str">
        <f>IF(Append1[[#This Row],[total_eve_charge]]&lt;=15,"Low",
IF(Append1[[#This Row],[total_eve_charge]]&lt;=19,"Medium","High"))</f>
        <v>High</v>
      </c>
      <c r="AA2532" s="1" t="str">
        <f>IF(Append1[[#This Row],[total_day_charge]]&gt;30,"Heavy User",
IF(Append1[[#This Row],[total_eve_charge]]&gt;20,"Evening User",
IF(Append1[[#This Row],[total_night_charge]]&gt;10,"Night User","Low User")))</f>
        <v>Evening User</v>
      </c>
    </row>
    <row r="2533" spans="1:27" hidden="1" x14ac:dyDescent="0.3">
      <c r="A2533">
        <v>1782</v>
      </c>
      <c r="B2533" s="1" t="s">
        <v>42</v>
      </c>
      <c r="C2533">
        <v>71</v>
      </c>
      <c r="D2533" s="1" t="s">
        <v>26</v>
      </c>
      <c r="E2533" s="1">
        <v>0</v>
      </c>
      <c r="F2533" s="1" t="s">
        <v>23</v>
      </c>
      <c r="G2533">
        <v>0</v>
      </c>
      <c r="H2533" t="str">
        <f>IF(Append1[[#This Row],[number_vmail_messages]]&lt;=10, "Low",
IF(Append1[[#This Row],[number_vmail_messages]]&lt;=25, "Medium", "High"))</f>
        <v>Low</v>
      </c>
      <c r="I2533">
        <v>290.39999999999998</v>
      </c>
      <c r="J2533">
        <v>108</v>
      </c>
      <c r="K2533">
        <v>49.37</v>
      </c>
      <c r="L2533">
        <v>253.9</v>
      </c>
      <c r="M2533">
        <v>92</v>
      </c>
      <c r="N2533">
        <v>21.58</v>
      </c>
      <c r="O2533">
        <v>263.3</v>
      </c>
      <c r="P2533">
        <v>126</v>
      </c>
      <c r="Q2533">
        <v>11.85</v>
      </c>
      <c r="R2533">
        <v>10.1</v>
      </c>
      <c r="S2533">
        <v>5</v>
      </c>
      <c r="T2533">
        <v>2.73</v>
      </c>
      <c r="U2533" t="str">
        <f>IF(Append1[[#This Row],[total_intl_charge]] &lt;= MEDIAN(Append1[total_intl_charge]), "Low", "High")</f>
        <v>Low</v>
      </c>
      <c r="V2533">
        <v>3</v>
      </c>
      <c r="W2533" t="s">
        <v>24</v>
      </c>
      <c r="X2533" s="1" t="s">
        <v>23</v>
      </c>
      <c r="Y2533">
        <f>IF(Append1[[#This Row],[churn]]="yes", 1,0)</f>
        <v>1</v>
      </c>
      <c r="Z2533" t="str">
        <f>IF(Append1[[#This Row],[total_eve_charge]]&lt;=15,"Low",
IF(Append1[[#This Row],[total_eve_charge]]&lt;=19,"Medium","High"))</f>
        <v>High</v>
      </c>
      <c r="AA2533" s="1" t="str">
        <f>IF(Append1[[#This Row],[total_day_charge]]&gt;30,"Heavy User",
IF(Append1[[#This Row],[total_eve_charge]]&gt;20,"Evening User",
IF(Append1[[#This Row],[total_night_charge]]&gt;10,"Night User","Low User")))</f>
        <v>Heavy User</v>
      </c>
    </row>
    <row r="2534" spans="1:27" x14ac:dyDescent="0.3">
      <c r="A2534">
        <v>1783</v>
      </c>
      <c r="B2534" s="1" t="s">
        <v>44</v>
      </c>
      <c r="C2534">
        <v>112</v>
      </c>
      <c r="D2534" s="1" t="s">
        <v>32</v>
      </c>
      <c r="E2534" s="1">
        <v>0</v>
      </c>
      <c r="F2534" s="1" t="s">
        <v>24</v>
      </c>
      <c r="G2534">
        <v>30</v>
      </c>
      <c r="H2534" t="str">
        <f>IF(Append1[[#This Row],[number_vmail_messages]]&lt;=10, "Low",
IF(Append1[[#This Row],[number_vmail_messages]]&lt;=25, "Medium", "High"))</f>
        <v>High</v>
      </c>
      <c r="I2534">
        <v>60.6</v>
      </c>
      <c r="J2534">
        <v>113</v>
      </c>
      <c r="K2534">
        <v>10.3</v>
      </c>
      <c r="L2534">
        <v>165.9</v>
      </c>
      <c r="M2534">
        <v>96</v>
      </c>
      <c r="N2534">
        <v>14.1</v>
      </c>
      <c r="O2534">
        <v>132.80000000000001</v>
      </c>
      <c r="P2534">
        <v>99</v>
      </c>
      <c r="Q2534">
        <v>5.98</v>
      </c>
      <c r="R2534">
        <v>13.3</v>
      </c>
      <c r="S2534">
        <v>7</v>
      </c>
      <c r="T2534">
        <v>3.59</v>
      </c>
      <c r="U2534" t="str">
        <f>IF(Append1[[#This Row],[total_intl_charge]] &lt;= MEDIAN(Append1[total_intl_charge]), "Low", "High")</f>
        <v>High</v>
      </c>
      <c r="V2534">
        <v>0</v>
      </c>
      <c r="W2534" t="s">
        <v>23</v>
      </c>
      <c r="X2534" s="1" t="s">
        <v>23</v>
      </c>
      <c r="Y2534">
        <f>IF(Append1[[#This Row],[churn]]="yes", 1,0)</f>
        <v>0</v>
      </c>
      <c r="Z2534" t="str">
        <f>IF(Append1[[#This Row],[total_eve_charge]]&lt;=15,"Low",
IF(Append1[[#This Row],[total_eve_charge]]&lt;=19,"Medium","High"))</f>
        <v>Low</v>
      </c>
      <c r="AA2534" s="1" t="str">
        <f>IF(Append1[[#This Row],[total_day_charge]]&gt;30,"Heavy User",
IF(Append1[[#This Row],[total_eve_charge]]&gt;20,"Evening User",
IF(Append1[[#This Row],[total_night_charge]]&gt;10,"Night User","Low User")))</f>
        <v>Low User</v>
      </c>
    </row>
    <row r="2535" spans="1:27" hidden="1" x14ac:dyDescent="0.3">
      <c r="A2535">
        <v>1784</v>
      </c>
      <c r="B2535" s="1" t="s">
        <v>41</v>
      </c>
      <c r="C2535">
        <v>110</v>
      </c>
      <c r="D2535" s="1" t="s">
        <v>22</v>
      </c>
      <c r="E2535" s="1">
        <v>0</v>
      </c>
      <c r="F2535" s="1" t="s">
        <v>23</v>
      </c>
      <c r="G2535">
        <v>0</v>
      </c>
      <c r="H2535" t="str">
        <f>IF(Append1[[#This Row],[number_vmail_messages]]&lt;=10, "Low",
IF(Append1[[#This Row],[number_vmail_messages]]&lt;=25, "Medium", "High"))</f>
        <v>Low</v>
      </c>
      <c r="I2535">
        <v>148.4</v>
      </c>
      <c r="J2535">
        <v>95</v>
      </c>
      <c r="K2535">
        <v>25.23</v>
      </c>
      <c r="L2535">
        <v>193.8</v>
      </c>
      <c r="M2535">
        <v>98</v>
      </c>
      <c r="N2535">
        <v>16.47</v>
      </c>
      <c r="O2535">
        <v>206</v>
      </c>
      <c r="P2535">
        <v>106</v>
      </c>
      <c r="Q2535">
        <v>9.27</v>
      </c>
      <c r="R2535">
        <v>6.9</v>
      </c>
      <c r="S2535">
        <v>6</v>
      </c>
      <c r="T2535">
        <v>1.86</v>
      </c>
      <c r="U2535" t="str">
        <f>IF(Append1[[#This Row],[total_intl_charge]] &lt;= MEDIAN(Append1[total_intl_charge]), "Low", "High")</f>
        <v>Low</v>
      </c>
      <c r="V2535">
        <v>0</v>
      </c>
      <c r="W2535" t="s">
        <v>23</v>
      </c>
      <c r="X2535" s="1" t="s">
        <v>23</v>
      </c>
      <c r="Y2535">
        <f>IF(Append1[[#This Row],[churn]]="yes", 1,0)</f>
        <v>0</v>
      </c>
      <c r="Z2535" t="str">
        <f>IF(Append1[[#This Row],[total_eve_charge]]&lt;=15,"Low",
IF(Append1[[#This Row],[total_eve_charge]]&lt;=19,"Medium","High"))</f>
        <v>Medium</v>
      </c>
      <c r="AA2535" s="1" t="str">
        <f>IF(Append1[[#This Row],[total_day_charge]]&gt;30,"Heavy User",
IF(Append1[[#This Row],[total_eve_charge]]&gt;20,"Evening User",
IF(Append1[[#This Row],[total_night_charge]]&gt;10,"Night User","Low User")))</f>
        <v>Low User</v>
      </c>
    </row>
    <row r="2536" spans="1:27" hidden="1" x14ac:dyDescent="0.3">
      <c r="A2536">
        <v>1785</v>
      </c>
      <c r="B2536" s="1" t="s">
        <v>37</v>
      </c>
      <c r="C2536">
        <v>111</v>
      </c>
      <c r="D2536" s="1" t="s">
        <v>22</v>
      </c>
      <c r="E2536" s="1">
        <v>0</v>
      </c>
      <c r="F2536" s="1" t="s">
        <v>23</v>
      </c>
      <c r="G2536">
        <v>0</v>
      </c>
      <c r="H2536" t="str">
        <f>IF(Append1[[#This Row],[number_vmail_messages]]&lt;=10, "Low",
IF(Append1[[#This Row],[number_vmail_messages]]&lt;=25, "Medium", "High"))</f>
        <v>Low</v>
      </c>
      <c r="I2536">
        <v>246.5</v>
      </c>
      <c r="J2536">
        <v>108</v>
      </c>
      <c r="K2536">
        <v>41.91</v>
      </c>
      <c r="L2536">
        <v>216.3</v>
      </c>
      <c r="M2536">
        <v>89</v>
      </c>
      <c r="N2536">
        <v>18.39</v>
      </c>
      <c r="O2536">
        <v>179.6</v>
      </c>
      <c r="P2536">
        <v>99</v>
      </c>
      <c r="Q2536">
        <v>8.08</v>
      </c>
      <c r="R2536">
        <v>12.7</v>
      </c>
      <c r="S2536">
        <v>3</v>
      </c>
      <c r="T2536">
        <v>3.43</v>
      </c>
      <c r="U2536" t="str">
        <f>IF(Append1[[#This Row],[total_intl_charge]] &lt;= MEDIAN(Append1[total_intl_charge]), "Low", "High")</f>
        <v>High</v>
      </c>
      <c r="V2536">
        <v>2</v>
      </c>
      <c r="W2536" t="s">
        <v>23</v>
      </c>
      <c r="X2536" s="1" t="s">
        <v>23</v>
      </c>
      <c r="Y2536">
        <f>IF(Append1[[#This Row],[churn]]="yes", 1,0)</f>
        <v>0</v>
      </c>
      <c r="Z2536" t="str">
        <f>IF(Append1[[#This Row],[total_eve_charge]]&lt;=15,"Low",
IF(Append1[[#This Row],[total_eve_charge]]&lt;=19,"Medium","High"))</f>
        <v>Medium</v>
      </c>
      <c r="AA2536" s="1" t="str">
        <f>IF(Append1[[#This Row],[total_day_charge]]&gt;30,"Heavy User",
IF(Append1[[#This Row],[total_eve_charge]]&gt;20,"Evening User",
IF(Append1[[#This Row],[total_night_charge]]&gt;10,"Night User","Low User")))</f>
        <v>Heavy User</v>
      </c>
    </row>
    <row r="2537" spans="1:27" hidden="1" x14ac:dyDescent="0.3">
      <c r="A2537">
        <v>1786</v>
      </c>
      <c r="B2537" s="1" t="s">
        <v>52</v>
      </c>
      <c r="C2537">
        <v>74</v>
      </c>
      <c r="D2537" s="1" t="s">
        <v>32</v>
      </c>
      <c r="E2537" s="1">
        <v>0</v>
      </c>
      <c r="F2537" s="1" t="s">
        <v>23</v>
      </c>
      <c r="G2537">
        <v>0</v>
      </c>
      <c r="H2537" t="str">
        <f>IF(Append1[[#This Row],[number_vmail_messages]]&lt;=10, "Low",
IF(Append1[[#This Row],[number_vmail_messages]]&lt;=25, "Medium", "High"))</f>
        <v>Low</v>
      </c>
      <c r="I2537">
        <v>298.10000000000002</v>
      </c>
      <c r="J2537">
        <v>112</v>
      </c>
      <c r="K2537">
        <v>50.68</v>
      </c>
      <c r="L2537">
        <v>201.3</v>
      </c>
      <c r="M2537">
        <v>100</v>
      </c>
      <c r="N2537">
        <v>17.11</v>
      </c>
      <c r="O2537">
        <v>214.7</v>
      </c>
      <c r="P2537">
        <v>88</v>
      </c>
      <c r="Q2537">
        <v>9.66</v>
      </c>
      <c r="R2537">
        <v>9.6999999999999993</v>
      </c>
      <c r="S2537">
        <v>4</v>
      </c>
      <c r="T2537">
        <v>2.62</v>
      </c>
      <c r="U2537" t="str">
        <f>IF(Append1[[#This Row],[total_intl_charge]] &lt;= MEDIAN(Append1[total_intl_charge]), "Low", "High")</f>
        <v>Low</v>
      </c>
      <c r="V2537">
        <v>2</v>
      </c>
      <c r="W2537" t="s">
        <v>24</v>
      </c>
      <c r="X2537" s="1" t="s">
        <v>23</v>
      </c>
      <c r="Y2537">
        <f>IF(Append1[[#This Row],[churn]]="yes", 1,0)</f>
        <v>1</v>
      </c>
      <c r="Z2537" t="str">
        <f>IF(Append1[[#This Row],[total_eve_charge]]&lt;=15,"Low",
IF(Append1[[#This Row],[total_eve_charge]]&lt;=19,"Medium","High"))</f>
        <v>Medium</v>
      </c>
      <c r="AA2537" s="1" t="str">
        <f>IF(Append1[[#This Row],[total_day_charge]]&gt;30,"Heavy User",
IF(Append1[[#This Row],[total_eve_charge]]&gt;20,"Evening User",
IF(Append1[[#This Row],[total_night_charge]]&gt;10,"Night User","Low User")))</f>
        <v>Heavy User</v>
      </c>
    </row>
    <row r="2538" spans="1:27" hidden="1" x14ac:dyDescent="0.3">
      <c r="A2538">
        <v>1787</v>
      </c>
      <c r="B2538" s="1" t="s">
        <v>75</v>
      </c>
      <c r="C2538">
        <v>105</v>
      </c>
      <c r="D2538" s="1" t="s">
        <v>26</v>
      </c>
      <c r="E2538" s="1">
        <v>0</v>
      </c>
      <c r="F2538" s="1" t="s">
        <v>23</v>
      </c>
      <c r="G2538">
        <v>0</v>
      </c>
      <c r="H2538" t="str">
        <f>IF(Append1[[#This Row],[number_vmail_messages]]&lt;=10, "Low",
IF(Append1[[#This Row],[number_vmail_messages]]&lt;=25, "Medium", "High"))</f>
        <v>Low</v>
      </c>
      <c r="I2538">
        <v>119.3</v>
      </c>
      <c r="J2538">
        <v>82</v>
      </c>
      <c r="K2538">
        <v>20.28</v>
      </c>
      <c r="L2538">
        <v>185.1</v>
      </c>
      <c r="M2538">
        <v>111</v>
      </c>
      <c r="N2538">
        <v>15.73</v>
      </c>
      <c r="O2538">
        <v>157</v>
      </c>
      <c r="P2538">
        <v>74</v>
      </c>
      <c r="Q2538">
        <v>7.07</v>
      </c>
      <c r="R2538">
        <v>10.9</v>
      </c>
      <c r="S2538">
        <v>4</v>
      </c>
      <c r="T2538">
        <v>2.94</v>
      </c>
      <c r="U2538" t="str">
        <f>IF(Append1[[#This Row],[total_intl_charge]] &lt;= MEDIAN(Append1[total_intl_charge]), "Low", "High")</f>
        <v>High</v>
      </c>
      <c r="V2538">
        <v>2</v>
      </c>
      <c r="W2538" t="s">
        <v>23</v>
      </c>
      <c r="X2538" s="1" t="s">
        <v>23</v>
      </c>
      <c r="Y2538">
        <f>IF(Append1[[#This Row],[churn]]="yes", 1,0)</f>
        <v>0</v>
      </c>
      <c r="Z2538" t="str">
        <f>IF(Append1[[#This Row],[total_eve_charge]]&lt;=15,"Low",
IF(Append1[[#This Row],[total_eve_charge]]&lt;=19,"Medium","High"))</f>
        <v>Medium</v>
      </c>
      <c r="AA2538" s="1" t="str">
        <f>IF(Append1[[#This Row],[total_day_charge]]&gt;30,"Heavy User",
IF(Append1[[#This Row],[total_eve_charge]]&gt;20,"Evening User",
IF(Append1[[#This Row],[total_night_charge]]&gt;10,"Night User","Low User")))</f>
        <v>Low User</v>
      </c>
    </row>
    <row r="2539" spans="1:27" hidden="1" x14ac:dyDescent="0.3">
      <c r="A2539">
        <v>1788</v>
      </c>
      <c r="B2539" s="1" t="s">
        <v>44</v>
      </c>
      <c r="C2539">
        <v>40</v>
      </c>
      <c r="D2539" s="1" t="s">
        <v>32</v>
      </c>
      <c r="E2539" s="1">
        <v>0</v>
      </c>
      <c r="F2539" s="1" t="s">
        <v>23</v>
      </c>
      <c r="G2539">
        <v>0</v>
      </c>
      <c r="H2539" t="str">
        <f>IF(Append1[[#This Row],[number_vmail_messages]]&lt;=10, "Low",
IF(Append1[[#This Row],[number_vmail_messages]]&lt;=25, "Medium", "High"))</f>
        <v>Low</v>
      </c>
      <c r="I2539">
        <v>242.5</v>
      </c>
      <c r="J2539">
        <v>82</v>
      </c>
      <c r="K2539">
        <v>41.23</v>
      </c>
      <c r="L2539">
        <v>232.9</v>
      </c>
      <c r="M2539">
        <v>97</v>
      </c>
      <c r="N2539">
        <v>19.8</v>
      </c>
      <c r="O2539">
        <v>154</v>
      </c>
      <c r="P2539">
        <v>86</v>
      </c>
      <c r="Q2539">
        <v>6.93</v>
      </c>
      <c r="R2539">
        <v>9.6</v>
      </c>
      <c r="S2539">
        <v>7</v>
      </c>
      <c r="T2539">
        <v>2.59</v>
      </c>
      <c r="U2539" t="str">
        <f>IF(Append1[[#This Row],[total_intl_charge]] &lt;= MEDIAN(Append1[total_intl_charge]), "Low", "High")</f>
        <v>Low</v>
      </c>
      <c r="V2539">
        <v>0</v>
      </c>
      <c r="W2539" t="s">
        <v>23</v>
      </c>
      <c r="X2539" s="1" t="s">
        <v>23</v>
      </c>
      <c r="Y2539">
        <f>IF(Append1[[#This Row],[churn]]="yes", 1,0)</f>
        <v>0</v>
      </c>
      <c r="Z2539" t="str">
        <f>IF(Append1[[#This Row],[total_eve_charge]]&lt;=15,"Low",
IF(Append1[[#This Row],[total_eve_charge]]&lt;=19,"Medium","High"))</f>
        <v>High</v>
      </c>
      <c r="AA2539" s="1" t="str">
        <f>IF(Append1[[#This Row],[total_day_charge]]&gt;30,"Heavy User",
IF(Append1[[#This Row],[total_eve_charge]]&gt;20,"Evening User",
IF(Append1[[#This Row],[total_night_charge]]&gt;10,"Night User","Low User")))</f>
        <v>Heavy User</v>
      </c>
    </row>
    <row r="2540" spans="1:27" x14ac:dyDescent="0.3">
      <c r="A2540">
        <v>1789</v>
      </c>
      <c r="B2540" s="1" t="s">
        <v>33</v>
      </c>
      <c r="C2540">
        <v>128</v>
      </c>
      <c r="D2540" s="1" t="s">
        <v>32</v>
      </c>
      <c r="E2540" s="1">
        <v>1</v>
      </c>
      <c r="F2540" s="1" t="s">
        <v>24</v>
      </c>
      <c r="G2540">
        <v>18</v>
      </c>
      <c r="H2540" t="str">
        <f>IF(Append1[[#This Row],[number_vmail_messages]]&lt;=10, "Low",
IF(Append1[[#This Row],[number_vmail_messages]]&lt;=25, "Medium", "High"))</f>
        <v>Medium</v>
      </c>
      <c r="I2540">
        <v>222.1</v>
      </c>
      <c r="J2540">
        <v>89</v>
      </c>
      <c r="K2540">
        <v>37.76</v>
      </c>
      <c r="L2540">
        <v>160.6</v>
      </c>
      <c r="M2540">
        <v>109</v>
      </c>
      <c r="N2540">
        <v>13.65</v>
      </c>
      <c r="O2540">
        <v>218.8</v>
      </c>
      <c r="P2540">
        <v>102</v>
      </c>
      <c r="Q2540">
        <v>9.85</v>
      </c>
      <c r="R2540">
        <v>13.6</v>
      </c>
      <c r="S2540">
        <v>2</v>
      </c>
      <c r="T2540">
        <v>3.67</v>
      </c>
      <c r="U2540" t="str">
        <f>IF(Append1[[#This Row],[total_intl_charge]] &lt;= MEDIAN(Append1[total_intl_charge]), "Low", "High")</f>
        <v>High</v>
      </c>
      <c r="V2540">
        <v>0</v>
      </c>
      <c r="W2540" t="s">
        <v>24</v>
      </c>
      <c r="X2540" s="1" t="s">
        <v>24</v>
      </c>
      <c r="Y2540">
        <f>IF(Append1[[#This Row],[churn]]="yes", 1,0)</f>
        <v>1</v>
      </c>
      <c r="Z2540" t="str">
        <f>IF(Append1[[#This Row],[total_eve_charge]]&lt;=15,"Low",
IF(Append1[[#This Row],[total_eve_charge]]&lt;=19,"Medium","High"))</f>
        <v>Low</v>
      </c>
      <c r="AA2540" s="1" t="str">
        <f>IF(Append1[[#This Row],[total_day_charge]]&gt;30,"Heavy User",
IF(Append1[[#This Row],[total_eve_charge]]&gt;20,"Evening User",
IF(Append1[[#This Row],[total_night_charge]]&gt;10,"Night User","Low User")))</f>
        <v>Heavy User</v>
      </c>
    </row>
    <row r="2541" spans="1:27" hidden="1" x14ac:dyDescent="0.3">
      <c r="A2541">
        <v>1790</v>
      </c>
      <c r="B2541" s="1" t="s">
        <v>38</v>
      </c>
      <c r="C2541">
        <v>123</v>
      </c>
      <c r="D2541" s="1" t="s">
        <v>32</v>
      </c>
      <c r="E2541" s="1">
        <v>0</v>
      </c>
      <c r="F2541" s="1" t="s">
        <v>23</v>
      </c>
      <c r="G2541">
        <v>0</v>
      </c>
      <c r="H2541" t="str">
        <f>IF(Append1[[#This Row],[number_vmail_messages]]&lt;=10, "Low",
IF(Append1[[#This Row],[number_vmail_messages]]&lt;=25, "Medium", "High"))</f>
        <v>Low</v>
      </c>
      <c r="I2541">
        <v>236.2</v>
      </c>
      <c r="J2541">
        <v>135</v>
      </c>
      <c r="K2541">
        <v>40.15</v>
      </c>
      <c r="L2541">
        <v>273.89999999999998</v>
      </c>
      <c r="M2541">
        <v>88</v>
      </c>
      <c r="N2541">
        <v>23.28</v>
      </c>
      <c r="O2541">
        <v>227</v>
      </c>
      <c r="P2541">
        <v>77</v>
      </c>
      <c r="Q2541">
        <v>10.220000000000001</v>
      </c>
      <c r="R2541">
        <v>10.1</v>
      </c>
      <c r="S2541">
        <v>6</v>
      </c>
      <c r="T2541">
        <v>2.73</v>
      </c>
      <c r="U2541" t="str">
        <f>IF(Append1[[#This Row],[total_intl_charge]] &lt;= MEDIAN(Append1[total_intl_charge]), "Low", "High")</f>
        <v>Low</v>
      </c>
      <c r="V2541">
        <v>2</v>
      </c>
      <c r="W2541" t="s">
        <v>24</v>
      </c>
      <c r="X2541" s="1" t="s">
        <v>23</v>
      </c>
      <c r="Y2541">
        <f>IF(Append1[[#This Row],[churn]]="yes", 1,0)</f>
        <v>1</v>
      </c>
      <c r="Z2541" t="str">
        <f>IF(Append1[[#This Row],[total_eve_charge]]&lt;=15,"Low",
IF(Append1[[#This Row],[total_eve_charge]]&lt;=19,"Medium","High"))</f>
        <v>High</v>
      </c>
      <c r="AA2541" s="1" t="str">
        <f>IF(Append1[[#This Row],[total_day_charge]]&gt;30,"Heavy User",
IF(Append1[[#This Row],[total_eve_charge]]&gt;20,"Evening User",
IF(Append1[[#This Row],[total_night_charge]]&gt;10,"Night User","Low User")))</f>
        <v>Heavy User</v>
      </c>
    </row>
    <row r="2542" spans="1:27" hidden="1" x14ac:dyDescent="0.3">
      <c r="A2542">
        <v>1791</v>
      </c>
      <c r="B2542" s="1" t="s">
        <v>46</v>
      </c>
      <c r="C2542">
        <v>122</v>
      </c>
      <c r="D2542" s="1" t="s">
        <v>26</v>
      </c>
      <c r="E2542" s="1">
        <v>0</v>
      </c>
      <c r="F2542" s="1" t="s">
        <v>23</v>
      </c>
      <c r="G2542">
        <v>0</v>
      </c>
      <c r="H2542" t="str">
        <f>IF(Append1[[#This Row],[number_vmail_messages]]&lt;=10, "Low",
IF(Append1[[#This Row],[number_vmail_messages]]&lt;=25, "Medium", "High"))</f>
        <v>Low</v>
      </c>
      <c r="I2542">
        <v>144.19999999999999</v>
      </c>
      <c r="J2542">
        <v>87</v>
      </c>
      <c r="K2542">
        <v>24.51</v>
      </c>
      <c r="L2542">
        <v>212.2</v>
      </c>
      <c r="M2542">
        <v>74</v>
      </c>
      <c r="N2542">
        <v>18.04</v>
      </c>
      <c r="O2542">
        <v>169.3</v>
      </c>
      <c r="P2542">
        <v>87</v>
      </c>
      <c r="Q2542">
        <v>7.62</v>
      </c>
      <c r="R2542">
        <v>9.5</v>
      </c>
      <c r="S2542">
        <v>4</v>
      </c>
      <c r="T2542">
        <v>2.57</v>
      </c>
      <c r="U2542" t="str">
        <f>IF(Append1[[#This Row],[total_intl_charge]] &lt;= MEDIAN(Append1[total_intl_charge]), "Low", "High")</f>
        <v>Low</v>
      </c>
      <c r="V2542">
        <v>0</v>
      </c>
      <c r="W2542" t="s">
        <v>23</v>
      </c>
      <c r="X2542" s="1" t="s">
        <v>23</v>
      </c>
      <c r="Y2542">
        <f>IF(Append1[[#This Row],[churn]]="yes", 1,0)</f>
        <v>0</v>
      </c>
      <c r="Z2542" t="str">
        <f>IF(Append1[[#This Row],[total_eve_charge]]&lt;=15,"Low",
IF(Append1[[#This Row],[total_eve_charge]]&lt;=19,"Medium","High"))</f>
        <v>Medium</v>
      </c>
      <c r="AA2542" s="1" t="str">
        <f>IF(Append1[[#This Row],[total_day_charge]]&gt;30,"Heavy User",
IF(Append1[[#This Row],[total_eve_charge]]&gt;20,"Evening User",
IF(Append1[[#This Row],[total_night_charge]]&gt;10,"Night User","Low User")))</f>
        <v>Low User</v>
      </c>
    </row>
    <row r="2543" spans="1:27" x14ac:dyDescent="0.3">
      <c r="A2543">
        <v>1792</v>
      </c>
      <c r="B2543" s="1" t="s">
        <v>35</v>
      </c>
      <c r="C2543">
        <v>114</v>
      </c>
      <c r="D2543" s="1" t="s">
        <v>32</v>
      </c>
      <c r="E2543" s="1">
        <v>0</v>
      </c>
      <c r="F2543" s="1" t="s">
        <v>24</v>
      </c>
      <c r="G2543">
        <v>19</v>
      </c>
      <c r="H2543" t="str">
        <f>IF(Append1[[#This Row],[number_vmail_messages]]&lt;=10, "Low",
IF(Append1[[#This Row],[number_vmail_messages]]&lt;=25, "Medium", "High"))</f>
        <v>Medium</v>
      </c>
      <c r="I2543">
        <v>154.6</v>
      </c>
      <c r="J2543">
        <v>100</v>
      </c>
      <c r="K2543">
        <v>26.28</v>
      </c>
      <c r="L2543">
        <v>241.6</v>
      </c>
      <c r="M2543">
        <v>109</v>
      </c>
      <c r="N2543">
        <v>20.54</v>
      </c>
      <c r="O2543">
        <v>160</v>
      </c>
      <c r="P2543">
        <v>112</v>
      </c>
      <c r="Q2543">
        <v>7.2</v>
      </c>
      <c r="R2543">
        <v>12.6</v>
      </c>
      <c r="S2543">
        <v>1</v>
      </c>
      <c r="T2543">
        <v>3.4</v>
      </c>
      <c r="U2543" t="str">
        <f>IF(Append1[[#This Row],[total_intl_charge]] &lt;= MEDIAN(Append1[total_intl_charge]), "Low", "High")</f>
        <v>High</v>
      </c>
      <c r="V2543">
        <v>3</v>
      </c>
      <c r="W2543" t="s">
        <v>23</v>
      </c>
      <c r="X2543" s="1" t="s">
        <v>23</v>
      </c>
      <c r="Y2543">
        <f>IF(Append1[[#This Row],[churn]]="yes", 1,0)</f>
        <v>0</v>
      </c>
      <c r="Z2543" t="str">
        <f>IF(Append1[[#This Row],[total_eve_charge]]&lt;=15,"Low",
IF(Append1[[#This Row],[total_eve_charge]]&lt;=19,"Medium","High"))</f>
        <v>High</v>
      </c>
      <c r="AA2543" s="1" t="str">
        <f>IF(Append1[[#This Row],[total_day_charge]]&gt;30,"Heavy User",
IF(Append1[[#This Row],[total_eve_charge]]&gt;20,"Evening User",
IF(Append1[[#This Row],[total_night_charge]]&gt;10,"Night User","Low User")))</f>
        <v>Evening User</v>
      </c>
    </row>
    <row r="2544" spans="1:27" x14ac:dyDescent="0.3">
      <c r="A2544">
        <v>1793</v>
      </c>
      <c r="B2544" s="1" t="s">
        <v>60</v>
      </c>
      <c r="C2544">
        <v>102</v>
      </c>
      <c r="D2544" s="1" t="s">
        <v>22</v>
      </c>
      <c r="E2544" s="1">
        <v>0</v>
      </c>
      <c r="F2544" s="1" t="s">
        <v>24</v>
      </c>
      <c r="G2544">
        <v>25</v>
      </c>
      <c r="H2544" t="str">
        <f>IF(Append1[[#This Row],[number_vmail_messages]]&lt;=10, "Low",
IF(Append1[[#This Row],[number_vmail_messages]]&lt;=25, "Medium", "High"))</f>
        <v>Medium</v>
      </c>
      <c r="I2544">
        <v>137.4</v>
      </c>
      <c r="J2544">
        <v>100</v>
      </c>
      <c r="K2544">
        <v>23.36</v>
      </c>
      <c r="L2544">
        <v>176.7</v>
      </c>
      <c r="M2544">
        <v>83</v>
      </c>
      <c r="N2544">
        <v>15.02</v>
      </c>
      <c r="O2544">
        <v>188.2</v>
      </c>
      <c r="P2544">
        <v>93</v>
      </c>
      <c r="Q2544">
        <v>8.4700000000000006</v>
      </c>
      <c r="R2544">
        <v>10.199999999999999</v>
      </c>
      <c r="S2544">
        <v>6</v>
      </c>
      <c r="T2544">
        <v>2.75</v>
      </c>
      <c r="U2544" t="str">
        <f>IF(Append1[[#This Row],[total_intl_charge]] &lt;= MEDIAN(Append1[total_intl_charge]), "Low", "High")</f>
        <v>Low</v>
      </c>
      <c r="V2544">
        <v>2</v>
      </c>
      <c r="W2544" t="s">
        <v>23</v>
      </c>
      <c r="X2544" s="1" t="s">
        <v>23</v>
      </c>
      <c r="Y2544">
        <f>IF(Append1[[#This Row],[churn]]="yes", 1,0)</f>
        <v>0</v>
      </c>
      <c r="Z2544" t="str">
        <f>IF(Append1[[#This Row],[total_eve_charge]]&lt;=15,"Low",
IF(Append1[[#This Row],[total_eve_charge]]&lt;=19,"Medium","High"))</f>
        <v>Medium</v>
      </c>
      <c r="AA2544" s="1" t="str">
        <f>IF(Append1[[#This Row],[total_day_charge]]&gt;30,"Heavy User",
IF(Append1[[#This Row],[total_eve_charge]]&gt;20,"Evening User",
IF(Append1[[#This Row],[total_night_charge]]&gt;10,"Night User","Low User")))</f>
        <v>Low User</v>
      </c>
    </row>
    <row r="2545" spans="1:27" hidden="1" x14ac:dyDescent="0.3">
      <c r="A2545">
        <v>1794</v>
      </c>
      <c r="B2545" s="1" t="s">
        <v>72</v>
      </c>
      <c r="C2545">
        <v>126</v>
      </c>
      <c r="D2545" s="1" t="s">
        <v>22</v>
      </c>
      <c r="E2545" s="1">
        <v>0</v>
      </c>
      <c r="F2545" s="1" t="s">
        <v>23</v>
      </c>
      <c r="G2545">
        <v>0</v>
      </c>
      <c r="H2545" t="str">
        <f>IF(Append1[[#This Row],[number_vmail_messages]]&lt;=10, "Low",
IF(Append1[[#This Row],[number_vmail_messages]]&lt;=25, "Medium", "High"))</f>
        <v>Low</v>
      </c>
      <c r="I2545">
        <v>103.7</v>
      </c>
      <c r="J2545">
        <v>93</v>
      </c>
      <c r="K2545">
        <v>17.63</v>
      </c>
      <c r="L2545">
        <v>127</v>
      </c>
      <c r="M2545">
        <v>107</v>
      </c>
      <c r="N2545">
        <v>10.8</v>
      </c>
      <c r="O2545">
        <v>329.3</v>
      </c>
      <c r="P2545">
        <v>66</v>
      </c>
      <c r="Q2545">
        <v>14.82</v>
      </c>
      <c r="R2545">
        <v>14.4</v>
      </c>
      <c r="S2545">
        <v>1</v>
      </c>
      <c r="T2545">
        <v>3.89</v>
      </c>
      <c r="U2545" t="str">
        <f>IF(Append1[[#This Row],[total_intl_charge]] &lt;= MEDIAN(Append1[total_intl_charge]), "Low", "High")</f>
        <v>High</v>
      </c>
      <c r="V2545">
        <v>0</v>
      </c>
      <c r="W2545" t="s">
        <v>23</v>
      </c>
      <c r="X2545" s="1" t="s">
        <v>23</v>
      </c>
      <c r="Y2545">
        <f>IF(Append1[[#This Row],[churn]]="yes", 1,0)</f>
        <v>0</v>
      </c>
      <c r="Z2545" t="str">
        <f>IF(Append1[[#This Row],[total_eve_charge]]&lt;=15,"Low",
IF(Append1[[#This Row],[total_eve_charge]]&lt;=19,"Medium","High"))</f>
        <v>Low</v>
      </c>
      <c r="AA2545" s="1" t="str">
        <f>IF(Append1[[#This Row],[total_day_charge]]&gt;30,"Heavy User",
IF(Append1[[#This Row],[total_eve_charge]]&gt;20,"Evening User",
IF(Append1[[#This Row],[total_night_charge]]&gt;10,"Night User","Low User")))</f>
        <v>Night User</v>
      </c>
    </row>
    <row r="2546" spans="1:27" hidden="1" x14ac:dyDescent="0.3">
      <c r="A2546">
        <v>1795</v>
      </c>
      <c r="B2546" s="1" t="s">
        <v>31</v>
      </c>
      <c r="C2546">
        <v>150</v>
      </c>
      <c r="D2546" s="1" t="s">
        <v>22</v>
      </c>
      <c r="E2546" s="1">
        <v>0</v>
      </c>
      <c r="F2546" s="1" t="s">
        <v>23</v>
      </c>
      <c r="G2546">
        <v>0</v>
      </c>
      <c r="H2546" t="str">
        <f>IF(Append1[[#This Row],[number_vmail_messages]]&lt;=10, "Low",
IF(Append1[[#This Row],[number_vmail_messages]]&lt;=25, "Medium", "High"))</f>
        <v>Low</v>
      </c>
      <c r="I2546">
        <v>136.6</v>
      </c>
      <c r="J2546">
        <v>112</v>
      </c>
      <c r="K2546">
        <v>23.22</v>
      </c>
      <c r="L2546">
        <v>209.4</v>
      </c>
      <c r="M2546">
        <v>81</v>
      </c>
      <c r="N2546">
        <v>17.8</v>
      </c>
      <c r="O2546">
        <v>161.1</v>
      </c>
      <c r="P2546">
        <v>78</v>
      </c>
      <c r="Q2546">
        <v>7.25</v>
      </c>
      <c r="R2546">
        <v>12.2</v>
      </c>
      <c r="S2546">
        <v>2</v>
      </c>
      <c r="T2546">
        <v>3.29</v>
      </c>
      <c r="U2546" t="str">
        <f>IF(Append1[[#This Row],[total_intl_charge]] &lt;= MEDIAN(Append1[total_intl_charge]), "Low", "High")</f>
        <v>High</v>
      </c>
      <c r="V2546">
        <v>4</v>
      </c>
      <c r="W2546" t="s">
        <v>24</v>
      </c>
      <c r="X2546" s="1" t="s">
        <v>23</v>
      </c>
      <c r="Y2546">
        <f>IF(Append1[[#This Row],[churn]]="yes", 1,0)</f>
        <v>1</v>
      </c>
      <c r="Z2546" t="str">
        <f>IF(Append1[[#This Row],[total_eve_charge]]&lt;=15,"Low",
IF(Append1[[#This Row],[total_eve_charge]]&lt;=19,"Medium","High"))</f>
        <v>Medium</v>
      </c>
      <c r="AA2546" s="1" t="str">
        <f>IF(Append1[[#This Row],[total_day_charge]]&gt;30,"Heavy User",
IF(Append1[[#This Row],[total_eve_charge]]&gt;20,"Evening User",
IF(Append1[[#This Row],[total_night_charge]]&gt;10,"Night User","Low User")))</f>
        <v>Low User</v>
      </c>
    </row>
    <row r="2547" spans="1:27" hidden="1" x14ac:dyDescent="0.3">
      <c r="A2547">
        <v>1796</v>
      </c>
      <c r="B2547" s="1" t="s">
        <v>34</v>
      </c>
      <c r="C2547">
        <v>60</v>
      </c>
      <c r="D2547" s="1" t="s">
        <v>32</v>
      </c>
      <c r="E2547" s="1">
        <v>0</v>
      </c>
      <c r="F2547" s="1" t="s">
        <v>23</v>
      </c>
      <c r="G2547">
        <v>0</v>
      </c>
      <c r="H2547" t="str">
        <f>IF(Append1[[#This Row],[number_vmail_messages]]&lt;=10, "Low",
IF(Append1[[#This Row],[number_vmail_messages]]&lt;=25, "Medium", "High"))</f>
        <v>Low</v>
      </c>
      <c r="I2547">
        <v>289.8</v>
      </c>
      <c r="J2547">
        <v>101</v>
      </c>
      <c r="K2547">
        <v>49.27</v>
      </c>
      <c r="L2547">
        <v>255.6</v>
      </c>
      <c r="M2547">
        <v>115</v>
      </c>
      <c r="N2547">
        <v>21.73</v>
      </c>
      <c r="O2547">
        <v>242.8</v>
      </c>
      <c r="P2547">
        <v>76</v>
      </c>
      <c r="Q2547">
        <v>10.93</v>
      </c>
      <c r="R2547">
        <v>11.7</v>
      </c>
      <c r="S2547">
        <v>4</v>
      </c>
      <c r="T2547">
        <v>3.16</v>
      </c>
      <c r="U2547" t="str">
        <f>IF(Append1[[#This Row],[total_intl_charge]] &lt;= MEDIAN(Append1[total_intl_charge]), "Low", "High")</f>
        <v>High</v>
      </c>
      <c r="V2547">
        <v>2</v>
      </c>
      <c r="W2547" t="s">
        <v>24</v>
      </c>
      <c r="X2547" s="1" t="s">
        <v>23</v>
      </c>
      <c r="Y2547">
        <f>IF(Append1[[#This Row],[churn]]="yes", 1,0)</f>
        <v>1</v>
      </c>
      <c r="Z2547" t="str">
        <f>IF(Append1[[#This Row],[total_eve_charge]]&lt;=15,"Low",
IF(Append1[[#This Row],[total_eve_charge]]&lt;=19,"Medium","High"))</f>
        <v>High</v>
      </c>
      <c r="AA2547" s="1" t="str">
        <f>IF(Append1[[#This Row],[total_day_charge]]&gt;30,"Heavy User",
IF(Append1[[#This Row],[total_eve_charge]]&gt;20,"Evening User",
IF(Append1[[#This Row],[total_night_charge]]&gt;10,"Night User","Low User")))</f>
        <v>Heavy User</v>
      </c>
    </row>
    <row r="2548" spans="1:27" hidden="1" x14ac:dyDescent="0.3">
      <c r="A2548">
        <v>1797</v>
      </c>
      <c r="B2548" s="1" t="s">
        <v>40</v>
      </c>
      <c r="C2548">
        <v>123</v>
      </c>
      <c r="D2548" s="1" t="s">
        <v>32</v>
      </c>
      <c r="E2548" s="1">
        <v>0</v>
      </c>
      <c r="F2548" s="1" t="s">
        <v>23</v>
      </c>
      <c r="G2548">
        <v>0</v>
      </c>
      <c r="H2548" t="str">
        <f>IF(Append1[[#This Row],[number_vmail_messages]]&lt;=10, "Low",
IF(Append1[[#This Row],[number_vmail_messages]]&lt;=25, "Medium", "High"))</f>
        <v>Low</v>
      </c>
      <c r="I2548">
        <v>260.89999999999998</v>
      </c>
      <c r="J2548">
        <v>85</v>
      </c>
      <c r="K2548">
        <v>44.35</v>
      </c>
      <c r="L2548">
        <v>168.5</v>
      </c>
      <c r="M2548">
        <v>103</v>
      </c>
      <c r="N2548">
        <v>14.32</v>
      </c>
      <c r="O2548">
        <v>178.3</v>
      </c>
      <c r="P2548">
        <v>91</v>
      </c>
      <c r="Q2548">
        <v>8.02</v>
      </c>
      <c r="R2548">
        <v>13.3</v>
      </c>
      <c r="S2548">
        <v>5</v>
      </c>
      <c r="T2548">
        <v>3.59</v>
      </c>
      <c r="U2548" t="str">
        <f>IF(Append1[[#This Row],[total_intl_charge]] &lt;= MEDIAN(Append1[total_intl_charge]), "Low", "High")</f>
        <v>High</v>
      </c>
      <c r="V2548">
        <v>3</v>
      </c>
      <c r="W2548" t="s">
        <v>23</v>
      </c>
      <c r="X2548" s="1" t="s">
        <v>23</v>
      </c>
      <c r="Y2548">
        <f>IF(Append1[[#This Row],[churn]]="yes", 1,0)</f>
        <v>0</v>
      </c>
      <c r="Z2548" t="str">
        <f>IF(Append1[[#This Row],[total_eve_charge]]&lt;=15,"Low",
IF(Append1[[#This Row],[total_eve_charge]]&lt;=19,"Medium","High"))</f>
        <v>Low</v>
      </c>
      <c r="AA2548" s="1" t="str">
        <f>IF(Append1[[#This Row],[total_day_charge]]&gt;30,"Heavy User",
IF(Append1[[#This Row],[total_eve_charge]]&gt;20,"Evening User",
IF(Append1[[#This Row],[total_night_charge]]&gt;10,"Night User","Low User")))</f>
        <v>Heavy User</v>
      </c>
    </row>
    <row r="2549" spans="1:27" hidden="1" x14ac:dyDescent="0.3">
      <c r="A2549">
        <v>1798</v>
      </c>
      <c r="B2549" s="1" t="s">
        <v>55</v>
      </c>
      <c r="C2549">
        <v>29</v>
      </c>
      <c r="D2549" s="1" t="s">
        <v>26</v>
      </c>
      <c r="E2549" s="1">
        <v>0</v>
      </c>
      <c r="F2549" s="1" t="s">
        <v>23</v>
      </c>
      <c r="G2549">
        <v>0</v>
      </c>
      <c r="H2549" t="str">
        <f>IF(Append1[[#This Row],[number_vmail_messages]]&lt;=10, "Low",
IF(Append1[[#This Row],[number_vmail_messages]]&lt;=25, "Medium", "High"))</f>
        <v>Low</v>
      </c>
      <c r="I2549">
        <v>195.6</v>
      </c>
      <c r="J2549">
        <v>71</v>
      </c>
      <c r="K2549">
        <v>33.25</v>
      </c>
      <c r="L2549">
        <v>126.4</v>
      </c>
      <c r="M2549">
        <v>74</v>
      </c>
      <c r="N2549">
        <v>10.74</v>
      </c>
      <c r="O2549">
        <v>148.6</v>
      </c>
      <c r="P2549">
        <v>87</v>
      </c>
      <c r="Q2549">
        <v>6.69</v>
      </c>
      <c r="R2549">
        <v>14.2</v>
      </c>
      <c r="S2549">
        <v>4</v>
      </c>
      <c r="T2549">
        <v>3.83</v>
      </c>
      <c r="U2549" t="str">
        <f>IF(Append1[[#This Row],[total_intl_charge]] &lt;= MEDIAN(Append1[total_intl_charge]), "Low", "High")</f>
        <v>High</v>
      </c>
      <c r="V2549">
        <v>1</v>
      </c>
      <c r="W2549" t="s">
        <v>23</v>
      </c>
      <c r="X2549" s="1" t="s">
        <v>23</v>
      </c>
      <c r="Y2549">
        <f>IF(Append1[[#This Row],[churn]]="yes", 1,0)</f>
        <v>0</v>
      </c>
      <c r="Z2549" t="str">
        <f>IF(Append1[[#This Row],[total_eve_charge]]&lt;=15,"Low",
IF(Append1[[#This Row],[total_eve_charge]]&lt;=19,"Medium","High"))</f>
        <v>Low</v>
      </c>
      <c r="AA2549" s="1" t="str">
        <f>IF(Append1[[#This Row],[total_day_charge]]&gt;30,"Heavy User",
IF(Append1[[#This Row],[total_eve_charge]]&gt;20,"Evening User",
IF(Append1[[#This Row],[total_night_charge]]&gt;10,"Night User","Low User")))</f>
        <v>Heavy User</v>
      </c>
    </row>
    <row r="2550" spans="1:27" hidden="1" x14ac:dyDescent="0.3">
      <c r="A2550">
        <v>1799</v>
      </c>
      <c r="B2550" s="1" t="s">
        <v>36</v>
      </c>
      <c r="C2550">
        <v>111</v>
      </c>
      <c r="D2550" s="1" t="s">
        <v>22</v>
      </c>
      <c r="E2550" s="1">
        <v>0</v>
      </c>
      <c r="F2550" s="1" t="s">
        <v>23</v>
      </c>
      <c r="G2550">
        <v>0</v>
      </c>
      <c r="H2550" t="str">
        <f>IF(Append1[[#This Row],[number_vmail_messages]]&lt;=10, "Low",
IF(Append1[[#This Row],[number_vmail_messages]]&lt;=25, "Medium", "High"))</f>
        <v>Low</v>
      </c>
      <c r="I2550">
        <v>222.2</v>
      </c>
      <c r="J2550">
        <v>96</v>
      </c>
      <c r="K2550">
        <v>37.770000000000003</v>
      </c>
      <c r="L2550">
        <v>162.5</v>
      </c>
      <c r="M2550">
        <v>111</v>
      </c>
      <c r="N2550">
        <v>13.81</v>
      </c>
      <c r="O2550">
        <v>184.9</v>
      </c>
      <c r="P2550">
        <v>120</v>
      </c>
      <c r="Q2550">
        <v>8.32</v>
      </c>
      <c r="R2550">
        <v>11.9</v>
      </c>
      <c r="S2550">
        <v>7</v>
      </c>
      <c r="T2550">
        <v>3.21</v>
      </c>
      <c r="U2550" t="str">
        <f>IF(Append1[[#This Row],[total_intl_charge]] &lt;= MEDIAN(Append1[total_intl_charge]), "Low", "High")</f>
        <v>High</v>
      </c>
      <c r="V2550">
        <v>4</v>
      </c>
      <c r="W2550" t="s">
        <v>23</v>
      </c>
      <c r="X2550" s="1" t="s">
        <v>23</v>
      </c>
      <c r="Y2550">
        <f>IF(Append1[[#This Row],[churn]]="yes", 1,0)</f>
        <v>0</v>
      </c>
      <c r="Z2550" t="str">
        <f>IF(Append1[[#This Row],[total_eve_charge]]&lt;=15,"Low",
IF(Append1[[#This Row],[total_eve_charge]]&lt;=19,"Medium","High"))</f>
        <v>Low</v>
      </c>
      <c r="AA2550" s="1" t="str">
        <f>IF(Append1[[#This Row],[total_day_charge]]&gt;30,"Heavy User",
IF(Append1[[#This Row],[total_eve_charge]]&gt;20,"Evening User",
IF(Append1[[#This Row],[total_night_charge]]&gt;10,"Night User","Low User")))</f>
        <v>Heavy User</v>
      </c>
    </row>
    <row r="2551" spans="1:27" hidden="1" x14ac:dyDescent="0.3">
      <c r="A2551">
        <v>1800</v>
      </c>
      <c r="B2551" s="1" t="s">
        <v>40</v>
      </c>
      <c r="C2551">
        <v>37</v>
      </c>
      <c r="D2551" s="1" t="s">
        <v>26</v>
      </c>
      <c r="E2551" s="1">
        <v>1</v>
      </c>
      <c r="F2551" s="1" t="s">
        <v>23</v>
      </c>
      <c r="G2551">
        <v>0</v>
      </c>
      <c r="H2551" t="str">
        <f>IF(Append1[[#This Row],[number_vmail_messages]]&lt;=10, "Low",
IF(Append1[[#This Row],[number_vmail_messages]]&lt;=25, "Medium", "High"))</f>
        <v>Low</v>
      </c>
      <c r="I2551">
        <v>172.9</v>
      </c>
      <c r="J2551">
        <v>119</v>
      </c>
      <c r="K2551">
        <v>29.39</v>
      </c>
      <c r="L2551">
        <v>183</v>
      </c>
      <c r="M2551">
        <v>86</v>
      </c>
      <c r="N2551">
        <v>15.56</v>
      </c>
      <c r="O2551">
        <v>226.4</v>
      </c>
      <c r="P2551">
        <v>100</v>
      </c>
      <c r="Q2551">
        <v>10.19</v>
      </c>
      <c r="R2551">
        <v>9.8000000000000007</v>
      </c>
      <c r="S2551">
        <v>1</v>
      </c>
      <c r="T2551">
        <v>2.65</v>
      </c>
      <c r="U2551" t="str">
        <f>IF(Append1[[#This Row],[total_intl_charge]] &lt;= MEDIAN(Append1[total_intl_charge]), "Low", "High")</f>
        <v>Low</v>
      </c>
      <c r="V2551">
        <v>0</v>
      </c>
      <c r="W2551" t="s">
        <v>24</v>
      </c>
      <c r="X2551" s="1" t="s">
        <v>24</v>
      </c>
      <c r="Y2551">
        <f>IF(Append1[[#This Row],[churn]]="yes", 1,0)</f>
        <v>1</v>
      </c>
      <c r="Z2551" t="str">
        <f>IF(Append1[[#This Row],[total_eve_charge]]&lt;=15,"Low",
IF(Append1[[#This Row],[total_eve_charge]]&lt;=19,"Medium","High"))</f>
        <v>Medium</v>
      </c>
      <c r="AA2551" s="1" t="str">
        <f>IF(Append1[[#This Row],[total_day_charge]]&gt;30,"Heavy User",
IF(Append1[[#This Row],[total_eve_charge]]&gt;20,"Evening User",
IF(Append1[[#This Row],[total_night_charge]]&gt;10,"Night User","Low User")))</f>
        <v>Night User</v>
      </c>
    </row>
    <row r="2552" spans="1:27" hidden="1" x14ac:dyDescent="0.3">
      <c r="A2552">
        <v>1801</v>
      </c>
      <c r="B2552" s="1" t="s">
        <v>66</v>
      </c>
      <c r="C2552">
        <v>111</v>
      </c>
      <c r="D2552" s="1" t="s">
        <v>32</v>
      </c>
      <c r="E2552" s="1">
        <v>0</v>
      </c>
      <c r="F2552" s="1" t="s">
        <v>23</v>
      </c>
      <c r="G2552">
        <v>0</v>
      </c>
      <c r="H2552" t="str">
        <f>IF(Append1[[#This Row],[number_vmail_messages]]&lt;=10, "Low",
IF(Append1[[#This Row],[number_vmail_messages]]&lt;=25, "Medium", "High"))</f>
        <v>Low</v>
      </c>
      <c r="I2552">
        <v>249.8</v>
      </c>
      <c r="J2552">
        <v>109</v>
      </c>
      <c r="K2552">
        <v>42.47</v>
      </c>
      <c r="L2552">
        <v>242.4</v>
      </c>
      <c r="M2552">
        <v>106</v>
      </c>
      <c r="N2552">
        <v>20.6</v>
      </c>
      <c r="O2552">
        <v>231.8</v>
      </c>
      <c r="P2552">
        <v>78</v>
      </c>
      <c r="Q2552">
        <v>10.43</v>
      </c>
      <c r="R2552">
        <v>11.6</v>
      </c>
      <c r="S2552">
        <v>4</v>
      </c>
      <c r="T2552">
        <v>3.13</v>
      </c>
      <c r="U2552" t="str">
        <f>IF(Append1[[#This Row],[total_intl_charge]] &lt;= MEDIAN(Append1[total_intl_charge]), "Low", "High")</f>
        <v>High</v>
      </c>
      <c r="V2552">
        <v>0</v>
      </c>
      <c r="W2552" t="s">
        <v>24</v>
      </c>
      <c r="X2552" s="1" t="s">
        <v>23</v>
      </c>
      <c r="Y2552">
        <f>IF(Append1[[#This Row],[churn]]="yes", 1,0)</f>
        <v>1</v>
      </c>
      <c r="Z2552" t="str">
        <f>IF(Append1[[#This Row],[total_eve_charge]]&lt;=15,"Low",
IF(Append1[[#This Row],[total_eve_charge]]&lt;=19,"Medium","High"))</f>
        <v>High</v>
      </c>
      <c r="AA2552" s="1" t="str">
        <f>IF(Append1[[#This Row],[total_day_charge]]&gt;30,"Heavy User",
IF(Append1[[#This Row],[total_eve_charge]]&gt;20,"Evening User",
IF(Append1[[#This Row],[total_night_charge]]&gt;10,"Night User","Low User")))</f>
        <v>Heavy User</v>
      </c>
    </row>
    <row r="2553" spans="1:27" hidden="1" x14ac:dyDescent="0.3">
      <c r="A2553">
        <v>1802</v>
      </c>
      <c r="B2553" s="1" t="s">
        <v>48</v>
      </c>
      <c r="C2553">
        <v>81</v>
      </c>
      <c r="D2553" s="1" t="s">
        <v>26</v>
      </c>
      <c r="E2553" s="1">
        <v>0</v>
      </c>
      <c r="F2553" s="1" t="s">
        <v>23</v>
      </c>
      <c r="G2553">
        <v>0</v>
      </c>
      <c r="H2553" t="str">
        <f>IF(Append1[[#This Row],[number_vmail_messages]]&lt;=10, "Low",
IF(Append1[[#This Row],[number_vmail_messages]]&lt;=25, "Medium", "High"))</f>
        <v>Low</v>
      </c>
      <c r="I2553">
        <v>154.5</v>
      </c>
      <c r="J2553">
        <v>84</v>
      </c>
      <c r="K2553">
        <v>26.27</v>
      </c>
      <c r="L2553">
        <v>216.2</v>
      </c>
      <c r="M2553">
        <v>91</v>
      </c>
      <c r="N2553">
        <v>18.38</v>
      </c>
      <c r="O2553">
        <v>229.8</v>
      </c>
      <c r="P2553">
        <v>82</v>
      </c>
      <c r="Q2553">
        <v>10.34</v>
      </c>
      <c r="R2553">
        <v>13.7</v>
      </c>
      <c r="S2553">
        <v>3</v>
      </c>
      <c r="T2553">
        <v>3.7</v>
      </c>
      <c r="U2553" t="str">
        <f>IF(Append1[[#This Row],[total_intl_charge]] &lt;= MEDIAN(Append1[total_intl_charge]), "Low", "High")</f>
        <v>High</v>
      </c>
      <c r="V2553">
        <v>1</v>
      </c>
      <c r="W2553" t="s">
        <v>23</v>
      </c>
      <c r="X2553" s="1" t="s">
        <v>23</v>
      </c>
      <c r="Y2553">
        <f>IF(Append1[[#This Row],[churn]]="yes", 1,0)</f>
        <v>0</v>
      </c>
      <c r="Z2553" t="str">
        <f>IF(Append1[[#This Row],[total_eve_charge]]&lt;=15,"Low",
IF(Append1[[#This Row],[total_eve_charge]]&lt;=19,"Medium","High"))</f>
        <v>Medium</v>
      </c>
      <c r="AA2553" s="1" t="str">
        <f>IF(Append1[[#This Row],[total_day_charge]]&gt;30,"Heavy User",
IF(Append1[[#This Row],[total_eve_charge]]&gt;20,"Evening User",
IF(Append1[[#This Row],[total_night_charge]]&gt;10,"Night User","Low User")))</f>
        <v>Night User</v>
      </c>
    </row>
    <row r="2554" spans="1:27" hidden="1" x14ac:dyDescent="0.3">
      <c r="A2554">
        <v>1803</v>
      </c>
      <c r="B2554" s="1" t="s">
        <v>47</v>
      </c>
      <c r="C2554">
        <v>46</v>
      </c>
      <c r="D2554" s="1" t="s">
        <v>26</v>
      </c>
      <c r="E2554" s="1">
        <v>0</v>
      </c>
      <c r="F2554" s="1" t="s">
        <v>23</v>
      </c>
      <c r="G2554">
        <v>0</v>
      </c>
      <c r="H2554" t="str">
        <f>IF(Append1[[#This Row],[number_vmail_messages]]&lt;=10, "Low",
IF(Append1[[#This Row],[number_vmail_messages]]&lt;=25, "Medium", "High"))</f>
        <v>Low</v>
      </c>
      <c r="I2554">
        <v>90.4</v>
      </c>
      <c r="J2554">
        <v>108</v>
      </c>
      <c r="K2554">
        <v>15.37</v>
      </c>
      <c r="L2554">
        <v>276.2</v>
      </c>
      <c r="M2554">
        <v>77</v>
      </c>
      <c r="N2554">
        <v>23.48</v>
      </c>
      <c r="O2554">
        <v>146.5</v>
      </c>
      <c r="P2554">
        <v>111</v>
      </c>
      <c r="Q2554">
        <v>6.59</v>
      </c>
      <c r="R2554">
        <v>12.7</v>
      </c>
      <c r="S2554">
        <v>2</v>
      </c>
      <c r="T2554">
        <v>3.43</v>
      </c>
      <c r="U2554" t="str">
        <f>IF(Append1[[#This Row],[total_intl_charge]] &lt;= MEDIAN(Append1[total_intl_charge]), "Low", "High")</f>
        <v>High</v>
      </c>
      <c r="V2554">
        <v>1</v>
      </c>
      <c r="W2554" t="s">
        <v>23</v>
      </c>
      <c r="X2554" s="1" t="s">
        <v>23</v>
      </c>
      <c r="Y2554">
        <f>IF(Append1[[#This Row],[churn]]="yes", 1,0)</f>
        <v>0</v>
      </c>
      <c r="Z2554" t="str">
        <f>IF(Append1[[#This Row],[total_eve_charge]]&lt;=15,"Low",
IF(Append1[[#This Row],[total_eve_charge]]&lt;=19,"Medium","High"))</f>
        <v>High</v>
      </c>
      <c r="AA2554" s="1" t="str">
        <f>IF(Append1[[#This Row],[total_day_charge]]&gt;30,"Heavy User",
IF(Append1[[#This Row],[total_eve_charge]]&gt;20,"Evening User",
IF(Append1[[#This Row],[total_night_charge]]&gt;10,"Night User","Low User")))</f>
        <v>Evening User</v>
      </c>
    </row>
    <row r="2555" spans="1:27" x14ac:dyDescent="0.3">
      <c r="A2555">
        <v>1804</v>
      </c>
      <c r="B2555" s="1" t="s">
        <v>59</v>
      </c>
      <c r="C2555">
        <v>69</v>
      </c>
      <c r="D2555" s="1" t="s">
        <v>26</v>
      </c>
      <c r="E2555" s="1">
        <v>0</v>
      </c>
      <c r="F2555" s="1" t="s">
        <v>24</v>
      </c>
      <c r="G2555">
        <v>27</v>
      </c>
      <c r="H2555" t="str">
        <f>IF(Append1[[#This Row],[number_vmail_messages]]&lt;=10, "Low",
IF(Append1[[#This Row],[number_vmail_messages]]&lt;=25, "Medium", "High"))</f>
        <v>High</v>
      </c>
      <c r="I2555">
        <v>268.8</v>
      </c>
      <c r="J2555">
        <v>78</v>
      </c>
      <c r="K2555">
        <v>45.7</v>
      </c>
      <c r="L2555">
        <v>246.6</v>
      </c>
      <c r="M2555">
        <v>89</v>
      </c>
      <c r="N2555">
        <v>20.96</v>
      </c>
      <c r="O2555">
        <v>271.89999999999998</v>
      </c>
      <c r="P2555">
        <v>102</v>
      </c>
      <c r="Q2555">
        <v>12.24</v>
      </c>
      <c r="R2555">
        <v>16.399999999999999</v>
      </c>
      <c r="S2555">
        <v>3</v>
      </c>
      <c r="T2555">
        <v>4.43</v>
      </c>
      <c r="U2555" t="str">
        <f>IF(Append1[[#This Row],[total_intl_charge]] &lt;= MEDIAN(Append1[total_intl_charge]), "Low", "High")</f>
        <v>High</v>
      </c>
      <c r="V2555">
        <v>0</v>
      </c>
      <c r="W2555" t="s">
        <v>23</v>
      </c>
      <c r="X2555" s="1" t="s">
        <v>23</v>
      </c>
      <c r="Y2555">
        <f>IF(Append1[[#This Row],[churn]]="yes", 1,0)</f>
        <v>0</v>
      </c>
      <c r="Z2555" t="str">
        <f>IF(Append1[[#This Row],[total_eve_charge]]&lt;=15,"Low",
IF(Append1[[#This Row],[total_eve_charge]]&lt;=19,"Medium","High"))</f>
        <v>High</v>
      </c>
      <c r="AA2555" s="1" t="str">
        <f>IF(Append1[[#This Row],[total_day_charge]]&gt;30,"Heavy User",
IF(Append1[[#This Row],[total_eve_charge]]&gt;20,"Evening User",
IF(Append1[[#This Row],[total_night_charge]]&gt;10,"Night User","Low User")))</f>
        <v>Heavy User</v>
      </c>
    </row>
    <row r="2556" spans="1:27" hidden="1" x14ac:dyDescent="0.3">
      <c r="A2556">
        <v>1805</v>
      </c>
      <c r="B2556" s="1" t="s">
        <v>67</v>
      </c>
      <c r="C2556">
        <v>125</v>
      </c>
      <c r="D2556" s="1" t="s">
        <v>32</v>
      </c>
      <c r="E2556" s="1">
        <v>0</v>
      </c>
      <c r="F2556" s="1" t="s">
        <v>23</v>
      </c>
      <c r="G2556">
        <v>0</v>
      </c>
      <c r="H2556" t="str">
        <f>IF(Append1[[#This Row],[number_vmail_messages]]&lt;=10, "Low",
IF(Append1[[#This Row],[number_vmail_messages]]&lt;=25, "Medium", "High"))</f>
        <v>Low</v>
      </c>
      <c r="I2556">
        <v>106.1</v>
      </c>
      <c r="J2556">
        <v>95</v>
      </c>
      <c r="K2556">
        <v>18.04</v>
      </c>
      <c r="L2556">
        <v>157.6</v>
      </c>
      <c r="M2556">
        <v>113</v>
      </c>
      <c r="N2556">
        <v>13.4</v>
      </c>
      <c r="O2556">
        <v>192.5</v>
      </c>
      <c r="P2556">
        <v>69</v>
      </c>
      <c r="Q2556">
        <v>8.66</v>
      </c>
      <c r="R2556">
        <v>8.1</v>
      </c>
      <c r="S2556">
        <v>3</v>
      </c>
      <c r="T2556">
        <v>2.19</v>
      </c>
      <c r="U2556" t="str">
        <f>IF(Append1[[#This Row],[total_intl_charge]] &lt;= MEDIAN(Append1[total_intl_charge]), "Low", "High")</f>
        <v>Low</v>
      </c>
      <c r="V2556">
        <v>1</v>
      </c>
      <c r="W2556" t="s">
        <v>23</v>
      </c>
      <c r="X2556" s="1" t="s">
        <v>23</v>
      </c>
      <c r="Y2556">
        <f>IF(Append1[[#This Row],[churn]]="yes", 1,0)</f>
        <v>0</v>
      </c>
      <c r="Z2556" t="str">
        <f>IF(Append1[[#This Row],[total_eve_charge]]&lt;=15,"Low",
IF(Append1[[#This Row],[total_eve_charge]]&lt;=19,"Medium","High"))</f>
        <v>Low</v>
      </c>
      <c r="AA2556" s="1" t="str">
        <f>IF(Append1[[#This Row],[total_day_charge]]&gt;30,"Heavy User",
IF(Append1[[#This Row],[total_eve_charge]]&gt;20,"Evening User",
IF(Append1[[#This Row],[total_night_charge]]&gt;10,"Night User","Low User")))</f>
        <v>Low User</v>
      </c>
    </row>
    <row r="2557" spans="1:27" hidden="1" x14ac:dyDescent="0.3">
      <c r="A2557">
        <v>1806</v>
      </c>
      <c r="B2557" s="1" t="s">
        <v>21</v>
      </c>
      <c r="C2557">
        <v>43</v>
      </c>
      <c r="D2557" s="1" t="s">
        <v>22</v>
      </c>
      <c r="E2557" s="1">
        <v>0</v>
      </c>
      <c r="F2557" s="1" t="s">
        <v>23</v>
      </c>
      <c r="G2557">
        <v>0</v>
      </c>
      <c r="H2557" t="str">
        <f>IF(Append1[[#This Row],[number_vmail_messages]]&lt;=10, "Low",
IF(Append1[[#This Row],[number_vmail_messages]]&lt;=25, "Medium", "High"))</f>
        <v>Low</v>
      </c>
      <c r="I2557">
        <v>27</v>
      </c>
      <c r="J2557">
        <v>117</v>
      </c>
      <c r="K2557">
        <v>4.59</v>
      </c>
      <c r="L2557">
        <v>160.9</v>
      </c>
      <c r="M2557">
        <v>97</v>
      </c>
      <c r="N2557">
        <v>13.68</v>
      </c>
      <c r="O2557">
        <v>279.5</v>
      </c>
      <c r="P2557">
        <v>96</v>
      </c>
      <c r="Q2557">
        <v>12.58</v>
      </c>
      <c r="R2557">
        <v>10.7</v>
      </c>
      <c r="S2557">
        <v>3</v>
      </c>
      <c r="T2557">
        <v>2.89</v>
      </c>
      <c r="U2557" t="str">
        <f>IF(Append1[[#This Row],[total_intl_charge]] &lt;= MEDIAN(Append1[total_intl_charge]), "Low", "High")</f>
        <v>High</v>
      </c>
      <c r="V2557">
        <v>3</v>
      </c>
      <c r="W2557" t="s">
        <v>23</v>
      </c>
      <c r="X2557" s="1" t="s">
        <v>23</v>
      </c>
      <c r="Y2557">
        <f>IF(Append1[[#This Row],[churn]]="yes", 1,0)</f>
        <v>0</v>
      </c>
      <c r="Z2557" t="str">
        <f>IF(Append1[[#This Row],[total_eve_charge]]&lt;=15,"Low",
IF(Append1[[#This Row],[total_eve_charge]]&lt;=19,"Medium","High"))</f>
        <v>Low</v>
      </c>
      <c r="AA2557" s="1" t="str">
        <f>IF(Append1[[#This Row],[total_day_charge]]&gt;30,"Heavy User",
IF(Append1[[#This Row],[total_eve_charge]]&gt;20,"Evening User",
IF(Append1[[#This Row],[total_night_charge]]&gt;10,"Night User","Low User")))</f>
        <v>Night User</v>
      </c>
    </row>
    <row r="2558" spans="1:27" hidden="1" x14ac:dyDescent="0.3">
      <c r="A2558">
        <v>1807</v>
      </c>
      <c r="B2558" s="1" t="s">
        <v>57</v>
      </c>
      <c r="C2558">
        <v>94</v>
      </c>
      <c r="D2558" s="1" t="s">
        <v>26</v>
      </c>
      <c r="E2558" s="1">
        <v>0</v>
      </c>
      <c r="F2558" s="1" t="s">
        <v>23</v>
      </c>
      <c r="G2558">
        <v>0</v>
      </c>
      <c r="H2558" t="str">
        <f>IF(Append1[[#This Row],[number_vmail_messages]]&lt;=10, "Low",
IF(Append1[[#This Row],[number_vmail_messages]]&lt;=25, "Medium", "High"))</f>
        <v>Low</v>
      </c>
      <c r="I2558">
        <v>245</v>
      </c>
      <c r="J2558">
        <v>112</v>
      </c>
      <c r="K2558">
        <v>41.65</v>
      </c>
      <c r="L2558">
        <v>180.4</v>
      </c>
      <c r="M2558">
        <v>91</v>
      </c>
      <c r="N2558">
        <v>15.33</v>
      </c>
      <c r="O2558">
        <v>262.89999999999998</v>
      </c>
      <c r="P2558">
        <v>105</v>
      </c>
      <c r="Q2558">
        <v>11.83</v>
      </c>
      <c r="R2558">
        <v>9.6999999999999993</v>
      </c>
      <c r="S2558">
        <v>6</v>
      </c>
      <c r="T2558">
        <v>2.62</v>
      </c>
      <c r="U2558" t="str">
        <f>IF(Append1[[#This Row],[total_intl_charge]] &lt;= MEDIAN(Append1[total_intl_charge]), "Low", "High")</f>
        <v>Low</v>
      </c>
      <c r="V2558">
        <v>1</v>
      </c>
      <c r="W2558" t="s">
        <v>23</v>
      </c>
      <c r="X2558" s="1" t="s">
        <v>23</v>
      </c>
      <c r="Y2558">
        <f>IF(Append1[[#This Row],[churn]]="yes", 1,0)</f>
        <v>0</v>
      </c>
      <c r="Z2558" t="str">
        <f>IF(Append1[[#This Row],[total_eve_charge]]&lt;=15,"Low",
IF(Append1[[#This Row],[total_eve_charge]]&lt;=19,"Medium","High"))</f>
        <v>Medium</v>
      </c>
      <c r="AA2558" s="1" t="str">
        <f>IF(Append1[[#This Row],[total_day_charge]]&gt;30,"Heavy User",
IF(Append1[[#This Row],[total_eve_charge]]&gt;20,"Evening User",
IF(Append1[[#This Row],[total_night_charge]]&gt;10,"Night User","Low User")))</f>
        <v>Heavy User</v>
      </c>
    </row>
    <row r="2559" spans="1:27" hidden="1" x14ac:dyDescent="0.3">
      <c r="A2559">
        <v>1808</v>
      </c>
      <c r="B2559" s="1" t="s">
        <v>28</v>
      </c>
      <c r="C2559">
        <v>46</v>
      </c>
      <c r="D2559" s="1" t="s">
        <v>32</v>
      </c>
      <c r="E2559" s="1">
        <v>0</v>
      </c>
      <c r="F2559" s="1" t="s">
        <v>23</v>
      </c>
      <c r="G2559">
        <v>0</v>
      </c>
      <c r="H2559" t="str">
        <f>IF(Append1[[#This Row],[number_vmail_messages]]&lt;=10, "Low",
IF(Append1[[#This Row],[number_vmail_messages]]&lt;=25, "Medium", "High"))</f>
        <v>Low</v>
      </c>
      <c r="I2559">
        <v>196.7</v>
      </c>
      <c r="J2559">
        <v>85</v>
      </c>
      <c r="K2559">
        <v>33.44</v>
      </c>
      <c r="L2559">
        <v>205.9</v>
      </c>
      <c r="M2559">
        <v>74</v>
      </c>
      <c r="N2559">
        <v>17.5</v>
      </c>
      <c r="O2559">
        <v>216.6</v>
      </c>
      <c r="P2559">
        <v>112</v>
      </c>
      <c r="Q2559">
        <v>9.75</v>
      </c>
      <c r="R2559">
        <v>11.2</v>
      </c>
      <c r="S2559">
        <v>5</v>
      </c>
      <c r="T2559">
        <v>3.02</v>
      </c>
      <c r="U2559" t="str">
        <f>IF(Append1[[#This Row],[total_intl_charge]] &lt;= MEDIAN(Append1[total_intl_charge]), "Low", "High")</f>
        <v>High</v>
      </c>
      <c r="V2559">
        <v>3</v>
      </c>
      <c r="W2559" t="s">
        <v>23</v>
      </c>
      <c r="X2559" s="1" t="s">
        <v>23</v>
      </c>
      <c r="Y2559">
        <f>IF(Append1[[#This Row],[churn]]="yes", 1,0)</f>
        <v>0</v>
      </c>
      <c r="Z2559" t="str">
        <f>IF(Append1[[#This Row],[total_eve_charge]]&lt;=15,"Low",
IF(Append1[[#This Row],[total_eve_charge]]&lt;=19,"Medium","High"))</f>
        <v>Medium</v>
      </c>
      <c r="AA2559" s="1" t="str">
        <f>IF(Append1[[#This Row],[total_day_charge]]&gt;30,"Heavy User",
IF(Append1[[#This Row],[total_eve_charge]]&gt;20,"Evening User",
IF(Append1[[#This Row],[total_night_charge]]&gt;10,"Night User","Low User")))</f>
        <v>Heavy User</v>
      </c>
    </row>
    <row r="2560" spans="1:27" x14ac:dyDescent="0.3">
      <c r="A2560">
        <v>1809</v>
      </c>
      <c r="B2560" s="1" t="s">
        <v>63</v>
      </c>
      <c r="C2560">
        <v>73</v>
      </c>
      <c r="D2560" s="1" t="s">
        <v>32</v>
      </c>
      <c r="E2560" s="1">
        <v>0</v>
      </c>
      <c r="F2560" s="1" t="s">
        <v>24</v>
      </c>
      <c r="G2560">
        <v>26</v>
      </c>
      <c r="H2560" t="str">
        <f>IF(Append1[[#This Row],[number_vmail_messages]]&lt;=10, "Low",
IF(Append1[[#This Row],[number_vmail_messages]]&lt;=25, "Medium", "High"))</f>
        <v>High</v>
      </c>
      <c r="I2560">
        <v>131.19999999999999</v>
      </c>
      <c r="J2560">
        <v>98</v>
      </c>
      <c r="K2560">
        <v>22.3</v>
      </c>
      <c r="L2560">
        <v>106.5</v>
      </c>
      <c r="M2560">
        <v>97</v>
      </c>
      <c r="N2560">
        <v>9.0500000000000007</v>
      </c>
      <c r="O2560">
        <v>221.7</v>
      </c>
      <c r="P2560">
        <v>96</v>
      </c>
      <c r="Q2560">
        <v>9.98</v>
      </c>
      <c r="R2560">
        <v>10.199999999999999</v>
      </c>
      <c r="S2560">
        <v>6</v>
      </c>
      <c r="T2560">
        <v>2.75</v>
      </c>
      <c r="U2560" t="str">
        <f>IF(Append1[[#This Row],[total_intl_charge]] &lt;= MEDIAN(Append1[total_intl_charge]), "Low", "High")</f>
        <v>Low</v>
      </c>
      <c r="V2560">
        <v>2</v>
      </c>
      <c r="W2560" t="s">
        <v>23</v>
      </c>
      <c r="X2560" s="1" t="s">
        <v>23</v>
      </c>
      <c r="Y2560">
        <f>IF(Append1[[#This Row],[churn]]="yes", 1,0)</f>
        <v>0</v>
      </c>
      <c r="Z2560" t="str">
        <f>IF(Append1[[#This Row],[total_eve_charge]]&lt;=15,"Low",
IF(Append1[[#This Row],[total_eve_charge]]&lt;=19,"Medium","High"))</f>
        <v>Low</v>
      </c>
      <c r="AA2560" s="1" t="str">
        <f>IF(Append1[[#This Row],[total_day_charge]]&gt;30,"Heavy User",
IF(Append1[[#This Row],[total_eve_charge]]&gt;20,"Evening User",
IF(Append1[[#This Row],[total_night_charge]]&gt;10,"Night User","Low User")))</f>
        <v>Low User</v>
      </c>
    </row>
    <row r="2561" spans="1:27" x14ac:dyDescent="0.3">
      <c r="A2561">
        <v>1810</v>
      </c>
      <c r="B2561" s="1" t="s">
        <v>60</v>
      </c>
      <c r="C2561">
        <v>146</v>
      </c>
      <c r="D2561" s="1" t="s">
        <v>32</v>
      </c>
      <c r="E2561" s="1">
        <v>0</v>
      </c>
      <c r="F2561" s="1" t="s">
        <v>24</v>
      </c>
      <c r="G2561">
        <v>23</v>
      </c>
      <c r="H2561" t="str">
        <f>IF(Append1[[#This Row],[number_vmail_messages]]&lt;=10, "Low",
IF(Append1[[#This Row],[number_vmail_messages]]&lt;=25, "Medium", "High"))</f>
        <v>Medium</v>
      </c>
      <c r="I2561">
        <v>149.6</v>
      </c>
      <c r="J2561">
        <v>96</v>
      </c>
      <c r="K2561">
        <v>25.43</v>
      </c>
      <c r="L2561">
        <v>239.8</v>
      </c>
      <c r="M2561">
        <v>124</v>
      </c>
      <c r="N2561">
        <v>20.38</v>
      </c>
      <c r="O2561">
        <v>293.5</v>
      </c>
      <c r="P2561">
        <v>135</v>
      </c>
      <c r="Q2561">
        <v>13.21</v>
      </c>
      <c r="R2561">
        <v>7.4</v>
      </c>
      <c r="S2561">
        <v>4</v>
      </c>
      <c r="T2561">
        <v>2</v>
      </c>
      <c r="U2561" t="str">
        <f>IF(Append1[[#This Row],[total_intl_charge]] &lt;= MEDIAN(Append1[total_intl_charge]), "Low", "High")</f>
        <v>Low</v>
      </c>
      <c r="V2561">
        <v>2</v>
      </c>
      <c r="W2561" t="s">
        <v>23</v>
      </c>
      <c r="X2561" s="1" t="s">
        <v>23</v>
      </c>
      <c r="Y2561">
        <f>IF(Append1[[#This Row],[churn]]="yes", 1,0)</f>
        <v>0</v>
      </c>
      <c r="Z2561" t="str">
        <f>IF(Append1[[#This Row],[total_eve_charge]]&lt;=15,"Low",
IF(Append1[[#This Row],[total_eve_charge]]&lt;=19,"Medium","High"))</f>
        <v>High</v>
      </c>
      <c r="AA2561" s="1" t="str">
        <f>IF(Append1[[#This Row],[total_day_charge]]&gt;30,"Heavy User",
IF(Append1[[#This Row],[total_eve_charge]]&gt;20,"Evening User",
IF(Append1[[#This Row],[total_night_charge]]&gt;10,"Night User","Low User")))</f>
        <v>Evening User</v>
      </c>
    </row>
    <row r="2562" spans="1:27" hidden="1" x14ac:dyDescent="0.3">
      <c r="A2562">
        <v>1811</v>
      </c>
      <c r="B2562" s="1" t="s">
        <v>58</v>
      </c>
      <c r="C2562">
        <v>93</v>
      </c>
      <c r="D2562" s="1" t="s">
        <v>22</v>
      </c>
      <c r="E2562" s="1">
        <v>0</v>
      </c>
      <c r="F2562" s="1" t="s">
        <v>23</v>
      </c>
      <c r="G2562">
        <v>0</v>
      </c>
      <c r="H2562" t="str">
        <f>IF(Append1[[#This Row],[number_vmail_messages]]&lt;=10, "Low",
IF(Append1[[#This Row],[number_vmail_messages]]&lt;=25, "Medium", "High"))</f>
        <v>Low</v>
      </c>
      <c r="I2562">
        <v>239.8</v>
      </c>
      <c r="J2562">
        <v>70</v>
      </c>
      <c r="K2562">
        <v>40.770000000000003</v>
      </c>
      <c r="L2562">
        <v>251.8</v>
      </c>
      <c r="M2562">
        <v>99</v>
      </c>
      <c r="N2562">
        <v>21.4</v>
      </c>
      <c r="O2562">
        <v>168.6</v>
      </c>
      <c r="P2562">
        <v>112</v>
      </c>
      <c r="Q2562">
        <v>7.59</v>
      </c>
      <c r="R2562">
        <v>10.9</v>
      </c>
      <c r="S2562">
        <v>10</v>
      </c>
      <c r="T2562">
        <v>2.94</v>
      </c>
      <c r="U2562" t="str">
        <f>IF(Append1[[#This Row],[total_intl_charge]] &lt;= MEDIAN(Append1[total_intl_charge]), "Low", "High")</f>
        <v>High</v>
      </c>
      <c r="V2562">
        <v>1</v>
      </c>
      <c r="W2562" t="s">
        <v>23</v>
      </c>
      <c r="X2562" s="1" t="s">
        <v>23</v>
      </c>
      <c r="Y2562">
        <f>IF(Append1[[#This Row],[churn]]="yes", 1,0)</f>
        <v>0</v>
      </c>
      <c r="Z2562" t="str">
        <f>IF(Append1[[#This Row],[total_eve_charge]]&lt;=15,"Low",
IF(Append1[[#This Row],[total_eve_charge]]&lt;=19,"Medium","High"))</f>
        <v>High</v>
      </c>
      <c r="AA2562" s="1" t="str">
        <f>IF(Append1[[#This Row],[total_day_charge]]&gt;30,"Heavy User",
IF(Append1[[#This Row],[total_eve_charge]]&gt;20,"Evening User",
IF(Append1[[#This Row],[total_night_charge]]&gt;10,"Night User","Low User")))</f>
        <v>Heavy User</v>
      </c>
    </row>
    <row r="2563" spans="1:27" x14ac:dyDescent="0.3">
      <c r="A2563">
        <v>1812</v>
      </c>
      <c r="B2563" s="1" t="s">
        <v>67</v>
      </c>
      <c r="C2563">
        <v>52</v>
      </c>
      <c r="D2563" s="1" t="s">
        <v>32</v>
      </c>
      <c r="E2563" s="1">
        <v>0</v>
      </c>
      <c r="F2563" s="1" t="s">
        <v>24</v>
      </c>
      <c r="G2563">
        <v>31</v>
      </c>
      <c r="H2563" t="str">
        <f>IF(Append1[[#This Row],[number_vmail_messages]]&lt;=10, "Low",
IF(Append1[[#This Row],[number_vmail_messages]]&lt;=25, "Medium", "High"))</f>
        <v>High</v>
      </c>
      <c r="I2563">
        <v>142.1</v>
      </c>
      <c r="J2563">
        <v>77</v>
      </c>
      <c r="K2563">
        <v>24.16</v>
      </c>
      <c r="L2563">
        <v>193</v>
      </c>
      <c r="M2563">
        <v>97</v>
      </c>
      <c r="N2563">
        <v>16.41</v>
      </c>
      <c r="O2563">
        <v>253.4</v>
      </c>
      <c r="P2563">
        <v>88</v>
      </c>
      <c r="Q2563">
        <v>11.4</v>
      </c>
      <c r="R2563">
        <v>11</v>
      </c>
      <c r="S2563">
        <v>4</v>
      </c>
      <c r="T2563">
        <v>2.97</v>
      </c>
      <c r="U2563" t="str">
        <f>IF(Append1[[#This Row],[total_intl_charge]] &lt;= MEDIAN(Append1[total_intl_charge]), "Low", "High")</f>
        <v>High</v>
      </c>
      <c r="V2563">
        <v>1</v>
      </c>
      <c r="W2563" t="s">
        <v>23</v>
      </c>
      <c r="X2563" s="1" t="s">
        <v>23</v>
      </c>
      <c r="Y2563">
        <f>IF(Append1[[#This Row],[churn]]="yes", 1,0)</f>
        <v>0</v>
      </c>
      <c r="Z2563" t="str">
        <f>IF(Append1[[#This Row],[total_eve_charge]]&lt;=15,"Low",
IF(Append1[[#This Row],[total_eve_charge]]&lt;=19,"Medium","High"))</f>
        <v>Medium</v>
      </c>
      <c r="AA2563" s="1" t="str">
        <f>IF(Append1[[#This Row],[total_day_charge]]&gt;30,"Heavy User",
IF(Append1[[#This Row],[total_eve_charge]]&gt;20,"Evening User",
IF(Append1[[#This Row],[total_night_charge]]&gt;10,"Night User","Low User")))</f>
        <v>Night User</v>
      </c>
    </row>
    <row r="2564" spans="1:27" x14ac:dyDescent="0.3">
      <c r="A2564">
        <v>1813</v>
      </c>
      <c r="B2564" s="1" t="s">
        <v>38</v>
      </c>
      <c r="C2564">
        <v>129</v>
      </c>
      <c r="D2564" s="1" t="s">
        <v>26</v>
      </c>
      <c r="E2564" s="1">
        <v>0</v>
      </c>
      <c r="F2564" s="1" t="s">
        <v>24</v>
      </c>
      <c r="G2564">
        <v>31</v>
      </c>
      <c r="H2564" t="str">
        <f>IF(Append1[[#This Row],[number_vmail_messages]]&lt;=10, "Low",
IF(Append1[[#This Row],[number_vmail_messages]]&lt;=25, "Medium", "High"))</f>
        <v>High</v>
      </c>
      <c r="I2564">
        <v>193</v>
      </c>
      <c r="J2564">
        <v>99</v>
      </c>
      <c r="K2564">
        <v>32.81</v>
      </c>
      <c r="L2564">
        <v>224.8</v>
      </c>
      <c r="M2564">
        <v>87</v>
      </c>
      <c r="N2564">
        <v>19.11</v>
      </c>
      <c r="O2564">
        <v>197.6</v>
      </c>
      <c r="P2564">
        <v>91</v>
      </c>
      <c r="Q2564">
        <v>8.89</v>
      </c>
      <c r="R2564">
        <v>10.3</v>
      </c>
      <c r="S2564">
        <v>8</v>
      </c>
      <c r="T2564">
        <v>2.78</v>
      </c>
      <c r="U2564" t="str">
        <f>IF(Append1[[#This Row],[total_intl_charge]] &lt;= MEDIAN(Append1[total_intl_charge]), "Low", "High")</f>
        <v>Low</v>
      </c>
      <c r="V2564">
        <v>2</v>
      </c>
      <c r="W2564" t="s">
        <v>23</v>
      </c>
      <c r="X2564" s="1" t="s">
        <v>23</v>
      </c>
      <c r="Y2564">
        <f>IF(Append1[[#This Row],[churn]]="yes", 1,0)</f>
        <v>0</v>
      </c>
      <c r="Z2564" t="str">
        <f>IF(Append1[[#This Row],[total_eve_charge]]&lt;=15,"Low",
IF(Append1[[#This Row],[total_eve_charge]]&lt;=19,"Medium","High"))</f>
        <v>High</v>
      </c>
      <c r="AA2564" s="1" t="str">
        <f>IF(Append1[[#This Row],[total_day_charge]]&gt;30,"Heavy User",
IF(Append1[[#This Row],[total_eve_charge]]&gt;20,"Evening User",
IF(Append1[[#This Row],[total_night_charge]]&gt;10,"Night User","Low User")))</f>
        <v>Heavy User</v>
      </c>
    </row>
    <row r="2565" spans="1:27" hidden="1" x14ac:dyDescent="0.3">
      <c r="A2565">
        <v>1814</v>
      </c>
      <c r="B2565" s="1" t="s">
        <v>60</v>
      </c>
      <c r="C2565">
        <v>94</v>
      </c>
      <c r="D2565" s="1" t="s">
        <v>22</v>
      </c>
      <c r="E2565" s="1">
        <v>0</v>
      </c>
      <c r="F2565" s="1" t="s">
        <v>23</v>
      </c>
      <c r="G2565">
        <v>0</v>
      </c>
      <c r="H2565" t="str">
        <f>IF(Append1[[#This Row],[number_vmail_messages]]&lt;=10, "Low",
IF(Append1[[#This Row],[number_vmail_messages]]&lt;=25, "Medium", "High"))</f>
        <v>Low</v>
      </c>
      <c r="I2565">
        <v>206.1</v>
      </c>
      <c r="J2565">
        <v>49</v>
      </c>
      <c r="K2565">
        <v>35.04</v>
      </c>
      <c r="L2565">
        <v>224.6</v>
      </c>
      <c r="M2565">
        <v>115</v>
      </c>
      <c r="N2565">
        <v>19.09</v>
      </c>
      <c r="O2565">
        <v>256.7</v>
      </c>
      <c r="P2565">
        <v>74</v>
      </c>
      <c r="Q2565">
        <v>11.55</v>
      </c>
      <c r="R2565">
        <v>13</v>
      </c>
      <c r="S2565">
        <v>1</v>
      </c>
      <c r="T2565">
        <v>3.51</v>
      </c>
      <c r="U2565" t="str">
        <f>IF(Append1[[#This Row],[total_intl_charge]] &lt;= MEDIAN(Append1[total_intl_charge]), "Low", "High")</f>
        <v>High</v>
      </c>
      <c r="V2565">
        <v>1</v>
      </c>
      <c r="W2565" t="s">
        <v>23</v>
      </c>
      <c r="X2565" s="1" t="s">
        <v>23</v>
      </c>
      <c r="Y2565">
        <f>IF(Append1[[#This Row],[churn]]="yes", 1,0)</f>
        <v>0</v>
      </c>
      <c r="Z2565" t="str">
        <f>IF(Append1[[#This Row],[total_eve_charge]]&lt;=15,"Low",
IF(Append1[[#This Row],[total_eve_charge]]&lt;=19,"Medium","High"))</f>
        <v>High</v>
      </c>
      <c r="AA2565" s="1" t="str">
        <f>IF(Append1[[#This Row],[total_day_charge]]&gt;30,"Heavy User",
IF(Append1[[#This Row],[total_eve_charge]]&gt;20,"Evening User",
IF(Append1[[#This Row],[total_night_charge]]&gt;10,"Night User","Low User")))</f>
        <v>Heavy User</v>
      </c>
    </row>
    <row r="2566" spans="1:27" hidden="1" x14ac:dyDescent="0.3">
      <c r="A2566">
        <v>1815</v>
      </c>
      <c r="B2566" s="1" t="s">
        <v>25</v>
      </c>
      <c r="C2566">
        <v>100</v>
      </c>
      <c r="D2566" s="1" t="s">
        <v>22</v>
      </c>
      <c r="E2566" s="1">
        <v>0</v>
      </c>
      <c r="F2566" s="1" t="s">
        <v>23</v>
      </c>
      <c r="G2566">
        <v>0</v>
      </c>
      <c r="H2566" t="str">
        <f>IF(Append1[[#This Row],[number_vmail_messages]]&lt;=10, "Low",
IF(Append1[[#This Row],[number_vmail_messages]]&lt;=25, "Medium", "High"))</f>
        <v>Low</v>
      </c>
      <c r="I2566">
        <v>160.30000000000001</v>
      </c>
      <c r="J2566">
        <v>138</v>
      </c>
      <c r="K2566">
        <v>27.25</v>
      </c>
      <c r="L2566">
        <v>221.3</v>
      </c>
      <c r="M2566">
        <v>92</v>
      </c>
      <c r="N2566">
        <v>18.809999999999999</v>
      </c>
      <c r="O2566">
        <v>150.4</v>
      </c>
      <c r="P2566">
        <v>120</v>
      </c>
      <c r="Q2566">
        <v>6.77</v>
      </c>
      <c r="R2566">
        <v>11.2</v>
      </c>
      <c r="S2566">
        <v>2</v>
      </c>
      <c r="T2566">
        <v>3.02</v>
      </c>
      <c r="U2566" t="str">
        <f>IF(Append1[[#This Row],[total_intl_charge]] &lt;= MEDIAN(Append1[total_intl_charge]), "Low", "High")</f>
        <v>High</v>
      </c>
      <c r="V2566">
        <v>0</v>
      </c>
      <c r="W2566" t="s">
        <v>23</v>
      </c>
      <c r="X2566" s="1" t="s">
        <v>23</v>
      </c>
      <c r="Y2566">
        <f>IF(Append1[[#This Row],[churn]]="yes", 1,0)</f>
        <v>0</v>
      </c>
      <c r="Z2566" t="str">
        <f>IF(Append1[[#This Row],[total_eve_charge]]&lt;=15,"Low",
IF(Append1[[#This Row],[total_eve_charge]]&lt;=19,"Medium","High"))</f>
        <v>Medium</v>
      </c>
      <c r="AA2566" s="1" t="str">
        <f>IF(Append1[[#This Row],[total_day_charge]]&gt;30,"Heavy User",
IF(Append1[[#This Row],[total_eve_charge]]&gt;20,"Evening User",
IF(Append1[[#This Row],[total_night_charge]]&gt;10,"Night User","Low User")))</f>
        <v>Low User</v>
      </c>
    </row>
    <row r="2567" spans="1:27" hidden="1" x14ac:dyDescent="0.3">
      <c r="A2567">
        <v>1816</v>
      </c>
      <c r="B2567" s="1" t="s">
        <v>71</v>
      </c>
      <c r="C2567">
        <v>43</v>
      </c>
      <c r="D2567" s="1" t="s">
        <v>22</v>
      </c>
      <c r="E2567" s="1">
        <v>0</v>
      </c>
      <c r="F2567" s="1" t="s">
        <v>23</v>
      </c>
      <c r="G2567">
        <v>0</v>
      </c>
      <c r="H2567" t="str">
        <f>IF(Append1[[#This Row],[number_vmail_messages]]&lt;=10, "Low",
IF(Append1[[#This Row],[number_vmail_messages]]&lt;=25, "Medium", "High"))</f>
        <v>Low</v>
      </c>
      <c r="I2567">
        <v>199.9</v>
      </c>
      <c r="J2567">
        <v>108</v>
      </c>
      <c r="K2567">
        <v>33.979999999999997</v>
      </c>
      <c r="L2567">
        <v>288.39999999999998</v>
      </c>
      <c r="M2567">
        <v>80</v>
      </c>
      <c r="N2567">
        <v>24.51</v>
      </c>
      <c r="O2567">
        <v>180.6</v>
      </c>
      <c r="P2567">
        <v>103</v>
      </c>
      <c r="Q2567">
        <v>8.1300000000000008</v>
      </c>
      <c r="R2567">
        <v>11.3</v>
      </c>
      <c r="S2567">
        <v>7</v>
      </c>
      <c r="T2567">
        <v>3.05</v>
      </c>
      <c r="U2567" t="str">
        <f>IF(Append1[[#This Row],[total_intl_charge]] &lt;= MEDIAN(Append1[total_intl_charge]), "Low", "High")</f>
        <v>High</v>
      </c>
      <c r="V2567">
        <v>1</v>
      </c>
      <c r="W2567" t="s">
        <v>23</v>
      </c>
      <c r="X2567" s="1" t="s">
        <v>23</v>
      </c>
      <c r="Y2567">
        <f>IF(Append1[[#This Row],[churn]]="yes", 1,0)</f>
        <v>0</v>
      </c>
      <c r="Z2567" t="str">
        <f>IF(Append1[[#This Row],[total_eve_charge]]&lt;=15,"Low",
IF(Append1[[#This Row],[total_eve_charge]]&lt;=19,"Medium","High"))</f>
        <v>High</v>
      </c>
      <c r="AA2567" s="1" t="str">
        <f>IF(Append1[[#This Row],[total_day_charge]]&gt;30,"Heavy User",
IF(Append1[[#This Row],[total_eve_charge]]&gt;20,"Evening User",
IF(Append1[[#This Row],[total_night_charge]]&gt;10,"Night User","Low User")))</f>
        <v>Heavy User</v>
      </c>
    </row>
    <row r="2568" spans="1:27" hidden="1" x14ac:dyDescent="0.3">
      <c r="A2568">
        <v>1817</v>
      </c>
      <c r="B2568" s="1" t="s">
        <v>52</v>
      </c>
      <c r="C2568">
        <v>130</v>
      </c>
      <c r="D2568" s="1" t="s">
        <v>22</v>
      </c>
      <c r="E2568" s="1">
        <v>0</v>
      </c>
      <c r="F2568" s="1" t="s">
        <v>23</v>
      </c>
      <c r="G2568">
        <v>0</v>
      </c>
      <c r="H2568" t="str">
        <f>IF(Append1[[#This Row],[number_vmail_messages]]&lt;=10, "Low",
IF(Append1[[#This Row],[number_vmail_messages]]&lt;=25, "Medium", "High"))</f>
        <v>Low</v>
      </c>
      <c r="I2568">
        <v>213.1</v>
      </c>
      <c r="J2568">
        <v>105</v>
      </c>
      <c r="K2568">
        <v>36.229999999999997</v>
      </c>
      <c r="L2568">
        <v>206.2</v>
      </c>
      <c r="M2568">
        <v>108</v>
      </c>
      <c r="N2568">
        <v>17.53</v>
      </c>
      <c r="O2568">
        <v>163.4</v>
      </c>
      <c r="P2568">
        <v>93</v>
      </c>
      <c r="Q2568">
        <v>7.35</v>
      </c>
      <c r="R2568">
        <v>8.9</v>
      </c>
      <c r="S2568">
        <v>3</v>
      </c>
      <c r="T2568">
        <v>2.4</v>
      </c>
      <c r="U2568" t="str">
        <f>IF(Append1[[#This Row],[total_intl_charge]] &lt;= MEDIAN(Append1[total_intl_charge]), "Low", "High")</f>
        <v>Low</v>
      </c>
      <c r="V2568">
        <v>0</v>
      </c>
      <c r="W2568" t="s">
        <v>23</v>
      </c>
      <c r="X2568" s="1" t="s">
        <v>23</v>
      </c>
      <c r="Y2568">
        <f>IF(Append1[[#This Row],[churn]]="yes", 1,0)</f>
        <v>0</v>
      </c>
      <c r="Z2568" t="str">
        <f>IF(Append1[[#This Row],[total_eve_charge]]&lt;=15,"Low",
IF(Append1[[#This Row],[total_eve_charge]]&lt;=19,"Medium","High"))</f>
        <v>Medium</v>
      </c>
      <c r="AA2568" s="1" t="str">
        <f>IF(Append1[[#This Row],[total_day_charge]]&gt;30,"Heavy User",
IF(Append1[[#This Row],[total_eve_charge]]&gt;20,"Evening User",
IF(Append1[[#This Row],[total_night_charge]]&gt;10,"Night User","Low User")))</f>
        <v>Heavy User</v>
      </c>
    </row>
    <row r="2569" spans="1:27" hidden="1" x14ac:dyDescent="0.3">
      <c r="A2569">
        <v>1818</v>
      </c>
      <c r="B2569" s="1" t="s">
        <v>36</v>
      </c>
      <c r="C2569">
        <v>124</v>
      </c>
      <c r="D2569" s="1" t="s">
        <v>22</v>
      </c>
      <c r="E2569" s="1">
        <v>0</v>
      </c>
      <c r="F2569" s="1" t="s">
        <v>23</v>
      </c>
      <c r="G2569">
        <v>0</v>
      </c>
      <c r="H2569" t="str">
        <f>IF(Append1[[#This Row],[number_vmail_messages]]&lt;=10, "Low",
IF(Append1[[#This Row],[number_vmail_messages]]&lt;=25, "Medium", "High"))</f>
        <v>Low</v>
      </c>
      <c r="I2569">
        <v>178.3</v>
      </c>
      <c r="J2569">
        <v>102</v>
      </c>
      <c r="K2569">
        <v>30.31</v>
      </c>
      <c r="L2569">
        <v>235</v>
      </c>
      <c r="M2569">
        <v>120</v>
      </c>
      <c r="N2569">
        <v>19.98</v>
      </c>
      <c r="O2569">
        <v>239.7</v>
      </c>
      <c r="P2569">
        <v>119</v>
      </c>
      <c r="Q2569">
        <v>10.79</v>
      </c>
      <c r="R2569">
        <v>10.9</v>
      </c>
      <c r="S2569">
        <v>1</v>
      </c>
      <c r="T2569">
        <v>2.94</v>
      </c>
      <c r="U2569" t="str">
        <f>IF(Append1[[#This Row],[total_intl_charge]] &lt;= MEDIAN(Append1[total_intl_charge]), "Low", "High")</f>
        <v>High</v>
      </c>
      <c r="V2569">
        <v>3</v>
      </c>
      <c r="W2569" t="s">
        <v>23</v>
      </c>
      <c r="X2569" s="1" t="s">
        <v>23</v>
      </c>
      <c r="Y2569">
        <f>IF(Append1[[#This Row],[churn]]="yes", 1,0)</f>
        <v>0</v>
      </c>
      <c r="Z2569" t="str">
        <f>IF(Append1[[#This Row],[total_eve_charge]]&lt;=15,"Low",
IF(Append1[[#This Row],[total_eve_charge]]&lt;=19,"Medium","High"))</f>
        <v>High</v>
      </c>
      <c r="AA2569" s="1" t="str">
        <f>IF(Append1[[#This Row],[total_day_charge]]&gt;30,"Heavy User",
IF(Append1[[#This Row],[total_eve_charge]]&gt;20,"Evening User",
IF(Append1[[#This Row],[total_night_charge]]&gt;10,"Night User","Low User")))</f>
        <v>Heavy User</v>
      </c>
    </row>
    <row r="2570" spans="1:27" hidden="1" x14ac:dyDescent="0.3">
      <c r="A2570">
        <v>1819</v>
      </c>
      <c r="B2570" s="1" t="s">
        <v>56</v>
      </c>
      <c r="C2570">
        <v>92</v>
      </c>
      <c r="D2570" s="1" t="s">
        <v>26</v>
      </c>
      <c r="E2570" s="1">
        <v>1</v>
      </c>
      <c r="F2570" s="1" t="s">
        <v>23</v>
      </c>
      <c r="G2570">
        <v>0</v>
      </c>
      <c r="H2570" t="str">
        <f>IF(Append1[[#This Row],[number_vmail_messages]]&lt;=10, "Low",
IF(Append1[[#This Row],[number_vmail_messages]]&lt;=25, "Medium", "High"))</f>
        <v>Low</v>
      </c>
      <c r="I2570">
        <v>252.3</v>
      </c>
      <c r="J2570">
        <v>120</v>
      </c>
      <c r="K2570">
        <v>42.89</v>
      </c>
      <c r="L2570">
        <v>207</v>
      </c>
      <c r="M2570">
        <v>112</v>
      </c>
      <c r="N2570">
        <v>17.600000000000001</v>
      </c>
      <c r="O2570">
        <v>284.60000000000002</v>
      </c>
      <c r="P2570">
        <v>95</v>
      </c>
      <c r="Q2570">
        <v>12.81</v>
      </c>
      <c r="R2570">
        <v>12</v>
      </c>
      <c r="S2570">
        <v>5</v>
      </c>
      <c r="T2570">
        <v>3.24</v>
      </c>
      <c r="U2570" t="str">
        <f>IF(Append1[[#This Row],[total_intl_charge]] &lt;= MEDIAN(Append1[total_intl_charge]), "Low", "High")</f>
        <v>High</v>
      </c>
      <c r="V2570">
        <v>3</v>
      </c>
      <c r="W2570" t="s">
        <v>24</v>
      </c>
      <c r="X2570" s="1" t="s">
        <v>24</v>
      </c>
      <c r="Y2570">
        <f>IF(Append1[[#This Row],[churn]]="yes", 1,0)</f>
        <v>1</v>
      </c>
      <c r="Z2570" t="str">
        <f>IF(Append1[[#This Row],[total_eve_charge]]&lt;=15,"Low",
IF(Append1[[#This Row],[total_eve_charge]]&lt;=19,"Medium","High"))</f>
        <v>Medium</v>
      </c>
      <c r="AA2570" s="1" t="str">
        <f>IF(Append1[[#This Row],[total_day_charge]]&gt;30,"Heavy User",
IF(Append1[[#This Row],[total_eve_charge]]&gt;20,"Evening User",
IF(Append1[[#This Row],[total_night_charge]]&gt;10,"Night User","Low User")))</f>
        <v>Heavy User</v>
      </c>
    </row>
    <row r="2571" spans="1:27" hidden="1" x14ac:dyDescent="0.3">
      <c r="A2571">
        <v>1820</v>
      </c>
      <c r="B2571" s="1" t="s">
        <v>28</v>
      </c>
      <c r="C2571">
        <v>48</v>
      </c>
      <c r="D2571" s="1" t="s">
        <v>22</v>
      </c>
      <c r="E2571" s="1">
        <v>0</v>
      </c>
      <c r="F2571" s="1" t="s">
        <v>23</v>
      </c>
      <c r="G2571">
        <v>0</v>
      </c>
      <c r="H2571" t="str">
        <f>IF(Append1[[#This Row],[number_vmail_messages]]&lt;=10, "Low",
IF(Append1[[#This Row],[number_vmail_messages]]&lt;=25, "Medium", "High"))</f>
        <v>Low</v>
      </c>
      <c r="I2571">
        <v>197.7</v>
      </c>
      <c r="J2571">
        <v>64</v>
      </c>
      <c r="K2571">
        <v>33.61</v>
      </c>
      <c r="L2571">
        <v>136.69999999999999</v>
      </c>
      <c r="M2571">
        <v>126</v>
      </c>
      <c r="N2571">
        <v>11.62</v>
      </c>
      <c r="O2571">
        <v>244.4</v>
      </c>
      <c r="P2571">
        <v>81</v>
      </c>
      <c r="Q2571">
        <v>11</v>
      </c>
      <c r="R2571">
        <v>13.2</v>
      </c>
      <c r="S2571">
        <v>5</v>
      </c>
      <c r="T2571">
        <v>3.56</v>
      </c>
      <c r="U2571" t="str">
        <f>IF(Append1[[#This Row],[total_intl_charge]] &lt;= MEDIAN(Append1[total_intl_charge]), "Low", "High")</f>
        <v>High</v>
      </c>
      <c r="V2571">
        <v>4</v>
      </c>
      <c r="W2571" t="s">
        <v>23</v>
      </c>
      <c r="X2571" s="1" t="s">
        <v>23</v>
      </c>
      <c r="Y2571">
        <f>IF(Append1[[#This Row],[churn]]="yes", 1,0)</f>
        <v>0</v>
      </c>
      <c r="Z2571" t="str">
        <f>IF(Append1[[#This Row],[total_eve_charge]]&lt;=15,"Low",
IF(Append1[[#This Row],[total_eve_charge]]&lt;=19,"Medium","High"))</f>
        <v>Low</v>
      </c>
      <c r="AA2571" s="1" t="str">
        <f>IF(Append1[[#This Row],[total_day_charge]]&gt;30,"Heavy User",
IF(Append1[[#This Row],[total_eve_charge]]&gt;20,"Evening User",
IF(Append1[[#This Row],[total_night_charge]]&gt;10,"Night User","Low User")))</f>
        <v>Heavy User</v>
      </c>
    </row>
    <row r="2572" spans="1:27" x14ac:dyDescent="0.3">
      <c r="A2572">
        <v>1821</v>
      </c>
      <c r="B2572" s="1" t="s">
        <v>67</v>
      </c>
      <c r="C2572">
        <v>98</v>
      </c>
      <c r="D2572" s="1" t="s">
        <v>26</v>
      </c>
      <c r="E2572" s="1">
        <v>0</v>
      </c>
      <c r="F2572" s="1" t="s">
        <v>24</v>
      </c>
      <c r="G2572">
        <v>29</v>
      </c>
      <c r="H2572" t="str">
        <f>IF(Append1[[#This Row],[number_vmail_messages]]&lt;=10, "Low",
IF(Append1[[#This Row],[number_vmail_messages]]&lt;=25, "Medium", "High"))</f>
        <v>High</v>
      </c>
      <c r="I2572">
        <v>111.1</v>
      </c>
      <c r="J2572">
        <v>105</v>
      </c>
      <c r="K2572">
        <v>18.89</v>
      </c>
      <c r="L2572">
        <v>217.9</v>
      </c>
      <c r="M2572">
        <v>101</v>
      </c>
      <c r="N2572">
        <v>18.52</v>
      </c>
      <c r="O2572">
        <v>248.1</v>
      </c>
      <c r="P2572">
        <v>108</v>
      </c>
      <c r="Q2572">
        <v>11.16</v>
      </c>
      <c r="R2572">
        <v>6.6</v>
      </c>
      <c r="S2572">
        <v>3</v>
      </c>
      <c r="T2572">
        <v>1.78</v>
      </c>
      <c r="U2572" t="str">
        <f>IF(Append1[[#This Row],[total_intl_charge]] &lt;= MEDIAN(Append1[total_intl_charge]), "Low", "High")</f>
        <v>Low</v>
      </c>
      <c r="V2572">
        <v>2</v>
      </c>
      <c r="W2572" t="s">
        <v>23</v>
      </c>
      <c r="X2572" s="1" t="s">
        <v>23</v>
      </c>
      <c r="Y2572">
        <f>IF(Append1[[#This Row],[churn]]="yes", 1,0)</f>
        <v>0</v>
      </c>
      <c r="Z2572" t="str">
        <f>IF(Append1[[#This Row],[total_eve_charge]]&lt;=15,"Low",
IF(Append1[[#This Row],[total_eve_charge]]&lt;=19,"Medium","High"))</f>
        <v>Medium</v>
      </c>
      <c r="AA2572" s="1" t="str">
        <f>IF(Append1[[#This Row],[total_day_charge]]&gt;30,"Heavy User",
IF(Append1[[#This Row],[total_eve_charge]]&gt;20,"Evening User",
IF(Append1[[#This Row],[total_night_charge]]&gt;10,"Night User","Low User")))</f>
        <v>Night User</v>
      </c>
    </row>
    <row r="2573" spans="1:27" hidden="1" x14ac:dyDescent="0.3">
      <c r="A2573">
        <v>1822</v>
      </c>
      <c r="B2573" s="1" t="s">
        <v>63</v>
      </c>
      <c r="C2573">
        <v>100</v>
      </c>
      <c r="D2573" s="1" t="s">
        <v>22</v>
      </c>
      <c r="E2573" s="1">
        <v>0</v>
      </c>
      <c r="F2573" s="1" t="s">
        <v>23</v>
      </c>
      <c r="G2573">
        <v>0</v>
      </c>
      <c r="H2573" t="str">
        <f>IF(Append1[[#This Row],[number_vmail_messages]]&lt;=10, "Low",
IF(Append1[[#This Row],[number_vmail_messages]]&lt;=25, "Medium", "High"))</f>
        <v>Low</v>
      </c>
      <c r="I2573">
        <v>96.5</v>
      </c>
      <c r="J2573">
        <v>86</v>
      </c>
      <c r="K2573">
        <v>16.41</v>
      </c>
      <c r="L2573">
        <v>210.2</v>
      </c>
      <c r="M2573">
        <v>133</v>
      </c>
      <c r="N2573">
        <v>17.87</v>
      </c>
      <c r="O2573">
        <v>146.4</v>
      </c>
      <c r="P2573">
        <v>106</v>
      </c>
      <c r="Q2573">
        <v>6.59</v>
      </c>
      <c r="R2573">
        <v>12.5</v>
      </c>
      <c r="S2573">
        <v>3</v>
      </c>
      <c r="T2573">
        <v>3.38</v>
      </c>
      <c r="U2573" t="str">
        <f>IF(Append1[[#This Row],[total_intl_charge]] &lt;= MEDIAN(Append1[total_intl_charge]), "Low", "High")</f>
        <v>High</v>
      </c>
      <c r="V2573">
        <v>1</v>
      </c>
      <c r="W2573" t="s">
        <v>24</v>
      </c>
      <c r="X2573" s="1" t="s">
        <v>23</v>
      </c>
      <c r="Y2573">
        <f>IF(Append1[[#This Row],[churn]]="yes", 1,0)</f>
        <v>1</v>
      </c>
      <c r="Z2573" t="str">
        <f>IF(Append1[[#This Row],[total_eve_charge]]&lt;=15,"Low",
IF(Append1[[#This Row],[total_eve_charge]]&lt;=19,"Medium","High"))</f>
        <v>Medium</v>
      </c>
      <c r="AA2573" s="1" t="str">
        <f>IF(Append1[[#This Row],[total_day_charge]]&gt;30,"Heavy User",
IF(Append1[[#This Row],[total_eve_charge]]&gt;20,"Evening User",
IF(Append1[[#This Row],[total_night_charge]]&gt;10,"Night User","Low User")))</f>
        <v>Low User</v>
      </c>
    </row>
    <row r="2574" spans="1:27" hidden="1" x14ac:dyDescent="0.3">
      <c r="A2574">
        <v>1823</v>
      </c>
      <c r="B2574" s="1" t="s">
        <v>56</v>
      </c>
      <c r="C2574">
        <v>164</v>
      </c>
      <c r="D2574" s="1" t="s">
        <v>22</v>
      </c>
      <c r="E2574" s="1">
        <v>0</v>
      </c>
      <c r="F2574" s="1" t="s">
        <v>23</v>
      </c>
      <c r="G2574">
        <v>0</v>
      </c>
      <c r="H2574" t="str">
        <f>IF(Append1[[#This Row],[number_vmail_messages]]&lt;=10, "Low",
IF(Append1[[#This Row],[number_vmail_messages]]&lt;=25, "Medium", "High"))</f>
        <v>Low</v>
      </c>
      <c r="I2574">
        <v>123.3</v>
      </c>
      <c r="J2574">
        <v>78</v>
      </c>
      <c r="K2574">
        <v>20.96</v>
      </c>
      <c r="L2574">
        <v>170</v>
      </c>
      <c r="M2574">
        <v>85</v>
      </c>
      <c r="N2574">
        <v>14.45</v>
      </c>
      <c r="O2574">
        <v>165.9</v>
      </c>
      <c r="P2574">
        <v>78</v>
      </c>
      <c r="Q2574">
        <v>7.47</v>
      </c>
      <c r="R2574">
        <v>12.7</v>
      </c>
      <c r="S2574">
        <v>2</v>
      </c>
      <c r="T2574">
        <v>3.43</v>
      </c>
      <c r="U2574" t="str">
        <f>IF(Append1[[#This Row],[total_intl_charge]] &lt;= MEDIAN(Append1[total_intl_charge]), "Low", "High")</f>
        <v>High</v>
      </c>
      <c r="V2574">
        <v>1</v>
      </c>
      <c r="W2574" t="s">
        <v>23</v>
      </c>
      <c r="X2574" s="1" t="s">
        <v>23</v>
      </c>
      <c r="Y2574">
        <f>IF(Append1[[#This Row],[churn]]="yes", 1,0)</f>
        <v>0</v>
      </c>
      <c r="Z2574" t="str">
        <f>IF(Append1[[#This Row],[total_eve_charge]]&lt;=15,"Low",
IF(Append1[[#This Row],[total_eve_charge]]&lt;=19,"Medium","High"))</f>
        <v>Low</v>
      </c>
      <c r="AA2574" s="1" t="str">
        <f>IF(Append1[[#This Row],[total_day_charge]]&gt;30,"Heavy User",
IF(Append1[[#This Row],[total_eve_charge]]&gt;20,"Evening User",
IF(Append1[[#This Row],[total_night_charge]]&gt;10,"Night User","Low User")))</f>
        <v>Low User</v>
      </c>
    </row>
    <row r="2575" spans="1:27" hidden="1" x14ac:dyDescent="0.3">
      <c r="A2575">
        <v>1824</v>
      </c>
      <c r="B2575" s="1" t="s">
        <v>58</v>
      </c>
      <c r="C2575">
        <v>105</v>
      </c>
      <c r="D2575" s="1" t="s">
        <v>22</v>
      </c>
      <c r="E2575" s="1">
        <v>0</v>
      </c>
      <c r="F2575" s="1" t="s">
        <v>23</v>
      </c>
      <c r="G2575">
        <v>0</v>
      </c>
      <c r="H2575" t="str">
        <f>IF(Append1[[#This Row],[number_vmail_messages]]&lt;=10, "Low",
IF(Append1[[#This Row],[number_vmail_messages]]&lt;=25, "Medium", "High"))</f>
        <v>Low</v>
      </c>
      <c r="I2575">
        <v>193.7</v>
      </c>
      <c r="J2575">
        <v>108</v>
      </c>
      <c r="K2575">
        <v>32.93</v>
      </c>
      <c r="L2575">
        <v>183.2</v>
      </c>
      <c r="M2575">
        <v>124</v>
      </c>
      <c r="N2575">
        <v>15.57</v>
      </c>
      <c r="O2575">
        <v>293.7</v>
      </c>
      <c r="P2575">
        <v>72</v>
      </c>
      <c r="Q2575">
        <v>13.22</v>
      </c>
      <c r="R2575">
        <v>10.8</v>
      </c>
      <c r="S2575">
        <v>5</v>
      </c>
      <c r="T2575">
        <v>2.92</v>
      </c>
      <c r="U2575" t="str">
        <f>IF(Append1[[#This Row],[total_intl_charge]] &lt;= MEDIAN(Append1[total_intl_charge]), "Low", "High")</f>
        <v>High</v>
      </c>
      <c r="V2575">
        <v>1</v>
      </c>
      <c r="W2575" t="s">
        <v>23</v>
      </c>
      <c r="X2575" s="1" t="s">
        <v>23</v>
      </c>
      <c r="Y2575">
        <f>IF(Append1[[#This Row],[churn]]="yes", 1,0)</f>
        <v>0</v>
      </c>
      <c r="Z2575" t="str">
        <f>IF(Append1[[#This Row],[total_eve_charge]]&lt;=15,"Low",
IF(Append1[[#This Row],[total_eve_charge]]&lt;=19,"Medium","High"))</f>
        <v>Medium</v>
      </c>
      <c r="AA2575" s="1" t="str">
        <f>IF(Append1[[#This Row],[total_day_charge]]&gt;30,"Heavy User",
IF(Append1[[#This Row],[total_eve_charge]]&gt;20,"Evening User",
IF(Append1[[#This Row],[total_night_charge]]&gt;10,"Night User","Low User")))</f>
        <v>Heavy User</v>
      </c>
    </row>
    <row r="2576" spans="1:27" hidden="1" x14ac:dyDescent="0.3">
      <c r="A2576">
        <v>1825</v>
      </c>
      <c r="B2576" s="1" t="s">
        <v>68</v>
      </c>
      <c r="C2576">
        <v>89</v>
      </c>
      <c r="D2576" s="1" t="s">
        <v>32</v>
      </c>
      <c r="E2576" s="1">
        <v>1</v>
      </c>
      <c r="F2576" s="1" t="s">
        <v>23</v>
      </c>
      <c r="G2576">
        <v>0</v>
      </c>
      <c r="H2576" t="str">
        <f>IF(Append1[[#This Row],[number_vmail_messages]]&lt;=10, "Low",
IF(Append1[[#This Row],[number_vmail_messages]]&lt;=25, "Medium", "High"))</f>
        <v>Low</v>
      </c>
      <c r="I2576">
        <v>206.9</v>
      </c>
      <c r="J2576">
        <v>134</v>
      </c>
      <c r="K2576">
        <v>35.17</v>
      </c>
      <c r="L2576">
        <v>167.7</v>
      </c>
      <c r="M2576">
        <v>105</v>
      </c>
      <c r="N2576">
        <v>14.25</v>
      </c>
      <c r="O2576">
        <v>155.69999999999999</v>
      </c>
      <c r="P2576">
        <v>86</v>
      </c>
      <c r="Q2576">
        <v>7.01</v>
      </c>
      <c r="R2576">
        <v>10.9</v>
      </c>
      <c r="S2576">
        <v>4</v>
      </c>
      <c r="T2576">
        <v>2.94</v>
      </c>
      <c r="U2576" t="str">
        <f>IF(Append1[[#This Row],[total_intl_charge]] &lt;= MEDIAN(Append1[total_intl_charge]), "Low", "High")</f>
        <v>High</v>
      </c>
      <c r="V2576">
        <v>0</v>
      </c>
      <c r="W2576" t="s">
        <v>23</v>
      </c>
      <c r="X2576" s="1" t="s">
        <v>24</v>
      </c>
      <c r="Y2576">
        <f>IF(Append1[[#This Row],[churn]]="yes", 1,0)</f>
        <v>0</v>
      </c>
      <c r="Z2576" t="str">
        <f>IF(Append1[[#This Row],[total_eve_charge]]&lt;=15,"Low",
IF(Append1[[#This Row],[total_eve_charge]]&lt;=19,"Medium","High"))</f>
        <v>Low</v>
      </c>
      <c r="AA2576" s="1" t="str">
        <f>IF(Append1[[#This Row],[total_day_charge]]&gt;30,"Heavy User",
IF(Append1[[#This Row],[total_eve_charge]]&gt;20,"Evening User",
IF(Append1[[#This Row],[total_night_charge]]&gt;10,"Night User","Low User")))</f>
        <v>Heavy User</v>
      </c>
    </row>
    <row r="2577" spans="1:27" hidden="1" x14ac:dyDescent="0.3">
      <c r="A2577">
        <v>1826</v>
      </c>
      <c r="B2577" s="1" t="s">
        <v>29</v>
      </c>
      <c r="C2577">
        <v>126</v>
      </c>
      <c r="D2577" s="1" t="s">
        <v>22</v>
      </c>
      <c r="E2577" s="1">
        <v>0</v>
      </c>
      <c r="F2577" s="1" t="s">
        <v>23</v>
      </c>
      <c r="G2577">
        <v>0</v>
      </c>
      <c r="H2577" t="str">
        <f>IF(Append1[[#This Row],[number_vmail_messages]]&lt;=10, "Low",
IF(Append1[[#This Row],[number_vmail_messages]]&lt;=25, "Medium", "High"))</f>
        <v>Low</v>
      </c>
      <c r="I2577">
        <v>249.8</v>
      </c>
      <c r="J2577">
        <v>96</v>
      </c>
      <c r="K2577">
        <v>42.47</v>
      </c>
      <c r="L2577">
        <v>261.89999999999998</v>
      </c>
      <c r="M2577">
        <v>92</v>
      </c>
      <c r="N2577">
        <v>22.26</v>
      </c>
      <c r="O2577">
        <v>166.8</v>
      </c>
      <c r="P2577">
        <v>108</v>
      </c>
      <c r="Q2577">
        <v>7.51</v>
      </c>
      <c r="R2577">
        <v>12.7</v>
      </c>
      <c r="S2577">
        <v>4</v>
      </c>
      <c r="T2577">
        <v>3.43</v>
      </c>
      <c r="U2577" t="str">
        <f>IF(Append1[[#This Row],[total_intl_charge]] &lt;= MEDIAN(Append1[total_intl_charge]), "Low", "High")</f>
        <v>High</v>
      </c>
      <c r="V2577">
        <v>3</v>
      </c>
      <c r="W2577" t="s">
        <v>24</v>
      </c>
      <c r="X2577" s="1" t="s">
        <v>23</v>
      </c>
      <c r="Y2577">
        <f>IF(Append1[[#This Row],[churn]]="yes", 1,0)</f>
        <v>1</v>
      </c>
      <c r="Z2577" t="str">
        <f>IF(Append1[[#This Row],[total_eve_charge]]&lt;=15,"Low",
IF(Append1[[#This Row],[total_eve_charge]]&lt;=19,"Medium","High"))</f>
        <v>High</v>
      </c>
      <c r="AA2577" s="1" t="str">
        <f>IF(Append1[[#This Row],[total_day_charge]]&gt;30,"Heavy User",
IF(Append1[[#This Row],[total_eve_charge]]&gt;20,"Evening User",
IF(Append1[[#This Row],[total_night_charge]]&gt;10,"Night User","Low User")))</f>
        <v>Heavy User</v>
      </c>
    </row>
    <row r="2578" spans="1:27" hidden="1" x14ac:dyDescent="0.3">
      <c r="A2578">
        <v>1827</v>
      </c>
      <c r="B2578" s="1" t="s">
        <v>36</v>
      </c>
      <c r="C2578">
        <v>96</v>
      </c>
      <c r="D2578" s="1" t="s">
        <v>32</v>
      </c>
      <c r="E2578" s="1">
        <v>0</v>
      </c>
      <c r="F2578" s="1" t="s">
        <v>23</v>
      </c>
      <c r="G2578">
        <v>0</v>
      </c>
      <c r="H2578" t="str">
        <f>IF(Append1[[#This Row],[number_vmail_messages]]&lt;=10, "Low",
IF(Append1[[#This Row],[number_vmail_messages]]&lt;=25, "Medium", "High"))</f>
        <v>Low</v>
      </c>
      <c r="I2578">
        <v>144</v>
      </c>
      <c r="J2578">
        <v>102</v>
      </c>
      <c r="K2578">
        <v>24.48</v>
      </c>
      <c r="L2578">
        <v>224.7</v>
      </c>
      <c r="M2578">
        <v>73</v>
      </c>
      <c r="N2578">
        <v>19.100000000000001</v>
      </c>
      <c r="O2578">
        <v>227.7</v>
      </c>
      <c r="P2578">
        <v>91</v>
      </c>
      <c r="Q2578">
        <v>10.25</v>
      </c>
      <c r="R2578">
        <v>10</v>
      </c>
      <c r="S2578">
        <v>7</v>
      </c>
      <c r="T2578">
        <v>2.7</v>
      </c>
      <c r="U2578" t="str">
        <f>IF(Append1[[#This Row],[total_intl_charge]] &lt;= MEDIAN(Append1[total_intl_charge]), "Low", "High")</f>
        <v>Low</v>
      </c>
      <c r="V2578">
        <v>1</v>
      </c>
      <c r="W2578" t="s">
        <v>23</v>
      </c>
      <c r="X2578" s="1" t="s">
        <v>23</v>
      </c>
      <c r="Y2578">
        <f>IF(Append1[[#This Row],[churn]]="yes", 1,0)</f>
        <v>0</v>
      </c>
      <c r="Z2578" t="str">
        <f>IF(Append1[[#This Row],[total_eve_charge]]&lt;=15,"Low",
IF(Append1[[#This Row],[total_eve_charge]]&lt;=19,"Medium","High"))</f>
        <v>High</v>
      </c>
      <c r="AA2578" s="1" t="str">
        <f>IF(Append1[[#This Row],[total_day_charge]]&gt;30,"Heavy User",
IF(Append1[[#This Row],[total_eve_charge]]&gt;20,"Evening User",
IF(Append1[[#This Row],[total_night_charge]]&gt;10,"Night User","Low User")))</f>
        <v>Night User</v>
      </c>
    </row>
    <row r="2579" spans="1:27" x14ac:dyDescent="0.3">
      <c r="A2579">
        <v>1828</v>
      </c>
      <c r="B2579" s="1" t="s">
        <v>27</v>
      </c>
      <c r="C2579">
        <v>120</v>
      </c>
      <c r="D2579" s="1" t="s">
        <v>22</v>
      </c>
      <c r="E2579" s="1">
        <v>0</v>
      </c>
      <c r="F2579" s="1" t="s">
        <v>24</v>
      </c>
      <c r="G2579">
        <v>33</v>
      </c>
      <c r="H2579" t="str">
        <f>IF(Append1[[#This Row],[number_vmail_messages]]&lt;=10, "Low",
IF(Append1[[#This Row],[number_vmail_messages]]&lt;=25, "Medium", "High"))</f>
        <v>High</v>
      </c>
      <c r="I2579">
        <v>299.5</v>
      </c>
      <c r="J2579">
        <v>83</v>
      </c>
      <c r="K2579">
        <v>50.92</v>
      </c>
      <c r="L2579">
        <v>163.4</v>
      </c>
      <c r="M2579">
        <v>84</v>
      </c>
      <c r="N2579">
        <v>13.89</v>
      </c>
      <c r="O2579">
        <v>146.69999999999999</v>
      </c>
      <c r="P2579">
        <v>88</v>
      </c>
      <c r="Q2579">
        <v>6.6</v>
      </c>
      <c r="R2579">
        <v>11.6</v>
      </c>
      <c r="S2579">
        <v>5</v>
      </c>
      <c r="T2579">
        <v>3.13</v>
      </c>
      <c r="U2579" t="str">
        <f>IF(Append1[[#This Row],[total_intl_charge]] &lt;= MEDIAN(Append1[total_intl_charge]), "Low", "High")</f>
        <v>High</v>
      </c>
      <c r="V2579">
        <v>0</v>
      </c>
      <c r="W2579" t="s">
        <v>23</v>
      </c>
      <c r="X2579" s="1" t="s">
        <v>23</v>
      </c>
      <c r="Y2579">
        <f>IF(Append1[[#This Row],[churn]]="yes", 1,0)</f>
        <v>0</v>
      </c>
      <c r="Z2579" t="str">
        <f>IF(Append1[[#This Row],[total_eve_charge]]&lt;=15,"Low",
IF(Append1[[#This Row],[total_eve_charge]]&lt;=19,"Medium","High"))</f>
        <v>Low</v>
      </c>
      <c r="AA2579" s="1" t="str">
        <f>IF(Append1[[#This Row],[total_day_charge]]&gt;30,"Heavy User",
IF(Append1[[#This Row],[total_eve_charge]]&gt;20,"Evening User",
IF(Append1[[#This Row],[total_night_charge]]&gt;10,"Night User","Low User")))</f>
        <v>Heavy User</v>
      </c>
    </row>
    <row r="2580" spans="1:27" hidden="1" x14ac:dyDescent="0.3">
      <c r="A2580">
        <v>1829</v>
      </c>
      <c r="B2580" s="1" t="s">
        <v>49</v>
      </c>
      <c r="C2580">
        <v>212</v>
      </c>
      <c r="D2580" s="1" t="s">
        <v>22</v>
      </c>
      <c r="E2580" s="1">
        <v>0</v>
      </c>
      <c r="F2580" s="1" t="s">
        <v>23</v>
      </c>
      <c r="G2580">
        <v>0</v>
      </c>
      <c r="H2580" t="str">
        <f>IF(Append1[[#This Row],[number_vmail_messages]]&lt;=10, "Low",
IF(Append1[[#This Row],[number_vmail_messages]]&lt;=25, "Medium", "High"))</f>
        <v>Low</v>
      </c>
      <c r="I2580">
        <v>226</v>
      </c>
      <c r="J2580">
        <v>127</v>
      </c>
      <c r="K2580">
        <v>38.42</v>
      </c>
      <c r="L2580">
        <v>304.60000000000002</v>
      </c>
      <c r="M2580">
        <v>83</v>
      </c>
      <c r="N2580">
        <v>25.89</v>
      </c>
      <c r="O2580">
        <v>181.2</v>
      </c>
      <c r="P2580">
        <v>132</v>
      </c>
      <c r="Q2580">
        <v>8.15</v>
      </c>
      <c r="R2580">
        <v>12.6</v>
      </c>
      <c r="S2580">
        <v>4</v>
      </c>
      <c r="T2580">
        <v>3.4</v>
      </c>
      <c r="U2580" t="str">
        <f>IF(Append1[[#This Row],[total_intl_charge]] &lt;= MEDIAN(Append1[total_intl_charge]), "Low", "High")</f>
        <v>High</v>
      </c>
      <c r="V2580">
        <v>2</v>
      </c>
      <c r="W2580" t="s">
        <v>24</v>
      </c>
      <c r="X2580" s="1" t="s">
        <v>23</v>
      </c>
      <c r="Y2580">
        <f>IF(Append1[[#This Row],[churn]]="yes", 1,0)</f>
        <v>1</v>
      </c>
      <c r="Z2580" t="str">
        <f>IF(Append1[[#This Row],[total_eve_charge]]&lt;=15,"Low",
IF(Append1[[#This Row],[total_eve_charge]]&lt;=19,"Medium","High"))</f>
        <v>High</v>
      </c>
      <c r="AA2580" s="1" t="str">
        <f>IF(Append1[[#This Row],[total_day_charge]]&gt;30,"Heavy User",
IF(Append1[[#This Row],[total_eve_charge]]&gt;20,"Evening User",
IF(Append1[[#This Row],[total_night_charge]]&gt;10,"Night User","Low User")))</f>
        <v>Heavy User</v>
      </c>
    </row>
    <row r="2581" spans="1:27" hidden="1" x14ac:dyDescent="0.3">
      <c r="A2581">
        <v>1830</v>
      </c>
      <c r="B2581" s="1" t="s">
        <v>72</v>
      </c>
      <c r="C2581">
        <v>72</v>
      </c>
      <c r="D2581" s="1" t="s">
        <v>22</v>
      </c>
      <c r="E2581" s="1">
        <v>0</v>
      </c>
      <c r="F2581" s="1" t="s">
        <v>23</v>
      </c>
      <c r="G2581">
        <v>0</v>
      </c>
      <c r="H2581" t="str">
        <f>IF(Append1[[#This Row],[number_vmail_messages]]&lt;=10, "Low",
IF(Append1[[#This Row],[number_vmail_messages]]&lt;=25, "Medium", "High"))</f>
        <v>Low</v>
      </c>
      <c r="I2581">
        <v>137.6</v>
      </c>
      <c r="J2581">
        <v>106</v>
      </c>
      <c r="K2581">
        <v>23.39</v>
      </c>
      <c r="L2581">
        <v>143.5</v>
      </c>
      <c r="M2581">
        <v>94</v>
      </c>
      <c r="N2581">
        <v>12.2</v>
      </c>
      <c r="O2581">
        <v>273.7</v>
      </c>
      <c r="P2581">
        <v>110</v>
      </c>
      <c r="Q2581">
        <v>12.32</v>
      </c>
      <c r="R2581">
        <v>9.6</v>
      </c>
      <c r="S2581">
        <v>6</v>
      </c>
      <c r="T2581">
        <v>2.59</v>
      </c>
      <c r="U2581" t="str">
        <f>IF(Append1[[#This Row],[total_intl_charge]] &lt;= MEDIAN(Append1[total_intl_charge]), "Low", "High")</f>
        <v>Low</v>
      </c>
      <c r="V2581">
        <v>2</v>
      </c>
      <c r="W2581" t="s">
        <v>23</v>
      </c>
      <c r="X2581" s="1" t="s">
        <v>23</v>
      </c>
      <c r="Y2581">
        <f>IF(Append1[[#This Row],[churn]]="yes", 1,0)</f>
        <v>0</v>
      </c>
      <c r="Z2581" t="str">
        <f>IF(Append1[[#This Row],[total_eve_charge]]&lt;=15,"Low",
IF(Append1[[#This Row],[total_eve_charge]]&lt;=19,"Medium","High"))</f>
        <v>Low</v>
      </c>
      <c r="AA2581" s="1" t="str">
        <f>IF(Append1[[#This Row],[total_day_charge]]&gt;30,"Heavy User",
IF(Append1[[#This Row],[total_eve_charge]]&gt;20,"Evening User",
IF(Append1[[#This Row],[total_night_charge]]&gt;10,"Night User","Low User")))</f>
        <v>Night User</v>
      </c>
    </row>
    <row r="2582" spans="1:27" x14ac:dyDescent="0.3">
      <c r="A2582">
        <v>1831</v>
      </c>
      <c r="B2582" s="1" t="s">
        <v>73</v>
      </c>
      <c r="C2582">
        <v>155</v>
      </c>
      <c r="D2582" s="1" t="s">
        <v>22</v>
      </c>
      <c r="E2582" s="1">
        <v>1</v>
      </c>
      <c r="F2582" s="1" t="s">
        <v>24</v>
      </c>
      <c r="G2582">
        <v>26</v>
      </c>
      <c r="H2582" t="str">
        <f>IF(Append1[[#This Row],[number_vmail_messages]]&lt;=10, "Low",
IF(Append1[[#This Row],[number_vmail_messages]]&lt;=25, "Medium", "High"))</f>
        <v>High</v>
      </c>
      <c r="I2582">
        <v>211.7</v>
      </c>
      <c r="J2582">
        <v>121</v>
      </c>
      <c r="K2582">
        <v>35.99</v>
      </c>
      <c r="L2582">
        <v>139.19999999999999</v>
      </c>
      <c r="M2582">
        <v>123</v>
      </c>
      <c r="N2582">
        <v>11.83</v>
      </c>
      <c r="O2582">
        <v>146.69999999999999</v>
      </c>
      <c r="P2582">
        <v>89</v>
      </c>
      <c r="Q2582">
        <v>6.6</v>
      </c>
      <c r="R2582">
        <v>11.1</v>
      </c>
      <c r="S2582">
        <v>3</v>
      </c>
      <c r="T2582">
        <v>3</v>
      </c>
      <c r="U2582" t="str">
        <f>IF(Append1[[#This Row],[total_intl_charge]] &lt;= MEDIAN(Append1[total_intl_charge]), "Low", "High")</f>
        <v>High</v>
      </c>
      <c r="V2582">
        <v>1</v>
      </c>
      <c r="W2582" t="s">
        <v>23</v>
      </c>
      <c r="X2582" s="1" t="s">
        <v>24</v>
      </c>
      <c r="Y2582">
        <f>IF(Append1[[#This Row],[churn]]="yes", 1,0)</f>
        <v>0</v>
      </c>
      <c r="Z2582" t="str">
        <f>IF(Append1[[#This Row],[total_eve_charge]]&lt;=15,"Low",
IF(Append1[[#This Row],[total_eve_charge]]&lt;=19,"Medium","High"))</f>
        <v>Low</v>
      </c>
      <c r="AA2582" s="1" t="str">
        <f>IF(Append1[[#This Row],[total_day_charge]]&gt;30,"Heavy User",
IF(Append1[[#This Row],[total_eve_charge]]&gt;20,"Evening User",
IF(Append1[[#This Row],[total_night_charge]]&gt;10,"Night User","Low User")))</f>
        <v>Heavy User</v>
      </c>
    </row>
    <row r="2583" spans="1:27" hidden="1" x14ac:dyDescent="0.3">
      <c r="A2583">
        <v>1832</v>
      </c>
      <c r="B2583" s="1" t="s">
        <v>48</v>
      </c>
      <c r="C2583">
        <v>89</v>
      </c>
      <c r="D2583" s="1" t="s">
        <v>22</v>
      </c>
      <c r="E2583" s="1">
        <v>0</v>
      </c>
      <c r="F2583" s="1" t="s">
        <v>23</v>
      </c>
      <c r="G2583">
        <v>0</v>
      </c>
      <c r="H2583" t="str">
        <f>IF(Append1[[#This Row],[number_vmail_messages]]&lt;=10, "Low",
IF(Append1[[#This Row],[number_vmail_messages]]&lt;=25, "Medium", "High"))</f>
        <v>Low</v>
      </c>
      <c r="I2583">
        <v>89.7</v>
      </c>
      <c r="J2583">
        <v>80</v>
      </c>
      <c r="K2583">
        <v>15.25</v>
      </c>
      <c r="L2583">
        <v>179.8</v>
      </c>
      <c r="M2583">
        <v>81</v>
      </c>
      <c r="N2583">
        <v>15.28</v>
      </c>
      <c r="O2583">
        <v>145.69999999999999</v>
      </c>
      <c r="P2583">
        <v>120</v>
      </c>
      <c r="Q2583">
        <v>6.56</v>
      </c>
      <c r="R2583">
        <v>9.5</v>
      </c>
      <c r="S2583">
        <v>4</v>
      </c>
      <c r="T2583">
        <v>2.57</v>
      </c>
      <c r="U2583" t="str">
        <f>IF(Append1[[#This Row],[total_intl_charge]] &lt;= MEDIAN(Append1[total_intl_charge]), "Low", "High")</f>
        <v>Low</v>
      </c>
      <c r="V2583">
        <v>2</v>
      </c>
      <c r="W2583" t="s">
        <v>23</v>
      </c>
      <c r="X2583" s="1" t="s">
        <v>23</v>
      </c>
      <c r="Y2583">
        <f>IF(Append1[[#This Row],[churn]]="yes", 1,0)</f>
        <v>0</v>
      </c>
      <c r="Z2583" t="str">
        <f>IF(Append1[[#This Row],[total_eve_charge]]&lt;=15,"Low",
IF(Append1[[#This Row],[total_eve_charge]]&lt;=19,"Medium","High"))</f>
        <v>Medium</v>
      </c>
      <c r="AA2583" s="1" t="str">
        <f>IF(Append1[[#This Row],[total_day_charge]]&gt;30,"Heavy User",
IF(Append1[[#This Row],[total_eve_charge]]&gt;20,"Evening User",
IF(Append1[[#This Row],[total_night_charge]]&gt;10,"Night User","Low User")))</f>
        <v>Low User</v>
      </c>
    </row>
    <row r="2584" spans="1:27" hidden="1" x14ac:dyDescent="0.3">
      <c r="A2584">
        <v>1833</v>
      </c>
      <c r="B2584" s="1" t="s">
        <v>36</v>
      </c>
      <c r="C2584">
        <v>126</v>
      </c>
      <c r="D2584" s="1" t="s">
        <v>32</v>
      </c>
      <c r="E2584" s="1">
        <v>1</v>
      </c>
      <c r="F2584" s="1" t="s">
        <v>23</v>
      </c>
      <c r="G2584">
        <v>0</v>
      </c>
      <c r="H2584" t="str">
        <f>IF(Append1[[#This Row],[number_vmail_messages]]&lt;=10, "Low",
IF(Append1[[#This Row],[number_vmail_messages]]&lt;=25, "Medium", "High"))</f>
        <v>Low</v>
      </c>
      <c r="I2584">
        <v>197.6</v>
      </c>
      <c r="J2584">
        <v>126</v>
      </c>
      <c r="K2584">
        <v>33.590000000000003</v>
      </c>
      <c r="L2584">
        <v>246.5</v>
      </c>
      <c r="M2584">
        <v>112</v>
      </c>
      <c r="N2584">
        <v>20.95</v>
      </c>
      <c r="O2584">
        <v>285.3</v>
      </c>
      <c r="P2584">
        <v>104</v>
      </c>
      <c r="Q2584">
        <v>12.84</v>
      </c>
      <c r="R2584">
        <v>12.5</v>
      </c>
      <c r="S2584">
        <v>8</v>
      </c>
      <c r="T2584">
        <v>3.38</v>
      </c>
      <c r="U2584" t="str">
        <f>IF(Append1[[#This Row],[total_intl_charge]] &lt;= MEDIAN(Append1[total_intl_charge]), "Low", "High")</f>
        <v>High</v>
      </c>
      <c r="V2584">
        <v>2</v>
      </c>
      <c r="W2584" t="s">
        <v>23</v>
      </c>
      <c r="X2584" s="1" t="s">
        <v>24</v>
      </c>
      <c r="Y2584">
        <f>IF(Append1[[#This Row],[churn]]="yes", 1,0)</f>
        <v>0</v>
      </c>
      <c r="Z2584" t="str">
        <f>IF(Append1[[#This Row],[total_eve_charge]]&lt;=15,"Low",
IF(Append1[[#This Row],[total_eve_charge]]&lt;=19,"Medium","High"))</f>
        <v>High</v>
      </c>
      <c r="AA2584" s="1" t="str">
        <f>IF(Append1[[#This Row],[total_day_charge]]&gt;30,"Heavy User",
IF(Append1[[#This Row],[total_eve_charge]]&gt;20,"Evening User",
IF(Append1[[#This Row],[total_night_charge]]&gt;10,"Night User","Low User")))</f>
        <v>Heavy User</v>
      </c>
    </row>
    <row r="2585" spans="1:27" hidden="1" x14ac:dyDescent="0.3">
      <c r="A2585">
        <v>1834</v>
      </c>
      <c r="B2585" s="1" t="s">
        <v>25</v>
      </c>
      <c r="C2585">
        <v>172</v>
      </c>
      <c r="D2585" s="1" t="s">
        <v>32</v>
      </c>
      <c r="E2585" s="1">
        <v>0</v>
      </c>
      <c r="F2585" s="1" t="s">
        <v>23</v>
      </c>
      <c r="G2585">
        <v>0</v>
      </c>
      <c r="H2585" t="str">
        <f>IF(Append1[[#This Row],[number_vmail_messages]]&lt;=10, "Low",
IF(Append1[[#This Row],[number_vmail_messages]]&lt;=25, "Medium", "High"))</f>
        <v>Low</v>
      </c>
      <c r="I2585">
        <v>270</v>
      </c>
      <c r="J2585">
        <v>102</v>
      </c>
      <c r="K2585">
        <v>45.9</v>
      </c>
      <c r="L2585">
        <v>256.60000000000002</v>
      </c>
      <c r="M2585">
        <v>111</v>
      </c>
      <c r="N2585">
        <v>21.81</v>
      </c>
      <c r="O2585">
        <v>168.5</v>
      </c>
      <c r="P2585">
        <v>104</v>
      </c>
      <c r="Q2585">
        <v>7.58</v>
      </c>
      <c r="R2585">
        <v>12</v>
      </c>
      <c r="S2585">
        <v>5</v>
      </c>
      <c r="T2585">
        <v>3.24</v>
      </c>
      <c r="U2585" t="str">
        <f>IF(Append1[[#This Row],[total_intl_charge]] &lt;= MEDIAN(Append1[total_intl_charge]), "Low", "High")</f>
        <v>High</v>
      </c>
      <c r="V2585">
        <v>2</v>
      </c>
      <c r="W2585" t="s">
        <v>24</v>
      </c>
      <c r="X2585" s="1" t="s">
        <v>23</v>
      </c>
      <c r="Y2585">
        <f>IF(Append1[[#This Row],[churn]]="yes", 1,0)</f>
        <v>1</v>
      </c>
      <c r="Z2585" t="str">
        <f>IF(Append1[[#This Row],[total_eve_charge]]&lt;=15,"Low",
IF(Append1[[#This Row],[total_eve_charge]]&lt;=19,"Medium","High"))</f>
        <v>High</v>
      </c>
      <c r="AA2585" s="1" t="str">
        <f>IF(Append1[[#This Row],[total_day_charge]]&gt;30,"Heavy User",
IF(Append1[[#This Row],[total_eve_charge]]&gt;20,"Evening User",
IF(Append1[[#This Row],[total_night_charge]]&gt;10,"Night User","Low User")))</f>
        <v>Heavy User</v>
      </c>
    </row>
    <row r="2586" spans="1:27" hidden="1" x14ac:dyDescent="0.3">
      <c r="A2586">
        <v>1835</v>
      </c>
      <c r="B2586" s="1" t="s">
        <v>56</v>
      </c>
      <c r="C2586">
        <v>75</v>
      </c>
      <c r="D2586" s="1" t="s">
        <v>22</v>
      </c>
      <c r="E2586" s="1">
        <v>0</v>
      </c>
      <c r="F2586" s="1" t="s">
        <v>23</v>
      </c>
      <c r="G2586">
        <v>0</v>
      </c>
      <c r="H2586" t="str">
        <f>IF(Append1[[#This Row],[number_vmail_messages]]&lt;=10, "Low",
IF(Append1[[#This Row],[number_vmail_messages]]&lt;=25, "Medium", "High"))</f>
        <v>Low</v>
      </c>
      <c r="I2586">
        <v>224.7</v>
      </c>
      <c r="J2586">
        <v>116</v>
      </c>
      <c r="K2586">
        <v>38.200000000000003</v>
      </c>
      <c r="L2586">
        <v>192</v>
      </c>
      <c r="M2586">
        <v>79</v>
      </c>
      <c r="N2586">
        <v>16.32</v>
      </c>
      <c r="O2586">
        <v>212.2</v>
      </c>
      <c r="P2586">
        <v>98</v>
      </c>
      <c r="Q2586">
        <v>9.5500000000000007</v>
      </c>
      <c r="R2586">
        <v>11.3</v>
      </c>
      <c r="S2586">
        <v>11</v>
      </c>
      <c r="T2586">
        <v>3.05</v>
      </c>
      <c r="U2586" t="str">
        <f>IF(Append1[[#This Row],[total_intl_charge]] &lt;= MEDIAN(Append1[total_intl_charge]), "Low", "High")</f>
        <v>High</v>
      </c>
      <c r="V2586">
        <v>3</v>
      </c>
      <c r="W2586" t="s">
        <v>23</v>
      </c>
      <c r="X2586" s="1" t="s">
        <v>23</v>
      </c>
      <c r="Y2586">
        <f>IF(Append1[[#This Row],[churn]]="yes", 1,0)</f>
        <v>0</v>
      </c>
      <c r="Z2586" t="str">
        <f>IF(Append1[[#This Row],[total_eve_charge]]&lt;=15,"Low",
IF(Append1[[#This Row],[total_eve_charge]]&lt;=19,"Medium","High"))</f>
        <v>Medium</v>
      </c>
      <c r="AA2586" s="1" t="str">
        <f>IF(Append1[[#This Row],[total_day_charge]]&gt;30,"Heavy User",
IF(Append1[[#This Row],[total_eve_charge]]&gt;20,"Evening User",
IF(Append1[[#This Row],[total_night_charge]]&gt;10,"Night User","Low User")))</f>
        <v>Heavy User</v>
      </c>
    </row>
    <row r="2587" spans="1:27" hidden="1" x14ac:dyDescent="0.3">
      <c r="A2587">
        <v>1836</v>
      </c>
      <c r="B2587" s="1" t="s">
        <v>37</v>
      </c>
      <c r="C2587">
        <v>143</v>
      </c>
      <c r="D2587" s="1" t="s">
        <v>26</v>
      </c>
      <c r="E2587" s="1">
        <v>0</v>
      </c>
      <c r="F2587" s="1" t="s">
        <v>23</v>
      </c>
      <c r="G2587">
        <v>0</v>
      </c>
      <c r="H2587" t="str">
        <f>IF(Append1[[#This Row],[number_vmail_messages]]&lt;=10, "Low",
IF(Append1[[#This Row],[number_vmail_messages]]&lt;=25, "Medium", "High"))</f>
        <v>Low</v>
      </c>
      <c r="I2587">
        <v>194.3</v>
      </c>
      <c r="J2587">
        <v>99</v>
      </c>
      <c r="K2587">
        <v>33.03</v>
      </c>
      <c r="L2587">
        <v>123.6</v>
      </c>
      <c r="M2587">
        <v>133</v>
      </c>
      <c r="N2587">
        <v>10.51</v>
      </c>
      <c r="O2587">
        <v>229.5</v>
      </c>
      <c r="P2587">
        <v>99</v>
      </c>
      <c r="Q2587">
        <v>10.33</v>
      </c>
      <c r="R2587">
        <v>10.199999999999999</v>
      </c>
      <c r="S2587">
        <v>2</v>
      </c>
      <c r="T2587">
        <v>2.75</v>
      </c>
      <c r="U2587" t="str">
        <f>IF(Append1[[#This Row],[total_intl_charge]] &lt;= MEDIAN(Append1[total_intl_charge]), "Low", "High")</f>
        <v>Low</v>
      </c>
      <c r="V2587">
        <v>2</v>
      </c>
      <c r="W2587" t="s">
        <v>23</v>
      </c>
      <c r="X2587" s="1" t="s">
        <v>23</v>
      </c>
      <c r="Y2587">
        <f>IF(Append1[[#This Row],[churn]]="yes", 1,0)</f>
        <v>0</v>
      </c>
      <c r="Z2587" t="str">
        <f>IF(Append1[[#This Row],[total_eve_charge]]&lt;=15,"Low",
IF(Append1[[#This Row],[total_eve_charge]]&lt;=19,"Medium","High"))</f>
        <v>Low</v>
      </c>
      <c r="AA2587" s="1" t="str">
        <f>IF(Append1[[#This Row],[total_day_charge]]&gt;30,"Heavy User",
IF(Append1[[#This Row],[total_eve_charge]]&gt;20,"Evening User",
IF(Append1[[#This Row],[total_night_charge]]&gt;10,"Night User","Low User")))</f>
        <v>Heavy User</v>
      </c>
    </row>
    <row r="2588" spans="1:27" hidden="1" x14ac:dyDescent="0.3">
      <c r="A2588">
        <v>1837</v>
      </c>
      <c r="B2588" s="1" t="s">
        <v>45</v>
      </c>
      <c r="C2588">
        <v>166</v>
      </c>
      <c r="D2588" s="1" t="s">
        <v>26</v>
      </c>
      <c r="E2588" s="1">
        <v>1</v>
      </c>
      <c r="F2588" s="1" t="s">
        <v>23</v>
      </c>
      <c r="G2588">
        <v>0</v>
      </c>
      <c r="H2588" t="str">
        <f>IF(Append1[[#This Row],[number_vmail_messages]]&lt;=10, "Low",
IF(Append1[[#This Row],[number_vmail_messages]]&lt;=25, "Medium", "High"))</f>
        <v>Low</v>
      </c>
      <c r="I2588">
        <v>47.7</v>
      </c>
      <c r="J2588">
        <v>89</v>
      </c>
      <c r="K2588">
        <v>8.11</v>
      </c>
      <c r="L2588">
        <v>264.39999999999998</v>
      </c>
      <c r="M2588">
        <v>95</v>
      </c>
      <c r="N2588">
        <v>22.47</v>
      </c>
      <c r="O2588">
        <v>235.2</v>
      </c>
      <c r="P2588">
        <v>97</v>
      </c>
      <c r="Q2588">
        <v>10.58</v>
      </c>
      <c r="R2588">
        <v>13.2</v>
      </c>
      <c r="S2588">
        <v>3</v>
      </c>
      <c r="T2588">
        <v>3.56</v>
      </c>
      <c r="U2588" t="str">
        <f>IF(Append1[[#This Row],[total_intl_charge]] &lt;= MEDIAN(Append1[total_intl_charge]), "Low", "High")</f>
        <v>High</v>
      </c>
      <c r="V2588">
        <v>0</v>
      </c>
      <c r="W2588" t="s">
        <v>24</v>
      </c>
      <c r="X2588" s="1" t="s">
        <v>24</v>
      </c>
      <c r="Y2588">
        <f>IF(Append1[[#This Row],[churn]]="yes", 1,0)</f>
        <v>1</v>
      </c>
      <c r="Z2588" t="str">
        <f>IF(Append1[[#This Row],[total_eve_charge]]&lt;=15,"Low",
IF(Append1[[#This Row],[total_eve_charge]]&lt;=19,"Medium","High"))</f>
        <v>High</v>
      </c>
      <c r="AA2588" s="1" t="str">
        <f>IF(Append1[[#This Row],[total_day_charge]]&gt;30,"Heavy User",
IF(Append1[[#This Row],[total_eve_charge]]&gt;20,"Evening User",
IF(Append1[[#This Row],[total_night_charge]]&gt;10,"Night User","Low User")))</f>
        <v>Evening User</v>
      </c>
    </row>
    <row r="2589" spans="1:27" hidden="1" x14ac:dyDescent="0.3">
      <c r="A2589">
        <v>1838</v>
      </c>
      <c r="B2589" s="1" t="s">
        <v>21</v>
      </c>
      <c r="C2589">
        <v>132</v>
      </c>
      <c r="D2589" s="1" t="s">
        <v>22</v>
      </c>
      <c r="E2589" s="1">
        <v>0</v>
      </c>
      <c r="F2589" s="1" t="s">
        <v>23</v>
      </c>
      <c r="G2589">
        <v>0</v>
      </c>
      <c r="H2589" t="str">
        <f>IF(Append1[[#This Row],[number_vmail_messages]]&lt;=10, "Low",
IF(Append1[[#This Row],[number_vmail_messages]]&lt;=25, "Medium", "High"))</f>
        <v>Low</v>
      </c>
      <c r="I2589">
        <v>190.1</v>
      </c>
      <c r="J2589">
        <v>105</v>
      </c>
      <c r="K2589">
        <v>32.32</v>
      </c>
      <c r="L2589">
        <v>182.2</v>
      </c>
      <c r="M2589">
        <v>116</v>
      </c>
      <c r="N2589">
        <v>15.49</v>
      </c>
      <c r="O2589">
        <v>279.8</v>
      </c>
      <c r="P2589">
        <v>105</v>
      </c>
      <c r="Q2589">
        <v>12.59</v>
      </c>
      <c r="R2589">
        <v>13</v>
      </c>
      <c r="S2589">
        <v>2</v>
      </c>
      <c r="T2589">
        <v>3.51</v>
      </c>
      <c r="U2589" t="str">
        <f>IF(Append1[[#This Row],[total_intl_charge]] &lt;= MEDIAN(Append1[total_intl_charge]), "Low", "High")</f>
        <v>High</v>
      </c>
      <c r="V2589">
        <v>1</v>
      </c>
      <c r="W2589" t="s">
        <v>23</v>
      </c>
      <c r="X2589" s="1" t="s">
        <v>23</v>
      </c>
      <c r="Y2589">
        <f>IF(Append1[[#This Row],[churn]]="yes", 1,0)</f>
        <v>0</v>
      </c>
      <c r="Z2589" t="str">
        <f>IF(Append1[[#This Row],[total_eve_charge]]&lt;=15,"Low",
IF(Append1[[#This Row],[total_eve_charge]]&lt;=19,"Medium","High"))</f>
        <v>Medium</v>
      </c>
      <c r="AA2589" s="1" t="str">
        <f>IF(Append1[[#This Row],[total_day_charge]]&gt;30,"Heavy User",
IF(Append1[[#This Row],[total_eve_charge]]&gt;20,"Evening User",
IF(Append1[[#This Row],[total_night_charge]]&gt;10,"Night User","Low User")))</f>
        <v>Heavy User</v>
      </c>
    </row>
    <row r="2590" spans="1:27" hidden="1" x14ac:dyDescent="0.3">
      <c r="A2590">
        <v>1839</v>
      </c>
      <c r="B2590" s="1" t="s">
        <v>74</v>
      </c>
      <c r="C2590">
        <v>94</v>
      </c>
      <c r="D2590" s="1" t="s">
        <v>32</v>
      </c>
      <c r="E2590" s="1">
        <v>1</v>
      </c>
      <c r="F2590" s="1" t="s">
        <v>23</v>
      </c>
      <c r="G2590">
        <v>0</v>
      </c>
      <c r="H2590" t="str">
        <f>IF(Append1[[#This Row],[number_vmail_messages]]&lt;=10, "Low",
IF(Append1[[#This Row],[number_vmail_messages]]&lt;=25, "Medium", "High"))</f>
        <v>Low</v>
      </c>
      <c r="I2590">
        <v>89.5</v>
      </c>
      <c r="J2590">
        <v>94</v>
      </c>
      <c r="K2590">
        <v>15.22</v>
      </c>
      <c r="L2590">
        <v>339.9</v>
      </c>
      <c r="M2590">
        <v>106</v>
      </c>
      <c r="N2590">
        <v>28.89</v>
      </c>
      <c r="O2590">
        <v>172.9</v>
      </c>
      <c r="P2590">
        <v>76</v>
      </c>
      <c r="Q2590">
        <v>7.78</v>
      </c>
      <c r="R2590">
        <v>7.9</v>
      </c>
      <c r="S2590">
        <v>1</v>
      </c>
      <c r="T2590">
        <v>2.13</v>
      </c>
      <c r="U2590" t="str">
        <f>IF(Append1[[#This Row],[total_intl_charge]] &lt;= MEDIAN(Append1[total_intl_charge]), "Low", "High")</f>
        <v>Low</v>
      </c>
      <c r="V2590">
        <v>1</v>
      </c>
      <c r="W2590" t="s">
        <v>24</v>
      </c>
      <c r="X2590" s="1" t="s">
        <v>24</v>
      </c>
      <c r="Y2590">
        <f>IF(Append1[[#This Row],[churn]]="yes", 1,0)</f>
        <v>1</v>
      </c>
      <c r="Z2590" t="str">
        <f>IF(Append1[[#This Row],[total_eve_charge]]&lt;=15,"Low",
IF(Append1[[#This Row],[total_eve_charge]]&lt;=19,"Medium","High"))</f>
        <v>High</v>
      </c>
      <c r="AA2590" s="1" t="str">
        <f>IF(Append1[[#This Row],[total_day_charge]]&gt;30,"Heavy User",
IF(Append1[[#This Row],[total_eve_charge]]&gt;20,"Evening User",
IF(Append1[[#This Row],[total_night_charge]]&gt;10,"Night User","Low User")))</f>
        <v>Evening User</v>
      </c>
    </row>
    <row r="2591" spans="1:27" hidden="1" x14ac:dyDescent="0.3">
      <c r="A2591">
        <v>1840</v>
      </c>
      <c r="B2591" s="1" t="s">
        <v>44</v>
      </c>
      <c r="C2591">
        <v>99</v>
      </c>
      <c r="D2591" s="1" t="s">
        <v>22</v>
      </c>
      <c r="E2591" s="1">
        <v>0</v>
      </c>
      <c r="F2591" s="1" t="s">
        <v>23</v>
      </c>
      <c r="G2591">
        <v>0</v>
      </c>
      <c r="H2591" t="str">
        <f>IF(Append1[[#This Row],[number_vmail_messages]]&lt;=10, "Low",
IF(Append1[[#This Row],[number_vmail_messages]]&lt;=25, "Medium", "High"))</f>
        <v>Low</v>
      </c>
      <c r="I2591">
        <v>182.6</v>
      </c>
      <c r="J2591">
        <v>83</v>
      </c>
      <c r="K2591">
        <v>31.04</v>
      </c>
      <c r="L2591">
        <v>154.5</v>
      </c>
      <c r="M2591">
        <v>111</v>
      </c>
      <c r="N2591">
        <v>13.13</v>
      </c>
      <c r="O2591">
        <v>196</v>
      </c>
      <c r="P2591">
        <v>57</v>
      </c>
      <c r="Q2591">
        <v>8.82</v>
      </c>
      <c r="R2591">
        <v>12.1</v>
      </c>
      <c r="S2591">
        <v>5</v>
      </c>
      <c r="T2591">
        <v>3.27</v>
      </c>
      <c r="U2591" t="str">
        <f>IF(Append1[[#This Row],[total_intl_charge]] &lt;= MEDIAN(Append1[total_intl_charge]), "Low", "High")</f>
        <v>High</v>
      </c>
      <c r="V2591">
        <v>0</v>
      </c>
      <c r="W2591" t="s">
        <v>23</v>
      </c>
      <c r="X2591" s="1" t="s">
        <v>23</v>
      </c>
      <c r="Y2591">
        <f>IF(Append1[[#This Row],[churn]]="yes", 1,0)</f>
        <v>0</v>
      </c>
      <c r="Z2591" t="str">
        <f>IF(Append1[[#This Row],[total_eve_charge]]&lt;=15,"Low",
IF(Append1[[#This Row],[total_eve_charge]]&lt;=19,"Medium","High"))</f>
        <v>Low</v>
      </c>
      <c r="AA2591" s="1" t="str">
        <f>IF(Append1[[#This Row],[total_day_charge]]&gt;30,"Heavy User",
IF(Append1[[#This Row],[total_eve_charge]]&gt;20,"Evening User",
IF(Append1[[#This Row],[total_night_charge]]&gt;10,"Night User","Low User")))</f>
        <v>Heavy User</v>
      </c>
    </row>
    <row r="2592" spans="1:27" x14ac:dyDescent="0.3">
      <c r="A2592">
        <v>1841</v>
      </c>
      <c r="B2592" s="1" t="s">
        <v>56</v>
      </c>
      <c r="C2592">
        <v>136</v>
      </c>
      <c r="D2592" s="1" t="s">
        <v>22</v>
      </c>
      <c r="E2592" s="1">
        <v>0</v>
      </c>
      <c r="F2592" s="1" t="s">
        <v>24</v>
      </c>
      <c r="G2592">
        <v>35</v>
      </c>
      <c r="H2592" t="str">
        <f>IF(Append1[[#This Row],[number_vmail_messages]]&lt;=10, "Low",
IF(Append1[[#This Row],[number_vmail_messages]]&lt;=25, "Medium", "High"))</f>
        <v>High</v>
      </c>
      <c r="I2592">
        <v>205.5</v>
      </c>
      <c r="J2592">
        <v>86</v>
      </c>
      <c r="K2592">
        <v>34.94</v>
      </c>
      <c r="L2592">
        <v>298.5</v>
      </c>
      <c r="M2592">
        <v>119</v>
      </c>
      <c r="N2592">
        <v>25.37</v>
      </c>
      <c r="O2592">
        <v>214.2</v>
      </c>
      <c r="P2592">
        <v>104</v>
      </c>
      <c r="Q2592">
        <v>9.64</v>
      </c>
      <c r="R2592">
        <v>6.9</v>
      </c>
      <c r="S2592">
        <v>4</v>
      </c>
      <c r="T2592">
        <v>1.86</v>
      </c>
      <c r="U2592" t="str">
        <f>IF(Append1[[#This Row],[total_intl_charge]] &lt;= MEDIAN(Append1[total_intl_charge]), "Low", "High")</f>
        <v>Low</v>
      </c>
      <c r="V2592">
        <v>1</v>
      </c>
      <c r="W2592" t="s">
        <v>23</v>
      </c>
      <c r="X2592" s="1" t="s">
        <v>23</v>
      </c>
      <c r="Y2592">
        <f>IF(Append1[[#This Row],[churn]]="yes", 1,0)</f>
        <v>0</v>
      </c>
      <c r="Z2592" t="str">
        <f>IF(Append1[[#This Row],[total_eve_charge]]&lt;=15,"Low",
IF(Append1[[#This Row],[total_eve_charge]]&lt;=19,"Medium","High"))</f>
        <v>High</v>
      </c>
      <c r="AA2592" s="1" t="str">
        <f>IF(Append1[[#This Row],[total_day_charge]]&gt;30,"Heavy User",
IF(Append1[[#This Row],[total_eve_charge]]&gt;20,"Evening User",
IF(Append1[[#This Row],[total_night_charge]]&gt;10,"Night User","Low User")))</f>
        <v>Heavy User</v>
      </c>
    </row>
    <row r="2593" spans="1:27" hidden="1" x14ac:dyDescent="0.3">
      <c r="A2593">
        <v>1842</v>
      </c>
      <c r="B2593" s="1" t="s">
        <v>21</v>
      </c>
      <c r="C2593">
        <v>119</v>
      </c>
      <c r="D2593" s="1" t="s">
        <v>22</v>
      </c>
      <c r="E2593" s="1">
        <v>0</v>
      </c>
      <c r="F2593" s="1" t="s">
        <v>23</v>
      </c>
      <c r="G2593">
        <v>0</v>
      </c>
      <c r="H2593" t="str">
        <f>IF(Append1[[#This Row],[number_vmail_messages]]&lt;=10, "Low",
IF(Append1[[#This Row],[number_vmail_messages]]&lt;=25, "Medium", "High"))</f>
        <v>Low</v>
      </c>
      <c r="I2593">
        <v>231.5</v>
      </c>
      <c r="J2593">
        <v>82</v>
      </c>
      <c r="K2593">
        <v>39.36</v>
      </c>
      <c r="L2593">
        <v>266.89999999999998</v>
      </c>
      <c r="M2593">
        <v>97</v>
      </c>
      <c r="N2593">
        <v>22.69</v>
      </c>
      <c r="O2593">
        <v>211</v>
      </c>
      <c r="P2593">
        <v>118</v>
      </c>
      <c r="Q2593">
        <v>9.49</v>
      </c>
      <c r="R2593">
        <v>7.4</v>
      </c>
      <c r="S2593">
        <v>10</v>
      </c>
      <c r="T2593">
        <v>2</v>
      </c>
      <c r="U2593" t="str">
        <f>IF(Append1[[#This Row],[total_intl_charge]] &lt;= MEDIAN(Append1[total_intl_charge]), "Low", "High")</f>
        <v>Low</v>
      </c>
      <c r="V2593">
        <v>1</v>
      </c>
      <c r="W2593" t="s">
        <v>23</v>
      </c>
      <c r="X2593" s="1" t="s">
        <v>23</v>
      </c>
      <c r="Y2593">
        <f>IF(Append1[[#This Row],[churn]]="yes", 1,0)</f>
        <v>0</v>
      </c>
      <c r="Z2593" t="str">
        <f>IF(Append1[[#This Row],[total_eve_charge]]&lt;=15,"Low",
IF(Append1[[#This Row],[total_eve_charge]]&lt;=19,"Medium","High"))</f>
        <v>High</v>
      </c>
      <c r="AA2593" s="1" t="str">
        <f>IF(Append1[[#This Row],[total_day_charge]]&gt;30,"Heavy User",
IF(Append1[[#This Row],[total_eve_charge]]&gt;20,"Evening User",
IF(Append1[[#This Row],[total_night_charge]]&gt;10,"Night User","Low User")))</f>
        <v>Heavy User</v>
      </c>
    </row>
    <row r="2594" spans="1:27" hidden="1" x14ac:dyDescent="0.3">
      <c r="A2594">
        <v>1843</v>
      </c>
      <c r="B2594" s="1" t="s">
        <v>72</v>
      </c>
      <c r="C2594">
        <v>115</v>
      </c>
      <c r="D2594" s="1" t="s">
        <v>26</v>
      </c>
      <c r="E2594" s="1">
        <v>1</v>
      </c>
      <c r="F2594" s="1" t="s">
        <v>23</v>
      </c>
      <c r="G2594">
        <v>0</v>
      </c>
      <c r="H2594" t="str">
        <f>IF(Append1[[#This Row],[number_vmail_messages]]&lt;=10, "Low",
IF(Append1[[#This Row],[number_vmail_messages]]&lt;=25, "Medium", "High"))</f>
        <v>Low</v>
      </c>
      <c r="I2594">
        <v>251.3</v>
      </c>
      <c r="J2594">
        <v>69</v>
      </c>
      <c r="K2594">
        <v>42.72</v>
      </c>
      <c r="L2594">
        <v>252.5</v>
      </c>
      <c r="M2594">
        <v>96</v>
      </c>
      <c r="N2594">
        <v>21.46</v>
      </c>
      <c r="O2594">
        <v>118.3</v>
      </c>
      <c r="P2594">
        <v>112</v>
      </c>
      <c r="Q2594">
        <v>5.32</v>
      </c>
      <c r="R2594">
        <v>9.9</v>
      </c>
      <c r="S2594">
        <v>1</v>
      </c>
      <c r="T2594">
        <v>2.67</v>
      </c>
      <c r="U2594" t="str">
        <f>IF(Append1[[#This Row],[total_intl_charge]] &lt;= MEDIAN(Append1[total_intl_charge]), "Low", "High")</f>
        <v>Low</v>
      </c>
      <c r="V2594">
        <v>3</v>
      </c>
      <c r="W2594" t="s">
        <v>24</v>
      </c>
      <c r="X2594" s="1" t="s">
        <v>24</v>
      </c>
      <c r="Y2594">
        <f>IF(Append1[[#This Row],[churn]]="yes", 1,0)</f>
        <v>1</v>
      </c>
      <c r="Z2594" t="str">
        <f>IF(Append1[[#This Row],[total_eve_charge]]&lt;=15,"Low",
IF(Append1[[#This Row],[total_eve_charge]]&lt;=19,"Medium","High"))</f>
        <v>High</v>
      </c>
      <c r="AA2594" s="1" t="str">
        <f>IF(Append1[[#This Row],[total_day_charge]]&gt;30,"Heavy User",
IF(Append1[[#This Row],[total_eve_charge]]&gt;20,"Evening User",
IF(Append1[[#This Row],[total_night_charge]]&gt;10,"Night User","Low User")))</f>
        <v>Heavy User</v>
      </c>
    </row>
    <row r="2595" spans="1:27" hidden="1" x14ac:dyDescent="0.3">
      <c r="A2595">
        <v>1844</v>
      </c>
      <c r="B2595" s="1" t="s">
        <v>43</v>
      </c>
      <c r="C2595">
        <v>160</v>
      </c>
      <c r="D2595" s="1" t="s">
        <v>22</v>
      </c>
      <c r="E2595" s="1">
        <v>0</v>
      </c>
      <c r="F2595" s="1" t="s">
        <v>23</v>
      </c>
      <c r="G2595">
        <v>0</v>
      </c>
      <c r="H2595" t="str">
        <f>IF(Append1[[#This Row],[number_vmail_messages]]&lt;=10, "Low",
IF(Append1[[#This Row],[number_vmail_messages]]&lt;=25, "Medium", "High"))</f>
        <v>Low</v>
      </c>
      <c r="I2595">
        <v>171.2</v>
      </c>
      <c r="J2595">
        <v>103</v>
      </c>
      <c r="K2595">
        <v>29.1</v>
      </c>
      <c r="L2595">
        <v>243.5</v>
      </c>
      <c r="M2595">
        <v>121</v>
      </c>
      <c r="N2595">
        <v>20.7</v>
      </c>
      <c r="O2595">
        <v>178.2</v>
      </c>
      <c r="P2595">
        <v>92</v>
      </c>
      <c r="Q2595">
        <v>8.02</v>
      </c>
      <c r="R2595">
        <v>13</v>
      </c>
      <c r="S2595">
        <v>3</v>
      </c>
      <c r="T2595">
        <v>3.51</v>
      </c>
      <c r="U2595" t="str">
        <f>IF(Append1[[#This Row],[total_intl_charge]] &lt;= MEDIAN(Append1[total_intl_charge]), "Low", "High")</f>
        <v>High</v>
      </c>
      <c r="V2595">
        <v>2</v>
      </c>
      <c r="W2595" t="s">
        <v>23</v>
      </c>
      <c r="X2595" s="1" t="s">
        <v>23</v>
      </c>
      <c r="Y2595">
        <f>IF(Append1[[#This Row],[churn]]="yes", 1,0)</f>
        <v>0</v>
      </c>
      <c r="Z2595" t="str">
        <f>IF(Append1[[#This Row],[total_eve_charge]]&lt;=15,"Low",
IF(Append1[[#This Row],[total_eve_charge]]&lt;=19,"Medium","High"))</f>
        <v>High</v>
      </c>
      <c r="AA2595" s="1" t="str">
        <f>IF(Append1[[#This Row],[total_day_charge]]&gt;30,"Heavy User",
IF(Append1[[#This Row],[total_eve_charge]]&gt;20,"Evening User",
IF(Append1[[#This Row],[total_night_charge]]&gt;10,"Night User","Low User")))</f>
        <v>Evening User</v>
      </c>
    </row>
    <row r="2596" spans="1:27" hidden="1" x14ac:dyDescent="0.3">
      <c r="A2596">
        <v>1845</v>
      </c>
      <c r="B2596" s="1" t="s">
        <v>66</v>
      </c>
      <c r="C2596">
        <v>120</v>
      </c>
      <c r="D2596" s="1" t="s">
        <v>26</v>
      </c>
      <c r="E2596" s="1">
        <v>0</v>
      </c>
      <c r="F2596" s="1" t="s">
        <v>23</v>
      </c>
      <c r="G2596">
        <v>0</v>
      </c>
      <c r="H2596" t="str">
        <f>IF(Append1[[#This Row],[number_vmail_messages]]&lt;=10, "Low",
IF(Append1[[#This Row],[number_vmail_messages]]&lt;=25, "Medium", "High"))</f>
        <v>Low</v>
      </c>
      <c r="I2596">
        <v>134.80000000000001</v>
      </c>
      <c r="J2596">
        <v>94</v>
      </c>
      <c r="K2596">
        <v>22.92</v>
      </c>
      <c r="L2596">
        <v>204.1</v>
      </c>
      <c r="M2596">
        <v>106</v>
      </c>
      <c r="N2596">
        <v>17.350000000000001</v>
      </c>
      <c r="O2596">
        <v>238.4</v>
      </c>
      <c r="P2596">
        <v>109</v>
      </c>
      <c r="Q2596">
        <v>10.73</v>
      </c>
      <c r="R2596">
        <v>6.7</v>
      </c>
      <c r="S2596">
        <v>8</v>
      </c>
      <c r="T2596">
        <v>1.81</v>
      </c>
      <c r="U2596" t="str">
        <f>IF(Append1[[#This Row],[total_intl_charge]] &lt;= MEDIAN(Append1[total_intl_charge]), "Low", "High")</f>
        <v>Low</v>
      </c>
      <c r="V2596">
        <v>1</v>
      </c>
      <c r="W2596" t="s">
        <v>23</v>
      </c>
      <c r="X2596" s="1" t="s">
        <v>23</v>
      </c>
      <c r="Y2596">
        <f>IF(Append1[[#This Row],[churn]]="yes", 1,0)</f>
        <v>0</v>
      </c>
      <c r="Z2596" t="str">
        <f>IF(Append1[[#This Row],[total_eve_charge]]&lt;=15,"Low",
IF(Append1[[#This Row],[total_eve_charge]]&lt;=19,"Medium","High"))</f>
        <v>Medium</v>
      </c>
      <c r="AA2596" s="1" t="str">
        <f>IF(Append1[[#This Row],[total_day_charge]]&gt;30,"Heavy User",
IF(Append1[[#This Row],[total_eve_charge]]&gt;20,"Evening User",
IF(Append1[[#This Row],[total_night_charge]]&gt;10,"Night User","Low User")))</f>
        <v>Night User</v>
      </c>
    </row>
    <row r="2597" spans="1:27" hidden="1" x14ac:dyDescent="0.3">
      <c r="A2597">
        <v>1846</v>
      </c>
      <c r="B2597" s="1" t="s">
        <v>71</v>
      </c>
      <c r="C2597">
        <v>173</v>
      </c>
      <c r="D2597" s="1" t="s">
        <v>22</v>
      </c>
      <c r="E2597" s="1">
        <v>0</v>
      </c>
      <c r="F2597" s="1" t="s">
        <v>23</v>
      </c>
      <c r="G2597">
        <v>0</v>
      </c>
      <c r="H2597" t="str">
        <f>IF(Append1[[#This Row],[number_vmail_messages]]&lt;=10, "Low",
IF(Append1[[#This Row],[number_vmail_messages]]&lt;=25, "Medium", "High"))</f>
        <v>Low</v>
      </c>
      <c r="I2597">
        <v>191.4</v>
      </c>
      <c r="J2597">
        <v>114</v>
      </c>
      <c r="K2597">
        <v>32.54</v>
      </c>
      <c r="L2597">
        <v>168.5</v>
      </c>
      <c r="M2597">
        <v>138</v>
      </c>
      <c r="N2597">
        <v>14.32</v>
      </c>
      <c r="O2597">
        <v>109.3</v>
      </c>
      <c r="P2597">
        <v>99</v>
      </c>
      <c r="Q2597">
        <v>4.92</v>
      </c>
      <c r="R2597">
        <v>10.3</v>
      </c>
      <c r="S2597">
        <v>3</v>
      </c>
      <c r="T2597">
        <v>2.78</v>
      </c>
      <c r="U2597" t="str">
        <f>IF(Append1[[#This Row],[total_intl_charge]] &lt;= MEDIAN(Append1[total_intl_charge]), "Low", "High")</f>
        <v>Low</v>
      </c>
      <c r="V2597">
        <v>1</v>
      </c>
      <c r="W2597" t="s">
        <v>23</v>
      </c>
      <c r="X2597" s="1" t="s">
        <v>23</v>
      </c>
      <c r="Y2597">
        <f>IF(Append1[[#This Row],[churn]]="yes", 1,0)</f>
        <v>0</v>
      </c>
      <c r="Z2597" t="str">
        <f>IF(Append1[[#This Row],[total_eve_charge]]&lt;=15,"Low",
IF(Append1[[#This Row],[total_eve_charge]]&lt;=19,"Medium","High"))</f>
        <v>Low</v>
      </c>
      <c r="AA2597" s="1" t="str">
        <f>IF(Append1[[#This Row],[total_day_charge]]&gt;30,"Heavy User",
IF(Append1[[#This Row],[total_eve_charge]]&gt;20,"Evening User",
IF(Append1[[#This Row],[total_night_charge]]&gt;10,"Night User","Low User")))</f>
        <v>Heavy User</v>
      </c>
    </row>
    <row r="2598" spans="1:27" hidden="1" x14ac:dyDescent="0.3">
      <c r="A2598">
        <v>1847</v>
      </c>
      <c r="B2598" s="1" t="s">
        <v>30</v>
      </c>
      <c r="C2598">
        <v>156</v>
      </c>
      <c r="D2598" s="1" t="s">
        <v>22</v>
      </c>
      <c r="E2598" s="1">
        <v>0</v>
      </c>
      <c r="F2598" s="1" t="s">
        <v>23</v>
      </c>
      <c r="G2598">
        <v>0</v>
      </c>
      <c r="H2598" t="str">
        <f>IF(Append1[[#This Row],[number_vmail_messages]]&lt;=10, "Low",
IF(Append1[[#This Row],[number_vmail_messages]]&lt;=25, "Medium", "High"))</f>
        <v>Low</v>
      </c>
      <c r="I2598">
        <v>174.5</v>
      </c>
      <c r="J2598">
        <v>65</v>
      </c>
      <c r="K2598">
        <v>29.67</v>
      </c>
      <c r="L2598">
        <v>197.4</v>
      </c>
      <c r="M2598">
        <v>116</v>
      </c>
      <c r="N2598">
        <v>16.78</v>
      </c>
      <c r="O2598">
        <v>238.5</v>
      </c>
      <c r="P2598">
        <v>86</v>
      </c>
      <c r="Q2598">
        <v>10.73</v>
      </c>
      <c r="R2598">
        <v>10.6</v>
      </c>
      <c r="S2598">
        <v>2</v>
      </c>
      <c r="T2598">
        <v>2.86</v>
      </c>
      <c r="U2598" t="str">
        <f>IF(Append1[[#This Row],[total_intl_charge]] &lt;= MEDIAN(Append1[total_intl_charge]), "Low", "High")</f>
        <v>High</v>
      </c>
      <c r="V2598">
        <v>0</v>
      </c>
      <c r="W2598" t="s">
        <v>23</v>
      </c>
      <c r="X2598" s="1" t="s">
        <v>23</v>
      </c>
      <c r="Y2598">
        <f>IF(Append1[[#This Row],[churn]]="yes", 1,0)</f>
        <v>0</v>
      </c>
      <c r="Z2598" t="str">
        <f>IF(Append1[[#This Row],[total_eve_charge]]&lt;=15,"Low",
IF(Append1[[#This Row],[total_eve_charge]]&lt;=19,"Medium","High"))</f>
        <v>Medium</v>
      </c>
      <c r="AA2598" s="1" t="str">
        <f>IF(Append1[[#This Row],[total_day_charge]]&gt;30,"Heavy User",
IF(Append1[[#This Row],[total_eve_charge]]&gt;20,"Evening User",
IF(Append1[[#This Row],[total_night_charge]]&gt;10,"Night User","Low User")))</f>
        <v>Night User</v>
      </c>
    </row>
    <row r="2599" spans="1:27" hidden="1" x14ac:dyDescent="0.3">
      <c r="A2599">
        <v>1848</v>
      </c>
      <c r="B2599" s="1" t="s">
        <v>44</v>
      </c>
      <c r="C2599">
        <v>70</v>
      </c>
      <c r="D2599" s="1" t="s">
        <v>22</v>
      </c>
      <c r="E2599" s="1">
        <v>0</v>
      </c>
      <c r="F2599" s="1" t="s">
        <v>23</v>
      </c>
      <c r="G2599">
        <v>0</v>
      </c>
      <c r="H2599" t="str">
        <f>IF(Append1[[#This Row],[number_vmail_messages]]&lt;=10, "Low",
IF(Append1[[#This Row],[number_vmail_messages]]&lt;=25, "Medium", "High"))</f>
        <v>Low</v>
      </c>
      <c r="I2599">
        <v>177.4</v>
      </c>
      <c r="J2599">
        <v>125</v>
      </c>
      <c r="K2599">
        <v>30.16</v>
      </c>
      <c r="L2599">
        <v>226.2</v>
      </c>
      <c r="M2599">
        <v>104</v>
      </c>
      <c r="N2599">
        <v>19.23</v>
      </c>
      <c r="O2599">
        <v>254.1</v>
      </c>
      <c r="P2599">
        <v>72</v>
      </c>
      <c r="Q2599">
        <v>11.43</v>
      </c>
      <c r="R2599">
        <v>10.9</v>
      </c>
      <c r="S2599">
        <v>4</v>
      </c>
      <c r="T2599">
        <v>2.94</v>
      </c>
      <c r="U2599" t="str">
        <f>IF(Append1[[#This Row],[total_intl_charge]] &lt;= MEDIAN(Append1[total_intl_charge]), "Low", "High")</f>
        <v>High</v>
      </c>
      <c r="V2599">
        <v>0</v>
      </c>
      <c r="W2599" t="s">
        <v>23</v>
      </c>
      <c r="X2599" s="1" t="s">
        <v>23</v>
      </c>
      <c r="Y2599">
        <f>IF(Append1[[#This Row],[churn]]="yes", 1,0)</f>
        <v>0</v>
      </c>
      <c r="Z2599" t="str">
        <f>IF(Append1[[#This Row],[total_eve_charge]]&lt;=15,"Low",
IF(Append1[[#This Row],[total_eve_charge]]&lt;=19,"Medium","High"))</f>
        <v>High</v>
      </c>
      <c r="AA2599" s="1" t="str">
        <f>IF(Append1[[#This Row],[total_day_charge]]&gt;30,"Heavy User",
IF(Append1[[#This Row],[total_eve_charge]]&gt;20,"Evening User",
IF(Append1[[#This Row],[total_night_charge]]&gt;10,"Night User","Low User")))</f>
        <v>Heavy User</v>
      </c>
    </row>
    <row r="2600" spans="1:27" hidden="1" x14ac:dyDescent="0.3">
      <c r="A2600">
        <v>1849</v>
      </c>
      <c r="B2600" s="1" t="s">
        <v>74</v>
      </c>
      <c r="C2600">
        <v>41</v>
      </c>
      <c r="D2600" s="1" t="s">
        <v>26</v>
      </c>
      <c r="E2600" s="1">
        <v>0</v>
      </c>
      <c r="F2600" s="1" t="s">
        <v>23</v>
      </c>
      <c r="G2600">
        <v>0</v>
      </c>
      <c r="H2600" t="str">
        <f>IF(Append1[[#This Row],[number_vmail_messages]]&lt;=10, "Low",
IF(Append1[[#This Row],[number_vmail_messages]]&lt;=25, "Medium", "High"))</f>
        <v>Low</v>
      </c>
      <c r="I2600">
        <v>182.1</v>
      </c>
      <c r="J2600">
        <v>89</v>
      </c>
      <c r="K2600">
        <v>30.96</v>
      </c>
      <c r="L2600">
        <v>211.5</v>
      </c>
      <c r="M2600">
        <v>104</v>
      </c>
      <c r="N2600">
        <v>17.98</v>
      </c>
      <c r="O2600">
        <v>207.4</v>
      </c>
      <c r="P2600">
        <v>124</v>
      </c>
      <c r="Q2600">
        <v>9.33</v>
      </c>
      <c r="R2600">
        <v>6.8</v>
      </c>
      <c r="S2600">
        <v>1</v>
      </c>
      <c r="T2600">
        <v>1.84</v>
      </c>
      <c r="U2600" t="str">
        <f>IF(Append1[[#This Row],[total_intl_charge]] &lt;= MEDIAN(Append1[total_intl_charge]), "Low", "High")</f>
        <v>Low</v>
      </c>
      <c r="V2600">
        <v>1</v>
      </c>
      <c r="W2600" t="s">
        <v>23</v>
      </c>
      <c r="X2600" s="1" t="s">
        <v>23</v>
      </c>
      <c r="Y2600">
        <f>IF(Append1[[#This Row],[churn]]="yes", 1,0)</f>
        <v>0</v>
      </c>
      <c r="Z2600" t="str">
        <f>IF(Append1[[#This Row],[total_eve_charge]]&lt;=15,"Low",
IF(Append1[[#This Row],[total_eve_charge]]&lt;=19,"Medium","High"))</f>
        <v>Medium</v>
      </c>
      <c r="AA2600" s="1" t="str">
        <f>IF(Append1[[#This Row],[total_day_charge]]&gt;30,"Heavy User",
IF(Append1[[#This Row],[total_eve_charge]]&gt;20,"Evening User",
IF(Append1[[#This Row],[total_night_charge]]&gt;10,"Night User","Low User")))</f>
        <v>Heavy User</v>
      </c>
    </row>
    <row r="2601" spans="1:27" hidden="1" x14ac:dyDescent="0.3">
      <c r="A2601">
        <v>1850</v>
      </c>
      <c r="B2601" s="1" t="s">
        <v>25</v>
      </c>
      <c r="C2601">
        <v>132</v>
      </c>
      <c r="D2601" s="1" t="s">
        <v>32</v>
      </c>
      <c r="E2601" s="1">
        <v>0</v>
      </c>
      <c r="F2601" s="1" t="s">
        <v>23</v>
      </c>
      <c r="G2601">
        <v>0</v>
      </c>
      <c r="H2601" t="str">
        <f>IF(Append1[[#This Row],[number_vmail_messages]]&lt;=10, "Low",
IF(Append1[[#This Row],[number_vmail_messages]]&lt;=25, "Medium", "High"))</f>
        <v>Low</v>
      </c>
      <c r="I2601">
        <v>222.4</v>
      </c>
      <c r="J2601">
        <v>85</v>
      </c>
      <c r="K2601">
        <v>37.81</v>
      </c>
      <c r="L2601">
        <v>165.4</v>
      </c>
      <c r="M2601">
        <v>76</v>
      </c>
      <c r="N2601">
        <v>14.06</v>
      </c>
      <c r="O2601">
        <v>208.4</v>
      </c>
      <c r="P2601">
        <v>97</v>
      </c>
      <c r="Q2601">
        <v>9.3800000000000008</v>
      </c>
      <c r="R2601">
        <v>11.2</v>
      </c>
      <c r="S2601">
        <v>4</v>
      </c>
      <c r="T2601">
        <v>3.02</v>
      </c>
      <c r="U2601" t="str">
        <f>IF(Append1[[#This Row],[total_intl_charge]] &lt;= MEDIAN(Append1[total_intl_charge]), "Low", "High")</f>
        <v>High</v>
      </c>
      <c r="V2601">
        <v>0</v>
      </c>
      <c r="W2601" t="s">
        <v>23</v>
      </c>
      <c r="X2601" s="1" t="s">
        <v>23</v>
      </c>
      <c r="Y2601">
        <f>IF(Append1[[#This Row],[churn]]="yes", 1,0)</f>
        <v>0</v>
      </c>
      <c r="Z2601" t="str">
        <f>IF(Append1[[#This Row],[total_eve_charge]]&lt;=15,"Low",
IF(Append1[[#This Row],[total_eve_charge]]&lt;=19,"Medium","High"))</f>
        <v>Low</v>
      </c>
      <c r="AA2601" s="1" t="str">
        <f>IF(Append1[[#This Row],[total_day_charge]]&gt;30,"Heavy User",
IF(Append1[[#This Row],[total_eve_charge]]&gt;20,"Evening User",
IF(Append1[[#This Row],[total_night_charge]]&gt;10,"Night User","Low User")))</f>
        <v>Heavy User</v>
      </c>
    </row>
    <row r="2602" spans="1:27" hidden="1" x14ac:dyDescent="0.3">
      <c r="A2602">
        <v>1851</v>
      </c>
      <c r="B2602" s="1" t="s">
        <v>48</v>
      </c>
      <c r="C2602">
        <v>93</v>
      </c>
      <c r="D2602" s="1" t="s">
        <v>22</v>
      </c>
      <c r="E2602" s="1">
        <v>0</v>
      </c>
      <c r="F2602" s="1" t="s">
        <v>23</v>
      </c>
      <c r="G2602">
        <v>0</v>
      </c>
      <c r="H2602" t="str">
        <f>IF(Append1[[#This Row],[number_vmail_messages]]&lt;=10, "Low",
IF(Append1[[#This Row],[number_vmail_messages]]&lt;=25, "Medium", "High"))</f>
        <v>Low</v>
      </c>
      <c r="I2602">
        <v>164.9</v>
      </c>
      <c r="J2602">
        <v>68</v>
      </c>
      <c r="K2602">
        <v>28.03</v>
      </c>
      <c r="L2602">
        <v>210.4</v>
      </c>
      <c r="M2602">
        <v>86</v>
      </c>
      <c r="N2602">
        <v>17.88</v>
      </c>
      <c r="O2602">
        <v>229.4</v>
      </c>
      <c r="P2602">
        <v>104</v>
      </c>
      <c r="Q2602">
        <v>10.32</v>
      </c>
      <c r="R2602">
        <v>7.8</v>
      </c>
      <c r="S2602">
        <v>4</v>
      </c>
      <c r="T2602">
        <v>2.11</v>
      </c>
      <c r="U2602" t="str">
        <f>IF(Append1[[#This Row],[total_intl_charge]] &lt;= MEDIAN(Append1[total_intl_charge]), "Low", "High")</f>
        <v>Low</v>
      </c>
      <c r="V2602">
        <v>2</v>
      </c>
      <c r="W2602" t="s">
        <v>23</v>
      </c>
      <c r="X2602" s="1" t="s">
        <v>23</v>
      </c>
      <c r="Y2602">
        <f>IF(Append1[[#This Row],[churn]]="yes", 1,0)</f>
        <v>0</v>
      </c>
      <c r="Z2602" t="str">
        <f>IF(Append1[[#This Row],[total_eve_charge]]&lt;=15,"Low",
IF(Append1[[#This Row],[total_eve_charge]]&lt;=19,"Medium","High"))</f>
        <v>Medium</v>
      </c>
      <c r="AA2602" s="1" t="str">
        <f>IF(Append1[[#This Row],[total_day_charge]]&gt;30,"Heavy User",
IF(Append1[[#This Row],[total_eve_charge]]&gt;20,"Evening User",
IF(Append1[[#This Row],[total_night_charge]]&gt;10,"Night User","Low User")))</f>
        <v>Night User</v>
      </c>
    </row>
    <row r="2603" spans="1:27" hidden="1" x14ac:dyDescent="0.3">
      <c r="A2603">
        <v>1852</v>
      </c>
      <c r="B2603" s="1" t="s">
        <v>67</v>
      </c>
      <c r="C2603">
        <v>109</v>
      </c>
      <c r="D2603" s="1" t="s">
        <v>22</v>
      </c>
      <c r="E2603" s="1">
        <v>0</v>
      </c>
      <c r="F2603" s="1" t="s">
        <v>23</v>
      </c>
      <c r="G2603">
        <v>0</v>
      </c>
      <c r="H2603" t="str">
        <f>IF(Append1[[#This Row],[number_vmail_messages]]&lt;=10, "Low",
IF(Append1[[#This Row],[number_vmail_messages]]&lt;=25, "Medium", "High"))</f>
        <v>Low</v>
      </c>
      <c r="I2603">
        <v>193.6</v>
      </c>
      <c r="J2603">
        <v>58</v>
      </c>
      <c r="K2603">
        <v>32.909999999999997</v>
      </c>
      <c r="L2603">
        <v>148.69999999999999</v>
      </c>
      <c r="M2603">
        <v>115</v>
      </c>
      <c r="N2603">
        <v>12.64</v>
      </c>
      <c r="O2603">
        <v>282.5</v>
      </c>
      <c r="P2603">
        <v>105</v>
      </c>
      <c r="Q2603">
        <v>12.71</v>
      </c>
      <c r="R2603">
        <v>13.1</v>
      </c>
      <c r="S2603">
        <v>1</v>
      </c>
      <c r="T2603">
        <v>3.54</v>
      </c>
      <c r="U2603" t="str">
        <f>IF(Append1[[#This Row],[total_intl_charge]] &lt;= MEDIAN(Append1[total_intl_charge]), "Low", "High")</f>
        <v>High</v>
      </c>
      <c r="V2603">
        <v>2</v>
      </c>
      <c r="W2603" t="s">
        <v>23</v>
      </c>
      <c r="X2603" s="1" t="s">
        <v>23</v>
      </c>
      <c r="Y2603">
        <f>IF(Append1[[#This Row],[churn]]="yes", 1,0)</f>
        <v>0</v>
      </c>
      <c r="Z2603" t="str">
        <f>IF(Append1[[#This Row],[total_eve_charge]]&lt;=15,"Low",
IF(Append1[[#This Row],[total_eve_charge]]&lt;=19,"Medium","High"))</f>
        <v>Low</v>
      </c>
      <c r="AA2603" s="1" t="str">
        <f>IF(Append1[[#This Row],[total_day_charge]]&gt;30,"Heavy User",
IF(Append1[[#This Row],[total_eve_charge]]&gt;20,"Evening User",
IF(Append1[[#This Row],[total_night_charge]]&gt;10,"Night User","Low User")))</f>
        <v>Heavy User</v>
      </c>
    </row>
    <row r="2604" spans="1:27" hidden="1" x14ac:dyDescent="0.3">
      <c r="A2604">
        <v>1853</v>
      </c>
      <c r="B2604" s="1" t="s">
        <v>36</v>
      </c>
      <c r="C2604">
        <v>80</v>
      </c>
      <c r="D2604" s="1" t="s">
        <v>26</v>
      </c>
      <c r="E2604" s="1">
        <v>0</v>
      </c>
      <c r="F2604" s="1" t="s">
        <v>23</v>
      </c>
      <c r="G2604">
        <v>0</v>
      </c>
      <c r="H2604" t="str">
        <f>IF(Append1[[#This Row],[number_vmail_messages]]&lt;=10, "Low",
IF(Append1[[#This Row],[number_vmail_messages]]&lt;=25, "Medium", "High"))</f>
        <v>Low</v>
      </c>
      <c r="I2604">
        <v>101.1</v>
      </c>
      <c r="J2604">
        <v>121</v>
      </c>
      <c r="K2604">
        <v>17.190000000000001</v>
      </c>
      <c r="L2604">
        <v>263.2</v>
      </c>
      <c r="M2604">
        <v>110</v>
      </c>
      <c r="N2604">
        <v>22.37</v>
      </c>
      <c r="O2604">
        <v>137.69999999999999</v>
      </c>
      <c r="P2604">
        <v>74</v>
      </c>
      <c r="Q2604">
        <v>6.2</v>
      </c>
      <c r="R2604">
        <v>7.3</v>
      </c>
      <c r="S2604">
        <v>5</v>
      </c>
      <c r="T2604">
        <v>1.97</v>
      </c>
      <c r="U2604" t="str">
        <f>IF(Append1[[#This Row],[total_intl_charge]] &lt;= MEDIAN(Append1[total_intl_charge]), "Low", "High")</f>
        <v>Low</v>
      </c>
      <c r="V2604">
        <v>0</v>
      </c>
      <c r="W2604" t="s">
        <v>23</v>
      </c>
      <c r="X2604" s="1" t="s">
        <v>23</v>
      </c>
      <c r="Y2604">
        <f>IF(Append1[[#This Row],[churn]]="yes", 1,0)</f>
        <v>0</v>
      </c>
      <c r="Z2604" t="str">
        <f>IF(Append1[[#This Row],[total_eve_charge]]&lt;=15,"Low",
IF(Append1[[#This Row],[total_eve_charge]]&lt;=19,"Medium","High"))</f>
        <v>High</v>
      </c>
      <c r="AA2604" s="1" t="str">
        <f>IF(Append1[[#This Row],[total_day_charge]]&gt;30,"Heavy User",
IF(Append1[[#This Row],[total_eve_charge]]&gt;20,"Evening User",
IF(Append1[[#This Row],[total_night_charge]]&gt;10,"Night User","Low User")))</f>
        <v>Evening User</v>
      </c>
    </row>
    <row r="2605" spans="1:27" x14ac:dyDescent="0.3">
      <c r="A2605">
        <v>1854</v>
      </c>
      <c r="B2605" s="1" t="s">
        <v>58</v>
      </c>
      <c r="C2605">
        <v>54</v>
      </c>
      <c r="D2605" s="1" t="s">
        <v>22</v>
      </c>
      <c r="E2605" s="1">
        <v>0</v>
      </c>
      <c r="F2605" s="1" t="s">
        <v>24</v>
      </c>
      <c r="G2605">
        <v>24</v>
      </c>
      <c r="H2605" t="str">
        <f>IF(Append1[[#This Row],[number_vmail_messages]]&lt;=10, "Low",
IF(Append1[[#This Row],[number_vmail_messages]]&lt;=25, "Medium", "High"))</f>
        <v>Medium</v>
      </c>
      <c r="I2605">
        <v>92.3</v>
      </c>
      <c r="J2605">
        <v>88</v>
      </c>
      <c r="K2605">
        <v>15.69</v>
      </c>
      <c r="L2605">
        <v>193.1</v>
      </c>
      <c r="M2605">
        <v>98</v>
      </c>
      <c r="N2605">
        <v>16.41</v>
      </c>
      <c r="O2605">
        <v>99.3</v>
      </c>
      <c r="P2605">
        <v>119</v>
      </c>
      <c r="Q2605">
        <v>4.47</v>
      </c>
      <c r="R2605">
        <v>11.6</v>
      </c>
      <c r="S2605">
        <v>3</v>
      </c>
      <c r="T2605">
        <v>3.13</v>
      </c>
      <c r="U2605" t="str">
        <f>IF(Append1[[#This Row],[total_intl_charge]] &lt;= MEDIAN(Append1[total_intl_charge]), "Low", "High")</f>
        <v>High</v>
      </c>
      <c r="V2605">
        <v>2</v>
      </c>
      <c r="W2605" t="s">
        <v>23</v>
      </c>
      <c r="X2605" s="1" t="s">
        <v>23</v>
      </c>
      <c r="Y2605">
        <f>IF(Append1[[#This Row],[churn]]="yes", 1,0)</f>
        <v>0</v>
      </c>
      <c r="Z2605" t="str">
        <f>IF(Append1[[#This Row],[total_eve_charge]]&lt;=15,"Low",
IF(Append1[[#This Row],[total_eve_charge]]&lt;=19,"Medium","High"))</f>
        <v>Medium</v>
      </c>
      <c r="AA2605" s="1" t="str">
        <f>IF(Append1[[#This Row],[total_day_charge]]&gt;30,"Heavy User",
IF(Append1[[#This Row],[total_eve_charge]]&gt;20,"Evening User",
IF(Append1[[#This Row],[total_night_charge]]&gt;10,"Night User","Low User")))</f>
        <v>Low User</v>
      </c>
    </row>
    <row r="2606" spans="1:27" hidden="1" x14ac:dyDescent="0.3">
      <c r="A2606">
        <v>1855</v>
      </c>
      <c r="B2606" s="1" t="s">
        <v>25</v>
      </c>
      <c r="C2606">
        <v>121</v>
      </c>
      <c r="D2606" s="1" t="s">
        <v>22</v>
      </c>
      <c r="E2606" s="1">
        <v>0</v>
      </c>
      <c r="F2606" s="1" t="s">
        <v>23</v>
      </c>
      <c r="G2606">
        <v>0</v>
      </c>
      <c r="H2606" t="str">
        <f>IF(Append1[[#This Row],[number_vmail_messages]]&lt;=10, "Low",
IF(Append1[[#This Row],[number_vmail_messages]]&lt;=25, "Medium", "High"))</f>
        <v>Low</v>
      </c>
      <c r="I2606">
        <v>168.9</v>
      </c>
      <c r="J2606">
        <v>128</v>
      </c>
      <c r="K2606">
        <v>28.71</v>
      </c>
      <c r="L2606">
        <v>123.9</v>
      </c>
      <c r="M2606">
        <v>99</v>
      </c>
      <c r="N2606">
        <v>10.53</v>
      </c>
      <c r="O2606">
        <v>266.3</v>
      </c>
      <c r="P2606">
        <v>105</v>
      </c>
      <c r="Q2606">
        <v>11.98</v>
      </c>
      <c r="R2606">
        <v>2.9</v>
      </c>
      <c r="S2606">
        <v>7</v>
      </c>
      <c r="T2606">
        <v>0.78</v>
      </c>
      <c r="U2606" t="str">
        <f>IF(Append1[[#This Row],[total_intl_charge]] &lt;= MEDIAN(Append1[total_intl_charge]), "Low", "High")</f>
        <v>Low</v>
      </c>
      <c r="V2606">
        <v>2</v>
      </c>
      <c r="W2606" t="s">
        <v>23</v>
      </c>
      <c r="X2606" s="1" t="s">
        <v>23</v>
      </c>
      <c r="Y2606">
        <f>IF(Append1[[#This Row],[churn]]="yes", 1,0)</f>
        <v>0</v>
      </c>
      <c r="Z2606" t="str">
        <f>IF(Append1[[#This Row],[total_eve_charge]]&lt;=15,"Low",
IF(Append1[[#This Row],[total_eve_charge]]&lt;=19,"Medium","High"))</f>
        <v>Low</v>
      </c>
      <c r="AA2606" s="1" t="str">
        <f>IF(Append1[[#This Row],[total_day_charge]]&gt;30,"Heavy User",
IF(Append1[[#This Row],[total_eve_charge]]&gt;20,"Evening User",
IF(Append1[[#This Row],[total_night_charge]]&gt;10,"Night User","Low User")))</f>
        <v>Night User</v>
      </c>
    </row>
    <row r="2607" spans="1:27" x14ac:dyDescent="0.3">
      <c r="A2607">
        <v>1856</v>
      </c>
      <c r="B2607" s="1" t="s">
        <v>69</v>
      </c>
      <c r="C2607">
        <v>157</v>
      </c>
      <c r="D2607" s="1" t="s">
        <v>26</v>
      </c>
      <c r="E2607" s="1">
        <v>0</v>
      </c>
      <c r="F2607" s="1" t="s">
        <v>24</v>
      </c>
      <c r="G2607">
        <v>29</v>
      </c>
      <c r="H2607" t="str">
        <f>IF(Append1[[#This Row],[number_vmail_messages]]&lt;=10, "Low",
IF(Append1[[#This Row],[number_vmail_messages]]&lt;=25, "Medium", "High"))</f>
        <v>High</v>
      </c>
      <c r="I2607">
        <v>219.2</v>
      </c>
      <c r="J2607">
        <v>102</v>
      </c>
      <c r="K2607">
        <v>37.26</v>
      </c>
      <c r="L2607">
        <v>206</v>
      </c>
      <c r="M2607">
        <v>109</v>
      </c>
      <c r="N2607">
        <v>17.510000000000002</v>
      </c>
      <c r="O2607">
        <v>192.4</v>
      </c>
      <c r="P2607">
        <v>117</v>
      </c>
      <c r="Q2607">
        <v>8.66</v>
      </c>
      <c r="R2607">
        <v>15</v>
      </c>
      <c r="S2607">
        <v>5</v>
      </c>
      <c r="T2607">
        <v>4.05</v>
      </c>
      <c r="U2607" t="str">
        <f>IF(Append1[[#This Row],[total_intl_charge]] &lt;= MEDIAN(Append1[total_intl_charge]), "Low", "High")</f>
        <v>High</v>
      </c>
      <c r="V2607">
        <v>1</v>
      </c>
      <c r="W2607" t="s">
        <v>23</v>
      </c>
      <c r="X2607" s="1" t="s">
        <v>23</v>
      </c>
      <c r="Y2607">
        <f>IF(Append1[[#This Row],[churn]]="yes", 1,0)</f>
        <v>0</v>
      </c>
      <c r="Z2607" t="str">
        <f>IF(Append1[[#This Row],[total_eve_charge]]&lt;=15,"Low",
IF(Append1[[#This Row],[total_eve_charge]]&lt;=19,"Medium","High"))</f>
        <v>Medium</v>
      </c>
      <c r="AA2607" s="1" t="str">
        <f>IF(Append1[[#This Row],[total_day_charge]]&gt;30,"Heavy User",
IF(Append1[[#This Row],[total_eve_charge]]&gt;20,"Evening User",
IF(Append1[[#This Row],[total_night_charge]]&gt;10,"Night User","Low User")))</f>
        <v>Heavy User</v>
      </c>
    </row>
    <row r="2608" spans="1:27" hidden="1" x14ac:dyDescent="0.3">
      <c r="A2608">
        <v>1857</v>
      </c>
      <c r="B2608" s="1" t="s">
        <v>68</v>
      </c>
      <c r="C2608">
        <v>138</v>
      </c>
      <c r="D2608" s="1" t="s">
        <v>26</v>
      </c>
      <c r="E2608" s="1">
        <v>0</v>
      </c>
      <c r="F2608" s="1" t="s">
        <v>23</v>
      </c>
      <c r="G2608">
        <v>0</v>
      </c>
      <c r="H2608" t="str">
        <f>IF(Append1[[#This Row],[number_vmail_messages]]&lt;=10, "Low",
IF(Append1[[#This Row],[number_vmail_messages]]&lt;=25, "Medium", "High"))</f>
        <v>Low</v>
      </c>
      <c r="I2608">
        <v>146.5</v>
      </c>
      <c r="J2608">
        <v>101</v>
      </c>
      <c r="K2608">
        <v>24.91</v>
      </c>
      <c r="L2608">
        <v>284.5</v>
      </c>
      <c r="M2608">
        <v>142</v>
      </c>
      <c r="N2608">
        <v>24.18</v>
      </c>
      <c r="O2608">
        <v>176</v>
      </c>
      <c r="P2608">
        <v>98</v>
      </c>
      <c r="Q2608">
        <v>7.92</v>
      </c>
      <c r="R2608">
        <v>14</v>
      </c>
      <c r="S2608">
        <v>6</v>
      </c>
      <c r="T2608">
        <v>3.78</v>
      </c>
      <c r="U2608" t="str">
        <f>IF(Append1[[#This Row],[total_intl_charge]] &lt;= MEDIAN(Append1[total_intl_charge]), "Low", "High")</f>
        <v>High</v>
      </c>
      <c r="V2608">
        <v>3</v>
      </c>
      <c r="W2608" t="s">
        <v>23</v>
      </c>
      <c r="X2608" s="1" t="s">
        <v>23</v>
      </c>
      <c r="Y2608">
        <f>IF(Append1[[#This Row],[churn]]="yes", 1,0)</f>
        <v>0</v>
      </c>
      <c r="Z2608" t="str">
        <f>IF(Append1[[#This Row],[total_eve_charge]]&lt;=15,"Low",
IF(Append1[[#This Row],[total_eve_charge]]&lt;=19,"Medium","High"))</f>
        <v>High</v>
      </c>
      <c r="AA2608" s="1" t="str">
        <f>IF(Append1[[#This Row],[total_day_charge]]&gt;30,"Heavy User",
IF(Append1[[#This Row],[total_eve_charge]]&gt;20,"Evening User",
IF(Append1[[#This Row],[total_night_charge]]&gt;10,"Night User","Low User")))</f>
        <v>Evening User</v>
      </c>
    </row>
    <row r="2609" spans="1:27" x14ac:dyDescent="0.3">
      <c r="A2609">
        <v>1858</v>
      </c>
      <c r="B2609" s="1" t="s">
        <v>35</v>
      </c>
      <c r="C2609">
        <v>92</v>
      </c>
      <c r="D2609" s="1" t="s">
        <v>22</v>
      </c>
      <c r="E2609" s="1">
        <v>0</v>
      </c>
      <c r="F2609" s="1" t="s">
        <v>24</v>
      </c>
      <c r="G2609">
        <v>31</v>
      </c>
      <c r="H2609" t="str">
        <f>IF(Append1[[#This Row],[number_vmail_messages]]&lt;=10, "Low",
IF(Append1[[#This Row],[number_vmail_messages]]&lt;=25, "Medium", "High"))</f>
        <v>High</v>
      </c>
      <c r="I2609">
        <v>172.3</v>
      </c>
      <c r="J2609">
        <v>116</v>
      </c>
      <c r="K2609">
        <v>29.29</v>
      </c>
      <c r="L2609">
        <v>266.2</v>
      </c>
      <c r="M2609">
        <v>91</v>
      </c>
      <c r="N2609">
        <v>22.63</v>
      </c>
      <c r="O2609">
        <v>228.2</v>
      </c>
      <c r="P2609">
        <v>90</v>
      </c>
      <c r="Q2609">
        <v>10.27</v>
      </c>
      <c r="R2609">
        <v>11.8</v>
      </c>
      <c r="S2609">
        <v>5</v>
      </c>
      <c r="T2609">
        <v>3.19</v>
      </c>
      <c r="U2609" t="str">
        <f>IF(Append1[[#This Row],[total_intl_charge]] &lt;= MEDIAN(Append1[total_intl_charge]), "Low", "High")</f>
        <v>High</v>
      </c>
      <c r="V2609">
        <v>1</v>
      </c>
      <c r="W2609" t="s">
        <v>23</v>
      </c>
      <c r="X2609" s="1" t="s">
        <v>23</v>
      </c>
      <c r="Y2609">
        <f>IF(Append1[[#This Row],[churn]]="yes", 1,0)</f>
        <v>0</v>
      </c>
      <c r="Z2609" t="str">
        <f>IF(Append1[[#This Row],[total_eve_charge]]&lt;=15,"Low",
IF(Append1[[#This Row],[total_eve_charge]]&lt;=19,"Medium","High"))</f>
        <v>High</v>
      </c>
      <c r="AA2609" s="1" t="str">
        <f>IF(Append1[[#This Row],[total_day_charge]]&gt;30,"Heavy User",
IF(Append1[[#This Row],[total_eve_charge]]&gt;20,"Evening User",
IF(Append1[[#This Row],[total_night_charge]]&gt;10,"Night User","Low User")))</f>
        <v>Evening User</v>
      </c>
    </row>
    <row r="2610" spans="1:27" hidden="1" x14ac:dyDescent="0.3">
      <c r="A2610">
        <v>1859</v>
      </c>
      <c r="B2610" s="1" t="s">
        <v>40</v>
      </c>
      <c r="C2610">
        <v>126</v>
      </c>
      <c r="D2610" s="1" t="s">
        <v>22</v>
      </c>
      <c r="E2610" s="1">
        <v>0</v>
      </c>
      <c r="F2610" s="1" t="s">
        <v>23</v>
      </c>
      <c r="G2610">
        <v>0</v>
      </c>
      <c r="H2610" t="str">
        <f>IF(Append1[[#This Row],[number_vmail_messages]]&lt;=10, "Low",
IF(Append1[[#This Row],[number_vmail_messages]]&lt;=25, "Medium", "High"))</f>
        <v>Low</v>
      </c>
      <c r="I2610">
        <v>190.9</v>
      </c>
      <c r="J2610">
        <v>143</v>
      </c>
      <c r="K2610">
        <v>32.450000000000003</v>
      </c>
      <c r="L2610">
        <v>149.69999999999999</v>
      </c>
      <c r="M2610">
        <v>72</v>
      </c>
      <c r="N2610">
        <v>12.72</v>
      </c>
      <c r="O2610">
        <v>191.4</v>
      </c>
      <c r="P2610">
        <v>87</v>
      </c>
      <c r="Q2610">
        <v>8.61</v>
      </c>
      <c r="R2610">
        <v>13</v>
      </c>
      <c r="S2610">
        <v>3</v>
      </c>
      <c r="T2610">
        <v>3.51</v>
      </c>
      <c r="U2610" t="str">
        <f>IF(Append1[[#This Row],[total_intl_charge]] &lt;= MEDIAN(Append1[total_intl_charge]), "Low", "High")</f>
        <v>High</v>
      </c>
      <c r="V2610">
        <v>1</v>
      </c>
      <c r="W2610" t="s">
        <v>23</v>
      </c>
      <c r="X2610" s="1" t="s">
        <v>23</v>
      </c>
      <c r="Y2610">
        <f>IF(Append1[[#This Row],[churn]]="yes", 1,0)</f>
        <v>0</v>
      </c>
      <c r="Z2610" t="str">
        <f>IF(Append1[[#This Row],[total_eve_charge]]&lt;=15,"Low",
IF(Append1[[#This Row],[total_eve_charge]]&lt;=19,"Medium","High"))</f>
        <v>Low</v>
      </c>
      <c r="AA2610" s="1" t="str">
        <f>IF(Append1[[#This Row],[total_day_charge]]&gt;30,"Heavy User",
IF(Append1[[#This Row],[total_eve_charge]]&gt;20,"Evening User",
IF(Append1[[#This Row],[total_night_charge]]&gt;10,"Night User","Low User")))</f>
        <v>Heavy User</v>
      </c>
    </row>
    <row r="2611" spans="1:27" hidden="1" x14ac:dyDescent="0.3">
      <c r="A2611">
        <v>1860</v>
      </c>
      <c r="B2611" s="1" t="s">
        <v>58</v>
      </c>
      <c r="C2611">
        <v>41</v>
      </c>
      <c r="D2611" s="1" t="s">
        <v>22</v>
      </c>
      <c r="E2611" s="1">
        <v>0</v>
      </c>
      <c r="F2611" s="1" t="s">
        <v>23</v>
      </c>
      <c r="G2611">
        <v>0</v>
      </c>
      <c r="H2611" t="str">
        <f>IF(Append1[[#This Row],[number_vmail_messages]]&lt;=10, "Low",
IF(Append1[[#This Row],[number_vmail_messages]]&lt;=25, "Medium", "High"))</f>
        <v>Low</v>
      </c>
      <c r="I2611">
        <v>232.1</v>
      </c>
      <c r="J2611">
        <v>74</v>
      </c>
      <c r="K2611">
        <v>39.46</v>
      </c>
      <c r="L2611">
        <v>327.10000000000002</v>
      </c>
      <c r="M2611">
        <v>88</v>
      </c>
      <c r="N2611">
        <v>27.8</v>
      </c>
      <c r="O2611">
        <v>226.5</v>
      </c>
      <c r="P2611">
        <v>119</v>
      </c>
      <c r="Q2611">
        <v>10.19</v>
      </c>
      <c r="R2611">
        <v>10.9</v>
      </c>
      <c r="S2611">
        <v>2</v>
      </c>
      <c r="T2611">
        <v>2.94</v>
      </c>
      <c r="U2611" t="str">
        <f>IF(Append1[[#This Row],[total_intl_charge]] &lt;= MEDIAN(Append1[total_intl_charge]), "Low", "High")</f>
        <v>High</v>
      </c>
      <c r="V2611">
        <v>3</v>
      </c>
      <c r="W2611" t="s">
        <v>24</v>
      </c>
      <c r="X2611" s="1" t="s">
        <v>23</v>
      </c>
      <c r="Y2611">
        <f>IF(Append1[[#This Row],[churn]]="yes", 1,0)</f>
        <v>1</v>
      </c>
      <c r="Z2611" t="str">
        <f>IF(Append1[[#This Row],[total_eve_charge]]&lt;=15,"Low",
IF(Append1[[#This Row],[total_eve_charge]]&lt;=19,"Medium","High"))</f>
        <v>High</v>
      </c>
      <c r="AA2611" s="1" t="str">
        <f>IF(Append1[[#This Row],[total_day_charge]]&gt;30,"Heavy User",
IF(Append1[[#This Row],[total_eve_charge]]&gt;20,"Evening User",
IF(Append1[[#This Row],[total_night_charge]]&gt;10,"Night User","Low User")))</f>
        <v>Heavy User</v>
      </c>
    </row>
    <row r="2612" spans="1:27" hidden="1" x14ac:dyDescent="0.3">
      <c r="A2612">
        <v>1861</v>
      </c>
      <c r="B2612" s="1" t="s">
        <v>47</v>
      </c>
      <c r="C2612">
        <v>167</v>
      </c>
      <c r="D2612" s="1" t="s">
        <v>22</v>
      </c>
      <c r="E2612" s="1">
        <v>0</v>
      </c>
      <c r="F2612" s="1" t="s">
        <v>23</v>
      </c>
      <c r="G2612">
        <v>0</v>
      </c>
      <c r="H2612" t="str">
        <f>IF(Append1[[#This Row],[number_vmail_messages]]&lt;=10, "Low",
IF(Append1[[#This Row],[number_vmail_messages]]&lt;=25, "Medium", "High"))</f>
        <v>Low</v>
      </c>
      <c r="I2612">
        <v>169.2</v>
      </c>
      <c r="J2612">
        <v>124</v>
      </c>
      <c r="K2612">
        <v>28.76</v>
      </c>
      <c r="L2612">
        <v>173.3</v>
      </c>
      <c r="M2612">
        <v>108</v>
      </c>
      <c r="N2612">
        <v>14.73</v>
      </c>
      <c r="O2612">
        <v>216.5</v>
      </c>
      <c r="P2612">
        <v>64</v>
      </c>
      <c r="Q2612">
        <v>9.74</v>
      </c>
      <c r="R2612">
        <v>12.4</v>
      </c>
      <c r="S2612">
        <v>4</v>
      </c>
      <c r="T2612">
        <v>3.35</v>
      </c>
      <c r="U2612" t="str">
        <f>IF(Append1[[#This Row],[total_intl_charge]] &lt;= MEDIAN(Append1[total_intl_charge]), "Low", "High")</f>
        <v>High</v>
      </c>
      <c r="V2612">
        <v>4</v>
      </c>
      <c r="W2612" t="s">
        <v>24</v>
      </c>
      <c r="X2612" s="1" t="s">
        <v>23</v>
      </c>
      <c r="Y2612">
        <f>IF(Append1[[#This Row],[churn]]="yes", 1,0)</f>
        <v>1</v>
      </c>
      <c r="Z2612" t="str">
        <f>IF(Append1[[#This Row],[total_eve_charge]]&lt;=15,"Low",
IF(Append1[[#This Row],[total_eve_charge]]&lt;=19,"Medium","High"))</f>
        <v>Low</v>
      </c>
      <c r="AA2612" s="1" t="str">
        <f>IF(Append1[[#This Row],[total_day_charge]]&gt;30,"Heavy User",
IF(Append1[[#This Row],[total_eve_charge]]&gt;20,"Evening User",
IF(Append1[[#This Row],[total_night_charge]]&gt;10,"Night User","Low User")))</f>
        <v>Low User</v>
      </c>
    </row>
    <row r="2613" spans="1:27" hidden="1" x14ac:dyDescent="0.3">
      <c r="A2613">
        <v>1862</v>
      </c>
      <c r="B2613" s="1" t="s">
        <v>48</v>
      </c>
      <c r="C2613">
        <v>91</v>
      </c>
      <c r="D2613" s="1" t="s">
        <v>26</v>
      </c>
      <c r="E2613" s="1">
        <v>0</v>
      </c>
      <c r="F2613" s="1" t="s">
        <v>23</v>
      </c>
      <c r="G2613">
        <v>0</v>
      </c>
      <c r="H2613" t="str">
        <f>IF(Append1[[#This Row],[number_vmail_messages]]&lt;=10, "Low",
IF(Append1[[#This Row],[number_vmail_messages]]&lt;=25, "Medium", "High"))</f>
        <v>Low</v>
      </c>
      <c r="I2613">
        <v>123.8</v>
      </c>
      <c r="J2613">
        <v>107</v>
      </c>
      <c r="K2613">
        <v>21.05</v>
      </c>
      <c r="L2613">
        <v>319</v>
      </c>
      <c r="M2613">
        <v>125</v>
      </c>
      <c r="N2613">
        <v>27.12</v>
      </c>
      <c r="O2613">
        <v>237.6</v>
      </c>
      <c r="P2613">
        <v>78</v>
      </c>
      <c r="Q2613">
        <v>10.69</v>
      </c>
      <c r="R2613">
        <v>7.3</v>
      </c>
      <c r="S2613">
        <v>4</v>
      </c>
      <c r="T2613">
        <v>1.97</v>
      </c>
      <c r="U2613" t="str">
        <f>IF(Append1[[#This Row],[total_intl_charge]] &lt;= MEDIAN(Append1[total_intl_charge]), "Low", "High")</f>
        <v>Low</v>
      </c>
      <c r="V2613">
        <v>2</v>
      </c>
      <c r="W2613" t="s">
        <v>23</v>
      </c>
      <c r="X2613" s="1" t="s">
        <v>23</v>
      </c>
      <c r="Y2613">
        <f>IF(Append1[[#This Row],[churn]]="yes", 1,0)</f>
        <v>0</v>
      </c>
      <c r="Z2613" t="str">
        <f>IF(Append1[[#This Row],[total_eve_charge]]&lt;=15,"Low",
IF(Append1[[#This Row],[total_eve_charge]]&lt;=19,"Medium","High"))</f>
        <v>High</v>
      </c>
      <c r="AA2613" s="1" t="str">
        <f>IF(Append1[[#This Row],[total_day_charge]]&gt;30,"Heavy User",
IF(Append1[[#This Row],[total_eve_charge]]&gt;20,"Evening User",
IF(Append1[[#This Row],[total_night_charge]]&gt;10,"Night User","Low User")))</f>
        <v>Evening User</v>
      </c>
    </row>
    <row r="2614" spans="1:27" hidden="1" x14ac:dyDescent="0.3">
      <c r="A2614">
        <v>1863</v>
      </c>
      <c r="B2614" s="1" t="s">
        <v>61</v>
      </c>
      <c r="C2614">
        <v>127</v>
      </c>
      <c r="D2614" s="1" t="s">
        <v>26</v>
      </c>
      <c r="E2614" s="1">
        <v>0</v>
      </c>
      <c r="F2614" s="1" t="s">
        <v>23</v>
      </c>
      <c r="G2614">
        <v>0</v>
      </c>
      <c r="H2614" t="str">
        <f>IF(Append1[[#This Row],[number_vmail_messages]]&lt;=10, "Low",
IF(Append1[[#This Row],[number_vmail_messages]]&lt;=25, "Medium", "High"))</f>
        <v>Low</v>
      </c>
      <c r="I2614">
        <v>96</v>
      </c>
      <c r="J2614">
        <v>117</v>
      </c>
      <c r="K2614">
        <v>16.32</v>
      </c>
      <c r="L2614">
        <v>177</v>
      </c>
      <c r="M2614">
        <v>68</v>
      </c>
      <c r="N2614">
        <v>15.05</v>
      </c>
      <c r="O2614">
        <v>162.19999999999999</v>
      </c>
      <c r="P2614">
        <v>127</v>
      </c>
      <c r="Q2614">
        <v>7.3</v>
      </c>
      <c r="R2614">
        <v>9.6999999999999993</v>
      </c>
      <c r="S2614">
        <v>4</v>
      </c>
      <c r="T2614">
        <v>2.62</v>
      </c>
      <c r="U2614" t="str">
        <f>IF(Append1[[#This Row],[total_intl_charge]] &lt;= MEDIAN(Append1[total_intl_charge]), "Low", "High")</f>
        <v>Low</v>
      </c>
      <c r="V2614">
        <v>3</v>
      </c>
      <c r="W2614" t="s">
        <v>23</v>
      </c>
      <c r="X2614" s="1" t="s">
        <v>23</v>
      </c>
      <c r="Y2614">
        <f>IF(Append1[[#This Row],[churn]]="yes", 1,0)</f>
        <v>0</v>
      </c>
      <c r="Z2614" t="str">
        <f>IF(Append1[[#This Row],[total_eve_charge]]&lt;=15,"Low",
IF(Append1[[#This Row],[total_eve_charge]]&lt;=19,"Medium","High"))</f>
        <v>Medium</v>
      </c>
      <c r="AA2614" s="1" t="str">
        <f>IF(Append1[[#This Row],[total_day_charge]]&gt;30,"Heavy User",
IF(Append1[[#This Row],[total_eve_charge]]&gt;20,"Evening User",
IF(Append1[[#This Row],[total_night_charge]]&gt;10,"Night User","Low User")))</f>
        <v>Low User</v>
      </c>
    </row>
    <row r="2615" spans="1:27" x14ac:dyDescent="0.3">
      <c r="A2615">
        <v>1864</v>
      </c>
      <c r="B2615" s="1" t="s">
        <v>72</v>
      </c>
      <c r="C2615">
        <v>88</v>
      </c>
      <c r="D2615" s="1" t="s">
        <v>32</v>
      </c>
      <c r="E2615" s="1">
        <v>0</v>
      </c>
      <c r="F2615" s="1" t="s">
        <v>24</v>
      </c>
      <c r="G2615">
        <v>27</v>
      </c>
      <c r="H2615" t="str">
        <f>IF(Append1[[#This Row],[number_vmail_messages]]&lt;=10, "Low",
IF(Append1[[#This Row],[number_vmail_messages]]&lt;=25, "Medium", "High"))</f>
        <v>High</v>
      </c>
      <c r="I2615">
        <v>93.4</v>
      </c>
      <c r="J2615">
        <v>106</v>
      </c>
      <c r="K2615">
        <v>15.88</v>
      </c>
      <c r="L2615">
        <v>252</v>
      </c>
      <c r="M2615">
        <v>92</v>
      </c>
      <c r="N2615">
        <v>21.42</v>
      </c>
      <c r="O2615">
        <v>189</v>
      </c>
      <c r="P2615">
        <v>104</v>
      </c>
      <c r="Q2615">
        <v>8.5</v>
      </c>
      <c r="R2615">
        <v>10.9</v>
      </c>
      <c r="S2615">
        <v>1</v>
      </c>
      <c r="T2615">
        <v>2.94</v>
      </c>
      <c r="U2615" t="str">
        <f>IF(Append1[[#This Row],[total_intl_charge]] &lt;= MEDIAN(Append1[total_intl_charge]), "Low", "High")</f>
        <v>High</v>
      </c>
      <c r="V2615">
        <v>1</v>
      </c>
      <c r="W2615" t="s">
        <v>23</v>
      </c>
      <c r="X2615" s="1" t="s">
        <v>23</v>
      </c>
      <c r="Y2615">
        <f>IF(Append1[[#This Row],[churn]]="yes", 1,0)</f>
        <v>0</v>
      </c>
      <c r="Z2615" t="str">
        <f>IF(Append1[[#This Row],[total_eve_charge]]&lt;=15,"Low",
IF(Append1[[#This Row],[total_eve_charge]]&lt;=19,"Medium","High"))</f>
        <v>High</v>
      </c>
      <c r="AA2615" s="1" t="str">
        <f>IF(Append1[[#This Row],[total_day_charge]]&gt;30,"Heavy User",
IF(Append1[[#This Row],[total_eve_charge]]&gt;20,"Evening User",
IF(Append1[[#This Row],[total_night_charge]]&gt;10,"Night User","Low User")))</f>
        <v>Evening User</v>
      </c>
    </row>
    <row r="2616" spans="1:27" hidden="1" x14ac:dyDescent="0.3">
      <c r="A2616">
        <v>1865</v>
      </c>
      <c r="B2616" s="1" t="s">
        <v>61</v>
      </c>
      <c r="C2616">
        <v>113</v>
      </c>
      <c r="D2616" s="1" t="s">
        <v>22</v>
      </c>
      <c r="E2616" s="1">
        <v>0</v>
      </c>
      <c r="F2616" s="1" t="s">
        <v>23</v>
      </c>
      <c r="G2616">
        <v>0</v>
      </c>
      <c r="H2616" t="str">
        <f>IF(Append1[[#This Row],[number_vmail_messages]]&lt;=10, "Low",
IF(Append1[[#This Row],[number_vmail_messages]]&lt;=25, "Medium", "High"))</f>
        <v>Low</v>
      </c>
      <c r="I2616">
        <v>90.6</v>
      </c>
      <c r="J2616">
        <v>130</v>
      </c>
      <c r="K2616">
        <v>15.4</v>
      </c>
      <c r="L2616">
        <v>170.6</v>
      </c>
      <c r="M2616">
        <v>100</v>
      </c>
      <c r="N2616">
        <v>14.5</v>
      </c>
      <c r="O2616">
        <v>137.4</v>
      </c>
      <c r="P2616">
        <v>74</v>
      </c>
      <c r="Q2616">
        <v>6.18</v>
      </c>
      <c r="R2616">
        <v>5.4</v>
      </c>
      <c r="S2616">
        <v>9</v>
      </c>
      <c r="T2616">
        <v>1.46</v>
      </c>
      <c r="U2616" t="str">
        <f>IF(Append1[[#This Row],[total_intl_charge]] &lt;= MEDIAN(Append1[total_intl_charge]), "Low", "High")</f>
        <v>Low</v>
      </c>
      <c r="V2616">
        <v>1</v>
      </c>
      <c r="W2616" t="s">
        <v>23</v>
      </c>
      <c r="X2616" s="1" t="s">
        <v>23</v>
      </c>
      <c r="Y2616">
        <f>IF(Append1[[#This Row],[churn]]="yes", 1,0)</f>
        <v>0</v>
      </c>
      <c r="Z2616" t="str">
        <f>IF(Append1[[#This Row],[total_eve_charge]]&lt;=15,"Low",
IF(Append1[[#This Row],[total_eve_charge]]&lt;=19,"Medium","High"))</f>
        <v>Low</v>
      </c>
      <c r="AA2616" s="1" t="str">
        <f>IF(Append1[[#This Row],[total_day_charge]]&gt;30,"Heavy User",
IF(Append1[[#This Row],[total_eve_charge]]&gt;20,"Evening User",
IF(Append1[[#This Row],[total_night_charge]]&gt;10,"Night User","Low User")))</f>
        <v>Low User</v>
      </c>
    </row>
    <row r="2617" spans="1:27" hidden="1" x14ac:dyDescent="0.3">
      <c r="A2617">
        <v>1866</v>
      </c>
      <c r="B2617" s="1" t="s">
        <v>44</v>
      </c>
      <c r="C2617">
        <v>78</v>
      </c>
      <c r="D2617" s="1" t="s">
        <v>26</v>
      </c>
      <c r="E2617" s="1">
        <v>0</v>
      </c>
      <c r="F2617" s="1" t="s">
        <v>23</v>
      </c>
      <c r="G2617">
        <v>0</v>
      </c>
      <c r="H2617" t="str">
        <f>IF(Append1[[#This Row],[number_vmail_messages]]&lt;=10, "Low",
IF(Append1[[#This Row],[number_vmail_messages]]&lt;=25, "Medium", "High"))</f>
        <v>Low</v>
      </c>
      <c r="I2617">
        <v>152.9</v>
      </c>
      <c r="J2617">
        <v>81</v>
      </c>
      <c r="K2617">
        <v>25.99</v>
      </c>
      <c r="L2617">
        <v>256.60000000000002</v>
      </c>
      <c r="M2617">
        <v>82</v>
      </c>
      <c r="N2617">
        <v>21.81</v>
      </c>
      <c r="O2617">
        <v>173.6</v>
      </c>
      <c r="P2617">
        <v>112</v>
      </c>
      <c r="Q2617">
        <v>7.81</v>
      </c>
      <c r="R2617">
        <v>5.3</v>
      </c>
      <c r="S2617">
        <v>6</v>
      </c>
      <c r="T2617">
        <v>1.43</v>
      </c>
      <c r="U2617" t="str">
        <f>IF(Append1[[#This Row],[total_intl_charge]] &lt;= MEDIAN(Append1[total_intl_charge]), "Low", "High")</f>
        <v>Low</v>
      </c>
      <c r="V2617">
        <v>2</v>
      </c>
      <c r="W2617" t="s">
        <v>23</v>
      </c>
      <c r="X2617" s="1" t="s">
        <v>23</v>
      </c>
      <c r="Y2617">
        <f>IF(Append1[[#This Row],[churn]]="yes", 1,0)</f>
        <v>0</v>
      </c>
      <c r="Z2617" t="str">
        <f>IF(Append1[[#This Row],[total_eve_charge]]&lt;=15,"Low",
IF(Append1[[#This Row],[total_eve_charge]]&lt;=19,"Medium","High"))</f>
        <v>High</v>
      </c>
      <c r="AA2617" s="1" t="str">
        <f>IF(Append1[[#This Row],[total_day_charge]]&gt;30,"Heavy User",
IF(Append1[[#This Row],[total_eve_charge]]&gt;20,"Evening User",
IF(Append1[[#This Row],[total_night_charge]]&gt;10,"Night User","Low User")))</f>
        <v>Evening User</v>
      </c>
    </row>
    <row r="2618" spans="1:27" x14ac:dyDescent="0.3">
      <c r="A2618">
        <v>1867</v>
      </c>
      <c r="B2618" s="1" t="s">
        <v>51</v>
      </c>
      <c r="C2618">
        <v>136</v>
      </c>
      <c r="D2618" s="1" t="s">
        <v>32</v>
      </c>
      <c r="E2618" s="1">
        <v>1</v>
      </c>
      <c r="F2618" s="1" t="s">
        <v>24</v>
      </c>
      <c r="G2618">
        <v>29</v>
      </c>
      <c r="H2618" t="str">
        <f>IF(Append1[[#This Row],[number_vmail_messages]]&lt;=10, "Low",
IF(Append1[[#This Row],[number_vmail_messages]]&lt;=25, "Medium", "High"))</f>
        <v>High</v>
      </c>
      <c r="I2618">
        <v>85.2</v>
      </c>
      <c r="J2618">
        <v>98</v>
      </c>
      <c r="K2618">
        <v>14.48</v>
      </c>
      <c r="L2618">
        <v>230.4</v>
      </c>
      <c r="M2618">
        <v>85</v>
      </c>
      <c r="N2618">
        <v>19.579999999999998</v>
      </c>
      <c r="O2618">
        <v>243.6</v>
      </c>
      <c r="P2618">
        <v>104</v>
      </c>
      <c r="Q2618">
        <v>10.96</v>
      </c>
      <c r="R2618">
        <v>9</v>
      </c>
      <c r="S2618">
        <v>3</v>
      </c>
      <c r="T2618">
        <v>2.4300000000000002</v>
      </c>
      <c r="U2618" t="str">
        <f>IF(Append1[[#This Row],[total_intl_charge]] &lt;= MEDIAN(Append1[total_intl_charge]), "Low", "High")</f>
        <v>Low</v>
      </c>
      <c r="V2618">
        <v>2</v>
      </c>
      <c r="W2618" t="s">
        <v>23</v>
      </c>
      <c r="X2618" s="1" t="s">
        <v>24</v>
      </c>
      <c r="Y2618">
        <f>IF(Append1[[#This Row],[churn]]="yes", 1,0)</f>
        <v>0</v>
      </c>
      <c r="Z2618" t="str">
        <f>IF(Append1[[#This Row],[total_eve_charge]]&lt;=15,"Low",
IF(Append1[[#This Row],[total_eve_charge]]&lt;=19,"Medium","High"))</f>
        <v>High</v>
      </c>
      <c r="AA2618" s="1" t="str">
        <f>IF(Append1[[#This Row],[total_day_charge]]&gt;30,"Heavy User",
IF(Append1[[#This Row],[total_eve_charge]]&gt;20,"Evening User",
IF(Append1[[#This Row],[total_night_charge]]&gt;10,"Night User","Low User")))</f>
        <v>Night User</v>
      </c>
    </row>
    <row r="2619" spans="1:27" x14ac:dyDescent="0.3">
      <c r="A2619">
        <v>1868</v>
      </c>
      <c r="B2619" s="1" t="s">
        <v>59</v>
      </c>
      <c r="C2619">
        <v>68</v>
      </c>
      <c r="D2619" s="1" t="s">
        <v>22</v>
      </c>
      <c r="E2619" s="1">
        <v>0</v>
      </c>
      <c r="F2619" s="1" t="s">
        <v>24</v>
      </c>
      <c r="G2619">
        <v>34</v>
      </c>
      <c r="H2619" t="str">
        <f>IF(Append1[[#This Row],[number_vmail_messages]]&lt;=10, "Low",
IF(Append1[[#This Row],[number_vmail_messages]]&lt;=25, "Medium", "High"))</f>
        <v>High</v>
      </c>
      <c r="I2619">
        <v>160</v>
      </c>
      <c r="J2619">
        <v>72</v>
      </c>
      <c r="K2619">
        <v>27.2</v>
      </c>
      <c r="L2619">
        <v>184.5</v>
      </c>
      <c r="M2619">
        <v>119</v>
      </c>
      <c r="N2619">
        <v>15.68</v>
      </c>
      <c r="O2619">
        <v>208.3</v>
      </c>
      <c r="P2619">
        <v>101</v>
      </c>
      <c r="Q2619">
        <v>9.3699999999999992</v>
      </c>
      <c r="R2619">
        <v>6.1</v>
      </c>
      <c r="S2619">
        <v>10</v>
      </c>
      <c r="T2619">
        <v>1.65</v>
      </c>
      <c r="U2619" t="str">
        <f>IF(Append1[[#This Row],[total_intl_charge]] &lt;= MEDIAN(Append1[total_intl_charge]), "Low", "High")</f>
        <v>Low</v>
      </c>
      <c r="V2619">
        <v>1</v>
      </c>
      <c r="W2619" t="s">
        <v>23</v>
      </c>
      <c r="X2619" s="1" t="s">
        <v>23</v>
      </c>
      <c r="Y2619">
        <f>IF(Append1[[#This Row],[churn]]="yes", 1,0)</f>
        <v>0</v>
      </c>
      <c r="Z2619" t="str">
        <f>IF(Append1[[#This Row],[total_eve_charge]]&lt;=15,"Low",
IF(Append1[[#This Row],[total_eve_charge]]&lt;=19,"Medium","High"))</f>
        <v>Medium</v>
      </c>
      <c r="AA2619" s="1" t="str">
        <f>IF(Append1[[#This Row],[total_day_charge]]&gt;30,"Heavy User",
IF(Append1[[#This Row],[total_eve_charge]]&gt;20,"Evening User",
IF(Append1[[#This Row],[total_night_charge]]&gt;10,"Night User","Low User")))</f>
        <v>Low User</v>
      </c>
    </row>
    <row r="2620" spans="1:27" x14ac:dyDescent="0.3">
      <c r="A2620">
        <v>1869</v>
      </c>
      <c r="B2620" s="1" t="s">
        <v>67</v>
      </c>
      <c r="C2620">
        <v>132</v>
      </c>
      <c r="D2620" s="1" t="s">
        <v>22</v>
      </c>
      <c r="E2620" s="1">
        <v>0</v>
      </c>
      <c r="F2620" s="1" t="s">
        <v>24</v>
      </c>
      <c r="G2620">
        <v>10</v>
      </c>
      <c r="H2620" t="str">
        <f>IF(Append1[[#This Row],[number_vmail_messages]]&lt;=10, "Low",
IF(Append1[[#This Row],[number_vmail_messages]]&lt;=25, "Medium", "High"))</f>
        <v>Low</v>
      </c>
      <c r="I2620">
        <v>182.9</v>
      </c>
      <c r="J2620">
        <v>54</v>
      </c>
      <c r="K2620">
        <v>31.09</v>
      </c>
      <c r="L2620">
        <v>292.39999999999998</v>
      </c>
      <c r="M2620">
        <v>68</v>
      </c>
      <c r="N2620">
        <v>24.85</v>
      </c>
      <c r="O2620">
        <v>142.30000000000001</v>
      </c>
      <c r="P2620">
        <v>116</v>
      </c>
      <c r="Q2620">
        <v>6.4</v>
      </c>
      <c r="R2620">
        <v>11.5</v>
      </c>
      <c r="S2620">
        <v>4</v>
      </c>
      <c r="T2620">
        <v>3.11</v>
      </c>
      <c r="U2620" t="str">
        <f>IF(Append1[[#This Row],[total_intl_charge]] &lt;= MEDIAN(Append1[total_intl_charge]), "Low", "High")</f>
        <v>High</v>
      </c>
      <c r="V2620">
        <v>0</v>
      </c>
      <c r="W2620" t="s">
        <v>23</v>
      </c>
      <c r="X2620" s="1" t="s">
        <v>23</v>
      </c>
      <c r="Y2620">
        <f>IF(Append1[[#This Row],[churn]]="yes", 1,0)</f>
        <v>0</v>
      </c>
      <c r="Z2620" t="str">
        <f>IF(Append1[[#This Row],[total_eve_charge]]&lt;=15,"Low",
IF(Append1[[#This Row],[total_eve_charge]]&lt;=19,"Medium","High"))</f>
        <v>High</v>
      </c>
      <c r="AA2620" s="1" t="str">
        <f>IF(Append1[[#This Row],[total_day_charge]]&gt;30,"Heavy User",
IF(Append1[[#This Row],[total_eve_charge]]&gt;20,"Evening User",
IF(Append1[[#This Row],[total_night_charge]]&gt;10,"Night User","Low User")))</f>
        <v>Heavy User</v>
      </c>
    </row>
    <row r="2621" spans="1:27" hidden="1" x14ac:dyDescent="0.3">
      <c r="A2621">
        <v>1870</v>
      </c>
      <c r="B2621" s="1" t="s">
        <v>47</v>
      </c>
      <c r="C2621">
        <v>110</v>
      </c>
      <c r="D2621" s="1" t="s">
        <v>22</v>
      </c>
      <c r="E2621" s="1">
        <v>0</v>
      </c>
      <c r="F2621" s="1" t="s">
        <v>23</v>
      </c>
      <c r="G2621">
        <v>0</v>
      </c>
      <c r="H2621" t="str">
        <f>IF(Append1[[#This Row],[number_vmail_messages]]&lt;=10, "Low",
IF(Append1[[#This Row],[number_vmail_messages]]&lt;=25, "Medium", "High"))</f>
        <v>Low</v>
      </c>
      <c r="I2621">
        <v>241.2</v>
      </c>
      <c r="J2621">
        <v>105</v>
      </c>
      <c r="K2621">
        <v>41</v>
      </c>
      <c r="L2621">
        <v>174.3</v>
      </c>
      <c r="M2621">
        <v>85</v>
      </c>
      <c r="N2621">
        <v>14.82</v>
      </c>
      <c r="O2621">
        <v>245.3</v>
      </c>
      <c r="P2621">
        <v>59</v>
      </c>
      <c r="Q2621">
        <v>11.04</v>
      </c>
      <c r="R2621">
        <v>8.5</v>
      </c>
      <c r="S2621">
        <v>4</v>
      </c>
      <c r="T2621">
        <v>2.2999999999999998</v>
      </c>
      <c r="U2621" t="str">
        <f>IF(Append1[[#This Row],[total_intl_charge]] &lt;= MEDIAN(Append1[total_intl_charge]), "Low", "High")</f>
        <v>Low</v>
      </c>
      <c r="V2621">
        <v>2</v>
      </c>
      <c r="W2621" t="s">
        <v>23</v>
      </c>
      <c r="X2621" s="1" t="s">
        <v>23</v>
      </c>
      <c r="Y2621">
        <f>IF(Append1[[#This Row],[churn]]="yes", 1,0)</f>
        <v>0</v>
      </c>
      <c r="Z2621" t="str">
        <f>IF(Append1[[#This Row],[total_eve_charge]]&lt;=15,"Low",
IF(Append1[[#This Row],[total_eve_charge]]&lt;=19,"Medium","High"))</f>
        <v>Low</v>
      </c>
      <c r="AA2621" s="1" t="str">
        <f>IF(Append1[[#This Row],[total_day_charge]]&gt;30,"Heavy User",
IF(Append1[[#This Row],[total_eve_charge]]&gt;20,"Evening User",
IF(Append1[[#This Row],[total_night_charge]]&gt;10,"Night User","Low User")))</f>
        <v>Heavy User</v>
      </c>
    </row>
    <row r="2622" spans="1:27" hidden="1" x14ac:dyDescent="0.3">
      <c r="A2622">
        <v>1871</v>
      </c>
      <c r="B2622" s="1" t="s">
        <v>71</v>
      </c>
      <c r="C2622">
        <v>121</v>
      </c>
      <c r="D2622" s="1" t="s">
        <v>26</v>
      </c>
      <c r="E2622" s="1">
        <v>0</v>
      </c>
      <c r="F2622" s="1" t="s">
        <v>23</v>
      </c>
      <c r="G2622">
        <v>0</v>
      </c>
      <c r="H2622" t="str">
        <f>IF(Append1[[#This Row],[number_vmail_messages]]&lt;=10, "Low",
IF(Append1[[#This Row],[number_vmail_messages]]&lt;=25, "Medium", "High"))</f>
        <v>Low</v>
      </c>
      <c r="I2622">
        <v>177.2</v>
      </c>
      <c r="J2622">
        <v>142</v>
      </c>
      <c r="K2622">
        <v>30.12</v>
      </c>
      <c r="L2622">
        <v>123.5</v>
      </c>
      <c r="M2622">
        <v>88</v>
      </c>
      <c r="N2622">
        <v>10.5</v>
      </c>
      <c r="O2622">
        <v>213.2</v>
      </c>
      <c r="P2622">
        <v>51</v>
      </c>
      <c r="Q2622">
        <v>9.59</v>
      </c>
      <c r="R2622">
        <v>8.4</v>
      </c>
      <c r="S2622">
        <v>6</v>
      </c>
      <c r="T2622">
        <v>2.27</v>
      </c>
      <c r="U2622" t="str">
        <f>IF(Append1[[#This Row],[total_intl_charge]] &lt;= MEDIAN(Append1[total_intl_charge]), "Low", "High")</f>
        <v>Low</v>
      </c>
      <c r="V2622">
        <v>1</v>
      </c>
      <c r="W2622" t="s">
        <v>23</v>
      </c>
      <c r="X2622" s="1" t="s">
        <v>23</v>
      </c>
      <c r="Y2622">
        <f>IF(Append1[[#This Row],[churn]]="yes", 1,0)</f>
        <v>0</v>
      </c>
      <c r="Z2622" t="str">
        <f>IF(Append1[[#This Row],[total_eve_charge]]&lt;=15,"Low",
IF(Append1[[#This Row],[total_eve_charge]]&lt;=19,"Medium","High"))</f>
        <v>Low</v>
      </c>
      <c r="AA2622" s="1" t="str">
        <f>IF(Append1[[#This Row],[total_day_charge]]&gt;30,"Heavy User",
IF(Append1[[#This Row],[total_eve_charge]]&gt;20,"Evening User",
IF(Append1[[#This Row],[total_night_charge]]&gt;10,"Night User","Low User")))</f>
        <v>Heavy User</v>
      </c>
    </row>
    <row r="2623" spans="1:27" hidden="1" x14ac:dyDescent="0.3">
      <c r="A2623">
        <v>1872</v>
      </c>
      <c r="B2623" s="1" t="s">
        <v>44</v>
      </c>
      <c r="C2623">
        <v>116</v>
      </c>
      <c r="D2623" s="1" t="s">
        <v>26</v>
      </c>
      <c r="E2623" s="1">
        <v>0</v>
      </c>
      <c r="F2623" s="1" t="s">
        <v>23</v>
      </c>
      <c r="G2623">
        <v>0</v>
      </c>
      <c r="H2623" t="str">
        <f>IF(Append1[[#This Row],[number_vmail_messages]]&lt;=10, "Low",
IF(Append1[[#This Row],[number_vmail_messages]]&lt;=25, "Medium", "High"))</f>
        <v>Low</v>
      </c>
      <c r="I2623">
        <v>89.5</v>
      </c>
      <c r="J2623">
        <v>128</v>
      </c>
      <c r="K2623">
        <v>15.22</v>
      </c>
      <c r="L2623">
        <v>180.8</v>
      </c>
      <c r="M2623">
        <v>137</v>
      </c>
      <c r="N2623">
        <v>15.37</v>
      </c>
      <c r="O2623">
        <v>193.1</v>
      </c>
      <c r="P2623">
        <v>94</v>
      </c>
      <c r="Q2623">
        <v>8.69</v>
      </c>
      <c r="R2623">
        <v>14</v>
      </c>
      <c r="S2623">
        <v>3</v>
      </c>
      <c r="T2623">
        <v>3.78</v>
      </c>
      <c r="U2623" t="str">
        <f>IF(Append1[[#This Row],[total_intl_charge]] &lt;= MEDIAN(Append1[total_intl_charge]), "Low", "High")</f>
        <v>High</v>
      </c>
      <c r="V2623">
        <v>2</v>
      </c>
      <c r="W2623" t="s">
        <v>23</v>
      </c>
      <c r="X2623" s="1" t="s">
        <v>23</v>
      </c>
      <c r="Y2623">
        <f>IF(Append1[[#This Row],[churn]]="yes", 1,0)</f>
        <v>0</v>
      </c>
      <c r="Z2623" t="str">
        <f>IF(Append1[[#This Row],[total_eve_charge]]&lt;=15,"Low",
IF(Append1[[#This Row],[total_eve_charge]]&lt;=19,"Medium","High"))</f>
        <v>Medium</v>
      </c>
      <c r="AA2623" s="1" t="str">
        <f>IF(Append1[[#This Row],[total_day_charge]]&gt;30,"Heavy User",
IF(Append1[[#This Row],[total_eve_charge]]&gt;20,"Evening User",
IF(Append1[[#This Row],[total_night_charge]]&gt;10,"Night User","Low User")))</f>
        <v>Low User</v>
      </c>
    </row>
    <row r="2624" spans="1:27" x14ac:dyDescent="0.3">
      <c r="A2624">
        <v>1873</v>
      </c>
      <c r="B2624" s="1" t="s">
        <v>29</v>
      </c>
      <c r="C2624">
        <v>112</v>
      </c>
      <c r="D2624" s="1" t="s">
        <v>22</v>
      </c>
      <c r="E2624" s="1">
        <v>1</v>
      </c>
      <c r="F2624" s="1" t="s">
        <v>24</v>
      </c>
      <c r="G2624">
        <v>16</v>
      </c>
      <c r="H2624" t="str">
        <f>IF(Append1[[#This Row],[number_vmail_messages]]&lt;=10, "Low",
IF(Append1[[#This Row],[number_vmail_messages]]&lt;=25, "Medium", "High"))</f>
        <v>Medium</v>
      </c>
      <c r="I2624">
        <v>200.3</v>
      </c>
      <c r="J2624">
        <v>72</v>
      </c>
      <c r="K2624">
        <v>34.049999999999997</v>
      </c>
      <c r="L2624">
        <v>197.8</v>
      </c>
      <c r="M2624">
        <v>91</v>
      </c>
      <c r="N2624">
        <v>16.809999999999999</v>
      </c>
      <c r="O2624">
        <v>151.1</v>
      </c>
      <c r="P2624">
        <v>92</v>
      </c>
      <c r="Q2624">
        <v>6.8</v>
      </c>
      <c r="R2624">
        <v>10.4</v>
      </c>
      <c r="S2624">
        <v>3</v>
      </c>
      <c r="T2624">
        <v>2.81</v>
      </c>
      <c r="U2624" t="str">
        <f>IF(Append1[[#This Row],[total_intl_charge]] &lt;= MEDIAN(Append1[total_intl_charge]), "Low", "High")</f>
        <v>High</v>
      </c>
      <c r="V2624">
        <v>1</v>
      </c>
      <c r="W2624" t="s">
        <v>23</v>
      </c>
      <c r="X2624" s="1" t="s">
        <v>24</v>
      </c>
      <c r="Y2624">
        <f>IF(Append1[[#This Row],[churn]]="yes", 1,0)</f>
        <v>0</v>
      </c>
      <c r="Z2624" t="str">
        <f>IF(Append1[[#This Row],[total_eve_charge]]&lt;=15,"Low",
IF(Append1[[#This Row],[total_eve_charge]]&lt;=19,"Medium","High"))</f>
        <v>Medium</v>
      </c>
      <c r="AA2624" s="1" t="str">
        <f>IF(Append1[[#This Row],[total_day_charge]]&gt;30,"Heavy User",
IF(Append1[[#This Row],[total_eve_charge]]&gt;20,"Evening User",
IF(Append1[[#This Row],[total_night_charge]]&gt;10,"Night User","Low User")))</f>
        <v>Heavy User</v>
      </c>
    </row>
    <row r="2625" spans="1:27" hidden="1" x14ac:dyDescent="0.3">
      <c r="A2625">
        <v>1874</v>
      </c>
      <c r="B2625" s="1" t="s">
        <v>53</v>
      </c>
      <c r="C2625">
        <v>97</v>
      </c>
      <c r="D2625" s="1" t="s">
        <v>26</v>
      </c>
      <c r="E2625" s="1">
        <v>1</v>
      </c>
      <c r="F2625" s="1" t="s">
        <v>23</v>
      </c>
      <c r="G2625">
        <v>0</v>
      </c>
      <c r="H2625" t="str">
        <f>IF(Append1[[#This Row],[number_vmail_messages]]&lt;=10, "Low",
IF(Append1[[#This Row],[number_vmail_messages]]&lt;=25, "Medium", "High"))</f>
        <v>Low</v>
      </c>
      <c r="I2625">
        <v>145</v>
      </c>
      <c r="J2625">
        <v>103</v>
      </c>
      <c r="K2625">
        <v>24.65</v>
      </c>
      <c r="L2625">
        <v>294.3</v>
      </c>
      <c r="M2625">
        <v>93</v>
      </c>
      <c r="N2625">
        <v>25.02</v>
      </c>
      <c r="O2625">
        <v>239.8</v>
      </c>
      <c r="P2625">
        <v>120</v>
      </c>
      <c r="Q2625">
        <v>10.79</v>
      </c>
      <c r="R2625">
        <v>11</v>
      </c>
      <c r="S2625">
        <v>2</v>
      </c>
      <c r="T2625">
        <v>2.97</v>
      </c>
      <c r="U2625" t="str">
        <f>IF(Append1[[#This Row],[total_intl_charge]] &lt;= MEDIAN(Append1[total_intl_charge]), "Low", "High")</f>
        <v>High</v>
      </c>
      <c r="V2625">
        <v>4</v>
      </c>
      <c r="W2625" t="s">
        <v>24</v>
      </c>
      <c r="X2625" s="1" t="s">
        <v>24</v>
      </c>
      <c r="Y2625">
        <f>IF(Append1[[#This Row],[churn]]="yes", 1,0)</f>
        <v>1</v>
      </c>
      <c r="Z2625" t="str">
        <f>IF(Append1[[#This Row],[total_eve_charge]]&lt;=15,"Low",
IF(Append1[[#This Row],[total_eve_charge]]&lt;=19,"Medium","High"))</f>
        <v>High</v>
      </c>
      <c r="AA2625" s="1" t="str">
        <f>IF(Append1[[#This Row],[total_day_charge]]&gt;30,"Heavy User",
IF(Append1[[#This Row],[total_eve_charge]]&gt;20,"Evening User",
IF(Append1[[#This Row],[total_night_charge]]&gt;10,"Night User","Low User")))</f>
        <v>Evening User</v>
      </c>
    </row>
    <row r="2626" spans="1:27" hidden="1" x14ac:dyDescent="0.3">
      <c r="A2626">
        <v>1875</v>
      </c>
      <c r="B2626" s="1" t="s">
        <v>59</v>
      </c>
      <c r="C2626">
        <v>43</v>
      </c>
      <c r="D2626" s="1" t="s">
        <v>26</v>
      </c>
      <c r="E2626" s="1">
        <v>0</v>
      </c>
      <c r="F2626" s="1" t="s">
        <v>23</v>
      </c>
      <c r="G2626">
        <v>0</v>
      </c>
      <c r="H2626" t="str">
        <f>IF(Append1[[#This Row],[number_vmail_messages]]&lt;=10, "Low",
IF(Append1[[#This Row],[number_vmail_messages]]&lt;=25, "Medium", "High"))</f>
        <v>Low</v>
      </c>
      <c r="I2626">
        <v>159.5</v>
      </c>
      <c r="J2626">
        <v>99</v>
      </c>
      <c r="K2626">
        <v>27.12</v>
      </c>
      <c r="L2626">
        <v>119.7</v>
      </c>
      <c r="M2626">
        <v>149</v>
      </c>
      <c r="N2626">
        <v>10.17</v>
      </c>
      <c r="O2626">
        <v>173.9</v>
      </c>
      <c r="P2626">
        <v>126</v>
      </c>
      <c r="Q2626">
        <v>7.83</v>
      </c>
      <c r="R2626">
        <v>6.8</v>
      </c>
      <c r="S2626">
        <v>3</v>
      </c>
      <c r="T2626">
        <v>1.84</v>
      </c>
      <c r="U2626" t="str">
        <f>IF(Append1[[#This Row],[total_intl_charge]] &lt;= MEDIAN(Append1[total_intl_charge]), "Low", "High")</f>
        <v>Low</v>
      </c>
      <c r="V2626">
        <v>2</v>
      </c>
      <c r="W2626" t="s">
        <v>23</v>
      </c>
      <c r="X2626" s="1" t="s">
        <v>23</v>
      </c>
      <c r="Y2626">
        <f>IF(Append1[[#This Row],[churn]]="yes", 1,0)</f>
        <v>0</v>
      </c>
      <c r="Z2626" t="str">
        <f>IF(Append1[[#This Row],[total_eve_charge]]&lt;=15,"Low",
IF(Append1[[#This Row],[total_eve_charge]]&lt;=19,"Medium","High"))</f>
        <v>Low</v>
      </c>
      <c r="AA2626" s="1" t="str">
        <f>IF(Append1[[#This Row],[total_day_charge]]&gt;30,"Heavy User",
IF(Append1[[#This Row],[total_eve_charge]]&gt;20,"Evening User",
IF(Append1[[#This Row],[total_night_charge]]&gt;10,"Night User","Low User")))</f>
        <v>Low User</v>
      </c>
    </row>
    <row r="2627" spans="1:27" hidden="1" x14ac:dyDescent="0.3">
      <c r="A2627">
        <v>1876</v>
      </c>
      <c r="B2627" s="1" t="s">
        <v>57</v>
      </c>
      <c r="C2627">
        <v>110</v>
      </c>
      <c r="D2627" s="1" t="s">
        <v>22</v>
      </c>
      <c r="E2627" s="1">
        <v>0</v>
      </c>
      <c r="F2627" s="1" t="s">
        <v>23</v>
      </c>
      <c r="G2627">
        <v>0</v>
      </c>
      <c r="H2627" t="str">
        <f>IF(Append1[[#This Row],[number_vmail_messages]]&lt;=10, "Low",
IF(Append1[[#This Row],[number_vmail_messages]]&lt;=25, "Medium", "High"))</f>
        <v>Low</v>
      </c>
      <c r="I2627">
        <v>151.80000000000001</v>
      </c>
      <c r="J2627">
        <v>106</v>
      </c>
      <c r="K2627">
        <v>25.81</v>
      </c>
      <c r="L2627">
        <v>138</v>
      </c>
      <c r="M2627">
        <v>126</v>
      </c>
      <c r="N2627">
        <v>11.73</v>
      </c>
      <c r="O2627">
        <v>233.5</v>
      </c>
      <c r="P2627">
        <v>112</v>
      </c>
      <c r="Q2627">
        <v>10.51</v>
      </c>
      <c r="R2627">
        <v>11.2</v>
      </c>
      <c r="S2627">
        <v>8</v>
      </c>
      <c r="T2627">
        <v>3.02</v>
      </c>
      <c r="U2627" t="str">
        <f>IF(Append1[[#This Row],[total_intl_charge]] &lt;= MEDIAN(Append1[total_intl_charge]), "Low", "High")</f>
        <v>High</v>
      </c>
      <c r="V2627">
        <v>3</v>
      </c>
      <c r="W2627" t="s">
        <v>23</v>
      </c>
      <c r="X2627" s="1" t="s">
        <v>23</v>
      </c>
      <c r="Y2627">
        <f>IF(Append1[[#This Row],[churn]]="yes", 1,0)</f>
        <v>0</v>
      </c>
      <c r="Z2627" t="str">
        <f>IF(Append1[[#This Row],[total_eve_charge]]&lt;=15,"Low",
IF(Append1[[#This Row],[total_eve_charge]]&lt;=19,"Medium","High"))</f>
        <v>Low</v>
      </c>
      <c r="AA2627" s="1" t="str">
        <f>IF(Append1[[#This Row],[total_day_charge]]&gt;30,"Heavy User",
IF(Append1[[#This Row],[total_eve_charge]]&gt;20,"Evening User",
IF(Append1[[#This Row],[total_night_charge]]&gt;10,"Night User","Low User")))</f>
        <v>Night User</v>
      </c>
    </row>
    <row r="2628" spans="1:27" hidden="1" x14ac:dyDescent="0.3">
      <c r="A2628">
        <v>1877</v>
      </c>
      <c r="B2628" s="1" t="s">
        <v>56</v>
      </c>
      <c r="C2628">
        <v>67</v>
      </c>
      <c r="D2628" s="1" t="s">
        <v>32</v>
      </c>
      <c r="E2628" s="1">
        <v>0</v>
      </c>
      <c r="F2628" s="1" t="s">
        <v>23</v>
      </c>
      <c r="G2628">
        <v>0</v>
      </c>
      <c r="H2628" t="str">
        <f>IF(Append1[[#This Row],[number_vmail_messages]]&lt;=10, "Low",
IF(Append1[[#This Row],[number_vmail_messages]]&lt;=25, "Medium", "High"))</f>
        <v>Low</v>
      </c>
      <c r="I2628">
        <v>176.2</v>
      </c>
      <c r="J2628">
        <v>120</v>
      </c>
      <c r="K2628">
        <v>29.95</v>
      </c>
      <c r="L2628">
        <v>236</v>
      </c>
      <c r="M2628">
        <v>138</v>
      </c>
      <c r="N2628">
        <v>20.059999999999999</v>
      </c>
      <c r="O2628">
        <v>152.5</v>
      </c>
      <c r="P2628">
        <v>104</v>
      </c>
      <c r="Q2628">
        <v>6.86</v>
      </c>
      <c r="R2628">
        <v>10.6</v>
      </c>
      <c r="S2628">
        <v>4</v>
      </c>
      <c r="T2628">
        <v>2.86</v>
      </c>
      <c r="U2628" t="str">
        <f>IF(Append1[[#This Row],[total_intl_charge]] &lt;= MEDIAN(Append1[total_intl_charge]), "Low", "High")</f>
        <v>High</v>
      </c>
      <c r="V2628">
        <v>1</v>
      </c>
      <c r="W2628" t="s">
        <v>23</v>
      </c>
      <c r="X2628" s="1" t="s">
        <v>23</v>
      </c>
      <c r="Y2628">
        <f>IF(Append1[[#This Row],[churn]]="yes", 1,0)</f>
        <v>0</v>
      </c>
      <c r="Z2628" t="str">
        <f>IF(Append1[[#This Row],[total_eve_charge]]&lt;=15,"Low",
IF(Append1[[#This Row],[total_eve_charge]]&lt;=19,"Medium","High"))</f>
        <v>High</v>
      </c>
      <c r="AA2628" s="1" t="str">
        <f>IF(Append1[[#This Row],[total_day_charge]]&gt;30,"Heavy User",
IF(Append1[[#This Row],[total_eve_charge]]&gt;20,"Evening User",
IF(Append1[[#This Row],[total_night_charge]]&gt;10,"Night User","Low User")))</f>
        <v>Evening User</v>
      </c>
    </row>
    <row r="2629" spans="1:27" hidden="1" x14ac:dyDescent="0.3">
      <c r="A2629">
        <v>1878</v>
      </c>
      <c r="B2629" s="1" t="s">
        <v>38</v>
      </c>
      <c r="C2629">
        <v>166</v>
      </c>
      <c r="D2629" s="1" t="s">
        <v>32</v>
      </c>
      <c r="E2629" s="1">
        <v>0</v>
      </c>
      <c r="F2629" s="1" t="s">
        <v>23</v>
      </c>
      <c r="G2629">
        <v>0</v>
      </c>
      <c r="H2629" t="str">
        <f>IF(Append1[[#This Row],[number_vmail_messages]]&lt;=10, "Low",
IF(Append1[[#This Row],[number_vmail_messages]]&lt;=25, "Medium", "High"))</f>
        <v>Low</v>
      </c>
      <c r="I2629">
        <v>152.1</v>
      </c>
      <c r="J2629">
        <v>95</v>
      </c>
      <c r="K2629">
        <v>25.86</v>
      </c>
      <c r="L2629">
        <v>121</v>
      </c>
      <c r="M2629">
        <v>105</v>
      </c>
      <c r="N2629">
        <v>10.29</v>
      </c>
      <c r="O2629">
        <v>198</v>
      </c>
      <c r="P2629">
        <v>126</v>
      </c>
      <c r="Q2629">
        <v>8.91</v>
      </c>
      <c r="R2629">
        <v>9.8000000000000007</v>
      </c>
      <c r="S2629">
        <v>5</v>
      </c>
      <c r="T2629">
        <v>2.65</v>
      </c>
      <c r="U2629" t="str">
        <f>IF(Append1[[#This Row],[total_intl_charge]] &lt;= MEDIAN(Append1[total_intl_charge]), "Low", "High")</f>
        <v>Low</v>
      </c>
      <c r="V2629">
        <v>0</v>
      </c>
      <c r="W2629" t="s">
        <v>23</v>
      </c>
      <c r="X2629" s="1" t="s">
        <v>23</v>
      </c>
      <c r="Y2629">
        <f>IF(Append1[[#This Row],[churn]]="yes", 1,0)</f>
        <v>0</v>
      </c>
      <c r="Z2629" t="str">
        <f>IF(Append1[[#This Row],[total_eve_charge]]&lt;=15,"Low",
IF(Append1[[#This Row],[total_eve_charge]]&lt;=19,"Medium","High"))</f>
        <v>Low</v>
      </c>
      <c r="AA2629" s="1" t="str">
        <f>IF(Append1[[#This Row],[total_day_charge]]&gt;30,"Heavy User",
IF(Append1[[#This Row],[total_eve_charge]]&gt;20,"Evening User",
IF(Append1[[#This Row],[total_night_charge]]&gt;10,"Night User","Low User")))</f>
        <v>Low User</v>
      </c>
    </row>
    <row r="2630" spans="1:27" hidden="1" x14ac:dyDescent="0.3">
      <c r="A2630">
        <v>1879</v>
      </c>
      <c r="B2630" s="1" t="s">
        <v>51</v>
      </c>
      <c r="C2630">
        <v>129</v>
      </c>
      <c r="D2630" s="1" t="s">
        <v>32</v>
      </c>
      <c r="E2630" s="1">
        <v>0</v>
      </c>
      <c r="F2630" s="1" t="s">
        <v>23</v>
      </c>
      <c r="G2630">
        <v>0</v>
      </c>
      <c r="H2630" t="str">
        <f>IF(Append1[[#This Row],[number_vmail_messages]]&lt;=10, "Low",
IF(Append1[[#This Row],[number_vmail_messages]]&lt;=25, "Medium", "High"))</f>
        <v>Low</v>
      </c>
      <c r="I2630">
        <v>161.30000000000001</v>
      </c>
      <c r="J2630">
        <v>122</v>
      </c>
      <c r="K2630">
        <v>27.42</v>
      </c>
      <c r="L2630">
        <v>220.6</v>
      </c>
      <c r="M2630">
        <v>95</v>
      </c>
      <c r="N2630">
        <v>18.75</v>
      </c>
      <c r="O2630">
        <v>224.7</v>
      </c>
      <c r="P2630">
        <v>104</v>
      </c>
      <c r="Q2630">
        <v>10.11</v>
      </c>
      <c r="R2630">
        <v>9.6</v>
      </c>
      <c r="S2630">
        <v>3</v>
      </c>
      <c r="T2630">
        <v>2.59</v>
      </c>
      <c r="U2630" t="str">
        <f>IF(Append1[[#This Row],[total_intl_charge]] &lt;= MEDIAN(Append1[total_intl_charge]), "Low", "High")</f>
        <v>Low</v>
      </c>
      <c r="V2630">
        <v>1</v>
      </c>
      <c r="W2630" t="s">
        <v>23</v>
      </c>
      <c r="X2630" s="1" t="s">
        <v>23</v>
      </c>
      <c r="Y2630">
        <f>IF(Append1[[#This Row],[churn]]="yes", 1,0)</f>
        <v>0</v>
      </c>
      <c r="Z2630" t="str">
        <f>IF(Append1[[#This Row],[total_eve_charge]]&lt;=15,"Low",
IF(Append1[[#This Row],[total_eve_charge]]&lt;=19,"Medium","High"))</f>
        <v>Medium</v>
      </c>
      <c r="AA2630" s="1" t="str">
        <f>IF(Append1[[#This Row],[total_day_charge]]&gt;30,"Heavy User",
IF(Append1[[#This Row],[total_eve_charge]]&gt;20,"Evening User",
IF(Append1[[#This Row],[total_night_charge]]&gt;10,"Night User","Low User")))</f>
        <v>Night User</v>
      </c>
    </row>
    <row r="2631" spans="1:27" hidden="1" x14ac:dyDescent="0.3">
      <c r="A2631">
        <v>1880</v>
      </c>
      <c r="B2631" s="1" t="s">
        <v>64</v>
      </c>
      <c r="C2631">
        <v>103</v>
      </c>
      <c r="D2631" s="1" t="s">
        <v>26</v>
      </c>
      <c r="E2631" s="1">
        <v>1</v>
      </c>
      <c r="F2631" s="1" t="s">
        <v>23</v>
      </c>
      <c r="G2631">
        <v>0</v>
      </c>
      <c r="H2631" t="str">
        <f>IF(Append1[[#This Row],[number_vmail_messages]]&lt;=10, "Low",
IF(Append1[[#This Row],[number_vmail_messages]]&lt;=25, "Medium", "High"))</f>
        <v>Low</v>
      </c>
      <c r="I2631">
        <v>171.7</v>
      </c>
      <c r="J2631">
        <v>78</v>
      </c>
      <c r="K2631">
        <v>29.19</v>
      </c>
      <c r="L2631">
        <v>144.5</v>
      </c>
      <c r="M2631">
        <v>86</v>
      </c>
      <c r="N2631">
        <v>12.28</v>
      </c>
      <c r="O2631">
        <v>157.9</v>
      </c>
      <c r="P2631">
        <v>106</v>
      </c>
      <c r="Q2631">
        <v>7.11</v>
      </c>
      <c r="R2631">
        <v>6.8</v>
      </c>
      <c r="S2631">
        <v>3</v>
      </c>
      <c r="T2631">
        <v>1.84</v>
      </c>
      <c r="U2631" t="str">
        <f>IF(Append1[[#This Row],[total_intl_charge]] &lt;= MEDIAN(Append1[total_intl_charge]), "Low", "High")</f>
        <v>Low</v>
      </c>
      <c r="V2631">
        <v>3</v>
      </c>
      <c r="W2631" t="s">
        <v>23</v>
      </c>
      <c r="X2631" s="1" t="s">
        <v>24</v>
      </c>
      <c r="Y2631">
        <f>IF(Append1[[#This Row],[churn]]="yes", 1,0)</f>
        <v>0</v>
      </c>
      <c r="Z2631" t="str">
        <f>IF(Append1[[#This Row],[total_eve_charge]]&lt;=15,"Low",
IF(Append1[[#This Row],[total_eve_charge]]&lt;=19,"Medium","High"))</f>
        <v>Low</v>
      </c>
      <c r="AA2631" s="1" t="str">
        <f>IF(Append1[[#This Row],[total_day_charge]]&gt;30,"Heavy User",
IF(Append1[[#This Row],[total_eve_charge]]&gt;20,"Evening User",
IF(Append1[[#This Row],[total_night_charge]]&gt;10,"Night User","Low User")))</f>
        <v>Low User</v>
      </c>
    </row>
    <row r="2632" spans="1:27" hidden="1" x14ac:dyDescent="0.3">
      <c r="A2632">
        <v>1881</v>
      </c>
      <c r="B2632" s="1" t="s">
        <v>48</v>
      </c>
      <c r="C2632">
        <v>71</v>
      </c>
      <c r="D2632" s="1" t="s">
        <v>22</v>
      </c>
      <c r="E2632" s="1">
        <v>0</v>
      </c>
      <c r="F2632" s="1" t="s">
        <v>23</v>
      </c>
      <c r="G2632">
        <v>0</v>
      </c>
      <c r="H2632" t="str">
        <f>IF(Append1[[#This Row],[number_vmail_messages]]&lt;=10, "Low",
IF(Append1[[#This Row],[number_vmail_messages]]&lt;=25, "Medium", "High"))</f>
        <v>Low</v>
      </c>
      <c r="I2632">
        <v>278.89999999999998</v>
      </c>
      <c r="J2632">
        <v>110</v>
      </c>
      <c r="K2632">
        <v>47.41</v>
      </c>
      <c r="L2632">
        <v>190.2</v>
      </c>
      <c r="M2632">
        <v>67</v>
      </c>
      <c r="N2632">
        <v>16.170000000000002</v>
      </c>
      <c r="O2632">
        <v>255.2</v>
      </c>
      <c r="P2632">
        <v>84</v>
      </c>
      <c r="Q2632">
        <v>11.48</v>
      </c>
      <c r="R2632">
        <v>11.7</v>
      </c>
      <c r="S2632">
        <v>7</v>
      </c>
      <c r="T2632">
        <v>3.16</v>
      </c>
      <c r="U2632" t="str">
        <f>IF(Append1[[#This Row],[total_intl_charge]] &lt;= MEDIAN(Append1[total_intl_charge]), "Low", "High")</f>
        <v>High</v>
      </c>
      <c r="V2632">
        <v>0</v>
      </c>
      <c r="W2632" t="s">
        <v>24</v>
      </c>
      <c r="X2632" s="1" t="s">
        <v>23</v>
      </c>
      <c r="Y2632">
        <f>IF(Append1[[#This Row],[churn]]="yes", 1,0)</f>
        <v>1</v>
      </c>
      <c r="Z2632" t="str">
        <f>IF(Append1[[#This Row],[total_eve_charge]]&lt;=15,"Low",
IF(Append1[[#This Row],[total_eve_charge]]&lt;=19,"Medium","High"))</f>
        <v>Medium</v>
      </c>
      <c r="AA2632" s="1" t="str">
        <f>IF(Append1[[#This Row],[total_day_charge]]&gt;30,"Heavy User",
IF(Append1[[#This Row],[total_eve_charge]]&gt;20,"Evening User",
IF(Append1[[#This Row],[total_night_charge]]&gt;10,"Night User","Low User")))</f>
        <v>Heavy User</v>
      </c>
    </row>
    <row r="2633" spans="1:27" x14ac:dyDescent="0.3">
      <c r="A2633">
        <v>1882</v>
      </c>
      <c r="B2633" s="1" t="s">
        <v>60</v>
      </c>
      <c r="C2633">
        <v>112</v>
      </c>
      <c r="D2633" s="1" t="s">
        <v>22</v>
      </c>
      <c r="E2633" s="1">
        <v>0</v>
      </c>
      <c r="F2633" s="1" t="s">
        <v>24</v>
      </c>
      <c r="G2633">
        <v>27</v>
      </c>
      <c r="H2633" t="str">
        <f>IF(Append1[[#This Row],[number_vmail_messages]]&lt;=10, "Low",
IF(Append1[[#This Row],[number_vmail_messages]]&lt;=25, "Medium", "High"))</f>
        <v>High</v>
      </c>
      <c r="I2633">
        <v>213</v>
      </c>
      <c r="J2633">
        <v>121</v>
      </c>
      <c r="K2633">
        <v>36.21</v>
      </c>
      <c r="L2633">
        <v>226.2</v>
      </c>
      <c r="M2633">
        <v>101</v>
      </c>
      <c r="N2633">
        <v>19.23</v>
      </c>
      <c r="O2633">
        <v>189.8</v>
      </c>
      <c r="P2633">
        <v>99</v>
      </c>
      <c r="Q2633">
        <v>8.5399999999999991</v>
      </c>
      <c r="R2633">
        <v>11.1</v>
      </c>
      <c r="S2633">
        <v>3</v>
      </c>
      <c r="T2633">
        <v>3</v>
      </c>
      <c r="U2633" t="str">
        <f>IF(Append1[[#This Row],[total_intl_charge]] &lt;= MEDIAN(Append1[total_intl_charge]), "Low", "High")</f>
        <v>High</v>
      </c>
      <c r="V2633">
        <v>4</v>
      </c>
      <c r="W2633" t="s">
        <v>23</v>
      </c>
      <c r="X2633" s="1" t="s">
        <v>23</v>
      </c>
      <c r="Y2633">
        <f>IF(Append1[[#This Row],[churn]]="yes", 1,0)</f>
        <v>0</v>
      </c>
      <c r="Z2633" t="str">
        <f>IF(Append1[[#This Row],[total_eve_charge]]&lt;=15,"Low",
IF(Append1[[#This Row],[total_eve_charge]]&lt;=19,"Medium","High"))</f>
        <v>High</v>
      </c>
      <c r="AA2633" s="1" t="str">
        <f>IF(Append1[[#This Row],[total_day_charge]]&gt;30,"Heavy User",
IF(Append1[[#This Row],[total_eve_charge]]&gt;20,"Evening User",
IF(Append1[[#This Row],[total_night_charge]]&gt;10,"Night User","Low User")))</f>
        <v>Heavy User</v>
      </c>
    </row>
    <row r="2634" spans="1:27" hidden="1" x14ac:dyDescent="0.3">
      <c r="A2634">
        <v>1883</v>
      </c>
      <c r="B2634" s="1" t="s">
        <v>40</v>
      </c>
      <c r="C2634">
        <v>98</v>
      </c>
      <c r="D2634" s="1" t="s">
        <v>22</v>
      </c>
      <c r="E2634" s="1">
        <v>0</v>
      </c>
      <c r="F2634" s="1" t="s">
        <v>23</v>
      </c>
      <c r="G2634">
        <v>0</v>
      </c>
      <c r="H2634" t="str">
        <f>IF(Append1[[#This Row],[number_vmail_messages]]&lt;=10, "Low",
IF(Append1[[#This Row],[number_vmail_messages]]&lt;=25, "Medium", "High"))</f>
        <v>Low</v>
      </c>
      <c r="I2634">
        <v>217.2</v>
      </c>
      <c r="J2634">
        <v>121</v>
      </c>
      <c r="K2634">
        <v>36.92</v>
      </c>
      <c r="L2634">
        <v>303.39999999999998</v>
      </c>
      <c r="M2634">
        <v>73</v>
      </c>
      <c r="N2634">
        <v>25.79</v>
      </c>
      <c r="O2634">
        <v>197.1</v>
      </c>
      <c r="P2634">
        <v>71</v>
      </c>
      <c r="Q2634">
        <v>8.8699999999999992</v>
      </c>
      <c r="R2634">
        <v>12.4</v>
      </c>
      <c r="S2634">
        <v>2</v>
      </c>
      <c r="T2634">
        <v>3.35</v>
      </c>
      <c r="U2634" t="str">
        <f>IF(Append1[[#This Row],[total_intl_charge]] &lt;= MEDIAN(Append1[total_intl_charge]), "Low", "High")</f>
        <v>High</v>
      </c>
      <c r="V2634">
        <v>0</v>
      </c>
      <c r="W2634" t="s">
        <v>24</v>
      </c>
      <c r="X2634" s="1" t="s">
        <v>23</v>
      </c>
      <c r="Y2634">
        <f>IF(Append1[[#This Row],[churn]]="yes", 1,0)</f>
        <v>1</v>
      </c>
      <c r="Z2634" t="str">
        <f>IF(Append1[[#This Row],[total_eve_charge]]&lt;=15,"Low",
IF(Append1[[#This Row],[total_eve_charge]]&lt;=19,"Medium","High"))</f>
        <v>High</v>
      </c>
      <c r="AA2634" s="1" t="str">
        <f>IF(Append1[[#This Row],[total_day_charge]]&gt;30,"Heavy User",
IF(Append1[[#This Row],[total_eve_charge]]&gt;20,"Evening User",
IF(Append1[[#This Row],[total_night_charge]]&gt;10,"Night User","Low User")))</f>
        <v>Heavy User</v>
      </c>
    </row>
    <row r="2635" spans="1:27" hidden="1" x14ac:dyDescent="0.3">
      <c r="A2635">
        <v>1884</v>
      </c>
      <c r="B2635" s="1" t="s">
        <v>60</v>
      </c>
      <c r="C2635">
        <v>90</v>
      </c>
      <c r="D2635" s="1" t="s">
        <v>22</v>
      </c>
      <c r="E2635" s="1">
        <v>0</v>
      </c>
      <c r="F2635" s="1" t="s">
        <v>23</v>
      </c>
      <c r="G2635">
        <v>0</v>
      </c>
      <c r="H2635" t="str">
        <f>IF(Append1[[#This Row],[number_vmail_messages]]&lt;=10, "Low",
IF(Append1[[#This Row],[number_vmail_messages]]&lt;=25, "Medium", "High"))</f>
        <v>Low</v>
      </c>
      <c r="I2635">
        <v>175.9</v>
      </c>
      <c r="J2635">
        <v>111</v>
      </c>
      <c r="K2635">
        <v>29.9</v>
      </c>
      <c r="L2635">
        <v>285.2</v>
      </c>
      <c r="M2635">
        <v>115</v>
      </c>
      <c r="N2635">
        <v>24.24</v>
      </c>
      <c r="O2635">
        <v>150.80000000000001</v>
      </c>
      <c r="P2635">
        <v>122</v>
      </c>
      <c r="Q2635">
        <v>6.79</v>
      </c>
      <c r="R2635">
        <v>13</v>
      </c>
      <c r="S2635">
        <v>7</v>
      </c>
      <c r="T2635">
        <v>3.51</v>
      </c>
      <c r="U2635" t="str">
        <f>IF(Append1[[#This Row],[total_intl_charge]] &lt;= MEDIAN(Append1[total_intl_charge]), "Low", "High")</f>
        <v>High</v>
      </c>
      <c r="V2635">
        <v>1</v>
      </c>
      <c r="W2635" t="s">
        <v>23</v>
      </c>
      <c r="X2635" s="1" t="s">
        <v>23</v>
      </c>
      <c r="Y2635">
        <f>IF(Append1[[#This Row],[churn]]="yes", 1,0)</f>
        <v>0</v>
      </c>
      <c r="Z2635" t="str">
        <f>IF(Append1[[#This Row],[total_eve_charge]]&lt;=15,"Low",
IF(Append1[[#This Row],[total_eve_charge]]&lt;=19,"Medium","High"))</f>
        <v>High</v>
      </c>
      <c r="AA2635" s="1" t="str">
        <f>IF(Append1[[#This Row],[total_day_charge]]&gt;30,"Heavy User",
IF(Append1[[#This Row],[total_eve_charge]]&gt;20,"Evening User",
IF(Append1[[#This Row],[total_night_charge]]&gt;10,"Night User","Low User")))</f>
        <v>Evening User</v>
      </c>
    </row>
    <row r="2636" spans="1:27" hidden="1" x14ac:dyDescent="0.3">
      <c r="A2636">
        <v>1885</v>
      </c>
      <c r="B2636" s="1" t="s">
        <v>68</v>
      </c>
      <c r="C2636">
        <v>58</v>
      </c>
      <c r="D2636" s="1" t="s">
        <v>22</v>
      </c>
      <c r="E2636" s="1">
        <v>0</v>
      </c>
      <c r="F2636" s="1" t="s">
        <v>23</v>
      </c>
      <c r="G2636">
        <v>0</v>
      </c>
      <c r="H2636" t="str">
        <f>IF(Append1[[#This Row],[number_vmail_messages]]&lt;=10, "Low",
IF(Append1[[#This Row],[number_vmail_messages]]&lt;=25, "Medium", "High"))</f>
        <v>Low</v>
      </c>
      <c r="I2636">
        <v>238.9</v>
      </c>
      <c r="J2636">
        <v>107</v>
      </c>
      <c r="K2636">
        <v>40.61</v>
      </c>
      <c r="L2636">
        <v>187.2</v>
      </c>
      <c r="M2636">
        <v>88</v>
      </c>
      <c r="N2636">
        <v>15.91</v>
      </c>
      <c r="O2636">
        <v>181.1</v>
      </c>
      <c r="P2636">
        <v>84</v>
      </c>
      <c r="Q2636">
        <v>8.15</v>
      </c>
      <c r="R2636">
        <v>11.8</v>
      </c>
      <c r="S2636">
        <v>3</v>
      </c>
      <c r="T2636">
        <v>3.19</v>
      </c>
      <c r="U2636" t="str">
        <f>IF(Append1[[#This Row],[total_intl_charge]] &lt;= MEDIAN(Append1[total_intl_charge]), "Low", "High")</f>
        <v>High</v>
      </c>
      <c r="V2636">
        <v>2</v>
      </c>
      <c r="W2636" t="s">
        <v>23</v>
      </c>
      <c r="X2636" s="1" t="s">
        <v>23</v>
      </c>
      <c r="Y2636">
        <f>IF(Append1[[#This Row],[churn]]="yes", 1,0)</f>
        <v>0</v>
      </c>
      <c r="Z2636" t="str">
        <f>IF(Append1[[#This Row],[total_eve_charge]]&lt;=15,"Low",
IF(Append1[[#This Row],[total_eve_charge]]&lt;=19,"Medium","High"))</f>
        <v>Medium</v>
      </c>
      <c r="AA2636" s="1" t="str">
        <f>IF(Append1[[#This Row],[total_day_charge]]&gt;30,"Heavy User",
IF(Append1[[#This Row],[total_eve_charge]]&gt;20,"Evening User",
IF(Append1[[#This Row],[total_night_charge]]&gt;10,"Night User","Low User")))</f>
        <v>Heavy User</v>
      </c>
    </row>
    <row r="2637" spans="1:27" hidden="1" x14ac:dyDescent="0.3">
      <c r="A2637">
        <v>1886</v>
      </c>
      <c r="B2637" s="1" t="s">
        <v>46</v>
      </c>
      <c r="C2637">
        <v>116</v>
      </c>
      <c r="D2637" s="1" t="s">
        <v>32</v>
      </c>
      <c r="E2637" s="1">
        <v>0</v>
      </c>
      <c r="F2637" s="1" t="s">
        <v>23</v>
      </c>
      <c r="G2637">
        <v>0</v>
      </c>
      <c r="H2637" t="str">
        <f>IF(Append1[[#This Row],[number_vmail_messages]]&lt;=10, "Low",
IF(Append1[[#This Row],[number_vmail_messages]]&lt;=25, "Medium", "High"))</f>
        <v>Low</v>
      </c>
      <c r="I2637">
        <v>133.30000000000001</v>
      </c>
      <c r="J2637">
        <v>94</v>
      </c>
      <c r="K2637">
        <v>22.66</v>
      </c>
      <c r="L2637">
        <v>247.8</v>
      </c>
      <c r="M2637">
        <v>126</v>
      </c>
      <c r="N2637">
        <v>21.06</v>
      </c>
      <c r="O2637">
        <v>219</v>
      </c>
      <c r="P2637">
        <v>78</v>
      </c>
      <c r="Q2637">
        <v>9.86</v>
      </c>
      <c r="R2637">
        <v>11.3</v>
      </c>
      <c r="S2637">
        <v>5</v>
      </c>
      <c r="T2637">
        <v>3.05</v>
      </c>
      <c r="U2637" t="str">
        <f>IF(Append1[[#This Row],[total_intl_charge]] &lt;= MEDIAN(Append1[total_intl_charge]), "Low", "High")</f>
        <v>High</v>
      </c>
      <c r="V2637">
        <v>5</v>
      </c>
      <c r="W2637" t="s">
        <v>24</v>
      </c>
      <c r="X2637" s="1" t="s">
        <v>23</v>
      </c>
      <c r="Y2637">
        <f>IF(Append1[[#This Row],[churn]]="yes", 1,0)</f>
        <v>1</v>
      </c>
      <c r="Z2637" t="str">
        <f>IF(Append1[[#This Row],[total_eve_charge]]&lt;=15,"Low",
IF(Append1[[#This Row],[total_eve_charge]]&lt;=19,"Medium","High"))</f>
        <v>High</v>
      </c>
      <c r="AA2637" s="1" t="str">
        <f>IF(Append1[[#This Row],[total_day_charge]]&gt;30,"Heavy User",
IF(Append1[[#This Row],[total_eve_charge]]&gt;20,"Evening User",
IF(Append1[[#This Row],[total_night_charge]]&gt;10,"Night User","Low User")))</f>
        <v>Evening User</v>
      </c>
    </row>
    <row r="2638" spans="1:27" hidden="1" x14ac:dyDescent="0.3">
      <c r="A2638">
        <v>1887</v>
      </c>
      <c r="B2638" s="1" t="s">
        <v>51</v>
      </c>
      <c r="C2638">
        <v>87</v>
      </c>
      <c r="D2638" s="1" t="s">
        <v>22</v>
      </c>
      <c r="E2638" s="1">
        <v>0</v>
      </c>
      <c r="F2638" s="1" t="s">
        <v>23</v>
      </c>
      <c r="G2638">
        <v>0</v>
      </c>
      <c r="H2638" t="str">
        <f>IF(Append1[[#This Row],[number_vmail_messages]]&lt;=10, "Low",
IF(Append1[[#This Row],[number_vmail_messages]]&lt;=25, "Medium", "High"))</f>
        <v>Low</v>
      </c>
      <c r="I2638">
        <v>177.2</v>
      </c>
      <c r="J2638">
        <v>72</v>
      </c>
      <c r="K2638">
        <v>30.12</v>
      </c>
      <c r="L2638">
        <v>248.9</v>
      </c>
      <c r="M2638">
        <v>105</v>
      </c>
      <c r="N2638">
        <v>21.16</v>
      </c>
      <c r="O2638">
        <v>200.8</v>
      </c>
      <c r="P2638">
        <v>87</v>
      </c>
      <c r="Q2638">
        <v>9.0399999999999991</v>
      </c>
      <c r="R2638">
        <v>8.6</v>
      </c>
      <c r="S2638">
        <v>7</v>
      </c>
      <c r="T2638">
        <v>2.3199999999999998</v>
      </c>
      <c r="U2638" t="str">
        <f>IF(Append1[[#This Row],[total_intl_charge]] &lt;= MEDIAN(Append1[total_intl_charge]), "Low", "High")</f>
        <v>Low</v>
      </c>
      <c r="V2638">
        <v>3</v>
      </c>
      <c r="W2638" t="s">
        <v>23</v>
      </c>
      <c r="X2638" s="1" t="s">
        <v>23</v>
      </c>
      <c r="Y2638">
        <f>IF(Append1[[#This Row],[churn]]="yes", 1,0)</f>
        <v>0</v>
      </c>
      <c r="Z2638" t="str">
        <f>IF(Append1[[#This Row],[total_eve_charge]]&lt;=15,"Low",
IF(Append1[[#This Row],[total_eve_charge]]&lt;=19,"Medium","High"))</f>
        <v>High</v>
      </c>
      <c r="AA2638" s="1" t="str">
        <f>IF(Append1[[#This Row],[total_day_charge]]&gt;30,"Heavy User",
IF(Append1[[#This Row],[total_eve_charge]]&gt;20,"Evening User",
IF(Append1[[#This Row],[total_night_charge]]&gt;10,"Night User","Low User")))</f>
        <v>Heavy User</v>
      </c>
    </row>
    <row r="2639" spans="1:27" hidden="1" x14ac:dyDescent="0.3">
      <c r="A2639">
        <v>1888</v>
      </c>
      <c r="B2639" s="1" t="s">
        <v>45</v>
      </c>
      <c r="C2639">
        <v>120</v>
      </c>
      <c r="D2639" s="1" t="s">
        <v>22</v>
      </c>
      <c r="E2639" s="1">
        <v>0</v>
      </c>
      <c r="F2639" s="1" t="s">
        <v>23</v>
      </c>
      <c r="G2639">
        <v>0</v>
      </c>
      <c r="H2639" t="str">
        <f>IF(Append1[[#This Row],[number_vmail_messages]]&lt;=10, "Low",
IF(Append1[[#This Row],[number_vmail_messages]]&lt;=25, "Medium", "High"))</f>
        <v>Low</v>
      </c>
      <c r="I2639">
        <v>184.5</v>
      </c>
      <c r="J2639">
        <v>103</v>
      </c>
      <c r="K2639">
        <v>31.37</v>
      </c>
      <c r="L2639">
        <v>209</v>
      </c>
      <c r="M2639">
        <v>86</v>
      </c>
      <c r="N2639">
        <v>17.77</v>
      </c>
      <c r="O2639">
        <v>169.7</v>
      </c>
      <c r="P2639">
        <v>70</v>
      </c>
      <c r="Q2639">
        <v>7.64</v>
      </c>
      <c r="R2639">
        <v>10.199999999999999</v>
      </c>
      <c r="S2639">
        <v>6</v>
      </c>
      <c r="T2639">
        <v>2.75</v>
      </c>
      <c r="U2639" t="str">
        <f>IF(Append1[[#This Row],[total_intl_charge]] &lt;= MEDIAN(Append1[total_intl_charge]), "Low", "High")</f>
        <v>Low</v>
      </c>
      <c r="V2639">
        <v>2</v>
      </c>
      <c r="W2639" t="s">
        <v>23</v>
      </c>
      <c r="X2639" s="1" t="s">
        <v>23</v>
      </c>
      <c r="Y2639">
        <f>IF(Append1[[#This Row],[churn]]="yes", 1,0)</f>
        <v>0</v>
      </c>
      <c r="Z2639" t="str">
        <f>IF(Append1[[#This Row],[total_eve_charge]]&lt;=15,"Low",
IF(Append1[[#This Row],[total_eve_charge]]&lt;=19,"Medium","High"))</f>
        <v>Medium</v>
      </c>
      <c r="AA2639" s="1" t="str">
        <f>IF(Append1[[#This Row],[total_day_charge]]&gt;30,"Heavy User",
IF(Append1[[#This Row],[total_eve_charge]]&gt;20,"Evening User",
IF(Append1[[#This Row],[total_night_charge]]&gt;10,"Night User","Low User")))</f>
        <v>Heavy User</v>
      </c>
    </row>
    <row r="2640" spans="1:27" x14ac:dyDescent="0.3">
      <c r="A2640">
        <v>1889</v>
      </c>
      <c r="B2640" s="1" t="s">
        <v>41</v>
      </c>
      <c r="C2640">
        <v>97</v>
      </c>
      <c r="D2640" s="1" t="s">
        <v>22</v>
      </c>
      <c r="E2640" s="1">
        <v>0</v>
      </c>
      <c r="F2640" s="1" t="s">
        <v>24</v>
      </c>
      <c r="G2640">
        <v>24</v>
      </c>
      <c r="H2640" t="str">
        <f>IF(Append1[[#This Row],[number_vmail_messages]]&lt;=10, "Low",
IF(Append1[[#This Row],[number_vmail_messages]]&lt;=25, "Medium", "High"))</f>
        <v>Medium</v>
      </c>
      <c r="I2640">
        <v>176.1</v>
      </c>
      <c r="J2640">
        <v>109</v>
      </c>
      <c r="K2640">
        <v>29.94</v>
      </c>
      <c r="L2640">
        <v>159.4</v>
      </c>
      <c r="M2640">
        <v>81</v>
      </c>
      <c r="N2640">
        <v>13.55</v>
      </c>
      <c r="O2640">
        <v>269.10000000000002</v>
      </c>
      <c r="P2640">
        <v>94</v>
      </c>
      <c r="Q2640">
        <v>12.11</v>
      </c>
      <c r="R2640">
        <v>12.1</v>
      </c>
      <c r="S2640">
        <v>9</v>
      </c>
      <c r="T2640">
        <v>3.27</v>
      </c>
      <c r="U2640" t="str">
        <f>IF(Append1[[#This Row],[total_intl_charge]] &lt;= MEDIAN(Append1[total_intl_charge]), "Low", "High")</f>
        <v>High</v>
      </c>
      <c r="V2640">
        <v>0</v>
      </c>
      <c r="W2640" t="s">
        <v>23</v>
      </c>
      <c r="X2640" s="1" t="s">
        <v>23</v>
      </c>
      <c r="Y2640">
        <f>IF(Append1[[#This Row],[churn]]="yes", 1,0)</f>
        <v>0</v>
      </c>
      <c r="Z2640" t="str">
        <f>IF(Append1[[#This Row],[total_eve_charge]]&lt;=15,"Low",
IF(Append1[[#This Row],[total_eve_charge]]&lt;=19,"Medium","High"))</f>
        <v>Low</v>
      </c>
      <c r="AA2640" s="1" t="str">
        <f>IF(Append1[[#This Row],[total_day_charge]]&gt;30,"Heavy User",
IF(Append1[[#This Row],[total_eve_charge]]&gt;20,"Evening User",
IF(Append1[[#This Row],[total_night_charge]]&gt;10,"Night User","Low User")))</f>
        <v>Night User</v>
      </c>
    </row>
    <row r="2641" spans="1:27" hidden="1" x14ac:dyDescent="0.3">
      <c r="A2641">
        <v>1890</v>
      </c>
      <c r="B2641" s="1" t="s">
        <v>35</v>
      </c>
      <c r="C2641">
        <v>134</v>
      </c>
      <c r="D2641" s="1" t="s">
        <v>22</v>
      </c>
      <c r="E2641" s="1">
        <v>0</v>
      </c>
      <c r="F2641" s="1" t="s">
        <v>23</v>
      </c>
      <c r="G2641">
        <v>0</v>
      </c>
      <c r="H2641" t="str">
        <f>IF(Append1[[#This Row],[number_vmail_messages]]&lt;=10, "Low",
IF(Append1[[#This Row],[number_vmail_messages]]&lt;=25, "Medium", "High"))</f>
        <v>Low</v>
      </c>
      <c r="I2641">
        <v>204.7</v>
      </c>
      <c r="J2641">
        <v>108</v>
      </c>
      <c r="K2641">
        <v>34.799999999999997</v>
      </c>
      <c r="L2641">
        <v>143.1</v>
      </c>
      <c r="M2641">
        <v>105</v>
      </c>
      <c r="N2641">
        <v>12.16</v>
      </c>
      <c r="O2641">
        <v>165.8</v>
      </c>
      <c r="P2641">
        <v>84</v>
      </c>
      <c r="Q2641">
        <v>7.46</v>
      </c>
      <c r="R2641">
        <v>11</v>
      </c>
      <c r="S2641">
        <v>4</v>
      </c>
      <c r="T2641">
        <v>2.97</v>
      </c>
      <c r="U2641" t="str">
        <f>IF(Append1[[#This Row],[total_intl_charge]] &lt;= MEDIAN(Append1[total_intl_charge]), "Low", "High")</f>
        <v>High</v>
      </c>
      <c r="V2641">
        <v>6</v>
      </c>
      <c r="W2641" t="s">
        <v>23</v>
      </c>
      <c r="X2641" s="1" t="s">
        <v>23</v>
      </c>
      <c r="Y2641">
        <f>IF(Append1[[#This Row],[churn]]="yes", 1,0)</f>
        <v>0</v>
      </c>
      <c r="Z2641" t="str">
        <f>IF(Append1[[#This Row],[total_eve_charge]]&lt;=15,"Low",
IF(Append1[[#This Row],[total_eve_charge]]&lt;=19,"Medium","High"))</f>
        <v>Low</v>
      </c>
      <c r="AA2641" s="1" t="str">
        <f>IF(Append1[[#This Row],[total_day_charge]]&gt;30,"Heavy User",
IF(Append1[[#This Row],[total_eve_charge]]&gt;20,"Evening User",
IF(Append1[[#This Row],[total_night_charge]]&gt;10,"Night User","Low User")))</f>
        <v>Heavy User</v>
      </c>
    </row>
    <row r="2642" spans="1:27" hidden="1" x14ac:dyDescent="0.3">
      <c r="A2642">
        <v>1891</v>
      </c>
      <c r="B2642" s="1" t="s">
        <v>67</v>
      </c>
      <c r="C2642">
        <v>68</v>
      </c>
      <c r="D2642" s="1" t="s">
        <v>26</v>
      </c>
      <c r="E2642" s="1">
        <v>0</v>
      </c>
      <c r="F2642" s="1" t="s">
        <v>23</v>
      </c>
      <c r="G2642">
        <v>0</v>
      </c>
      <c r="H2642" t="str">
        <f>IF(Append1[[#This Row],[number_vmail_messages]]&lt;=10, "Low",
IF(Append1[[#This Row],[number_vmail_messages]]&lt;=25, "Medium", "High"))</f>
        <v>Low</v>
      </c>
      <c r="I2642">
        <v>143.6</v>
      </c>
      <c r="J2642">
        <v>80</v>
      </c>
      <c r="K2642">
        <v>24.41</v>
      </c>
      <c r="L2642">
        <v>134.30000000000001</v>
      </c>
      <c r="M2642">
        <v>65</v>
      </c>
      <c r="N2642">
        <v>11.42</v>
      </c>
      <c r="O2642">
        <v>215.6</v>
      </c>
      <c r="P2642">
        <v>84</v>
      </c>
      <c r="Q2642">
        <v>9.6999999999999993</v>
      </c>
      <c r="R2642">
        <v>15.5</v>
      </c>
      <c r="S2642">
        <v>5</v>
      </c>
      <c r="T2642">
        <v>4.1900000000000004</v>
      </c>
      <c r="U2642" t="str">
        <f>IF(Append1[[#This Row],[total_intl_charge]] &lt;= MEDIAN(Append1[total_intl_charge]), "Low", "High")</f>
        <v>High</v>
      </c>
      <c r="V2642">
        <v>2</v>
      </c>
      <c r="W2642" t="s">
        <v>23</v>
      </c>
      <c r="X2642" s="1" t="s">
        <v>23</v>
      </c>
      <c r="Y2642">
        <f>IF(Append1[[#This Row],[churn]]="yes", 1,0)</f>
        <v>0</v>
      </c>
      <c r="Z2642" t="str">
        <f>IF(Append1[[#This Row],[total_eve_charge]]&lt;=15,"Low",
IF(Append1[[#This Row],[total_eve_charge]]&lt;=19,"Medium","High"))</f>
        <v>Low</v>
      </c>
      <c r="AA2642" s="1" t="str">
        <f>IF(Append1[[#This Row],[total_day_charge]]&gt;30,"Heavy User",
IF(Append1[[#This Row],[total_eve_charge]]&gt;20,"Evening User",
IF(Append1[[#This Row],[total_night_charge]]&gt;10,"Night User","Low User")))</f>
        <v>Low User</v>
      </c>
    </row>
    <row r="2643" spans="1:27" hidden="1" x14ac:dyDescent="0.3">
      <c r="A2643">
        <v>1892</v>
      </c>
      <c r="B2643" s="1" t="s">
        <v>52</v>
      </c>
      <c r="C2643">
        <v>93</v>
      </c>
      <c r="D2643" s="1" t="s">
        <v>32</v>
      </c>
      <c r="E2643" s="1">
        <v>0</v>
      </c>
      <c r="F2643" s="1" t="s">
        <v>23</v>
      </c>
      <c r="G2643">
        <v>0</v>
      </c>
      <c r="H2643" t="str">
        <f>IF(Append1[[#This Row],[number_vmail_messages]]&lt;=10, "Low",
IF(Append1[[#This Row],[number_vmail_messages]]&lt;=25, "Medium", "High"))</f>
        <v>Low</v>
      </c>
      <c r="I2643">
        <v>179.3</v>
      </c>
      <c r="J2643">
        <v>93</v>
      </c>
      <c r="K2643">
        <v>30.48</v>
      </c>
      <c r="L2643">
        <v>188.8</v>
      </c>
      <c r="M2643">
        <v>65</v>
      </c>
      <c r="N2643">
        <v>16.05</v>
      </c>
      <c r="O2643">
        <v>253.2</v>
      </c>
      <c r="P2643">
        <v>88</v>
      </c>
      <c r="Q2643">
        <v>11.39</v>
      </c>
      <c r="R2643">
        <v>12.1</v>
      </c>
      <c r="S2643">
        <v>5</v>
      </c>
      <c r="T2643">
        <v>3.27</v>
      </c>
      <c r="U2643" t="str">
        <f>IF(Append1[[#This Row],[total_intl_charge]] &lt;= MEDIAN(Append1[total_intl_charge]), "Low", "High")</f>
        <v>High</v>
      </c>
      <c r="V2643">
        <v>1</v>
      </c>
      <c r="W2643" t="s">
        <v>23</v>
      </c>
      <c r="X2643" s="1" t="s">
        <v>23</v>
      </c>
      <c r="Y2643">
        <f>IF(Append1[[#This Row],[churn]]="yes", 1,0)</f>
        <v>0</v>
      </c>
      <c r="Z2643" t="str">
        <f>IF(Append1[[#This Row],[total_eve_charge]]&lt;=15,"Low",
IF(Append1[[#This Row],[total_eve_charge]]&lt;=19,"Medium","High"))</f>
        <v>Medium</v>
      </c>
      <c r="AA2643" s="1" t="str">
        <f>IF(Append1[[#This Row],[total_day_charge]]&gt;30,"Heavy User",
IF(Append1[[#This Row],[total_eve_charge]]&gt;20,"Evening User",
IF(Append1[[#This Row],[total_night_charge]]&gt;10,"Night User","Low User")))</f>
        <v>Heavy User</v>
      </c>
    </row>
    <row r="2644" spans="1:27" hidden="1" x14ac:dyDescent="0.3">
      <c r="A2644">
        <v>1893</v>
      </c>
      <c r="B2644" s="1" t="s">
        <v>42</v>
      </c>
      <c r="C2644">
        <v>120</v>
      </c>
      <c r="D2644" s="1" t="s">
        <v>22</v>
      </c>
      <c r="E2644" s="1">
        <v>0</v>
      </c>
      <c r="F2644" s="1" t="s">
        <v>23</v>
      </c>
      <c r="G2644">
        <v>0</v>
      </c>
      <c r="H2644" t="str">
        <f>IF(Append1[[#This Row],[number_vmail_messages]]&lt;=10, "Low",
IF(Append1[[#This Row],[number_vmail_messages]]&lt;=25, "Medium", "High"))</f>
        <v>Low</v>
      </c>
      <c r="I2644">
        <v>137.30000000000001</v>
      </c>
      <c r="J2644">
        <v>100</v>
      </c>
      <c r="K2644">
        <v>23.34</v>
      </c>
      <c r="L2644">
        <v>212.2</v>
      </c>
      <c r="M2644">
        <v>129</v>
      </c>
      <c r="N2644">
        <v>18.04</v>
      </c>
      <c r="O2644">
        <v>152.69999999999999</v>
      </c>
      <c r="P2644">
        <v>92</v>
      </c>
      <c r="Q2644">
        <v>6.87</v>
      </c>
      <c r="R2644">
        <v>10.5</v>
      </c>
      <c r="S2644">
        <v>2</v>
      </c>
      <c r="T2644">
        <v>2.84</v>
      </c>
      <c r="U2644" t="str">
        <f>IF(Append1[[#This Row],[total_intl_charge]] &lt;= MEDIAN(Append1[total_intl_charge]), "Low", "High")</f>
        <v>High</v>
      </c>
      <c r="V2644">
        <v>1</v>
      </c>
      <c r="W2644" t="s">
        <v>23</v>
      </c>
      <c r="X2644" s="1" t="s">
        <v>23</v>
      </c>
      <c r="Y2644">
        <f>IF(Append1[[#This Row],[churn]]="yes", 1,0)</f>
        <v>0</v>
      </c>
      <c r="Z2644" t="str">
        <f>IF(Append1[[#This Row],[total_eve_charge]]&lt;=15,"Low",
IF(Append1[[#This Row],[total_eve_charge]]&lt;=19,"Medium","High"))</f>
        <v>Medium</v>
      </c>
      <c r="AA2644" s="1" t="str">
        <f>IF(Append1[[#This Row],[total_day_charge]]&gt;30,"Heavy User",
IF(Append1[[#This Row],[total_eve_charge]]&gt;20,"Evening User",
IF(Append1[[#This Row],[total_night_charge]]&gt;10,"Night User","Low User")))</f>
        <v>Low User</v>
      </c>
    </row>
    <row r="2645" spans="1:27" hidden="1" x14ac:dyDescent="0.3">
      <c r="A2645">
        <v>1894</v>
      </c>
      <c r="B2645" s="1" t="s">
        <v>49</v>
      </c>
      <c r="C2645">
        <v>41</v>
      </c>
      <c r="D2645" s="1" t="s">
        <v>32</v>
      </c>
      <c r="E2645" s="1">
        <v>0</v>
      </c>
      <c r="F2645" s="1" t="s">
        <v>23</v>
      </c>
      <c r="G2645">
        <v>0</v>
      </c>
      <c r="H2645" t="str">
        <f>IF(Append1[[#This Row],[number_vmail_messages]]&lt;=10, "Low",
IF(Append1[[#This Row],[number_vmail_messages]]&lt;=25, "Medium", "High"))</f>
        <v>Low</v>
      </c>
      <c r="I2645">
        <v>237.8</v>
      </c>
      <c r="J2645">
        <v>92</v>
      </c>
      <c r="K2645">
        <v>40.43</v>
      </c>
      <c r="L2645">
        <v>223.5</v>
      </c>
      <c r="M2645">
        <v>155</v>
      </c>
      <c r="N2645">
        <v>19</v>
      </c>
      <c r="O2645">
        <v>217.4</v>
      </c>
      <c r="P2645">
        <v>90</v>
      </c>
      <c r="Q2645">
        <v>9.7799999999999994</v>
      </c>
      <c r="R2645">
        <v>10.199999999999999</v>
      </c>
      <c r="S2645">
        <v>6</v>
      </c>
      <c r="T2645">
        <v>2.75</v>
      </c>
      <c r="U2645" t="str">
        <f>IF(Append1[[#This Row],[total_intl_charge]] &lt;= MEDIAN(Append1[total_intl_charge]), "Low", "High")</f>
        <v>Low</v>
      </c>
      <c r="V2645">
        <v>2</v>
      </c>
      <c r="W2645" t="s">
        <v>23</v>
      </c>
      <c r="X2645" s="1" t="s">
        <v>23</v>
      </c>
      <c r="Y2645">
        <f>IF(Append1[[#This Row],[churn]]="yes", 1,0)</f>
        <v>0</v>
      </c>
      <c r="Z2645" t="str">
        <f>IF(Append1[[#This Row],[total_eve_charge]]&lt;=15,"Low",
IF(Append1[[#This Row],[total_eve_charge]]&lt;=19,"Medium","High"))</f>
        <v>Medium</v>
      </c>
      <c r="AA2645" s="1" t="str">
        <f>IF(Append1[[#This Row],[total_day_charge]]&gt;30,"Heavy User",
IF(Append1[[#This Row],[total_eve_charge]]&gt;20,"Evening User",
IF(Append1[[#This Row],[total_night_charge]]&gt;10,"Night User","Low User")))</f>
        <v>Heavy User</v>
      </c>
    </row>
    <row r="2646" spans="1:27" hidden="1" x14ac:dyDescent="0.3">
      <c r="A2646">
        <v>1895</v>
      </c>
      <c r="B2646" s="1" t="s">
        <v>64</v>
      </c>
      <c r="C2646">
        <v>80</v>
      </c>
      <c r="D2646" s="1" t="s">
        <v>26</v>
      </c>
      <c r="E2646" s="1">
        <v>0</v>
      </c>
      <c r="F2646" s="1" t="s">
        <v>23</v>
      </c>
      <c r="G2646">
        <v>0</v>
      </c>
      <c r="H2646" t="str">
        <f>IF(Append1[[#This Row],[number_vmail_messages]]&lt;=10, "Low",
IF(Append1[[#This Row],[number_vmail_messages]]&lt;=25, "Medium", "High"))</f>
        <v>Low</v>
      </c>
      <c r="I2646">
        <v>203.7</v>
      </c>
      <c r="J2646">
        <v>92</v>
      </c>
      <c r="K2646">
        <v>34.630000000000003</v>
      </c>
      <c r="L2646">
        <v>216.4</v>
      </c>
      <c r="M2646">
        <v>97</v>
      </c>
      <c r="N2646">
        <v>18.39</v>
      </c>
      <c r="O2646">
        <v>154.19999999999999</v>
      </c>
      <c r="P2646">
        <v>66</v>
      </c>
      <c r="Q2646">
        <v>6.94</v>
      </c>
      <c r="R2646">
        <v>7.6</v>
      </c>
      <c r="S2646">
        <v>5</v>
      </c>
      <c r="T2646">
        <v>2.0499999999999998</v>
      </c>
      <c r="U2646" t="str">
        <f>IF(Append1[[#This Row],[total_intl_charge]] &lt;= MEDIAN(Append1[total_intl_charge]), "Low", "High")</f>
        <v>Low</v>
      </c>
      <c r="V2646">
        <v>2</v>
      </c>
      <c r="W2646" t="s">
        <v>23</v>
      </c>
      <c r="X2646" s="1" t="s">
        <v>23</v>
      </c>
      <c r="Y2646">
        <f>IF(Append1[[#This Row],[churn]]="yes", 1,0)</f>
        <v>0</v>
      </c>
      <c r="Z2646" t="str">
        <f>IF(Append1[[#This Row],[total_eve_charge]]&lt;=15,"Low",
IF(Append1[[#This Row],[total_eve_charge]]&lt;=19,"Medium","High"))</f>
        <v>Medium</v>
      </c>
      <c r="AA2646" s="1" t="str">
        <f>IF(Append1[[#This Row],[total_day_charge]]&gt;30,"Heavy User",
IF(Append1[[#This Row],[total_eve_charge]]&gt;20,"Evening User",
IF(Append1[[#This Row],[total_night_charge]]&gt;10,"Night User","Low User")))</f>
        <v>Heavy User</v>
      </c>
    </row>
    <row r="2647" spans="1:27" x14ac:dyDescent="0.3">
      <c r="A2647">
        <v>1896</v>
      </c>
      <c r="B2647" s="1" t="s">
        <v>67</v>
      </c>
      <c r="C2647">
        <v>83</v>
      </c>
      <c r="D2647" s="1" t="s">
        <v>22</v>
      </c>
      <c r="E2647" s="1">
        <v>0</v>
      </c>
      <c r="F2647" s="1" t="s">
        <v>24</v>
      </c>
      <c r="G2647">
        <v>25</v>
      </c>
      <c r="H2647" t="str">
        <f>IF(Append1[[#This Row],[number_vmail_messages]]&lt;=10, "Low",
IF(Append1[[#This Row],[number_vmail_messages]]&lt;=25, "Medium", "High"))</f>
        <v>Medium</v>
      </c>
      <c r="I2647">
        <v>191.3</v>
      </c>
      <c r="J2647">
        <v>95</v>
      </c>
      <c r="K2647">
        <v>32.520000000000003</v>
      </c>
      <c r="L2647">
        <v>250.7</v>
      </c>
      <c r="M2647">
        <v>136</v>
      </c>
      <c r="N2647">
        <v>21.31</v>
      </c>
      <c r="O2647">
        <v>249.4</v>
      </c>
      <c r="P2647">
        <v>86</v>
      </c>
      <c r="Q2647">
        <v>11.22</v>
      </c>
      <c r="R2647">
        <v>17.600000000000001</v>
      </c>
      <c r="S2647">
        <v>5</v>
      </c>
      <c r="T2647">
        <v>4.75</v>
      </c>
      <c r="U2647" t="str">
        <f>IF(Append1[[#This Row],[total_intl_charge]] &lt;= MEDIAN(Append1[total_intl_charge]), "Low", "High")</f>
        <v>High</v>
      </c>
      <c r="V2647">
        <v>2</v>
      </c>
      <c r="W2647" t="s">
        <v>23</v>
      </c>
      <c r="X2647" s="1" t="s">
        <v>23</v>
      </c>
      <c r="Y2647">
        <f>IF(Append1[[#This Row],[churn]]="yes", 1,0)</f>
        <v>0</v>
      </c>
      <c r="Z2647" t="str">
        <f>IF(Append1[[#This Row],[total_eve_charge]]&lt;=15,"Low",
IF(Append1[[#This Row],[total_eve_charge]]&lt;=19,"Medium","High"))</f>
        <v>High</v>
      </c>
      <c r="AA2647" s="1" t="str">
        <f>IF(Append1[[#This Row],[total_day_charge]]&gt;30,"Heavy User",
IF(Append1[[#This Row],[total_eve_charge]]&gt;20,"Evening User",
IF(Append1[[#This Row],[total_night_charge]]&gt;10,"Night User","Low User")))</f>
        <v>Heavy User</v>
      </c>
    </row>
    <row r="2648" spans="1:27" hidden="1" x14ac:dyDescent="0.3">
      <c r="A2648">
        <v>1897</v>
      </c>
      <c r="B2648" s="1" t="s">
        <v>72</v>
      </c>
      <c r="C2648">
        <v>109</v>
      </c>
      <c r="D2648" s="1" t="s">
        <v>26</v>
      </c>
      <c r="E2648" s="1">
        <v>1</v>
      </c>
      <c r="F2648" s="1" t="s">
        <v>23</v>
      </c>
      <c r="G2648">
        <v>0</v>
      </c>
      <c r="H2648" t="str">
        <f>IF(Append1[[#This Row],[number_vmail_messages]]&lt;=10, "Low",
IF(Append1[[#This Row],[number_vmail_messages]]&lt;=25, "Medium", "High"))</f>
        <v>Low</v>
      </c>
      <c r="I2648">
        <v>209.1</v>
      </c>
      <c r="J2648">
        <v>141</v>
      </c>
      <c r="K2648">
        <v>35.549999999999997</v>
      </c>
      <c r="L2648">
        <v>205</v>
      </c>
      <c r="M2648">
        <v>93</v>
      </c>
      <c r="N2648">
        <v>17.43</v>
      </c>
      <c r="O2648">
        <v>119.4</v>
      </c>
      <c r="P2648">
        <v>111</v>
      </c>
      <c r="Q2648">
        <v>5.37</v>
      </c>
      <c r="R2648">
        <v>7.8</v>
      </c>
      <c r="S2648">
        <v>3</v>
      </c>
      <c r="T2648">
        <v>2.11</v>
      </c>
      <c r="U2648" t="str">
        <f>IF(Append1[[#This Row],[total_intl_charge]] &lt;= MEDIAN(Append1[total_intl_charge]), "Low", "High")</f>
        <v>Low</v>
      </c>
      <c r="V2648">
        <v>2</v>
      </c>
      <c r="W2648" t="s">
        <v>23</v>
      </c>
      <c r="X2648" s="1" t="s">
        <v>24</v>
      </c>
      <c r="Y2648">
        <f>IF(Append1[[#This Row],[churn]]="yes", 1,0)</f>
        <v>0</v>
      </c>
      <c r="Z2648" t="str">
        <f>IF(Append1[[#This Row],[total_eve_charge]]&lt;=15,"Low",
IF(Append1[[#This Row],[total_eve_charge]]&lt;=19,"Medium","High"))</f>
        <v>Medium</v>
      </c>
      <c r="AA2648" s="1" t="str">
        <f>IF(Append1[[#This Row],[total_day_charge]]&gt;30,"Heavy User",
IF(Append1[[#This Row],[total_eve_charge]]&gt;20,"Evening User",
IF(Append1[[#This Row],[total_night_charge]]&gt;10,"Night User","Low User")))</f>
        <v>Heavy User</v>
      </c>
    </row>
    <row r="2649" spans="1:27" x14ac:dyDescent="0.3">
      <c r="A2649">
        <v>1898</v>
      </c>
      <c r="B2649" s="1" t="s">
        <v>76</v>
      </c>
      <c r="C2649">
        <v>66</v>
      </c>
      <c r="D2649" s="1" t="s">
        <v>26</v>
      </c>
      <c r="E2649" s="1">
        <v>0</v>
      </c>
      <c r="F2649" s="1" t="s">
        <v>24</v>
      </c>
      <c r="G2649">
        <v>33</v>
      </c>
      <c r="H2649" t="str">
        <f>IF(Append1[[#This Row],[number_vmail_messages]]&lt;=10, "Low",
IF(Append1[[#This Row],[number_vmail_messages]]&lt;=25, "Medium", "High"))</f>
        <v>High</v>
      </c>
      <c r="I2649">
        <v>88.8</v>
      </c>
      <c r="J2649">
        <v>104</v>
      </c>
      <c r="K2649">
        <v>15.1</v>
      </c>
      <c r="L2649">
        <v>109.6</v>
      </c>
      <c r="M2649">
        <v>94</v>
      </c>
      <c r="N2649">
        <v>9.32</v>
      </c>
      <c r="O2649">
        <v>172.7</v>
      </c>
      <c r="P2649">
        <v>107</v>
      </c>
      <c r="Q2649">
        <v>7.77</v>
      </c>
      <c r="R2649">
        <v>7.1</v>
      </c>
      <c r="S2649">
        <v>9</v>
      </c>
      <c r="T2649">
        <v>1.92</v>
      </c>
      <c r="U2649" t="str">
        <f>IF(Append1[[#This Row],[total_intl_charge]] &lt;= MEDIAN(Append1[total_intl_charge]), "Low", "High")</f>
        <v>Low</v>
      </c>
      <c r="V2649">
        <v>3</v>
      </c>
      <c r="W2649" t="s">
        <v>23</v>
      </c>
      <c r="X2649" s="1" t="s">
        <v>23</v>
      </c>
      <c r="Y2649">
        <f>IF(Append1[[#This Row],[churn]]="yes", 1,0)</f>
        <v>0</v>
      </c>
      <c r="Z2649" t="str">
        <f>IF(Append1[[#This Row],[total_eve_charge]]&lt;=15,"Low",
IF(Append1[[#This Row],[total_eve_charge]]&lt;=19,"Medium","High"))</f>
        <v>Low</v>
      </c>
      <c r="AA2649" s="1" t="str">
        <f>IF(Append1[[#This Row],[total_day_charge]]&gt;30,"Heavy User",
IF(Append1[[#This Row],[total_eve_charge]]&gt;20,"Evening User",
IF(Append1[[#This Row],[total_night_charge]]&gt;10,"Night User","Low User")))</f>
        <v>Low User</v>
      </c>
    </row>
    <row r="2650" spans="1:27" hidden="1" x14ac:dyDescent="0.3">
      <c r="A2650">
        <v>1899</v>
      </c>
      <c r="B2650" s="1" t="s">
        <v>35</v>
      </c>
      <c r="C2650">
        <v>104</v>
      </c>
      <c r="D2650" s="1" t="s">
        <v>26</v>
      </c>
      <c r="E2650" s="1">
        <v>0</v>
      </c>
      <c r="F2650" s="1" t="s">
        <v>23</v>
      </c>
      <c r="G2650">
        <v>0</v>
      </c>
      <c r="H2650" t="str">
        <f>IF(Append1[[#This Row],[number_vmail_messages]]&lt;=10, "Low",
IF(Append1[[#This Row],[number_vmail_messages]]&lt;=25, "Medium", "High"))</f>
        <v>Low</v>
      </c>
      <c r="I2650">
        <v>97.2</v>
      </c>
      <c r="J2650">
        <v>88</v>
      </c>
      <c r="K2650">
        <v>16.52</v>
      </c>
      <c r="L2650">
        <v>155.6</v>
      </c>
      <c r="M2650">
        <v>85</v>
      </c>
      <c r="N2650">
        <v>13.23</v>
      </c>
      <c r="O2650">
        <v>261.60000000000002</v>
      </c>
      <c r="P2650">
        <v>105</v>
      </c>
      <c r="Q2650">
        <v>11.77</v>
      </c>
      <c r="R2650">
        <v>12.4</v>
      </c>
      <c r="S2650">
        <v>5</v>
      </c>
      <c r="T2650">
        <v>3.35</v>
      </c>
      <c r="U2650" t="str">
        <f>IF(Append1[[#This Row],[total_intl_charge]] &lt;= MEDIAN(Append1[total_intl_charge]), "Low", "High")</f>
        <v>High</v>
      </c>
      <c r="V2650">
        <v>0</v>
      </c>
      <c r="W2650" t="s">
        <v>23</v>
      </c>
      <c r="X2650" s="1" t="s">
        <v>23</v>
      </c>
      <c r="Y2650">
        <f>IF(Append1[[#This Row],[churn]]="yes", 1,0)</f>
        <v>0</v>
      </c>
      <c r="Z2650" t="str">
        <f>IF(Append1[[#This Row],[total_eve_charge]]&lt;=15,"Low",
IF(Append1[[#This Row],[total_eve_charge]]&lt;=19,"Medium","High"))</f>
        <v>Low</v>
      </c>
      <c r="AA2650" s="1" t="str">
        <f>IF(Append1[[#This Row],[total_day_charge]]&gt;30,"Heavy User",
IF(Append1[[#This Row],[total_eve_charge]]&gt;20,"Evening User",
IF(Append1[[#This Row],[total_night_charge]]&gt;10,"Night User","Low User")))</f>
        <v>Night User</v>
      </c>
    </row>
    <row r="2651" spans="1:27" hidden="1" x14ac:dyDescent="0.3">
      <c r="A2651">
        <v>1900</v>
      </c>
      <c r="B2651" s="1" t="s">
        <v>47</v>
      </c>
      <c r="C2651">
        <v>89</v>
      </c>
      <c r="D2651" s="1" t="s">
        <v>26</v>
      </c>
      <c r="E2651" s="1">
        <v>0</v>
      </c>
      <c r="F2651" s="1" t="s">
        <v>23</v>
      </c>
      <c r="G2651">
        <v>0</v>
      </c>
      <c r="H2651" t="str">
        <f>IF(Append1[[#This Row],[number_vmail_messages]]&lt;=10, "Low",
IF(Append1[[#This Row],[number_vmail_messages]]&lt;=25, "Medium", "High"))</f>
        <v>Low</v>
      </c>
      <c r="I2651">
        <v>137.9</v>
      </c>
      <c r="J2651">
        <v>96</v>
      </c>
      <c r="K2651">
        <v>23.44</v>
      </c>
      <c r="L2651">
        <v>192.6</v>
      </c>
      <c r="M2651">
        <v>63</v>
      </c>
      <c r="N2651">
        <v>16.37</v>
      </c>
      <c r="O2651">
        <v>255.7</v>
      </c>
      <c r="P2651">
        <v>125</v>
      </c>
      <c r="Q2651">
        <v>11.51</v>
      </c>
      <c r="R2651">
        <v>11</v>
      </c>
      <c r="S2651">
        <v>5</v>
      </c>
      <c r="T2651">
        <v>2.97</v>
      </c>
      <c r="U2651" t="str">
        <f>IF(Append1[[#This Row],[total_intl_charge]] &lt;= MEDIAN(Append1[total_intl_charge]), "Low", "High")</f>
        <v>High</v>
      </c>
      <c r="V2651">
        <v>1</v>
      </c>
      <c r="W2651" t="s">
        <v>23</v>
      </c>
      <c r="X2651" s="1" t="s">
        <v>23</v>
      </c>
      <c r="Y2651">
        <f>IF(Append1[[#This Row],[churn]]="yes", 1,0)</f>
        <v>0</v>
      </c>
      <c r="Z2651" t="str">
        <f>IF(Append1[[#This Row],[total_eve_charge]]&lt;=15,"Low",
IF(Append1[[#This Row],[total_eve_charge]]&lt;=19,"Medium","High"))</f>
        <v>Medium</v>
      </c>
      <c r="AA2651" s="1" t="str">
        <f>IF(Append1[[#This Row],[total_day_charge]]&gt;30,"Heavy User",
IF(Append1[[#This Row],[total_eve_charge]]&gt;20,"Evening User",
IF(Append1[[#This Row],[total_night_charge]]&gt;10,"Night User","Low User")))</f>
        <v>Night User</v>
      </c>
    </row>
    <row r="2652" spans="1:27" hidden="1" x14ac:dyDescent="0.3">
      <c r="A2652">
        <v>1901</v>
      </c>
      <c r="B2652" s="1" t="s">
        <v>71</v>
      </c>
      <c r="C2652">
        <v>127</v>
      </c>
      <c r="D2652" s="1" t="s">
        <v>26</v>
      </c>
      <c r="E2652" s="1">
        <v>0</v>
      </c>
      <c r="F2652" s="1" t="s">
        <v>23</v>
      </c>
      <c r="G2652">
        <v>0</v>
      </c>
      <c r="H2652" t="str">
        <f>IF(Append1[[#This Row],[number_vmail_messages]]&lt;=10, "Low",
IF(Append1[[#This Row],[number_vmail_messages]]&lt;=25, "Medium", "High"))</f>
        <v>Low</v>
      </c>
      <c r="I2652">
        <v>224.3</v>
      </c>
      <c r="J2652">
        <v>112</v>
      </c>
      <c r="K2652">
        <v>38.130000000000003</v>
      </c>
      <c r="L2652">
        <v>185.7</v>
      </c>
      <c r="M2652">
        <v>103</v>
      </c>
      <c r="N2652">
        <v>15.78</v>
      </c>
      <c r="O2652">
        <v>159.4</v>
      </c>
      <c r="P2652">
        <v>83</v>
      </c>
      <c r="Q2652">
        <v>7.17</v>
      </c>
      <c r="R2652">
        <v>10</v>
      </c>
      <c r="S2652">
        <v>1</v>
      </c>
      <c r="T2652">
        <v>2.7</v>
      </c>
      <c r="U2652" t="str">
        <f>IF(Append1[[#This Row],[total_intl_charge]] &lt;= MEDIAN(Append1[total_intl_charge]), "Low", "High")</f>
        <v>Low</v>
      </c>
      <c r="V2652">
        <v>2</v>
      </c>
      <c r="W2652" t="s">
        <v>23</v>
      </c>
      <c r="X2652" s="1" t="s">
        <v>23</v>
      </c>
      <c r="Y2652">
        <f>IF(Append1[[#This Row],[churn]]="yes", 1,0)</f>
        <v>0</v>
      </c>
      <c r="Z2652" t="str">
        <f>IF(Append1[[#This Row],[total_eve_charge]]&lt;=15,"Low",
IF(Append1[[#This Row],[total_eve_charge]]&lt;=19,"Medium","High"))</f>
        <v>Medium</v>
      </c>
      <c r="AA2652" s="1" t="str">
        <f>IF(Append1[[#This Row],[total_day_charge]]&gt;30,"Heavy User",
IF(Append1[[#This Row],[total_eve_charge]]&gt;20,"Evening User",
IF(Append1[[#This Row],[total_night_charge]]&gt;10,"Night User","Low User")))</f>
        <v>Heavy User</v>
      </c>
    </row>
    <row r="2653" spans="1:27" x14ac:dyDescent="0.3">
      <c r="A2653">
        <v>1902</v>
      </c>
      <c r="B2653" s="1" t="s">
        <v>61</v>
      </c>
      <c r="C2653">
        <v>117</v>
      </c>
      <c r="D2653" s="1" t="s">
        <v>32</v>
      </c>
      <c r="E2653" s="1">
        <v>0</v>
      </c>
      <c r="F2653" s="1" t="s">
        <v>24</v>
      </c>
      <c r="G2653">
        <v>13</v>
      </c>
      <c r="H2653" t="str">
        <f>IF(Append1[[#This Row],[number_vmail_messages]]&lt;=10, "Low",
IF(Append1[[#This Row],[number_vmail_messages]]&lt;=25, "Medium", "High"))</f>
        <v>Medium</v>
      </c>
      <c r="I2653">
        <v>207.6</v>
      </c>
      <c r="J2653">
        <v>65</v>
      </c>
      <c r="K2653">
        <v>35.29</v>
      </c>
      <c r="L2653">
        <v>152.69999999999999</v>
      </c>
      <c r="M2653">
        <v>77</v>
      </c>
      <c r="N2653">
        <v>12.98</v>
      </c>
      <c r="O2653">
        <v>232.8</v>
      </c>
      <c r="P2653">
        <v>95</v>
      </c>
      <c r="Q2653">
        <v>10.48</v>
      </c>
      <c r="R2653">
        <v>9.6999999999999993</v>
      </c>
      <c r="S2653">
        <v>3</v>
      </c>
      <c r="T2653">
        <v>2.62</v>
      </c>
      <c r="U2653" t="str">
        <f>IF(Append1[[#This Row],[total_intl_charge]] &lt;= MEDIAN(Append1[total_intl_charge]), "Low", "High")</f>
        <v>Low</v>
      </c>
      <c r="V2653">
        <v>1</v>
      </c>
      <c r="W2653" t="s">
        <v>23</v>
      </c>
      <c r="X2653" s="1" t="s">
        <v>23</v>
      </c>
      <c r="Y2653">
        <f>IF(Append1[[#This Row],[churn]]="yes", 1,0)</f>
        <v>0</v>
      </c>
      <c r="Z2653" t="str">
        <f>IF(Append1[[#This Row],[total_eve_charge]]&lt;=15,"Low",
IF(Append1[[#This Row],[total_eve_charge]]&lt;=19,"Medium","High"))</f>
        <v>Low</v>
      </c>
      <c r="AA2653" s="1" t="str">
        <f>IF(Append1[[#This Row],[total_day_charge]]&gt;30,"Heavy User",
IF(Append1[[#This Row],[total_eve_charge]]&gt;20,"Evening User",
IF(Append1[[#This Row],[total_night_charge]]&gt;10,"Night User","Low User")))</f>
        <v>Heavy User</v>
      </c>
    </row>
    <row r="2654" spans="1:27" hidden="1" x14ac:dyDescent="0.3">
      <c r="A2654">
        <v>1903</v>
      </c>
      <c r="B2654" s="1" t="s">
        <v>21</v>
      </c>
      <c r="C2654">
        <v>128</v>
      </c>
      <c r="D2654" s="1" t="s">
        <v>26</v>
      </c>
      <c r="E2654" s="1">
        <v>0</v>
      </c>
      <c r="F2654" s="1" t="s">
        <v>23</v>
      </c>
      <c r="G2654">
        <v>0</v>
      </c>
      <c r="H2654" t="str">
        <f>IF(Append1[[#This Row],[number_vmail_messages]]&lt;=10, "Low",
IF(Append1[[#This Row],[number_vmail_messages]]&lt;=25, "Medium", "High"))</f>
        <v>Low</v>
      </c>
      <c r="I2654">
        <v>268.10000000000002</v>
      </c>
      <c r="J2654">
        <v>95</v>
      </c>
      <c r="K2654">
        <v>45.58</v>
      </c>
      <c r="L2654">
        <v>120.5</v>
      </c>
      <c r="M2654">
        <v>126</v>
      </c>
      <c r="N2654">
        <v>10.24</v>
      </c>
      <c r="O2654">
        <v>220.8</v>
      </c>
      <c r="P2654">
        <v>121</v>
      </c>
      <c r="Q2654">
        <v>9.94</v>
      </c>
      <c r="R2654">
        <v>14.4</v>
      </c>
      <c r="S2654">
        <v>6</v>
      </c>
      <c r="T2654">
        <v>3.89</v>
      </c>
      <c r="U2654" t="str">
        <f>IF(Append1[[#This Row],[total_intl_charge]] &lt;= MEDIAN(Append1[total_intl_charge]), "Low", "High")</f>
        <v>High</v>
      </c>
      <c r="V2654">
        <v>2</v>
      </c>
      <c r="W2654" t="s">
        <v>23</v>
      </c>
      <c r="X2654" s="1" t="s">
        <v>23</v>
      </c>
      <c r="Y2654">
        <f>IF(Append1[[#This Row],[churn]]="yes", 1,0)</f>
        <v>0</v>
      </c>
      <c r="Z2654" t="str">
        <f>IF(Append1[[#This Row],[total_eve_charge]]&lt;=15,"Low",
IF(Append1[[#This Row],[total_eve_charge]]&lt;=19,"Medium","High"))</f>
        <v>Low</v>
      </c>
      <c r="AA2654" s="1" t="str">
        <f>IF(Append1[[#This Row],[total_day_charge]]&gt;30,"Heavy User",
IF(Append1[[#This Row],[total_eve_charge]]&gt;20,"Evening User",
IF(Append1[[#This Row],[total_night_charge]]&gt;10,"Night User","Low User")))</f>
        <v>Heavy User</v>
      </c>
    </row>
    <row r="2655" spans="1:27" hidden="1" x14ac:dyDescent="0.3">
      <c r="A2655">
        <v>1904</v>
      </c>
      <c r="B2655" s="1" t="s">
        <v>74</v>
      </c>
      <c r="C2655">
        <v>88</v>
      </c>
      <c r="D2655" s="1" t="s">
        <v>22</v>
      </c>
      <c r="E2655" s="1">
        <v>0</v>
      </c>
      <c r="F2655" s="1" t="s">
        <v>23</v>
      </c>
      <c r="G2655">
        <v>0</v>
      </c>
      <c r="H2655" t="str">
        <f>IF(Append1[[#This Row],[number_vmail_messages]]&lt;=10, "Low",
IF(Append1[[#This Row],[number_vmail_messages]]&lt;=25, "Medium", "High"))</f>
        <v>Low</v>
      </c>
      <c r="I2655">
        <v>166.7</v>
      </c>
      <c r="J2655">
        <v>61</v>
      </c>
      <c r="K2655">
        <v>28.34</v>
      </c>
      <c r="L2655">
        <v>179.3</v>
      </c>
      <c r="M2655">
        <v>88</v>
      </c>
      <c r="N2655">
        <v>15.24</v>
      </c>
      <c r="O2655">
        <v>242.7</v>
      </c>
      <c r="P2655">
        <v>131</v>
      </c>
      <c r="Q2655">
        <v>10.92</v>
      </c>
      <c r="R2655">
        <v>6.8</v>
      </c>
      <c r="S2655">
        <v>7</v>
      </c>
      <c r="T2655">
        <v>1.84</v>
      </c>
      <c r="U2655" t="str">
        <f>IF(Append1[[#This Row],[total_intl_charge]] &lt;= MEDIAN(Append1[total_intl_charge]), "Low", "High")</f>
        <v>Low</v>
      </c>
      <c r="V2655">
        <v>4</v>
      </c>
      <c r="W2655" t="s">
        <v>24</v>
      </c>
      <c r="X2655" s="1" t="s">
        <v>23</v>
      </c>
      <c r="Y2655">
        <f>IF(Append1[[#This Row],[churn]]="yes", 1,0)</f>
        <v>1</v>
      </c>
      <c r="Z2655" t="str">
        <f>IF(Append1[[#This Row],[total_eve_charge]]&lt;=15,"Low",
IF(Append1[[#This Row],[total_eve_charge]]&lt;=19,"Medium","High"))</f>
        <v>Medium</v>
      </c>
      <c r="AA2655" s="1" t="str">
        <f>IF(Append1[[#This Row],[total_day_charge]]&gt;30,"Heavy User",
IF(Append1[[#This Row],[total_eve_charge]]&gt;20,"Evening User",
IF(Append1[[#This Row],[total_night_charge]]&gt;10,"Night User","Low User")))</f>
        <v>Night User</v>
      </c>
    </row>
    <row r="2656" spans="1:27" hidden="1" x14ac:dyDescent="0.3">
      <c r="A2656">
        <v>1905</v>
      </c>
      <c r="B2656" s="1" t="s">
        <v>29</v>
      </c>
      <c r="C2656">
        <v>61</v>
      </c>
      <c r="D2656" s="1" t="s">
        <v>32</v>
      </c>
      <c r="E2656" s="1">
        <v>0</v>
      </c>
      <c r="F2656" s="1" t="s">
        <v>23</v>
      </c>
      <c r="G2656">
        <v>0</v>
      </c>
      <c r="H2656" t="str">
        <f>IF(Append1[[#This Row],[number_vmail_messages]]&lt;=10, "Low",
IF(Append1[[#This Row],[number_vmail_messages]]&lt;=25, "Medium", "High"))</f>
        <v>Low</v>
      </c>
      <c r="I2656">
        <v>267.10000000000002</v>
      </c>
      <c r="J2656">
        <v>104</v>
      </c>
      <c r="K2656">
        <v>45.41</v>
      </c>
      <c r="L2656">
        <v>180.4</v>
      </c>
      <c r="M2656">
        <v>131</v>
      </c>
      <c r="N2656">
        <v>15.33</v>
      </c>
      <c r="O2656">
        <v>230.6</v>
      </c>
      <c r="P2656">
        <v>106</v>
      </c>
      <c r="Q2656">
        <v>10.38</v>
      </c>
      <c r="R2656">
        <v>17.3</v>
      </c>
      <c r="S2656">
        <v>4</v>
      </c>
      <c r="T2656">
        <v>4.67</v>
      </c>
      <c r="U2656" t="str">
        <f>IF(Append1[[#This Row],[total_intl_charge]] &lt;= MEDIAN(Append1[total_intl_charge]), "Low", "High")</f>
        <v>High</v>
      </c>
      <c r="V2656">
        <v>1</v>
      </c>
      <c r="W2656" t="s">
        <v>24</v>
      </c>
      <c r="X2656" s="1" t="s">
        <v>23</v>
      </c>
      <c r="Y2656">
        <f>IF(Append1[[#This Row],[churn]]="yes", 1,0)</f>
        <v>1</v>
      </c>
      <c r="Z2656" t="str">
        <f>IF(Append1[[#This Row],[total_eve_charge]]&lt;=15,"Low",
IF(Append1[[#This Row],[total_eve_charge]]&lt;=19,"Medium","High"))</f>
        <v>Medium</v>
      </c>
      <c r="AA2656" s="1" t="str">
        <f>IF(Append1[[#This Row],[total_day_charge]]&gt;30,"Heavy User",
IF(Append1[[#This Row],[total_eve_charge]]&gt;20,"Evening User",
IF(Append1[[#This Row],[total_night_charge]]&gt;10,"Night User","Low User")))</f>
        <v>Heavy User</v>
      </c>
    </row>
    <row r="2657" spans="1:27" hidden="1" x14ac:dyDescent="0.3">
      <c r="A2657">
        <v>1906</v>
      </c>
      <c r="B2657" s="1" t="s">
        <v>45</v>
      </c>
      <c r="C2657">
        <v>22</v>
      </c>
      <c r="D2657" s="1" t="s">
        <v>22</v>
      </c>
      <c r="E2657" s="1">
        <v>0</v>
      </c>
      <c r="F2657" s="1" t="s">
        <v>23</v>
      </c>
      <c r="G2657">
        <v>0</v>
      </c>
      <c r="H2657" t="str">
        <f>IF(Append1[[#This Row],[number_vmail_messages]]&lt;=10, "Low",
IF(Append1[[#This Row],[number_vmail_messages]]&lt;=25, "Medium", "High"))</f>
        <v>Low</v>
      </c>
      <c r="I2657">
        <v>181.8</v>
      </c>
      <c r="J2657">
        <v>108</v>
      </c>
      <c r="K2657">
        <v>30.91</v>
      </c>
      <c r="L2657">
        <v>198.6</v>
      </c>
      <c r="M2657">
        <v>148</v>
      </c>
      <c r="N2657">
        <v>16.88</v>
      </c>
      <c r="O2657">
        <v>206.6</v>
      </c>
      <c r="P2657">
        <v>96</v>
      </c>
      <c r="Q2657">
        <v>9.3000000000000007</v>
      </c>
      <c r="R2657">
        <v>9.3000000000000007</v>
      </c>
      <c r="S2657">
        <v>3</v>
      </c>
      <c r="T2657">
        <v>2.5099999999999998</v>
      </c>
      <c r="U2657" t="str">
        <f>IF(Append1[[#This Row],[total_intl_charge]] &lt;= MEDIAN(Append1[total_intl_charge]), "Low", "High")</f>
        <v>Low</v>
      </c>
      <c r="V2657">
        <v>2</v>
      </c>
      <c r="W2657" t="s">
        <v>23</v>
      </c>
      <c r="X2657" s="1" t="s">
        <v>23</v>
      </c>
      <c r="Y2657">
        <f>IF(Append1[[#This Row],[churn]]="yes", 1,0)</f>
        <v>0</v>
      </c>
      <c r="Z2657" t="str">
        <f>IF(Append1[[#This Row],[total_eve_charge]]&lt;=15,"Low",
IF(Append1[[#This Row],[total_eve_charge]]&lt;=19,"Medium","High"))</f>
        <v>Medium</v>
      </c>
      <c r="AA2657" s="1" t="str">
        <f>IF(Append1[[#This Row],[total_day_charge]]&gt;30,"Heavy User",
IF(Append1[[#This Row],[total_eve_charge]]&gt;20,"Evening User",
IF(Append1[[#This Row],[total_night_charge]]&gt;10,"Night User","Low User")))</f>
        <v>Heavy User</v>
      </c>
    </row>
    <row r="2658" spans="1:27" hidden="1" x14ac:dyDescent="0.3">
      <c r="A2658">
        <v>1907</v>
      </c>
      <c r="B2658" s="1" t="s">
        <v>36</v>
      </c>
      <c r="C2658">
        <v>78</v>
      </c>
      <c r="D2658" s="1" t="s">
        <v>22</v>
      </c>
      <c r="E2658" s="1">
        <v>0</v>
      </c>
      <c r="F2658" s="1" t="s">
        <v>23</v>
      </c>
      <c r="G2658">
        <v>0</v>
      </c>
      <c r="H2658" t="str">
        <f>IF(Append1[[#This Row],[number_vmail_messages]]&lt;=10, "Low",
IF(Append1[[#This Row],[number_vmail_messages]]&lt;=25, "Medium", "High"))</f>
        <v>Low</v>
      </c>
      <c r="I2658">
        <v>147.1</v>
      </c>
      <c r="J2658">
        <v>80</v>
      </c>
      <c r="K2658">
        <v>25.01</v>
      </c>
      <c r="L2658">
        <v>199.7</v>
      </c>
      <c r="M2658">
        <v>100</v>
      </c>
      <c r="N2658">
        <v>16.97</v>
      </c>
      <c r="O2658">
        <v>160.69999999999999</v>
      </c>
      <c r="P2658">
        <v>106</v>
      </c>
      <c r="Q2658">
        <v>7.23</v>
      </c>
      <c r="R2658">
        <v>13.7</v>
      </c>
      <c r="S2658">
        <v>7</v>
      </c>
      <c r="T2658">
        <v>3.7</v>
      </c>
      <c r="U2658" t="str">
        <f>IF(Append1[[#This Row],[total_intl_charge]] &lt;= MEDIAN(Append1[total_intl_charge]), "Low", "High")</f>
        <v>High</v>
      </c>
      <c r="V2658">
        <v>0</v>
      </c>
      <c r="W2658" t="s">
        <v>23</v>
      </c>
      <c r="X2658" s="1" t="s">
        <v>23</v>
      </c>
      <c r="Y2658">
        <f>IF(Append1[[#This Row],[churn]]="yes", 1,0)</f>
        <v>0</v>
      </c>
      <c r="Z2658" t="str">
        <f>IF(Append1[[#This Row],[total_eve_charge]]&lt;=15,"Low",
IF(Append1[[#This Row],[total_eve_charge]]&lt;=19,"Medium","High"))</f>
        <v>Medium</v>
      </c>
      <c r="AA2658" s="1" t="str">
        <f>IF(Append1[[#This Row],[total_day_charge]]&gt;30,"Heavy User",
IF(Append1[[#This Row],[total_eve_charge]]&gt;20,"Evening User",
IF(Append1[[#This Row],[total_night_charge]]&gt;10,"Night User","Low User")))</f>
        <v>Low User</v>
      </c>
    </row>
    <row r="2659" spans="1:27" x14ac:dyDescent="0.3">
      <c r="A2659">
        <v>1908</v>
      </c>
      <c r="B2659" s="1" t="s">
        <v>47</v>
      </c>
      <c r="C2659">
        <v>56</v>
      </c>
      <c r="D2659" s="1" t="s">
        <v>22</v>
      </c>
      <c r="E2659" s="1">
        <v>0</v>
      </c>
      <c r="F2659" s="1" t="s">
        <v>24</v>
      </c>
      <c r="G2659">
        <v>29</v>
      </c>
      <c r="H2659" t="str">
        <f>IF(Append1[[#This Row],[number_vmail_messages]]&lt;=10, "Low",
IF(Append1[[#This Row],[number_vmail_messages]]&lt;=25, "Medium", "High"))</f>
        <v>High</v>
      </c>
      <c r="I2659">
        <v>37.700000000000003</v>
      </c>
      <c r="J2659">
        <v>115</v>
      </c>
      <c r="K2659">
        <v>6.41</v>
      </c>
      <c r="L2659">
        <v>144.1</v>
      </c>
      <c r="M2659">
        <v>111</v>
      </c>
      <c r="N2659">
        <v>12.25</v>
      </c>
      <c r="O2659">
        <v>226.6</v>
      </c>
      <c r="P2659">
        <v>101</v>
      </c>
      <c r="Q2659">
        <v>10.199999999999999</v>
      </c>
      <c r="R2659">
        <v>4.9000000000000004</v>
      </c>
      <c r="S2659">
        <v>3</v>
      </c>
      <c r="T2659">
        <v>1.32</v>
      </c>
      <c r="U2659" t="str">
        <f>IF(Append1[[#This Row],[total_intl_charge]] &lt;= MEDIAN(Append1[total_intl_charge]), "Low", "High")</f>
        <v>Low</v>
      </c>
      <c r="V2659">
        <v>1</v>
      </c>
      <c r="W2659" t="s">
        <v>23</v>
      </c>
      <c r="X2659" s="1" t="s">
        <v>23</v>
      </c>
      <c r="Y2659">
        <f>IF(Append1[[#This Row],[churn]]="yes", 1,0)</f>
        <v>0</v>
      </c>
      <c r="Z2659" t="str">
        <f>IF(Append1[[#This Row],[total_eve_charge]]&lt;=15,"Low",
IF(Append1[[#This Row],[total_eve_charge]]&lt;=19,"Medium","High"))</f>
        <v>Low</v>
      </c>
      <c r="AA2659" s="1" t="str">
        <f>IF(Append1[[#This Row],[total_day_charge]]&gt;30,"Heavy User",
IF(Append1[[#This Row],[total_eve_charge]]&gt;20,"Evening User",
IF(Append1[[#This Row],[total_night_charge]]&gt;10,"Night User","Low User")))</f>
        <v>Night User</v>
      </c>
    </row>
    <row r="2660" spans="1:27" hidden="1" x14ac:dyDescent="0.3">
      <c r="A2660">
        <v>1909</v>
      </c>
      <c r="B2660" s="1" t="s">
        <v>39</v>
      </c>
      <c r="C2660">
        <v>192</v>
      </c>
      <c r="D2660" s="1" t="s">
        <v>22</v>
      </c>
      <c r="E2660" s="1">
        <v>0</v>
      </c>
      <c r="F2660" s="1" t="s">
        <v>23</v>
      </c>
      <c r="G2660">
        <v>0</v>
      </c>
      <c r="H2660" t="str">
        <f>IF(Append1[[#This Row],[number_vmail_messages]]&lt;=10, "Low",
IF(Append1[[#This Row],[number_vmail_messages]]&lt;=25, "Medium", "High"))</f>
        <v>Low</v>
      </c>
      <c r="I2660">
        <v>185</v>
      </c>
      <c r="J2660">
        <v>88</v>
      </c>
      <c r="K2660">
        <v>31.45</v>
      </c>
      <c r="L2660">
        <v>224.9</v>
      </c>
      <c r="M2660">
        <v>98</v>
      </c>
      <c r="N2660">
        <v>19.12</v>
      </c>
      <c r="O2660">
        <v>212.4</v>
      </c>
      <c r="P2660">
        <v>105</v>
      </c>
      <c r="Q2660">
        <v>9.56</v>
      </c>
      <c r="R2660">
        <v>11.4</v>
      </c>
      <c r="S2660">
        <v>3</v>
      </c>
      <c r="T2660">
        <v>3.08</v>
      </c>
      <c r="U2660" t="str">
        <f>IF(Append1[[#This Row],[total_intl_charge]] &lt;= MEDIAN(Append1[total_intl_charge]), "Low", "High")</f>
        <v>High</v>
      </c>
      <c r="V2660">
        <v>2</v>
      </c>
      <c r="W2660" t="s">
        <v>23</v>
      </c>
      <c r="X2660" s="1" t="s">
        <v>23</v>
      </c>
      <c r="Y2660">
        <f>IF(Append1[[#This Row],[churn]]="yes", 1,0)</f>
        <v>0</v>
      </c>
      <c r="Z2660" t="str">
        <f>IF(Append1[[#This Row],[total_eve_charge]]&lt;=15,"Low",
IF(Append1[[#This Row],[total_eve_charge]]&lt;=19,"Medium","High"))</f>
        <v>High</v>
      </c>
      <c r="AA2660" s="1" t="str">
        <f>IF(Append1[[#This Row],[total_day_charge]]&gt;30,"Heavy User",
IF(Append1[[#This Row],[total_eve_charge]]&gt;20,"Evening User",
IF(Append1[[#This Row],[total_night_charge]]&gt;10,"Night User","Low User")))</f>
        <v>Heavy User</v>
      </c>
    </row>
    <row r="2661" spans="1:27" hidden="1" x14ac:dyDescent="0.3">
      <c r="A2661">
        <v>1910</v>
      </c>
      <c r="B2661" s="1" t="s">
        <v>37</v>
      </c>
      <c r="C2661">
        <v>70</v>
      </c>
      <c r="D2661" s="1" t="s">
        <v>22</v>
      </c>
      <c r="E2661" s="1">
        <v>0</v>
      </c>
      <c r="F2661" s="1" t="s">
        <v>23</v>
      </c>
      <c r="G2661">
        <v>0</v>
      </c>
      <c r="H2661" t="str">
        <f>IF(Append1[[#This Row],[number_vmail_messages]]&lt;=10, "Low",
IF(Append1[[#This Row],[number_vmail_messages]]&lt;=25, "Medium", "High"))</f>
        <v>Low</v>
      </c>
      <c r="I2661">
        <v>156.4</v>
      </c>
      <c r="J2661">
        <v>108</v>
      </c>
      <c r="K2661">
        <v>26.59</v>
      </c>
      <c r="L2661">
        <v>171</v>
      </c>
      <c r="M2661">
        <v>116</v>
      </c>
      <c r="N2661">
        <v>14.54</v>
      </c>
      <c r="O2661">
        <v>196.1</v>
      </c>
      <c r="P2661">
        <v>96</v>
      </c>
      <c r="Q2661">
        <v>8.82</v>
      </c>
      <c r="R2661">
        <v>8.6</v>
      </c>
      <c r="S2661">
        <v>4</v>
      </c>
      <c r="T2661">
        <v>2.3199999999999998</v>
      </c>
      <c r="U2661" t="str">
        <f>IF(Append1[[#This Row],[total_intl_charge]] &lt;= MEDIAN(Append1[total_intl_charge]), "Low", "High")</f>
        <v>Low</v>
      </c>
      <c r="V2661">
        <v>2</v>
      </c>
      <c r="W2661" t="s">
        <v>23</v>
      </c>
      <c r="X2661" s="1" t="s">
        <v>23</v>
      </c>
      <c r="Y2661">
        <f>IF(Append1[[#This Row],[churn]]="yes", 1,0)</f>
        <v>0</v>
      </c>
      <c r="Z2661" t="str">
        <f>IF(Append1[[#This Row],[total_eve_charge]]&lt;=15,"Low",
IF(Append1[[#This Row],[total_eve_charge]]&lt;=19,"Medium","High"))</f>
        <v>Low</v>
      </c>
      <c r="AA2661" s="1" t="str">
        <f>IF(Append1[[#This Row],[total_day_charge]]&gt;30,"Heavy User",
IF(Append1[[#This Row],[total_eve_charge]]&gt;20,"Evening User",
IF(Append1[[#This Row],[total_night_charge]]&gt;10,"Night User","Low User")))</f>
        <v>Low User</v>
      </c>
    </row>
    <row r="2662" spans="1:27" x14ac:dyDescent="0.3">
      <c r="A2662">
        <v>1911</v>
      </c>
      <c r="B2662" s="1" t="s">
        <v>61</v>
      </c>
      <c r="C2662">
        <v>65</v>
      </c>
      <c r="D2662" s="1" t="s">
        <v>22</v>
      </c>
      <c r="E2662" s="1">
        <v>0</v>
      </c>
      <c r="F2662" s="1" t="s">
        <v>24</v>
      </c>
      <c r="G2662">
        <v>29</v>
      </c>
      <c r="H2662" t="str">
        <f>IF(Append1[[#This Row],[number_vmail_messages]]&lt;=10, "Low",
IF(Append1[[#This Row],[number_vmail_messages]]&lt;=25, "Medium", "High"))</f>
        <v>High</v>
      </c>
      <c r="I2662">
        <v>215.5</v>
      </c>
      <c r="J2662">
        <v>129</v>
      </c>
      <c r="K2662">
        <v>36.64</v>
      </c>
      <c r="L2662">
        <v>161.9</v>
      </c>
      <c r="M2662">
        <v>77</v>
      </c>
      <c r="N2662">
        <v>13.76</v>
      </c>
      <c r="O2662">
        <v>128.30000000000001</v>
      </c>
      <c r="P2662">
        <v>91</v>
      </c>
      <c r="Q2662">
        <v>5.77</v>
      </c>
      <c r="R2662">
        <v>8.8000000000000007</v>
      </c>
      <c r="S2662">
        <v>5</v>
      </c>
      <c r="T2662">
        <v>2.38</v>
      </c>
      <c r="U2662" t="str">
        <f>IF(Append1[[#This Row],[total_intl_charge]] &lt;= MEDIAN(Append1[total_intl_charge]), "Low", "High")</f>
        <v>Low</v>
      </c>
      <c r="V2662">
        <v>2</v>
      </c>
      <c r="W2662" t="s">
        <v>23</v>
      </c>
      <c r="X2662" s="1" t="s">
        <v>23</v>
      </c>
      <c r="Y2662">
        <f>IF(Append1[[#This Row],[churn]]="yes", 1,0)</f>
        <v>0</v>
      </c>
      <c r="Z2662" t="str">
        <f>IF(Append1[[#This Row],[total_eve_charge]]&lt;=15,"Low",
IF(Append1[[#This Row],[total_eve_charge]]&lt;=19,"Medium","High"))</f>
        <v>Low</v>
      </c>
      <c r="AA2662" s="1" t="str">
        <f>IF(Append1[[#This Row],[total_day_charge]]&gt;30,"Heavy User",
IF(Append1[[#This Row],[total_eve_charge]]&gt;20,"Evening User",
IF(Append1[[#This Row],[total_night_charge]]&gt;10,"Night User","Low User")))</f>
        <v>Heavy User</v>
      </c>
    </row>
    <row r="2663" spans="1:27" hidden="1" x14ac:dyDescent="0.3">
      <c r="A2663">
        <v>1912</v>
      </c>
      <c r="B2663" s="1" t="s">
        <v>63</v>
      </c>
      <c r="C2663">
        <v>119</v>
      </c>
      <c r="D2663" s="1" t="s">
        <v>26</v>
      </c>
      <c r="E2663" s="1">
        <v>0</v>
      </c>
      <c r="F2663" s="1" t="s">
        <v>23</v>
      </c>
      <c r="G2663">
        <v>0</v>
      </c>
      <c r="H2663" t="str">
        <f>IF(Append1[[#This Row],[number_vmail_messages]]&lt;=10, "Low",
IF(Append1[[#This Row],[number_vmail_messages]]&lt;=25, "Medium", "High"))</f>
        <v>Low</v>
      </c>
      <c r="I2663">
        <v>134.9</v>
      </c>
      <c r="J2663">
        <v>70</v>
      </c>
      <c r="K2663">
        <v>22.93</v>
      </c>
      <c r="L2663">
        <v>211.5</v>
      </c>
      <c r="M2663">
        <v>74</v>
      </c>
      <c r="N2663">
        <v>17.98</v>
      </c>
      <c r="O2663">
        <v>188.5</v>
      </c>
      <c r="P2663">
        <v>105</v>
      </c>
      <c r="Q2663">
        <v>8.48</v>
      </c>
      <c r="R2663">
        <v>11.3</v>
      </c>
      <c r="S2663">
        <v>6</v>
      </c>
      <c r="T2663">
        <v>3.05</v>
      </c>
      <c r="U2663" t="str">
        <f>IF(Append1[[#This Row],[total_intl_charge]] &lt;= MEDIAN(Append1[total_intl_charge]), "Low", "High")</f>
        <v>High</v>
      </c>
      <c r="V2663">
        <v>1</v>
      </c>
      <c r="W2663" t="s">
        <v>23</v>
      </c>
      <c r="X2663" s="1" t="s">
        <v>23</v>
      </c>
      <c r="Y2663">
        <f>IF(Append1[[#This Row],[churn]]="yes", 1,0)</f>
        <v>0</v>
      </c>
      <c r="Z2663" t="str">
        <f>IF(Append1[[#This Row],[total_eve_charge]]&lt;=15,"Low",
IF(Append1[[#This Row],[total_eve_charge]]&lt;=19,"Medium","High"))</f>
        <v>Medium</v>
      </c>
      <c r="AA2663" s="1" t="str">
        <f>IF(Append1[[#This Row],[total_day_charge]]&gt;30,"Heavy User",
IF(Append1[[#This Row],[total_eve_charge]]&gt;20,"Evening User",
IF(Append1[[#This Row],[total_night_charge]]&gt;10,"Night User","Low User")))</f>
        <v>Low User</v>
      </c>
    </row>
    <row r="2664" spans="1:27" hidden="1" x14ac:dyDescent="0.3">
      <c r="A2664">
        <v>1913</v>
      </c>
      <c r="B2664" s="1" t="s">
        <v>39</v>
      </c>
      <c r="C2664">
        <v>80</v>
      </c>
      <c r="D2664" s="1" t="s">
        <v>22</v>
      </c>
      <c r="E2664" s="1">
        <v>0</v>
      </c>
      <c r="F2664" s="1" t="s">
        <v>23</v>
      </c>
      <c r="G2664">
        <v>0</v>
      </c>
      <c r="H2664" t="str">
        <f>IF(Append1[[#This Row],[number_vmail_messages]]&lt;=10, "Low",
IF(Append1[[#This Row],[number_vmail_messages]]&lt;=25, "Medium", "High"))</f>
        <v>Low</v>
      </c>
      <c r="I2664">
        <v>194.8</v>
      </c>
      <c r="J2664">
        <v>116</v>
      </c>
      <c r="K2664">
        <v>33.119999999999997</v>
      </c>
      <c r="L2664">
        <v>209.9</v>
      </c>
      <c r="M2664">
        <v>93</v>
      </c>
      <c r="N2664">
        <v>17.84</v>
      </c>
      <c r="O2664">
        <v>194.1</v>
      </c>
      <c r="P2664">
        <v>100</v>
      </c>
      <c r="Q2664">
        <v>8.73</v>
      </c>
      <c r="R2664">
        <v>12.8</v>
      </c>
      <c r="S2664">
        <v>3</v>
      </c>
      <c r="T2664">
        <v>3.46</v>
      </c>
      <c r="U2664" t="str">
        <f>IF(Append1[[#This Row],[total_intl_charge]] &lt;= MEDIAN(Append1[total_intl_charge]), "Low", "High")</f>
        <v>High</v>
      </c>
      <c r="V2664">
        <v>0</v>
      </c>
      <c r="W2664" t="s">
        <v>23</v>
      </c>
      <c r="X2664" s="1" t="s">
        <v>23</v>
      </c>
      <c r="Y2664">
        <f>IF(Append1[[#This Row],[churn]]="yes", 1,0)</f>
        <v>0</v>
      </c>
      <c r="Z2664" t="str">
        <f>IF(Append1[[#This Row],[total_eve_charge]]&lt;=15,"Low",
IF(Append1[[#This Row],[total_eve_charge]]&lt;=19,"Medium","High"))</f>
        <v>Medium</v>
      </c>
      <c r="AA2664" s="1" t="str">
        <f>IF(Append1[[#This Row],[total_day_charge]]&gt;30,"Heavy User",
IF(Append1[[#This Row],[total_eve_charge]]&gt;20,"Evening User",
IF(Append1[[#This Row],[total_night_charge]]&gt;10,"Night User","Low User")))</f>
        <v>Heavy User</v>
      </c>
    </row>
    <row r="2665" spans="1:27" x14ac:dyDescent="0.3">
      <c r="A2665">
        <v>1914</v>
      </c>
      <c r="B2665" s="1" t="s">
        <v>60</v>
      </c>
      <c r="C2665">
        <v>152</v>
      </c>
      <c r="D2665" s="1" t="s">
        <v>32</v>
      </c>
      <c r="E2665" s="1">
        <v>0</v>
      </c>
      <c r="F2665" s="1" t="s">
        <v>24</v>
      </c>
      <c r="G2665">
        <v>20</v>
      </c>
      <c r="H2665" t="str">
        <f>IF(Append1[[#This Row],[number_vmail_messages]]&lt;=10, "Low",
IF(Append1[[#This Row],[number_vmail_messages]]&lt;=25, "Medium", "High"))</f>
        <v>Medium</v>
      </c>
      <c r="I2665">
        <v>239.1</v>
      </c>
      <c r="J2665">
        <v>105</v>
      </c>
      <c r="K2665">
        <v>40.65</v>
      </c>
      <c r="L2665">
        <v>209.1</v>
      </c>
      <c r="M2665">
        <v>111</v>
      </c>
      <c r="N2665">
        <v>17.77</v>
      </c>
      <c r="O2665">
        <v>268.2</v>
      </c>
      <c r="P2665">
        <v>130</v>
      </c>
      <c r="Q2665">
        <v>12.07</v>
      </c>
      <c r="R2665">
        <v>13.3</v>
      </c>
      <c r="S2665">
        <v>3</v>
      </c>
      <c r="T2665">
        <v>3.59</v>
      </c>
      <c r="U2665" t="str">
        <f>IF(Append1[[#This Row],[total_intl_charge]] &lt;= MEDIAN(Append1[total_intl_charge]), "Low", "High")</f>
        <v>High</v>
      </c>
      <c r="V2665">
        <v>5</v>
      </c>
      <c r="W2665" t="s">
        <v>23</v>
      </c>
      <c r="X2665" s="1" t="s">
        <v>23</v>
      </c>
      <c r="Y2665">
        <f>IF(Append1[[#This Row],[churn]]="yes", 1,0)</f>
        <v>0</v>
      </c>
      <c r="Z2665" t="str">
        <f>IF(Append1[[#This Row],[total_eve_charge]]&lt;=15,"Low",
IF(Append1[[#This Row],[total_eve_charge]]&lt;=19,"Medium","High"))</f>
        <v>Medium</v>
      </c>
      <c r="AA2665" s="1" t="str">
        <f>IF(Append1[[#This Row],[total_day_charge]]&gt;30,"Heavy User",
IF(Append1[[#This Row],[total_eve_charge]]&gt;20,"Evening User",
IF(Append1[[#This Row],[total_night_charge]]&gt;10,"Night User","Low User")))</f>
        <v>Heavy User</v>
      </c>
    </row>
    <row r="2666" spans="1:27" hidden="1" x14ac:dyDescent="0.3">
      <c r="A2666">
        <v>1915</v>
      </c>
      <c r="B2666" s="1" t="s">
        <v>45</v>
      </c>
      <c r="C2666">
        <v>113</v>
      </c>
      <c r="D2666" s="1" t="s">
        <v>26</v>
      </c>
      <c r="E2666" s="1">
        <v>0</v>
      </c>
      <c r="F2666" s="1" t="s">
        <v>23</v>
      </c>
      <c r="G2666">
        <v>0</v>
      </c>
      <c r="H2666" t="str">
        <f>IF(Append1[[#This Row],[number_vmail_messages]]&lt;=10, "Low",
IF(Append1[[#This Row],[number_vmail_messages]]&lt;=25, "Medium", "High"))</f>
        <v>Low</v>
      </c>
      <c r="I2666">
        <v>92.6</v>
      </c>
      <c r="J2666">
        <v>85</v>
      </c>
      <c r="K2666">
        <v>15.74</v>
      </c>
      <c r="L2666">
        <v>177.6</v>
      </c>
      <c r="M2666">
        <v>92</v>
      </c>
      <c r="N2666">
        <v>15.1</v>
      </c>
      <c r="O2666">
        <v>159.80000000000001</v>
      </c>
      <c r="P2666">
        <v>72</v>
      </c>
      <c r="Q2666">
        <v>7.19</v>
      </c>
      <c r="R2666">
        <v>14.4</v>
      </c>
      <c r="S2666">
        <v>4</v>
      </c>
      <c r="T2666">
        <v>3.89</v>
      </c>
      <c r="U2666" t="str">
        <f>IF(Append1[[#This Row],[total_intl_charge]] &lt;= MEDIAN(Append1[total_intl_charge]), "Low", "High")</f>
        <v>High</v>
      </c>
      <c r="V2666">
        <v>3</v>
      </c>
      <c r="W2666" t="s">
        <v>23</v>
      </c>
      <c r="X2666" s="1" t="s">
        <v>23</v>
      </c>
      <c r="Y2666">
        <f>IF(Append1[[#This Row],[churn]]="yes", 1,0)</f>
        <v>0</v>
      </c>
      <c r="Z2666" t="str">
        <f>IF(Append1[[#This Row],[total_eve_charge]]&lt;=15,"Low",
IF(Append1[[#This Row],[total_eve_charge]]&lt;=19,"Medium","High"))</f>
        <v>Medium</v>
      </c>
      <c r="AA2666" s="1" t="str">
        <f>IF(Append1[[#This Row],[total_day_charge]]&gt;30,"Heavy User",
IF(Append1[[#This Row],[total_eve_charge]]&gt;20,"Evening User",
IF(Append1[[#This Row],[total_night_charge]]&gt;10,"Night User","Low User")))</f>
        <v>Low User</v>
      </c>
    </row>
    <row r="2667" spans="1:27" hidden="1" x14ac:dyDescent="0.3">
      <c r="A2667">
        <v>1916</v>
      </c>
      <c r="B2667" s="1" t="s">
        <v>28</v>
      </c>
      <c r="C2667">
        <v>75</v>
      </c>
      <c r="D2667" s="1" t="s">
        <v>26</v>
      </c>
      <c r="E2667" s="1">
        <v>0</v>
      </c>
      <c r="F2667" s="1" t="s">
        <v>23</v>
      </c>
      <c r="G2667">
        <v>0</v>
      </c>
      <c r="H2667" t="str">
        <f>IF(Append1[[#This Row],[number_vmail_messages]]&lt;=10, "Low",
IF(Append1[[#This Row],[number_vmail_messages]]&lt;=25, "Medium", "High"))</f>
        <v>Low</v>
      </c>
      <c r="I2667">
        <v>209.4</v>
      </c>
      <c r="J2667">
        <v>133</v>
      </c>
      <c r="K2667">
        <v>35.6</v>
      </c>
      <c r="L2667">
        <v>211.5</v>
      </c>
      <c r="M2667">
        <v>121</v>
      </c>
      <c r="N2667">
        <v>17.98</v>
      </c>
      <c r="O2667">
        <v>291.2</v>
      </c>
      <c r="P2667">
        <v>123</v>
      </c>
      <c r="Q2667">
        <v>13.1</v>
      </c>
      <c r="R2667">
        <v>7.2</v>
      </c>
      <c r="S2667">
        <v>4</v>
      </c>
      <c r="T2667">
        <v>1.94</v>
      </c>
      <c r="U2667" t="str">
        <f>IF(Append1[[#This Row],[total_intl_charge]] &lt;= MEDIAN(Append1[total_intl_charge]), "Low", "High")</f>
        <v>Low</v>
      </c>
      <c r="V2667">
        <v>1</v>
      </c>
      <c r="W2667" t="s">
        <v>23</v>
      </c>
      <c r="X2667" s="1" t="s">
        <v>23</v>
      </c>
      <c r="Y2667">
        <f>IF(Append1[[#This Row],[churn]]="yes", 1,0)</f>
        <v>0</v>
      </c>
      <c r="Z2667" t="str">
        <f>IF(Append1[[#This Row],[total_eve_charge]]&lt;=15,"Low",
IF(Append1[[#This Row],[total_eve_charge]]&lt;=19,"Medium","High"))</f>
        <v>Medium</v>
      </c>
      <c r="AA2667" s="1" t="str">
        <f>IF(Append1[[#This Row],[total_day_charge]]&gt;30,"Heavy User",
IF(Append1[[#This Row],[total_eve_charge]]&gt;20,"Evening User",
IF(Append1[[#This Row],[total_night_charge]]&gt;10,"Night User","Low User")))</f>
        <v>Heavy User</v>
      </c>
    </row>
    <row r="2668" spans="1:27" hidden="1" x14ac:dyDescent="0.3">
      <c r="A2668">
        <v>1917</v>
      </c>
      <c r="B2668" s="1" t="s">
        <v>67</v>
      </c>
      <c r="C2668">
        <v>80</v>
      </c>
      <c r="D2668" s="1" t="s">
        <v>22</v>
      </c>
      <c r="E2668" s="1">
        <v>0</v>
      </c>
      <c r="F2668" s="1" t="s">
        <v>23</v>
      </c>
      <c r="G2668">
        <v>0</v>
      </c>
      <c r="H2668" t="str">
        <f>IF(Append1[[#This Row],[number_vmail_messages]]&lt;=10, "Low",
IF(Append1[[#This Row],[number_vmail_messages]]&lt;=25, "Medium", "High"))</f>
        <v>Low</v>
      </c>
      <c r="I2668">
        <v>197.6</v>
      </c>
      <c r="J2668">
        <v>83</v>
      </c>
      <c r="K2668">
        <v>33.590000000000003</v>
      </c>
      <c r="L2668">
        <v>164.5</v>
      </c>
      <c r="M2668">
        <v>86</v>
      </c>
      <c r="N2668">
        <v>13.98</v>
      </c>
      <c r="O2668">
        <v>94</v>
      </c>
      <c r="P2668">
        <v>98</v>
      </c>
      <c r="Q2668">
        <v>4.2300000000000004</v>
      </c>
      <c r="R2668">
        <v>6.4</v>
      </c>
      <c r="S2668">
        <v>6</v>
      </c>
      <c r="T2668">
        <v>1.73</v>
      </c>
      <c r="U2668" t="str">
        <f>IF(Append1[[#This Row],[total_intl_charge]] &lt;= MEDIAN(Append1[total_intl_charge]), "Low", "High")</f>
        <v>Low</v>
      </c>
      <c r="V2668">
        <v>1</v>
      </c>
      <c r="W2668" t="s">
        <v>23</v>
      </c>
      <c r="X2668" s="1" t="s">
        <v>23</v>
      </c>
      <c r="Y2668">
        <f>IF(Append1[[#This Row],[churn]]="yes", 1,0)</f>
        <v>0</v>
      </c>
      <c r="Z2668" t="str">
        <f>IF(Append1[[#This Row],[total_eve_charge]]&lt;=15,"Low",
IF(Append1[[#This Row],[total_eve_charge]]&lt;=19,"Medium","High"))</f>
        <v>Low</v>
      </c>
      <c r="AA2668" s="1" t="str">
        <f>IF(Append1[[#This Row],[total_day_charge]]&gt;30,"Heavy User",
IF(Append1[[#This Row],[total_eve_charge]]&gt;20,"Evening User",
IF(Append1[[#This Row],[total_night_charge]]&gt;10,"Night User","Low User")))</f>
        <v>Heavy User</v>
      </c>
    </row>
    <row r="2669" spans="1:27" hidden="1" x14ac:dyDescent="0.3">
      <c r="A2669">
        <v>1918</v>
      </c>
      <c r="B2669" s="1" t="s">
        <v>61</v>
      </c>
      <c r="C2669">
        <v>63</v>
      </c>
      <c r="D2669" s="1" t="s">
        <v>22</v>
      </c>
      <c r="E2669" s="1">
        <v>1</v>
      </c>
      <c r="F2669" s="1" t="s">
        <v>23</v>
      </c>
      <c r="G2669">
        <v>0</v>
      </c>
      <c r="H2669" t="str">
        <f>IF(Append1[[#This Row],[number_vmail_messages]]&lt;=10, "Low",
IF(Append1[[#This Row],[number_vmail_messages]]&lt;=25, "Medium", "High"))</f>
        <v>Low</v>
      </c>
      <c r="I2669">
        <v>62.9</v>
      </c>
      <c r="J2669">
        <v>112</v>
      </c>
      <c r="K2669">
        <v>10.69</v>
      </c>
      <c r="L2669">
        <v>202.9</v>
      </c>
      <c r="M2669">
        <v>111</v>
      </c>
      <c r="N2669">
        <v>17.25</v>
      </c>
      <c r="O2669">
        <v>259</v>
      </c>
      <c r="P2669">
        <v>58</v>
      </c>
      <c r="Q2669">
        <v>11.66</v>
      </c>
      <c r="R2669">
        <v>8.9</v>
      </c>
      <c r="S2669">
        <v>8</v>
      </c>
      <c r="T2669">
        <v>2.4</v>
      </c>
      <c r="U2669" t="str">
        <f>IF(Append1[[#This Row],[total_intl_charge]] &lt;= MEDIAN(Append1[total_intl_charge]), "Low", "High")</f>
        <v>Low</v>
      </c>
      <c r="V2669">
        <v>1</v>
      </c>
      <c r="W2669" t="s">
        <v>23</v>
      </c>
      <c r="X2669" s="1" t="s">
        <v>24</v>
      </c>
      <c r="Y2669">
        <f>IF(Append1[[#This Row],[churn]]="yes", 1,0)</f>
        <v>0</v>
      </c>
      <c r="Z2669" t="str">
        <f>IF(Append1[[#This Row],[total_eve_charge]]&lt;=15,"Low",
IF(Append1[[#This Row],[total_eve_charge]]&lt;=19,"Medium","High"))</f>
        <v>Medium</v>
      </c>
      <c r="AA2669" s="1" t="str">
        <f>IF(Append1[[#This Row],[total_day_charge]]&gt;30,"Heavy User",
IF(Append1[[#This Row],[total_eve_charge]]&gt;20,"Evening User",
IF(Append1[[#This Row],[total_night_charge]]&gt;10,"Night User","Low User")))</f>
        <v>Night User</v>
      </c>
    </row>
    <row r="2670" spans="1:27" x14ac:dyDescent="0.3">
      <c r="A2670">
        <v>1919</v>
      </c>
      <c r="B2670" s="1" t="s">
        <v>45</v>
      </c>
      <c r="C2670">
        <v>97</v>
      </c>
      <c r="D2670" s="1" t="s">
        <v>22</v>
      </c>
      <c r="E2670" s="1">
        <v>0</v>
      </c>
      <c r="F2670" s="1" t="s">
        <v>24</v>
      </c>
      <c r="G2670">
        <v>28</v>
      </c>
      <c r="H2670" t="str">
        <f>IF(Append1[[#This Row],[number_vmail_messages]]&lt;=10, "Low",
IF(Append1[[#This Row],[number_vmail_messages]]&lt;=25, "Medium", "High"))</f>
        <v>High</v>
      </c>
      <c r="I2670">
        <v>202.3</v>
      </c>
      <c r="J2670">
        <v>97</v>
      </c>
      <c r="K2670">
        <v>34.39</v>
      </c>
      <c r="L2670">
        <v>69.2</v>
      </c>
      <c r="M2670">
        <v>84</v>
      </c>
      <c r="N2670">
        <v>5.88</v>
      </c>
      <c r="O2670">
        <v>257.60000000000002</v>
      </c>
      <c r="P2670">
        <v>64</v>
      </c>
      <c r="Q2670">
        <v>11.59</v>
      </c>
      <c r="R2670">
        <v>6.7</v>
      </c>
      <c r="S2670">
        <v>3</v>
      </c>
      <c r="T2670">
        <v>1.81</v>
      </c>
      <c r="U2670" t="str">
        <f>IF(Append1[[#This Row],[total_intl_charge]] &lt;= MEDIAN(Append1[total_intl_charge]), "Low", "High")</f>
        <v>Low</v>
      </c>
      <c r="V2670">
        <v>1</v>
      </c>
      <c r="W2670" t="s">
        <v>23</v>
      </c>
      <c r="X2670" s="1" t="s">
        <v>23</v>
      </c>
      <c r="Y2670">
        <f>IF(Append1[[#This Row],[churn]]="yes", 1,0)</f>
        <v>0</v>
      </c>
      <c r="Z2670" t="str">
        <f>IF(Append1[[#This Row],[total_eve_charge]]&lt;=15,"Low",
IF(Append1[[#This Row],[total_eve_charge]]&lt;=19,"Medium","High"))</f>
        <v>Low</v>
      </c>
      <c r="AA2670" s="1" t="str">
        <f>IF(Append1[[#This Row],[total_day_charge]]&gt;30,"Heavy User",
IF(Append1[[#This Row],[total_eve_charge]]&gt;20,"Evening User",
IF(Append1[[#This Row],[total_night_charge]]&gt;10,"Night User","Low User")))</f>
        <v>Heavy User</v>
      </c>
    </row>
    <row r="2671" spans="1:27" hidden="1" x14ac:dyDescent="0.3">
      <c r="A2671">
        <v>1920</v>
      </c>
      <c r="B2671" s="1" t="s">
        <v>55</v>
      </c>
      <c r="C2671">
        <v>166</v>
      </c>
      <c r="D2671" s="1" t="s">
        <v>22</v>
      </c>
      <c r="E2671" s="1">
        <v>0</v>
      </c>
      <c r="F2671" s="1" t="s">
        <v>23</v>
      </c>
      <c r="G2671">
        <v>0</v>
      </c>
      <c r="H2671" t="str">
        <f>IF(Append1[[#This Row],[number_vmail_messages]]&lt;=10, "Low",
IF(Append1[[#This Row],[number_vmail_messages]]&lt;=25, "Medium", "High"))</f>
        <v>Low</v>
      </c>
      <c r="I2671">
        <v>136.1</v>
      </c>
      <c r="J2671">
        <v>116</v>
      </c>
      <c r="K2671">
        <v>23.14</v>
      </c>
      <c r="L2671">
        <v>181.4</v>
      </c>
      <c r="M2671">
        <v>93</v>
      </c>
      <c r="N2671">
        <v>15.42</v>
      </c>
      <c r="O2671">
        <v>131.4</v>
      </c>
      <c r="P2671">
        <v>108</v>
      </c>
      <c r="Q2671">
        <v>5.91</v>
      </c>
      <c r="R2671">
        <v>11.3</v>
      </c>
      <c r="S2671">
        <v>4</v>
      </c>
      <c r="T2671">
        <v>3.05</v>
      </c>
      <c r="U2671" t="str">
        <f>IF(Append1[[#This Row],[total_intl_charge]] &lt;= MEDIAN(Append1[total_intl_charge]), "Low", "High")</f>
        <v>High</v>
      </c>
      <c r="V2671">
        <v>0</v>
      </c>
      <c r="W2671" t="s">
        <v>23</v>
      </c>
      <c r="X2671" s="1" t="s">
        <v>23</v>
      </c>
      <c r="Y2671">
        <f>IF(Append1[[#This Row],[churn]]="yes", 1,0)</f>
        <v>0</v>
      </c>
      <c r="Z2671" t="str">
        <f>IF(Append1[[#This Row],[total_eve_charge]]&lt;=15,"Low",
IF(Append1[[#This Row],[total_eve_charge]]&lt;=19,"Medium","High"))</f>
        <v>Medium</v>
      </c>
      <c r="AA2671" s="1" t="str">
        <f>IF(Append1[[#This Row],[total_day_charge]]&gt;30,"Heavy User",
IF(Append1[[#This Row],[total_eve_charge]]&gt;20,"Evening User",
IF(Append1[[#This Row],[total_night_charge]]&gt;10,"Night User","Low User")))</f>
        <v>Low User</v>
      </c>
    </row>
    <row r="2672" spans="1:27" hidden="1" x14ac:dyDescent="0.3">
      <c r="A2672">
        <v>1921</v>
      </c>
      <c r="B2672" s="1" t="s">
        <v>36</v>
      </c>
      <c r="C2672">
        <v>94</v>
      </c>
      <c r="D2672" s="1" t="s">
        <v>32</v>
      </c>
      <c r="E2672" s="1">
        <v>0</v>
      </c>
      <c r="F2672" s="1" t="s">
        <v>23</v>
      </c>
      <c r="G2672">
        <v>0</v>
      </c>
      <c r="H2672" t="str">
        <f>IF(Append1[[#This Row],[number_vmail_messages]]&lt;=10, "Low",
IF(Append1[[#This Row],[number_vmail_messages]]&lt;=25, "Medium", "High"))</f>
        <v>Low</v>
      </c>
      <c r="I2672">
        <v>207</v>
      </c>
      <c r="J2672">
        <v>109</v>
      </c>
      <c r="K2672">
        <v>35.19</v>
      </c>
      <c r="L2672">
        <v>167.4</v>
      </c>
      <c r="M2672">
        <v>80</v>
      </c>
      <c r="N2672">
        <v>14.23</v>
      </c>
      <c r="O2672">
        <v>238.2</v>
      </c>
      <c r="P2672">
        <v>117</v>
      </c>
      <c r="Q2672">
        <v>10.72</v>
      </c>
      <c r="R2672">
        <v>2.6</v>
      </c>
      <c r="S2672">
        <v>6</v>
      </c>
      <c r="T2672">
        <v>0.7</v>
      </c>
      <c r="U2672" t="str">
        <f>IF(Append1[[#This Row],[total_intl_charge]] &lt;= MEDIAN(Append1[total_intl_charge]), "Low", "High")</f>
        <v>Low</v>
      </c>
      <c r="V2672">
        <v>1</v>
      </c>
      <c r="W2672" t="s">
        <v>23</v>
      </c>
      <c r="X2672" s="1" t="s">
        <v>23</v>
      </c>
      <c r="Y2672">
        <f>IF(Append1[[#This Row],[churn]]="yes", 1,0)</f>
        <v>0</v>
      </c>
      <c r="Z2672" t="str">
        <f>IF(Append1[[#This Row],[total_eve_charge]]&lt;=15,"Low",
IF(Append1[[#This Row],[total_eve_charge]]&lt;=19,"Medium","High"))</f>
        <v>Low</v>
      </c>
      <c r="AA2672" s="1" t="str">
        <f>IF(Append1[[#This Row],[total_day_charge]]&gt;30,"Heavy User",
IF(Append1[[#This Row],[total_eve_charge]]&gt;20,"Evening User",
IF(Append1[[#This Row],[total_night_charge]]&gt;10,"Night User","Low User")))</f>
        <v>Heavy User</v>
      </c>
    </row>
    <row r="2673" spans="1:27" x14ac:dyDescent="0.3">
      <c r="A2673">
        <v>1922</v>
      </c>
      <c r="B2673" s="1" t="s">
        <v>45</v>
      </c>
      <c r="C2673">
        <v>85</v>
      </c>
      <c r="D2673" s="1" t="s">
        <v>32</v>
      </c>
      <c r="E2673" s="1">
        <v>0</v>
      </c>
      <c r="F2673" s="1" t="s">
        <v>24</v>
      </c>
      <c r="G2673">
        <v>33</v>
      </c>
      <c r="H2673" t="str">
        <f>IF(Append1[[#This Row],[number_vmail_messages]]&lt;=10, "Low",
IF(Append1[[#This Row],[number_vmail_messages]]&lt;=25, "Medium", "High"))</f>
        <v>High</v>
      </c>
      <c r="I2673">
        <v>207.9</v>
      </c>
      <c r="J2673">
        <v>95</v>
      </c>
      <c r="K2673">
        <v>35.340000000000003</v>
      </c>
      <c r="L2673">
        <v>233.5</v>
      </c>
      <c r="M2673">
        <v>88</v>
      </c>
      <c r="N2673">
        <v>19.850000000000001</v>
      </c>
      <c r="O2673">
        <v>221.3</v>
      </c>
      <c r="P2673">
        <v>92</v>
      </c>
      <c r="Q2673">
        <v>9.9600000000000009</v>
      </c>
      <c r="R2673">
        <v>13.5</v>
      </c>
      <c r="S2673">
        <v>3</v>
      </c>
      <c r="T2673">
        <v>3.65</v>
      </c>
      <c r="U2673" t="str">
        <f>IF(Append1[[#This Row],[total_intl_charge]] &lt;= MEDIAN(Append1[total_intl_charge]), "Low", "High")</f>
        <v>High</v>
      </c>
      <c r="V2673">
        <v>1</v>
      </c>
      <c r="W2673" t="s">
        <v>23</v>
      </c>
      <c r="X2673" s="1" t="s">
        <v>23</v>
      </c>
      <c r="Y2673">
        <f>IF(Append1[[#This Row],[churn]]="yes", 1,0)</f>
        <v>0</v>
      </c>
      <c r="Z2673" t="str">
        <f>IF(Append1[[#This Row],[total_eve_charge]]&lt;=15,"Low",
IF(Append1[[#This Row],[total_eve_charge]]&lt;=19,"Medium","High"))</f>
        <v>High</v>
      </c>
      <c r="AA2673" s="1" t="str">
        <f>IF(Append1[[#This Row],[total_day_charge]]&gt;30,"Heavy User",
IF(Append1[[#This Row],[total_eve_charge]]&gt;20,"Evening User",
IF(Append1[[#This Row],[total_night_charge]]&gt;10,"Night User","Low User")))</f>
        <v>Heavy User</v>
      </c>
    </row>
    <row r="2674" spans="1:27" hidden="1" x14ac:dyDescent="0.3">
      <c r="A2674">
        <v>1923</v>
      </c>
      <c r="B2674" s="1" t="s">
        <v>75</v>
      </c>
      <c r="C2674">
        <v>80</v>
      </c>
      <c r="D2674" s="1" t="s">
        <v>22</v>
      </c>
      <c r="E2674" s="1">
        <v>1</v>
      </c>
      <c r="F2674" s="1" t="s">
        <v>23</v>
      </c>
      <c r="G2674">
        <v>0</v>
      </c>
      <c r="H2674" t="str">
        <f>IF(Append1[[#This Row],[number_vmail_messages]]&lt;=10, "Low",
IF(Append1[[#This Row],[number_vmail_messages]]&lt;=25, "Medium", "High"))</f>
        <v>Low</v>
      </c>
      <c r="I2674">
        <v>276.5</v>
      </c>
      <c r="J2674">
        <v>122</v>
      </c>
      <c r="K2674">
        <v>47.01</v>
      </c>
      <c r="L2674">
        <v>195.6</v>
      </c>
      <c r="M2674">
        <v>79</v>
      </c>
      <c r="N2674">
        <v>16.63</v>
      </c>
      <c r="O2674">
        <v>210.3</v>
      </c>
      <c r="P2674">
        <v>78</v>
      </c>
      <c r="Q2674">
        <v>9.4600000000000009</v>
      </c>
      <c r="R2674">
        <v>7.2</v>
      </c>
      <c r="S2674">
        <v>3</v>
      </c>
      <c r="T2674">
        <v>1.94</v>
      </c>
      <c r="U2674" t="str">
        <f>IF(Append1[[#This Row],[total_intl_charge]] &lt;= MEDIAN(Append1[total_intl_charge]), "Low", "High")</f>
        <v>Low</v>
      </c>
      <c r="V2674">
        <v>1</v>
      </c>
      <c r="W2674" t="s">
        <v>24</v>
      </c>
      <c r="X2674" s="1" t="s">
        <v>24</v>
      </c>
      <c r="Y2674">
        <f>IF(Append1[[#This Row],[churn]]="yes", 1,0)</f>
        <v>1</v>
      </c>
      <c r="Z2674" t="str">
        <f>IF(Append1[[#This Row],[total_eve_charge]]&lt;=15,"Low",
IF(Append1[[#This Row],[total_eve_charge]]&lt;=19,"Medium","High"))</f>
        <v>Medium</v>
      </c>
      <c r="AA2674" s="1" t="str">
        <f>IF(Append1[[#This Row],[total_day_charge]]&gt;30,"Heavy User",
IF(Append1[[#This Row],[total_eve_charge]]&gt;20,"Evening User",
IF(Append1[[#This Row],[total_night_charge]]&gt;10,"Night User","Low User")))</f>
        <v>Heavy User</v>
      </c>
    </row>
    <row r="2675" spans="1:27" x14ac:dyDescent="0.3">
      <c r="A2675">
        <v>1924</v>
      </c>
      <c r="B2675" s="1" t="s">
        <v>72</v>
      </c>
      <c r="C2675">
        <v>210</v>
      </c>
      <c r="D2675" s="1" t="s">
        <v>22</v>
      </c>
      <c r="E2675" s="1">
        <v>0</v>
      </c>
      <c r="F2675" s="1" t="s">
        <v>24</v>
      </c>
      <c r="G2675">
        <v>31</v>
      </c>
      <c r="H2675" t="str">
        <f>IF(Append1[[#This Row],[number_vmail_messages]]&lt;=10, "Low",
IF(Append1[[#This Row],[number_vmail_messages]]&lt;=25, "Medium", "High"))</f>
        <v>High</v>
      </c>
      <c r="I2675">
        <v>313.8</v>
      </c>
      <c r="J2675">
        <v>87</v>
      </c>
      <c r="K2675">
        <v>53.35</v>
      </c>
      <c r="L2675">
        <v>147.69999999999999</v>
      </c>
      <c r="M2675">
        <v>103</v>
      </c>
      <c r="N2675">
        <v>12.55</v>
      </c>
      <c r="O2675">
        <v>192.7</v>
      </c>
      <c r="P2675">
        <v>97</v>
      </c>
      <c r="Q2675">
        <v>8.67</v>
      </c>
      <c r="R2675">
        <v>10.1</v>
      </c>
      <c r="S2675">
        <v>7</v>
      </c>
      <c r="T2675">
        <v>2.73</v>
      </c>
      <c r="U2675" t="str">
        <f>IF(Append1[[#This Row],[total_intl_charge]] &lt;= MEDIAN(Append1[total_intl_charge]), "Low", "High")</f>
        <v>Low</v>
      </c>
      <c r="V2675">
        <v>3</v>
      </c>
      <c r="W2675" t="s">
        <v>23</v>
      </c>
      <c r="X2675" s="1" t="s">
        <v>23</v>
      </c>
      <c r="Y2675">
        <f>IF(Append1[[#This Row],[churn]]="yes", 1,0)</f>
        <v>0</v>
      </c>
      <c r="Z2675" t="str">
        <f>IF(Append1[[#This Row],[total_eve_charge]]&lt;=15,"Low",
IF(Append1[[#This Row],[total_eve_charge]]&lt;=19,"Medium","High"))</f>
        <v>Low</v>
      </c>
      <c r="AA2675" s="1" t="str">
        <f>IF(Append1[[#This Row],[total_day_charge]]&gt;30,"Heavy User",
IF(Append1[[#This Row],[total_eve_charge]]&gt;20,"Evening User",
IF(Append1[[#This Row],[total_night_charge]]&gt;10,"Night User","Low User")))</f>
        <v>Heavy User</v>
      </c>
    </row>
    <row r="2676" spans="1:27" x14ac:dyDescent="0.3">
      <c r="A2676">
        <v>1925</v>
      </c>
      <c r="B2676" s="1" t="s">
        <v>57</v>
      </c>
      <c r="C2676">
        <v>88</v>
      </c>
      <c r="D2676" s="1" t="s">
        <v>22</v>
      </c>
      <c r="E2676" s="1">
        <v>1</v>
      </c>
      <c r="F2676" s="1" t="s">
        <v>24</v>
      </c>
      <c r="G2676">
        <v>25</v>
      </c>
      <c r="H2676" t="str">
        <f>IF(Append1[[#This Row],[number_vmail_messages]]&lt;=10, "Low",
IF(Append1[[#This Row],[number_vmail_messages]]&lt;=25, "Medium", "High"))</f>
        <v>Medium</v>
      </c>
      <c r="I2676">
        <v>288.5</v>
      </c>
      <c r="J2676">
        <v>114</v>
      </c>
      <c r="K2676">
        <v>49.05</v>
      </c>
      <c r="L2676">
        <v>203.4</v>
      </c>
      <c r="M2676">
        <v>74</v>
      </c>
      <c r="N2676">
        <v>17.29</v>
      </c>
      <c r="O2676">
        <v>228.4</v>
      </c>
      <c r="P2676">
        <v>117</v>
      </c>
      <c r="Q2676">
        <v>10.28</v>
      </c>
      <c r="R2676">
        <v>13</v>
      </c>
      <c r="S2676">
        <v>5</v>
      </c>
      <c r="T2676">
        <v>3.51</v>
      </c>
      <c r="U2676" t="str">
        <f>IF(Append1[[#This Row],[total_intl_charge]] &lt;= MEDIAN(Append1[total_intl_charge]), "Low", "High")</f>
        <v>High</v>
      </c>
      <c r="V2676">
        <v>1</v>
      </c>
      <c r="W2676" t="s">
        <v>23</v>
      </c>
      <c r="X2676" s="1" t="s">
        <v>24</v>
      </c>
      <c r="Y2676">
        <f>IF(Append1[[#This Row],[churn]]="yes", 1,0)</f>
        <v>0</v>
      </c>
      <c r="Z2676" t="str">
        <f>IF(Append1[[#This Row],[total_eve_charge]]&lt;=15,"Low",
IF(Append1[[#This Row],[total_eve_charge]]&lt;=19,"Medium","High"))</f>
        <v>Medium</v>
      </c>
      <c r="AA2676" s="1" t="str">
        <f>IF(Append1[[#This Row],[total_day_charge]]&gt;30,"Heavy User",
IF(Append1[[#This Row],[total_eve_charge]]&gt;20,"Evening User",
IF(Append1[[#This Row],[total_night_charge]]&gt;10,"Night User","Low User")))</f>
        <v>Heavy User</v>
      </c>
    </row>
    <row r="2677" spans="1:27" hidden="1" x14ac:dyDescent="0.3">
      <c r="A2677">
        <v>1926</v>
      </c>
      <c r="B2677" s="1" t="s">
        <v>27</v>
      </c>
      <c r="C2677">
        <v>100</v>
      </c>
      <c r="D2677" s="1" t="s">
        <v>32</v>
      </c>
      <c r="E2677" s="1">
        <v>0</v>
      </c>
      <c r="F2677" s="1" t="s">
        <v>23</v>
      </c>
      <c r="G2677">
        <v>0</v>
      </c>
      <c r="H2677" t="str">
        <f>IF(Append1[[#This Row],[number_vmail_messages]]&lt;=10, "Low",
IF(Append1[[#This Row],[number_vmail_messages]]&lt;=25, "Medium", "High"))</f>
        <v>Low</v>
      </c>
      <c r="I2677">
        <v>210.9</v>
      </c>
      <c r="J2677">
        <v>85</v>
      </c>
      <c r="K2677">
        <v>35.85</v>
      </c>
      <c r="L2677">
        <v>329.3</v>
      </c>
      <c r="M2677">
        <v>69</v>
      </c>
      <c r="N2677">
        <v>27.99</v>
      </c>
      <c r="O2677">
        <v>127.1</v>
      </c>
      <c r="P2677">
        <v>78</v>
      </c>
      <c r="Q2677">
        <v>5.72</v>
      </c>
      <c r="R2677">
        <v>9.4</v>
      </c>
      <c r="S2677">
        <v>5</v>
      </c>
      <c r="T2677">
        <v>2.54</v>
      </c>
      <c r="U2677" t="str">
        <f>IF(Append1[[#This Row],[total_intl_charge]] &lt;= MEDIAN(Append1[total_intl_charge]), "Low", "High")</f>
        <v>Low</v>
      </c>
      <c r="V2677">
        <v>4</v>
      </c>
      <c r="W2677" t="s">
        <v>23</v>
      </c>
      <c r="X2677" s="1" t="s">
        <v>23</v>
      </c>
      <c r="Y2677">
        <f>IF(Append1[[#This Row],[churn]]="yes", 1,0)</f>
        <v>0</v>
      </c>
      <c r="Z2677" t="str">
        <f>IF(Append1[[#This Row],[total_eve_charge]]&lt;=15,"Low",
IF(Append1[[#This Row],[total_eve_charge]]&lt;=19,"Medium","High"))</f>
        <v>High</v>
      </c>
      <c r="AA2677" s="1" t="str">
        <f>IF(Append1[[#This Row],[total_day_charge]]&gt;30,"Heavy User",
IF(Append1[[#This Row],[total_eve_charge]]&gt;20,"Evening User",
IF(Append1[[#This Row],[total_night_charge]]&gt;10,"Night User","Low User")))</f>
        <v>Heavy User</v>
      </c>
    </row>
    <row r="2678" spans="1:27" x14ac:dyDescent="0.3">
      <c r="A2678">
        <v>1927</v>
      </c>
      <c r="B2678" s="1" t="s">
        <v>71</v>
      </c>
      <c r="C2678">
        <v>154</v>
      </c>
      <c r="D2678" s="1" t="s">
        <v>32</v>
      </c>
      <c r="E2678" s="1">
        <v>0</v>
      </c>
      <c r="F2678" s="1" t="s">
        <v>24</v>
      </c>
      <c r="G2678">
        <v>35</v>
      </c>
      <c r="H2678" t="str">
        <f>IF(Append1[[#This Row],[number_vmail_messages]]&lt;=10, "Low",
IF(Append1[[#This Row],[number_vmail_messages]]&lt;=25, "Medium", "High"))</f>
        <v>High</v>
      </c>
      <c r="I2678">
        <v>64.900000000000006</v>
      </c>
      <c r="J2678">
        <v>76</v>
      </c>
      <c r="K2678">
        <v>11.03</v>
      </c>
      <c r="L2678">
        <v>184.1</v>
      </c>
      <c r="M2678">
        <v>91</v>
      </c>
      <c r="N2678">
        <v>15.65</v>
      </c>
      <c r="O2678">
        <v>151.6</v>
      </c>
      <c r="P2678">
        <v>75</v>
      </c>
      <c r="Q2678">
        <v>6.82</v>
      </c>
      <c r="R2678">
        <v>14.6</v>
      </c>
      <c r="S2678">
        <v>1</v>
      </c>
      <c r="T2678">
        <v>3.94</v>
      </c>
      <c r="U2678" t="str">
        <f>IF(Append1[[#This Row],[total_intl_charge]] &lt;= MEDIAN(Append1[total_intl_charge]), "Low", "High")</f>
        <v>High</v>
      </c>
      <c r="V2678">
        <v>1</v>
      </c>
      <c r="W2678" t="s">
        <v>23</v>
      </c>
      <c r="X2678" s="1" t="s">
        <v>23</v>
      </c>
      <c r="Y2678">
        <f>IF(Append1[[#This Row],[churn]]="yes", 1,0)</f>
        <v>0</v>
      </c>
      <c r="Z2678" t="str">
        <f>IF(Append1[[#This Row],[total_eve_charge]]&lt;=15,"Low",
IF(Append1[[#This Row],[total_eve_charge]]&lt;=19,"Medium","High"))</f>
        <v>Medium</v>
      </c>
      <c r="AA2678" s="1" t="str">
        <f>IF(Append1[[#This Row],[total_day_charge]]&gt;30,"Heavy User",
IF(Append1[[#This Row],[total_eve_charge]]&gt;20,"Evening User",
IF(Append1[[#This Row],[total_night_charge]]&gt;10,"Night User","Low User")))</f>
        <v>Low User</v>
      </c>
    </row>
    <row r="2679" spans="1:27" x14ac:dyDescent="0.3">
      <c r="A2679">
        <v>1928</v>
      </c>
      <c r="B2679" s="1" t="s">
        <v>48</v>
      </c>
      <c r="C2679">
        <v>32</v>
      </c>
      <c r="D2679" s="1" t="s">
        <v>26</v>
      </c>
      <c r="E2679" s="1">
        <v>0</v>
      </c>
      <c r="F2679" s="1" t="s">
        <v>24</v>
      </c>
      <c r="G2679">
        <v>26</v>
      </c>
      <c r="H2679" t="str">
        <f>IF(Append1[[#This Row],[number_vmail_messages]]&lt;=10, "Low",
IF(Append1[[#This Row],[number_vmail_messages]]&lt;=25, "Medium", "High"))</f>
        <v>High</v>
      </c>
      <c r="I2679">
        <v>243.5</v>
      </c>
      <c r="J2679">
        <v>137</v>
      </c>
      <c r="K2679">
        <v>41.4</v>
      </c>
      <c r="L2679">
        <v>236.8</v>
      </c>
      <c r="M2679">
        <v>108</v>
      </c>
      <c r="N2679">
        <v>20.13</v>
      </c>
      <c r="O2679">
        <v>173.3</v>
      </c>
      <c r="P2679">
        <v>149</v>
      </c>
      <c r="Q2679">
        <v>7.8</v>
      </c>
      <c r="R2679">
        <v>9</v>
      </c>
      <c r="S2679">
        <v>9</v>
      </c>
      <c r="T2679">
        <v>2.4300000000000002</v>
      </c>
      <c r="U2679" t="str">
        <f>IF(Append1[[#This Row],[total_intl_charge]] &lt;= MEDIAN(Append1[total_intl_charge]), "Low", "High")</f>
        <v>Low</v>
      </c>
      <c r="V2679">
        <v>1</v>
      </c>
      <c r="W2679" t="s">
        <v>23</v>
      </c>
      <c r="X2679" s="1" t="s">
        <v>23</v>
      </c>
      <c r="Y2679">
        <f>IF(Append1[[#This Row],[churn]]="yes", 1,0)</f>
        <v>0</v>
      </c>
      <c r="Z2679" t="str">
        <f>IF(Append1[[#This Row],[total_eve_charge]]&lt;=15,"Low",
IF(Append1[[#This Row],[total_eve_charge]]&lt;=19,"Medium","High"))</f>
        <v>High</v>
      </c>
      <c r="AA2679" s="1" t="str">
        <f>IF(Append1[[#This Row],[total_day_charge]]&gt;30,"Heavy User",
IF(Append1[[#This Row],[total_eve_charge]]&gt;20,"Evening User",
IF(Append1[[#This Row],[total_night_charge]]&gt;10,"Night User","Low User")))</f>
        <v>Heavy User</v>
      </c>
    </row>
    <row r="2680" spans="1:27" hidden="1" x14ac:dyDescent="0.3">
      <c r="A2680">
        <v>1929</v>
      </c>
      <c r="B2680" s="1" t="s">
        <v>33</v>
      </c>
      <c r="C2680">
        <v>18</v>
      </c>
      <c r="D2680" s="1" t="s">
        <v>32</v>
      </c>
      <c r="E2680" s="1">
        <v>0</v>
      </c>
      <c r="F2680" s="1" t="s">
        <v>23</v>
      </c>
      <c r="G2680">
        <v>0</v>
      </c>
      <c r="H2680" t="str">
        <f>IF(Append1[[#This Row],[number_vmail_messages]]&lt;=10, "Low",
IF(Append1[[#This Row],[number_vmail_messages]]&lt;=25, "Medium", "High"))</f>
        <v>Low</v>
      </c>
      <c r="I2680">
        <v>197</v>
      </c>
      <c r="J2680">
        <v>97</v>
      </c>
      <c r="K2680">
        <v>33.49</v>
      </c>
      <c r="L2680">
        <v>203.7</v>
      </c>
      <c r="M2680">
        <v>107</v>
      </c>
      <c r="N2680">
        <v>17.309999999999999</v>
      </c>
      <c r="O2680">
        <v>202</v>
      </c>
      <c r="P2680">
        <v>105</v>
      </c>
      <c r="Q2680">
        <v>9.09</v>
      </c>
      <c r="R2680">
        <v>8.6999999999999993</v>
      </c>
      <c r="S2680">
        <v>3</v>
      </c>
      <c r="T2680">
        <v>2.35</v>
      </c>
      <c r="U2680" t="str">
        <f>IF(Append1[[#This Row],[total_intl_charge]] &lt;= MEDIAN(Append1[total_intl_charge]), "Low", "High")</f>
        <v>Low</v>
      </c>
      <c r="V2680">
        <v>3</v>
      </c>
      <c r="W2680" t="s">
        <v>23</v>
      </c>
      <c r="X2680" s="1" t="s">
        <v>23</v>
      </c>
      <c r="Y2680">
        <f>IF(Append1[[#This Row],[churn]]="yes", 1,0)</f>
        <v>0</v>
      </c>
      <c r="Z2680" t="str">
        <f>IF(Append1[[#This Row],[total_eve_charge]]&lt;=15,"Low",
IF(Append1[[#This Row],[total_eve_charge]]&lt;=19,"Medium","High"))</f>
        <v>Medium</v>
      </c>
      <c r="AA2680" s="1" t="str">
        <f>IF(Append1[[#This Row],[total_day_charge]]&gt;30,"Heavy User",
IF(Append1[[#This Row],[total_eve_charge]]&gt;20,"Evening User",
IF(Append1[[#This Row],[total_night_charge]]&gt;10,"Night User","Low User")))</f>
        <v>Heavy User</v>
      </c>
    </row>
    <row r="2681" spans="1:27" x14ac:dyDescent="0.3">
      <c r="A2681">
        <v>1930</v>
      </c>
      <c r="B2681" s="1" t="s">
        <v>41</v>
      </c>
      <c r="C2681">
        <v>126</v>
      </c>
      <c r="D2681" s="1" t="s">
        <v>22</v>
      </c>
      <c r="E2681" s="1">
        <v>0</v>
      </c>
      <c r="F2681" s="1" t="s">
        <v>24</v>
      </c>
      <c r="G2681">
        <v>31</v>
      </c>
      <c r="H2681" t="str">
        <f>IF(Append1[[#This Row],[number_vmail_messages]]&lt;=10, "Low",
IF(Append1[[#This Row],[number_vmail_messages]]&lt;=25, "Medium", "High"))</f>
        <v>High</v>
      </c>
      <c r="I2681">
        <v>278</v>
      </c>
      <c r="J2681">
        <v>88</v>
      </c>
      <c r="K2681">
        <v>47.26</v>
      </c>
      <c r="L2681">
        <v>253.2</v>
      </c>
      <c r="M2681">
        <v>65</v>
      </c>
      <c r="N2681">
        <v>21.52</v>
      </c>
      <c r="O2681">
        <v>223.2</v>
      </c>
      <c r="P2681">
        <v>114</v>
      </c>
      <c r="Q2681">
        <v>10.039999999999999</v>
      </c>
      <c r="R2681">
        <v>8.6999999999999993</v>
      </c>
      <c r="S2681">
        <v>4</v>
      </c>
      <c r="T2681">
        <v>2.35</v>
      </c>
      <c r="U2681" t="str">
        <f>IF(Append1[[#This Row],[total_intl_charge]] &lt;= MEDIAN(Append1[total_intl_charge]), "Low", "High")</f>
        <v>Low</v>
      </c>
      <c r="V2681">
        <v>0</v>
      </c>
      <c r="W2681" t="s">
        <v>23</v>
      </c>
      <c r="X2681" s="1" t="s">
        <v>23</v>
      </c>
      <c r="Y2681">
        <f>IF(Append1[[#This Row],[churn]]="yes", 1,0)</f>
        <v>0</v>
      </c>
      <c r="Z2681" t="str">
        <f>IF(Append1[[#This Row],[total_eve_charge]]&lt;=15,"Low",
IF(Append1[[#This Row],[total_eve_charge]]&lt;=19,"Medium","High"))</f>
        <v>High</v>
      </c>
      <c r="AA2681" s="1" t="str">
        <f>IF(Append1[[#This Row],[total_day_charge]]&gt;30,"Heavy User",
IF(Append1[[#This Row],[total_eve_charge]]&gt;20,"Evening User",
IF(Append1[[#This Row],[total_night_charge]]&gt;10,"Night User","Low User")))</f>
        <v>Heavy User</v>
      </c>
    </row>
    <row r="2682" spans="1:27" hidden="1" x14ac:dyDescent="0.3">
      <c r="A2682">
        <v>1931</v>
      </c>
      <c r="B2682" s="1" t="s">
        <v>59</v>
      </c>
      <c r="C2682">
        <v>29</v>
      </c>
      <c r="D2682" s="1" t="s">
        <v>26</v>
      </c>
      <c r="E2682" s="1">
        <v>0</v>
      </c>
      <c r="F2682" s="1" t="s">
        <v>23</v>
      </c>
      <c r="G2682">
        <v>0</v>
      </c>
      <c r="H2682" t="str">
        <f>IF(Append1[[#This Row],[number_vmail_messages]]&lt;=10, "Low",
IF(Append1[[#This Row],[number_vmail_messages]]&lt;=25, "Medium", "High"))</f>
        <v>Low</v>
      </c>
      <c r="I2682">
        <v>313.2</v>
      </c>
      <c r="J2682">
        <v>103</v>
      </c>
      <c r="K2682">
        <v>53.24</v>
      </c>
      <c r="L2682">
        <v>216.3</v>
      </c>
      <c r="M2682">
        <v>151</v>
      </c>
      <c r="N2682">
        <v>18.39</v>
      </c>
      <c r="O2682">
        <v>218.4</v>
      </c>
      <c r="P2682">
        <v>106</v>
      </c>
      <c r="Q2682">
        <v>9.83</v>
      </c>
      <c r="R2682">
        <v>12.8</v>
      </c>
      <c r="S2682">
        <v>4</v>
      </c>
      <c r="T2682">
        <v>3.46</v>
      </c>
      <c r="U2682" t="str">
        <f>IF(Append1[[#This Row],[total_intl_charge]] &lt;= MEDIAN(Append1[total_intl_charge]), "Low", "High")</f>
        <v>High</v>
      </c>
      <c r="V2682">
        <v>2</v>
      </c>
      <c r="W2682" t="s">
        <v>24</v>
      </c>
      <c r="X2682" s="1" t="s">
        <v>23</v>
      </c>
      <c r="Y2682">
        <f>IF(Append1[[#This Row],[churn]]="yes", 1,0)</f>
        <v>1</v>
      </c>
      <c r="Z2682" t="str">
        <f>IF(Append1[[#This Row],[total_eve_charge]]&lt;=15,"Low",
IF(Append1[[#This Row],[total_eve_charge]]&lt;=19,"Medium","High"))</f>
        <v>Medium</v>
      </c>
      <c r="AA2682" s="1" t="str">
        <f>IF(Append1[[#This Row],[total_day_charge]]&gt;30,"Heavy User",
IF(Append1[[#This Row],[total_eve_charge]]&gt;20,"Evening User",
IF(Append1[[#This Row],[total_night_charge]]&gt;10,"Night User","Low User")))</f>
        <v>Heavy User</v>
      </c>
    </row>
    <row r="2683" spans="1:27" x14ac:dyDescent="0.3">
      <c r="A2683">
        <v>1932</v>
      </c>
      <c r="B2683" s="1" t="s">
        <v>68</v>
      </c>
      <c r="C2683">
        <v>86</v>
      </c>
      <c r="D2683" s="1" t="s">
        <v>32</v>
      </c>
      <c r="E2683" s="1">
        <v>0</v>
      </c>
      <c r="F2683" s="1" t="s">
        <v>24</v>
      </c>
      <c r="G2683">
        <v>16</v>
      </c>
      <c r="H2683" t="str">
        <f>IF(Append1[[#This Row],[number_vmail_messages]]&lt;=10, "Low",
IF(Append1[[#This Row],[number_vmail_messages]]&lt;=25, "Medium", "High"))</f>
        <v>Medium</v>
      </c>
      <c r="I2683">
        <v>145.69999999999999</v>
      </c>
      <c r="J2683">
        <v>88</v>
      </c>
      <c r="K2683">
        <v>24.77</v>
      </c>
      <c r="L2683">
        <v>191</v>
      </c>
      <c r="M2683">
        <v>129</v>
      </c>
      <c r="N2683">
        <v>16.239999999999998</v>
      </c>
      <c r="O2683">
        <v>215.5</v>
      </c>
      <c r="P2683">
        <v>82</v>
      </c>
      <c r="Q2683">
        <v>9.6999999999999993</v>
      </c>
      <c r="R2683">
        <v>11.3</v>
      </c>
      <c r="S2683">
        <v>7</v>
      </c>
      <c r="T2683">
        <v>3.05</v>
      </c>
      <c r="U2683" t="str">
        <f>IF(Append1[[#This Row],[total_intl_charge]] &lt;= MEDIAN(Append1[total_intl_charge]), "Low", "High")</f>
        <v>High</v>
      </c>
      <c r="V2683">
        <v>0</v>
      </c>
      <c r="W2683" t="s">
        <v>23</v>
      </c>
      <c r="X2683" s="1" t="s">
        <v>23</v>
      </c>
      <c r="Y2683">
        <f>IF(Append1[[#This Row],[churn]]="yes", 1,0)</f>
        <v>0</v>
      </c>
      <c r="Z2683" t="str">
        <f>IF(Append1[[#This Row],[total_eve_charge]]&lt;=15,"Low",
IF(Append1[[#This Row],[total_eve_charge]]&lt;=19,"Medium","High"))</f>
        <v>Medium</v>
      </c>
      <c r="AA2683" s="1" t="str">
        <f>IF(Append1[[#This Row],[total_day_charge]]&gt;30,"Heavy User",
IF(Append1[[#This Row],[total_eve_charge]]&gt;20,"Evening User",
IF(Append1[[#This Row],[total_night_charge]]&gt;10,"Night User","Low User")))</f>
        <v>Low User</v>
      </c>
    </row>
    <row r="2684" spans="1:27" x14ac:dyDescent="0.3">
      <c r="A2684">
        <v>1933</v>
      </c>
      <c r="B2684" s="1" t="s">
        <v>41</v>
      </c>
      <c r="C2684">
        <v>138</v>
      </c>
      <c r="D2684" s="1" t="s">
        <v>22</v>
      </c>
      <c r="E2684" s="1">
        <v>0</v>
      </c>
      <c r="F2684" s="1" t="s">
        <v>24</v>
      </c>
      <c r="G2684">
        <v>37</v>
      </c>
      <c r="H2684" t="str">
        <f>IF(Append1[[#This Row],[number_vmail_messages]]&lt;=10, "Low",
IF(Append1[[#This Row],[number_vmail_messages]]&lt;=25, "Medium", "High"))</f>
        <v>High</v>
      </c>
      <c r="I2684">
        <v>75.8</v>
      </c>
      <c r="J2684">
        <v>102</v>
      </c>
      <c r="K2684">
        <v>12.89</v>
      </c>
      <c r="L2684">
        <v>173.6</v>
      </c>
      <c r="M2684">
        <v>147</v>
      </c>
      <c r="N2684">
        <v>14.76</v>
      </c>
      <c r="O2684">
        <v>162.6</v>
      </c>
      <c r="P2684">
        <v>96</v>
      </c>
      <c r="Q2684">
        <v>7.32</v>
      </c>
      <c r="R2684">
        <v>8.1999999999999993</v>
      </c>
      <c r="S2684">
        <v>13</v>
      </c>
      <c r="T2684">
        <v>2.21</v>
      </c>
      <c r="U2684" t="str">
        <f>IF(Append1[[#This Row],[total_intl_charge]] &lt;= MEDIAN(Append1[total_intl_charge]), "Low", "High")</f>
        <v>Low</v>
      </c>
      <c r="V2684">
        <v>0</v>
      </c>
      <c r="W2684" t="s">
        <v>23</v>
      </c>
      <c r="X2684" s="1" t="s">
        <v>23</v>
      </c>
      <c r="Y2684">
        <f>IF(Append1[[#This Row],[churn]]="yes", 1,0)</f>
        <v>0</v>
      </c>
      <c r="Z2684" t="str">
        <f>IF(Append1[[#This Row],[total_eve_charge]]&lt;=15,"Low",
IF(Append1[[#This Row],[total_eve_charge]]&lt;=19,"Medium","High"))</f>
        <v>Low</v>
      </c>
      <c r="AA2684" s="1" t="str">
        <f>IF(Append1[[#This Row],[total_day_charge]]&gt;30,"Heavy User",
IF(Append1[[#This Row],[total_eve_charge]]&gt;20,"Evening User",
IF(Append1[[#This Row],[total_night_charge]]&gt;10,"Night User","Low User")))</f>
        <v>Low User</v>
      </c>
    </row>
    <row r="2685" spans="1:27" hidden="1" x14ac:dyDescent="0.3">
      <c r="A2685">
        <v>1934</v>
      </c>
      <c r="B2685" s="1" t="s">
        <v>65</v>
      </c>
      <c r="C2685">
        <v>175</v>
      </c>
      <c r="D2685" s="1" t="s">
        <v>22</v>
      </c>
      <c r="E2685" s="1">
        <v>0</v>
      </c>
      <c r="F2685" s="1" t="s">
        <v>23</v>
      </c>
      <c r="G2685">
        <v>0</v>
      </c>
      <c r="H2685" t="str">
        <f>IF(Append1[[#This Row],[number_vmail_messages]]&lt;=10, "Low",
IF(Append1[[#This Row],[number_vmail_messages]]&lt;=25, "Medium", "High"))</f>
        <v>Low</v>
      </c>
      <c r="I2685">
        <v>132</v>
      </c>
      <c r="J2685">
        <v>95</v>
      </c>
      <c r="K2685">
        <v>22.44</v>
      </c>
      <c r="L2685">
        <v>231.2</v>
      </c>
      <c r="M2685">
        <v>74</v>
      </c>
      <c r="N2685">
        <v>19.649999999999999</v>
      </c>
      <c r="O2685">
        <v>313.39999999999998</v>
      </c>
      <c r="P2685">
        <v>108</v>
      </c>
      <c r="Q2685">
        <v>14.1</v>
      </c>
      <c r="R2685">
        <v>8.6999999999999993</v>
      </c>
      <c r="S2685">
        <v>10</v>
      </c>
      <c r="T2685">
        <v>2.35</v>
      </c>
      <c r="U2685" t="str">
        <f>IF(Append1[[#This Row],[total_intl_charge]] &lt;= MEDIAN(Append1[total_intl_charge]), "Low", "High")</f>
        <v>Low</v>
      </c>
      <c r="V2685">
        <v>1</v>
      </c>
      <c r="W2685" t="s">
        <v>23</v>
      </c>
      <c r="X2685" s="1" t="s">
        <v>23</v>
      </c>
      <c r="Y2685">
        <f>IF(Append1[[#This Row],[churn]]="yes", 1,0)</f>
        <v>0</v>
      </c>
      <c r="Z2685" t="str">
        <f>IF(Append1[[#This Row],[total_eve_charge]]&lt;=15,"Low",
IF(Append1[[#This Row],[total_eve_charge]]&lt;=19,"Medium","High"))</f>
        <v>High</v>
      </c>
      <c r="AA2685" s="1" t="str">
        <f>IF(Append1[[#This Row],[total_day_charge]]&gt;30,"Heavy User",
IF(Append1[[#This Row],[total_eve_charge]]&gt;20,"Evening User",
IF(Append1[[#This Row],[total_night_charge]]&gt;10,"Night User","Low User")))</f>
        <v>Night User</v>
      </c>
    </row>
    <row r="2686" spans="1:27" hidden="1" x14ac:dyDescent="0.3">
      <c r="A2686">
        <v>1935</v>
      </c>
      <c r="B2686" s="1" t="s">
        <v>71</v>
      </c>
      <c r="C2686">
        <v>74</v>
      </c>
      <c r="D2686" s="1" t="s">
        <v>26</v>
      </c>
      <c r="E2686" s="1">
        <v>0</v>
      </c>
      <c r="F2686" s="1" t="s">
        <v>23</v>
      </c>
      <c r="G2686">
        <v>0</v>
      </c>
      <c r="H2686" t="str">
        <f>IF(Append1[[#This Row],[number_vmail_messages]]&lt;=10, "Low",
IF(Append1[[#This Row],[number_vmail_messages]]&lt;=25, "Medium", "High"))</f>
        <v>Low</v>
      </c>
      <c r="I2686">
        <v>124</v>
      </c>
      <c r="J2686">
        <v>102</v>
      </c>
      <c r="K2686">
        <v>21.08</v>
      </c>
      <c r="L2686">
        <v>262.10000000000002</v>
      </c>
      <c r="M2686">
        <v>101</v>
      </c>
      <c r="N2686">
        <v>22.28</v>
      </c>
      <c r="O2686">
        <v>268.2</v>
      </c>
      <c r="P2686">
        <v>98</v>
      </c>
      <c r="Q2686">
        <v>12.07</v>
      </c>
      <c r="R2686">
        <v>11.7</v>
      </c>
      <c r="S2686">
        <v>2</v>
      </c>
      <c r="T2686">
        <v>3.16</v>
      </c>
      <c r="U2686" t="str">
        <f>IF(Append1[[#This Row],[total_intl_charge]] &lt;= MEDIAN(Append1[total_intl_charge]), "Low", "High")</f>
        <v>High</v>
      </c>
      <c r="V2686">
        <v>2</v>
      </c>
      <c r="W2686" t="s">
        <v>23</v>
      </c>
      <c r="X2686" s="1" t="s">
        <v>23</v>
      </c>
      <c r="Y2686">
        <f>IF(Append1[[#This Row],[churn]]="yes", 1,0)</f>
        <v>0</v>
      </c>
      <c r="Z2686" t="str">
        <f>IF(Append1[[#This Row],[total_eve_charge]]&lt;=15,"Low",
IF(Append1[[#This Row],[total_eve_charge]]&lt;=19,"Medium","High"))</f>
        <v>High</v>
      </c>
      <c r="AA2686" s="1" t="str">
        <f>IF(Append1[[#This Row],[total_day_charge]]&gt;30,"Heavy User",
IF(Append1[[#This Row],[total_eve_charge]]&gt;20,"Evening User",
IF(Append1[[#This Row],[total_night_charge]]&gt;10,"Night User","Low User")))</f>
        <v>Evening User</v>
      </c>
    </row>
    <row r="2687" spans="1:27" hidden="1" x14ac:dyDescent="0.3">
      <c r="A2687">
        <v>1936</v>
      </c>
      <c r="B2687" s="1" t="s">
        <v>60</v>
      </c>
      <c r="C2687">
        <v>48</v>
      </c>
      <c r="D2687" s="1" t="s">
        <v>22</v>
      </c>
      <c r="E2687" s="1">
        <v>0</v>
      </c>
      <c r="F2687" s="1" t="s">
        <v>23</v>
      </c>
      <c r="G2687">
        <v>0</v>
      </c>
      <c r="H2687" t="str">
        <f>IF(Append1[[#This Row],[number_vmail_messages]]&lt;=10, "Low",
IF(Append1[[#This Row],[number_vmail_messages]]&lt;=25, "Medium", "High"))</f>
        <v>Low</v>
      </c>
      <c r="I2687">
        <v>171.9</v>
      </c>
      <c r="J2687">
        <v>98</v>
      </c>
      <c r="K2687">
        <v>29.22</v>
      </c>
      <c r="L2687">
        <v>159</v>
      </c>
      <c r="M2687">
        <v>127</v>
      </c>
      <c r="N2687">
        <v>13.52</v>
      </c>
      <c r="O2687">
        <v>139.5</v>
      </c>
      <c r="P2687">
        <v>101</v>
      </c>
      <c r="Q2687">
        <v>6.28</v>
      </c>
      <c r="R2687">
        <v>7.6</v>
      </c>
      <c r="S2687">
        <v>3</v>
      </c>
      <c r="T2687">
        <v>2.0499999999999998</v>
      </c>
      <c r="U2687" t="str">
        <f>IF(Append1[[#This Row],[total_intl_charge]] &lt;= MEDIAN(Append1[total_intl_charge]), "Low", "High")</f>
        <v>Low</v>
      </c>
      <c r="V2687">
        <v>2</v>
      </c>
      <c r="W2687" t="s">
        <v>23</v>
      </c>
      <c r="X2687" s="1" t="s">
        <v>23</v>
      </c>
      <c r="Y2687">
        <f>IF(Append1[[#This Row],[churn]]="yes", 1,0)</f>
        <v>0</v>
      </c>
      <c r="Z2687" t="str">
        <f>IF(Append1[[#This Row],[total_eve_charge]]&lt;=15,"Low",
IF(Append1[[#This Row],[total_eve_charge]]&lt;=19,"Medium","High"))</f>
        <v>Low</v>
      </c>
      <c r="AA2687" s="1" t="str">
        <f>IF(Append1[[#This Row],[total_day_charge]]&gt;30,"Heavy User",
IF(Append1[[#This Row],[total_eve_charge]]&gt;20,"Evening User",
IF(Append1[[#This Row],[total_night_charge]]&gt;10,"Night User","Low User")))</f>
        <v>Low User</v>
      </c>
    </row>
    <row r="2688" spans="1:27" x14ac:dyDescent="0.3">
      <c r="A2688">
        <v>1937</v>
      </c>
      <c r="B2688" s="1" t="s">
        <v>33</v>
      </c>
      <c r="C2688">
        <v>74</v>
      </c>
      <c r="D2688" s="1" t="s">
        <v>26</v>
      </c>
      <c r="E2688" s="1">
        <v>0</v>
      </c>
      <c r="F2688" s="1" t="s">
        <v>24</v>
      </c>
      <c r="G2688">
        <v>31</v>
      </c>
      <c r="H2688" t="str">
        <f>IF(Append1[[#This Row],[number_vmail_messages]]&lt;=10, "Low",
IF(Append1[[#This Row],[number_vmail_messages]]&lt;=25, "Medium", "High"))</f>
        <v>High</v>
      </c>
      <c r="I2688">
        <v>249.4</v>
      </c>
      <c r="J2688">
        <v>70</v>
      </c>
      <c r="K2688">
        <v>42.4</v>
      </c>
      <c r="L2688">
        <v>209.5</v>
      </c>
      <c r="M2688">
        <v>59</v>
      </c>
      <c r="N2688">
        <v>17.809999999999999</v>
      </c>
      <c r="O2688">
        <v>180.6</v>
      </c>
      <c r="P2688">
        <v>75</v>
      </c>
      <c r="Q2688">
        <v>8.1300000000000008</v>
      </c>
      <c r="R2688">
        <v>9.9</v>
      </c>
      <c r="S2688">
        <v>2</v>
      </c>
      <c r="T2688">
        <v>2.67</v>
      </c>
      <c r="U2688" t="str">
        <f>IF(Append1[[#This Row],[total_intl_charge]] &lt;= MEDIAN(Append1[total_intl_charge]), "Low", "High")</f>
        <v>Low</v>
      </c>
      <c r="V2688">
        <v>4</v>
      </c>
      <c r="W2688" t="s">
        <v>23</v>
      </c>
      <c r="X2688" s="1" t="s">
        <v>23</v>
      </c>
      <c r="Y2688">
        <f>IF(Append1[[#This Row],[churn]]="yes", 1,0)</f>
        <v>0</v>
      </c>
      <c r="Z2688" t="str">
        <f>IF(Append1[[#This Row],[total_eve_charge]]&lt;=15,"Low",
IF(Append1[[#This Row],[total_eve_charge]]&lt;=19,"Medium","High"))</f>
        <v>Medium</v>
      </c>
      <c r="AA2688" s="1" t="str">
        <f>IF(Append1[[#This Row],[total_day_charge]]&gt;30,"Heavy User",
IF(Append1[[#This Row],[total_eve_charge]]&gt;20,"Evening User",
IF(Append1[[#This Row],[total_night_charge]]&gt;10,"Night User","Low User")))</f>
        <v>Heavy User</v>
      </c>
    </row>
    <row r="2689" spans="1:27" hidden="1" x14ac:dyDescent="0.3">
      <c r="A2689">
        <v>1938</v>
      </c>
      <c r="B2689" s="1" t="s">
        <v>74</v>
      </c>
      <c r="C2689">
        <v>105</v>
      </c>
      <c r="D2689" s="1" t="s">
        <v>22</v>
      </c>
      <c r="E2689" s="1">
        <v>1</v>
      </c>
      <c r="F2689" s="1" t="s">
        <v>23</v>
      </c>
      <c r="G2689">
        <v>0</v>
      </c>
      <c r="H2689" t="str">
        <f>IF(Append1[[#This Row],[number_vmail_messages]]&lt;=10, "Low",
IF(Append1[[#This Row],[number_vmail_messages]]&lt;=25, "Medium", "High"))</f>
        <v>Low</v>
      </c>
      <c r="I2689">
        <v>228.4</v>
      </c>
      <c r="J2689">
        <v>100</v>
      </c>
      <c r="K2689">
        <v>38.83</v>
      </c>
      <c r="L2689">
        <v>145.1</v>
      </c>
      <c r="M2689">
        <v>108</v>
      </c>
      <c r="N2689">
        <v>12.33</v>
      </c>
      <c r="O2689">
        <v>245.3</v>
      </c>
      <c r="P2689">
        <v>140</v>
      </c>
      <c r="Q2689">
        <v>11.04</v>
      </c>
      <c r="R2689">
        <v>7.7</v>
      </c>
      <c r="S2689">
        <v>7</v>
      </c>
      <c r="T2689">
        <v>2.08</v>
      </c>
      <c r="U2689" t="str">
        <f>IF(Append1[[#This Row],[total_intl_charge]] &lt;= MEDIAN(Append1[total_intl_charge]), "Low", "High")</f>
        <v>Low</v>
      </c>
      <c r="V2689">
        <v>0</v>
      </c>
      <c r="W2689" t="s">
        <v>23</v>
      </c>
      <c r="X2689" s="1" t="s">
        <v>24</v>
      </c>
      <c r="Y2689">
        <f>IF(Append1[[#This Row],[churn]]="yes", 1,0)</f>
        <v>0</v>
      </c>
      <c r="Z2689" t="str">
        <f>IF(Append1[[#This Row],[total_eve_charge]]&lt;=15,"Low",
IF(Append1[[#This Row],[total_eve_charge]]&lt;=19,"Medium","High"))</f>
        <v>Low</v>
      </c>
      <c r="AA2689" s="1" t="str">
        <f>IF(Append1[[#This Row],[total_day_charge]]&gt;30,"Heavy User",
IF(Append1[[#This Row],[total_eve_charge]]&gt;20,"Evening User",
IF(Append1[[#This Row],[total_night_charge]]&gt;10,"Night User","Low User")))</f>
        <v>Heavy User</v>
      </c>
    </row>
    <row r="2690" spans="1:27" hidden="1" x14ac:dyDescent="0.3">
      <c r="A2690">
        <v>1939</v>
      </c>
      <c r="B2690" s="1" t="s">
        <v>28</v>
      </c>
      <c r="C2690">
        <v>157</v>
      </c>
      <c r="D2690" s="1" t="s">
        <v>26</v>
      </c>
      <c r="E2690" s="1">
        <v>0</v>
      </c>
      <c r="F2690" s="1" t="s">
        <v>23</v>
      </c>
      <c r="G2690">
        <v>0</v>
      </c>
      <c r="H2690" t="str">
        <f>IF(Append1[[#This Row],[number_vmail_messages]]&lt;=10, "Low",
IF(Append1[[#This Row],[number_vmail_messages]]&lt;=25, "Medium", "High"))</f>
        <v>Low</v>
      </c>
      <c r="I2690">
        <v>168.6</v>
      </c>
      <c r="J2690">
        <v>71</v>
      </c>
      <c r="K2690">
        <v>28.66</v>
      </c>
      <c r="L2690">
        <v>205.1</v>
      </c>
      <c r="M2690">
        <v>48</v>
      </c>
      <c r="N2690">
        <v>17.43</v>
      </c>
      <c r="O2690">
        <v>175.8</v>
      </c>
      <c r="P2690">
        <v>88</v>
      </c>
      <c r="Q2690">
        <v>7.91</v>
      </c>
      <c r="R2690">
        <v>5.9</v>
      </c>
      <c r="S2690">
        <v>2</v>
      </c>
      <c r="T2690">
        <v>1.59</v>
      </c>
      <c r="U2690" t="str">
        <f>IF(Append1[[#This Row],[total_intl_charge]] &lt;= MEDIAN(Append1[total_intl_charge]), "Low", "High")</f>
        <v>Low</v>
      </c>
      <c r="V2690">
        <v>3</v>
      </c>
      <c r="W2690" t="s">
        <v>23</v>
      </c>
      <c r="X2690" s="1" t="s">
        <v>23</v>
      </c>
      <c r="Y2690">
        <f>IF(Append1[[#This Row],[churn]]="yes", 1,0)</f>
        <v>0</v>
      </c>
      <c r="Z2690" t="str">
        <f>IF(Append1[[#This Row],[total_eve_charge]]&lt;=15,"Low",
IF(Append1[[#This Row],[total_eve_charge]]&lt;=19,"Medium","High"))</f>
        <v>Medium</v>
      </c>
      <c r="AA2690" s="1" t="str">
        <f>IF(Append1[[#This Row],[total_day_charge]]&gt;30,"Heavy User",
IF(Append1[[#This Row],[total_eve_charge]]&gt;20,"Evening User",
IF(Append1[[#This Row],[total_night_charge]]&gt;10,"Night User","Low User")))</f>
        <v>Low User</v>
      </c>
    </row>
    <row r="2691" spans="1:27" hidden="1" x14ac:dyDescent="0.3">
      <c r="A2691">
        <v>1940</v>
      </c>
      <c r="B2691" s="1" t="s">
        <v>69</v>
      </c>
      <c r="C2691">
        <v>217</v>
      </c>
      <c r="D2691" s="1" t="s">
        <v>22</v>
      </c>
      <c r="E2691" s="1">
        <v>0</v>
      </c>
      <c r="F2691" s="1" t="s">
        <v>23</v>
      </c>
      <c r="G2691">
        <v>0</v>
      </c>
      <c r="H2691" t="str">
        <f>IF(Append1[[#This Row],[number_vmail_messages]]&lt;=10, "Low",
IF(Append1[[#This Row],[number_vmail_messages]]&lt;=25, "Medium", "High"))</f>
        <v>Low</v>
      </c>
      <c r="I2691">
        <v>123.7</v>
      </c>
      <c r="J2691">
        <v>138</v>
      </c>
      <c r="K2691">
        <v>21.03</v>
      </c>
      <c r="L2691">
        <v>248.5</v>
      </c>
      <c r="M2691">
        <v>105</v>
      </c>
      <c r="N2691">
        <v>21.12</v>
      </c>
      <c r="O2691">
        <v>269.60000000000002</v>
      </c>
      <c r="P2691">
        <v>78</v>
      </c>
      <c r="Q2691">
        <v>12.13</v>
      </c>
      <c r="R2691">
        <v>13.3</v>
      </c>
      <c r="S2691">
        <v>4</v>
      </c>
      <c r="T2691">
        <v>3.59</v>
      </c>
      <c r="U2691" t="str">
        <f>IF(Append1[[#This Row],[total_intl_charge]] &lt;= MEDIAN(Append1[total_intl_charge]), "Low", "High")</f>
        <v>High</v>
      </c>
      <c r="V2691">
        <v>0</v>
      </c>
      <c r="W2691" t="s">
        <v>23</v>
      </c>
      <c r="X2691" s="1" t="s">
        <v>23</v>
      </c>
      <c r="Y2691">
        <f>IF(Append1[[#This Row],[churn]]="yes", 1,0)</f>
        <v>0</v>
      </c>
      <c r="Z2691" t="str">
        <f>IF(Append1[[#This Row],[total_eve_charge]]&lt;=15,"Low",
IF(Append1[[#This Row],[total_eve_charge]]&lt;=19,"Medium","High"))</f>
        <v>High</v>
      </c>
      <c r="AA2691" s="1" t="str">
        <f>IF(Append1[[#This Row],[total_day_charge]]&gt;30,"Heavy User",
IF(Append1[[#This Row],[total_eve_charge]]&gt;20,"Evening User",
IF(Append1[[#This Row],[total_night_charge]]&gt;10,"Night User","Low User")))</f>
        <v>Evening User</v>
      </c>
    </row>
    <row r="2692" spans="1:27" hidden="1" x14ac:dyDescent="0.3">
      <c r="A2692">
        <v>1941</v>
      </c>
      <c r="B2692" s="1" t="s">
        <v>75</v>
      </c>
      <c r="C2692">
        <v>68</v>
      </c>
      <c r="D2692" s="1" t="s">
        <v>22</v>
      </c>
      <c r="E2692" s="1">
        <v>0</v>
      </c>
      <c r="F2692" s="1" t="s">
        <v>23</v>
      </c>
      <c r="G2692">
        <v>0</v>
      </c>
      <c r="H2692" t="str">
        <f>IF(Append1[[#This Row],[number_vmail_messages]]&lt;=10, "Low",
IF(Append1[[#This Row],[number_vmail_messages]]&lt;=25, "Medium", "High"))</f>
        <v>Low</v>
      </c>
      <c r="I2692">
        <v>178.7</v>
      </c>
      <c r="J2692">
        <v>61</v>
      </c>
      <c r="K2692">
        <v>30.38</v>
      </c>
      <c r="L2692">
        <v>252.3</v>
      </c>
      <c r="M2692">
        <v>84</v>
      </c>
      <c r="N2692">
        <v>21.45</v>
      </c>
      <c r="O2692">
        <v>255.7</v>
      </c>
      <c r="P2692">
        <v>76</v>
      </c>
      <c r="Q2692">
        <v>11.51</v>
      </c>
      <c r="R2692">
        <v>8.4</v>
      </c>
      <c r="S2692">
        <v>4</v>
      </c>
      <c r="T2692">
        <v>2.27</v>
      </c>
      <c r="U2692" t="str">
        <f>IF(Append1[[#This Row],[total_intl_charge]] &lt;= MEDIAN(Append1[total_intl_charge]), "Low", "High")</f>
        <v>Low</v>
      </c>
      <c r="V2692">
        <v>1</v>
      </c>
      <c r="W2692" t="s">
        <v>23</v>
      </c>
      <c r="X2692" s="1" t="s">
        <v>23</v>
      </c>
      <c r="Y2692">
        <f>IF(Append1[[#This Row],[churn]]="yes", 1,0)</f>
        <v>0</v>
      </c>
      <c r="Z2692" t="str">
        <f>IF(Append1[[#This Row],[total_eve_charge]]&lt;=15,"Low",
IF(Append1[[#This Row],[total_eve_charge]]&lt;=19,"Medium","High"))</f>
        <v>High</v>
      </c>
      <c r="AA2692" s="1" t="str">
        <f>IF(Append1[[#This Row],[total_day_charge]]&gt;30,"Heavy User",
IF(Append1[[#This Row],[total_eve_charge]]&gt;20,"Evening User",
IF(Append1[[#This Row],[total_night_charge]]&gt;10,"Night User","Low User")))</f>
        <v>Heavy User</v>
      </c>
    </row>
    <row r="2693" spans="1:27" hidden="1" x14ac:dyDescent="0.3">
      <c r="A2693">
        <v>1942</v>
      </c>
      <c r="B2693" s="1" t="s">
        <v>64</v>
      </c>
      <c r="C2693">
        <v>80</v>
      </c>
      <c r="D2693" s="1" t="s">
        <v>22</v>
      </c>
      <c r="E2693" s="1">
        <v>0</v>
      </c>
      <c r="F2693" s="1" t="s">
        <v>23</v>
      </c>
      <c r="G2693">
        <v>0</v>
      </c>
      <c r="H2693" t="str">
        <f>IF(Append1[[#This Row],[number_vmail_messages]]&lt;=10, "Low",
IF(Append1[[#This Row],[number_vmail_messages]]&lt;=25, "Medium", "High"))</f>
        <v>Low</v>
      </c>
      <c r="I2693">
        <v>113.2</v>
      </c>
      <c r="J2693">
        <v>86</v>
      </c>
      <c r="K2693">
        <v>19.239999999999998</v>
      </c>
      <c r="L2693">
        <v>185.5</v>
      </c>
      <c r="M2693">
        <v>97</v>
      </c>
      <c r="N2693">
        <v>15.77</v>
      </c>
      <c r="O2693">
        <v>237.3</v>
      </c>
      <c r="P2693">
        <v>145</v>
      </c>
      <c r="Q2693">
        <v>10.68</v>
      </c>
      <c r="R2693">
        <v>9.5</v>
      </c>
      <c r="S2693">
        <v>5</v>
      </c>
      <c r="T2693">
        <v>2.57</v>
      </c>
      <c r="U2693" t="str">
        <f>IF(Append1[[#This Row],[total_intl_charge]] &lt;= MEDIAN(Append1[total_intl_charge]), "Low", "High")</f>
        <v>Low</v>
      </c>
      <c r="V2693">
        <v>1</v>
      </c>
      <c r="W2693" t="s">
        <v>23</v>
      </c>
      <c r="X2693" s="1" t="s">
        <v>23</v>
      </c>
      <c r="Y2693">
        <f>IF(Append1[[#This Row],[churn]]="yes", 1,0)</f>
        <v>0</v>
      </c>
      <c r="Z2693" t="str">
        <f>IF(Append1[[#This Row],[total_eve_charge]]&lt;=15,"Low",
IF(Append1[[#This Row],[total_eve_charge]]&lt;=19,"Medium","High"))</f>
        <v>Medium</v>
      </c>
      <c r="AA2693" s="1" t="str">
        <f>IF(Append1[[#This Row],[total_day_charge]]&gt;30,"Heavy User",
IF(Append1[[#This Row],[total_eve_charge]]&gt;20,"Evening User",
IF(Append1[[#This Row],[total_night_charge]]&gt;10,"Night User","Low User")))</f>
        <v>Night User</v>
      </c>
    </row>
    <row r="2694" spans="1:27" x14ac:dyDescent="0.3">
      <c r="A2694">
        <v>1943</v>
      </c>
      <c r="B2694" s="1" t="s">
        <v>59</v>
      </c>
      <c r="C2694">
        <v>38</v>
      </c>
      <c r="D2694" s="1" t="s">
        <v>22</v>
      </c>
      <c r="E2694" s="1">
        <v>0</v>
      </c>
      <c r="F2694" s="1" t="s">
        <v>24</v>
      </c>
      <c r="G2694">
        <v>25</v>
      </c>
      <c r="H2694" t="str">
        <f>IF(Append1[[#This Row],[number_vmail_messages]]&lt;=10, "Low",
IF(Append1[[#This Row],[number_vmail_messages]]&lt;=25, "Medium", "High"))</f>
        <v>Medium</v>
      </c>
      <c r="I2694">
        <v>142.4</v>
      </c>
      <c r="J2694">
        <v>106</v>
      </c>
      <c r="K2694">
        <v>24.21</v>
      </c>
      <c r="L2694">
        <v>313.7</v>
      </c>
      <c r="M2694">
        <v>109</v>
      </c>
      <c r="N2694">
        <v>26.66</v>
      </c>
      <c r="O2694">
        <v>126.6</v>
      </c>
      <c r="P2694">
        <v>117</v>
      </c>
      <c r="Q2694">
        <v>5.7</v>
      </c>
      <c r="R2694">
        <v>13.4</v>
      </c>
      <c r="S2694">
        <v>6</v>
      </c>
      <c r="T2694">
        <v>3.62</v>
      </c>
      <c r="U2694" t="str">
        <f>IF(Append1[[#This Row],[total_intl_charge]] &lt;= MEDIAN(Append1[total_intl_charge]), "Low", "High")</f>
        <v>High</v>
      </c>
      <c r="V2694">
        <v>2</v>
      </c>
      <c r="W2694" t="s">
        <v>23</v>
      </c>
      <c r="X2694" s="1" t="s">
        <v>23</v>
      </c>
      <c r="Y2694">
        <f>IF(Append1[[#This Row],[churn]]="yes", 1,0)</f>
        <v>0</v>
      </c>
      <c r="Z2694" t="str">
        <f>IF(Append1[[#This Row],[total_eve_charge]]&lt;=15,"Low",
IF(Append1[[#This Row],[total_eve_charge]]&lt;=19,"Medium","High"))</f>
        <v>High</v>
      </c>
      <c r="AA2694" s="1" t="str">
        <f>IF(Append1[[#This Row],[total_day_charge]]&gt;30,"Heavy User",
IF(Append1[[#This Row],[total_eve_charge]]&gt;20,"Evening User",
IF(Append1[[#This Row],[total_night_charge]]&gt;10,"Night User","Low User")))</f>
        <v>Evening User</v>
      </c>
    </row>
    <row r="2695" spans="1:27" hidden="1" x14ac:dyDescent="0.3">
      <c r="A2695">
        <v>1944</v>
      </c>
      <c r="B2695" s="1" t="s">
        <v>39</v>
      </c>
      <c r="C2695">
        <v>140</v>
      </c>
      <c r="D2695" s="1" t="s">
        <v>22</v>
      </c>
      <c r="E2695" s="1">
        <v>0</v>
      </c>
      <c r="F2695" s="1" t="s">
        <v>23</v>
      </c>
      <c r="G2695">
        <v>0</v>
      </c>
      <c r="H2695" t="str">
        <f>IF(Append1[[#This Row],[number_vmail_messages]]&lt;=10, "Low",
IF(Append1[[#This Row],[number_vmail_messages]]&lt;=25, "Medium", "High"))</f>
        <v>Low</v>
      </c>
      <c r="I2695">
        <v>149.69999999999999</v>
      </c>
      <c r="J2695">
        <v>71</v>
      </c>
      <c r="K2695">
        <v>25.45</v>
      </c>
      <c r="L2695">
        <v>212.5</v>
      </c>
      <c r="M2695">
        <v>97</v>
      </c>
      <c r="N2695">
        <v>18.059999999999999</v>
      </c>
      <c r="O2695">
        <v>245.9</v>
      </c>
      <c r="P2695">
        <v>67</v>
      </c>
      <c r="Q2695">
        <v>11.07</v>
      </c>
      <c r="R2695">
        <v>12.6</v>
      </c>
      <c r="S2695">
        <v>4</v>
      </c>
      <c r="T2695">
        <v>3.4</v>
      </c>
      <c r="U2695" t="str">
        <f>IF(Append1[[#This Row],[total_intl_charge]] &lt;= MEDIAN(Append1[total_intl_charge]), "Low", "High")</f>
        <v>High</v>
      </c>
      <c r="V2695">
        <v>3</v>
      </c>
      <c r="W2695" t="s">
        <v>23</v>
      </c>
      <c r="X2695" s="1" t="s">
        <v>23</v>
      </c>
      <c r="Y2695">
        <f>IF(Append1[[#This Row],[churn]]="yes", 1,0)</f>
        <v>0</v>
      </c>
      <c r="Z2695" t="str">
        <f>IF(Append1[[#This Row],[total_eve_charge]]&lt;=15,"Low",
IF(Append1[[#This Row],[total_eve_charge]]&lt;=19,"Medium","High"))</f>
        <v>Medium</v>
      </c>
      <c r="AA2695" s="1" t="str">
        <f>IF(Append1[[#This Row],[total_day_charge]]&gt;30,"Heavy User",
IF(Append1[[#This Row],[total_eve_charge]]&gt;20,"Evening User",
IF(Append1[[#This Row],[total_night_charge]]&gt;10,"Night User","Low User")))</f>
        <v>Night User</v>
      </c>
    </row>
    <row r="2696" spans="1:27" hidden="1" x14ac:dyDescent="0.3">
      <c r="A2696">
        <v>1945</v>
      </c>
      <c r="B2696" s="1" t="s">
        <v>68</v>
      </c>
      <c r="C2696">
        <v>98</v>
      </c>
      <c r="D2696" s="1" t="s">
        <v>22</v>
      </c>
      <c r="E2696" s="1">
        <v>0</v>
      </c>
      <c r="F2696" s="1" t="s">
        <v>23</v>
      </c>
      <c r="G2696">
        <v>0</v>
      </c>
      <c r="H2696" t="str">
        <f>IF(Append1[[#This Row],[number_vmail_messages]]&lt;=10, "Low",
IF(Append1[[#This Row],[number_vmail_messages]]&lt;=25, "Medium", "High"))</f>
        <v>Low</v>
      </c>
      <c r="I2696">
        <v>227.1</v>
      </c>
      <c r="J2696">
        <v>116</v>
      </c>
      <c r="K2696">
        <v>38.61</v>
      </c>
      <c r="L2696">
        <v>120.5</v>
      </c>
      <c r="M2696">
        <v>103</v>
      </c>
      <c r="N2696">
        <v>10.24</v>
      </c>
      <c r="O2696">
        <v>117</v>
      </c>
      <c r="P2696">
        <v>102</v>
      </c>
      <c r="Q2696">
        <v>5.27</v>
      </c>
      <c r="R2696">
        <v>4.7</v>
      </c>
      <c r="S2696">
        <v>4</v>
      </c>
      <c r="T2696">
        <v>1.27</v>
      </c>
      <c r="U2696" t="str">
        <f>IF(Append1[[#This Row],[total_intl_charge]] &lt;= MEDIAN(Append1[total_intl_charge]), "Low", "High")</f>
        <v>Low</v>
      </c>
      <c r="V2696">
        <v>5</v>
      </c>
      <c r="W2696" t="s">
        <v>24</v>
      </c>
      <c r="X2696" s="1" t="s">
        <v>23</v>
      </c>
      <c r="Y2696">
        <f>IF(Append1[[#This Row],[churn]]="yes", 1,0)</f>
        <v>1</v>
      </c>
      <c r="Z2696" t="str">
        <f>IF(Append1[[#This Row],[total_eve_charge]]&lt;=15,"Low",
IF(Append1[[#This Row],[total_eve_charge]]&lt;=19,"Medium","High"))</f>
        <v>Low</v>
      </c>
      <c r="AA2696" s="1" t="str">
        <f>IF(Append1[[#This Row],[total_day_charge]]&gt;30,"Heavy User",
IF(Append1[[#This Row],[total_eve_charge]]&gt;20,"Evening User",
IF(Append1[[#This Row],[total_night_charge]]&gt;10,"Night User","Low User")))</f>
        <v>Heavy User</v>
      </c>
    </row>
    <row r="2697" spans="1:27" hidden="1" x14ac:dyDescent="0.3">
      <c r="A2697">
        <v>1946</v>
      </c>
      <c r="B2697" s="1" t="s">
        <v>53</v>
      </c>
      <c r="C2697">
        <v>114</v>
      </c>
      <c r="D2697" s="1" t="s">
        <v>22</v>
      </c>
      <c r="E2697" s="1">
        <v>0</v>
      </c>
      <c r="F2697" s="1" t="s">
        <v>23</v>
      </c>
      <c r="G2697">
        <v>0</v>
      </c>
      <c r="H2697" t="str">
        <f>IF(Append1[[#This Row],[number_vmail_messages]]&lt;=10, "Low",
IF(Append1[[#This Row],[number_vmail_messages]]&lt;=25, "Medium", "High"))</f>
        <v>Low</v>
      </c>
      <c r="I2697">
        <v>155.30000000000001</v>
      </c>
      <c r="J2697">
        <v>75</v>
      </c>
      <c r="K2697">
        <v>26.4</v>
      </c>
      <c r="L2697">
        <v>169.9</v>
      </c>
      <c r="M2697">
        <v>87</v>
      </c>
      <c r="N2697">
        <v>14.44</v>
      </c>
      <c r="O2697">
        <v>207</v>
      </c>
      <c r="P2697">
        <v>133</v>
      </c>
      <c r="Q2697">
        <v>9.32</v>
      </c>
      <c r="R2697">
        <v>12.6</v>
      </c>
      <c r="S2697">
        <v>5</v>
      </c>
      <c r="T2697">
        <v>3.4</v>
      </c>
      <c r="U2697" t="str">
        <f>IF(Append1[[#This Row],[total_intl_charge]] &lt;= MEDIAN(Append1[total_intl_charge]), "Low", "High")</f>
        <v>High</v>
      </c>
      <c r="V2697">
        <v>2</v>
      </c>
      <c r="W2697" t="s">
        <v>23</v>
      </c>
      <c r="X2697" s="1" t="s">
        <v>23</v>
      </c>
      <c r="Y2697">
        <f>IF(Append1[[#This Row],[churn]]="yes", 1,0)</f>
        <v>0</v>
      </c>
      <c r="Z2697" t="str">
        <f>IF(Append1[[#This Row],[total_eve_charge]]&lt;=15,"Low",
IF(Append1[[#This Row],[total_eve_charge]]&lt;=19,"Medium","High"))</f>
        <v>Low</v>
      </c>
      <c r="AA2697" s="1" t="str">
        <f>IF(Append1[[#This Row],[total_day_charge]]&gt;30,"Heavy User",
IF(Append1[[#This Row],[total_eve_charge]]&gt;20,"Evening User",
IF(Append1[[#This Row],[total_night_charge]]&gt;10,"Night User","Low User")))</f>
        <v>Low User</v>
      </c>
    </row>
    <row r="2698" spans="1:27" hidden="1" x14ac:dyDescent="0.3">
      <c r="A2698">
        <v>1947</v>
      </c>
      <c r="B2698" s="1" t="s">
        <v>38</v>
      </c>
      <c r="C2698">
        <v>46</v>
      </c>
      <c r="D2698" s="1" t="s">
        <v>32</v>
      </c>
      <c r="E2698" s="1">
        <v>0</v>
      </c>
      <c r="F2698" s="1" t="s">
        <v>23</v>
      </c>
      <c r="G2698">
        <v>0</v>
      </c>
      <c r="H2698" t="str">
        <f>IF(Append1[[#This Row],[number_vmail_messages]]&lt;=10, "Low",
IF(Append1[[#This Row],[number_vmail_messages]]&lt;=25, "Medium", "High"))</f>
        <v>Low</v>
      </c>
      <c r="I2698">
        <v>156.4</v>
      </c>
      <c r="J2698">
        <v>105</v>
      </c>
      <c r="K2698">
        <v>26.59</v>
      </c>
      <c r="L2698">
        <v>185.5</v>
      </c>
      <c r="M2698">
        <v>98</v>
      </c>
      <c r="N2698">
        <v>15.77</v>
      </c>
      <c r="O2698">
        <v>226.7</v>
      </c>
      <c r="P2698">
        <v>96</v>
      </c>
      <c r="Q2698">
        <v>10.199999999999999</v>
      </c>
      <c r="R2698">
        <v>11.8</v>
      </c>
      <c r="S2698">
        <v>3</v>
      </c>
      <c r="T2698">
        <v>3.19</v>
      </c>
      <c r="U2698" t="str">
        <f>IF(Append1[[#This Row],[total_intl_charge]] &lt;= MEDIAN(Append1[total_intl_charge]), "Low", "High")</f>
        <v>High</v>
      </c>
      <c r="V2698">
        <v>1</v>
      </c>
      <c r="W2698" t="s">
        <v>23</v>
      </c>
      <c r="X2698" s="1" t="s">
        <v>23</v>
      </c>
      <c r="Y2698">
        <f>IF(Append1[[#This Row],[churn]]="yes", 1,0)</f>
        <v>0</v>
      </c>
      <c r="Z2698" t="str">
        <f>IF(Append1[[#This Row],[total_eve_charge]]&lt;=15,"Low",
IF(Append1[[#This Row],[total_eve_charge]]&lt;=19,"Medium","High"))</f>
        <v>Medium</v>
      </c>
      <c r="AA2698" s="1" t="str">
        <f>IF(Append1[[#This Row],[total_day_charge]]&gt;30,"Heavy User",
IF(Append1[[#This Row],[total_eve_charge]]&gt;20,"Evening User",
IF(Append1[[#This Row],[total_night_charge]]&gt;10,"Night User","Low User")))</f>
        <v>Night User</v>
      </c>
    </row>
    <row r="2699" spans="1:27" x14ac:dyDescent="0.3">
      <c r="A2699">
        <v>1948</v>
      </c>
      <c r="B2699" s="1" t="s">
        <v>58</v>
      </c>
      <c r="C2699">
        <v>118</v>
      </c>
      <c r="D2699" s="1" t="s">
        <v>22</v>
      </c>
      <c r="E2699" s="1">
        <v>0</v>
      </c>
      <c r="F2699" s="1" t="s">
        <v>24</v>
      </c>
      <c r="G2699">
        <v>42</v>
      </c>
      <c r="H2699" t="str">
        <f>IF(Append1[[#This Row],[number_vmail_messages]]&lt;=10, "Low",
IF(Append1[[#This Row],[number_vmail_messages]]&lt;=25, "Medium", "High"))</f>
        <v>High</v>
      </c>
      <c r="I2699">
        <v>148.69999999999999</v>
      </c>
      <c r="J2699">
        <v>105</v>
      </c>
      <c r="K2699">
        <v>25.28</v>
      </c>
      <c r="L2699">
        <v>167.3</v>
      </c>
      <c r="M2699">
        <v>105</v>
      </c>
      <c r="N2699">
        <v>14.22</v>
      </c>
      <c r="O2699">
        <v>270.60000000000002</v>
      </c>
      <c r="P2699">
        <v>105</v>
      </c>
      <c r="Q2699">
        <v>12.18</v>
      </c>
      <c r="R2699">
        <v>10.4</v>
      </c>
      <c r="S2699">
        <v>7</v>
      </c>
      <c r="T2699">
        <v>2.81</v>
      </c>
      <c r="U2699" t="str">
        <f>IF(Append1[[#This Row],[total_intl_charge]] &lt;= MEDIAN(Append1[total_intl_charge]), "Low", "High")</f>
        <v>High</v>
      </c>
      <c r="V2699">
        <v>0</v>
      </c>
      <c r="W2699" t="s">
        <v>23</v>
      </c>
      <c r="X2699" s="1" t="s">
        <v>23</v>
      </c>
      <c r="Y2699">
        <f>IF(Append1[[#This Row],[churn]]="yes", 1,0)</f>
        <v>0</v>
      </c>
      <c r="Z2699" t="str">
        <f>IF(Append1[[#This Row],[total_eve_charge]]&lt;=15,"Low",
IF(Append1[[#This Row],[total_eve_charge]]&lt;=19,"Medium","High"))</f>
        <v>Low</v>
      </c>
      <c r="AA2699" s="1" t="str">
        <f>IF(Append1[[#This Row],[total_day_charge]]&gt;30,"Heavy User",
IF(Append1[[#This Row],[total_eve_charge]]&gt;20,"Evening User",
IF(Append1[[#This Row],[total_night_charge]]&gt;10,"Night User","Low User")))</f>
        <v>Night User</v>
      </c>
    </row>
    <row r="2700" spans="1:27" hidden="1" x14ac:dyDescent="0.3">
      <c r="A2700">
        <v>1949</v>
      </c>
      <c r="B2700" s="1" t="s">
        <v>48</v>
      </c>
      <c r="C2700">
        <v>37</v>
      </c>
      <c r="D2700" s="1" t="s">
        <v>26</v>
      </c>
      <c r="E2700" s="1">
        <v>0</v>
      </c>
      <c r="F2700" s="1" t="s">
        <v>23</v>
      </c>
      <c r="G2700">
        <v>0</v>
      </c>
      <c r="H2700" t="str">
        <f>IF(Append1[[#This Row],[number_vmail_messages]]&lt;=10, "Low",
IF(Append1[[#This Row],[number_vmail_messages]]&lt;=25, "Medium", "High"))</f>
        <v>Low</v>
      </c>
      <c r="I2700">
        <v>271.7</v>
      </c>
      <c r="J2700">
        <v>112</v>
      </c>
      <c r="K2700">
        <v>46.19</v>
      </c>
      <c r="L2700">
        <v>155.1</v>
      </c>
      <c r="M2700">
        <v>96</v>
      </c>
      <c r="N2700">
        <v>13.18</v>
      </c>
      <c r="O2700">
        <v>199.5</v>
      </c>
      <c r="P2700">
        <v>97</v>
      </c>
      <c r="Q2700">
        <v>8.98</v>
      </c>
      <c r="R2700">
        <v>6.6</v>
      </c>
      <c r="S2700">
        <v>4</v>
      </c>
      <c r="T2700">
        <v>1.78</v>
      </c>
      <c r="U2700" t="str">
        <f>IF(Append1[[#This Row],[total_intl_charge]] &lt;= MEDIAN(Append1[total_intl_charge]), "Low", "High")</f>
        <v>Low</v>
      </c>
      <c r="V2700">
        <v>3</v>
      </c>
      <c r="W2700" t="s">
        <v>23</v>
      </c>
      <c r="X2700" s="1" t="s">
        <v>23</v>
      </c>
      <c r="Y2700">
        <f>IF(Append1[[#This Row],[churn]]="yes", 1,0)</f>
        <v>0</v>
      </c>
      <c r="Z2700" t="str">
        <f>IF(Append1[[#This Row],[total_eve_charge]]&lt;=15,"Low",
IF(Append1[[#This Row],[total_eve_charge]]&lt;=19,"Medium","High"))</f>
        <v>Low</v>
      </c>
      <c r="AA2700" s="1" t="str">
        <f>IF(Append1[[#This Row],[total_day_charge]]&gt;30,"Heavy User",
IF(Append1[[#This Row],[total_eve_charge]]&gt;20,"Evening User",
IF(Append1[[#This Row],[total_night_charge]]&gt;10,"Night User","Low User")))</f>
        <v>Heavy User</v>
      </c>
    </row>
    <row r="2701" spans="1:27" x14ac:dyDescent="0.3">
      <c r="A2701">
        <v>1950</v>
      </c>
      <c r="B2701" s="1" t="s">
        <v>59</v>
      </c>
      <c r="C2701">
        <v>98</v>
      </c>
      <c r="D2701" s="1" t="s">
        <v>22</v>
      </c>
      <c r="E2701" s="1">
        <v>1</v>
      </c>
      <c r="F2701" s="1" t="s">
        <v>24</v>
      </c>
      <c r="G2701">
        <v>23</v>
      </c>
      <c r="H2701" t="str">
        <f>IF(Append1[[#This Row],[number_vmail_messages]]&lt;=10, "Low",
IF(Append1[[#This Row],[number_vmail_messages]]&lt;=25, "Medium", "High"))</f>
        <v>Medium</v>
      </c>
      <c r="I2701">
        <v>245.5</v>
      </c>
      <c r="J2701">
        <v>54</v>
      </c>
      <c r="K2701">
        <v>41.74</v>
      </c>
      <c r="L2701">
        <v>292.7</v>
      </c>
      <c r="M2701">
        <v>83</v>
      </c>
      <c r="N2701">
        <v>24.88</v>
      </c>
      <c r="O2701">
        <v>184</v>
      </c>
      <c r="P2701">
        <v>90</v>
      </c>
      <c r="Q2701">
        <v>8.2799999999999994</v>
      </c>
      <c r="R2701">
        <v>10.8</v>
      </c>
      <c r="S2701">
        <v>7</v>
      </c>
      <c r="T2701">
        <v>2.92</v>
      </c>
      <c r="U2701" t="str">
        <f>IF(Append1[[#This Row],[total_intl_charge]] &lt;= MEDIAN(Append1[total_intl_charge]), "Low", "High")</f>
        <v>High</v>
      </c>
      <c r="V2701">
        <v>1</v>
      </c>
      <c r="W2701" t="s">
        <v>23</v>
      </c>
      <c r="X2701" s="1" t="s">
        <v>24</v>
      </c>
      <c r="Y2701">
        <f>IF(Append1[[#This Row],[churn]]="yes", 1,0)</f>
        <v>0</v>
      </c>
      <c r="Z2701" t="str">
        <f>IF(Append1[[#This Row],[total_eve_charge]]&lt;=15,"Low",
IF(Append1[[#This Row],[total_eve_charge]]&lt;=19,"Medium","High"))</f>
        <v>High</v>
      </c>
      <c r="AA2701" s="1" t="str">
        <f>IF(Append1[[#This Row],[total_day_charge]]&gt;30,"Heavy User",
IF(Append1[[#This Row],[total_eve_charge]]&gt;20,"Evening User",
IF(Append1[[#This Row],[total_night_charge]]&gt;10,"Night User","Low User")))</f>
        <v>Heavy User</v>
      </c>
    </row>
    <row r="2702" spans="1:27" hidden="1" x14ac:dyDescent="0.3">
      <c r="A2702">
        <v>1951</v>
      </c>
      <c r="B2702" s="1" t="s">
        <v>74</v>
      </c>
      <c r="C2702">
        <v>113</v>
      </c>
      <c r="D2702" s="1" t="s">
        <v>26</v>
      </c>
      <c r="E2702" s="1">
        <v>0</v>
      </c>
      <c r="F2702" s="1" t="s">
        <v>23</v>
      </c>
      <c r="G2702">
        <v>0</v>
      </c>
      <c r="H2702" t="str">
        <f>IF(Append1[[#This Row],[number_vmail_messages]]&lt;=10, "Low",
IF(Append1[[#This Row],[number_vmail_messages]]&lt;=25, "Medium", "High"))</f>
        <v>Low</v>
      </c>
      <c r="I2702">
        <v>245.3</v>
      </c>
      <c r="J2702">
        <v>108</v>
      </c>
      <c r="K2702">
        <v>41.7</v>
      </c>
      <c r="L2702">
        <v>259.89999999999998</v>
      </c>
      <c r="M2702">
        <v>140</v>
      </c>
      <c r="N2702">
        <v>22.09</v>
      </c>
      <c r="O2702">
        <v>204.3</v>
      </c>
      <c r="P2702">
        <v>115</v>
      </c>
      <c r="Q2702">
        <v>9.19</v>
      </c>
      <c r="R2702">
        <v>10.7</v>
      </c>
      <c r="S2702">
        <v>2</v>
      </c>
      <c r="T2702">
        <v>2.89</v>
      </c>
      <c r="U2702" t="str">
        <f>IF(Append1[[#This Row],[total_intl_charge]] &lt;= MEDIAN(Append1[total_intl_charge]), "Low", "High")</f>
        <v>High</v>
      </c>
      <c r="V2702">
        <v>3</v>
      </c>
      <c r="W2702" t="s">
        <v>24</v>
      </c>
      <c r="X2702" s="1" t="s">
        <v>23</v>
      </c>
      <c r="Y2702">
        <f>IF(Append1[[#This Row],[churn]]="yes", 1,0)</f>
        <v>1</v>
      </c>
      <c r="Z2702" t="str">
        <f>IF(Append1[[#This Row],[total_eve_charge]]&lt;=15,"Low",
IF(Append1[[#This Row],[total_eve_charge]]&lt;=19,"Medium","High"))</f>
        <v>High</v>
      </c>
      <c r="AA2702" s="1" t="str">
        <f>IF(Append1[[#This Row],[total_day_charge]]&gt;30,"Heavy User",
IF(Append1[[#This Row],[total_eve_charge]]&gt;20,"Evening User",
IF(Append1[[#This Row],[total_night_charge]]&gt;10,"Night User","Low User")))</f>
        <v>Heavy User</v>
      </c>
    </row>
    <row r="2703" spans="1:27" hidden="1" x14ac:dyDescent="0.3">
      <c r="A2703">
        <v>1952</v>
      </c>
      <c r="B2703" s="1" t="s">
        <v>64</v>
      </c>
      <c r="C2703">
        <v>69</v>
      </c>
      <c r="D2703" s="1" t="s">
        <v>32</v>
      </c>
      <c r="E2703" s="1">
        <v>0</v>
      </c>
      <c r="F2703" s="1" t="s">
        <v>23</v>
      </c>
      <c r="G2703">
        <v>0</v>
      </c>
      <c r="H2703" t="str">
        <f>IF(Append1[[#This Row],[number_vmail_messages]]&lt;=10, "Low",
IF(Append1[[#This Row],[number_vmail_messages]]&lt;=25, "Medium", "High"))</f>
        <v>Low</v>
      </c>
      <c r="I2703">
        <v>196.1</v>
      </c>
      <c r="J2703">
        <v>87</v>
      </c>
      <c r="K2703">
        <v>33.340000000000003</v>
      </c>
      <c r="L2703">
        <v>236.8</v>
      </c>
      <c r="M2703">
        <v>66</v>
      </c>
      <c r="N2703">
        <v>20.13</v>
      </c>
      <c r="O2703">
        <v>182.3</v>
      </c>
      <c r="P2703">
        <v>75</v>
      </c>
      <c r="Q2703">
        <v>8.1999999999999993</v>
      </c>
      <c r="R2703">
        <v>11.9</v>
      </c>
      <c r="S2703">
        <v>1</v>
      </c>
      <c r="T2703">
        <v>3.21</v>
      </c>
      <c r="U2703" t="str">
        <f>IF(Append1[[#This Row],[total_intl_charge]] &lt;= MEDIAN(Append1[total_intl_charge]), "Low", "High")</f>
        <v>High</v>
      </c>
      <c r="V2703">
        <v>0</v>
      </c>
      <c r="W2703" t="s">
        <v>23</v>
      </c>
      <c r="X2703" s="1" t="s">
        <v>23</v>
      </c>
      <c r="Y2703">
        <f>IF(Append1[[#This Row],[churn]]="yes", 1,0)</f>
        <v>0</v>
      </c>
      <c r="Z2703" t="str">
        <f>IF(Append1[[#This Row],[total_eve_charge]]&lt;=15,"Low",
IF(Append1[[#This Row],[total_eve_charge]]&lt;=19,"Medium","High"))</f>
        <v>High</v>
      </c>
      <c r="AA2703" s="1" t="str">
        <f>IF(Append1[[#This Row],[total_day_charge]]&gt;30,"Heavy User",
IF(Append1[[#This Row],[total_eve_charge]]&gt;20,"Evening User",
IF(Append1[[#This Row],[total_night_charge]]&gt;10,"Night User","Low User")))</f>
        <v>Heavy User</v>
      </c>
    </row>
    <row r="2704" spans="1:27" hidden="1" x14ac:dyDescent="0.3">
      <c r="A2704">
        <v>1953</v>
      </c>
      <c r="B2704" s="1" t="s">
        <v>56</v>
      </c>
      <c r="C2704">
        <v>121</v>
      </c>
      <c r="D2704" s="1" t="s">
        <v>22</v>
      </c>
      <c r="E2704" s="1">
        <v>0</v>
      </c>
      <c r="F2704" s="1" t="s">
        <v>23</v>
      </c>
      <c r="G2704">
        <v>0</v>
      </c>
      <c r="H2704" t="str">
        <f>IF(Append1[[#This Row],[number_vmail_messages]]&lt;=10, "Low",
IF(Append1[[#This Row],[number_vmail_messages]]&lt;=25, "Medium", "High"))</f>
        <v>Low</v>
      </c>
      <c r="I2704">
        <v>134.1</v>
      </c>
      <c r="J2704">
        <v>112</v>
      </c>
      <c r="K2704">
        <v>22.8</v>
      </c>
      <c r="L2704">
        <v>195.1</v>
      </c>
      <c r="M2704">
        <v>104</v>
      </c>
      <c r="N2704">
        <v>16.579999999999998</v>
      </c>
      <c r="O2704">
        <v>159.6</v>
      </c>
      <c r="P2704">
        <v>139</v>
      </c>
      <c r="Q2704">
        <v>7.18</v>
      </c>
      <c r="R2704">
        <v>10.5</v>
      </c>
      <c r="S2704">
        <v>2</v>
      </c>
      <c r="T2704">
        <v>2.84</v>
      </c>
      <c r="U2704" t="str">
        <f>IF(Append1[[#This Row],[total_intl_charge]] &lt;= MEDIAN(Append1[total_intl_charge]), "Low", "High")</f>
        <v>High</v>
      </c>
      <c r="V2704">
        <v>2</v>
      </c>
      <c r="W2704" t="s">
        <v>23</v>
      </c>
      <c r="X2704" s="1" t="s">
        <v>23</v>
      </c>
      <c r="Y2704">
        <f>IF(Append1[[#This Row],[churn]]="yes", 1,0)</f>
        <v>0</v>
      </c>
      <c r="Z2704" t="str">
        <f>IF(Append1[[#This Row],[total_eve_charge]]&lt;=15,"Low",
IF(Append1[[#This Row],[total_eve_charge]]&lt;=19,"Medium","High"))</f>
        <v>Medium</v>
      </c>
      <c r="AA2704" s="1" t="str">
        <f>IF(Append1[[#This Row],[total_day_charge]]&gt;30,"Heavy User",
IF(Append1[[#This Row],[total_eve_charge]]&gt;20,"Evening User",
IF(Append1[[#This Row],[total_night_charge]]&gt;10,"Night User","Low User")))</f>
        <v>Low User</v>
      </c>
    </row>
    <row r="2705" spans="1:27" x14ac:dyDescent="0.3">
      <c r="A2705">
        <v>1954</v>
      </c>
      <c r="B2705" s="1" t="s">
        <v>34</v>
      </c>
      <c r="C2705">
        <v>59</v>
      </c>
      <c r="D2705" s="1" t="s">
        <v>26</v>
      </c>
      <c r="E2705" s="1">
        <v>1</v>
      </c>
      <c r="F2705" s="1" t="s">
        <v>24</v>
      </c>
      <c r="G2705">
        <v>31</v>
      </c>
      <c r="H2705" t="str">
        <f>IF(Append1[[#This Row],[number_vmail_messages]]&lt;=10, "Low",
IF(Append1[[#This Row],[number_vmail_messages]]&lt;=25, "Medium", "High"))</f>
        <v>High</v>
      </c>
      <c r="I2705">
        <v>225</v>
      </c>
      <c r="J2705">
        <v>78</v>
      </c>
      <c r="K2705">
        <v>38.25</v>
      </c>
      <c r="L2705">
        <v>191.3</v>
      </c>
      <c r="M2705">
        <v>79</v>
      </c>
      <c r="N2705">
        <v>16.260000000000002</v>
      </c>
      <c r="O2705">
        <v>226.7</v>
      </c>
      <c r="P2705">
        <v>79</v>
      </c>
      <c r="Q2705">
        <v>10.199999999999999</v>
      </c>
      <c r="R2705">
        <v>9.1</v>
      </c>
      <c r="S2705">
        <v>3</v>
      </c>
      <c r="T2705">
        <v>2.46</v>
      </c>
      <c r="U2705" t="str">
        <f>IF(Append1[[#This Row],[total_intl_charge]] &lt;= MEDIAN(Append1[total_intl_charge]), "Low", "High")</f>
        <v>Low</v>
      </c>
      <c r="V2705">
        <v>1</v>
      </c>
      <c r="W2705" t="s">
        <v>23</v>
      </c>
      <c r="X2705" s="1" t="s">
        <v>24</v>
      </c>
      <c r="Y2705">
        <f>IF(Append1[[#This Row],[churn]]="yes", 1,0)</f>
        <v>0</v>
      </c>
      <c r="Z2705" t="str">
        <f>IF(Append1[[#This Row],[total_eve_charge]]&lt;=15,"Low",
IF(Append1[[#This Row],[total_eve_charge]]&lt;=19,"Medium","High"))</f>
        <v>Medium</v>
      </c>
      <c r="AA2705" s="1" t="str">
        <f>IF(Append1[[#This Row],[total_day_charge]]&gt;30,"Heavy User",
IF(Append1[[#This Row],[total_eve_charge]]&gt;20,"Evening User",
IF(Append1[[#This Row],[total_night_charge]]&gt;10,"Night User","Low User")))</f>
        <v>Heavy User</v>
      </c>
    </row>
    <row r="2706" spans="1:27" hidden="1" x14ac:dyDescent="0.3">
      <c r="A2706">
        <v>1955</v>
      </c>
      <c r="B2706" s="1" t="s">
        <v>71</v>
      </c>
      <c r="C2706">
        <v>59</v>
      </c>
      <c r="D2706" s="1" t="s">
        <v>26</v>
      </c>
      <c r="E2706" s="1">
        <v>0</v>
      </c>
      <c r="F2706" s="1" t="s">
        <v>23</v>
      </c>
      <c r="G2706">
        <v>0</v>
      </c>
      <c r="H2706" t="str">
        <f>IF(Append1[[#This Row],[number_vmail_messages]]&lt;=10, "Low",
IF(Append1[[#This Row],[number_vmail_messages]]&lt;=25, "Medium", "High"))</f>
        <v>Low</v>
      </c>
      <c r="I2706">
        <v>189.7</v>
      </c>
      <c r="J2706">
        <v>100</v>
      </c>
      <c r="K2706">
        <v>32.25</v>
      </c>
      <c r="L2706">
        <v>115.9</v>
      </c>
      <c r="M2706">
        <v>133</v>
      </c>
      <c r="N2706">
        <v>9.85</v>
      </c>
      <c r="O2706">
        <v>220.6</v>
      </c>
      <c r="P2706">
        <v>115</v>
      </c>
      <c r="Q2706">
        <v>9.93</v>
      </c>
      <c r="R2706">
        <v>7.4</v>
      </c>
      <c r="S2706">
        <v>4</v>
      </c>
      <c r="T2706">
        <v>2</v>
      </c>
      <c r="U2706" t="str">
        <f>IF(Append1[[#This Row],[total_intl_charge]] &lt;= MEDIAN(Append1[total_intl_charge]), "Low", "High")</f>
        <v>Low</v>
      </c>
      <c r="V2706">
        <v>0</v>
      </c>
      <c r="W2706" t="s">
        <v>23</v>
      </c>
      <c r="X2706" s="1" t="s">
        <v>23</v>
      </c>
      <c r="Y2706">
        <f>IF(Append1[[#This Row],[churn]]="yes", 1,0)</f>
        <v>0</v>
      </c>
      <c r="Z2706" t="str">
        <f>IF(Append1[[#This Row],[total_eve_charge]]&lt;=15,"Low",
IF(Append1[[#This Row],[total_eve_charge]]&lt;=19,"Medium","High"))</f>
        <v>Low</v>
      </c>
      <c r="AA2706" s="1" t="str">
        <f>IF(Append1[[#This Row],[total_day_charge]]&gt;30,"Heavy User",
IF(Append1[[#This Row],[total_eve_charge]]&gt;20,"Evening User",
IF(Append1[[#This Row],[total_night_charge]]&gt;10,"Night User","Low User")))</f>
        <v>Heavy User</v>
      </c>
    </row>
    <row r="2707" spans="1:27" hidden="1" x14ac:dyDescent="0.3">
      <c r="A2707">
        <v>1956</v>
      </c>
      <c r="B2707" s="1" t="s">
        <v>64</v>
      </c>
      <c r="C2707">
        <v>190</v>
      </c>
      <c r="D2707" s="1" t="s">
        <v>22</v>
      </c>
      <c r="E2707" s="1">
        <v>0</v>
      </c>
      <c r="F2707" s="1" t="s">
        <v>23</v>
      </c>
      <c r="G2707">
        <v>0</v>
      </c>
      <c r="H2707" t="str">
        <f>IF(Append1[[#This Row],[number_vmail_messages]]&lt;=10, "Low",
IF(Append1[[#This Row],[number_vmail_messages]]&lt;=25, "Medium", "High"))</f>
        <v>Low</v>
      </c>
      <c r="I2707">
        <v>142.9</v>
      </c>
      <c r="J2707">
        <v>96</v>
      </c>
      <c r="K2707">
        <v>24.29</v>
      </c>
      <c r="L2707">
        <v>177.9</v>
      </c>
      <c r="M2707">
        <v>96</v>
      </c>
      <c r="N2707">
        <v>15.12</v>
      </c>
      <c r="O2707">
        <v>113.3</v>
      </c>
      <c r="P2707">
        <v>117</v>
      </c>
      <c r="Q2707">
        <v>5.0999999999999996</v>
      </c>
      <c r="R2707">
        <v>6.6</v>
      </c>
      <c r="S2707">
        <v>4</v>
      </c>
      <c r="T2707">
        <v>1.78</v>
      </c>
      <c r="U2707" t="str">
        <f>IF(Append1[[#This Row],[total_intl_charge]] &lt;= MEDIAN(Append1[total_intl_charge]), "Low", "High")</f>
        <v>Low</v>
      </c>
      <c r="V2707">
        <v>0</v>
      </c>
      <c r="W2707" t="s">
        <v>23</v>
      </c>
      <c r="X2707" s="1" t="s">
        <v>23</v>
      </c>
      <c r="Y2707">
        <f>IF(Append1[[#This Row],[churn]]="yes", 1,0)</f>
        <v>0</v>
      </c>
      <c r="Z2707" t="str">
        <f>IF(Append1[[#This Row],[total_eve_charge]]&lt;=15,"Low",
IF(Append1[[#This Row],[total_eve_charge]]&lt;=19,"Medium","High"))</f>
        <v>Medium</v>
      </c>
      <c r="AA2707" s="1" t="str">
        <f>IF(Append1[[#This Row],[total_day_charge]]&gt;30,"Heavy User",
IF(Append1[[#This Row],[total_eve_charge]]&gt;20,"Evening User",
IF(Append1[[#This Row],[total_night_charge]]&gt;10,"Night User","Low User")))</f>
        <v>Low User</v>
      </c>
    </row>
    <row r="2708" spans="1:27" hidden="1" x14ac:dyDescent="0.3">
      <c r="A2708">
        <v>1957</v>
      </c>
      <c r="B2708" s="1" t="s">
        <v>76</v>
      </c>
      <c r="C2708">
        <v>109</v>
      </c>
      <c r="D2708" s="1" t="s">
        <v>22</v>
      </c>
      <c r="E2708" s="1">
        <v>0</v>
      </c>
      <c r="F2708" s="1" t="s">
        <v>23</v>
      </c>
      <c r="G2708">
        <v>0</v>
      </c>
      <c r="H2708" t="str">
        <f>IF(Append1[[#This Row],[number_vmail_messages]]&lt;=10, "Low",
IF(Append1[[#This Row],[number_vmail_messages]]&lt;=25, "Medium", "High"))</f>
        <v>Low</v>
      </c>
      <c r="I2708">
        <v>175.6</v>
      </c>
      <c r="J2708">
        <v>80</v>
      </c>
      <c r="K2708">
        <v>29.85</v>
      </c>
      <c r="L2708">
        <v>238</v>
      </c>
      <c r="M2708">
        <v>94</v>
      </c>
      <c r="N2708">
        <v>20.23</v>
      </c>
      <c r="O2708">
        <v>198.4</v>
      </c>
      <c r="P2708">
        <v>103</v>
      </c>
      <c r="Q2708">
        <v>8.93</v>
      </c>
      <c r="R2708">
        <v>10.199999999999999</v>
      </c>
      <c r="S2708">
        <v>6</v>
      </c>
      <c r="T2708">
        <v>2.75</v>
      </c>
      <c r="U2708" t="str">
        <f>IF(Append1[[#This Row],[total_intl_charge]] &lt;= MEDIAN(Append1[total_intl_charge]), "Low", "High")</f>
        <v>Low</v>
      </c>
      <c r="V2708">
        <v>1</v>
      </c>
      <c r="W2708" t="s">
        <v>23</v>
      </c>
      <c r="X2708" s="1" t="s">
        <v>23</v>
      </c>
      <c r="Y2708">
        <f>IF(Append1[[#This Row],[churn]]="yes", 1,0)</f>
        <v>0</v>
      </c>
      <c r="Z2708" t="str">
        <f>IF(Append1[[#This Row],[total_eve_charge]]&lt;=15,"Low",
IF(Append1[[#This Row],[total_eve_charge]]&lt;=19,"Medium","High"))</f>
        <v>High</v>
      </c>
      <c r="AA2708" s="1" t="str">
        <f>IF(Append1[[#This Row],[total_day_charge]]&gt;30,"Heavy User",
IF(Append1[[#This Row],[total_eve_charge]]&gt;20,"Evening User",
IF(Append1[[#This Row],[total_night_charge]]&gt;10,"Night User","Low User")))</f>
        <v>Evening User</v>
      </c>
    </row>
    <row r="2709" spans="1:27" hidden="1" x14ac:dyDescent="0.3">
      <c r="A2709">
        <v>1958</v>
      </c>
      <c r="B2709" s="1" t="s">
        <v>43</v>
      </c>
      <c r="C2709">
        <v>136</v>
      </c>
      <c r="D2709" s="1" t="s">
        <v>22</v>
      </c>
      <c r="E2709" s="1">
        <v>0</v>
      </c>
      <c r="F2709" s="1" t="s">
        <v>23</v>
      </c>
      <c r="G2709">
        <v>0</v>
      </c>
      <c r="H2709" t="str">
        <f>IF(Append1[[#This Row],[number_vmail_messages]]&lt;=10, "Low",
IF(Append1[[#This Row],[number_vmail_messages]]&lt;=25, "Medium", "High"))</f>
        <v>Low</v>
      </c>
      <c r="I2709">
        <v>92.4</v>
      </c>
      <c r="J2709">
        <v>109</v>
      </c>
      <c r="K2709">
        <v>15.71</v>
      </c>
      <c r="L2709">
        <v>219</v>
      </c>
      <c r="M2709">
        <v>115</v>
      </c>
      <c r="N2709">
        <v>18.62</v>
      </c>
      <c r="O2709">
        <v>212.6</v>
      </c>
      <c r="P2709">
        <v>80</v>
      </c>
      <c r="Q2709">
        <v>9.57</v>
      </c>
      <c r="R2709">
        <v>12.9</v>
      </c>
      <c r="S2709">
        <v>4</v>
      </c>
      <c r="T2709">
        <v>3.48</v>
      </c>
      <c r="U2709" t="str">
        <f>IF(Append1[[#This Row],[total_intl_charge]] &lt;= MEDIAN(Append1[total_intl_charge]), "Low", "High")</f>
        <v>High</v>
      </c>
      <c r="V2709">
        <v>2</v>
      </c>
      <c r="W2709" t="s">
        <v>23</v>
      </c>
      <c r="X2709" s="1" t="s">
        <v>23</v>
      </c>
      <c r="Y2709">
        <f>IF(Append1[[#This Row],[churn]]="yes", 1,0)</f>
        <v>0</v>
      </c>
      <c r="Z2709" t="str">
        <f>IF(Append1[[#This Row],[total_eve_charge]]&lt;=15,"Low",
IF(Append1[[#This Row],[total_eve_charge]]&lt;=19,"Medium","High"))</f>
        <v>Medium</v>
      </c>
      <c r="AA2709" s="1" t="str">
        <f>IF(Append1[[#This Row],[total_day_charge]]&gt;30,"Heavy User",
IF(Append1[[#This Row],[total_eve_charge]]&gt;20,"Evening User",
IF(Append1[[#This Row],[total_night_charge]]&gt;10,"Night User","Low User")))</f>
        <v>Low User</v>
      </c>
    </row>
    <row r="2710" spans="1:27" hidden="1" x14ac:dyDescent="0.3">
      <c r="A2710">
        <v>1959</v>
      </c>
      <c r="B2710" s="1" t="s">
        <v>45</v>
      </c>
      <c r="C2710">
        <v>106</v>
      </c>
      <c r="D2710" s="1" t="s">
        <v>26</v>
      </c>
      <c r="E2710" s="1">
        <v>0</v>
      </c>
      <c r="F2710" s="1" t="s">
        <v>23</v>
      </c>
      <c r="G2710">
        <v>0</v>
      </c>
      <c r="H2710" t="str">
        <f>IF(Append1[[#This Row],[number_vmail_messages]]&lt;=10, "Low",
IF(Append1[[#This Row],[number_vmail_messages]]&lt;=25, "Medium", "High"))</f>
        <v>Low</v>
      </c>
      <c r="I2710">
        <v>159.6</v>
      </c>
      <c r="J2710">
        <v>94</v>
      </c>
      <c r="K2710">
        <v>27.13</v>
      </c>
      <c r="L2710">
        <v>276.8</v>
      </c>
      <c r="M2710">
        <v>118</v>
      </c>
      <c r="N2710">
        <v>23.53</v>
      </c>
      <c r="O2710">
        <v>223.5</v>
      </c>
      <c r="P2710">
        <v>65</v>
      </c>
      <c r="Q2710">
        <v>10.06</v>
      </c>
      <c r="R2710">
        <v>8.8000000000000007</v>
      </c>
      <c r="S2710">
        <v>3</v>
      </c>
      <c r="T2710">
        <v>2.38</v>
      </c>
      <c r="U2710" t="str">
        <f>IF(Append1[[#This Row],[total_intl_charge]] &lt;= MEDIAN(Append1[total_intl_charge]), "Low", "High")</f>
        <v>Low</v>
      </c>
      <c r="V2710">
        <v>0</v>
      </c>
      <c r="W2710" t="s">
        <v>23</v>
      </c>
      <c r="X2710" s="1" t="s">
        <v>23</v>
      </c>
      <c r="Y2710">
        <f>IF(Append1[[#This Row],[churn]]="yes", 1,0)</f>
        <v>0</v>
      </c>
      <c r="Z2710" t="str">
        <f>IF(Append1[[#This Row],[total_eve_charge]]&lt;=15,"Low",
IF(Append1[[#This Row],[total_eve_charge]]&lt;=19,"Medium","High"))</f>
        <v>High</v>
      </c>
      <c r="AA2710" s="1" t="str">
        <f>IF(Append1[[#This Row],[total_day_charge]]&gt;30,"Heavy User",
IF(Append1[[#This Row],[total_eve_charge]]&gt;20,"Evening User",
IF(Append1[[#This Row],[total_night_charge]]&gt;10,"Night User","Low User")))</f>
        <v>Evening User</v>
      </c>
    </row>
    <row r="2711" spans="1:27" hidden="1" x14ac:dyDescent="0.3">
      <c r="A2711">
        <v>1960</v>
      </c>
      <c r="B2711" s="1" t="s">
        <v>71</v>
      </c>
      <c r="C2711">
        <v>129</v>
      </c>
      <c r="D2711" s="1" t="s">
        <v>22</v>
      </c>
      <c r="E2711" s="1">
        <v>0</v>
      </c>
      <c r="F2711" s="1" t="s">
        <v>23</v>
      </c>
      <c r="G2711">
        <v>0</v>
      </c>
      <c r="H2711" t="str">
        <f>IF(Append1[[#This Row],[number_vmail_messages]]&lt;=10, "Low",
IF(Append1[[#This Row],[number_vmail_messages]]&lt;=25, "Medium", "High"))</f>
        <v>Low</v>
      </c>
      <c r="I2711">
        <v>159.1</v>
      </c>
      <c r="J2711">
        <v>100</v>
      </c>
      <c r="K2711">
        <v>27.05</v>
      </c>
      <c r="L2711">
        <v>202.5</v>
      </c>
      <c r="M2711">
        <v>90</v>
      </c>
      <c r="N2711">
        <v>17.21</v>
      </c>
      <c r="O2711">
        <v>233.1</v>
      </c>
      <c r="P2711">
        <v>96</v>
      </c>
      <c r="Q2711">
        <v>10.49</v>
      </c>
      <c r="R2711">
        <v>11.5</v>
      </c>
      <c r="S2711">
        <v>6</v>
      </c>
      <c r="T2711">
        <v>3.11</v>
      </c>
      <c r="U2711" t="str">
        <f>IF(Append1[[#This Row],[total_intl_charge]] &lt;= MEDIAN(Append1[total_intl_charge]), "Low", "High")</f>
        <v>High</v>
      </c>
      <c r="V2711">
        <v>2</v>
      </c>
      <c r="W2711" t="s">
        <v>23</v>
      </c>
      <c r="X2711" s="1" t="s">
        <v>23</v>
      </c>
      <c r="Y2711">
        <f>IF(Append1[[#This Row],[churn]]="yes", 1,0)</f>
        <v>0</v>
      </c>
      <c r="Z2711" t="str">
        <f>IF(Append1[[#This Row],[total_eve_charge]]&lt;=15,"Low",
IF(Append1[[#This Row],[total_eve_charge]]&lt;=19,"Medium","High"))</f>
        <v>Medium</v>
      </c>
      <c r="AA2711" s="1" t="str">
        <f>IF(Append1[[#This Row],[total_day_charge]]&gt;30,"Heavy User",
IF(Append1[[#This Row],[total_eve_charge]]&gt;20,"Evening User",
IF(Append1[[#This Row],[total_night_charge]]&gt;10,"Night User","Low User")))</f>
        <v>Night User</v>
      </c>
    </row>
    <row r="2712" spans="1:27" hidden="1" x14ac:dyDescent="0.3">
      <c r="A2712">
        <v>1961</v>
      </c>
      <c r="B2712" s="1" t="s">
        <v>51</v>
      </c>
      <c r="C2712">
        <v>99</v>
      </c>
      <c r="D2712" s="1" t="s">
        <v>22</v>
      </c>
      <c r="E2712" s="1">
        <v>0</v>
      </c>
      <c r="F2712" s="1" t="s">
        <v>23</v>
      </c>
      <c r="G2712">
        <v>0</v>
      </c>
      <c r="H2712" t="str">
        <f>IF(Append1[[#This Row],[number_vmail_messages]]&lt;=10, "Low",
IF(Append1[[#This Row],[number_vmail_messages]]&lt;=25, "Medium", "High"))</f>
        <v>Low</v>
      </c>
      <c r="I2712">
        <v>254.4</v>
      </c>
      <c r="J2712">
        <v>120</v>
      </c>
      <c r="K2712">
        <v>43.25</v>
      </c>
      <c r="L2712">
        <v>159.30000000000001</v>
      </c>
      <c r="M2712">
        <v>92</v>
      </c>
      <c r="N2712">
        <v>13.54</v>
      </c>
      <c r="O2712">
        <v>264.39999999999998</v>
      </c>
      <c r="P2712">
        <v>94</v>
      </c>
      <c r="Q2712">
        <v>11.9</v>
      </c>
      <c r="R2712">
        <v>6</v>
      </c>
      <c r="S2712">
        <v>5</v>
      </c>
      <c r="T2712">
        <v>1.62</v>
      </c>
      <c r="U2712" t="str">
        <f>IF(Append1[[#This Row],[total_intl_charge]] &lt;= MEDIAN(Append1[total_intl_charge]), "Low", "High")</f>
        <v>Low</v>
      </c>
      <c r="V2712">
        <v>1</v>
      </c>
      <c r="W2712" t="s">
        <v>23</v>
      </c>
      <c r="X2712" s="1" t="s">
        <v>23</v>
      </c>
      <c r="Y2712">
        <f>IF(Append1[[#This Row],[churn]]="yes", 1,0)</f>
        <v>0</v>
      </c>
      <c r="Z2712" t="str">
        <f>IF(Append1[[#This Row],[total_eve_charge]]&lt;=15,"Low",
IF(Append1[[#This Row],[total_eve_charge]]&lt;=19,"Medium","High"))</f>
        <v>Low</v>
      </c>
      <c r="AA2712" s="1" t="str">
        <f>IF(Append1[[#This Row],[total_day_charge]]&gt;30,"Heavy User",
IF(Append1[[#This Row],[total_eve_charge]]&gt;20,"Evening User",
IF(Append1[[#This Row],[total_night_charge]]&gt;10,"Night User","Low User")))</f>
        <v>Heavy User</v>
      </c>
    </row>
    <row r="2713" spans="1:27" x14ac:dyDescent="0.3">
      <c r="A2713">
        <v>1962</v>
      </c>
      <c r="B2713" s="1" t="s">
        <v>46</v>
      </c>
      <c r="C2713">
        <v>61</v>
      </c>
      <c r="D2713" s="1" t="s">
        <v>22</v>
      </c>
      <c r="E2713" s="1">
        <v>0</v>
      </c>
      <c r="F2713" s="1" t="s">
        <v>24</v>
      </c>
      <c r="G2713">
        <v>33</v>
      </c>
      <c r="H2713" t="str">
        <f>IF(Append1[[#This Row],[number_vmail_messages]]&lt;=10, "Low",
IF(Append1[[#This Row],[number_vmail_messages]]&lt;=25, "Medium", "High"))</f>
        <v>High</v>
      </c>
      <c r="I2713">
        <v>270.7</v>
      </c>
      <c r="J2713">
        <v>53</v>
      </c>
      <c r="K2713">
        <v>46.02</v>
      </c>
      <c r="L2713">
        <v>200.7</v>
      </c>
      <c r="M2713">
        <v>116</v>
      </c>
      <c r="N2713">
        <v>17.059999999999999</v>
      </c>
      <c r="O2713">
        <v>201.7</v>
      </c>
      <c r="P2713">
        <v>102</v>
      </c>
      <c r="Q2713">
        <v>9.08</v>
      </c>
      <c r="R2713">
        <v>10.9</v>
      </c>
      <c r="S2713">
        <v>3</v>
      </c>
      <c r="T2713">
        <v>2.94</v>
      </c>
      <c r="U2713" t="str">
        <f>IF(Append1[[#This Row],[total_intl_charge]] &lt;= MEDIAN(Append1[total_intl_charge]), "Low", "High")</f>
        <v>High</v>
      </c>
      <c r="V2713">
        <v>3</v>
      </c>
      <c r="W2713" t="s">
        <v>23</v>
      </c>
      <c r="X2713" s="1" t="s">
        <v>23</v>
      </c>
      <c r="Y2713">
        <f>IF(Append1[[#This Row],[churn]]="yes", 1,0)</f>
        <v>0</v>
      </c>
      <c r="Z2713" t="str">
        <f>IF(Append1[[#This Row],[total_eve_charge]]&lt;=15,"Low",
IF(Append1[[#This Row],[total_eve_charge]]&lt;=19,"Medium","High"))</f>
        <v>Medium</v>
      </c>
      <c r="AA2713" s="1" t="str">
        <f>IF(Append1[[#This Row],[total_day_charge]]&gt;30,"Heavy User",
IF(Append1[[#This Row],[total_eve_charge]]&gt;20,"Evening User",
IF(Append1[[#This Row],[total_night_charge]]&gt;10,"Night User","Low User")))</f>
        <v>Heavy User</v>
      </c>
    </row>
    <row r="2714" spans="1:27" hidden="1" x14ac:dyDescent="0.3">
      <c r="A2714">
        <v>1963</v>
      </c>
      <c r="B2714" s="1" t="s">
        <v>30</v>
      </c>
      <c r="C2714">
        <v>71</v>
      </c>
      <c r="D2714" s="1" t="s">
        <v>22</v>
      </c>
      <c r="E2714" s="1">
        <v>0</v>
      </c>
      <c r="F2714" s="1" t="s">
        <v>23</v>
      </c>
      <c r="G2714">
        <v>0</v>
      </c>
      <c r="H2714" t="str">
        <f>IF(Append1[[#This Row],[number_vmail_messages]]&lt;=10, "Low",
IF(Append1[[#This Row],[number_vmail_messages]]&lt;=25, "Medium", "High"))</f>
        <v>Low</v>
      </c>
      <c r="I2714">
        <v>207</v>
      </c>
      <c r="J2714">
        <v>112</v>
      </c>
      <c r="K2714">
        <v>35.19</v>
      </c>
      <c r="L2714">
        <v>173.8</v>
      </c>
      <c r="M2714">
        <v>96</v>
      </c>
      <c r="N2714">
        <v>14.77</v>
      </c>
      <c r="O2714">
        <v>178.4</v>
      </c>
      <c r="P2714">
        <v>61</v>
      </c>
      <c r="Q2714">
        <v>8.0299999999999994</v>
      </c>
      <c r="R2714">
        <v>12.1</v>
      </c>
      <c r="S2714">
        <v>3</v>
      </c>
      <c r="T2714">
        <v>3.27</v>
      </c>
      <c r="U2714" t="str">
        <f>IF(Append1[[#This Row],[total_intl_charge]] &lt;= MEDIAN(Append1[total_intl_charge]), "Low", "High")</f>
        <v>High</v>
      </c>
      <c r="V2714">
        <v>1</v>
      </c>
      <c r="W2714" t="s">
        <v>23</v>
      </c>
      <c r="X2714" s="1" t="s">
        <v>23</v>
      </c>
      <c r="Y2714">
        <f>IF(Append1[[#This Row],[churn]]="yes", 1,0)</f>
        <v>0</v>
      </c>
      <c r="Z2714" t="str">
        <f>IF(Append1[[#This Row],[total_eve_charge]]&lt;=15,"Low",
IF(Append1[[#This Row],[total_eve_charge]]&lt;=19,"Medium","High"))</f>
        <v>Low</v>
      </c>
      <c r="AA2714" s="1" t="str">
        <f>IF(Append1[[#This Row],[total_day_charge]]&gt;30,"Heavy User",
IF(Append1[[#This Row],[total_eve_charge]]&gt;20,"Evening User",
IF(Append1[[#This Row],[total_night_charge]]&gt;10,"Night User","Low User")))</f>
        <v>Heavy User</v>
      </c>
    </row>
    <row r="2715" spans="1:27" hidden="1" x14ac:dyDescent="0.3">
      <c r="A2715">
        <v>1964</v>
      </c>
      <c r="B2715" s="1" t="s">
        <v>48</v>
      </c>
      <c r="C2715">
        <v>4</v>
      </c>
      <c r="D2715" s="1" t="s">
        <v>26</v>
      </c>
      <c r="E2715" s="1">
        <v>1</v>
      </c>
      <c r="F2715" s="1" t="s">
        <v>23</v>
      </c>
      <c r="G2715">
        <v>0</v>
      </c>
      <c r="H2715" t="str">
        <f>IF(Append1[[#This Row],[number_vmail_messages]]&lt;=10, "Low",
IF(Append1[[#This Row],[number_vmail_messages]]&lt;=25, "Medium", "High"))</f>
        <v>Low</v>
      </c>
      <c r="I2715">
        <v>145.30000000000001</v>
      </c>
      <c r="J2715">
        <v>89</v>
      </c>
      <c r="K2715">
        <v>24.7</v>
      </c>
      <c r="L2715">
        <v>303.8</v>
      </c>
      <c r="M2715">
        <v>93</v>
      </c>
      <c r="N2715">
        <v>25.82</v>
      </c>
      <c r="O2715">
        <v>206.1</v>
      </c>
      <c r="P2715">
        <v>82</v>
      </c>
      <c r="Q2715">
        <v>9.27</v>
      </c>
      <c r="R2715">
        <v>8.9</v>
      </c>
      <c r="S2715">
        <v>4</v>
      </c>
      <c r="T2715">
        <v>2.4</v>
      </c>
      <c r="U2715" t="str">
        <f>IF(Append1[[#This Row],[total_intl_charge]] &lt;= MEDIAN(Append1[total_intl_charge]), "Low", "High")</f>
        <v>Low</v>
      </c>
      <c r="V2715">
        <v>0</v>
      </c>
      <c r="W2715" t="s">
        <v>23</v>
      </c>
      <c r="X2715" s="1" t="s">
        <v>24</v>
      </c>
      <c r="Y2715">
        <f>IF(Append1[[#This Row],[churn]]="yes", 1,0)</f>
        <v>0</v>
      </c>
      <c r="Z2715" t="str">
        <f>IF(Append1[[#This Row],[total_eve_charge]]&lt;=15,"Low",
IF(Append1[[#This Row],[total_eve_charge]]&lt;=19,"Medium","High"))</f>
        <v>High</v>
      </c>
      <c r="AA2715" s="1" t="str">
        <f>IF(Append1[[#This Row],[total_day_charge]]&gt;30,"Heavy User",
IF(Append1[[#This Row],[total_eve_charge]]&gt;20,"Evening User",
IF(Append1[[#This Row],[total_night_charge]]&gt;10,"Night User","Low User")))</f>
        <v>Evening User</v>
      </c>
    </row>
    <row r="2716" spans="1:27" x14ac:dyDescent="0.3">
      <c r="A2716">
        <v>1965</v>
      </c>
      <c r="B2716" s="1" t="s">
        <v>30</v>
      </c>
      <c r="C2716">
        <v>148</v>
      </c>
      <c r="D2716" s="1" t="s">
        <v>32</v>
      </c>
      <c r="E2716" s="1">
        <v>0</v>
      </c>
      <c r="F2716" s="1" t="s">
        <v>24</v>
      </c>
      <c r="G2716">
        <v>25</v>
      </c>
      <c r="H2716" t="str">
        <f>IF(Append1[[#This Row],[number_vmail_messages]]&lt;=10, "Low",
IF(Append1[[#This Row],[number_vmail_messages]]&lt;=25, "Medium", "High"))</f>
        <v>Medium</v>
      </c>
      <c r="I2716">
        <v>230.7</v>
      </c>
      <c r="J2716">
        <v>102</v>
      </c>
      <c r="K2716">
        <v>39.22</v>
      </c>
      <c r="L2716">
        <v>233.8</v>
      </c>
      <c r="M2716">
        <v>109</v>
      </c>
      <c r="N2716">
        <v>19.87</v>
      </c>
      <c r="O2716">
        <v>215.8</v>
      </c>
      <c r="P2716">
        <v>90</v>
      </c>
      <c r="Q2716">
        <v>9.7100000000000009</v>
      </c>
      <c r="R2716">
        <v>13.5</v>
      </c>
      <c r="S2716">
        <v>2</v>
      </c>
      <c r="T2716">
        <v>3.65</v>
      </c>
      <c r="U2716" t="str">
        <f>IF(Append1[[#This Row],[total_intl_charge]] &lt;= MEDIAN(Append1[total_intl_charge]), "Low", "High")</f>
        <v>High</v>
      </c>
      <c r="V2716">
        <v>3</v>
      </c>
      <c r="W2716" t="s">
        <v>23</v>
      </c>
      <c r="X2716" s="1" t="s">
        <v>23</v>
      </c>
      <c r="Y2716">
        <f>IF(Append1[[#This Row],[churn]]="yes", 1,0)</f>
        <v>0</v>
      </c>
      <c r="Z2716" t="str">
        <f>IF(Append1[[#This Row],[total_eve_charge]]&lt;=15,"Low",
IF(Append1[[#This Row],[total_eve_charge]]&lt;=19,"Medium","High"))</f>
        <v>High</v>
      </c>
      <c r="AA2716" s="1" t="str">
        <f>IF(Append1[[#This Row],[total_day_charge]]&gt;30,"Heavy User",
IF(Append1[[#This Row],[total_eve_charge]]&gt;20,"Evening User",
IF(Append1[[#This Row],[total_night_charge]]&gt;10,"Night User","Low User")))</f>
        <v>Heavy User</v>
      </c>
    </row>
    <row r="2717" spans="1:27" hidden="1" x14ac:dyDescent="0.3">
      <c r="A2717">
        <v>1966</v>
      </c>
      <c r="B2717" s="1" t="s">
        <v>47</v>
      </c>
      <c r="C2717">
        <v>141</v>
      </c>
      <c r="D2717" s="1" t="s">
        <v>22</v>
      </c>
      <c r="E2717" s="1">
        <v>0</v>
      </c>
      <c r="F2717" s="1" t="s">
        <v>23</v>
      </c>
      <c r="G2717">
        <v>0</v>
      </c>
      <c r="H2717" t="str">
        <f>IF(Append1[[#This Row],[number_vmail_messages]]&lt;=10, "Low",
IF(Append1[[#This Row],[number_vmail_messages]]&lt;=25, "Medium", "High"))</f>
        <v>Low</v>
      </c>
      <c r="I2717">
        <v>151.5</v>
      </c>
      <c r="J2717">
        <v>104</v>
      </c>
      <c r="K2717">
        <v>25.76</v>
      </c>
      <c r="L2717">
        <v>242.2</v>
      </c>
      <c r="M2717">
        <v>114</v>
      </c>
      <c r="N2717">
        <v>20.59</v>
      </c>
      <c r="O2717">
        <v>304.2</v>
      </c>
      <c r="P2717">
        <v>109</v>
      </c>
      <c r="Q2717">
        <v>13.69</v>
      </c>
      <c r="R2717">
        <v>10.8</v>
      </c>
      <c r="S2717">
        <v>2</v>
      </c>
      <c r="T2717">
        <v>2.92</v>
      </c>
      <c r="U2717" t="str">
        <f>IF(Append1[[#This Row],[total_intl_charge]] &lt;= MEDIAN(Append1[total_intl_charge]), "Low", "High")</f>
        <v>High</v>
      </c>
      <c r="V2717">
        <v>1</v>
      </c>
      <c r="W2717" t="s">
        <v>23</v>
      </c>
      <c r="X2717" s="1" t="s">
        <v>23</v>
      </c>
      <c r="Y2717">
        <f>IF(Append1[[#This Row],[churn]]="yes", 1,0)</f>
        <v>0</v>
      </c>
      <c r="Z2717" t="str">
        <f>IF(Append1[[#This Row],[total_eve_charge]]&lt;=15,"Low",
IF(Append1[[#This Row],[total_eve_charge]]&lt;=19,"Medium","High"))</f>
        <v>High</v>
      </c>
      <c r="AA2717" s="1" t="str">
        <f>IF(Append1[[#This Row],[total_day_charge]]&gt;30,"Heavy User",
IF(Append1[[#This Row],[total_eve_charge]]&gt;20,"Evening User",
IF(Append1[[#This Row],[total_night_charge]]&gt;10,"Night User","Low User")))</f>
        <v>Evening User</v>
      </c>
    </row>
    <row r="2718" spans="1:27" hidden="1" x14ac:dyDescent="0.3">
      <c r="A2718">
        <v>1967</v>
      </c>
      <c r="B2718" s="1" t="s">
        <v>58</v>
      </c>
      <c r="C2718">
        <v>56</v>
      </c>
      <c r="D2718" s="1" t="s">
        <v>32</v>
      </c>
      <c r="E2718" s="1">
        <v>0</v>
      </c>
      <c r="F2718" s="1" t="s">
        <v>23</v>
      </c>
      <c r="G2718">
        <v>0</v>
      </c>
      <c r="H2718" t="str">
        <f>IF(Append1[[#This Row],[number_vmail_messages]]&lt;=10, "Low",
IF(Append1[[#This Row],[number_vmail_messages]]&lt;=25, "Medium", "High"))</f>
        <v>Low</v>
      </c>
      <c r="I2718">
        <v>146.1</v>
      </c>
      <c r="J2718">
        <v>57</v>
      </c>
      <c r="K2718">
        <v>24.84</v>
      </c>
      <c r="L2718">
        <v>196.2</v>
      </c>
      <c r="M2718">
        <v>97</v>
      </c>
      <c r="N2718">
        <v>16.68</v>
      </c>
      <c r="O2718">
        <v>310.10000000000002</v>
      </c>
      <c r="P2718">
        <v>110</v>
      </c>
      <c r="Q2718">
        <v>13.95</v>
      </c>
      <c r="R2718">
        <v>9.1999999999999993</v>
      </c>
      <c r="S2718">
        <v>3</v>
      </c>
      <c r="T2718">
        <v>2.48</v>
      </c>
      <c r="U2718" t="str">
        <f>IF(Append1[[#This Row],[total_intl_charge]] &lt;= MEDIAN(Append1[total_intl_charge]), "Low", "High")</f>
        <v>Low</v>
      </c>
      <c r="V2718">
        <v>0</v>
      </c>
      <c r="W2718" t="s">
        <v>23</v>
      </c>
      <c r="X2718" s="1" t="s">
        <v>23</v>
      </c>
      <c r="Y2718">
        <f>IF(Append1[[#This Row],[churn]]="yes", 1,0)</f>
        <v>0</v>
      </c>
      <c r="Z2718" t="str">
        <f>IF(Append1[[#This Row],[total_eve_charge]]&lt;=15,"Low",
IF(Append1[[#This Row],[total_eve_charge]]&lt;=19,"Medium","High"))</f>
        <v>Medium</v>
      </c>
      <c r="AA2718" s="1" t="str">
        <f>IF(Append1[[#This Row],[total_day_charge]]&gt;30,"Heavy User",
IF(Append1[[#This Row],[total_eve_charge]]&gt;20,"Evening User",
IF(Append1[[#This Row],[total_night_charge]]&gt;10,"Night User","Low User")))</f>
        <v>Night User</v>
      </c>
    </row>
    <row r="2719" spans="1:27" hidden="1" x14ac:dyDescent="0.3">
      <c r="A2719">
        <v>1968</v>
      </c>
      <c r="B2719" s="1" t="s">
        <v>55</v>
      </c>
      <c r="C2719">
        <v>160</v>
      </c>
      <c r="D2719" s="1" t="s">
        <v>22</v>
      </c>
      <c r="E2719" s="1">
        <v>0</v>
      </c>
      <c r="F2719" s="1" t="s">
        <v>23</v>
      </c>
      <c r="G2719">
        <v>0</v>
      </c>
      <c r="H2719" t="str">
        <f>IF(Append1[[#This Row],[number_vmail_messages]]&lt;=10, "Low",
IF(Append1[[#This Row],[number_vmail_messages]]&lt;=25, "Medium", "High"))</f>
        <v>Low</v>
      </c>
      <c r="I2719">
        <v>256</v>
      </c>
      <c r="J2719">
        <v>111</v>
      </c>
      <c r="K2719">
        <v>43.52</v>
      </c>
      <c r="L2719">
        <v>187.4</v>
      </c>
      <c r="M2719">
        <v>61</v>
      </c>
      <c r="N2719">
        <v>15.93</v>
      </c>
      <c r="O2719">
        <v>119.1</v>
      </c>
      <c r="P2719">
        <v>81</v>
      </c>
      <c r="Q2719">
        <v>5.36</v>
      </c>
      <c r="R2719">
        <v>11.5</v>
      </c>
      <c r="S2719">
        <v>4</v>
      </c>
      <c r="T2719">
        <v>3.11</v>
      </c>
      <c r="U2719" t="str">
        <f>IF(Append1[[#This Row],[total_intl_charge]] &lt;= MEDIAN(Append1[total_intl_charge]), "Low", "High")</f>
        <v>High</v>
      </c>
      <c r="V2719">
        <v>3</v>
      </c>
      <c r="W2719" t="s">
        <v>23</v>
      </c>
      <c r="X2719" s="1" t="s">
        <v>23</v>
      </c>
      <c r="Y2719">
        <f>IF(Append1[[#This Row],[churn]]="yes", 1,0)</f>
        <v>0</v>
      </c>
      <c r="Z2719" t="str">
        <f>IF(Append1[[#This Row],[total_eve_charge]]&lt;=15,"Low",
IF(Append1[[#This Row],[total_eve_charge]]&lt;=19,"Medium","High"))</f>
        <v>Medium</v>
      </c>
      <c r="AA2719" s="1" t="str">
        <f>IF(Append1[[#This Row],[total_day_charge]]&gt;30,"Heavy User",
IF(Append1[[#This Row],[total_eve_charge]]&gt;20,"Evening User",
IF(Append1[[#This Row],[total_night_charge]]&gt;10,"Night User","Low User")))</f>
        <v>Heavy User</v>
      </c>
    </row>
    <row r="2720" spans="1:27" hidden="1" x14ac:dyDescent="0.3">
      <c r="A2720">
        <v>1969</v>
      </c>
      <c r="B2720" s="1" t="s">
        <v>63</v>
      </c>
      <c r="C2720">
        <v>42</v>
      </c>
      <c r="D2720" s="1" t="s">
        <v>22</v>
      </c>
      <c r="E2720" s="1">
        <v>0</v>
      </c>
      <c r="F2720" s="1" t="s">
        <v>23</v>
      </c>
      <c r="G2720">
        <v>0</v>
      </c>
      <c r="H2720" t="str">
        <f>IF(Append1[[#This Row],[number_vmail_messages]]&lt;=10, "Low",
IF(Append1[[#This Row],[number_vmail_messages]]&lt;=25, "Medium", "High"))</f>
        <v>Low</v>
      </c>
      <c r="I2720">
        <v>150.69999999999999</v>
      </c>
      <c r="J2720">
        <v>52</v>
      </c>
      <c r="K2720">
        <v>25.62</v>
      </c>
      <c r="L2720">
        <v>246.7</v>
      </c>
      <c r="M2720">
        <v>96</v>
      </c>
      <c r="N2720">
        <v>20.97</v>
      </c>
      <c r="O2720">
        <v>103.8</v>
      </c>
      <c r="P2720">
        <v>118</v>
      </c>
      <c r="Q2720">
        <v>4.67</v>
      </c>
      <c r="R2720">
        <v>7</v>
      </c>
      <c r="S2720">
        <v>4</v>
      </c>
      <c r="T2720">
        <v>1.89</v>
      </c>
      <c r="U2720" t="str">
        <f>IF(Append1[[#This Row],[total_intl_charge]] &lt;= MEDIAN(Append1[total_intl_charge]), "Low", "High")</f>
        <v>Low</v>
      </c>
      <c r="V2720">
        <v>2</v>
      </c>
      <c r="W2720" t="s">
        <v>23</v>
      </c>
      <c r="X2720" s="1" t="s">
        <v>23</v>
      </c>
      <c r="Y2720">
        <f>IF(Append1[[#This Row],[churn]]="yes", 1,0)</f>
        <v>0</v>
      </c>
      <c r="Z2720" t="str">
        <f>IF(Append1[[#This Row],[total_eve_charge]]&lt;=15,"Low",
IF(Append1[[#This Row],[total_eve_charge]]&lt;=19,"Medium","High"))</f>
        <v>High</v>
      </c>
      <c r="AA2720" s="1" t="str">
        <f>IF(Append1[[#This Row],[total_day_charge]]&gt;30,"Heavy User",
IF(Append1[[#This Row],[total_eve_charge]]&gt;20,"Evening User",
IF(Append1[[#This Row],[total_night_charge]]&gt;10,"Night User","Low User")))</f>
        <v>Evening User</v>
      </c>
    </row>
    <row r="2721" spans="1:27" hidden="1" x14ac:dyDescent="0.3">
      <c r="A2721">
        <v>1970</v>
      </c>
      <c r="B2721" s="1" t="s">
        <v>60</v>
      </c>
      <c r="C2721">
        <v>135</v>
      </c>
      <c r="D2721" s="1" t="s">
        <v>22</v>
      </c>
      <c r="E2721" s="1">
        <v>1</v>
      </c>
      <c r="F2721" s="1" t="s">
        <v>23</v>
      </c>
      <c r="G2721">
        <v>0</v>
      </c>
      <c r="H2721" t="str">
        <f>IF(Append1[[#This Row],[number_vmail_messages]]&lt;=10, "Low",
IF(Append1[[#This Row],[number_vmail_messages]]&lt;=25, "Medium", "High"))</f>
        <v>Low</v>
      </c>
      <c r="I2721">
        <v>186</v>
      </c>
      <c r="J2721">
        <v>107</v>
      </c>
      <c r="K2721">
        <v>31.62</v>
      </c>
      <c r="L2721">
        <v>66</v>
      </c>
      <c r="M2721">
        <v>94</v>
      </c>
      <c r="N2721">
        <v>5.61</v>
      </c>
      <c r="O2721">
        <v>213.1</v>
      </c>
      <c r="P2721">
        <v>105</v>
      </c>
      <c r="Q2721">
        <v>9.59</v>
      </c>
      <c r="R2721">
        <v>12.9</v>
      </c>
      <c r="S2721">
        <v>4</v>
      </c>
      <c r="T2721">
        <v>3.48</v>
      </c>
      <c r="U2721" t="str">
        <f>IF(Append1[[#This Row],[total_intl_charge]] &lt;= MEDIAN(Append1[total_intl_charge]), "Low", "High")</f>
        <v>High</v>
      </c>
      <c r="V2721">
        <v>1</v>
      </c>
      <c r="W2721" t="s">
        <v>23</v>
      </c>
      <c r="X2721" s="1" t="s">
        <v>24</v>
      </c>
      <c r="Y2721">
        <f>IF(Append1[[#This Row],[churn]]="yes", 1,0)</f>
        <v>0</v>
      </c>
      <c r="Z2721" t="str">
        <f>IF(Append1[[#This Row],[total_eve_charge]]&lt;=15,"Low",
IF(Append1[[#This Row],[total_eve_charge]]&lt;=19,"Medium","High"))</f>
        <v>Low</v>
      </c>
      <c r="AA2721" s="1" t="str">
        <f>IF(Append1[[#This Row],[total_day_charge]]&gt;30,"Heavy User",
IF(Append1[[#This Row],[total_eve_charge]]&gt;20,"Evening User",
IF(Append1[[#This Row],[total_night_charge]]&gt;10,"Night User","Low User")))</f>
        <v>Heavy User</v>
      </c>
    </row>
    <row r="2722" spans="1:27" hidden="1" x14ac:dyDescent="0.3">
      <c r="A2722">
        <v>1971</v>
      </c>
      <c r="B2722" s="1" t="s">
        <v>25</v>
      </c>
      <c r="C2722">
        <v>106</v>
      </c>
      <c r="D2722" s="1" t="s">
        <v>22</v>
      </c>
      <c r="E2722" s="1">
        <v>0</v>
      </c>
      <c r="F2722" s="1" t="s">
        <v>23</v>
      </c>
      <c r="G2722">
        <v>0</v>
      </c>
      <c r="H2722" t="str">
        <f>IF(Append1[[#This Row],[number_vmail_messages]]&lt;=10, "Low",
IF(Append1[[#This Row],[number_vmail_messages]]&lt;=25, "Medium", "High"))</f>
        <v>Low</v>
      </c>
      <c r="I2722">
        <v>212.9</v>
      </c>
      <c r="J2722">
        <v>110</v>
      </c>
      <c r="K2722">
        <v>36.19</v>
      </c>
      <c r="L2722">
        <v>187</v>
      </c>
      <c r="M2722">
        <v>69</v>
      </c>
      <c r="N2722">
        <v>15.9</v>
      </c>
      <c r="O2722">
        <v>128.1</v>
      </c>
      <c r="P2722">
        <v>71</v>
      </c>
      <c r="Q2722">
        <v>5.76</v>
      </c>
      <c r="R2722">
        <v>6.3</v>
      </c>
      <c r="S2722">
        <v>3</v>
      </c>
      <c r="T2722">
        <v>1.7</v>
      </c>
      <c r="U2722" t="str">
        <f>IF(Append1[[#This Row],[total_intl_charge]] &lt;= MEDIAN(Append1[total_intl_charge]), "Low", "High")</f>
        <v>Low</v>
      </c>
      <c r="V2722">
        <v>3</v>
      </c>
      <c r="W2722" t="s">
        <v>23</v>
      </c>
      <c r="X2722" s="1" t="s">
        <v>23</v>
      </c>
      <c r="Y2722">
        <f>IF(Append1[[#This Row],[churn]]="yes", 1,0)</f>
        <v>0</v>
      </c>
      <c r="Z2722" t="str">
        <f>IF(Append1[[#This Row],[total_eve_charge]]&lt;=15,"Low",
IF(Append1[[#This Row],[total_eve_charge]]&lt;=19,"Medium","High"))</f>
        <v>Medium</v>
      </c>
      <c r="AA2722" s="1" t="str">
        <f>IF(Append1[[#This Row],[total_day_charge]]&gt;30,"Heavy User",
IF(Append1[[#This Row],[total_eve_charge]]&gt;20,"Evening User",
IF(Append1[[#This Row],[total_night_charge]]&gt;10,"Night User","Low User")))</f>
        <v>Heavy User</v>
      </c>
    </row>
    <row r="2723" spans="1:27" x14ac:dyDescent="0.3">
      <c r="A2723">
        <v>1972</v>
      </c>
      <c r="B2723" s="1" t="s">
        <v>43</v>
      </c>
      <c r="C2723">
        <v>83</v>
      </c>
      <c r="D2723" s="1" t="s">
        <v>22</v>
      </c>
      <c r="E2723" s="1">
        <v>0</v>
      </c>
      <c r="F2723" s="1" t="s">
        <v>24</v>
      </c>
      <c r="G2723">
        <v>30</v>
      </c>
      <c r="H2723" t="str">
        <f>IF(Append1[[#This Row],[number_vmail_messages]]&lt;=10, "Low",
IF(Append1[[#This Row],[number_vmail_messages]]&lt;=25, "Medium", "High"))</f>
        <v>High</v>
      </c>
      <c r="I2723">
        <v>272.5</v>
      </c>
      <c r="J2723">
        <v>105</v>
      </c>
      <c r="K2723">
        <v>46.33</v>
      </c>
      <c r="L2723">
        <v>253</v>
      </c>
      <c r="M2723">
        <v>83</v>
      </c>
      <c r="N2723">
        <v>21.51</v>
      </c>
      <c r="O2723">
        <v>180.8</v>
      </c>
      <c r="P2723">
        <v>123</v>
      </c>
      <c r="Q2723">
        <v>8.14</v>
      </c>
      <c r="R2723">
        <v>8.6999999999999993</v>
      </c>
      <c r="S2723">
        <v>6</v>
      </c>
      <c r="T2723">
        <v>2.35</v>
      </c>
      <c r="U2723" t="str">
        <f>IF(Append1[[#This Row],[total_intl_charge]] &lt;= MEDIAN(Append1[total_intl_charge]), "Low", "High")</f>
        <v>Low</v>
      </c>
      <c r="V2723">
        <v>3</v>
      </c>
      <c r="W2723" t="s">
        <v>23</v>
      </c>
      <c r="X2723" s="1" t="s">
        <v>23</v>
      </c>
      <c r="Y2723">
        <f>IF(Append1[[#This Row],[churn]]="yes", 1,0)</f>
        <v>0</v>
      </c>
      <c r="Z2723" t="str">
        <f>IF(Append1[[#This Row],[total_eve_charge]]&lt;=15,"Low",
IF(Append1[[#This Row],[total_eve_charge]]&lt;=19,"Medium","High"))</f>
        <v>High</v>
      </c>
      <c r="AA2723" s="1" t="str">
        <f>IF(Append1[[#This Row],[total_day_charge]]&gt;30,"Heavy User",
IF(Append1[[#This Row],[total_eve_charge]]&gt;20,"Evening User",
IF(Append1[[#This Row],[total_night_charge]]&gt;10,"Night User","Low User")))</f>
        <v>Heavy User</v>
      </c>
    </row>
    <row r="2724" spans="1:27" hidden="1" x14ac:dyDescent="0.3">
      <c r="A2724">
        <v>1973</v>
      </c>
      <c r="B2724" s="1" t="s">
        <v>70</v>
      </c>
      <c r="C2724">
        <v>110</v>
      </c>
      <c r="D2724" s="1" t="s">
        <v>22</v>
      </c>
      <c r="E2724" s="1">
        <v>0</v>
      </c>
      <c r="F2724" s="1" t="s">
        <v>23</v>
      </c>
      <c r="G2724">
        <v>0</v>
      </c>
      <c r="H2724" t="str">
        <f>IF(Append1[[#This Row],[number_vmail_messages]]&lt;=10, "Low",
IF(Append1[[#This Row],[number_vmail_messages]]&lt;=25, "Medium", "High"))</f>
        <v>Low</v>
      </c>
      <c r="I2724">
        <v>135.1</v>
      </c>
      <c r="J2724">
        <v>109</v>
      </c>
      <c r="K2724">
        <v>22.97</v>
      </c>
      <c r="L2724">
        <v>205.2</v>
      </c>
      <c r="M2724">
        <v>99</v>
      </c>
      <c r="N2724">
        <v>17.440000000000001</v>
      </c>
      <c r="O2724">
        <v>166.3</v>
      </c>
      <c r="P2724">
        <v>119</v>
      </c>
      <c r="Q2724">
        <v>7.48</v>
      </c>
      <c r="R2724">
        <v>11.7</v>
      </c>
      <c r="S2724">
        <v>4</v>
      </c>
      <c r="T2724">
        <v>3.16</v>
      </c>
      <c r="U2724" t="str">
        <f>IF(Append1[[#This Row],[total_intl_charge]] &lt;= MEDIAN(Append1[total_intl_charge]), "Low", "High")</f>
        <v>High</v>
      </c>
      <c r="V2724">
        <v>1</v>
      </c>
      <c r="W2724" t="s">
        <v>23</v>
      </c>
      <c r="X2724" s="1" t="s">
        <v>23</v>
      </c>
      <c r="Y2724">
        <f>IF(Append1[[#This Row],[churn]]="yes", 1,0)</f>
        <v>0</v>
      </c>
      <c r="Z2724" t="str">
        <f>IF(Append1[[#This Row],[total_eve_charge]]&lt;=15,"Low",
IF(Append1[[#This Row],[total_eve_charge]]&lt;=19,"Medium","High"))</f>
        <v>Medium</v>
      </c>
      <c r="AA2724" s="1" t="str">
        <f>IF(Append1[[#This Row],[total_day_charge]]&gt;30,"Heavy User",
IF(Append1[[#This Row],[total_eve_charge]]&gt;20,"Evening User",
IF(Append1[[#This Row],[total_night_charge]]&gt;10,"Night User","Low User")))</f>
        <v>Low User</v>
      </c>
    </row>
    <row r="2725" spans="1:27" hidden="1" x14ac:dyDescent="0.3">
      <c r="A2725">
        <v>1974</v>
      </c>
      <c r="B2725" s="1" t="s">
        <v>68</v>
      </c>
      <c r="C2725">
        <v>153</v>
      </c>
      <c r="D2725" s="1" t="s">
        <v>32</v>
      </c>
      <c r="E2725" s="1">
        <v>0</v>
      </c>
      <c r="F2725" s="1" t="s">
        <v>23</v>
      </c>
      <c r="G2725">
        <v>0</v>
      </c>
      <c r="H2725" t="str">
        <f>IF(Append1[[#This Row],[number_vmail_messages]]&lt;=10, "Low",
IF(Append1[[#This Row],[number_vmail_messages]]&lt;=25, "Medium", "High"))</f>
        <v>Low</v>
      </c>
      <c r="I2725">
        <v>154.6</v>
      </c>
      <c r="J2725">
        <v>56</v>
      </c>
      <c r="K2725">
        <v>26.28</v>
      </c>
      <c r="L2725">
        <v>263</v>
      </c>
      <c r="M2725">
        <v>84</v>
      </c>
      <c r="N2725">
        <v>22.36</v>
      </c>
      <c r="O2725">
        <v>367.7</v>
      </c>
      <c r="P2725">
        <v>89</v>
      </c>
      <c r="Q2725">
        <v>16.55</v>
      </c>
      <c r="R2725">
        <v>15.5</v>
      </c>
      <c r="S2725">
        <v>2</v>
      </c>
      <c r="T2725">
        <v>4.1900000000000004</v>
      </c>
      <c r="U2725" t="str">
        <f>IF(Append1[[#This Row],[total_intl_charge]] &lt;= MEDIAN(Append1[total_intl_charge]), "Low", "High")</f>
        <v>High</v>
      </c>
      <c r="V2725">
        <v>1</v>
      </c>
      <c r="W2725" t="s">
        <v>23</v>
      </c>
      <c r="X2725" s="1" t="s">
        <v>23</v>
      </c>
      <c r="Y2725">
        <f>IF(Append1[[#This Row],[churn]]="yes", 1,0)</f>
        <v>0</v>
      </c>
      <c r="Z2725" t="str">
        <f>IF(Append1[[#This Row],[total_eve_charge]]&lt;=15,"Low",
IF(Append1[[#This Row],[total_eve_charge]]&lt;=19,"Medium","High"))</f>
        <v>High</v>
      </c>
      <c r="AA2725" s="1" t="str">
        <f>IF(Append1[[#This Row],[total_day_charge]]&gt;30,"Heavy User",
IF(Append1[[#This Row],[total_eve_charge]]&gt;20,"Evening User",
IF(Append1[[#This Row],[total_night_charge]]&gt;10,"Night User","Low User")))</f>
        <v>Evening User</v>
      </c>
    </row>
    <row r="2726" spans="1:27" x14ac:dyDescent="0.3">
      <c r="A2726">
        <v>1975</v>
      </c>
      <c r="B2726" s="1" t="s">
        <v>33</v>
      </c>
      <c r="C2726">
        <v>109</v>
      </c>
      <c r="D2726" s="1" t="s">
        <v>26</v>
      </c>
      <c r="E2726" s="1">
        <v>0</v>
      </c>
      <c r="F2726" s="1" t="s">
        <v>24</v>
      </c>
      <c r="G2726">
        <v>35</v>
      </c>
      <c r="H2726" t="str">
        <f>IF(Append1[[#This Row],[number_vmail_messages]]&lt;=10, "Low",
IF(Append1[[#This Row],[number_vmail_messages]]&lt;=25, "Medium", "High"))</f>
        <v>High</v>
      </c>
      <c r="I2726">
        <v>230.5</v>
      </c>
      <c r="J2726">
        <v>116</v>
      </c>
      <c r="K2726">
        <v>39.19</v>
      </c>
      <c r="L2726">
        <v>265.8</v>
      </c>
      <c r="M2726">
        <v>130</v>
      </c>
      <c r="N2726">
        <v>22.59</v>
      </c>
      <c r="O2726">
        <v>269.7</v>
      </c>
      <c r="P2726">
        <v>69</v>
      </c>
      <c r="Q2726">
        <v>12.14</v>
      </c>
      <c r="R2726">
        <v>10.6</v>
      </c>
      <c r="S2726">
        <v>6</v>
      </c>
      <c r="T2726">
        <v>2.86</v>
      </c>
      <c r="U2726" t="str">
        <f>IF(Append1[[#This Row],[total_intl_charge]] &lt;= MEDIAN(Append1[total_intl_charge]), "Low", "High")</f>
        <v>High</v>
      </c>
      <c r="V2726">
        <v>5</v>
      </c>
      <c r="W2726" t="s">
        <v>23</v>
      </c>
      <c r="X2726" s="1" t="s">
        <v>23</v>
      </c>
      <c r="Y2726">
        <f>IF(Append1[[#This Row],[churn]]="yes", 1,0)</f>
        <v>0</v>
      </c>
      <c r="Z2726" t="str">
        <f>IF(Append1[[#This Row],[total_eve_charge]]&lt;=15,"Low",
IF(Append1[[#This Row],[total_eve_charge]]&lt;=19,"Medium","High"))</f>
        <v>High</v>
      </c>
      <c r="AA2726" s="1" t="str">
        <f>IF(Append1[[#This Row],[total_day_charge]]&gt;30,"Heavy User",
IF(Append1[[#This Row],[total_eve_charge]]&gt;20,"Evening User",
IF(Append1[[#This Row],[total_night_charge]]&gt;10,"Night User","Low User")))</f>
        <v>Heavy User</v>
      </c>
    </row>
    <row r="2727" spans="1:27" hidden="1" x14ac:dyDescent="0.3">
      <c r="A2727">
        <v>1976</v>
      </c>
      <c r="B2727" s="1" t="s">
        <v>45</v>
      </c>
      <c r="C2727">
        <v>31</v>
      </c>
      <c r="D2727" s="1" t="s">
        <v>26</v>
      </c>
      <c r="E2727" s="1">
        <v>0</v>
      </c>
      <c r="F2727" s="1" t="s">
        <v>23</v>
      </c>
      <c r="G2727">
        <v>0</v>
      </c>
      <c r="H2727" t="str">
        <f>IF(Append1[[#This Row],[number_vmail_messages]]&lt;=10, "Low",
IF(Append1[[#This Row],[number_vmail_messages]]&lt;=25, "Medium", "High"))</f>
        <v>Low</v>
      </c>
      <c r="I2727">
        <v>165.4</v>
      </c>
      <c r="J2727">
        <v>84</v>
      </c>
      <c r="K2727">
        <v>28.12</v>
      </c>
      <c r="L2727">
        <v>203.7</v>
      </c>
      <c r="M2727">
        <v>107</v>
      </c>
      <c r="N2727">
        <v>17.309999999999999</v>
      </c>
      <c r="O2727">
        <v>201.7</v>
      </c>
      <c r="P2727">
        <v>65</v>
      </c>
      <c r="Q2727">
        <v>9.08</v>
      </c>
      <c r="R2727">
        <v>8.1999999999999993</v>
      </c>
      <c r="S2727">
        <v>1</v>
      </c>
      <c r="T2727">
        <v>2.21</v>
      </c>
      <c r="U2727" t="str">
        <f>IF(Append1[[#This Row],[total_intl_charge]] &lt;= MEDIAN(Append1[total_intl_charge]), "Low", "High")</f>
        <v>Low</v>
      </c>
      <c r="V2727">
        <v>1</v>
      </c>
      <c r="W2727" t="s">
        <v>23</v>
      </c>
      <c r="X2727" s="1" t="s">
        <v>23</v>
      </c>
      <c r="Y2727">
        <f>IF(Append1[[#This Row],[churn]]="yes", 1,0)</f>
        <v>0</v>
      </c>
      <c r="Z2727" t="str">
        <f>IF(Append1[[#This Row],[total_eve_charge]]&lt;=15,"Low",
IF(Append1[[#This Row],[total_eve_charge]]&lt;=19,"Medium","High"))</f>
        <v>Medium</v>
      </c>
      <c r="AA2727" s="1" t="str">
        <f>IF(Append1[[#This Row],[total_day_charge]]&gt;30,"Heavy User",
IF(Append1[[#This Row],[total_eve_charge]]&gt;20,"Evening User",
IF(Append1[[#This Row],[total_night_charge]]&gt;10,"Night User","Low User")))</f>
        <v>Low User</v>
      </c>
    </row>
    <row r="2728" spans="1:27" hidden="1" x14ac:dyDescent="0.3">
      <c r="A2728">
        <v>1977</v>
      </c>
      <c r="B2728" s="1" t="s">
        <v>31</v>
      </c>
      <c r="C2728">
        <v>124</v>
      </c>
      <c r="D2728" s="1" t="s">
        <v>26</v>
      </c>
      <c r="E2728" s="1">
        <v>0</v>
      </c>
      <c r="F2728" s="1" t="s">
        <v>23</v>
      </c>
      <c r="G2728">
        <v>0</v>
      </c>
      <c r="H2728" t="str">
        <f>IF(Append1[[#This Row],[number_vmail_messages]]&lt;=10, "Low",
IF(Append1[[#This Row],[number_vmail_messages]]&lt;=25, "Medium", "High"))</f>
        <v>Low</v>
      </c>
      <c r="I2728">
        <v>143.30000000000001</v>
      </c>
      <c r="J2728">
        <v>120</v>
      </c>
      <c r="K2728">
        <v>24.36</v>
      </c>
      <c r="L2728">
        <v>230.7</v>
      </c>
      <c r="M2728">
        <v>111</v>
      </c>
      <c r="N2728">
        <v>19.61</v>
      </c>
      <c r="O2728">
        <v>214.3</v>
      </c>
      <c r="P2728">
        <v>91</v>
      </c>
      <c r="Q2728">
        <v>9.64</v>
      </c>
      <c r="R2728">
        <v>7.8</v>
      </c>
      <c r="S2728">
        <v>2</v>
      </c>
      <c r="T2728">
        <v>2.11</v>
      </c>
      <c r="U2728" t="str">
        <f>IF(Append1[[#This Row],[total_intl_charge]] &lt;= MEDIAN(Append1[total_intl_charge]), "Low", "High")</f>
        <v>Low</v>
      </c>
      <c r="V2728">
        <v>4</v>
      </c>
      <c r="W2728" t="s">
        <v>24</v>
      </c>
      <c r="X2728" s="1" t="s">
        <v>23</v>
      </c>
      <c r="Y2728">
        <f>IF(Append1[[#This Row],[churn]]="yes", 1,0)</f>
        <v>1</v>
      </c>
      <c r="Z2728" t="str">
        <f>IF(Append1[[#This Row],[total_eve_charge]]&lt;=15,"Low",
IF(Append1[[#This Row],[total_eve_charge]]&lt;=19,"Medium","High"))</f>
        <v>High</v>
      </c>
      <c r="AA2728" s="1" t="str">
        <f>IF(Append1[[#This Row],[total_day_charge]]&gt;30,"Heavy User",
IF(Append1[[#This Row],[total_eve_charge]]&gt;20,"Evening User",
IF(Append1[[#This Row],[total_night_charge]]&gt;10,"Night User","Low User")))</f>
        <v>Low User</v>
      </c>
    </row>
    <row r="2729" spans="1:27" hidden="1" x14ac:dyDescent="0.3">
      <c r="A2729">
        <v>1978</v>
      </c>
      <c r="B2729" s="1" t="s">
        <v>48</v>
      </c>
      <c r="C2729">
        <v>110</v>
      </c>
      <c r="D2729" s="1" t="s">
        <v>22</v>
      </c>
      <c r="E2729" s="1">
        <v>0</v>
      </c>
      <c r="F2729" s="1" t="s">
        <v>23</v>
      </c>
      <c r="G2729">
        <v>0</v>
      </c>
      <c r="H2729" t="str">
        <f>IF(Append1[[#This Row],[number_vmail_messages]]&lt;=10, "Low",
IF(Append1[[#This Row],[number_vmail_messages]]&lt;=25, "Medium", "High"))</f>
        <v>Low</v>
      </c>
      <c r="I2729">
        <v>271.10000000000002</v>
      </c>
      <c r="J2729">
        <v>108</v>
      </c>
      <c r="K2729">
        <v>46.09</v>
      </c>
      <c r="L2729">
        <v>237</v>
      </c>
      <c r="M2729">
        <v>122</v>
      </c>
      <c r="N2729">
        <v>20.149999999999999</v>
      </c>
      <c r="O2729">
        <v>239.9</v>
      </c>
      <c r="P2729">
        <v>122</v>
      </c>
      <c r="Q2729">
        <v>10.8</v>
      </c>
      <c r="R2729">
        <v>9.8000000000000007</v>
      </c>
      <c r="S2729">
        <v>5</v>
      </c>
      <c r="T2729">
        <v>2.65</v>
      </c>
      <c r="U2729" t="str">
        <f>IF(Append1[[#This Row],[total_intl_charge]] &lt;= MEDIAN(Append1[total_intl_charge]), "Low", "High")</f>
        <v>Low</v>
      </c>
      <c r="V2729">
        <v>2</v>
      </c>
      <c r="W2729" t="s">
        <v>24</v>
      </c>
      <c r="X2729" s="1" t="s">
        <v>23</v>
      </c>
      <c r="Y2729">
        <f>IF(Append1[[#This Row],[churn]]="yes", 1,0)</f>
        <v>1</v>
      </c>
      <c r="Z2729" t="str">
        <f>IF(Append1[[#This Row],[total_eve_charge]]&lt;=15,"Low",
IF(Append1[[#This Row],[total_eve_charge]]&lt;=19,"Medium","High"))</f>
        <v>High</v>
      </c>
      <c r="AA2729" s="1" t="str">
        <f>IF(Append1[[#This Row],[total_day_charge]]&gt;30,"Heavy User",
IF(Append1[[#This Row],[total_eve_charge]]&gt;20,"Evening User",
IF(Append1[[#This Row],[total_night_charge]]&gt;10,"Night User","Low User")))</f>
        <v>Heavy User</v>
      </c>
    </row>
    <row r="2730" spans="1:27" hidden="1" x14ac:dyDescent="0.3">
      <c r="A2730">
        <v>1979</v>
      </c>
      <c r="B2730" s="1" t="s">
        <v>54</v>
      </c>
      <c r="C2730">
        <v>124</v>
      </c>
      <c r="D2730" s="1" t="s">
        <v>22</v>
      </c>
      <c r="E2730" s="1">
        <v>0</v>
      </c>
      <c r="F2730" s="1" t="s">
        <v>23</v>
      </c>
      <c r="G2730">
        <v>0</v>
      </c>
      <c r="H2730" t="str">
        <f>IF(Append1[[#This Row],[number_vmail_messages]]&lt;=10, "Low",
IF(Append1[[#This Row],[number_vmail_messages]]&lt;=25, "Medium", "High"))</f>
        <v>Low</v>
      </c>
      <c r="I2730">
        <v>253.5</v>
      </c>
      <c r="J2730">
        <v>104</v>
      </c>
      <c r="K2730">
        <v>43.1</v>
      </c>
      <c r="L2730">
        <v>117.9</v>
      </c>
      <c r="M2730">
        <v>123</v>
      </c>
      <c r="N2730">
        <v>10.02</v>
      </c>
      <c r="O2730">
        <v>248.5</v>
      </c>
      <c r="P2730">
        <v>104</v>
      </c>
      <c r="Q2730">
        <v>11.18</v>
      </c>
      <c r="R2730">
        <v>14</v>
      </c>
      <c r="S2730">
        <v>2</v>
      </c>
      <c r="T2730">
        <v>3.78</v>
      </c>
      <c r="U2730" t="str">
        <f>IF(Append1[[#This Row],[total_intl_charge]] &lt;= MEDIAN(Append1[total_intl_charge]), "Low", "High")</f>
        <v>High</v>
      </c>
      <c r="V2730">
        <v>0</v>
      </c>
      <c r="W2730" t="s">
        <v>23</v>
      </c>
      <c r="X2730" s="1" t="s">
        <v>23</v>
      </c>
      <c r="Y2730">
        <f>IF(Append1[[#This Row],[churn]]="yes", 1,0)</f>
        <v>0</v>
      </c>
      <c r="Z2730" t="str">
        <f>IF(Append1[[#This Row],[total_eve_charge]]&lt;=15,"Low",
IF(Append1[[#This Row],[total_eve_charge]]&lt;=19,"Medium","High"))</f>
        <v>Low</v>
      </c>
      <c r="AA2730" s="1" t="str">
        <f>IF(Append1[[#This Row],[total_day_charge]]&gt;30,"Heavy User",
IF(Append1[[#This Row],[total_eve_charge]]&gt;20,"Evening User",
IF(Append1[[#This Row],[total_night_charge]]&gt;10,"Night User","Low User")))</f>
        <v>Heavy User</v>
      </c>
    </row>
    <row r="2731" spans="1:27" hidden="1" x14ac:dyDescent="0.3">
      <c r="A2731">
        <v>1980</v>
      </c>
      <c r="B2731" s="1" t="s">
        <v>44</v>
      </c>
      <c r="C2731">
        <v>82</v>
      </c>
      <c r="D2731" s="1" t="s">
        <v>22</v>
      </c>
      <c r="E2731" s="1">
        <v>0</v>
      </c>
      <c r="F2731" s="1" t="s">
        <v>23</v>
      </c>
      <c r="G2731">
        <v>0</v>
      </c>
      <c r="H2731" t="str">
        <f>IF(Append1[[#This Row],[number_vmail_messages]]&lt;=10, "Low",
IF(Append1[[#This Row],[number_vmail_messages]]&lt;=25, "Medium", "High"))</f>
        <v>Low</v>
      </c>
      <c r="I2731">
        <v>167.1</v>
      </c>
      <c r="J2731">
        <v>77</v>
      </c>
      <c r="K2731">
        <v>28.41</v>
      </c>
      <c r="L2731">
        <v>131.80000000000001</v>
      </c>
      <c r="M2731">
        <v>79</v>
      </c>
      <c r="N2731">
        <v>11.2</v>
      </c>
      <c r="O2731">
        <v>187.4</v>
      </c>
      <c r="P2731">
        <v>98</v>
      </c>
      <c r="Q2731">
        <v>8.43</v>
      </c>
      <c r="R2731">
        <v>9.4</v>
      </c>
      <c r="S2731">
        <v>1</v>
      </c>
      <c r="T2731">
        <v>2.54</v>
      </c>
      <c r="U2731" t="str">
        <f>IF(Append1[[#This Row],[total_intl_charge]] &lt;= MEDIAN(Append1[total_intl_charge]), "Low", "High")</f>
        <v>Low</v>
      </c>
      <c r="V2731">
        <v>6</v>
      </c>
      <c r="W2731" t="s">
        <v>24</v>
      </c>
      <c r="X2731" s="1" t="s">
        <v>23</v>
      </c>
      <c r="Y2731">
        <f>IF(Append1[[#This Row],[churn]]="yes", 1,0)</f>
        <v>1</v>
      </c>
      <c r="Z2731" t="str">
        <f>IF(Append1[[#This Row],[total_eve_charge]]&lt;=15,"Low",
IF(Append1[[#This Row],[total_eve_charge]]&lt;=19,"Medium","High"))</f>
        <v>Low</v>
      </c>
      <c r="AA2731" s="1" t="str">
        <f>IF(Append1[[#This Row],[total_day_charge]]&gt;30,"Heavy User",
IF(Append1[[#This Row],[total_eve_charge]]&gt;20,"Evening User",
IF(Append1[[#This Row],[total_night_charge]]&gt;10,"Night User","Low User")))</f>
        <v>Low User</v>
      </c>
    </row>
    <row r="2732" spans="1:27" hidden="1" x14ac:dyDescent="0.3">
      <c r="A2732">
        <v>1981</v>
      </c>
      <c r="B2732" s="1" t="s">
        <v>57</v>
      </c>
      <c r="C2732">
        <v>69</v>
      </c>
      <c r="D2732" s="1" t="s">
        <v>26</v>
      </c>
      <c r="E2732" s="1">
        <v>0</v>
      </c>
      <c r="F2732" s="1" t="s">
        <v>23</v>
      </c>
      <c r="G2732">
        <v>0</v>
      </c>
      <c r="H2732" t="str">
        <f>IF(Append1[[#This Row],[number_vmail_messages]]&lt;=10, "Low",
IF(Append1[[#This Row],[number_vmail_messages]]&lt;=25, "Medium", "High"))</f>
        <v>Low</v>
      </c>
      <c r="I2732">
        <v>135.4</v>
      </c>
      <c r="J2732">
        <v>101</v>
      </c>
      <c r="K2732">
        <v>23.02</v>
      </c>
      <c r="L2732">
        <v>238.1</v>
      </c>
      <c r="M2732">
        <v>124</v>
      </c>
      <c r="N2732">
        <v>20.239999999999998</v>
      </c>
      <c r="O2732">
        <v>195.6</v>
      </c>
      <c r="P2732">
        <v>102</v>
      </c>
      <c r="Q2732">
        <v>8.8000000000000007</v>
      </c>
      <c r="R2732">
        <v>10.6</v>
      </c>
      <c r="S2732">
        <v>2</v>
      </c>
      <c r="T2732">
        <v>2.86</v>
      </c>
      <c r="U2732" t="str">
        <f>IF(Append1[[#This Row],[total_intl_charge]] &lt;= MEDIAN(Append1[total_intl_charge]), "Low", "High")</f>
        <v>High</v>
      </c>
      <c r="V2732">
        <v>1</v>
      </c>
      <c r="W2732" t="s">
        <v>23</v>
      </c>
      <c r="X2732" s="1" t="s">
        <v>23</v>
      </c>
      <c r="Y2732">
        <f>IF(Append1[[#This Row],[churn]]="yes", 1,0)</f>
        <v>0</v>
      </c>
      <c r="Z2732" t="str">
        <f>IF(Append1[[#This Row],[total_eve_charge]]&lt;=15,"Low",
IF(Append1[[#This Row],[total_eve_charge]]&lt;=19,"Medium","High"))</f>
        <v>High</v>
      </c>
      <c r="AA2732" s="1" t="str">
        <f>IF(Append1[[#This Row],[total_day_charge]]&gt;30,"Heavy User",
IF(Append1[[#This Row],[total_eve_charge]]&gt;20,"Evening User",
IF(Append1[[#This Row],[total_night_charge]]&gt;10,"Night User","Low User")))</f>
        <v>Evening User</v>
      </c>
    </row>
    <row r="2733" spans="1:27" hidden="1" x14ac:dyDescent="0.3">
      <c r="A2733">
        <v>1982</v>
      </c>
      <c r="B2733" s="1" t="s">
        <v>45</v>
      </c>
      <c r="C2733">
        <v>103</v>
      </c>
      <c r="D2733" s="1" t="s">
        <v>22</v>
      </c>
      <c r="E2733" s="1">
        <v>0</v>
      </c>
      <c r="F2733" s="1" t="s">
        <v>23</v>
      </c>
      <c r="G2733">
        <v>0</v>
      </c>
      <c r="H2733" t="str">
        <f>IF(Append1[[#This Row],[number_vmail_messages]]&lt;=10, "Low",
IF(Append1[[#This Row],[number_vmail_messages]]&lt;=25, "Medium", "High"))</f>
        <v>Low</v>
      </c>
      <c r="I2733">
        <v>158.69999999999999</v>
      </c>
      <c r="J2733">
        <v>90</v>
      </c>
      <c r="K2733">
        <v>26.98</v>
      </c>
      <c r="L2733">
        <v>198.4</v>
      </c>
      <c r="M2733">
        <v>117</v>
      </c>
      <c r="N2733">
        <v>16.86</v>
      </c>
      <c r="O2733">
        <v>181.1</v>
      </c>
      <c r="P2733">
        <v>76</v>
      </c>
      <c r="Q2733">
        <v>8.15</v>
      </c>
      <c r="R2733">
        <v>10.5</v>
      </c>
      <c r="S2733">
        <v>4</v>
      </c>
      <c r="T2733">
        <v>2.84</v>
      </c>
      <c r="U2733" t="str">
        <f>IF(Append1[[#This Row],[total_intl_charge]] &lt;= MEDIAN(Append1[total_intl_charge]), "Low", "High")</f>
        <v>High</v>
      </c>
      <c r="V2733">
        <v>1</v>
      </c>
      <c r="W2733" t="s">
        <v>23</v>
      </c>
      <c r="X2733" s="1" t="s">
        <v>23</v>
      </c>
      <c r="Y2733">
        <f>IF(Append1[[#This Row],[churn]]="yes", 1,0)</f>
        <v>0</v>
      </c>
      <c r="Z2733" t="str">
        <f>IF(Append1[[#This Row],[total_eve_charge]]&lt;=15,"Low",
IF(Append1[[#This Row],[total_eve_charge]]&lt;=19,"Medium","High"))</f>
        <v>Medium</v>
      </c>
      <c r="AA2733" s="1" t="str">
        <f>IF(Append1[[#This Row],[total_day_charge]]&gt;30,"Heavy User",
IF(Append1[[#This Row],[total_eve_charge]]&gt;20,"Evening User",
IF(Append1[[#This Row],[total_night_charge]]&gt;10,"Night User","Low User")))</f>
        <v>Low User</v>
      </c>
    </row>
    <row r="2734" spans="1:27" hidden="1" x14ac:dyDescent="0.3">
      <c r="A2734">
        <v>1983</v>
      </c>
      <c r="B2734" s="1" t="s">
        <v>58</v>
      </c>
      <c r="C2734">
        <v>16</v>
      </c>
      <c r="D2734" s="1" t="s">
        <v>26</v>
      </c>
      <c r="E2734" s="1">
        <v>0</v>
      </c>
      <c r="F2734" s="1" t="s">
        <v>23</v>
      </c>
      <c r="G2734">
        <v>0</v>
      </c>
      <c r="H2734" t="str">
        <f>IF(Append1[[#This Row],[number_vmail_messages]]&lt;=10, "Low",
IF(Append1[[#This Row],[number_vmail_messages]]&lt;=25, "Medium", "High"))</f>
        <v>Low</v>
      </c>
      <c r="I2734">
        <v>144.80000000000001</v>
      </c>
      <c r="J2734">
        <v>84</v>
      </c>
      <c r="K2734">
        <v>24.62</v>
      </c>
      <c r="L2734">
        <v>164.9</v>
      </c>
      <c r="M2734">
        <v>141</v>
      </c>
      <c r="N2734">
        <v>14.02</v>
      </c>
      <c r="O2734">
        <v>231.5</v>
      </c>
      <c r="P2734">
        <v>75</v>
      </c>
      <c r="Q2734">
        <v>10.42</v>
      </c>
      <c r="R2734">
        <v>8.1999999999999993</v>
      </c>
      <c r="S2734">
        <v>4</v>
      </c>
      <c r="T2734">
        <v>2.21</v>
      </c>
      <c r="U2734" t="str">
        <f>IF(Append1[[#This Row],[total_intl_charge]] &lt;= MEDIAN(Append1[total_intl_charge]), "Low", "High")</f>
        <v>Low</v>
      </c>
      <c r="V2734">
        <v>2</v>
      </c>
      <c r="W2734" t="s">
        <v>23</v>
      </c>
      <c r="X2734" s="1" t="s">
        <v>23</v>
      </c>
      <c r="Y2734">
        <f>IF(Append1[[#This Row],[churn]]="yes", 1,0)</f>
        <v>0</v>
      </c>
      <c r="Z2734" t="str">
        <f>IF(Append1[[#This Row],[total_eve_charge]]&lt;=15,"Low",
IF(Append1[[#This Row],[total_eve_charge]]&lt;=19,"Medium","High"))</f>
        <v>Low</v>
      </c>
      <c r="AA2734" s="1" t="str">
        <f>IF(Append1[[#This Row],[total_day_charge]]&gt;30,"Heavy User",
IF(Append1[[#This Row],[total_eve_charge]]&gt;20,"Evening User",
IF(Append1[[#This Row],[total_night_charge]]&gt;10,"Night User","Low User")))</f>
        <v>Night User</v>
      </c>
    </row>
    <row r="2735" spans="1:27" hidden="1" x14ac:dyDescent="0.3">
      <c r="A2735">
        <v>1984</v>
      </c>
      <c r="B2735" s="1" t="s">
        <v>25</v>
      </c>
      <c r="C2735">
        <v>119</v>
      </c>
      <c r="D2735" s="1" t="s">
        <v>22</v>
      </c>
      <c r="E2735" s="1">
        <v>0</v>
      </c>
      <c r="F2735" s="1" t="s">
        <v>23</v>
      </c>
      <c r="G2735">
        <v>0</v>
      </c>
      <c r="H2735" t="str">
        <f>IF(Append1[[#This Row],[number_vmail_messages]]&lt;=10, "Low",
IF(Append1[[#This Row],[number_vmail_messages]]&lt;=25, "Medium", "High"))</f>
        <v>Low</v>
      </c>
      <c r="I2735">
        <v>98.8</v>
      </c>
      <c r="J2735">
        <v>97</v>
      </c>
      <c r="K2735">
        <v>16.8</v>
      </c>
      <c r="L2735">
        <v>146.9</v>
      </c>
      <c r="M2735">
        <v>68</v>
      </c>
      <c r="N2735">
        <v>12.49</v>
      </c>
      <c r="O2735">
        <v>190.7</v>
      </c>
      <c r="P2735">
        <v>105</v>
      </c>
      <c r="Q2735">
        <v>8.58</v>
      </c>
      <c r="R2735">
        <v>10</v>
      </c>
      <c r="S2735">
        <v>4</v>
      </c>
      <c r="T2735">
        <v>2.7</v>
      </c>
      <c r="U2735" t="str">
        <f>IF(Append1[[#This Row],[total_intl_charge]] &lt;= MEDIAN(Append1[total_intl_charge]), "Low", "High")</f>
        <v>Low</v>
      </c>
      <c r="V2735">
        <v>3</v>
      </c>
      <c r="W2735" t="s">
        <v>23</v>
      </c>
      <c r="X2735" s="1" t="s">
        <v>23</v>
      </c>
      <c r="Y2735">
        <f>IF(Append1[[#This Row],[churn]]="yes", 1,0)</f>
        <v>0</v>
      </c>
      <c r="Z2735" t="str">
        <f>IF(Append1[[#This Row],[total_eve_charge]]&lt;=15,"Low",
IF(Append1[[#This Row],[total_eve_charge]]&lt;=19,"Medium","High"))</f>
        <v>Low</v>
      </c>
      <c r="AA2735" s="1" t="str">
        <f>IF(Append1[[#This Row],[total_day_charge]]&gt;30,"Heavy User",
IF(Append1[[#This Row],[total_eve_charge]]&gt;20,"Evening User",
IF(Append1[[#This Row],[total_night_charge]]&gt;10,"Night User","Low User")))</f>
        <v>Low User</v>
      </c>
    </row>
    <row r="2736" spans="1:27" hidden="1" x14ac:dyDescent="0.3">
      <c r="A2736">
        <v>1985</v>
      </c>
      <c r="B2736" s="1" t="s">
        <v>38</v>
      </c>
      <c r="C2736">
        <v>124</v>
      </c>
      <c r="D2736" s="1" t="s">
        <v>26</v>
      </c>
      <c r="E2736" s="1">
        <v>1</v>
      </c>
      <c r="F2736" s="1" t="s">
        <v>23</v>
      </c>
      <c r="G2736">
        <v>0</v>
      </c>
      <c r="H2736" t="str">
        <f>IF(Append1[[#This Row],[number_vmail_messages]]&lt;=10, "Low",
IF(Append1[[#This Row],[number_vmail_messages]]&lt;=25, "Medium", "High"))</f>
        <v>Low</v>
      </c>
      <c r="I2736">
        <v>157.80000000000001</v>
      </c>
      <c r="J2736">
        <v>71</v>
      </c>
      <c r="K2736">
        <v>26.83</v>
      </c>
      <c r="L2736">
        <v>203.2</v>
      </c>
      <c r="M2736">
        <v>114</v>
      </c>
      <c r="N2736">
        <v>17.27</v>
      </c>
      <c r="O2736">
        <v>168.7</v>
      </c>
      <c r="P2736">
        <v>82</v>
      </c>
      <c r="Q2736">
        <v>7.59</v>
      </c>
      <c r="R2736">
        <v>10</v>
      </c>
      <c r="S2736">
        <v>2</v>
      </c>
      <c r="T2736">
        <v>2.7</v>
      </c>
      <c r="U2736" t="str">
        <f>IF(Append1[[#This Row],[total_intl_charge]] &lt;= MEDIAN(Append1[total_intl_charge]), "Low", "High")</f>
        <v>Low</v>
      </c>
      <c r="V2736">
        <v>3</v>
      </c>
      <c r="W2736" t="s">
        <v>24</v>
      </c>
      <c r="X2736" s="1" t="s">
        <v>24</v>
      </c>
      <c r="Y2736">
        <f>IF(Append1[[#This Row],[churn]]="yes", 1,0)</f>
        <v>1</v>
      </c>
      <c r="Z2736" t="str">
        <f>IF(Append1[[#This Row],[total_eve_charge]]&lt;=15,"Low",
IF(Append1[[#This Row],[total_eve_charge]]&lt;=19,"Medium","High"))</f>
        <v>Medium</v>
      </c>
      <c r="AA2736" s="1" t="str">
        <f>IF(Append1[[#This Row],[total_day_charge]]&gt;30,"Heavy User",
IF(Append1[[#This Row],[total_eve_charge]]&gt;20,"Evening User",
IF(Append1[[#This Row],[total_night_charge]]&gt;10,"Night User","Low User")))</f>
        <v>Low User</v>
      </c>
    </row>
    <row r="2737" spans="1:27" x14ac:dyDescent="0.3">
      <c r="A2737">
        <v>1986</v>
      </c>
      <c r="B2737" s="1" t="s">
        <v>44</v>
      </c>
      <c r="C2737">
        <v>122</v>
      </c>
      <c r="D2737" s="1" t="s">
        <v>22</v>
      </c>
      <c r="E2737" s="1">
        <v>0</v>
      </c>
      <c r="F2737" s="1" t="s">
        <v>24</v>
      </c>
      <c r="G2737">
        <v>37</v>
      </c>
      <c r="H2737" t="str">
        <f>IF(Append1[[#This Row],[number_vmail_messages]]&lt;=10, "Low",
IF(Append1[[#This Row],[number_vmail_messages]]&lt;=25, "Medium", "High"))</f>
        <v>High</v>
      </c>
      <c r="I2737">
        <v>163</v>
      </c>
      <c r="J2737">
        <v>107</v>
      </c>
      <c r="K2737">
        <v>27.71</v>
      </c>
      <c r="L2737">
        <v>312.8</v>
      </c>
      <c r="M2737">
        <v>118</v>
      </c>
      <c r="N2737">
        <v>26.59</v>
      </c>
      <c r="O2737">
        <v>200</v>
      </c>
      <c r="P2737">
        <v>85</v>
      </c>
      <c r="Q2737">
        <v>9</v>
      </c>
      <c r="R2737">
        <v>11.6</v>
      </c>
      <c r="S2737">
        <v>5</v>
      </c>
      <c r="T2737">
        <v>3.13</v>
      </c>
      <c r="U2737" t="str">
        <f>IF(Append1[[#This Row],[total_intl_charge]] &lt;= MEDIAN(Append1[total_intl_charge]), "Low", "High")</f>
        <v>High</v>
      </c>
      <c r="V2737">
        <v>1</v>
      </c>
      <c r="W2737" t="s">
        <v>23</v>
      </c>
      <c r="X2737" s="1" t="s">
        <v>23</v>
      </c>
      <c r="Y2737">
        <f>IF(Append1[[#This Row],[churn]]="yes", 1,0)</f>
        <v>0</v>
      </c>
      <c r="Z2737" t="str">
        <f>IF(Append1[[#This Row],[total_eve_charge]]&lt;=15,"Low",
IF(Append1[[#This Row],[total_eve_charge]]&lt;=19,"Medium","High"))</f>
        <v>High</v>
      </c>
      <c r="AA2737" s="1" t="str">
        <f>IF(Append1[[#This Row],[total_day_charge]]&gt;30,"Heavy User",
IF(Append1[[#This Row],[total_eve_charge]]&gt;20,"Evening User",
IF(Append1[[#This Row],[total_night_charge]]&gt;10,"Night User","Low User")))</f>
        <v>Evening User</v>
      </c>
    </row>
    <row r="2738" spans="1:27" hidden="1" x14ac:dyDescent="0.3">
      <c r="A2738">
        <v>1987</v>
      </c>
      <c r="B2738" s="1" t="s">
        <v>55</v>
      </c>
      <c r="C2738">
        <v>139</v>
      </c>
      <c r="D2738" s="1" t="s">
        <v>22</v>
      </c>
      <c r="E2738" s="1">
        <v>0</v>
      </c>
      <c r="F2738" s="1" t="s">
        <v>23</v>
      </c>
      <c r="G2738">
        <v>0</v>
      </c>
      <c r="H2738" t="str">
        <f>IF(Append1[[#This Row],[number_vmail_messages]]&lt;=10, "Low",
IF(Append1[[#This Row],[number_vmail_messages]]&lt;=25, "Medium", "High"))</f>
        <v>Low</v>
      </c>
      <c r="I2738">
        <v>181.6</v>
      </c>
      <c r="J2738">
        <v>119</v>
      </c>
      <c r="K2738">
        <v>30.87</v>
      </c>
      <c r="L2738">
        <v>335.7</v>
      </c>
      <c r="M2738">
        <v>118</v>
      </c>
      <c r="N2738">
        <v>28.53</v>
      </c>
      <c r="O2738">
        <v>149.80000000000001</v>
      </c>
      <c r="P2738">
        <v>64</v>
      </c>
      <c r="Q2738">
        <v>6.74</v>
      </c>
      <c r="R2738">
        <v>8.3000000000000007</v>
      </c>
      <c r="S2738">
        <v>6</v>
      </c>
      <c r="T2738">
        <v>2.2400000000000002</v>
      </c>
      <c r="U2738" t="str">
        <f>IF(Append1[[#This Row],[total_intl_charge]] &lt;= MEDIAN(Append1[total_intl_charge]), "Low", "High")</f>
        <v>Low</v>
      </c>
      <c r="V2738">
        <v>4</v>
      </c>
      <c r="W2738" t="s">
        <v>23</v>
      </c>
      <c r="X2738" s="1" t="s">
        <v>23</v>
      </c>
      <c r="Y2738">
        <f>IF(Append1[[#This Row],[churn]]="yes", 1,0)</f>
        <v>0</v>
      </c>
      <c r="Z2738" t="str">
        <f>IF(Append1[[#This Row],[total_eve_charge]]&lt;=15,"Low",
IF(Append1[[#This Row],[total_eve_charge]]&lt;=19,"Medium","High"))</f>
        <v>High</v>
      </c>
      <c r="AA2738" s="1" t="str">
        <f>IF(Append1[[#This Row],[total_day_charge]]&gt;30,"Heavy User",
IF(Append1[[#This Row],[total_eve_charge]]&gt;20,"Evening User",
IF(Append1[[#This Row],[total_night_charge]]&gt;10,"Night User","Low User")))</f>
        <v>Heavy User</v>
      </c>
    </row>
    <row r="2739" spans="1:27" hidden="1" x14ac:dyDescent="0.3">
      <c r="A2739">
        <v>1988</v>
      </c>
      <c r="B2739" s="1" t="s">
        <v>21</v>
      </c>
      <c r="C2739">
        <v>67</v>
      </c>
      <c r="D2739" s="1" t="s">
        <v>26</v>
      </c>
      <c r="E2739" s="1">
        <v>0</v>
      </c>
      <c r="F2739" s="1" t="s">
        <v>23</v>
      </c>
      <c r="G2739">
        <v>0</v>
      </c>
      <c r="H2739" t="str">
        <f>IF(Append1[[#This Row],[number_vmail_messages]]&lt;=10, "Low",
IF(Append1[[#This Row],[number_vmail_messages]]&lt;=25, "Medium", "High"))</f>
        <v>Low</v>
      </c>
      <c r="I2739">
        <v>129</v>
      </c>
      <c r="J2739">
        <v>78</v>
      </c>
      <c r="K2739">
        <v>21.93</v>
      </c>
      <c r="L2739">
        <v>188</v>
      </c>
      <c r="M2739">
        <v>116</v>
      </c>
      <c r="N2739">
        <v>15.98</v>
      </c>
      <c r="O2739">
        <v>235</v>
      </c>
      <c r="P2739">
        <v>102</v>
      </c>
      <c r="Q2739">
        <v>10.58</v>
      </c>
      <c r="R2739">
        <v>11.2</v>
      </c>
      <c r="S2739">
        <v>3</v>
      </c>
      <c r="T2739">
        <v>3.02</v>
      </c>
      <c r="U2739" t="str">
        <f>IF(Append1[[#This Row],[total_intl_charge]] &lt;= MEDIAN(Append1[total_intl_charge]), "Low", "High")</f>
        <v>High</v>
      </c>
      <c r="V2739">
        <v>2</v>
      </c>
      <c r="W2739" t="s">
        <v>23</v>
      </c>
      <c r="X2739" s="1" t="s">
        <v>23</v>
      </c>
      <c r="Y2739">
        <f>IF(Append1[[#This Row],[churn]]="yes", 1,0)</f>
        <v>0</v>
      </c>
      <c r="Z2739" t="str">
        <f>IF(Append1[[#This Row],[total_eve_charge]]&lt;=15,"Low",
IF(Append1[[#This Row],[total_eve_charge]]&lt;=19,"Medium","High"))</f>
        <v>Medium</v>
      </c>
      <c r="AA2739" s="1" t="str">
        <f>IF(Append1[[#This Row],[total_day_charge]]&gt;30,"Heavy User",
IF(Append1[[#This Row],[total_eve_charge]]&gt;20,"Evening User",
IF(Append1[[#This Row],[total_night_charge]]&gt;10,"Night User","Low User")))</f>
        <v>Night User</v>
      </c>
    </row>
    <row r="2740" spans="1:27" hidden="1" x14ac:dyDescent="0.3">
      <c r="A2740">
        <v>1989</v>
      </c>
      <c r="B2740" s="1" t="s">
        <v>71</v>
      </c>
      <c r="C2740">
        <v>84</v>
      </c>
      <c r="D2740" s="1" t="s">
        <v>32</v>
      </c>
      <c r="E2740" s="1">
        <v>0</v>
      </c>
      <c r="F2740" s="1" t="s">
        <v>23</v>
      </c>
      <c r="G2740">
        <v>0</v>
      </c>
      <c r="H2740" t="str">
        <f>IF(Append1[[#This Row],[number_vmail_messages]]&lt;=10, "Low",
IF(Append1[[#This Row],[number_vmail_messages]]&lt;=25, "Medium", "High"))</f>
        <v>Low</v>
      </c>
      <c r="I2740">
        <v>86</v>
      </c>
      <c r="J2740">
        <v>83</v>
      </c>
      <c r="K2740">
        <v>14.62</v>
      </c>
      <c r="L2740">
        <v>260.7</v>
      </c>
      <c r="M2740">
        <v>86</v>
      </c>
      <c r="N2740">
        <v>22.16</v>
      </c>
      <c r="O2740">
        <v>98.6</v>
      </c>
      <c r="P2740">
        <v>109</v>
      </c>
      <c r="Q2740">
        <v>4.4400000000000004</v>
      </c>
      <c r="R2740">
        <v>8.9</v>
      </c>
      <c r="S2740">
        <v>4</v>
      </c>
      <c r="T2740">
        <v>2.4</v>
      </c>
      <c r="U2740" t="str">
        <f>IF(Append1[[#This Row],[total_intl_charge]] &lt;= MEDIAN(Append1[total_intl_charge]), "Low", "High")</f>
        <v>Low</v>
      </c>
      <c r="V2740">
        <v>1</v>
      </c>
      <c r="W2740" t="s">
        <v>23</v>
      </c>
      <c r="X2740" s="1" t="s">
        <v>23</v>
      </c>
      <c r="Y2740">
        <f>IF(Append1[[#This Row],[churn]]="yes", 1,0)</f>
        <v>0</v>
      </c>
      <c r="Z2740" t="str">
        <f>IF(Append1[[#This Row],[total_eve_charge]]&lt;=15,"Low",
IF(Append1[[#This Row],[total_eve_charge]]&lt;=19,"Medium","High"))</f>
        <v>High</v>
      </c>
      <c r="AA2740" s="1" t="str">
        <f>IF(Append1[[#This Row],[total_day_charge]]&gt;30,"Heavy User",
IF(Append1[[#This Row],[total_eve_charge]]&gt;20,"Evening User",
IF(Append1[[#This Row],[total_night_charge]]&gt;10,"Night User","Low User")))</f>
        <v>Evening User</v>
      </c>
    </row>
    <row r="2741" spans="1:27" x14ac:dyDescent="0.3">
      <c r="A2741">
        <v>1990</v>
      </c>
      <c r="B2741" s="1" t="s">
        <v>35</v>
      </c>
      <c r="C2741">
        <v>101</v>
      </c>
      <c r="D2741" s="1" t="s">
        <v>26</v>
      </c>
      <c r="E2741" s="1">
        <v>0</v>
      </c>
      <c r="F2741" s="1" t="s">
        <v>24</v>
      </c>
      <c r="G2741">
        <v>17</v>
      </c>
      <c r="H2741" t="str">
        <f>IF(Append1[[#This Row],[number_vmail_messages]]&lt;=10, "Low",
IF(Append1[[#This Row],[number_vmail_messages]]&lt;=25, "Medium", "High"))</f>
        <v>Medium</v>
      </c>
      <c r="I2741">
        <v>193.9</v>
      </c>
      <c r="J2741">
        <v>71</v>
      </c>
      <c r="K2741">
        <v>32.96</v>
      </c>
      <c r="L2741">
        <v>189.8</v>
      </c>
      <c r="M2741">
        <v>81</v>
      </c>
      <c r="N2741">
        <v>16.13</v>
      </c>
      <c r="O2741">
        <v>196.3</v>
      </c>
      <c r="P2741">
        <v>97</v>
      </c>
      <c r="Q2741">
        <v>8.83</v>
      </c>
      <c r="R2741">
        <v>12.6</v>
      </c>
      <c r="S2741">
        <v>7</v>
      </c>
      <c r="T2741">
        <v>3.4</v>
      </c>
      <c r="U2741" t="str">
        <f>IF(Append1[[#This Row],[total_intl_charge]] &lt;= MEDIAN(Append1[total_intl_charge]), "Low", "High")</f>
        <v>High</v>
      </c>
      <c r="V2741">
        <v>0</v>
      </c>
      <c r="W2741" t="s">
        <v>23</v>
      </c>
      <c r="X2741" s="1" t="s">
        <v>23</v>
      </c>
      <c r="Y2741">
        <f>IF(Append1[[#This Row],[churn]]="yes", 1,0)</f>
        <v>0</v>
      </c>
      <c r="Z2741" t="str">
        <f>IF(Append1[[#This Row],[total_eve_charge]]&lt;=15,"Low",
IF(Append1[[#This Row],[total_eve_charge]]&lt;=19,"Medium","High"))</f>
        <v>Medium</v>
      </c>
      <c r="AA2741" s="1" t="str">
        <f>IF(Append1[[#This Row],[total_day_charge]]&gt;30,"Heavy User",
IF(Append1[[#This Row],[total_eve_charge]]&gt;20,"Evening User",
IF(Append1[[#This Row],[total_night_charge]]&gt;10,"Night User","Low User")))</f>
        <v>Heavy User</v>
      </c>
    </row>
    <row r="2742" spans="1:27" hidden="1" x14ac:dyDescent="0.3">
      <c r="A2742">
        <v>1991</v>
      </c>
      <c r="B2742" s="1" t="s">
        <v>46</v>
      </c>
      <c r="C2742">
        <v>61</v>
      </c>
      <c r="D2742" s="1" t="s">
        <v>22</v>
      </c>
      <c r="E2742" s="1">
        <v>0</v>
      </c>
      <c r="F2742" s="1" t="s">
        <v>23</v>
      </c>
      <c r="G2742">
        <v>0</v>
      </c>
      <c r="H2742" t="str">
        <f>IF(Append1[[#This Row],[number_vmail_messages]]&lt;=10, "Low",
IF(Append1[[#This Row],[number_vmail_messages]]&lt;=25, "Medium", "High"))</f>
        <v>Low</v>
      </c>
      <c r="I2742">
        <v>188.9</v>
      </c>
      <c r="J2742">
        <v>105</v>
      </c>
      <c r="K2742">
        <v>32.11</v>
      </c>
      <c r="L2742">
        <v>153.6</v>
      </c>
      <c r="M2742">
        <v>116</v>
      </c>
      <c r="N2742">
        <v>13.06</v>
      </c>
      <c r="O2742">
        <v>213.3</v>
      </c>
      <c r="P2742">
        <v>106</v>
      </c>
      <c r="Q2742">
        <v>9.6</v>
      </c>
      <c r="R2742">
        <v>10.199999999999999</v>
      </c>
      <c r="S2742">
        <v>2</v>
      </c>
      <c r="T2742">
        <v>2.75</v>
      </c>
      <c r="U2742" t="str">
        <f>IF(Append1[[#This Row],[total_intl_charge]] &lt;= MEDIAN(Append1[total_intl_charge]), "Low", "High")</f>
        <v>Low</v>
      </c>
      <c r="V2742">
        <v>2</v>
      </c>
      <c r="W2742" t="s">
        <v>23</v>
      </c>
      <c r="X2742" s="1" t="s">
        <v>23</v>
      </c>
      <c r="Y2742">
        <f>IF(Append1[[#This Row],[churn]]="yes", 1,0)</f>
        <v>0</v>
      </c>
      <c r="Z2742" t="str">
        <f>IF(Append1[[#This Row],[total_eve_charge]]&lt;=15,"Low",
IF(Append1[[#This Row],[total_eve_charge]]&lt;=19,"Medium","High"))</f>
        <v>Low</v>
      </c>
      <c r="AA2742" s="1" t="str">
        <f>IF(Append1[[#This Row],[total_day_charge]]&gt;30,"Heavy User",
IF(Append1[[#This Row],[total_eve_charge]]&gt;20,"Evening User",
IF(Append1[[#This Row],[total_night_charge]]&gt;10,"Night User","Low User")))</f>
        <v>Heavy User</v>
      </c>
    </row>
    <row r="2743" spans="1:27" hidden="1" x14ac:dyDescent="0.3">
      <c r="A2743">
        <v>1992</v>
      </c>
      <c r="B2743" s="1" t="s">
        <v>75</v>
      </c>
      <c r="C2743">
        <v>120</v>
      </c>
      <c r="D2743" s="1" t="s">
        <v>32</v>
      </c>
      <c r="E2743" s="1">
        <v>1</v>
      </c>
      <c r="F2743" s="1" t="s">
        <v>23</v>
      </c>
      <c r="G2743">
        <v>0</v>
      </c>
      <c r="H2743" t="str">
        <f>IF(Append1[[#This Row],[number_vmail_messages]]&lt;=10, "Low",
IF(Append1[[#This Row],[number_vmail_messages]]&lt;=25, "Medium", "High"))</f>
        <v>Low</v>
      </c>
      <c r="I2743">
        <v>179.9</v>
      </c>
      <c r="J2743">
        <v>72</v>
      </c>
      <c r="K2743">
        <v>30.58</v>
      </c>
      <c r="L2743">
        <v>170</v>
      </c>
      <c r="M2743">
        <v>98</v>
      </c>
      <c r="N2743">
        <v>14.45</v>
      </c>
      <c r="O2743">
        <v>190.6</v>
      </c>
      <c r="P2743">
        <v>89</v>
      </c>
      <c r="Q2743">
        <v>8.58</v>
      </c>
      <c r="R2743">
        <v>13.8</v>
      </c>
      <c r="S2743">
        <v>2</v>
      </c>
      <c r="T2743">
        <v>3.73</v>
      </c>
      <c r="U2743" t="str">
        <f>IF(Append1[[#This Row],[total_intl_charge]] &lt;= MEDIAN(Append1[total_intl_charge]), "Low", "High")</f>
        <v>High</v>
      </c>
      <c r="V2743">
        <v>1</v>
      </c>
      <c r="W2743" t="s">
        <v>24</v>
      </c>
      <c r="X2743" s="1" t="s">
        <v>24</v>
      </c>
      <c r="Y2743">
        <f>IF(Append1[[#This Row],[churn]]="yes", 1,0)</f>
        <v>1</v>
      </c>
      <c r="Z2743" t="str">
        <f>IF(Append1[[#This Row],[total_eve_charge]]&lt;=15,"Low",
IF(Append1[[#This Row],[total_eve_charge]]&lt;=19,"Medium","High"))</f>
        <v>Low</v>
      </c>
      <c r="AA2743" s="1" t="str">
        <f>IF(Append1[[#This Row],[total_day_charge]]&gt;30,"Heavy User",
IF(Append1[[#This Row],[total_eve_charge]]&gt;20,"Evening User",
IF(Append1[[#This Row],[total_night_charge]]&gt;10,"Night User","Low User")))</f>
        <v>Heavy User</v>
      </c>
    </row>
    <row r="2744" spans="1:27" hidden="1" x14ac:dyDescent="0.3">
      <c r="A2744">
        <v>1993</v>
      </c>
      <c r="B2744" s="1" t="s">
        <v>66</v>
      </c>
      <c r="C2744">
        <v>95</v>
      </c>
      <c r="D2744" s="1" t="s">
        <v>22</v>
      </c>
      <c r="E2744" s="1">
        <v>0</v>
      </c>
      <c r="F2744" s="1" t="s">
        <v>23</v>
      </c>
      <c r="G2744">
        <v>0</v>
      </c>
      <c r="H2744" t="str">
        <f>IF(Append1[[#This Row],[number_vmail_messages]]&lt;=10, "Low",
IF(Append1[[#This Row],[number_vmail_messages]]&lt;=25, "Medium", "High"))</f>
        <v>Low</v>
      </c>
      <c r="I2744">
        <v>183.4</v>
      </c>
      <c r="J2744">
        <v>98</v>
      </c>
      <c r="K2744">
        <v>31.18</v>
      </c>
      <c r="L2744">
        <v>281.3</v>
      </c>
      <c r="M2744">
        <v>95</v>
      </c>
      <c r="N2744">
        <v>23.91</v>
      </c>
      <c r="O2744">
        <v>105.2</v>
      </c>
      <c r="P2744">
        <v>113</v>
      </c>
      <c r="Q2744">
        <v>4.7300000000000004</v>
      </c>
      <c r="R2744">
        <v>8.1999999999999993</v>
      </c>
      <c r="S2744">
        <v>8</v>
      </c>
      <c r="T2744">
        <v>2.21</v>
      </c>
      <c r="U2744" t="str">
        <f>IF(Append1[[#This Row],[total_intl_charge]] &lt;= MEDIAN(Append1[total_intl_charge]), "Low", "High")</f>
        <v>Low</v>
      </c>
      <c r="V2744">
        <v>1</v>
      </c>
      <c r="W2744" t="s">
        <v>23</v>
      </c>
      <c r="X2744" s="1" t="s">
        <v>23</v>
      </c>
      <c r="Y2744">
        <f>IF(Append1[[#This Row],[churn]]="yes", 1,0)</f>
        <v>0</v>
      </c>
      <c r="Z2744" t="str">
        <f>IF(Append1[[#This Row],[total_eve_charge]]&lt;=15,"Low",
IF(Append1[[#This Row],[total_eve_charge]]&lt;=19,"Medium","High"))</f>
        <v>High</v>
      </c>
      <c r="AA2744" s="1" t="str">
        <f>IF(Append1[[#This Row],[total_day_charge]]&gt;30,"Heavy User",
IF(Append1[[#This Row],[total_eve_charge]]&gt;20,"Evening User",
IF(Append1[[#This Row],[total_night_charge]]&gt;10,"Night User","Low User")))</f>
        <v>Heavy User</v>
      </c>
    </row>
    <row r="2745" spans="1:27" hidden="1" x14ac:dyDescent="0.3">
      <c r="A2745">
        <v>1994</v>
      </c>
      <c r="B2745" s="1" t="s">
        <v>45</v>
      </c>
      <c r="C2745">
        <v>98</v>
      </c>
      <c r="D2745" s="1" t="s">
        <v>32</v>
      </c>
      <c r="E2745" s="1">
        <v>0</v>
      </c>
      <c r="F2745" s="1" t="s">
        <v>23</v>
      </c>
      <c r="G2745">
        <v>0</v>
      </c>
      <c r="H2745" t="str">
        <f>IF(Append1[[#This Row],[number_vmail_messages]]&lt;=10, "Low",
IF(Append1[[#This Row],[number_vmail_messages]]&lt;=25, "Medium", "High"))</f>
        <v>Low</v>
      </c>
      <c r="I2745">
        <v>288.10000000000002</v>
      </c>
      <c r="J2745">
        <v>101</v>
      </c>
      <c r="K2745">
        <v>48.98</v>
      </c>
      <c r="L2745">
        <v>137.9</v>
      </c>
      <c r="M2745">
        <v>93</v>
      </c>
      <c r="N2745">
        <v>11.72</v>
      </c>
      <c r="O2745">
        <v>206.5</v>
      </c>
      <c r="P2745">
        <v>88</v>
      </c>
      <c r="Q2745">
        <v>9.2899999999999991</v>
      </c>
      <c r="R2745">
        <v>0</v>
      </c>
      <c r="S2745">
        <v>0</v>
      </c>
      <c r="T2745">
        <v>0</v>
      </c>
      <c r="U2745" t="str">
        <f>IF(Append1[[#This Row],[total_intl_charge]] &lt;= MEDIAN(Append1[total_intl_charge]), "Low", "High")</f>
        <v>Low</v>
      </c>
      <c r="V2745">
        <v>0</v>
      </c>
      <c r="W2745" t="s">
        <v>23</v>
      </c>
      <c r="X2745" s="1" t="s">
        <v>23</v>
      </c>
      <c r="Y2745">
        <f>IF(Append1[[#This Row],[churn]]="yes", 1,0)</f>
        <v>0</v>
      </c>
      <c r="Z2745" t="str">
        <f>IF(Append1[[#This Row],[total_eve_charge]]&lt;=15,"Low",
IF(Append1[[#This Row],[total_eve_charge]]&lt;=19,"Medium","High"))</f>
        <v>Low</v>
      </c>
      <c r="AA2745" s="1" t="str">
        <f>IF(Append1[[#This Row],[total_day_charge]]&gt;30,"Heavy User",
IF(Append1[[#This Row],[total_eve_charge]]&gt;20,"Evening User",
IF(Append1[[#This Row],[total_night_charge]]&gt;10,"Night User","Low User")))</f>
        <v>Heavy User</v>
      </c>
    </row>
    <row r="2746" spans="1:27" hidden="1" x14ac:dyDescent="0.3">
      <c r="A2746">
        <v>1995</v>
      </c>
      <c r="B2746" s="1" t="s">
        <v>31</v>
      </c>
      <c r="C2746">
        <v>114</v>
      </c>
      <c r="D2746" s="1" t="s">
        <v>22</v>
      </c>
      <c r="E2746" s="1">
        <v>0</v>
      </c>
      <c r="F2746" s="1" t="s">
        <v>23</v>
      </c>
      <c r="G2746">
        <v>0</v>
      </c>
      <c r="H2746" t="str">
        <f>IF(Append1[[#This Row],[number_vmail_messages]]&lt;=10, "Low",
IF(Append1[[#This Row],[number_vmail_messages]]&lt;=25, "Medium", "High"))</f>
        <v>Low</v>
      </c>
      <c r="I2746">
        <v>169.2</v>
      </c>
      <c r="J2746">
        <v>96</v>
      </c>
      <c r="K2746">
        <v>28.76</v>
      </c>
      <c r="L2746">
        <v>149.9</v>
      </c>
      <c r="M2746">
        <v>83</v>
      </c>
      <c r="N2746">
        <v>12.74</v>
      </c>
      <c r="O2746">
        <v>196.9</v>
      </c>
      <c r="P2746">
        <v>119</v>
      </c>
      <c r="Q2746">
        <v>8.86</v>
      </c>
      <c r="R2746">
        <v>4.5999999999999996</v>
      </c>
      <c r="S2746">
        <v>4</v>
      </c>
      <c r="T2746">
        <v>1.24</v>
      </c>
      <c r="U2746" t="str">
        <f>IF(Append1[[#This Row],[total_intl_charge]] &lt;= MEDIAN(Append1[total_intl_charge]), "Low", "High")</f>
        <v>Low</v>
      </c>
      <c r="V2746">
        <v>2</v>
      </c>
      <c r="W2746" t="s">
        <v>23</v>
      </c>
      <c r="X2746" s="1" t="s">
        <v>23</v>
      </c>
      <c r="Y2746">
        <f>IF(Append1[[#This Row],[churn]]="yes", 1,0)</f>
        <v>0</v>
      </c>
      <c r="Z2746" t="str">
        <f>IF(Append1[[#This Row],[total_eve_charge]]&lt;=15,"Low",
IF(Append1[[#This Row],[total_eve_charge]]&lt;=19,"Medium","High"))</f>
        <v>Low</v>
      </c>
      <c r="AA2746" s="1" t="str">
        <f>IF(Append1[[#This Row],[total_day_charge]]&gt;30,"Heavy User",
IF(Append1[[#This Row],[total_eve_charge]]&gt;20,"Evening User",
IF(Append1[[#This Row],[total_night_charge]]&gt;10,"Night User","Low User")))</f>
        <v>Low User</v>
      </c>
    </row>
    <row r="2747" spans="1:27" x14ac:dyDescent="0.3">
      <c r="A2747">
        <v>1996</v>
      </c>
      <c r="B2747" s="1" t="s">
        <v>30</v>
      </c>
      <c r="C2747">
        <v>68</v>
      </c>
      <c r="D2747" s="1" t="s">
        <v>22</v>
      </c>
      <c r="E2747" s="1">
        <v>1</v>
      </c>
      <c r="F2747" s="1" t="s">
        <v>24</v>
      </c>
      <c r="G2747">
        <v>29</v>
      </c>
      <c r="H2747" t="str">
        <f>IF(Append1[[#This Row],[number_vmail_messages]]&lt;=10, "Low",
IF(Append1[[#This Row],[number_vmail_messages]]&lt;=25, "Medium", "High"))</f>
        <v>High</v>
      </c>
      <c r="I2747">
        <v>195.5</v>
      </c>
      <c r="J2747">
        <v>113</v>
      </c>
      <c r="K2747">
        <v>33.24</v>
      </c>
      <c r="L2747">
        <v>171.6</v>
      </c>
      <c r="M2747">
        <v>96</v>
      </c>
      <c r="N2747">
        <v>14.59</v>
      </c>
      <c r="O2747">
        <v>204</v>
      </c>
      <c r="P2747">
        <v>85</v>
      </c>
      <c r="Q2747">
        <v>9.18</v>
      </c>
      <c r="R2747">
        <v>13.5</v>
      </c>
      <c r="S2747">
        <v>9</v>
      </c>
      <c r="T2747">
        <v>3.65</v>
      </c>
      <c r="U2747" t="str">
        <f>IF(Append1[[#This Row],[total_intl_charge]] &lt;= MEDIAN(Append1[total_intl_charge]), "Low", "High")</f>
        <v>High</v>
      </c>
      <c r="V2747">
        <v>1</v>
      </c>
      <c r="W2747" t="s">
        <v>24</v>
      </c>
      <c r="X2747" s="1" t="s">
        <v>24</v>
      </c>
      <c r="Y2747">
        <f>IF(Append1[[#This Row],[churn]]="yes", 1,0)</f>
        <v>1</v>
      </c>
      <c r="Z2747" t="str">
        <f>IF(Append1[[#This Row],[total_eve_charge]]&lt;=15,"Low",
IF(Append1[[#This Row],[total_eve_charge]]&lt;=19,"Medium","High"))</f>
        <v>Low</v>
      </c>
      <c r="AA2747" s="1" t="str">
        <f>IF(Append1[[#This Row],[total_day_charge]]&gt;30,"Heavy User",
IF(Append1[[#This Row],[total_eve_charge]]&gt;20,"Evening User",
IF(Append1[[#This Row],[total_night_charge]]&gt;10,"Night User","Low User")))</f>
        <v>Heavy User</v>
      </c>
    </row>
    <row r="2748" spans="1:27" x14ac:dyDescent="0.3">
      <c r="A2748">
        <v>1997</v>
      </c>
      <c r="B2748" s="1" t="s">
        <v>25</v>
      </c>
      <c r="C2748">
        <v>149</v>
      </c>
      <c r="D2748" s="1" t="s">
        <v>22</v>
      </c>
      <c r="E2748" s="1">
        <v>0</v>
      </c>
      <c r="F2748" s="1" t="s">
        <v>24</v>
      </c>
      <c r="G2748">
        <v>20</v>
      </c>
      <c r="H2748" t="str">
        <f>IF(Append1[[#This Row],[number_vmail_messages]]&lt;=10, "Low",
IF(Append1[[#This Row],[number_vmail_messages]]&lt;=25, "Medium", "High"))</f>
        <v>Medium</v>
      </c>
      <c r="I2748">
        <v>264.39999999999998</v>
      </c>
      <c r="J2748">
        <v>102</v>
      </c>
      <c r="K2748">
        <v>44.95</v>
      </c>
      <c r="L2748">
        <v>219.6</v>
      </c>
      <c r="M2748">
        <v>123</v>
      </c>
      <c r="N2748">
        <v>18.670000000000002</v>
      </c>
      <c r="O2748">
        <v>200.4</v>
      </c>
      <c r="P2748">
        <v>89</v>
      </c>
      <c r="Q2748">
        <v>9.02</v>
      </c>
      <c r="R2748">
        <v>11.3</v>
      </c>
      <c r="S2748">
        <v>3</v>
      </c>
      <c r="T2748">
        <v>3.05</v>
      </c>
      <c r="U2748" t="str">
        <f>IF(Append1[[#This Row],[total_intl_charge]] &lt;= MEDIAN(Append1[total_intl_charge]), "Low", "High")</f>
        <v>High</v>
      </c>
      <c r="V2748">
        <v>2</v>
      </c>
      <c r="W2748" t="s">
        <v>23</v>
      </c>
      <c r="X2748" s="1" t="s">
        <v>23</v>
      </c>
      <c r="Y2748">
        <f>IF(Append1[[#This Row],[churn]]="yes", 1,0)</f>
        <v>0</v>
      </c>
      <c r="Z2748" t="str">
        <f>IF(Append1[[#This Row],[total_eve_charge]]&lt;=15,"Low",
IF(Append1[[#This Row],[total_eve_charge]]&lt;=19,"Medium","High"))</f>
        <v>Medium</v>
      </c>
      <c r="AA2748" s="1" t="str">
        <f>IF(Append1[[#This Row],[total_day_charge]]&gt;30,"Heavy User",
IF(Append1[[#This Row],[total_eve_charge]]&gt;20,"Evening User",
IF(Append1[[#This Row],[total_night_charge]]&gt;10,"Night User","Low User")))</f>
        <v>Heavy User</v>
      </c>
    </row>
    <row r="2749" spans="1:27" hidden="1" x14ac:dyDescent="0.3">
      <c r="A2749">
        <v>1998</v>
      </c>
      <c r="B2749" s="1" t="s">
        <v>53</v>
      </c>
      <c r="C2749">
        <v>176</v>
      </c>
      <c r="D2749" s="1" t="s">
        <v>22</v>
      </c>
      <c r="E2749" s="1">
        <v>0</v>
      </c>
      <c r="F2749" s="1" t="s">
        <v>23</v>
      </c>
      <c r="G2749">
        <v>0</v>
      </c>
      <c r="H2749" t="str">
        <f>IF(Append1[[#This Row],[number_vmail_messages]]&lt;=10, "Low",
IF(Append1[[#This Row],[number_vmail_messages]]&lt;=25, "Medium", "High"))</f>
        <v>Low</v>
      </c>
      <c r="I2749">
        <v>169.5</v>
      </c>
      <c r="J2749">
        <v>151</v>
      </c>
      <c r="K2749">
        <v>28.82</v>
      </c>
      <c r="L2749">
        <v>112.9</v>
      </c>
      <c r="M2749">
        <v>84</v>
      </c>
      <c r="N2749">
        <v>9.6</v>
      </c>
      <c r="O2749">
        <v>56.6</v>
      </c>
      <c r="P2749">
        <v>99</v>
      </c>
      <c r="Q2749">
        <v>2.5499999999999998</v>
      </c>
      <c r="R2749">
        <v>8.6999999999999993</v>
      </c>
      <c r="S2749">
        <v>4</v>
      </c>
      <c r="T2749">
        <v>2.35</v>
      </c>
      <c r="U2749" t="str">
        <f>IF(Append1[[#This Row],[total_intl_charge]] &lt;= MEDIAN(Append1[total_intl_charge]), "Low", "High")</f>
        <v>Low</v>
      </c>
      <c r="V2749">
        <v>0</v>
      </c>
      <c r="W2749" t="s">
        <v>23</v>
      </c>
      <c r="X2749" s="1" t="s">
        <v>23</v>
      </c>
      <c r="Y2749">
        <f>IF(Append1[[#This Row],[churn]]="yes", 1,0)</f>
        <v>0</v>
      </c>
      <c r="Z2749" t="str">
        <f>IF(Append1[[#This Row],[total_eve_charge]]&lt;=15,"Low",
IF(Append1[[#This Row],[total_eve_charge]]&lt;=19,"Medium","High"))</f>
        <v>Low</v>
      </c>
      <c r="AA2749" s="1" t="str">
        <f>IF(Append1[[#This Row],[total_day_charge]]&gt;30,"Heavy User",
IF(Append1[[#This Row],[total_eve_charge]]&gt;20,"Evening User",
IF(Append1[[#This Row],[total_night_charge]]&gt;10,"Night User","Low User")))</f>
        <v>Low User</v>
      </c>
    </row>
    <row r="2750" spans="1:27" hidden="1" x14ac:dyDescent="0.3">
      <c r="A2750">
        <v>1999</v>
      </c>
      <c r="B2750" s="1" t="s">
        <v>40</v>
      </c>
      <c r="C2750">
        <v>152</v>
      </c>
      <c r="D2750" s="1" t="s">
        <v>22</v>
      </c>
      <c r="E2750" s="1">
        <v>0</v>
      </c>
      <c r="F2750" s="1" t="s">
        <v>23</v>
      </c>
      <c r="G2750">
        <v>0</v>
      </c>
      <c r="H2750" t="str">
        <f>IF(Append1[[#This Row],[number_vmail_messages]]&lt;=10, "Low",
IF(Append1[[#This Row],[number_vmail_messages]]&lt;=25, "Medium", "High"))</f>
        <v>Low</v>
      </c>
      <c r="I2750">
        <v>141.5</v>
      </c>
      <c r="J2750">
        <v>102</v>
      </c>
      <c r="K2750">
        <v>24.06</v>
      </c>
      <c r="L2750">
        <v>263</v>
      </c>
      <c r="M2750">
        <v>94</v>
      </c>
      <c r="N2750">
        <v>22.36</v>
      </c>
      <c r="O2750">
        <v>207.1</v>
      </c>
      <c r="P2750">
        <v>113</v>
      </c>
      <c r="Q2750">
        <v>9.32</v>
      </c>
      <c r="R2750">
        <v>3.4</v>
      </c>
      <c r="S2750">
        <v>4</v>
      </c>
      <c r="T2750">
        <v>0.92</v>
      </c>
      <c r="U2750" t="str">
        <f>IF(Append1[[#This Row],[total_intl_charge]] &lt;= MEDIAN(Append1[total_intl_charge]), "Low", "High")</f>
        <v>Low</v>
      </c>
      <c r="V2750">
        <v>2</v>
      </c>
      <c r="W2750" t="s">
        <v>23</v>
      </c>
      <c r="X2750" s="1" t="s">
        <v>23</v>
      </c>
      <c r="Y2750">
        <f>IF(Append1[[#This Row],[churn]]="yes", 1,0)</f>
        <v>0</v>
      </c>
      <c r="Z2750" t="str">
        <f>IF(Append1[[#This Row],[total_eve_charge]]&lt;=15,"Low",
IF(Append1[[#This Row],[total_eve_charge]]&lt;=19,"Medium","High"))</f>
        <v>High</v>
      </c>
      <c r="AA2750" s="1" t="str">
        <f>IF(Append1[[#This Row],[total_day_charge]]&gt;30,"Heavy User",
IF(Append1[[#This Row],[total_eve_charge]]&gt;20,"Evening User",
IF(Append1[[#This Row],[total_night_charge]]&gt;10,"Night User","Low User")))</f>
        <v>Evening User</v>
      </c>
    </row>
    <row r="2751" spans="1:27" hidden="1" x14ac:dyDescent="0.3">
      <c r="A2751">
        <v>2000</v>
      </c>
      <c r="B2751" s="1" t="s">
        <v>56</v>
      </c>
      <c r="C2751">
        <v>118</v>
      </c>
      <c r="D2751" s="1" t="s">
        <v>32</v>
      </c>
      <c r="E2751" s="1">
        <v>0</v>
      </c>
      <c r="F2751" s="1" t="s">
        <v>23</v>
      </c>
      <c r="G2751">
        <v>0</v>
      </c>
      <c r="H2751" t="str">
        <f>IF(Append1[[#This Row],[number_vmail_messages]]&lt;=10, "Low",
IF(Append1[[#This Row],[number_vmail_messages]]&lt;=25, "Medium", "High"))</f>
        <v>Low</v>
      </c>
      <c r="I2751">
        <v>154.80000000000001</v>
      </c>
      <c r="J2751">
        <v>71</v>
      </c>
      <c r="K2751">
        <v>26.32</v>
      </c>
      <c r="L2751">
        <v>244</v>
      </c>
      <c r="M2751">
        <v>73</v>
      </c>
      <c r="N2751">
        <v>20.74</v>
      </c>
      <c r="O2751">
        <v>159.6</v>
      </c>
      <c r="P2751">
        <v>81</v>
      </c>
      <c r="Q2751">
        <v>7.18</v>
      </c>
      <c r="R2751">
        <v>12.8</v>
      </c>
      <c r="S2751">
        <v>4</v>
      </c>
      <c r="T2751">
        <v>3.46</v>
      </c>
      <c r="U2751" t="str">
        <f>IF(Append1[[#This Row],[total_intl_charge]] &lt;= MEDIAN(Append1[total_intl_charge]), "Low", "High")</f>
        <v>High</v>
      </c>
      <c r="V2751">
        <v>0</v>
      </c>
      <c r="W2751" t="s">
        <v>23</v>
      </c>
      <c r="X2751" s="1" t="s">
        <v>23</v>
      </c>
      <c r="Y2751">
        <f>IF(Append1[[#This Row],[churn]]="yes", 1,0)</f>
        <v>0</v>
      </c>
      <c r="Z2751" t="str">
        <f>IF(Append1[[#This Row],[total_eve_charge]]&lt;=15,"Low",
IF(Append1[[#This Row],[total_eve_charge]]&lt;=19,"Medium","High"))</f>
        <v>High</v>
      </c>
      <c r="AA2751" s="1" t="str">
        <f>IF(Append1[[#This Row],[total_day_charge]]&gt;30,"Heavy User",
IF(Append1[[#This Row],[total_eve_charge]]&gt;20,"Evening User",
IF(Append1[[#This Row],[total_night_charge]]&gt;10,"Night User","Low User")))</f>
        <v>Evening User</v>
      </c>
    </row>
    <row r="2752" spans="1:27" hidden="1" x14ac:dyDescent="0.3">
      <c r="A2752">
        <v>2001</v>
      </c>
      <c r="B2752" s="1" t="s">
        <v>63</v>
      </c>
      <c r="C2752">
        <v>102</v>
      </c>
      <c r="D2752" s="1" t="s">
        <v>32</v>
      </c>
      <c r="E2752" s="1">
        <v>0</v>
      </c>
      <c r="F2752" s="1" t="s">
        <v>23</v>
      </c>
      <c r="G2752">
        <v>0</v>
      </c>
      <c r="H2752" t="str">
        <f>IF(Append1[[#This Row],[number_vmail_messages]]&lt;=10, "Low",
IF(Append1[[#This Row],[number_vmail_messages]]&lt;=25, "Medium", "High"))</f>
        <v>Low</v>
      </c>
      <c r="I2752">
        <v>273.2</v>
      </c>
      <c r="J2752">
        <v>85</v>
      </c>
      <c r="K2752">
        <v>46.44</v>
      </c>
      <c r="L2752">
        <v>211.1</v>
      </c>
      <c r="M2752">
        <v>82</v>
      </c>
      <c r="N2752">
        <v>17.940000000000001</v>
      </c>
      <c r="O2752">
        <v>203.7</v>
      </c>
      <c r="P2752">
        <v>129</v>
      </c>
      <c r="Q2752">
        <v>9.17</v>
      </c>
      <c r="R2752">
        <v>13.1</v>
      </c>
      <c r="S2752">
        <v>7</v>
      </c>
      <c r="T2752">
        <v>3.54</v>
      </c>
      <c r="U2752" t="str">
        <f>IF(Append1[[#This Row],[total_intl_charge]] &lt;= MEDIAN(Append1[total_intl_charge]), "Low", "High")</f>
        <v>High</v>
      </c>
      <c r="V2752">
        <v>2</v>
      </c>
      <c r="W2752" t="s">
        <v>24</v>
      </c>
      <c r="X2752" s="1" t="s">
        <v>23</v>
      </c>
      <c r="Y2752">
        <f>IF(Append1[[#This Row],[churn]]="yes", 1,0)</f>
        <v>1</v>
      </c>
      <c r="Z2752" t="str">
        <f>IF(Append1[[#This Row],[total_eve_charge]]&lt;=15,"Low",
IF(Append1[[#This Row],[total_eve_charge]]&lt;=19,"Medium","High"))</f>
        <v>Medium</v>
      </c>
      <c r="AA2752" s="1" t="str">
        <f>IF(Append1[[#This Row],[total_day_charge]]&gt;30,"Heavy User",
IF(Append1[[#This Row],[total_eve_charge]]&gt;20,"Evening User",
IF(Append1[[#This Row],[total_night_charge]]&gt;10,"Night User","Low User")))</f>
        <v>Heavy User</v>
      </c>
    </row>
    <row r="2753" spans="1:27" hidden="1" x14ac:dyDescent="0.3">
      <c r="A2753">
        <v>2002</v>
      </c>
      <c r="B2753" s="1" t="s">
        <v>70</v>
      </c>
      <c r="C2753">
        <v>118</v>
      </c>
      <c r="D2753" s="1" t="s">
        <v>32</v>
      </c>
      <c r="E2753" s="1">
        <v>0</v>
      </c>
      <c r="F2753" s="1" t="s">
        <v>23</v>
      </c>
      <c r="G2753">
        <v>0</v>
      </c>
      <c r="H2753" t="str">
        <f>IF(Append1[[#This Row],[number_vmail_messages]]&lt;=10, "Low",
IF(Append1[[#This Row],[number_vmail_messages]]&lt;=25, "Medium", "High"))</f>
        <v>Low</v>
      </c>
      <c r="I2753">
        <v>224.6</v>
      </c>
      <c r="J2753">
        <v>94</v>
      </c>
      <c r="K2753">
        <v>38.18</v>
      </c>
      <c r="L2753">
        <v>225.9</v>
      </c>
      <c r="M2753">
        <v>120</v>
      </c>
      <c r="N2753">
        <v>19.2</v>
      </c>
      <c r="O2753">
        <v>269</v>
      </c>
      <c r="P2753">
        <v>105</v>
      </c>
      <c r="Q2753">
        <v>12.11</v>
      </c>
      <c r="R2753">
        <v>12.5</v>
      </c>
      <c r="S2753">
        <v>8</v>
      </c>
      <c r="T2753">
        <v>3.38</v>
      </c>
      <c r="U2753" t="str">
        <f>IF(Append1[[#This Row],[total_intl_charge]] &lt;= MEDIAN(Append1[total_intl_charge]), "Low", "High")</f>
        <v>High</v>
      </c>
      <c r="V2753">
        <v>2</v>
      </c>
      <c r="W2753" t="s">
        <v>23</v>
      </c>
      <c r="X2753" s="1" t="s">
        <v>23</v>
      </c>
      <c r="Y2753">
        <f>IF(Append1[[#This Row],[churn]]="yes", 1,0)</f>
        <v>0</v>
      </c>
      <c r="Z2753" t="str">
        <f>IF(Append1[[#This Row],[total_eve_charge]]&lt;=15,"Low",
IF(Append1[[#This Row],[total_eve_charge]]&lt;=19,"Medium","High"))</f>
        <v>High</v>
      </c>
      <c r="AA2753" s="1" t="str">
        <f>IF(Append1[[#This Row],[total_day_charge]]&gt;30,"Heavy User",
IF(Append1[[#This Row],[total_eve_charge]]&gt;20,"Evening User",
IF(Append1[[#This Row],[total_night_charge]]&gt;10,"Night User","Low User")))</f>
        <v>Heavy User</v>
      </c>
    </row>
    <row r="2754" spans="1:27" hidden="1" x14ac:dyDescent="0.3">
      <c r="A2754">
        <v>2003</v>
      </c>
      <c r="B2754" s="1" t="s">
        <v>45</v>
      </c>
      <c r="C2754">
        <v>105</v>
      </c>
      <c r="D2754" s="1" t="s">
        <v>22</v>
      </c>
      <c r="E2754" s="1">
        <v>0</v>
      </c>
      <c r="F2754" s="1" t="s">
        <v>23</v>
      </c>
      <c r="G2754">
        <v>0</v>
      </c>
      <c r="H2754" t="str">
        <f>IF(Append1[[#This Row],[number_vmail_messages]]&lt;=10, "Low",
IF(Append1[[#This Row],[number_vmail_messages]]&lt;=25, "Medium", "High"))</f>
        <v>Low</v>
      </c>
      <c r="I2754">
        <v>273.8</v>
      </c>
      <c r="J2754">
        <v>97</v>
      </c>
      <c r="K2754">
        <v>46.55</v>
      </c>
      <c r="L2754">
        <v>289.7</v>
      </c>
      <c r="M2754">
        <v>106</v>
      </c>
      <c r="N2754">
        <v>24.62</v>
      </c>
      <c r="O2754">
        <v>269.10000000000002</v>
      </c>
      <c r="P2754">
        <v>126</v>
      </c>
      <c r="Q2754">
        <v>12.11</v>
      </c>
      <c r="R2754">
        <v>5.8</v>
      </c>
      <c r="S2754">
        <v>3</v>
      </c>
      <c r="T2754">
        <v>1.57</v>
      </c>
      <c r="U2754" t="str">
        <f>IF(Append1[[#This Row],[total_intl_charge]] &lt;= MEDIAN(Append1[total_intl_charge]), "Low", "High")</f>
        <v>Low</v>
      </c>
      <c r="V2754">
        <v>2</v>
      </c>
      <c r="W2754" t="s">
        <v>24</v>
      </c>
      <c r="X2754" s="1" t="s">
        <v>23</v>
      </c>
      <c r="Y2754">
        <f>IF(Append1[[#This Row],[churn]]="yes", 1,0)</f>
        <v>1</v>
      </c>
      <c r="Z2754" t="str">
        <f>IF(Append1[[#This Row],[total_eve_charge]]&lt;=15,"Low",
IF(Append1[[#This Row],[total_eve_charge]]&lt;=19,"Medium","High"))</f>
        <v>High</v>
      </c>
      <c r="AA2754" s="1" t="str">
        <f>IF(Append1[[#This Row],[total_day_charge]]&gt;30,"Heavy User",
IF(Append1[[#This Row],[total_eve_charge]]&gt;20,"Evening User",
IF(Append1[[#This Row],[total_night_charge]]&gt;10,"Night User","Low User")))</f>
        <v>Heavy User</v>
      </c>
    </row>
    <row r="2755" spans="1:27" hidden="1" x14ac:dyDescent="0.3">
      <c r="A2755">
        <v>2004</v>
      </c>
      <c r="B2755" s="1" t="s">
        <v>76</v>
      </c>
      <c r="C2755">
        <v>71</v>
      </c>
      <c r="D2755" s="1" t="s">
        <v>22</v>
      </c>
      <c r="E2755" s="1">
        <v>0</v>
      </c>
      <c r="F2755" s="1" t="s">
        <v>23</v>
      </c>
      <c r="G2755">
        <v>0</v>
      </c>
      <c r="H2755" t="str">
        <f>IF(Append1[[#This Row],[number_vmail_messages]]&lt;=10, "Low",
IF(Append1[[#This Row],[number_vmail_messages]]&lt;=25, "Medium", "High"))</f>
        <v>Low</v>
      </c>
      <c r="I2755">
        <v>104</v>
      </c>
      <c r="J2755">
        <v>92</v>
      </c>
      <c r="K2755">
        <v>17.68</v>
      </c>
      <c r="L2755">
        <v>197</v>
      </c>
      <c r="M2755">
        <v>125</v>
      </c>
      <c r="N2755">
        <v>16.75</v>
      </c>
      <c r="O2755">
        <v>110.1</v>
      </c>
      <c r="P2755">
        <v>123</v>
      </c>
      <c r="Q2755">
        <v>4.95</v>
      </c>
      <c r="R2755">
        <v>14.6</v>
      </c>
      <c r="S2755">
        <v>8</v>
      </c>
      <c r="T2755">
        <v>3.94</v>
      </c>
      <c r="U2755" t="str">
        <f>IF(Append1[[#This Row],[total_intl_charge]] &lt;= MEDIAN(Append1[total_intl_charge]), "Low", "High")</f>
        <v>High</v>
      </c>
      <c r="V2755">
        <v>0</v>
      </c>
      <c r="W2755" t="s">
        <v>23</v>
      </c>
      <c r="X2755" s="1" t="s">
        <v>23</v>
      </c>
      <c r="Y2755">
        <f>IF(Append1[[#This Row],[churn]]="yes", 1,0)</f>
        <v>0</v>
      </c>
      <c r="Z2755" t="str">
        <f>IF(Append1[[#This Row],[total_eve_charge]]&lt;=15,"Low",
IF(Append1[[#This Row],[total_eve_charge]]&lt;=19,"Medium","High"))</f>
        <v>Medium</v>
      </c>
      <c r="AA2755" s="1" t="str">
        <f>IF(Append1[[#This Row],[total_day_charge]]&gt;30,"Heavy User",
IF(Append1[[#This Row],[total_eve_charge]]&gt;20,"Evening User",
IF(Append1[[#This Row],[total_night_charge]]&gt;10,"Night User","Low User")))</f>
        <v>Low User</v>
      </c>
    </row>
    <row r="2756" spans="1:27" x14ac:dyDescent="0.3">
      <c r="A2756">
        <v>2005</v>
      </c>
      <c r="B2756" s="1" t="s">
        <v>55</v>
      </c>
      <c r="C2756">
        <v>71</v>
      </c>
      <c r="D2756" s="1" t="s">
        <v>22</v>
      </c>
      <c r="E2756" s="1">
        <v>0</v>
      </c>
      <c r="F2756" s="1" t="s">
        <v>24</v>
      </c>
      <c r="G2756">
        <v>31</v>
      </c>
      <c r="H2756" t="str">
        <f>IF(Append1[[#This Row],[number_vmail_messages]]&lt;=10, "Low",
IF(Append1[[#This Row],[number_vmail_messages]]&lt;=25, "Medium", "High"))</f>
        <v>High</v>
      </c>
      <c r="I2756">
        <v>115.4</v>
      </c>
      <c r="J2756">
        <v>90</v>
      </c>
      <c r="K2756">
        <v>19.62</v>
      </c>
      <c r="L2756">
        <v>217.4</v>
      </c>
      <c r="M2756">
        <v>78</v>
      </c>
      <c r="N2756">
        <v>18.48</v>
      </c>
      <c r="O2756">
        <v>239.9</v>
      </c>
      <c r="P2756">
        <v>102</v>
      </c>
      <c r="Q2756">
        <v>10.8</v>
      </c>
      <c r="R2756">
        <v>13.1</v>
      </c>
      <c r="S2756">
        <v>4</v>
      </c>
      <c r="T2756">
        <v>3.54</v>
      </c>
      <c r="U2756" t="str">
        <f>IF(Append1[[#This Row],[total_intl_charge]] &lt;= MEDIAN(Append1[total_intl_charge]), "Low", "High")</f>
        <v>High</v>
      </c>
      <c r="V2756">
        <v>1</v>
      </c>
      <c r="W2756" t="s">
        <v>23</v>
      </c>
      <c r="X2756" s="1" t="s">
        <v>23</v>
      </c>
      <c r="Y2756">
        <f>IF(Append1[[#This Row],[churn]]="yes", 1,0)</f>
        <v>0</v>
      </c>
      <c r="Z2756" t="str">
        <f>IF(Append1[[#This Row],[total_eve_charge]]&lt;=15,"Low",
IF(Append1[[#This Row],[total_eve_charge]]&lt;=19,"Medium","High"))</f>
        <v>Medium</v>
      </c>
      <c r="AA2756" s="1" t="str">
        <f>IF(Append1[[#This Row],[total_day_charge]]&gt;30,"Heavy User",
IF(Append1[[#This Row],[total_eve_charge]]&gt;20,"Evening User",
IF(Append1[[#This Row],[total_night_charge]]&gt;10,"Night User","Low User")))</f>
        <v>Night User</v>
      </c>
    </row>
    <row r="2757" spans="1:27" hidden="1" x14ac:dyDescent="0.3">
      <c r="A2757">
        <v>2006</v>
      </c>
      <c r="B2757" s="1" t="s">
        <v>57</v>
      </c>
      <c r="C2757">
        <v>68</v>
      </c>
      <c r="D2757" s="1" t="s">
        <v>22</v>
      </c>
      <c r="E2757" s="1">
        <v>0</v>
      </c>
      <c r="F2757" s="1" t="s">
        <v>23</v>
      </c>
      <c r="G2757">
        <v>0</v>
      </c>
      <c r="H2757" t="str">
        <f>IF(Append1[[#This Row],[number_vmail_messages]]&lt;=10, "Low",
IF(Append1[[#This Row],[number_vmail_messages]]&lt;=25, "Medium", "High"))</f>
        <v>Low</v>
      </c>
      <c r="I2757">
        <v>222.1</v>
      </c>
      <c r="J2757">
        <v>107</v>
      </c>
      <c r="K2757">
        <v>37.76</v>
      </c>
      <c r="L2757">
        <v>199.4</v>
      </c>
      <c r="M2757">
        <v>102</v>
      </c>
      <c r="N2757">
        <v>16.95</v>
      </c>
      <c r="O2757">
        <v>162.4</v>
      </c>
      <c r="P2757">
        <v>107</v>
      </c>
      <c r="Q2757">
        <v>7.31</v>
      </c>
      <c r="R2757">
        <v>9.4</v>
      </c>
      <c r="S2757">
        <v>3</v>
      </c>
      <c r="T2757">
        <v>2.54</v>
      </c>
      <c r="U2757" t="str">
        <f>IF(Append1[[#This Row],[total_intl_charge]] &lt;= MEDIAN(Append1[total_intl_charge]), "Low", "High")</f>
        <v>Low</v>
      </c>
      <c r="V2757">
        <v>2</v>
      </c>
      <c r="W2757" t="s">
        <v>23</v>
      </c>
      <c r="X2757" s="1" t="s">
        <v>23</v>
      </c>
      <c r="Y2757">
        <f>IF(Append1[[#This Row],[churn]]="yes", 1,0)</f>
        <v>0</v>
      </c>
      <c r="Z2757" t="str">
        <f>IF(Append1[[#This Row],[total_eve_charge]]&lt;=15,"Low",
IF(Append1[[#This Row],[total_eve_charge]]&lt;=19,"Medium","High"))</f>
        <v>Medium</v>
      </c>
      <c r="AA2757" s="1" t="str">
        <f>IF(Append1[[#This Row],[total_day_charge]]&gt;30,"Heavy User",
IF(Append1[[#This Row],[total_eve_charge]]&gt;20,"Evening User",
IF(Append1[[#This Row],[total_night_charge]]&gt;10,"Night User","Low User")))</f>
        <v>Heavy User</v>
      </c>
    </row>
    <row r="2758" spans="1:27" hidden="1" x14ac:dyDescent="0.3">
      <c r="A2758">
        <v>2007</v>
      </c>
      <c r="B2758" s="1" t="s">
        <v>42</v>
      </c>
      <c r="C2758">
        <v>66</v>
      </c>
      <c r="D2758" s="1" t="s">
        <v>22</v>
      </c>
      <c r="E2758" s="1">
        <v>0</v>
      </c>
      <c r="F2758" s="1" t="s">
        <v>23</v>
      </c>
      <c r="G2758">
        <v>0</v>
      </c>
      <c r="H2758" t="str">
        <f>IF(Append1[[#This Row],[number_vmail_messages]]&lt;=10, "Low",
IF(Append1[[#This Row],[number_vmail_messages]]&lt;=25, "Medium", "High"))</f>
        <v>Low</v>
      </c>
      <c r="I2758">
        <v>116.4</v>
      </c>
      <c r="J2758">
        <v>98</v>
      </c>
      <c r="K2758">
        <v>19.79</v>
      </c>
      <c r="L2758">
        <v>95.6</v>
      </c>
      <c r="M2758">
        <v>74</v>
      </c>
      <c r="N2758">
        <v>8.1300000000000008</v>
      </c>
      <c r="O2758">
        <v>181.5</v>
      </c>
      <c r="P2758">
        <v>94</v>
      </c>
      <c r="Q2758">
        <v>8.17</v>
      </c>
      <c r="R2758">
        <v>10.5</v>
      </c>
      <c r="S2758">
        <v>3</v>
      </c>
      <c r="T2758">
        <v>2.84</v>
      </c>
      <c r="U2758" t="str">
        <f>IF(Append1[[#This Row],[total_intl_charge]] &lt;= MEDIAN(Append1[total_intl_charge]), "Low", "High")</f>
        <v>High</v>
      </c>
      <c r="V2758">
        <v>3</v>
      </c>
      <c r="W2758" t="s">
        <v>23</v>
      </c>
      <c r="X2758" s="1" t="s">
        <v>23</v>
      </c>
      <c r="Y2758">
        <f>IF(Append1[[#This Row],[churn]]="yes", 1,0)</f>
        <v>0</v>
      </c>
      <c r="Z2758" t="str">
        <f>IF(Append1[[#This Row],[total_eve_charge]]&lt;=15,"Low",
IF(Append1[[#This Row],[total_eve_charge]]&lt;=19,"Medium","High"))</f>
        <v>Low</v>
      </c>
      <c r="AA2758" s="1" t="str">
        <f>IF(Append1[[#This Row],[total_day_charge]]&gt;30,"Heavy User",
IF(Append1[[#This Row],[total_eve_charge]]&gt;20,"Evening User",
IF(Append1[[#This Row],[total_night_charge]]&gt;10,"Night User","Low User")))</f>
        <v>Low User</v>
      </c>
    </row>
    <row r="2759" spans="1:27" hidden="1" x14ac:dyDescent="0.3">
      <c r="A2759">
        <v>2008</v>
      </c>
      <c r="B2759" s="1" t="s">
        <v>70</v>
      </c>
      <c r="C2759">
        <v>101</v>
      </c>
      <c r="D2759" s="1" t="s">
        <v>22</v>
      </c>
      <c r="E2759" s="1">
        <v>0</v>
      </c>
      <c r="F2759" s="1" t="s">
        <v>23</v>
      </c>
      <c r="G2759">
        <v>0</v>
      </c>
      <c r="H2759" t="str">
        <f>IF(Append1[[#This Row],[number_vmail_messages]]&lt;=10, "Low",
IF(Append1[[#This Row],[number_vmail_messages]]&lt;=25, "Medium", "High"))</f>
        <v>Low</v>
      </c>
      <c r="I2759">
        <v>217.7</v>
      </c>
      <c r="J2759">
        <v>118</v>
      </c>
      <c r="K2759">
        <v>37.01</v>
      </c>
      <c r="L2759">
        <v>231.7</v>
      </c>
      <c r="M2759">
        <v>128</v>
      </c>
      <c r="N2759">
        <v>19.690000000000001</v>
      </c>
      <c r="O2759">
        <v>185.3</v>
      </c>
      <c r="P2759">
        <v>128</v>
      </c>
      <c r="Q2759">
        <v>8.34</v>
      </c>
      <c r="R2759">
        <v>0</v>
      </c>
      <c r="S2759">
        <v>0</v>
      </c>
      <c r="T2759">
        <v>0</v>
      </c>
      <c r="U2759" t="str">
        <f>IF(Append1[[#This Row],[total_intl_charge]] &lt;= MEDIAN(Append1[total_intl_charge]), "Low", "High")</f>
        <v>Low</v>
      </c>
      <c r="V2759">
        <v>3</v>
      </c>
      <c r="W2759" t="s">
        <v>23</v>
      </c>
      <c r="X2759" s="1" t="s">
        <v>23</v>
      </c>
      <c r="Y2759">
        <f>IF(Append1[[#This Row],[churn]]="yes", 1,0)</f>
        <v>0</v>
      </c>
      <c r="Z2759" t="str">
        <f>IF(Append1[[#This Row],[total_eve_charge]]&lt;=15,"Low",
IF(Append1[[#This Row],[total_eve_charge]]&lt;=19,"Medium","High"))</f>
        <v>High</v>
      </c>
      <c r="AA2759" s="1" t="str">
        <f>IF(Append1[[#This Row],[total_day_charge]]&gt;30,"Heavy User",
IF(Append1[[#This Row],[total_eve_charge]]&gt;20,"Evening User",
IF(Append1[[#This Row],[total_night_charge]]&gt;10,"Night User","Low User")))</f>
        <v>Heavy User</v>
      </c>
    </row>
    <row r="2760" spans="1:27" hidden="1" x14ac:dyDescent="0.3">
      <c r="A2760">
        <v>2009</v>
      </c>
      <c r="B2760" s="1" t="s">
        <v>28</v>
      </c>
      <c r="C2760">
        <v>116</v>
      </c>
      <c r="D2760" s="1" t="s">
        <v>22</v>
      </c>
      <c r="E2760" s="1">
        <v>0</v>
      </c>
      <c r="F2760" s="1" t="s">
        <v>23</v>
      </c>
      <c r="G2760">
        <v>0</v>
      </c>
      <c r="H2760" t="str">
        <f>IF(Append1[[#This Row],[number_vmail_messages]]&lt;=10, "Low",
IF(Append1[[#This Row],[number_vmail_messages]]&lt;=25, "Medium", "High"))</f>
        <v>Low</v>
      </c>
      <c r="I2760">
        <v>129.4</v>
      </c>
      <c r="J2760">
        <v>84</v>
      </c>
      <c r="K2760">
        <v>22</v>
      </c>
      <c r="L2760">
        <v>157.30000000000001</v>
      </c>
      <c r="M2760">
        <v>89</v>
      </c>
      <c r="N2760">
        <v>13.37</v>
      </c>
      <c r="O2760">
        <v>215.5</v>
      </c>
      <c r="P2760">
        <v>77</v>
      </c>
      <c r="Q2760">
        <v>9.6999999999999993</v>
      </c>
      <c r="R2760">
        <v>13.3</v>
      </c>
      <c r="S2760">
        <v>3</v>
      </c>
      <c r="T2760">
        <v>3.59</v>
      </c>
      <c r="U2760" t="str">
        <f>IF(Append1[[#This Row],[total_intl_charge]] &lt;= MEDIAN(Append1[total_intl_charge]), "Low", "High")</f>
        <v>High</v>
      </c>
      <c r="V2760">
        <v>0</v>
      </c>
      <c r="W2760" t="s">
        <v>23</v>
      </c>
      <c r="X2760" s="1" t="s">
        <v>23</v>
      </c>
      <c r="Y2760">
        <f>IF(Append1[[#This Row],[churn]]="yes", 1,0)</f>
        <v>0</v>
      </c>
      <c r="Z2760" t="str">
        <f>IF(Append1[[#This Row],[total_eve_charge]]&lt;=15,"Low",
IF(Append1[[#This Row],[total_eve_charge]]&lt;=19,"Medium","High"))</f>
        <v>Low</v>
      </c>
      <c r="AA2760" s="1" t="str">
        <f>IF(Append1[[#This Row],[total_day_charge]]&gt;30,"Heavy User",
IF(Append1[[#This Row],[total_eve_charge]]&gt;20,"Evening User",
IF(Append1[[#This Row],[total_night_charge]]&gt;10,"Night User","Low User")))</f>
        <v>Low User</v>
      </c>
    </row>
    <row r="2761" spans="1:27" x14ac:dyDescent="0.3">
      <c r="A2761">
        <v>2010</v>
      </c>
      <c r="B2761" s="1" t="s">
        <v>60</v>
      </c>
      <c r="C2761">
        <v>54</v>
      </c>
      <c r="D2761" s="1" t="s">
        <v>22</v>
      </c>
      <c r="E2761" s="1">
        <v>0</v>
      </c>
      <c r="F2761" s="1" t="s">
        <v>24</v>
      </c>
      <c r="G2761">
        <v>33</v>
      </c>
      <c r="H2761" t="str">
        <f>IF(Append1[[#This Row],[number_vmail_messages]]&lt;=10, "Low",
IF(Append1[[#This Row],[number_vmail_messages]]&lt;=25, "Medium", "High"))</f>
        <v>High</v>
      </c>
      <c r="I2761">
        <v>161.80000000000001</v>
      </c>
      <c r="J2761">
        <v>73</v>
      </c>
      <c r="K2761">
        <v>27.51</v>
      </c>
      <c r="L2761">
        <v>273</v>
      </c>
      <c r="M2761">
        <v>58</v>
      </c>
      <c r="N2761">
        <v>23.21</v>
      </c>
      <c r="O2761">
        <v>153.9</v>
      </c>
      <c r="P2761">
        <v>76</v>
      </c>
      <c r="Q2761">
        <v>6.93</v>
      </c>
      <c r="R2761">
        <v>13.7</v>
      </c>
      <c r="S2761">
        <v>4</v>
      </c>
      <c r="T2761">
        <v>3.7</v>
      </c>
      <c r="U2761" t="str">
        <f>IF(Append1[[#This Row],[total_intl_charge]] &lt;= MEDIAN(Append1[total_intl_charge]), "Low", "High")</f>
        <v>High</v>
      </c>
      <c r="V2761">
        <v>0</v>
      </c>
      <c r="W2761" t="s">
        <v>23</v>
      </c>
      <c r="X2761" s="1" t="s">
        <v>23</v>
      </c>
      <c r="Y2761">
        <f>IF(Append1[[#This Row],[churn]]="yes", 1,0)</f>
        <v>0</v>
      </c>
      <c r="Z2761" t="str">
        <f>IF(Append1[[#This Row],[total_eve_charge]]&lt;=15,"Low",
IF(Append1[[#This Row],[total_eve_charge]]&lt;=19,"Medium","High"))</f>
        <v>High</v>
      </c>
      <c r="AA2761" s="1" t="str">
        <f>IF(Append1[[#This Row],[total_day_charge]]&gt;30,"Heavy User",
IF(Append1[[#This Row],[total_eve_charge]]&gt;20,"Evening User",
IF(Append1[[#This Row],[total_night_charge]]&gt;10,"Night User","Low User")))</f>
        <v>Evening User</v>
      </c>
    </row>
    <row r="2762" spans="1:27" x14ac:dyDescent="0.3">
      <c r="A2762">
        <v>2011</v>
      </c>
      <c r="B2762" s="1" t="s">
        <v>56</v>
      </c>
      <c r="C2762">
        <v>112</v>
      </c>
      <c r="D2762" s="1" t="s">
        <v>32</v>
      </c>
      <c r="E2762" s="1">
        <v>0</v>
      </c>
      <c r="F2762" s="1" t="s">
        <v>24</v>
      </c>
      <c r="G2762">
        <v>29</v>
      </c>
      <c r="H2762" t="str">
        <f>IF(Append1[[#This Row],[number_vmail_messages]]&lt;=10, "Low",
IF(Append1[[#This Row],[number_vmail_messages]]&lt;=25, "Medium", "High"))</f>
        <v>High</v>
      </c>
      <c r="I2762">
        <v>198.8</v>
      </c>
      <c r="J2762">
        <v>122</v>
      </c>
      <c r="K2762">
        <v>33.799999999999997</v>
      </c>
      <c r="L2762">
        <v>238.6</v>
      </c>
      <c r="M2762">
        <v>114</v>
      </c>
      <c r="N2762">
        <v>20.28</v>
      </c>
      <c r="O2762">
        <v>289.5</v>
      </c>
      <c r="P2762">
        <v>69</v>
      </c>
      <c r="Q2762">
        <v>13.03</v>
      </c>
      <c r="R2762">
        <v>11.5</v>
      </c>
      <c r="S2762">
        <v>5</v>
      </c>
      <c r="T2762">
        <v>3.11</v>
      </c>
      <c r="U2762" t="str">
        <f>IF(Append1[[#This Row],[total_intl_charge]] &lt;= MEDIAN(Append1[total_intl_charge]), "Low", "High")</f>
        <v>High</v>
      </c>
      <c r="V2762">
        <v>1</v>
      </c>
      <c r="W2762" t="s">
        <v>23</v>
      </c>
      <c r="X2762" s="1" t="s">
        <v>23</v>
      </c>
      <c r="Y2762">
        <f>IF(Append1[[#This Row],[churn]]="yes", 1,0)</f>
        <v>0</v>
      </c>
      <c r="Z2762" t="str">
        <f>IF(Append1[[#This Row],[total_eve_charge]]&lt;=15,"Low",
IF(Append1[[#This Row],[total_eve_charge]]&lt;=19,"Medium","High"))</f>
        <v>High</v>
      </c>
      <c r="AA2762" s="1" t="str">
        <f>IF(Append1[[#This Row],[total_day_charge]]&gt;30,"Heavy User",
IF(Append1[[#This Row],[total_eve_charge]]&gt;20,"Evening User",
IF(Append1[[#This Row],[total_night_charge]]&gt;10,"Night User","Low User")))</f>
        <v>Heavy User</v>
      </c>
    </row>
    <row r="2763" spans="1:27" x14ac:dyDescent="0.3">
      <c r="A2763">
        <v>2012</v>
      </c>
      <c r="B2763" s="1" t="s">
        <v>59</v>
      </c>
      <c r="C2763">
        <v>122</v>
      </c>
      <c r="D2763" s="1" t="s">
        <v>32</v>
      </c>
      <c r="E2763" s="1">
        <v>0</v>
      </c>
      <c r="F2763" s="1" t="s">
        <v>24</v>
      </c>
      <c r="G2763">
        <v>45</v>
      </c>
      <c r="H2763" t="str">
        <f>IF(Append1[[#This Row],[number_vmail_messages]]&lt;=10, "Low",
IF(Append1[[#This Row],[number_vmail_messages]]&lt;=25, "Medium", "High"))</f>
        <v>High</v>
      </c>
      <c r="I2763">
        <v>147.80000000000001</v>
      </c>
      <c r="J2763">
        <v>85</v>
      </c>
      <c r="K2763">
        <v>25.13</v>
      </c>
      <c r="L2763">
        <v>147.4</v>
      </c>
      <c r="M2763">
        <v>93</v>
      </c>
      <c r="N2763">
        <v>12.53</v>
      </c>
      <c r="O2763">
        <v>203.5</v>
      </c>
      <c r="P2763">
        <v>110</v>
      </c>
      <c r="Q2763">
        <v>9.16</v>
      </c>
      <c r="R2763">
        <v>14</v>
      </c>
      <c r="S2763">
        <v>5</v>
      </c>
      <c r="T2763">
        <v>3.78</v>
      </c>
      <c r="U2763" t="str">
        <f>IF(Append1[[#This Row],[total_intl_charge]] &lt;= MEDIAN(Append1[total_intl_charge]), "Low", "High")</f>
        <v>High</v>
      </c>
      <c r="V2763">
        <v>1</v>
      </c>
      <c r="W2763" t="s">
        <v>23</v>
      </c>
      <c r="X2763" s="1" t="s">
        <v>23</v>
      </c>
      <c r="Y2763">
        <f>IF(Append1[[#This Row],[churn]]="yes", 1,0)</f>
        <v>0</v>
      </c>
      <c r="Z2763" t="str">
        <f>IF(Append1[[#This Row],[total_eve_charge]]&lt;=15,"Low",
IF(Append1[[#This Row],[total_eve_charge]]&lt;=19,"Medium","High"))</f>
        <v>Low</v>
      </c>
      <c r="AA2763" s="1" t="str">
        <f>IF(Append1[[#This Row],[total_day_charge]]&gt;30,"Heavy User",
IF(Append1[[#This Row],[total_eve_charge]]&gt;20,"Evening User",
IF(Append1[[#This Row],[total_night_charge]]&gt;10,"Night User","Low User")))</f>
        <v>Low User</v>
      </c>
    </row>
    <row r="2764" spans="1:27" hidden="1" x14ac:dyDescent="0.3">
      <c r="A2764">
        <v>2013</v>
      </c>
      <c r="B2764" s="1" t="s">
        <v>41</v>
      </c>
      <c r="C2764">
        <v>74</v>
      </c>
      <c r="D2764" s="1" t="s">
        <v>22</v>
      </c>
      <c r="E2764" s="1">
        <v>0</v>
      </c>
      <c r="F2764" s="1" t="s">
        <v>23</v>
      </c>
      <c r="G2764">
        <v>0</v>
      </c>
      <c r="H2764" t="str">
        <f>IF(Append1[[#This Row],[number_vmail_messages]]&lt;=10, "Low",
IF(Append1[[#This Row],[number_vmail_messages]]&lt;=25, "Medium", "High"))</f>
        <v>Low</v>
      </c>
      <c r="I2764">
        <v>262.3</v>
      </c>
      <c r="J2764">
        <v>114</v>
      </c>
      <c r="K2764">
        <v>44.59</v>
      </c>
      <c r="L2764">
        <v>198.9</v>
      </c>
      <c r="M2764">
        <v>96</v>
      </c>
      <c r="N2764">
        <v>16.91</v>
      </c>
      <c r="O2764">
        <v>165.9</v>
      </c>
      <c r="P2764">
        <v>90</v>
      </c>
      <c r="Q2764">
        <v>7.47</v>
      </c>
      <c r="R2764">
        <v>6.6</v>
      </c>
      <c r="S2764">
        <v>5</v>
      </c>
      <c r="T2764">
        <v>1.78</v>
      </c>
      <c r="U2764" t="str">
        <f>IF(Append1[[#This Row],[total_intl_charge]] &lt;= MEDIAN(Append1[total_intl_charge]), "Low", "High")</f>
        <v>Low</v>
      </c>
      <c r="V2764">
        <v>3</v>
      </c>
      <c r="W2764" t="s">
        <v>23</v>
      </c>
      <c r="X2764" s="1" t="s">
        <v>23</v>
      </c>
      <c r="Y2764">
        <f>IF(Append1[[#This Row],[churn]]="yes", 1,0)</f>
        <v>0</v>
      </c>
      <c r="Z2764" t="str">
        <f>IF(Append1[[#This Row],[total_eve_charge]]&lt;=15,"Low",
IF(Append1[[#This Row],[total_eve_charge]]&lt;=19,"Medium","High"))</f>
        <v>Medium</v>
      </c>
      <c r="AA2764" s="1" t="str">
        <f>IF(Append1[[#This Row],[total_day_charge]]&gt;30,"Heavy User",
IF(Append1[[#This Row],[total_eve_charge]]&gt;20,"Evening User",
IF(Append1[[#This Row],[total_night_charge]]&gt;10,"Night User","Low User")))</f>
        <v>Heavy User</v>
      </c>
    </row>
    <row r="2765" spans="1:27" hidden="1" x14ac:dyDescent="0.3">
      <c r="A2765">
        <v>2014</v>
      </c>
      <c r="B2765" s="1" t="s">
        <v>36</v>
      </c>
      <c r="C2765">
        <v>90</v>
      </c>
      <c r="D2765" s="1" t="s">
        <v>22</v>
      </c>
      <c r="E2765" s="1">
        <v>0</v>
      </c>
      <c r="F2765" s="1" t="s">
        <v>23</v>
      </c>
      <c r="G2765">
        <v>0</v>
      </c>
      <c r="H2765" t="str">
        <f>IF(Append1[[#This Row],[number_vmail_messages]]&lt;=10, "Low",
IF(Append1[[#This Row],[number_vmail_messages]]&lt;=25, "Medium", "High"))</f>
        <v>Low</v>
      </c>
      <c r="I2765">
        <v>246.4</v>
      </c>
      <c r="J2765">
        <v>83</v>
      </c>
      <c r="K2765">
        <v>41.89</v>
      </c>
      <c r="L2765">
        <v>160.30000000000001</v>
      </c>
      <c r="M2765">
        <v>88</v>
      </c>
      <c r="N2765">
        <v>13.63</v>
      </c>
      <c r="O2765">
        <v>170.9</v>
      </c>
      <c r="P2765">
        <v>99</v>
      </c>
      <c r="Q2765">
        <v>7.69</v>
      </c>
      <c r="R2765">
        <v>7.6</v>
      </c>
      <c r="S2765">
        <v>7</v>
      </c>
      <c r="T2765">
        <v>2.0499999999999998</v>
      </c>
      <c r="U2765" t="str">
        <f>IF(Append1[[#This Row],[total_intl_charge]] &lt;= MEDIAN(Append1[total_intl_charge]), "Low", "High")</f>
        <v>Low</v>
      </c>
      <c r="V2765">
        <v>1</v>
      </c>
      <c r="W2765" t="s">
        <v>23</v>
      </c>
      <c r="X2765" s="1" t="s">
        <v>23</v>
      </c>
      <c r="Y2765">
        <f>IF(Append1[[#This Row],[churn]]="yes", 1,0)</f>
        <v>0</v>
      </c>
      <c r="Z2765" t="str">
        <f>IF(Append1[[#This Row],[total_eve_charge]]&lt;=15,"Low",
IF(Append1[[#This Row],[total_eve_charge]]&lt;=19,"Medium","High"))</f>
        <v>Low</v>
      </c>
      <c r="AA2765" s="1" t="str">
        <f>IF(Append1[[#This Row],[total_day_charge]]&gt;30,"Heavy User",
IF(Append1[[#This Row],[total_eve_charge]]&gt;20,"Evening User",
IF(Append1[[#This Row],[total_night_charge]]&gt;10,"Night User","Low User")))</f>
        <v>Heavy User</v>
      </c>
    </row>
    <row r="2766" spans="1:27" hidden="1" x14ac:dyDescent="0.3">
      <c r="A2766">
        <v>2015</v>
      </c>
      <c r="B2766" s="1" t="s">
        <v>72</v>
      </c>
      <c r="C2766">
        <v>85</v>
      </c>
      <c r="D2766" s="1" t="s">
        <v>26</v>
      </c>
      <c r="E2766" s="1">
        <v>0</v>
      </c>
      <c r="F2766" s="1" t="s">
        <v>23</v>
      </c>
      <c r="G2766">
        <v>0</v>
      </c>
      <c r="H2766" t="str">
        <f>IF(Append1[[#This Row],[number_vmail_messages]]&lt;=10, "Low",
IF(Append1[[#This Row],[number_vmail_messages]]&lt;=25, "Medium", "High"))</f>
        <v>Low</v>
      </c>
      <c r="I2766">
        <v>183.4</v>
      </c>
      <c r="J2766">
        <v>111</v>
      </c>
      <c r="K2766">
        <v>31.18</v>
      </c>
      <c r="L2766">
        <v>168.8</v>
      </c>
      <c r="M2766">
        <v>98</v>
      </c>
      <c r="N2766">
        <v>14.35</v>
      </c>
      <c r="O2766">
        <v>199.7</v>
      </c>
      <c r="P2766">
        <v>97</v>
      </c>
      <c r="Q2766">
        <v>8.99</v>
      </c>
      <c r="R2766">
        <v>9.9</v>
      </c>
      <c r="S2766">
        <v>4</v>
      </c>
      <c r="T2766">
        <v>2.67</v>
      </c>
      <c r="U2766" t="str">
        <f>IF(Append1[[#This Row],[total_intl_charge]] &lt;= MEDIAN(Append1[total_intl_charge]), "Low", "High")</f>
        <v>Low</v>
      </c>
      <c r="V2766">
        <v>4</v>
      </c>
      <c r="W2766" t="s">
        <v>23</v>
      </c>
      <c r="X2766" s="1" t="s">
        <v>23</v>
      </c>
      <c r="Y2766">
        <f>IF(Append1[[#This Row],[churn]]="yes", 1,0)</f>
        <v>0</v>
      </c>
      <c r="Z2766" t="str">
        <f>IF(Append1[[#This Row],[total_eve_charge]]&lt;=15,"Low",
IF(Append1[[#This Row],[total_eve_charge]]&lt;=19,"Medium","High"))</f>
        <v>Low</v>
      </c>
      <c r="AA2766" s="1" t="str">
        <f>IF(Append1[[#This Row],[total_day_charge]]&gt;30,"Heavy User",
IF(Append1[[#This Row],[total_eve_charge]]&gt;20,"Evening User",
IF(Append1[[#This Row],[total_night_charge]]&gt;10,"Night User","Low User")))</f>
        <v>Heavy User</v>
      </c>
    </row>
    <row r="2767" spans="1:27" hidden="1" x14ac:dyDescent="0.3">
      <c r="A2767">
        <v>2016</v>
      </c>
      <c r="B2767" s="1" t="s">
        <v>30</v>
      </c>
      <c r="C2767">
        <v>100</v>
      </c>
      <c r="D2767" s="1" t="s">
        <v>22</v>
      </c>
      <c r="E2767" s="1">
        <v>0</v>
      </c>
      <c r="F2767" s="1" t="s">
        <v>23</v>
      </c>
      <c r="G2767">
        <v>0</v>
      </c>
      <c r="H2767" t="str">
        <f>IF(Append1[[#This Row],[number_vmail_messages]]&lt;=10, "Low",
IF(Append1[[#This Row],[number_vmail_messages]]&lt;=25, "Medium", "High"))</f>
        <v>Low</v>
      </c>
      <c r="I2767">
        <v>191.9</v>
      </c>
      <c r="J2767">
        <v>95</v>
      </c>
      <c r="K2767">
        <v>32.619999999999997</v>
      </c>
      <c r="L2767">
        <v>200.9</v>
      </c>
      <c r="M2767">
        <v>101</v>
      </c>
      <c r="N2767">
        <v>17.079999999999998</v>
      </c>
      <c r="O2767">
        <v>271.89999999999998</v>
      </c>
      <c r="P2767">
        <v>74</v>
      </c>
      <c r="Q2767">
        <v>12.24</v>
      </c>
      <c r="R2767">
        <v>18.2</v>
      </c>
      <c r="S2767">
        <v>3</v>
      </c>
      <c r="T2767">
        <v>4.91</v>
      </c>
      <c r="U2767" t="str">
        <f>IF(Append1[[#This Row],[total_intl_charge]] &lt;= MEDIAN(Append1[total_intl_charge]), "Low", "High")</f>
        <v>High</v>
      </c>
      <c r="V2767">
        <v>1</v>
      </c>
      <c r="W2767" t="s">
        <v>23</v>
      </c>
      <c r="X2767" s="1" t="s">
        <v>23</v>
      </c>
      <c r="Y2767">
        <f>IF(Append1[[#This Row],[churn]]="yes", 1,0)</f>
        <v>0</v>
      </c>
      <c r="Z2767" t="str">
        <f>IF(Append1[[#This Row],[total_eve_charge]]&lt;=15,"Low",
IF(Append1[[#This Row],[total_eve_charge]]&lt;=19,"Medium","High"))</f>
        <v>Medium</v>
      </c>
      <c r="AA2767" s="1" t="str">
        <f>IF(Append1[[#This Row],[total_day_charge]]&gt;30,"Heavy User",
IF(Append1[[#This Row],[total_eve_charge]]&gt;20,"Evening User",
IF(Append1[[#This Row],[total_night_charge]]&gt;10,"Night User","Low User")))</f>
        <v>Heavy User</v>
      </c>
    </row>
    <row r="2768" spans="1:27" hidden="1" x14ac:dyDescent="0.3">
      <c r="A2768">
        <v>2017</v>
      </c>
      <c r="B2768" s="1" t="s">
        <v>67</v>
      </c>
      <c r="C2768">
        <v>114</v>
      </c>
      <c r="D2768" s="1" t="s">
        <v>22</v>
      </c>
      <c r="E2768" s="1">
        <v>0</v>
      </c>
      <c r="F2768" s="1" t="s">
        <v>23</v>
      </c>
      <c r="G2768">
        <v>0</v>
      </c>
      <c r="H2768" t="str">
        <f>IF(Append1[[#This Row],[number_vmail_messages]]&lt;=10, "Low",
IF(Append1[[#This Row],[number_vmail_messages]]&lt;=25, "Medium", "High"))</f>
        <v>Low</v>
      </c>
      <c r="I2768">
        <v>187.8</v>
      </c>
      <c r="J2768">
        <v>109</v>
      </c>
      <c r="K2768">
        <v>31.93</v>
      </c>
      <c r="L2768">
        <v>154.6</v>
      </c>
      <c r="M2768">
        <v>97</v>
      </c>
      <c r="N2768">
        <v>13.14</v>
      </c>
      <c r="O2768">
        <v>213.9</v>
      </c>
      <c r="P2768">
        <v>102</v>
      </c>
      <c r="Q2768">
        <v>9.6300000000000008</v>
      </c>
      <c r="R2768">
        <v>10.1</v>
      </c>
      <c r="S2768">
        <v>3</v>
      </c>
      <c r="T2768">
        <v>2.73</v>
      </c>
      <c r="U2768" t="str">
        <f>IF(Append1[[#This Row],[total_intl_charge]] &lt;= MEDIAN(Append1[total_intl_charge]), "Low", "High")</f>
        <v>Low</v>
      </c>
      <c r="V2768">
        <v>2</v>
      </c>
      <c r="W2768" t="s">
        <v>23</v>
      </c>
      <c r="X2768" s="1" t="s">
        <v>23</v>
      </c>
      <c r="Y2768">
        <f>IF(Append1[[#This Row],[churn]]="yes", 1,0)</f>
        <v>0</v>
      </c>
      <c r="Z2768" t="str">
        <f>IF(Append1[[#This Row],[total_eve_charge]]&lt;=15,"Low",
IF(Append1[[#This Row],[total_eve_charge]]&lt;=19,"Medium","High"))</f>
        <v>Low</v>
      </c>
      <c r="AA2768" s="1" t="str">
        <f>IF(Append1[[#This Row],[total_day_charge]]&gt;30,"Heavy User",
IF(Append1[[#This Row],[total_eve_charge]]&gt;20,"Evening User",
IF(Append1[[#This Row],[total_night_charge]]&gt;10,"Night User","Low User")))</f>
        <v>Heavy User</v>
      </c>
    </row>
    <row r="2769" spans="1:27" hidden="1" x14ac:dyDescent="0.3">
      <c r="A2769">
        <v>2018</v>
      </c>
      <c r="B2769" s="1" t="s">
        <v>61</v>
      </c>
      <c r="C2769">
        <v>83</v>
      </c>
      <c r="D2769" s="1" t="s">
        <v>26</v>
      </c>
      <c r="E2769" s="1">
        <v>0</v>
      </c>
      <c r="F2769" s="1" t="s">
        <v>23</v>
      </c>
      <c r="G2769">
        <v>0</v>
      </c>
      <c r="H2769" t="str">
        <f>IF(Append1[[#This Row],[number_vmail_messages]]&lt;=10, "Low",
IF(Append1[[#This Row],[number_vmail_messages]]&lt;=25, "Medium", "High"))</f>
        <v>Low</v>
      </c>
      <c r="I2769">
        <v>259.7</v>
      </c>
      <c r="J2769">
        <v>106</v>
      </c>
      <c r="K2769">
        <v>44.15</v>
      </c>
      <c r="L2769">
        <v>152.69999999999999</v>
      </c>
      <c r="M2769">
        <v>116</v>
      </c>
      <c r="N2769">
        <v>12.98</v>
      </c>
      <c r="O2769">
        <v>224.7</v>
      </c>
      <c r="P2769">
        <v>92</v>
      </c>
      <c r="Q2769">
        <v>10.11</v>
      </c>
      <c r="R2769">
        <v>10.199999999999999</v>
      </c>
      <c r="S2769">
        <v>2</v>
      </c>
      <c r="T2769">
        <v>2.75</v>
      </c>
      <c r="U2769" t="str">
        <f>IF(Append1[[#This Row],[total_intl_charge]] &lt;= MEDIAN(Append1[total_intl_charge]), "Low", "High")</f>
        <v>Low</v>
      </c>
      <c r="V2769">
        <v>0</v>
      </c>
      <c r="W2769" t="s">
        <v>23</v>
      </c>
      <c r="X2769" s="1" t="s">
        <v>23</v>
      </c>
      <c r="Y2769">
        <f>IF(Append1[[#This Row],[churn]]="yes", 1,0)</f>
        <v>0</v>
      </c>
      <c r="Z2769" t="str">
        <f>IF(Append1[[#This Row],[total_eve_charge]]&lt;=15,"Low",
IF(Append1[[#This Row],[total_eve_charge]]&lt;=19,"Medium","High"))</f>
        <v>Low</v>
      </c>
      <c r="AA2769" s="1" t="str">
        <f>IF(Append1[[#This Row],[total_day_charge]]&gt;30,"Heavy User",
IF(Append1[[#This Row],[total_eve_charge]]&gt;20,"Evening User",
IF(Append1[[#This Row],[total_night_charge]]&gt;10,"Night User","Low User")))</f>
        <v>Heavy User</v>
      </c>
    </row>
    <row r="2770" spans="1:27" hidden="1" x14ac:dyDescent="0.3">
      <c r="A2770">
        <v>2019</v>
      </c>
      <c r="B2770" s="1" t="s">
        <v>36</v>
      </c>
      <c r="C2770">
        <v>157</v>
      </c>
      <c r="D2770" s="1" t="s">
        <v>22</v>
      </c>
      <c r="E2770" s="1">
        <v>1</v>
      </c>
      <c r="F2770" s="1" t="s">
        <v>23</v>
      </c>
      <c r="G2770">
        <v>0</v>
      </c>
      <c r="H2770" t="str">
        <f>IF(Append1[[#This Row],[number_vmail_messages]]&lt;=10, "Low",
IF(Append1[[#This Row],[number_vmail_messages]]&lt;=25, "Medium", "High"))</f>
        <v>Low</v>
      </c>
      <c r="I2770">
        <v>180.4</v>
      </c>
      <c r="J2770">
        <v>123</v>
      </c>
      <c r="K2770">
        <v>30.67</v>
      </c>
      <c r="L2770">
        <v>194</v>
      </c>
      <c r="M2770">
        <v>98</v>
      </c>
      <c r="N2770">
        <v>16.489999999999998</v>
      </c>
      <c r="O2770">
        <v>227.3</v>
      </c>
      <c r="P2770">
        <v>88</v>
      </c>
      <c r="Q2770">
        <v>10.23</v>
      </c>
      <c r="R2770">
        <v>8.4</v>
      </c>
      <c r="S2770">
        <v>5</v>
      </c>
      <c r="T2770">
        <v>2.27</v>
      </c>
      <c r="U2770" t="str">
        <f>IF(Append1[[#This Row],[total_intl_charge]] &lt;= MEDIAN(Append1[total_intl_charge]), "Low", "High")</f>
        <v>Low</v>
      </c>
      <c r="V2770">
        <v>0</v>
      </c>
      <c r="W2770" t="s">
        <v>23</v>
      </c>
      <c r="X2770" s="1" t="s">
        <v>24</v>
      </c>
      <c r="Y2770">
        <f>IF(Append1[[#This Row],[churn]]="yes", 1,0)</f>
        <v>0</v>
      </c>
      <c r="Z2770" t="str">
        <f>IF(Append1[[#This Row],[total_eve_charge]]&lt;=15,"Low",
IF(Append1[[#This Row],[total_eve_charge]]&lt;=19,"Medium","High"))</f>
        <v>Medium</v>
      </c>
      <c r="AA2770" s="1" t="str">
        <f>IF(Append1[[#This Row],[total_day_charge]]&gt;30,"Heavy User",
IF(Append1[[#This Row],[total_eve_charge]]&gt;20,"Evening User",
IF(Append1[[#This Row],[total_night_charge]]&gt;10,"Night User","Low User")))</f>
        <v>Heavy User</v>
      </c>
    </row>
    <row r="2771" spans="1:27" hidden="1" x14ac:dyDescent="0.3">
      <c r="A2771">
        <v>2020</v>
      </c>
      <c r="B2771" s="1" t="s">
        <v>64</v>
      </c>
      <c r="C2771">
        <v>51</v>
      </c>
      <c r="D2771" s="1" t="s">
        <v>26</v>
      </c>
      <c r="E2771" s="1">
        <v>0</v>
      </c>
      <c r="F2771" s="1" t="s">
        <v>23</v>
      </c>
      <c r="G2771">
        <v>0</v>
      </c>
      <c r="H2771" t="str">
        <f>IF(Append1[[#This Row],[number_vmail_messages]]&lt;=10, "Low",
IF(Append1[[#This Row],[number_vmail_messages]]&lt;=25, "Medium", "High"))</f>
        <v>Low</v>
      </c>
      <c r="I2771">
        <v>51.8</v>
      </c>
      <c r="J2771">
        <v>107</v>
      </c>
      <c r="K2771">
        <v>8.81</v>
      </c>
      <c r="L2771">
        <v>230.2</v>
      </c>
      <c r="M2771">
        <v>104</v>
      </c>
      <c r="N2771">
        <v>19.57</v>
      </c>
      <c r="O2771">
        <v>227.5</v>
      </c>
      <c r="P2771">
        <v>118</v>
      </c>
      <c r="Q2771">
        <v>10.24</v>
      </c>
      <c r="R2771">
        <v>10.4</v>
      </c>
      <c r="S2771">
        <v>4</v>
      </c>
      <c r="T2771">
        <v>2.81</v>
      </c>
      <c r="U2771" t="str">
        <f>IF(Append1[[#This Row],[total_intl_charge]] &lt;= MEDIAN(Append1[total_intl_charge]), "Low", "High")</f>
        <v>High</v>
      </c>
      <c r="V2771">
        <v>2</v>
      </c>
      <c r="W2771" t="s">
        <v>23</v>
      </c>
      <c r="X2771" s="1" t="s">
        <v>23</v>
      </c>
      <c r="Y2771">
        <f>IF(Append1[[#This Row],[churn]]="yes", 1,0)</f>
        <v>0</v>
      </c>
      <c r="Z2771" t="str">
        <f>IF(Append1[[#This Row],[total_eve_charge]]&lt;=15,"Low",
IF(Append1[[#This Row],[total_eve_charge]]&lt;=19,"Medium","High"))</f>
        <v>High</v>
      </c>
      <c r="AA2771" s="1" t="str">
        <f>IF(Append1[[#This Row],[total_day_charge]]&gt;30,"Heavy User",
IF(Append1[[#This Row],[total_eve_charge]]&gt;20,"Evening User",
IF(Append1[[#This Row],[total_night_charge]]&gt;10,"Night User","Low User")))</f>
        <v>Night User</v>
      </c>
    </row>
    <row r="2772" spans="1:27" hidden="1" x14ac:dyDescent="0.3">
      <c r="A2772">
        <v>2021</v>
      </c>
      <c r="B2772" s="1" t="s">
        <v>74</v>
      </c>
      <c r="C2772">
        <v>42</v>
      </c>
      <c r="D2772" s="1" t="s">
        <v>22</v>
      </c>
      <c r="E2772" s="1">
        <v>0</v>
      </c>
      <c r="F2772" s="1" t="s">
        <v>23</v>
      </c>
      <c r="G2772">
        <v>0</v>
      </c>
      <c r="H2772" t="str">
        <f>IF(Append1[[#This Row],[number_vmail_messages]]&lt;=10, "Low",
IF(Append1[[#This Row],[number_vmail_messages]]&lt;=25, "Medium", "High"))</f>
        <v>Low</v>
      </c>
      <c r="I2772">
        <v>303.89999999999998</v>
      </c>
      <c r="J2772">
        <v>106</v>
      </c>
      <c r="K2772">
        <v>51.66</v>
      </c>
      <c r="L2772">
        <v>232.2</v>
      </c>
      <c r="M2772">
        <v>54</v>
      </c>
      <c r="N2772">
        <v>19.739999999999998</v>
      </c>
      <c r="O2772">
        <v>147.1</v>
      </c>
      <c r="P2772">
        <v>76</v>
      </c>
      <c r="Q2772">
        <v>6.62</v>
      </c>
      <c r="R2772">
        <v>5.8</v>
      </c>
      <c r="S2772">
        <v>3</v>
      </c>
      <c r="T2772">
        <v>1.57</v>
      </c>
      <c r="U2772" t="str">
        <f>IF(Append1[[#This Row],[total_intl_charge]] &lt;= MEDIAN(Append1[total_intl_charge]), "Low", "High")</f>
        <v>Low</v>
      </c>
      <c r="V2772">
        <v>1</v>
      </c>
      <c r="W2772" t="s">
        <v>24</v>
      </c>
      <c r="X2772" s="1" t="s">
        <v>23</v>
      </c>
      <c r="Y2772">
        <f>IF(Append1[[#This Row],[churn]]="yes", 1,0)</f>
        <v>1</v>
      </c>
      <c r="Z2772" t="str">
        <f>IF(Append1[[#This Row],[total_eve_charge]]&lt;=15,"Low",
IF(Append1[[#This Row],[total_eve_charge]]&lt;=19,"Medium","High"))</f>
        <v>High</v>
      </c>
      <c r="AA2772" s="1" t="str">
        <f>IF(Append1[[#This Row],[total_day_charge]]&gt;30,"Heavy User",
IF(Append1[[#This Row],[total_eve_charge]]&gt;20,"Evening User",
IF(Append1[[#This Row],[total_night_charge]]&gt;10,"Night User","Low User")))</f>
        <v>Heavy User</v>
      </c>
    </row>
    <row r="2773" spans="1:27" hidden="1" x14ac:dyDescent="0.3">
      <c r="A2773">
        <v>2022</v>
      </c>
      <c r="B2773" s="1" t="s">
        <v>64</v>
      </c>
      <c r="C2773">
        <v>112</v>
      </c>
      <c r="D2773" s="1" t="s">
        <v>26</v>
      </c>
      <c r="E2773" s="1">
        <v>0</v>
      </c>
      <c r="F2773" s="1" t="s">
        <v>23</v>
      </c>
      <c r="G2773">
        <v>0</v>
      </c>
      <c r="H2773" t="str">
        <f>IF(Append1[[#This Row],[number_vmail_messages]]&lt;=10, "Low",
IF(Append1[[#This Row],[number_vmail_messages]]&lt;=25, "Medium", "High"))</f>
        <v>Low</v>
      </c>
      <c r="I2773">
        <v>206.2</v>
      </c>
      <c r="J2773">
        <v>122</v>
      </c>
      <c r="K2773">
        <v>35.049999999999997</v>
      </c>
      <c r="L2773">
        <v>164.5</v>
      </c>
      <c r="M2773">
        <v>94</v>
      </c>
      <c r="N2773">
        <v>13.98</v>
      </c>
      <c r="O2773">
        <v>140.30000000000001</v>
      </c>
      <c r="P2773">
        <v>101</v>
      </c>
      <c r="Q2773">
        <v>6.31</v>
      </c>
      <c r="R2773">
        <v>12.6</v>
      </c>
      <c r="S2773">
        <v>7</v>
      </c>
      <c r="T2773">
        <v>3.4</v>
      </c>
      <c r="U2773" t="str">
        <f>IF(Append1[[#This Row],[total_intl_charge]] &lt;= MEDIAN(Append1[total_intl_charge]), "Low", "High")</f>
        <v>High</v>
      </c>
      <c r="V2773">
        <v>3</v>
      </c>
      <c r="W2773" t="s">
        <v>23</v>
      </c>
      <c r="X2773" s="1" t="s">
        <v>23</v>
      </c>
      <c r="Y2773">
        <f>IF(Append1[[#This Row],[churn]]="yes", 1,0)</f>
        <v>0</v>
      </c>
      <c r="Z2773" t="str">
        <f>IF(Append1[[#This Row],[total_eve_charge]]&lt;=15,"Low",
IF(Append1[[#This Row],[total_eve_charge]]&lt;=19,"Medium","High"))</f>
        <v>Low</v>
      </c>
      <c r="AA2773" s="1" t="str">
        <f>IF(Append1[[#This Row],[total_day_charge]]&gt;30,"Heavy User",
IF(Append1[[#This Row],[total_eve_charge]]&gt;20,"Evening User",
IF(Append1[[#This Row],[total_night_charge]]&gt;10,"Night User","Low User")))</f>
        <v>Heavy User</v>
      </c>
    </row>
    <row r="2774" spans="1:27" hidden="1" x14ac:dyDescent="0.3">
      <c r="A2774">
        <v>2023</v>
      </c>
      <c r="B2774" s="1" t="s">
        <v>70</v>
      </c>
      <c r="C2774">
        <v>56</v>
      </c>
      <c r="D2774" s="1" t="s">
        <v>26</v>
      </c>
      <c r="E2774" s="1">
        <v>0</v>
      </c>
      <c r="F2774" s="1" t="s">
        <v>23</v>
      </c>
      <c r="G2774">
        <v>0</v>
      </c>
      <c r="H2774" t="str">
        <f>IF(Append1[[#This Row],[number_vmail_messages]]&lt;=10, "Low",
IF(Append1[[#This Row],[number_vmail_messages]]&lt;=25, "Medium", "High"))</f>
        <v>Low</v>
      </c>
      <c r="I2774">
        <v>164.3</v>
      </c>
      <c r="J2774">
        <v>92</v>
      </c>
      <c r="K2774">
        <v>27.93</v>
      </c>
      <c r="L2774">
        <v>233.7</v>
      </c>
      <c r="M2774">
        <v>107</v>
      </c>
      <c r="N2774">
        <v>19.86</v>
      </c>
      <c r="O2774">
        <v>187.3</v>
      </c>
      <c r="P2774">
        <v>104</v>
      </c>
      <c r="Q2774">
        <v>8.43</v>
      </c>
      <c r="R2774">
        <v>11.8</v>
      </c>
      <c r="S2774">
        <v>1</v>
      </c>
      <c r="T2774">
        <v>3.19</v>
      </c>
      <c r="U2774" t="str">
        <f>IF(Append1[[#This Row],[total_intl_charge]] &lt;= MEDIAN(Append1[total_intl_charge]), "Low", "High")</f>
        <v>High</v>
      </c>
      <c r="V2774">
        <v>2</v>
      </c>
      <c r="W2774" t="s">
        <v>23</v>
      </c>
      <c r="X2774" s="1" t="s">
        <v>23</v>
      </c>
      <c r="Y2774">
        <f>IF(Append1[[#This Row],[churn]]="yes", 1,0)</f>
        <v>0</v>
      </c>
      <c r="Z2774" t="str">
        <f>IF(Append1[[#This Row],[total_eve_charge]]&lt;=15,"Low",
IF(Append1[[#This Row],[total_eve_charge]]&lt;=19,"Medium","High"))</f>
        <v>High</v>
      </c>
      <c r="AA2774" s="1" t="str">
        <f>IF(Append1[[#This Row],[total_day_charge]]&gt;30,"Heavy User",
IF(Append1[[#This Row],[total_eve_charge]]&gt;20,"Evening User",
IF(Append1[[#This Row],[total_night_charge]]&gt;10,"Night User","Low User")))</f>
        <v>Low User</v>
      </c>
    </row>
    <row r="2775" spans="1:27" hidden="1" x14ac:dyDescent="0.3">
      <c r="A2775">
        <v>2024</v>
      </c>
      <c r="B2775" s="1" t="s">
        <v>34</v>
      </c>
      <c r="C2775">
        <v>53</v>
      </c>
      <c r="D2775" s="1" t="s">
        <v>32</v>
      </c>
      <c r="E2775" s="1">
        <v>0</v>
      </c>
      <c r="F2775" s="1" t="s">
        <v>23</v>
      </c>
      <c r="G2775">
        <v>0</v>
      </c>
      <c r="H2775" t="str">
        <f>IF(Append1[[#This Row],[number_vmail_messages]]&lt;=10, "Low",
IF(Append1[[#This Row],[number_vmail_messages]]&lt;=25, "Medium", "High"))</f>
        <v>Low</v>
      </c>
      <c r="I2775">
        <v>228.6</v>
      </c>
      <c r="J2775">
        <v>117</v>
      </c>
      <c r="K2775">
        <v>38.86</v>
      </c>
      <c r="L2775">
        <v>132.80000000000001</v>
      </c>
      <c r="M2775">
        <v>123</v>
      </c>
      <c r="N2775">
        <v>11.29</v>
      </c>
      <c r="O2775">
        <v>227.2</v>
      </c>
      <c r="P2775">
        <v>124</v>
      </c>
      <c r="Q2775">
        <v>10.220000000000001</v>
      </c>
      <c r="R2775">
        <v>10.1</v>
      </c>
      <c r="S2775">
        <v>2</v>
      </c>
      <c r="T2775">
        <v>2.73</v>
      </c>
      <c r="U2775" t="str">
        <f>IF(Append1[[#This Row],[total_intl_charge]] &lt;= MEDIAN(Append1[total_intl_charge]), "Low", "High")</f>
        <v>Low</v>
      </c>
      <c r="V2775">
        <v>9</v>
      </c>
      <c r="W2775" t="s">
        <v>24</v>
      </c>
      <c r="X2775" s="1" t="s">
        <v>23</v>
      </c>
      <c r="Y2775">
        <f>IF(Append1[[#This Row],[churn]]="yes", 1,0)</f>
        <v>1</v>
      </c>
      <c r="Z2775" t="str">
        <f>IF(Append1[[#This Row],[total_eve_charge]]&lt;=15,"Low",
IF(Append1[[#This Row],[total_eve_charge]]&lt;=19,"Medium","High"))</f>
        <v>Low</v>
      </c>
      <c r="AA2775" s="1" t="str">
        <f>IF(Append1[[#This Row],[total_day_charge]]&gt;30,"Heavy User",
IF(Append1[[#This Row],[total_eve_charge]]&gt;20,"Evening User",
IF(Append1[[#This Row],[total_night_charge]]&gt;10,"Night User","Low User")))</f>
        <v>Heavy User</v>
      </c>
    </row>
    <row r="2776" spans="1:27" x14ac:dyDescent="0.3">
      <c r="A2776">
        <v>2025</v>
      </c>
      <c r="B2776" s="1" t="s">
        <v>71</v>
      </c>
      <c r="C2776">
        <v>64</v>
      </c>
      <c r="D2776" s="1" t="s">
        <v>22</v>
      </c>
      <c r="E2776" s="1">
        <v>0</v>
      </c>
      <c r="F2776" s="1" t="s">
        <v>24</v>
      </c>
      <c r="G2776">
        <v>22</v>
      </c>
      <c r="H2776" t="str">
        <f>IF(Append1[[#This Row],[number_vmail_messages]]&lt;=10, "Low",
IF(Append1[[#This Row],[number_vmail_messages]]&lt;=25, "Medium", "High"))</f>
        <v>Medium</v>
      </c>
      <c r="I2776">
        <v>200.4</v>
      </c>
      <c r="J2776">
        <v>80</v>
      </c>
      <c r="K2776">
        <v>34.07</v>
      </c>
      <c r="L2776">
        <v>131.1</v>
      </c>
      <c r="M2776">
        <v>84</v>
      </c>
      <c r="N2776">
        <v>11.14</v>
      </c>
      <c r="O2776">
        <v>230.7</v>
      </c>
      <c r="P2776">
        <v>67</v>
      </c>
      <c r="Q2776">
        <v>10.38</v>
      </c>
      <c r="R2776">
        <v>7.6</v>
      </c>
      <c r="S2776">
        <v>5</v>
      </c>
      <c r="T2776">
        <v>2.0499999999999998</v>
      </c>
      <c r="U2776" t="str">
        <f>IF(Append1[[#This Row],[total_intl_charge]] &lt;= MEDIAN(Append1[total_intl_charge]), "Low", "High")</f>
        <v>Low</v>
      </c>
      <c r="V2776">
        <v>1</v>
      </c>
      <c r="W2776" t="s">
        <v>23</v>
      </c>
      <c r="X2776" s="1" t="s">
        <v>23</v>
      </c>
      <c r="Y2776">
        <f>IF(Append1[[#This Row],[churn]]="yes", 1,0)</f>
        <v>0</v>
      </c>
      <c r="Z2776" t="str">
        <f>IF(Append1[[#This Row],[total_eve_charge]]&lt;=15,"Low",
IF(Append1[[#This Row],[total_eve_charge]]&lt;=19,"Medium","High"))</f>
        <v>Low</v>
      </c>
      <c r="AA2776" s="1" t="str">
        <f>IF(Append1[[#This Row],[total_day_charge]]&gt;30,"Heavy User",
IF(Append1[[#This Row],[total_eve_charge]]&gt;20,"Evening User",
IF(Append1[[#This Row],[total_night_charge]]&gt;10,"Night User","Low User")))</f>
        <v>Heavy User</v>
      </c>
    </row>
    <row r="2777" spans="1:27" hidden="1" x14ac:dyDescent="0.3">
      <c r="A2777">
        <v>2026</v>
      </c>
      <c r="B2777" s="1" t="s">
        <v>56</v>
      </c>
      <c r="C2777">
        <v>123</v>
      </c>
      <c r="D2777" s="1" t="s">
        <v>32</v>
      </c>
      <c r="E2777" s="1">
        <v>0</v>
      </c>
      <c r="F2777" s="1" t="s">
        <v>23</v>
      </c>
      <c r="G2777">
        <v>0</v>
      </c>
      <c r="H2777" t="str">
        <f>IF(Append1[[#This Row],[number_vmail_messages]]&lt;=10, "Low",
IF(Append1[[#This Row],[number_vmail_messages]]&lt;=25, "Medium", "High"))</f>
        <v>Low</v>
      </c>
      <c r="I2777">
        <v>154.30000000000001</v>
      </c>
      <c r="J2777">
        <v>107</v>
      </c>
      <c r="K2777">
        <v>26.23</v>
      </c>
      <c r="L2777">
        <v>183</v>
      </c>
      <c r="M2777">
        <v>111</v>
      </c>
      <c r="N2777">
        <v>15.56</v>
      </c>
      <c r="O2777">
        <v>54</v>
      </c>
      <c r="P2777">
        <v>134</v>
      </c>
      <c r="Q2777">
        <v>2.4300000000000002</v>
      </c>
      <c r="R2777">
        <v>10.9</v>
      </c>
      <c r="S2777">
        <v>8</v>
      </c>
      <c r="T2777">
        <v>2.94</v>
      </c>
      <c r="U2777" t="str">
        <f>IF(Append1[[#This Row],[total_intl_charge]] &lt;= MEDIAN(Append1[total_intl_charge]), "Low", "High")</f>
        <v>High</v>
      </c>
      <c r="V2777">
        <v>0</v>
      </c>
      <c r="W2777" t="s">
        <v>23</v>
      </c>
      <c r="X2777" s="1" t="s">
        <v>23</v>
      </c>
      <c r="Y2777">
        <f>IF(Append1[[#This Row],[churn]]="yes", 1,0)</f>
        <v>0</v>
      </c>
      <c r="Z2777" t="str">
        <f>IF(Append1[[#This Row],[total_eve_charge]]&lt;=15,"Low",
IF(Append1[[#This Row],[total_eve_charge]]&lt;=19,"Medium","High"))</f>
        <v>Medium</v>
      </c>
      <c r="AA2777" s="1" t="str">
        <f>IF(Append1[[#This Row],[total_day_charge]]&gt;30,"Heavy User",
IF(Append1[[#This Row],[total_eve_charge]]&gt;20,"Evening User",
IF(Append1[[#This Row],[total_night_charge]]&gt;10,"Night User","Low User")))</f>
        <v>Low User</v>
      </c>
    </row>
    <row r="2778" spans="1:27" x14ac:dyDescent="0.3">
      <c r="A2778">
        <v>2027</v>
      </c>
      <c r="B2778" s="1" t="s">
        <v>35</v>
      </c>
      <c r="C2778">
        <v>68</v>
      </c>
      <c r="D2778" s="1" t="s">
        <v>26</v>
      </c>
      <c r="E2778" s="1">
        <v>0</v>
      </c>
      <c r="F2778" s="1" t="s">
        <v>24</v>
      </c>
      <c r="G2778">
        <v>30</v>
      </c>
      <c r="H2778" t="str">
        <f>IF(Append1[[#This Row],[number_vmail_messages]]&lt;=10, "Low",
IF(Append1[[#This Row],[number_vmail_messages]]&lt;=25, "Medium", "High"))</f>
        <v>High</v>
      </c>
      <c r="I2778">
        <v>122.9</v>
      </c>
      <c r="J2778">
        <v>93</v>
      </c>
      <c r="K2778">
        <v>20.89</v>
      </c>
      <c r="L2778">
        <v>233.5</v>
      </c>
      <c r="M2778">
        <v>91</v>
      </c>
      <c r="N2778">
        <v>19.850000000000001</v>
      </c>
      <c r="O2778">
        <v>199.5</v>
      </c>
      <c r="P2778">
        <v>144</v>
      </c>
      <c r="Q2778">
        <v>8.98</v>
      </c>
      <c r="R2778">
        <v>9.6</v>
      </c>
      <c r="S2778">
        <v>2</v>
      </c>
      <c r="T2778">
        <v>2.59</v>
      </c>
      <c r="U2778" t="str">
        <f>IF(Append1[[#This Row],[total_intl_charge]] &lt;= MEDIAN(Append1[total_intl_charge]), "Low", "High")</f>
        <v>Low</v>
      </c>
      <c r="V2778">
        <v>2</v>
      </c>
      <c r="W2778" t="s">
        <v>23</v>
      </c>
      <c r="X2778" s="1" t="s">
        <v>23</v>
      </c>
      <c r="Y2778">
        <f>IF(Append1[[#This Row],[churn]]="yes", 1,0)</f>
        <v>0</v>
      </c>
      <c r="Z2778" t="str">
        <f>IF(Append1[[#This Row],[total_eve_charge]]&lt;=15,"Low",
IF(Append1[[#This Row],[total_eve_charge]]&lt;=19,"Medium","High"))</f>
        <v>High</v>
      </c>
      <c r="AA2778" s="1" t="str">
        <f>IF(Append1[[#This Row],[total_day_charge]]&gt;30,"Heavy User",
IF(Append1[[#This Row],[total_eve_charge]]&gt;20,"Evening User",
IF(Append1[[#This Row],[total_night_charge]]&gt;10,"Night User","Low User")))</f>
        <v>Low User</v>
      </c>
    </row>
    <row r="2779" spans="1:27" hidden="1" x14ac:dyDescent="0.3">
      <c r="A2779">
        <v>2028</v>
      </c>
      <c r="B2779" s="1" t="s">
        <v>60</v>
      </c>
      <c r="C2779">
        <v>40</v>
      </c>
      <c r="D2779" s="1" t="s">
        <v>26</v>
      </c>
      <c r="E2779" s="1">
        <v>1</v>
      </c>
      <c r="F2779" s="1" t="s">
        <v>23</v>
      </c>
      <c r="G2779">
        <v>0</v>
      </c>
      <c r="H2779" t="str">
        <f>IF(Append1[[#This Row],[number_vmail_messages]]&lt;=10, "Low",
IF(Append1[[#This Row],[number_vmail_messages]]&lt;=25, "Medium", "High"))</f>
        <v>Low</v>
      </c>
      <c r="I2779">
        <v>220.8</v>
      </c>
      <c r="J2779">
        <v>100</v>
      </c>
      <c r="K2779">
        <v>37.54</v>
      </c>
      <c r="L2779">
        <v>265.7</v>
      </c>
      <c r="M2779">
        <v>106</v>
      </c>
      <c r="N2779">
        <v>22.58</v>
      </c>
      <c r="O2779">
        <v>212.8</v>
      </c>
      <c r="P2779">
        <v>94</v>
      </c>
      <c r="Q2779">
        <v>9.58</v>
      </c>
      <c r="R2779">
        <v>6.4</v>
      </c>
      <c r="S2779">
        <v>3</v>
      </c>
      <c r="T2779">
        <v>1.73</v>
      </c>
      <c r="U2779" t="str">
        <f>IF(Append1[[#This Row],[total_intl_charge]] &lt;= MEDIAN(Append1[total_intl_charge]), "Low", "High")</f>
        <v>Low</v>
      </c>
      <c r="V2779">
        <v>0</v>
      </c>
      <c r="W2779" t="s">
        <v>23</v>
      </c>
      <c r="X2779" s="1" t="s">
        <v>24</v>
      </c>
      <c r="Y2779">
        <f>IF(Append1[[#This Row],[churn]]="yes", 1,0)</f>
        <v>0</v>
      </c>
      <c r="Z2779" t="str">
        <f>IF(Append1[[#This Row],[total_eve_charge]]&lt;=15,"Low",
IF(Append1[[#This Row],[total_eve_charge]]&lt;=19,"Medium","High"))</f>
        <v>High</v>
      </c>
      <c r="AA2779" s="1" t="str">
        <f>IF(Append1[[#This Row],[total_day_charge]]&gt;30,"Heavy User",
IF(Append1[[#This Row],[total_eve_charge]]&gt;20,"Evening User",
IF(Append1[[#This Row],[total_night_charge]]&gt;10,"Night User","Low User")))</f>
        <v>Heavy User</v>
      </c>
    </row>
    <row r="2780" spans="1:27" hidden="1" x14ac:dyDescent="0.3">
      <c r="A2780">
        <v>2029</v>
      </c>
      <c r="B2780" s="1" t="s">
        <v>58</v>
      </c>
      <c r="C2780">
        <v>132</v>
      </c>
      <c r="D2780" s="1" t="s">
        <v>32</v>
      </c>
      <c r="E2780" s="1">
        <v>0</v>
      </c>
      <c r="F2780" s="1" t="s">
        <v>23</v>
      </c>
      <c r="G2780">
        <v>0</v>
      </c>
      <c r="H2780" t="str">
        <f>IF(Append1[[#This Row],[number_vmail_messages]]&lt;=10, "Low",
IF(Append1[[#This Row],[number_vmail_messages]]&lt;=25, "Medium", "High"))</f>
        <v>Low</v>
      </c>
      <c r="I2780">
        <v>214.6</v>
      </c>
      <c r="J2780">
        <v>78</v>
      </c>
      <c r="K2780">
        <v>36.479999999999997</v>
      </c>
      <c r="L2780">
        <v>251.7</v>
      </c>
      <c r="M2780">
        <v>98</v>
      </c>
      <c r="N2780">
        <v>21.39</v>
      </c>
      <c r="O2780">
        <v>240.8</v>
      </c>
      <c r="P2780">
        <v>88</v>
      </c>
      <c r="Q2780">
        <v>10.84</v>
      </c>
      <c r="R2780">
        <v>13.9</v>
      </c>
      <c r="S2780">
        <v>2</v>
      </c>
      <c r="T2780">
        <v>3.75</v>
      </c>
      <c r="U2780" t="str">
        <f>IF(Append1[[#This Row],[total_intl_charge]] &lt;= MEDIAN(Append1[total_intl_charge]), "Low", "High")</f>
        <v>High</v>
      </c>
      <c r="V2780">
        <v>0</v>
      </c>
      <c r="W2780" t="s">
        <v>23</v>
      </c>
      <c r="X2780" s="1" t="s">
        <v>23</v>
      </c>
      <c r="Y2780">
        <f>IF(Append1[[#This Row],[churn]]="yes", 1,0)</f>
        <v>0</v>
      </c>
      <c r="Z2780" t="str">
        <f>IF(Append1[[#This Row],[total_eve_charge]]&lt;=15,"Low",
IF(Append1[[#This Row],[total_eve_charge]]&lt;=19,"Medium","High"))</f>
        <v>High</v>
      </c>
      <c r="AA2780" s="1" t="str">
        <f>IF(Append1[[#This Row],[total_day_charge]]&gt;30,"Heavy User",
IF(Append1[[#This Row],[total_eve_charge]]&gt;20,"Evening User",
IF(Append1[[#This Row],[total_night_charge]]&gt;10,"Night User","Low User")))</f>
        <v>Heavy User</v>
      </c>
    </row>
    <row r="2781" spans="1:27" hidden="1" x14ac:dyDescent="0.3">
      <c r="A2781">
        <v>2030</v>
      </c>
      <c r="B2781" s="1" t="s">
        <v>60</v>
      </c>
      <c r="C2781">
        <v>120</v>
      </c>
      <c r="D2781" s="1" t="s">
        <v>32</v>
      </c>
      <c r="E2781" s="1">
        <v>1</v>
      </c>
      <c r="F2781" s="1" t="s">
        <v>23</v>
      </c>
      <c r="G2781">
        <v>0</v>
      </c>
      <c r="H2781" t="str">
        <f>IF(Append1[[#This Row],[number_vmail_messages]]&lt;=10, "Low",
IF(Append1[[#This Row],[number_vmail_messages]]&lt;=25, "Medium", "High"))</f>
        <v>Low</v>
      </c>
      <c r="I2781">
        <v>202</v>
      </c>
      <c r="J2781">
        <v>123</v>
      </c>
      <c r="K2781">
        <v>34.340000000000003</v>
      </c>
      <c r="L2781">
        <v>184.3</v>
      </c>
      <c r="M2781">
        <v>78</v>
      </c>
      <c r="N2781">
        <v>15.67</v>
      </c>
      <c r="O2781">
        <v>176</v>
      </c>
      <c r="P2781">
        <v>89</v>
      </c>
      <c r="Q2781">
        <v>7.92</v>
      </c>
      <c r="R2781">
        <v>7.4</v>
      </c>
      <c r="S2781">
        <v>2</v>
      </c>
      <c r="T2781">
        <v>2</v>
      </c>
      <c r="U2781" t="str">
        <f>IF(Append1[[#This Row],[total_intl_charge]] &lt;= MEDIAN(Append1[total_intl_charge]), "Low", "High")</f>
        <v>Low</v>
      </c>
      <c r="V2781">
        <v>2</v>
      </c>
      <c r="W2781" t="s">
        <v>24</v>
      </c>
      <c r="X2781" s="1" t="s">
        <v>24</v>
      </c>
      <c r="Y2781">
        <f>IF(Append1[[#This Row],[churn]]="yes", 1,0)</f>
        <v>1</v>
      </c>
      <c r="Z2781" t="str">
        <f>IF(Append1[[#This Row],[total_eve_charge]]&lt;=15,"Low",
IF(Append1[[#This Row],[total_eve_charge]]&lt;=19,"Medium","High"))</f>
        <v>Medium</v>
      </c>
      <c r="AA2781" s="1" t="str">
        <f>IF(Append1[[#This Row],[total_day_charge]]&gt;30,"Heavy User",
IF(Append1[[#This Row],[total_eve_charge]]&gt;20,"Evening User",
IF(Append1[[#This Row],[total_night_charge]]&gt;10,"Night User","Low User")))</f>
        <v>Heavy User</v>
      </c>
    </row>
    <row r="2782" spans="1:27" x14ac:dyDescent="0.3">
      <c r="A2782">
        <v>2031</v>
      </c>
      <c r="B2782" s="1" t="s">
        <v>46</v>
      </c>
      <c r="C2782">
        <v>108</v>
      </c>
      <c r="D2782" s="1" t="s">
        <v>32</v>
      </c>
      <c r="E2782" s="1">
        <v>0</v>
      </c>
      <c r="F2782" s="1" t="s">
        <v>24</v>
      </c>
      <c r="G2782">
        <v>32</v>
      </c>
      <c r="H2782" t="str">
        <f>IF(Append1[[#This Row],[number_vmail_messages]]&lt;=10, "Low",
IF(Append1[[#This Row],[number_vmail_messages]]&lt;=25, "Medium", "High"))</f>
        <v>High</v>
      </c>
      <c r="I2782">
        <v>209.5</v>
      </c>
      <c r="J2782">
        <v>108</v>
      </c>
      <c r="K2782">
        <v>35.619999999999997</v>
      </c>
      <c r="L2782">
        <v>109.6</v>
      </c>
      <c r="M2782">
        <v>64</v>
      </c>
      <c r="N2782">
        <v>9.32</v>
      </c>
      <c r="O2782">
        <v>189.7</v>
      </c>
      <c r="P2782">
        <v>145</v>
      </c>
      <c r="Q2782">
        <v>8.5399999999999991</v>
      </c>
      <c r="R2782">
        <v>9.1</v>
      </c>
      <c r="S2782">
        <v>6</v>
      </c>
      <c r="T2782">
        <v>2.46</v>
      </c>
      <c r="U2782" t="str">
        <f>IF(Append1[[#This Row],[total_intl_charge]] &lt;= MEDIAN(Append1[total_intl_charge]), "Low", "High")</f>
        <v>Low</v>
      </c>
      <c r="V2782">
        <v>6</v>
      </c>
      <c r="W2782" t="s">
        <v>24</v>
      </c>
      <c r="X2782" s="1" t="s">
        <v>23</v>
      </c>
      <c r="Y2782">
        <f>IF(Append1[[#This Row],[churn]]="yes", 1,0)</f>
        <v>1</v>
      </c>
      <c r="Z2782" t="str">
        <f>IF(Append1[[#This Row],[total_eve_charge]]&lt;=15,"Low",
IF(Append1[[#This Row],[total_eve_charge]]&lt;=19,"Medium","High"))</f>
        <v>Low</v>
      </c>
      <c r="AA2782" s="1" t="str">
        <f>IF(Append1[[#This Row],[total_day_charge]]&gt;30,"Heavy User",
IF(Append1[[#This Row],[total_eve_charge]]&gt;20,"Evening User",
IF(Append1[[#This Row],[total_night_charge]]&gt;10,"Night User","Low User")))</f>
        <v>Heavy User</v>
      </c>
    </row>
    <row r="2783" spans="1:27" hidden="1" x14ac:dyDescent="0.3">
      <c r="A2783">
        <v>2032</v>
      </c>
      <c r="B2783" s="1" t="s">
        <v>44</v>
      </c>
      <c r="C2783">
        <v>122</v>
      </c>
      <c r="D2783" s="1" t="s">
        <v>26</v>
      </c>
      <c r="E2783" s="1">
        <v>0</v>
      </c>
      <c r="F2783" s="1" t="s">
        <v>23</v>
      </c>
      <c r="G2783">
        <v>0</v>
      </c>
      <c r="H2783" t="str">
        <f>IF(Append1[[#This Row],[number_vmail_messages]]&lt;=10, "Low",
IF(Append1[[#This Row],[number_vmail_messages]]&lt;=25, "Medium", "High"))</f>
        <v>Low</v>
      </c>
      <c r="I2783">
        <v>145.6</v>
      </c>
      <c r="J2783">
        <v>102</v>
      </c>
      <c r="K2783">
        <v>24.75</v>
      </c>
      <c r="L2783">
        <v>284.7</v>
      </c>
      <c r="M2783">
        <v>111</v>
      </c>
      <c r="N2783">
        <v>24.2</v>
      </c>
      <c r="O2783">
        <v>228.2</v>
      </c>
      <c r="P2783">
        <v>91</v>
      </c>
      <c r="Q2783">
        <v>10.27</v>
      </c>
      <c r="R2783">
        <v>12.2</v>
      </c>
      <c r="S2783">
        <v>5</v>
      </c>
      <c r="T2783">
        <v>3.29</v>
      </c>
      <c r="U2783" t="str">
        <f>IF(Append1[[#This Row],[total_intl_charge]] &lt;= MEDIAN(Append1[total_intl_charge]), "Low", "High")</f>
        <v>High</v>
      </c>
      <c r="V2783">
        <v>0</v>
      </c>
      <c r="W2783" t="s">
        <v>23</v>
      </c>
      <c r="X2783" s="1" t="s">
        <v>23</v>
      </c>
      <c r="Y2783">
        <f>IF(Append1[[#This Row],[churn]]="yes", 1,0)</f>
        <v>0</v>
      </c>
      <c r="Z2783" t="str">
        <f>IF(Append1[[#This Row],[total_eve_charge]]&lt;=15,"Low",
IF(Append1[[#This Row],[total_eve_charge]]&lt;=19,"Medium","High"))</f>
        <v>High</v>
      </c>
      <c r="AA2783" s="1" t="str">
        <f>IF(Append1[[#This Row],[total_day_charge]]&gt;30,"Heavy User",
IF(Append1[[#This Row],[total_eve_charge]]&gt;20,"Evening User",
IF(Append1[[#This Row],[total_night_charge]]&gt;10,"Night User","Low User")))</f>
        <v>Evening User</v>
      </c>
    </row>
    <row r="2784" spans="1:27" x14ac:dyDescent="0.3">
      <c r="A2784">
        <v>2033</v>
      </c>
      <c r="B2784" s="1" t="s">
        <v>63</v>
      </c>
      <c r="C2784">
        <v>130</v>
      </c>
      <c r="D2784" s="1" t="s">
        <v>32</v>
      </c>
      <c r="E2784" s="1">
        <v>0</v>
      </c>
      <c r="F2784" s="1" t="s">
        <v>24</v>
      </c>
      <c r="G2784">
        <v>19</v>
      </c>
      <c r="H2784" t="str">
        <f>IF(Append1[[#This Row],[number_vmail_messages]]&lt;=10, "Low",
IF(Append1[[#This Row],[number_vmail_messages]]&lt;=25, "Medium", "High"))</f>
        <v>Medium</v>
      </c>
      <c r="I2784">
        <v>152.9</v>
      </c>
      <c r="J2784">
        <v>87</v>
      </c>
      <c r="K2784">
        <v>25.99</v>
      </c>
      <c r="L2784">
        <v>213.2</v>
      </c>
      <c r="M2784">
        <v>99</v>
      </c>
      <c r="N2784">
        <v>18.12</v>
      </c>
      <c r="O2784">
        <v>205.3</v>
      </c>
      <c r="P2784">
        <v>114</v>
      </c>
      <c r="Q2784">
        <v>9.24</v>
      </c>
      <c r="R2784">
        <v>10.8</v>
      </c>
      <c r="S2784">
        <v>6</v>
      </c>
      <c r="T2784">
        <v>2.92</v>
      </c>
      <c r="U2784" t="str">
        <f>IF(Append1[[#This Row],[total_intl_charge]] &lt;= MEDIAN(Append1[total_intl_charge]), "Low", "High")</f>
        <v>High</v>
      </c>
      <c r="V2784">
        <v>2</v>
      </c>
      <c r="W2784" t="s">
        <v>23</v>
      </c>
      <c r="X2784" s="1" t="s">
        <v>23</v>
      </c>
      <c r="Y2784">
        <f>IF(Append1[[#This Row],[churn]]="yes", 1,0)</f>
        <v>0</v>
      </c>
      <c r="Z2784" t="str">
        <f>IF(Append1[[#This Row],[total_eve_charge]]&lt;=15,"Low",
IF(Append1[[#This Row],[total_eve_charge]]&lt;=19,"Medium","High"))</f>
        <v>Medium</v>
      </c>
      <c r="AA2784" s="1" t="str">
        <f>IF(Append1[[#This Row],[total_day_charge]]&gt;30,"Heavy User",
IF(Append1[[#This Row],[total_eve_charge]]&gt;20,"Evening User",
IF(Append1[[#This Row],[total_night_charge]]&gt;10,"Night User","Low User")))</f>
        <v>Low User</v>
      </c>
    </row>
    <row r="2785" spans="1:27" x14ac:dyDescent="0.3">
      <c r="A2785">
        <v>2034</v>
      </c>
      <c r="B2785" s="1" t="s">
        <v>29</v>
      </c>
      <c r="C2785">
        <v>139</v>
      </c>
      <c r="D2785" s="1" t="s">
        <v>22</v>
      </c>
      <c r="E2785" s="1">
        <v>0</v>
      </c>
      <c r="F2785" s="1" t="s">
        <v>24</v>
      </c>
      <c r="G2785">
        <v>25</v>
      </c>
      <c r="H2785" t="str">
        <f>IF(Append1[[#This Row],[number_vmail_messages]]&lt;=10, "Low",
IF(Append1[[#This Row],[number_vmail_messages]]&lt;=25, "Medium", "High"))</f>
        <v>Medium</v>
      </c>
      <c r="I2785">
        <v>138.30000000000001</v>
      </c>
      <c r="J2785">
        <v>96</v>
      </c>
      <c r="K2785">
        <v>23.51</v>
      </c>
      <c r="L2785">
        <v>80.599999999999994</v>
      </c>
      <c r="M2785">
        <v>79</v>
      </c>
      <c r="N2785">
        <v>6.85</v>
      </c>
      <c r="O2785">
        <v>163.69999999999999</v>
      </c>
      <c r="P2785">
        <v>83</v>
      </c>
      <c r="Q2785">
        <v>7.37</v>
      </c>
      <c r="R2785">
        <v>8.3000000000000007</v>
      </c>
      <c r="S2785">
        <v>8</v>
      </c>
      <c r="T2785">
        <v>2.2400000000000002</v>
      </c>
      <c r="U2785" t="str">
        <f>IF(Append1[[#This Row],[total_intl_charge]] &lt;= MEDIAN(Append1[total_intl_charge]), "Low", "High")</f>
        <v>Low</v>
      </c>
      <c r="V2785">
        <v>0</v>
      </c>
      <c r="W2785" t="s">
        <v>23</v>
      </c>
      <c r="X2785" s="1" t="s">
        <v>23</v>
      </c>
      <c r="Y2785">
        <f>IF(Append1[[#This Row],[churn]]="yes", 1,0)</f>
        <v>0</v>
      </c>
      <c r="Z2785" t="str">
        <f>IF(Append1[[#This Row],[total_eve_charge]]&lt;=15,"Low",
IF(Append1[[#This Row],[total_eve_charge]]&lt;=19,"Medium","High"))</f>
        <v>Low</v>
      </c>
      <c r="AA2785" s="1" t="str">
        <f>IF(Append1[[#This Row],[total_day_charge]]&gt;30,"Heavy User",
IF(Append1[[#This Row],[total_eve_charge]]&gt;20,"Evening User",
IF(Append1[[#This Row],[total_night_charge]]&gt;10,"Night User","Low User")))</f>
        <v>Low User</v>
      </c>
    </row>
    <row r="2786" spans="1:27" hidden="1" x14ac:dyDescent="0.3">
      <c r="A2786">
        <v>2035</v>
      </c>
      <c r="B2786" s="1" t="s">
        <v>57</v>
      </c>
      <c r="C2786">
        <v>57</v>
      </c>
      <c r="D2786" s="1" t="s">
        <v>22</v>
      </c>
      <c r="E2786" s="1">
        <v>0</v>
      </c>
      <c r="F2786" s="1" t="s">
        <v>23</v>
      </c>
      <c r="G2786">
        <v>0</v>
      </c>
      <c r="H2786" t="str">
        <f>IF(Append1[[#This Row],[number_vmail_messages]]&lt;=10, "Low",
IF(Append1[[#This Row],[number_vmail_messages]]&lt;=25, "Medium", "High"))</f>
        <v>Low</v>
      </c>
      <c r="I2786">
        <v>189.3</v>
      </c>
      <c r="J2786">
        <v>157</v>
      </c>
      <c r="K2786">
        <v>32.18</v>
      </c>
      <c r="L2786">
        <v>174.9</v>
      </c>
      <c r="M2786">
        <v>70</v>
      </c>
      <c r="N2786">
        <v>14.87</v>
      </c>
      <c r="O2786">
        <v>221.9</v>
      </c>
      <c r="P2786">
        <v>117</v>
      </c>
      <c r="Q2786">
        <v>9.99</v>
      </c>
      <c r="R2786">
        <v>11.2</v>
      </c>
      <c r="S2786">
        <v>5</v>
      </c>
      <c r="T2786">
        <v>3.02</v>
      </c>
      <c r="U2786" t="str">
        <f>IF(Append1[[#This Row],[total_intl_charge]] &lt;= MEDIAN(Append1[total_intl_charge]), "Low", "High")</f>
        <v>High</v>
      </c>
      <c r="V2786">
        <v>3</v>
      </c>
      <c r="W2786" t="s">
        <v>23</v>
      </c>
      <c r="X2786" s="1" t="s">
        <v>23</v>
      </c>
      <c r="Y2786">
        <f>IF(Append1[[#This Row],[churn]]="yes", 1,0)</f>
        <v>0</v>
      </c>
      <c r="Z2786" t="str">
        <f>IF(Append1[[#This Row],[total_eve_charge]]&lt;=15,"Low",
IF(Append1[[#This Row],[total_eve_charge]]&lt;=19,"Medium","High"))</f>
        <v>Low</v>
      </c>
      <c r="AA2786" s="1" t="str">
        <f>IF(Append1[[#This Row],[total_day_charge]]&gt;30,"Heavy User",
IF(Append1[[#This Row],[total_eve_charge]]&gt;20,"Evening User",
IF(Append1[[#This Row],[total_night_charge]]&gt;10,"Night User","Low User")))</f>
        <v>Heavy User</v>
      </c>
    </row>
    <row r="2787" spans="1:27" hidden="1" x14ac:dyDescent="0.3">
      <c r="A2787">
        <v>2036</v>
      </c>
      <c r="B2787" s="1" t="s">
        <v>39</v>
      </c>
      <c r="C2787">
        <v>128</v>
      </c>
      <c r="D2787" s="1" t="s">
        <v>26</v>
      </c>
      <c r="E2787" s="1">
        <v>0</v>
      </c>
      <c r="F2787" s="1" t="s">
        <v>23</v>
      </c>
      <c r="G2787">
        <v>0</v>
      </c>
      <c r="H2787" t="str">
        <f>IF(Append1[[#This Row],[number_vmail_messages]]&lt;=10, "Low",
IF(Append1[[#This Row],[number_vmail_messages]]&lt;=25, "Medium", "High"))</f>
        <v>Low</v>
      </c>
      <c r="I2787">
        <v>199.3</v>
      </c>
      <c r="J2787">
        <v>86</v>
      </c>
      <c r="K2787">
        <v>33.880000000000003</v>
      </c>
      <c r="L2787">
        <v>194.8</v>
      </c>
      <c r="M2787">
        <v>102</v>
      </c>
      <c r="N2787">
        <v>16.559999999999999</v>
      </c>
      <c r="O2787">
        <v>298.2</v>
      </c>
      <c r="P2787">
        <v>82</v>
      </c>
      <c r="Q2787">
        <v>13.42</v>
      </c>
      <c r="R2787">
        <v>14.3</v>
      </c>
      <c r="S2787">
        <v>2</v>
      </c>
      <c r="T2787">
        <v>3.86</v>
      </c>
      <c r="U2787" t="str">
        <f>IF(Append1[[#This Row],[total_intl_charge]] &lt;= MEDIAN(Append1[total_intl_charge]), "Low", "High")</f>
        <v>High</v>
      </c>
      <c r="V2787">
        <v>4</v>
      </c>
      <c r="W2787" t="s">
        <v>23</v>
      </c>
      <c r="X2787" s="1" t="s">
        <v>23</v>
      </c>
      <c r="Y2787">
        <f>IF(Append1[[#This Row],[churn]]="yes", 1,0)</f>
        <v>0</v>
      </c>
      <c r="Z2787" t="str">
        <f>IF(Append1[[#This Row],[total_eve_charge]]&lt;=15,"Low",
IF(Append1[[#This Row],[total_eve_charge]]&lt;=19,"Medium","High"))</f>
        <v>Medium</v>
      </c>
      <c r="AA2787" s="1" t="str">
        <f>IF(Append1[[#This Row],[total_day_charge]]&gt;30,"Heavy User",
IF(Append1[[#This Row],[total_eve_charge]]&gt;20,"Evening User",
IF(Append1[[#This Row],[total_night_charge]]&gt;10,"Night User","Low User")))</f>
        <v>Heavy User</v>
      </c>
    </row>
    <row r="2788" spans="1:27" hidden="1" x14ac:dyDescent="0.3">
      <c r="A2788">
        <v>2037</v>
      </c>
      <c r="B2788" s="1" t="s">
        <v>36</v>
      </c>
      <c r="C2788">
        <v>127</v>
      </c>
      <c r="D2788" s="1" t="s">
        <v>26</v>
      </c>
      <c r="E2788" s="1">
        <v>1</v>
      </c>
      <c r="F2788" s="1" t="s">
        <v>23</v>
      </c>
      <c r="G2788">
        <v>0</v>
      </c>
      <c r="H2788" t="str">
        <f>IF(Append1[[#This Row],[number_vmail_messages]]&lt;=10, "Low",
IF(Append1[[#This Row],[number_vmail_messages]]&lt;=25, "Medium", "High"))</f>
        <v>Low</v>
      </c>
      <c r="I2788">
        <v>247.5</v>
      </c>
      <c r="J2788">
        <v>99</v>
      </c>
      <c r="K2788">
        <v>42.08</v>
      </c>
      <c r="L2788">
        <v>108.5</v>
      </c>
      <c r="M2788">
        <v>118</v>
      </c>
      <c r="N2788">
        <v>9.2200000000000006</v>
      </c>
      <c r="O2788">
        <v>232</v>
      </c>
      <c r="P2788">
        <v>72</v>
      </c>
      <c r="Q2788">
        <v>10.44</v>
      </c>
      <c r="R2788">
        <v>10.6</v>
      </c>
      <c r="S2788">
        <v>3</v>
      </c>
      <c r="T2788">
        <v>2.86</v>
      </c>
      <c r="U2788" t="str">
        <f>IF(Append1[[#This Row],[total_intl_charge]] &lt;= MEDIAN(Append1[total_intl_charge]), "Low", "High")</f>
        <v>High</v>
      </c>
      <c r="V2788">
        <v>2</v>
      </c>
      <c r="W2788" t="s">
        <v>23</v>
      </c>
      <c r="X2788" s="1" t="s">
        <v>24</v>
      </c>
      <c r="Y2788">
        <f>IF(Append1[[#This Row],[churn]]="yes", 1,0)</f>
        <v>0</v>
      </c>
      <c r="Z2788" t="str">
        <f>IF(Append1[[#This Row],[total_eve_charge]]&lt;=15,"Low",
IF(Append1[[#This Row],[total_eve_charge]]&lt;=19,"Medium","High"))</f>
        <v>Low</v>
      </c>
      <c r="AA2788" s="1" t="str">
        <f>IF(Append1[[#This Row],[total_day_charge]]&gt;30,"Heavy User",
IF(Append1[[#This Row],[total_eve_charge]]&gt;20,"Evening User",
IF(Append1[[#This Row],[total_night_charge]]&gt;10,"Night User","Low User")))</f>
        <v>Heavy User</v>
      </c>
    </row>
    <row r="2789" spans="1:27" hidden="1" x14ac:dyDescent="0.3">
      <c r="A2789">
        <v>2038</v>
      </c>
      <c r="B2789" s="1" t="s">
        <v>50</v>
      </c>
      <c r="C2789">
        <v>177</v>
      </c>
      <c r="D2789" s="1" t="s">
        <v>32</v>
      </c>
      <c r="E2789" s="1">
        <v>0</v>
      </c>
      <c r="F2789" s="1" t="s">
        <v>23</v>
      </c>
      <c r="G2789">
        <v>0</v>
      </c>
      <c r="H2789" t="str">
        <f>IF(Append1[[#This Row],[number_vmail_messages]]&lt;=10, "Low",
IF(Append1[[#This Row],[number_vmail_messages]]&lt;=25, "Medium", "High"))</f>
        <v>Low</v>
      </c>
      <c r="I2789">
        <v>175.4</v>
      </c>
      <c r="J2789">
        <v>99</v>
      </c>
      <c r="K2789">
        <v>29.82</v>
      </c>
      <c r="L2789">
        <v>155.30000000000001</v>
      </c>
      <c r="M2789">
        <v>83</v>
      </c>
      <c r="N2789">
        <v>13.2</v>
      </c>
      <c r="O2789">
        <v>179.4</v>
      </c>
      <c r="P2789">
        <v>86</v>
      </c>
      <c r="Q2789">
        <v>8.07</v>
      </c>
      <c r="R2789">
        <v>11.5</v>
      </c>
      <c r="S2789">
        <v>3</v>
      </c>
      <c r="T2789">
        <v>3.11</v>
      </c>
      <c r="U2789" t="str">
        <f>IF(Append1[[#This Row],[total_intl_charge]] &lt;= MEDIAN(Append1[total_intl_charge]), "Low", "High")</f>
        <v>High</v>
      </c>
      <c r="V2789">
        <v>1</v>
      </c>
      <c r="W2789" t="s">
        <v>23</v>
      </c>
      <c r="X2789" s="1" t="s">
        <v>23</v>
      </c>
      <c r="Y2789">
        <f>IF(Append1[[#This Row],[churn]]="yes", 1,0)</f>
        <v>0</v>
      </c>
      <c r="Z2789" t="str">
        <f>IF(Append1[[#This Row],[total_eve_charge]]&lt;=15,"Low",
IF(Append1[[#This Row],[total_eve_charge]]&lt;=19,"Medium","High"))</f>
        <v>Low</v>
      </c>
      <c r="AA2789" s="1" t="str">
        <f>IF(Append1[[#This Row],[total_day_charge]]&gt;30,"Heavy User",
IF(Append1[[#This Row],[total_eve_charge]]&gt;20,"Evening User",
IF(Append1[[#This Row],[total_night_charge]]&gt;10,"Night User","Low User")))</f>
        <v>Low User</v>
      </c>
    </row>
    <row r="2790" spans="1:27" hidden="1" x14ac:dyDescent="0.3">
      <c r="A2790">
        <v>2039</v>
      </c>
      <c r="B2790" s="1" t="s">
        <v>62</v>
      </c>
      <c r="C2790">
        <v>121</v>
      </c>
      <c r="D2790" s="1" t="s">
        <v>22</v>
      </c>
      <c r="E2790" s="1">
        <v>0</v>
      </c>
      <c r="F2790" s="1" t="s">
        <v>23</v>
      </c>
      <c r="G2790">
        <v>0</v>
      </c>
      <c r="H2790" t="str">
        <f>IF(Append1[[#This Row],[number_vmail_messages]]&lt;=10, "Low",
IF(Append1[[#This Row],[number_vmail_messages]]&lt;=25, "Medium", "High"))</f>
        <v>Low</v>
      </c>
      <c r="I2790">
        <v>179.4</v>
      </c>
      <c r="J2790">
        <v>70</v>
      </c>
      <c r="K2790">
        <v>30.5</v>
      </c>
      <c r="L2790">
        <v>143</v>
      </c>
      <c r="M2790">
        <v>93</v>
      </c>
      <c r="N2790">
        <v>12.16</v>
      </c>
      <c r="O2790">
        <v>116.3</v>
      </c>
      <c r="P2790">
        <v>113</v>
      </c>
      <c r="Q2790">
        <v>5.23</v>
      </c>
      <c r="R2790">
        <v>11.2</v>
      </c>
      <c r="S2790">
        <v>5</v>
      </c>
      <c r="T2790">
        <v>3.02</v>
      </c>
      <c r="U2790" t="str">
        <f>IF(Append1[[#This Row],[total_intl_charge]] &lt;= MEDIAN(Append1[total_intl_charge]), "Low", "High")</f>
        <v>High</v>
      </c>
      <c r="V2790">
        <v>1</v>
      </c>
      <c r="W2790" t="s">
        <v>23</v>
      </c>
      <c r="X2790" s="1" t="s">
        <v>23</v>
      </c>
      <c r="Y2790">
        <f>IF(Append1[[#This Row],[churn]]="yes", 1,0)</f>
        <v>0</v>
      </c>
      <c r="Z2790" t="str">
        <f>IF(Append1[[#This Row],[total_eve_charge]]&lt;=15,"Low",
IF(Append1[[#This Row],[total_eve_charge]]&lt;=19,"Medium","High"))</f>
        <v>Low</v>
      </c>
      <c r="AA2790" s="1" t="str">
        <f>IF(Append1[[#This Row],[total_day_charge]]&gt;30,"Heavy User",
IF(Append1[[#This Row],[total_eve_charge]]&gt;20,"Evening User",
IF(Append1[[#This Row],[total_night_charge]]&gt;10,"Night User","Low User")))</f>
        <v>Heavy User</v>
      </c>
    </row>
    <row r="2791" spans="1:27" x14ac:dyDescent="0.3">
      <c r="A2791">
        <v>2040</v>
      </c>
      <c r="B2791" s="1" t="s">
        <v>49</v>
      </c>
      <c r="C2791">
        <v>99</v>
      </c>
      <c r="D2791" s="1" t="s">
        <v>26</v>
      </c>
      <c r="E2791" s="1">
        <v>1</v>
      </c>
      <c r="F2791" s="1" t="s">
        <v>24</v>
      </c>
      <c r="G2791">
        <v>39</v>
      </c>
      <c r="H2791" t="str">
        <f>IF(Append1[[#This Row],[number_vmail_messages]]&lt;=10, "Low",
IF(Append1[[#This Row],[number_vmail_messages]]&lt;=25, "Medium", "High"))</f>
        <v>High</v>
      </c>
      <c r="I2791">
        <v>126.8</v>
      </c>
      <c r="J2791">
        <v>94</v>
      </c>
      <c r="K2791">
        <v>21.56</v>
      </c>
      <c r="L2791">
        <v>293.60000000000002</v>
      </c>
      <c r="M2791">
        <v>115</v>
      </c>
      <c r="N2791">
        <v>24.96</v>
      </c>
      <c r="O2791">
        <v>174.1</v>
      </c>
      <c r="P2791">
        <v>91</v>
      </c>
      <c r="Q2791">
        <v>7.83</v>
      </c>
      <c r="R2791">
        <v>8.4</v>
      </c>
      <c r="S2791">
        <v>4</v>
      </c>
      <c r="T2791">
        <v>2.27</v>
      </c>
      <c r="U2791" t="str">
        <f>IF(Append1[[#This Row],[total_intl_charge]] &lt;= MEDIAN(Append1[total_intl_charge]), "Low", "High")</f>
        <v>Low</v>
      </c>
      <c r="V2791">
        <v>0</v>
      </c>
      <c r="W2791" t="s">
        <v>23</v>
      </c>
      <c r="X2791" s="1" t="s">
        <v>24</v>
      </c>
      <c r="Y2791">
        <f>IF(Append1[[#This Row],[churn]]="yes", 1,0)</f>
        <v>0</v>
      </c>
      <c r="Z2791" t="str">
        <f>IF(Append1[[#This Row],[total_eve_charge]]&lt;=15,"Low",
IF(Append1[[#This Row],[total_eve_charge]]&lt;=19,"Medium","High"))</f>
        <v>High</v>
      </c>
      <c r="AA2791" s="1" t="str">
        <f>IF(Append1[[#This Row],[total_day_charge]]&gt;30,"Heavy User",
IF(Append1[[#This Row],[total_eve_charge]]&gt;20,"Evening User",
IF(Append1[[#This Row],[total_night_charge]]&gt;10,"Night User","Low User")))</f>
        <v>Evening User</v>
      </c>
    </row>
    <row r="2792" spans="1:27" hidden="1" x14ac:dyDescent="0.3">
      <c r="A2792">
        <v>2041</v>
      </c>
      <c r="B2792" s="1" t="s">
        <v>44</v>
      </c>
      <c r="C2792">
        <v>126</v>
      </c>
      <c r="D2792" s="1" t="s">
        <v>22</v>
      </c>
      <c r="E2792" s="1">
        <v>1</v>
      </c>
      <c r="F2792" s="1" t="s">
        <v>23</v>
      </c>
      <c r="G2792">
        <v>0</v>
      </c>
      <c r="H2792" t="str">
        <f>IF(Append1[[#This Row],[number_vmail_messages]]&lt;=10, "Low",
IF(Append1[[#This Row],[number_vmail_messages]]&lt;=25, "Medium", "High"))</f>
        <v>Low</v>
      </c>
      <c r="I2792">
        <v>239.7</v>
      </c>
      <c r="J2792">
        <v>87</v>
      </c>
      <c r="K2792">
        <v>40.75</v>
      </c>
      <c r="L2792">
        <v>281.7</v>
      </c>
      <c r="M2792">
        <v>92</v>
      </c>
      <c r="N2792">
        <v>23.94</v>
      </c>
      <c r="O2792">
        <v>183.5</v>
      </c>
      <c r="P2792">
        <v>113</v>
      </c>
      <c r="Q2792">
        <v>8.26</v>
      </c>
      <c r="R2792">
        <v>11.4</v>
      </c>
      <c r="S2792">
        <v>1</v>
      </c>
      <c r="T2792">
        <v>3.08</v>
      </c>
      <c r="U2792" t="str">
        <f>IF(Append1[[#This Row],[total_intl_charge]] &lt;= MEDIAN(Append1[total_intl_charge]), "Low", "High")</f>
        <v>High</v>
      </c>
      <c r="V2792">
        <v>1</v>
      </c>
      <c r="W2792" t="s">
        <v>24</v>
      </c>
      <c r="X2792" s="1" t="s">
        <v>24</v>
      </c>
      <c r="Y2792">
        <f>IF(Append1[[#This Row],[churn]]="yes", 1,0)</f>
        <v>1</v>
      </c>
      <c r="Z2792" t="str">
        <f>IF(Append1[[#This Row],[total_eve_charge]]&lt;=15,"Low",
IF(Append1[[#This Row],[total_eve_charge]]&lt;=19,"Medium","High"))</f>
        <v>High</v>
      </c>
      <c r="AA2792" s="1" t="str">
        <f>IF(Append1[[#This Row],[total_day_charge]]&gt;30,"Heavy User",
IF(Append1[[#This Row],[total_eve_charge]]&gt;20,"Evening User",
IF(Append1[[#This Row],[total_night_charge]]&gt;10,"Night User","Low User")))</f>
        <v>Heavy User</v>
      </c>
    </row>
    <row r="2793" spans="1:27" x14ac:dyDescent="0.3">
      <c r="A2793">
        <v>2042</v>
      </c>
      <c r="B2793" s="1" t="s">
        <v>44</v>
      </c>
      <c r="C2793">
        <v>77</v>
      </c>
      <c r="D2793" s="1" t="s">
        <v>22</v>
      </c>
      <c r="E2793" s="1">
        <v>0</v>
      </c>
      <c r="F2793" s="1" t="s">
        <v>24</v>
      </c>
      <c r="G2793">
        <v>33</v>
      </c>
      <c r="H2793" t="str">
        <f>IF(Append1[[#This Row],[number_vmail_messages]]&lt;=10, "Low",
IF(Append1[[#This Row],[number_vmail_messages]]&lt;=25, "Medium", "High"))</f>
        <v>High</v>
      </c>
      <c r="I2793">
        <v>143</v>
      </c>
      <c r="J2793">
        <v>101</v>
      </c>
      <c r="K2793">
        <v>24.31</v>
      </c>
      <c r="L2793">
        <v>212.2</v>
      </c>
      <c r="M2793">
        <v>102</v>
      </c>
      <c r="N2793">
        <v>18.04</v>
      </c>
      <c r="O2793">
        <v>104.9</v>
      </c>
      <c r="P2793">
        <v>120</v>
      </c>
      <c r="Q2793">
        <v>4.72</v>
      </c>
      <c r="R2793">
        <v>15.3</v>
      </c>
      <c r="S2793">
        <v>4</v>
      </c>
      <c r="T2793">
        <v>4.13</v>
      </c>
      <c r="U2793" t="str">
        <f>IF(Append1[[#This Row],[total_intl_charge]] &lt;= MEDIAN(Append1[total_intl_charge]), "Low", "High")</f>
        <v>High</v>
      </c>
      <c r="V2793">
        <v>5</v>
      </c>
      <c r="W2793" t="s">
        <v>24</v>
      </c>
      <c r="X2793" s="1" t="s">
        <v>23</v>
      </c>
      <c r="Y2793">
        <f>IF(Append1[[#This Row],[churn]]="yes", 1,0)</f>
        <v>1</v>
      </c>
      <c r="Z2793" t="str">
        <f>IF(Append1[[#This Row],[total_eve_charge]]&lt;=15,"Low",
IF(Append1[[#This Row],[total_eve_charge]]&lt;=19,"Medium","High"))</f>
        <v>Medium</v>
      </c>
      <c r="AA2793" s="1" t="str">
        <f>IF(Append1[[#This Row],[total_day_charge]]&gt;30,"Heavy User",
IF(Append1[[#This Row],[total_eve_charge]]&gt;20,"Evening User",
IF(Append1[[#This Row],[total_night_charge]]&gt;10,"Night User","Low User")))</f>
        <v>Low User</v>
      </c>
    </row>
    <row r="2794" spans="1:27" hidden="1" x14ac:dyDescent="0.3">
      <c r="A2794">
        <v>2043</v>
      </c>
      <c r="B2794" s="1" t="s">
        <v>71</v>
      </c>
      <c r="C2794">
        <v>21</v>
      </c>
      <c r="D2794" s="1" t="s">
        <v>22</v>
      </c>
      <c r="E2794" s="1">
        <v>0</v>
      </c>
      <c r="F2794" s="1" t="s">
        <v>23</v>
      </c>
      <c r="G2794">
        <v>0</v>
      </c>
      <c r="H2794" t="str">
        <f>IF(Append1[[#This Row],[number_vmail_messages]]&lt;=10, "Low",
IF(Append1[[#This Row],[number_vmail_messages]]&lt;=25, "Medium", "High"))</f>
        <v>Low</v>
      </c>
      <c r="I2794">
        <v>91.9</v>
      </c>
      <c r="J2794">
        <v>109</v>
      </c>
      <c r="K2794">
        <v>15.62</v>
      </c>
      <c r="L2794">
        <v>198.4</v>
      </c>
      <c r="M2794">
        <v>111</v>
      </c>
      <c r="N2794">
        <v>16.86</v>
      </c>
      <c r="O2794">
        <v>171.7</v>
      </c>
      <c r="P2794">
        <v>125</v>
      </c>
      <c r="Q2794">
        <v>7.73</v>
      </c>
      <c r="R2794">
        <v>13</v>
      </c>
      <c r="S2794">
        <v>7</v>
      </c>
      <c r="T2794">
        <v>3.51</v>
      </c>
      <c r="U2794" t="str">
        <f>IF(Append1[[#This Row],[total_intl_charge]] &lt;= MEDIAN(Append1[total_intl_charge]), "Low", "High")</f>
        <v>High</v>
      </c>
      <c r="V2794">
        <v>2</v>
      </c>
      <c r="W2794" t="s">
        <v>23</v>
      </c>
      <c r="X2794" s="1" t="s">
        <v>23</v>
      </c>
      <c r="Y2794">
        <f>IF(Append1[[#This Row],[churn]]="yes", 1,0)</f>
        <v>0</v>
      </c>
      <c r="Z2794" t="str">
        <f>IF(Append1[[#This Row],[total_eve_charge]]&lt;=15,"Low",
IF(Append1[[#This Row],[total_eve_charge]]&lt;=19,"Medium","High"))</f>
        <v>Medium</v>
      </c>
      <c r="AA2794" s="1" t="str">
        <f>IF(Append1[[#This Row],[total_day_charge]]&gt;30,"Heavy User",
IF(Append1[[#This Row],[total_eve_charge]]&gt;20,"Evening User",
IF(Append1[[#This Row],[total_night_charge]]&gt;10,"Night User","Low User")))</f>
        <v>Low User</v>
      </c>
    </row>
    <row r="2795" spans="1:27" hidden="1" x14ac:dyDescent="0.3">
      <c r="A2795">
        <v>2044</v>
      </c>
      <c r="B2795" s="1" t="s">
        <v>47</v>
      </c>
      <c r="C2795">
        <v>56</v>
      </c>
      <c r="D2795" s="1" t="s">
        <v>32</v>
      </c>
      <c r="E2795" s="1">
        <v>0</v>
      </c>
      <c r="F2795" s="1" t="s">
        <v>23</v>
      </c>
      <c r="G2795">
        <v>0</v>
      </c>
      <c r="H2795" t="str">
        <f>IF(Append1[[#This Row],[number_vmail_messages]]&lt;=10, "Low",
IF(Append1[[#This Row],[number_vmail_messages]]&lt;=25, "Medium", "High"))</f>
        <v>Low</v>
      </c>
      <c r="I2795">
        <v>210.4</v>
      </c>
      <c r="J2795">
        <v>80</v>
      </c>
      <c r="K2795">
        <v>35.770000000000003</v>
      </c>
      <c r="L2795">
        <v>176.6</v>
      </c>
      <c r="M2795">
        <v>96</v>
      </c>
      <c r="N2795">
        <v>15.01</v>
      </c>
      <c r="O2795">
        <v>149.69999999999999</v>
      </c>
      <c r="P2795">
        <v>56</v>
      </c>
      <c r="Q2795">
        <v>6.74</v>
      </c>
      <c r="R2795">
        <v>15.5</v>
      </c>
      <c r="S2795">
        <v>4</v>
      </c>
      <c r="T2795">
        <v>4.1900000000000004</v>
      </c>
      <c r="U2795" t="str">
        <f>IF(Append1[[#This Row],[total_intl_charge]] &lt;= MEDIAN(Append1[total_intl_charge]), "Low", "High")</f>
        <v>High</v>
      </c>
      <c r="V2795">
        <v>1</v>
      </c>
      <c r="W2795" t="s">
        <v>23</v>
      </c>
      <c r="X2795" s="1" t="s">
        <v>23</v>
      </c>
      <c r="Y2795">
        <f>IF(Append1[[#This Row],[churn]]="yes", 1,0)</f>
        <v>0</v>
      </c>
      <c r="Z2795" t="str">
        <f>IF(Append1[[#This Row],[total_eve_charge]]&lt;=15,"Low",
IF(Append1[[#This Row],[total_eve_charge]]&lt;=19,"Medium","High"))</f>
        <v>Medium</v>
      </c>
      <c r="AA2795" s="1" t="str">
        <f>IF(Append1[[#This Row],[total_day_charge]]&gt;30,"Heavy User",
IF(Append1[[#This Row],[total_eve_charge]]&gt;20,"Evening User",
IF(Append1[[#This Row],[total_night_charge]]&gt;10,"Night User","Low User")))</f>
        <v>Heavy User</v>
      </c>
    </row>
    <row r="2796" spans="1:27" x14ac:dyDescent="0.3">
      <c r="A2796">
        <v>2045</v>
      </c>
      <c r="B2796" s="1" t="s">
        <v>35</v>
      </c>
      <c r="C2796">
        <v>92</v>
      </c>
      <c r="D2796" s="1" t="s">
        <v>22</v>
      </c>
      <c r="E2796" s="1">
        <v>0</v>
      </c>
      <c r="F2796" s="1" t="s">
        <v>24</v>
      </c>
      <c r="G2796">
        <v>29</v>
      </c>
      <c r="H2796" t="str">
        <f>IF(Append1[[#This Row],[number_vmail_messages]]&lt;=10, "Low",
IF(Append1[[#This Row],[number_vmail_messages]]&lt;=25, "Medium", "High"))</f>
        <v>High</v>
      </c>
      <c r="I2796">
        <v>201.3</v>
      </c>
      <c r="J2796">
        <v>130</v>
      </c>
      <c r="K2796">
        <v>34.22</v>
      </c>
      <c r="L2796">
        <v>203.7</v>
      </c>
      <c r="M2796">
        <v>115</v>
      </c>
      <c r="N2796">
        <v>17.309999999999999</v>
      </c>
      <c r="O2796">
        <v>129.9</v>
      </c>
      <c r="P2796">
        <v>113</v>
      </c>
      <c r="Q2796">
        <v>5.85</v>
      </c>
      <c r="R2796">
        <v>6.4</v>
      </c>
      <c r="S2796">
        <v>6</v>
      </c>
      <c r="T2796">
        <v>1.73</v>
      </c>
      <c r="U2796" t="str">
        <f>IF(Append1[[#This Row],[total_intl_charge]] &lt;= MEDIAN(Append1[total_intl_charge]), "Low", "High")</f>
        <v>Low</v>
      </c>
      <c r="V2796">
        <v>1</v>
      </c>
      <c r="W2796" t="s">
        <v>24</v>
      </c>
      <c r="X2796" s="1" t="s">
        <v>23</v>
      </c>
      <c r="Y2796">
        <f>IF(Append1[[#This Row],[churn]]="yes", 1,0)</f>
        <v>1</v>
      </c>
      <c r="Z2796" t="str">
        <f>IF(Append1[[#This Row],[total_eve_charge]]&lt;=15,"Low",
IF(Append1[[#This Row],[total_eve_charge]]&lt;=19,"Medium","High"))</f>
        <v>Medium</v>
      </c>
      <c r="AA2796" s="1" t="str">
        <f>IF(Append1[[#This Row],[total_day_charge]]&gt;30,"Heavy User",
IF(Append1[[#This Row],[total_eve_charge]]&gt;20,"Evening User",
IF(Append1[[#This Row],[total_night_charge]]&gt;10,"Night User","Low User")))</f>
        <v>Heavy User</v>
      </c>
    </row>
    <row r="2797" spans="1:27" hidden="1" x14ac:dyDescent="0.3">
      <c r="A2797">
        <v>2046</v>
      </c>
      <c r="B2797" s="1" t="s">
        <v>38</v>
      </c>
      <c r="C2797">
        <v>81</v>
      </c>
      <c r="D2797" s="1" t="s">
        <v>26</v>
      </c>
      <c r="E2797" s="1">
        <v>0</v>
      </c>
      <c r="F2797" s="1" t="s">
        <v>23</v>
      </c>
      <c r="G2797">
        <v>0</v>
      </c>
      <c r="H2797" t="str">
        <f>IF(Append1[[#This Row],[number_vmail_messages]]&lt;=10, "Low",
IF(Append1[[#This Row],[number_vmail_messages]]&lt;=25, "Medium", "High"))</f>
        <v>Low</v>
      </c>
      <c r="I2797">
        <v>145.6</v>
      </c>
      <c r="J2797">
        <v>59</v>
      </c>
      <c r="K2797">
        <v>24.75</v>
      </c>
      <c r="L2797">
        <v>287.89999999999998</v>
      </c>
      <c r="M2797">
        <v>131</v>
      </c>
      <c r="N2797">
        <v>24.47</v>
      </c>
      <c r="O2797">
        <v>181.7</v>
      </c>
      <c r="P2797">
        <v>121</v>
      </c>
      <c r="Q2797">
        <v>8.18</v>
      </c>
      <c r="R2797">
        <v>9.1999999999999993</v>
      </c>
      <c r="S2797">
        <v>4</v>
      </c>
      <c r="T2797">
        <v>2.48</v>
      </c>
      <c r="U2797" t="str">
        <f>IF(Append1[[#This Row],[total_intl_charge]] &lt;= MEDIAN(Append1[total_intl_charge]), "Low", "High")</f>
        <v>Low</v>
      </c>
      <c r="V2797">
        <v>2</v>
      </c>
      <c r="W2797" t="s">
        <v>23</v>
      </c>
      <c r="X2797" s="1" t="s">
        <v>23</v>
      </c>
      <c r="Y2797">
        <f>IF(Append1[[#This Row],[churn]]="yes", 1,0)</f>
        <v>0</v>
      </c>
      <c r="Z2797" t="str">
        <f>IF(Append1[[#This Row],[total_eve_charge]]&lt;=15,"Low",
IF(Append1[[#This Row],[total_eve_charge]]&lt;=19,"Medium","High"))</f>
        <v>High</v>
      </c>
      <c r="AA2797" s="1" t="str">
        <f>IF(Append1[[#This Row],[total_day_charge]]&gt;30,"Heavy User",
IF(Append1[[#This Row],[total_eve_charge]]&gt;20,"Evening User",
IF(Append1[[#This Row],[total_night_charge]]&gt;10,"Night User","Low User")))</f>
        <v>Evening User</v>
      </c>
    </row>
    <row r="2798" spans="1:27" x14ac:dyDescent="0.3">
      <c r="A2798">
        <v>2047</v>
      </c>
      <c r="B2798" s="1" t="s">
        <v>40</v>
      </c>
      <c r="C2798">
        <v>139</v>
      </c>
      <c r="D2798" s="1" t="s">
        <v>26</v>
      </c>
      <c r="E2798" s="1">
        <v>1</v>
      </c>
      <c r="F2798" s="1" t="s">
        <v>24</v>
      </c>
      <c r="G2798">
        <v>31</v>
      </c>
      <c r="H2798" t="str">
        <f>IF(Append1[[#This Row],[number_vmail_messages]]&lt;=10, "Low",
IF(Append1[[#This Row],[number_vmail_messages]]&lt;=25, "Medium", "High"))</f>
        <v>High</v>
      </c>
      <c r="I2798">
        <v>203.5</v>
      </c>
      <c r="J2798">
        <v>82</v>
      </c>
      <c r="K2798">
        <v>34.6</v>
      </c>
      <c r="L2798">
        <v>200.3</v>
      </c>
      <c r="M2798">
        <v>72</v>
      </c>
      <c r="N2798">
        <v>17.03</v>
      </c>
      <c r="O2798">
        <v>214</v>
      </c>
      <c r="P2798">
        <v>112</v>
      </c>
      <c r="Q2798">
        <v>9.6300000000000008</v>
      </c>
      <c r="R2798">
        <v>13.4</v>
      </c>
      <c r="S2798">
        <v>6</v>
      </c>
      <c r="T2798">
        <v>3.62</v>
      </c>
      <c r="U2798" t="str">
        <f>IF(Append1[[#This Row],[total_intl_charge]] &lt;= MEDIAN(Append1[total_intl_charge]), "Low", "High")</f>
        <v>High</v>
      </c>
      <c r="V2798">
        <v>1</v>
      </c>
      <c r="W2798" t="s">
        <v>24</v>
      </c>
      <c r="X2798" s="1" t="s">
        <v>24</v>
      </c>
      <c r="Y2798">
        <f>IF(Append1[[#This Row],[churn]]="yes", 1,0)</f>
        <v>1</v>
      </c>
      <c r="Z2798" t="str">
        <f>IF(Append1[[#This Row],[total_eve_charge]]&lt;=15,"Low",
IF(Append1[[#This Row],[total_eve_charge]]&lt;=19,"Medium","High"))</f>
        <v>Medium</v>
      </c>
      <c r="AA2798" s="1" t="str">
        <f>IF(Append1[[#This Row],[total_day_charge]]&gt;30,"Heavy User",
IF(Append1[[#This Row],[total_eve_charge]]&gt;20,"Evening User",
IF(Append1[[#This Row],[total_night_charge]]&gt;10,"Night User","Low User")))</f>
        <v>Heavy User</v>
      </c>
    </row>
    <row r="2799" spans="1:27" hidden="1" x14ac:dyDescent="0.3">
      <c r="A2799">
        <v>2048</v>
      </c>
      <c r="B2799" s="1" t="s">
        <v>54</v>
      </c>
      <c r="C2799">
        <v>68</v>
      </c>
      <c r="D2799" s="1" t="s">
        <v>22</v>
      </c>
      <c r="E2799" s="1">
        <v>0</v>
      </c>
      <c r="F2799" s="1" t="s">
        <v>23</v>
      </c>
      <c r="G2799">
        <v>0</v>
      </c>
      <c r="H2799" t="str">
        <f>IF(Append1[[#This Row],[number_vmail_messages]]&lt;=10, "Low",
IF(Append1[[#This Row],[number_vmail_messages]]&lt;=25, "Medium", "High"))</f>
        <v>Low</v>
      </c>
      <c r="I2799">
        <v>232.4</v>
      </c>
      <c r="J2799">
        <v>76</v>
      </c>
      <c r="K2799">
        <v>39.51</v>
      </c>
      <c r="L2799">
        <v>153.30000000000001</v>
      </c>
      <c r="M2799">
        <v>103</v>
      </c>
      <c r="N2799">
        <v>13.03</v>
      </c>
      <c r="O2799">
        <v>214.6</v>
      </c>
      <c r="P2799">
        <v>107</v>
      </c>
      <c r="Q2799">
        <v>9.66</v>
      </c>
      <c r="R2799">
        <v>10.5</v>
      </c>
      <c r="S2799">
        <v>2</v>
      </c>
      <c r="T2799">
        <v>2.84</v>
      </c>
      <c r="U2799" t="str">
        <f>IF(Append1[[#This Row],[total_intl_charge]] &lt;= MEDIAN(Append1[total_intl_charge]), "Low", "High")</f>
        <v>High</v>
      </c>
      <c r="V2799">
        <v>1</v>
      </c>
      <c r="W2799" t="s">
        <v>23</v>
      </c>
      <c r="X2799" s="1" t="s">
        <v>23</v>
      </c>
      <c r="Y2799">
        <f>IF(Append1[[#This Row],[churn]]="yes", 1,0)</f>
        <v>0</v>
      </c>
      <c r="Z2799" t="str">
        <f>IF(Append1[[#This Row],[total_eve_charge]]&lt;=15,"Low",
IF(Append1[[#This Row],[total_eve_charge]]&lt;=19,"Medium","High"))</f>
        <v>Low</v>
      </c>
      <c r="AA2799" s="1" t="str">
        <f>IF(Append1[[#This Row],[total_day_charge]]&gt;30,"Heavy User",
IF(Append1[[#This Row],[total_eve_charge]]&gt;20,"Evening User",
IF(Append1[[#This Row],[total_night_charge]]&gt;10,"Night User","Low User")))</f>
        <v>Heavy User</v>
      </c>
    </row>
    <row r="2800" spans="1:27" x14ac:dyDescent="0.3">
      <c r="A2800">
        <v>2049</v>
      </c>
      <c r="B2800" s="1" t="s">
        <v>51</v>
      </c>
      <c r="C2800">
        <v>183</v>
      </c>
      <c r="D2800" s="1" t="s">
        <v>22</v>
      </c>
      <c r="E2800" s="1">
        <v>0</v>
      </c>
      <c r="F2800" s="1" t="s">
        <v>24</v>
      </c>
      <c r="G2800">
        <v>8</v>
      </c>
      <c r="H2800" t="str">
        <f>IF(Append1[[#This Row],[number_vmail_messages]]&lt;=10, "Low",
IF(Append1[[#This Row],[number_vmail_messages]]&lt;=25, "Medium", "High"))</f>
        <v>Low</v>
      </c>
      <c r="I2800">
        <v>86.5</v>
      </c>
      <c r="J2800">
        <v>119</v>
      </c>
      <c r="K2800">
        <v>14.71</v>
      </c>
      <c r="L2800">
        <v>285.2</v>
      </c>
      <c r="M2800">
        <v>97</v>
      </c>
      <c r="N2800">
        <v>24.24</v>
      </c>
      <c r="O2800">
        <v>180.4</v>
      </c>
      <c r="P2800">
        <v>133</v>
      </c>
      <c r="Q2800">
        <v>8.1199999999999992</v>
      </c>
      <c r="R2800">
        <v>8.6999999999999993</v>
      </c>
      <c r="S2800">
        <v>2</v>
      </c>
      <c r="T2800">
        <v>2.35</v>
      </c>
      <c r="U2800" t="str">
        <f>IF(Append1[[#This Row],[total_intl_charge]] &lt;= MEDIAN(Append1[total_intl_charge]), "Low", "High")</f>
        <v>Low</v>
      </c>
      <c r="V2800">
        <v>2</v>
      </c>
      <c r="W2800" t="s">
        <v>23</v>
      </c>
      <c r="X2800" s="1" t="s">
        <v>23</v>
      </c>
      <c r="Y2800">
        <f>IF(Append1[[#This Row],[churn]]="yes", 1,0)</f>
        <v>0</v>
      </c>
      <c r="Z2800" t="str">
        <f>IF(Append1[[#This Row],[total_eve_charge]]&lt;=15,"Low",
IF(Append1[[#This Row],[total_eve_charge]]&lt;=19,"Medium","High"))</f>
        <v>High</v>
      </c>
      <c r="AA2800" s="1" t="str">
        <f>IF(Append1[[#This Row],[total_day_charge]]&gt;30,"Heavy User",
IF(Append1[[#This Row],[total_eve_charge]]&gt;20,"Evening User",
IF(Append1[[#This Row],[total_night_charge]]&gt;10,"Night User","Low User")))</f>
        <v>Evening User</v>
      </c>
    </row>
    <row r="2801" spans="1:27" hidden="1" x14ac:dyDescent="0.3">
      <c r="A2801">
        <v>2050</v>
      </c>
      <c r="B2801" s="1" t="s">
        <v>39</v>
      </c>
      <c r="C2801">
        <v>90</v>
      </c>
      <c r="D2801" s="1" t="s">
        <v>32</v>
      </c>
      <c r="E2801" s="1">
        <v>0</v>
      </c>
      <c r="F2801" s="1" t="s">
        <v>23</v>
      </c>
      <c r="G2801">
        <v>0</v>
      </c>
      <c r="H2801" t="str">
        <f>IF(Append1[[#This Row],[number_vmail_messages]]&lt;=10, "Low",
IF(Append1[[#This Row],[number_vmail_messages]]&lt;=25, "Medium", "High"))</f>
        <v>Low</v>
      </c>
      <c r="I2801">
        <v>109.9</v>
      </c>
      <c r="J2801">
        <v>102</v>
      </c>
      <c r="K2801">
        <v>18.68</v>
      </c>
      <c r="L2801">
        <v>220.8</v>
      </c>
      <c r="M2801">
        <v>114</v>
      </c>
      <c r="N2801">
        <v>18.77</v>
      </c>
      <c r="O2801">
        <v>104</v>
      </c>
      <c r="P2801">
        <v>133</v>
      </c>
      <c r="Q2801">
        <v>4.68</v>
      </c>
      <c r="R2801">
        <v>10.9</v>
      </c>
      <c r="S2801">
        <v>6</v>
      </c>
      <c r="T2801">
        <v>2.94</v>
      </c>
      <c r="U2801" t="str">
        <f>IF(Append1[[#This Row],[total_intl_charge]] &lt;= MEDIAN(Append1[total_intl_charge]), "Low", "High")</f>
        <v>High</v>
      </c>
      <c r="V2801">
        <v>0</v>
      </c>
      <c r="W2801" t="s">
        <v>23</v>
      </c>
      <c r="X2801" s="1" t="s">
        <v>23</v>
      </c>
      <c r="Y2801">
        <f>IF(Append1[[#This Row],[churn]]="yes", 1,0)</f>
        <v>0</v>
      </c>
      <c r="Z2801" t="str">
        <f>IF(Append1[[#This Row],[total_eve_charge]]&lt;=15,"Low",
IF(Append1[[#This Row],[total_eve_charge]]&lt;=19,"Medium","High"))</f>
        <v>Medium</v>
      </c>
      <c r="AA2801" s="1" t="str">
        <f>IF(Append1[[#This Row],[total_day_charge]]&gt;30,"Heavy User",
IF(Append1[[#This Row],[total_eve_charge]]&gt;20,"Evening User",
IF(Append1[[#This Row],[total_night_charge]]&gt;10,"Night User","Low User")))</f>
        <v>Low User</v>
      </c>
    </row>
    <row r="2802" spans="1:27" hidden="1" x14ac:dyDescent="0.3">
      <c r="A2802">
        <v>2051</v>
      </c>
      <c r="B2802" s="1" t="s">
        <v>37</v>
      </c>
      <c r="C2802">
        <v>165</v>
      </c>
      <c r="D2802" s="1" t="s">
        <v>32</v>
      </c>
      <c r="E2802" s="1">
        <v>0</v>
      </c>
      <c r="F2802" s="1" t="s">
        <v>23</v>
      </c>
      <c r="G2802">
        <v>0</v>
      </c>
      <c r="H2802" t="str">
        <f>IF(Append1[[#This Row],[number_vmail_messages]]&lt;=10, "Low",
IF(Append1[[#This Row],[number_vmail_messages]]&lt;=25, "Medium", "High"))</f>
        <v>Low</v>
      </c>
      <c r="I2802">
        <v>156</v>
      </c>
      <c r="J2802">
        <v>88</v>
      </c>
      <c r="K2802">
        <v>26.52</v>
      </c>
      <c r="L2802">
        <v>276.10000000000002</v>
      </c>
      <c r="M2802">
        <v>81</v>
      </c>
      <c r="N2802">
        <v>23.47</v>
      </c>
      <c r="O2802">
        <v>175.9</v>
      </c>
      <c r="P2802">
        <v>94</v>
      </c>
      <c r="Q2802">
        <v>7.92</v>
      </c>
      <c r="R2802">
        <v>9.3000000000000007</v>
      </c>
      <c r="S2802">
        <v>5</v>
      </c>
      <c r="T2802">
        <v>2.5099999999999998</v>
      </c>
      <c r="U2802" t="str">
        <f>IF(Append1[[#This Row],[total_intl_charge]] &lt;= MEDIAN(Append1[total_intl_charge]), "Low", "High")</f>
        <v>Low</v>
      </c>
      <c r="V2802">
        <v>1</v>
      </c>
      <c r="W2802" t="s">
        <v>23</v>
      </c>
      <c r="X2802" s="1" t="s">
        <v>23</v>
      </c>
      <c r="Y2802">
        <f>IF(Append1[[#This Row],[churn]]="yes", 1,0)</f>
        <v>0</v>
      </c>
      <c r="Z2802" t="str">
        <f>IF(Append1[[#This Row],[total_eve_charge]]&lt;=15,"Low",
IF(Append1[[#This Row],[total_eve_charge]]&lt;=19,"Medium","High"))</f>
        <v>High</v>
      </c>
      <c r="AA2802" s="1" t="str">
        <f>IF(Append1[[#This Row],[total_day_charge]]&gt;30,"Heavy User",
IF(Append1[[#This Row],[total_eve_charge]]&gt;20,"Evening User",
IF(Append1[[#This Row],[total_night_charge]]&gt;10,"Night User","Low User")))</f>
        <v>Evening User</v>
      </c>
    </row>
    <row r="2803" spans="1:27" hidden="1" x14ac:dyDescent="0.3">
      <c r="A2803">
        <v>2052</v>
      </c>
      <c r="B2803" s="1" t="s">
        <v>37</v>
      </c>
      <c r="C2803">
        <v>89</v>
      </c>
      <c r="D2803" s="1" t="s">
        <v>22</v>
      </c>
      <c r="E2803" s="1">
        <v>0</v>
      </c>
      <c r="F2803" s="1" t="s">
        <v>23</v>
      </c>
      <c r="G2803">
        <v>0</v>
      </c>
      <c r="H2803" t="str">
        <f>IF(Append1[[#This Row],[number_vmail_messages]]&lt;=10, "Low",
IF(Append1[[#This Row],[number_vmail_messages]]&lt;=25, "Medium", "High"))</f>
        <v>Low</v>
      </c>
      <c r="I2803">
        <v>326.3</v>
      </c>
      <c r="J2803">
        <v>112</v>
      </c>
      <c r="K2803">
        <v>55.47</v>
      </c>
      <c r="L2803">
        <v>165.1</v>
      </c>
      <c r="M2803">
        <v>110</v>
      </c>
      <c r="N2803">
        <v>14.03</v>
      </c>
      <c r="O2803">
        <v>162.9</v>
      </c>
      <c r="P2803">
        <v>97</v>
      </c>
      <c r="Q2803">
        <v>7.33</v>
      </c>
      <c r="R2803">
        <v>7.5</v>
      </c>
      <c r="S2803">
        <v>1</v>
      </c>
      <c r="T2803">
        <v>2.0299999999999998</v>
      </c>
      <c r="U2803" t="str">
        <f>IF(Append1[[#This Row],[total_intl_charge]] &lt;= MEDIAN(Append1[total_intl_charge]), "Low", "High")</f>
        <v>Low</v>
      </c>
      <c r="V2803">
        <v>1</v>
      </c>
      <c r="W2803" t="s">
        <v>24</v>
      </c>
      <c r="X2803" s="1" t="s">
        <v>23</v>
      </c>
      <c r="Y2803">
        <f>IF(Append1[[#This Row],[churn]]="yes", 1,0)</f>
        <v>1</v>
      </c>
      <c r="Z2803" t="str">
        <f>IF(Append1[[#This Row],[total_eve_charge]]&lt;=15,"Low",
IF(Append1[[#This Row],[total_eve_charge]]&lt;=19,"Medium","High"))</f>
        <v>Low</v>
      </c>
      <c r="AA2803" s="1" t="str">
        <f>IF(Append1[[#This Row],[total_day_charge]]&gt;30,"Heavy User",
IF(Append1[[#This Row],[total_eve_charge]]&gt;20,"Evening User",
IF(Append1[[#This Row],[total_night_charge]]&gt;10,"Night User","Low User")))</f>
        <v>Heavy User</v>
      </c>
    </row>
    <row r="2804" spans="1:27" hidden="1" x14ac:dyDescent="0.3">
      <c r="A2804">
        <v>2053</v>
      </c>
      <c r="B2804" s="1" t="s">
        <v>34</v>
      </c>
      <c r="C2804">
        <v>59</v>
      </c>
      <c r="D2804" s="1" t="s">
        <v>26</v>
      </c>
      <c r="E2804" s="1">
        <v>0</v>
      </c>
      <c r="F2804" s="1" t="s">
        <v>23</v>
      </c>
      <c r="G2804">
        <v>0</v>
      </c>
      <c r="H2804" t="str">
        <f>IF(Append1[[#This Row],[number_vmail_messages]]&lt;=10, "Low",
IF(Append1[[#This Row],[number_vmail_messages]]&lt;=25, "Medium", "High"))</f>
        <v>Low</v>
      </c>
      <c r="I2804">
        <v>195</v>
      </c>
      <c r="J2804">
        <v>58</v>
      </c>
      <c r="K2804">
        <v>33.15</v>
      </c>
      <c r="L2804">
        <v>198.5</v>
      </c>
      <c r="M2804">
        <v>88</v>
      </c>
      <c r="N2804">
        <v>16.87</v>
      </c>
      <c r="O2804">
        <v>304.3</v>
      </c>
      <c r="P2804">
        <v>110</v>
      </c>
      <c r="Q2804">
        <v>13.69</v>
      </c>
      <c r="R2804">
        <v>14.8</v>
      </c>
      <c r="S2804">
        <v>9</v>
      </c>
      <c r="T2804">
        <v>4</v>
      </c>
      <c r="U2804" t="str">
        <f>IF(Append1[[#This Row],[total_intl_charge]] &lt;= MEDIAN(Append1[total_intl_charge]), "Low", "High")</f>
        <v>High</v>
      </c>
      <c r="V2804">
        <v>0</v>
      </c>
      <c r="W2804" t="s">
        <v>23</v>
      </c>
      <c r="X2804" s="1" t="s">
        <v>23</v>
      </c>
      <c r="Y2804">
        <f>IF(Append1[[#This Row],[churn]]="yes", 1,0)</f>
        <v>0</v>
      </c>
      <c r="Z2804" t="str">
        <f>IF(Append1[[#This Row],[total_eve_charge]]&lt;=15,"Low",
IF(Append1[[#This Row],[total_eve_charge]]&lt;=19,"Medium","High"))</f>
        <v>Medium</v>
      </c>
      <c r="AA2804" s="1" t="str">
        <f>IF(Append1[[#This Row],[total_day_charge]]&gt;30,"Heavy User",
IF(Append1[[#This Row],[total_eve_charge]]&gt;20,"Evening User",
IF(Append1[[#This Row],[total_night_charge]]&gt;10,"Night User","Low User")))</f>
        <v>Heavy User</v>
      </c>
    </row>
    <row r="2805" spans="1:27" hidden="1" x14ac:dyDescent="0.3">
      <c r="A2805">
        <v>2054</v>
      </c>
      <c r="B2805" s="1" t="s">
        <v>30</v>
      </c>
      <c r="C2805">
        <v>16</v>
      </c>
      <c r="D2805" s="1" t="s">
        <v>22</v>
      </c>
      <c r="E2805" s="1">
        <v>1</v>
      </c>
      <c r="F2805" s="1" t="s">
        <v>23</v>
      </c>
      <c r="G2805">
        <v>0</v>
      </c>
      <c r="H2805" t="str">
        <f>IF(Append1[[#This Row],[number_vmail_messages]]&lt;=10, "Low",
IF(Append1[[#This Row],[number_vmail_messages]]&lt;=25, "Medium", "High"))</f>
        <v>Low</v>
      </c>
      <c r="I2805">
        <v>110</v>
      </c>
      <c r="J2805">
        <v>91</v>
      </c>
      <c r="K2805">
        <v>18.7</v>
      </c>
      <c r="L2805">
        <v>147.30000000000001</v>
      </c>
      <c r="M2805">
        <v>75</v>
      </c>
      <c r="N2805">
        <v>12.52</v>
      </c>
      <c r="O2805">
        <v>190.5</v>
      </c>
      <c r="P2805">
        <v>73</v>
      </c>
      <c r="Q2805">
        <v>8.57</v>
      </c>
      <c r="R2805">
        <v>6.4</v>
      </c>
      <c r="S2805">
        <v>7</v>
      </c>
      <c r="T2805">
        <v>1.73</v>
      </c>
      <c r="U2805" t="str">
        <f>IF(Append1[[#This Row],[total_intl_charge]] &lt;= MEDIAN(Append1[total_intl_charge]), "Low", "High")</f>
        <v>Low</v>
      </c>
      <c r="V2805">
        <v>0</v>
      </c>
      <c r="W2805" t="s">
        <v>23</v>
      </c>
      <c r="X2805" s="1" t="s">
        <v>24</v>
      </c>
      <c r="Y2805">
        <f>IF(Append1[[#This Row],[churn]]="yes", 1,0)</f>
        <v>0</v>
      </c>
      <c r="Z2805" t="str">
        <f>IF(Append1[[#This Row],[total_eve_charge]]&lt;=15,"Low",
IF(Append1[[#This Row],[total_eve_charge]]&lt;=19,"Medium","High"))</f>
        <v>Low</v>
      </c>
      <c r="AA2805" s="1" t="str">
        <f>IF(Append1[[#This Row],[total_day_charge]]&gt;30,"Heavy User",
IF(Append1[[#This Row],[total_eve_charge]]&gt;20,"Evening User",
IF(Append1[[#This Row],[total_night_charge]]&gt;10,"Night User","Low User")))</f>
        <v>Low User</v>
      </c>
    </row>
    <row r="2806" spans="1:27" hidden="1" x14ac:dyDescent="0.3">
      <c r="A2806">
        <v>2055</v>
      </c>
      <c r="B2806" s="1" t="s">
        <v>69</v>
      </c>
      <c r="C2806">
        <v>114</v>
      </c>
      <c r="D2806" s="1" t="s">
        <v>22</v>
      </c>
      <c r="E2806" s="1">
        <v>0</v>
      </c>
      <c r="F2806" s="1" t="s">
        <v>23</v>
      </c>
      <c r="G2806">
        <v>0</v>
      </c>
      <c r="H2806" t="str">
        <f>IF(Append1[[#This Row],[number_vmail_messages]]&lt;=10, "Low",
IF(Append1[[#This Row],[number_vmail_messages]]&lt;=25, "Medium", "High"))</f>
        <v>Low</v>
      </c>
      <c r="I2806">
        <v>147.1</v>
      </c>
      <c r="J2806">
        <v>119</v>
      </c>
      <c r="K2806">
        <v>25.01</v>
      </c>
      <c r="L2806">
        <v>161</v>
      </c>
      <c r="M2806">
        <v>111</v>
      </c>
      <c r="N2806">
        <v>13.69</v>
      </c>
      <c r="O2806">
        <v>275.89999999999998</v>
      </c>
      <c r="P2806">
        <v>106</v>
      </c>
      <c r="Q2806">
        <v>12.42</v>
      </c>
      <c r="R2806">
        <v>9</v>
      </c>
      <c r="S2806">
        <v>3</v>
      </c>
      <c r="T2806">
        <v>2.4300000000000002</v>
      </c>
      <c r="U2806" t="str">
        <f>IF(Append1[[#This Row],[total_intl_charge]] &lt;= MEDIAN(Append1[total_intl_charge]), "Low", "High")</f>
        <v>Low</v>
      </c>
      <c r="V2806">
        <v>5</v>
      </c>
      <c r="W2806" t="s">
        <v>24</v>
      </c>
      <c r="X2806" s="1" t="s">
        <v>23</v>
      </c>
      <c r="Y2806">
        <f>IF(Append1[[#This Row],[churn]]="yes", 1,0)</f>
        <v>1</v>
      </c>
      <c r="Z2806" t="str">
        <f>IF(Append1[[#This Row],[total_eve_charge]]&lt;=15,"Low",
IF(Append1[[#This Row],[total_eve_charge]]&lt;=19,"Medium","High"))</f>
        <v>Low</v>
      </c>
      <c r="AA2806" s="1" t="str">
        <f>IF(Append1[[#This Row],[total_day_charge]]&gt;30,"Heavy User",
IF(Append1[[#This Row],[total_eve_charge]]&gt;20,"Evening User",
IF(Append1[[#This Row],[total_night_charge]]&gt;10,"Night User","Low User")))</f>
        <v>Night User</v>
      </c>
    </row>
    <row r="2807" spans="1:27" hidden="1" x14ac:dyDescent="0.3">
      <c r="A2807">
        <v>2056</v>
      </c>
      <c r="B2807" s="1" t="s">
        <v>27</v>
      </c>
      <c r="C2807">
        <v>113</v>
      </c>
      <c r="D2807" s="1" t="s">
        <v>26</v>
      </c>
      <c r="E2807" s="1">
        <v>0</v>
      </c>
      <c r="F2807" s="1" t="s">
        <v>23</v>
      </c>
      <c r="G2807">
        <v>0</v>
      </c>
      <c r="H2807" t="str">
        <f>IF(Append1[[#This Row],[number_vmail_messages]]&lt;=10, "Low",
IF(Append1[[#This Row],[number_vmail_messages]]&lt;=25, "Medium", "High"))</f>
        <v>Low</v>
      </c>
      <c r="I2807">
        <v>156</v>
      </c>
      <c r="J2807">
        <v>141</v>
      </c>
      <c r="K2807">
        <v>26.52</v>
      </c>
      <c r="L2807">
        <v>256.8</v>
      </c>
      <c r="M2807">
        <v>72</v>
      </c>
      <c r="N2807">
        <v>21.83</v>
      </c>
      <c r="O2807">
        <v>175.3</v>
      </c>
      <c r="P2807">
        <v>123</v>
      </c>
      <c r="Q2807">
        <v>7.89</v>
      </c>
      <c r="R2807">
        <v>11.9</v>
      </c>
      <c r="S2807">
        <v>5</v>
      </c>
      <c r="T2807">
        <v>3.21</v>
      </c>
      <c r="U2807" t="str">
        <f>IF(Append1[[#This Row],[total_intl_charge]] &lt;= MEDIAN(Append1[total_intl_charge]), "Low", "High")</f>
        <v>High</v>
      </c>
      <c r="V2807">
        <v>2</v>
      </c>
      <c r="W2807" t="s">
        <v>23</v>
      </c>
      <c r="X2807" s="1" t="s">
        <v>23</v>
      </c>
      <c r="Y2807">
        <f>IF(Append1[[#This Row],[churn]]="yes", 1,0)</f>
        <v>0</v>
      </c>
      <c r="Z2807" t="str">
        <f>IF(Append1[[#This Row],[total_eve_charge]]&lt;=15,"Low",
IF(Append1[[#This Row],[total_eve_charge]]&lt;=19,"Medium","High"))</f>
        <v>High</v>
      </c>
      <c r="AA2807" s="1" t="str">
        <f>IF(Append1[[#This Row],[total_day_charge]]&gt;30,"Heavy User",
IF(Append1[[#This Row],[total_eve_charge]]&gt;20,"Evening User",
IF(Append1[[#This Row],[total_night_charge]]&gt;10,"Night User","Low User")))</f>
        <v>Evening User</v>
      </c>
    </row>
    <row r="2808" spans="1:27" hidden="1" x14ac:dyDescent="0.3">
      <c r="A2808">
        <v>2057</v>
      </c>
      <c r="B2808" s="1" t="s">
        <v>33</v>
      </c>
      <c r="C2808">
        <v>120</v>
      </c>
      <c r="D2808" s="1" t="s">
        <v>32</v>
      </c>
      <c r="E2808" s="1">
        <v>0</v>
      </c>
      <c r="F2808" s="1" t="s">
        <v>23</v>
      </c>
      <c r="G2808">
        <v>0</v>
      </c>
      <c r="H2808" t="str">
        <f>IF(Append1[[#This Row],[number_vmail_messages]]&lt;=10, "Low",
IF(Append1[[#This Row],[number_vmail_messages]]&lt;=25, "Medium", "High"))</f>
        <v>Low</v>
      </c>
      <c r="I2808">
        <v>98.2</v>
      </c>
      <c r="J2808">
        <v>99</v>
      </c>
      <c r="K2808">
        <v>16.690000000000001</v>
      </c>
      <c r="L2808">
        <v>186.7</v>
      </c>
      <c r="M2808">
        <v>85</v>
      </c>
      <c r="N2808">
        <v>15.87</v>
      </c>
      <c r="O2808">
        <v>146.69999999999999</v>
      </c>
      <c r="P2808">
        <v>96</v>
      </c>
      <c r="Q2808">
        <v>6.6</v>
      </c>
      <c r="R2808">
        <v>9.3000000000000007</v>
      </c>
      <c r="S2808">
        <v>4</v>
      </c>
      <c r="T2808">
        <v>2.5099999999999998</v>
      </c>
      <c r="U2808" t="str">
        <f>IF(Append1[[#This Row],[total_intl_charge]] &lt;= MEDIAN(Append1[total_intl_charge]), "Low", "High")</f>
        <v>Low</v>
      </c>
      <c r="V2808">
        <v>2</v>
      </c>
      <c r="W2808" t="s">
        <v>23</v>
      </c>
      <c r="X2808" s="1" t="s">
        <v>23</v>
      </c>
      <c r="Y2808">
        <f>IF(Append1[[#This Row],[churn]]="yes", 1,0)</f>
        <v>0</v>
      </c>
      <c r="Z2808" t="str">
        <f>IF(Append1[[#This Row],[total_eve_charge]]&lt;=15,"Low",
IF(Append1[[#This Row],[total_eve_charge]]&lt;=19,"Medium","High"))</f>
        <v>Medium</v>
      </c>
      <c r="AA2808" s="1" t="str">
        <f>IF(Append1[[#This Row],[total_day_charge]]&gt;30,"Heavy User",
IF(Append1[[#This Row],[total_eve_charge]]&gt;20,"Evening User",
IF(Append1[[#This Row],[total_night_charge]]&gt;10,"Night User","Low User")))</f>
        <v>Low User</v>
      </c>
    </row>
    <row r="2809" spans="1:27" hidden="1" x14ac:dyDescent="0.3">
      <c r="A2809">
        <v>2058</v>
      </c>
      <c r="B2809" s="1" t="s">
        <v>41</v>
      </c>
      <c r="C2809">
        <v>115</v>
      </c>
      <c r="D2809" s="1" t="s">
        <v>22</v>
      </c>
      <c r="E2809" s="1">
        <v>0</v>
      </c>
      <c r="F2809" s="1" t="s">
        <v>23</v>
      </c>
      <c r="G2809">
        <v>0</v>
      </c>
      <c r="H2809" t="str">
        <f>IF(Append1[[#This Row],[number_vmail_messages]]&lt;=10, "Low",
IF(Append1[[#This Row],[number_vmail_messages]]&lt;=25, "Medium", "High"))</f>
        <v>Low</v>
      </c>
      <c r="I2809">
        <v>210.6</v>
      </c>
      <c r="J2809">
        <v>120</v>
      </c>
      <c r="K2809">
        <v>35.799999999999997</v>
      </c>
      <c r="L2809">
        <v>153.1</v>
      </c>
      <c r="M2809">
        <v>84</v>
      </c>
      <c r="N2809">
        <v>13.01</v>
      </c>
      <c r="O2809">
        <v>262.2</v>
      </c>
      <c r="P2809">
        <v>79</v>
      </c>
      <c r="Q2809">
        <v>11.8</v>
      </c>
      <c r="R2809">
        <v>11</v>
      </c>
      <c r="S2809">
        <v>5</v>
      </c>
      <c r="T2809">
        <v>2.97</v>
      </c>
      <c r="U2809" t="str">
        <f>IF(Append1[[#This Row],[total_intl_charge]] &lt;= MEDIAN(Append1[total_intl_charge]), "Low", "High")</f>
        <v>High</v>
      </c>
      <c r="V2809">
        <v>0</v>
      </c>
      <c r="W2809" t="s">
        <v>23</v>
      </c>
      <c r="X2809" s="1" t="s">
        <v>23</v>
      </c>
      <c r="Y2809">
        <f>IF(Append1[[#This Row],[churn]]="yes", 1,0)</f>
        <v>0</v>
      </c>
      <c r="Z2809" t="str">
        <f>IF(Append1[[#This Row],[total_eve_charge]]&lt;=15,"Low",
IF(Append1[[#This Row],[total_eve_charge]]&lt;=19,"Medium","High"))</f>
        <v>Low</v>
      </c>
      <c r="AA2809" s="1" t="str">
        <f>IF(Append1[[#This Row],[total_day_charge]]&gt;30,"Heavy User",
IF(Append1[[#This Row],[total_eve_charge]]&gt;20,"Evening User",
IF(Append1[[#This Row],[total_night_charge]]&gt;10,"Night User","Low User")))</f>
        <v>Heavy User</v>
      </c>
    </row>
    <row r="2810" spans="1:27" hidden="1" x14ac:dyDescent="0.3">
      <c r="A2810">
        <v>2059</v>
      </c>
      <c r="B2810" s="1" t="s">
        <v>39</v>
      </c>
      <c r="C2810">
        <v>132</v>
      </c>
      <c r="D2810" s="1" t="s">
        <v>22</v>
      </c>
      <c r="E2810" s="1">
        <v>0</v>
      </c>
      <c r="F2810" s="1" t="s">
        <v>23</v>
      </c>
      <c r="G2810">
        <v>0</v>
      </c>
      <c r="H2810" t="str">
        <f>IF(Append1[[#This Row],[number_vmail_messages]]&lt;=10, "Low",
IF(Append1[[#This Row],[number_vmail_messages]]&lt;=25, "Medium", "High"))</f>
        <v>Low</v>
      </c>
      <c r="I2810">
        <v>197.8</v>
      </c>
      <c r="J2810">
        <v>66</v>
      </c>
      <c r="K2810">
        <v>33.630000000000003</v>
      </c>
      <c r="L2810">
        <v>133.9</v>
      </c>
      <c r="M2810">
        <v>119</v>
      </c>
      <c r="N2810">
        <v>11.38</v>
      </c>
      <c r="O2810">
        <v>177.3</v>
      </c>
      <c r="P2810">
        <v>94</v>
      </c>
      <c r="Q2810">
        <v>7.98</v>
      </c>
      <c r="R2810">
        <v>10.9</v>
      </c>
      <c r="S2810">
        <v>3</v>
      </c>
      <c r="T2810">
        <v>2.94</v>
      </c>
      <c r="U2810" t="str">
        <f>IF(Append1[[#This Row],[total_intl_charge]] &lt;= MEDIAN(Append1[total_intl_charge]), "Low", "High")</f>
        <v>High</v>
      </c>
      <c r="V2810">
        <v>4</v>
      </c>
      <c r="W2810" t="s">
        <v>24</v>
      </c>
      <c r="X2810" s="1" t="s">
        <v>23</v>
      </c>
      <c r="Y2810">
        <f>IF(Append1[[#This Row],[churn]]="yes", 1,0)</f>
        <v>1</v>
      </c>
      <c r="Z2810" t="str">
        <f>IF(Append1[[#This Row],[total_eve_charge]]&lt;=15,"Low",
IF(Append1[[#This Row],[total_eve_charge]]&lt;=19,"Medium","High"))</f>
        <v>Low</v>
      </c>
      <c r="AA2810" s="1" t="str">
        <f>IF(Append1[[#This Row],[total_day_charge]]&gt;30,"Heavy User",
IF(Append1[[#This Row],[total_eve_charge]]&gt;20,"Evening User",
IF(Append1[[#This Row],[total_night_charge]]&gt;10,"Night User","Low User")))</f>
        <v>Heavy User</v>
      </c>
    </row>
    <row r="2811" spans="1:27" hidden="1" x14ac:dyDescent="0.3">
      <c r="A2811">
        <v>2060</v>
      </c>
      <c r="B2811" s="1" t="s">
        <v>49</v>
      </c>
      <c r="C2811">
        <v>1</v>
      </c>
      <c r="D2811" s="1" t="s">
        <v>32</v>
      </c>
      <c r="E2811" s="1">
        <v>0</v>
      </c>
      <c r="F2811" s="1" t="s">
        <v>23</v>
      </c>
      <c r="G2811">
        <v>0</v>
      </c>
      <c r="H2811" t="str">
        <f>IF(Append1[[#This Row],[number_vmail_messages]]&lt;=10, "Low",
IF(Append1[[#This Row],[number_vmail_messages]]&lt;=25, "Medium", "High"))</f>
        <v>Low</v>
      </c>
      <c r="I2811">
        <v>123.8</v>
      </c>
      <c r="J2811">
        <v>113</v>
      </c>
      <c r="K2811">
        <v>21.05</v>
      </c>
      <c r="L2811">
        <v>236.2</v>
      </c>
      <c r="M2811">
        <v>77</v>
      </c>
      <c r="N2811">
        <v>20.079999999999998</v>
      </c>
      <c r="O2811">
        <v>73.2</v>
      </c>
      <c r="P2811">
        <v>81</v>
      </c>
      <c r="Q2811">
        <v>3.29</v>
      </c>
      <c r="R2811">
        <v>3.7</v>
      </c>
      <c r="S2811">
        <v>2</v>
      </c>
      <c r="T2811">
        <v>1</v>
      </c>
      <c r="U2811" t="str">
        <f>IF(Append1[[#This Row],[total_intl_charge]] &lt;= MEDIAN(Append1[total_intl_charge]), "Low", "High")</f>
        <v>Low</v>
      </c>
      <c r="V2811">
        <v>0</v>
      </c>
      <c r="W2811" t="s">
        <v>23</v>
      </c>
      <c r="X2811" s="1" t="s">
        <v>23</v>
      </c>
      <c r="Y2811">
        <f>IF(Append1[[#This Row],[churn]]="yes", 1,0)</f>
        <v>0</v>
      </c>
      <c r="Z2811" t="str">
        <f>IF(Append1[[#This Row],[total_eve_charge]]&lt;=15,"Low",
IF(Append1[[#This Row],[total_eve_charge]]&lt;=19,"Medium","High"))</f>
        <v>High</v>
      </c>
      <c r="AA2811" s="1" t="str">
        <f>IF(Append1[[#This Row],[total_day_charge]]&gt;30,"Heavy User",
IF(Append1[[#This Row],[total_eve_charge]]&gt;20,"Evening User",
IF(Append1[[#This Row],[total_night_charge]]&gt;10,"Night User","Low User")))</f>
        <v>Evening User</v>
      </c>
    </row>
    <row r="2812" spans="1:27" x14ac:dyDescent="0.3">
      <c r="A2812">
        <v>2061</v>
      </c>
      <c r="B2812" s="1" t="s">
        <v>63</v>
      </c>
      <c r="C2812">
        <v>97</v>
      </c>
      <c r="D2812" s="1" t="s">
        <v>22</v>
      </c>
      <c r="E2812" s="1">
        <v>0</v>
      </c>
      <c r="F2812" s="1" t="s">
        <v>24</v>
      </c>
      <c r="G2812">
        <v>15</v>
      </c>
      <c r="H2812" t="str">
        <f>IF(Append1[[#This Row],[number_vmail_messages]]&lt;=10, "Low",
IF(Append1[[#This Row],[number_vmail_messages]]&lt;=25, "Medium", "High"))</f>
        <v>Medium</v>
      </c>
      <c r="I2812">
        <v>117.6</v>
      </c>
      <c r="J2812">
        <v>97</v>
      </c>
      <c r="K2812">
        <v>19.989999999999998</v>
      </c>
      <c r="L2812">
        <v>196.3</v>
      </c>
      <c r="M2812">
        <v>126</v>
      </c>
      <c r="N2812">
        <v>16.690000000000001</v>
      </c>
      <c r="O2812">
        <v>157.4</v>
      </c>
      <c r="P2812">
        <v>113</v>
      </c>
      <c r="Q2812">
        <v>7.08</v>
      </c>
      <c r="R2812">
        <v>6.4</v>
      </c>
      <c r="S2812">
        <v>3</v>
      </c>
      <c r="T2812">
        <v>1.73</v>
      </c>
      <c r="U2812" t="str">
        <f>IF(Append1[[#This Row],[total_intl_charge]] &lt;= MEDIAN(Append1[total_intl_charge]), "Low", "High")</f>
        <v>Low</v>
      </c>
      <c r="V2812">
        <v>1</v>
      </c>
      <c r="W2812" t="s">
        <v>23</v>
      </c>
      <c r="X2812" s="1" t="s">
        <v>23</v>
      </c>
      <c r="Y2812">
        <f>IF(Append1[[#This Row],[churn]]="yes", 1,0)</f>
        <v>0</v>
      </c>
      <c r="Z2812" t="str">
        <f>IF(Append1[[#This Row],[total_eve_charge]]&lt;=15,"Low",
IF(Append1[[#This Row],[total_eve_charge]]&lt;=19,"Medium","High"))</f>
        <v>Medium</v>
      </c>
      <c r="AA2812" s="1" t="str">
        <f>IF(Append1[[#This Row],[total_day_charge]]&gt;30,"Heavy User",
IF(Append1[[#This Row],[total_eve_charge]]&gt;20,"Evening User",
IF(Append1[[#This Row],[total_night_charge]]&gt;10,"Night User","Low User")))</f>
        <v>Low User</v>
      </c>
    </row>
    <row r="2813" spans="1:27" x14ac:dyDescent="0.3">
      <c r="A2813">
        <v>2062</v>
      </c>
      <c r="B2813" s="1" t="s">
        <v>76</v>
      </c>
      <c r="C2813">
        <v>55</v>
      </c>
      <c r="D2813" s="1" t="s">
        <v>22</v>
      </c>
      <c r="E2813" s="1">
        <v>0</v>
      </c>
      <c r="F2813" s="1" t="s">
        <v>24</v>
      </c>
      <c r="G2813">
        <v>28</v>
      </c>
      <c r="H2813" t="str">
        <f>IF(Append1[[#This Row],[number_vmail_messages]]&lt;=10, "Low",
IF(Append1[[#This Row],[number_vmail_messages]]&lt;=25, "Medium", "High"))</f>
        <v>High</v>
      </c>
      <c r="I2813">
        <v>105.3</v>
      </c>
      <c r="J2813">
        <v>82</v>
      </c>
      <c r="K2813">
        <v>17.899999999999999</v>
      </c>
      <c r="L2813">
        <v>197.4</v>
      </c>
      <c r="M2813">
        <v>109</v>
      </c>
      <c r="N2813">
        <v>16.78</v>
      </c>
      <c r="O2813">
        <v>187.5</v>
      </c>
      <c r="P2813">
        <v>91</v>
      </c>
      <c r="Q2813">
        <v>8.44</v>
      </c>
      <c r="R2813">
        <v>8.6</v>
      </c>
      <c r="S2813">
        <v>6</v>
      </c>
      <c r="T2813">
        <v>2.3199999999999998</v>
      </c>
      <c r="U2813" t="str">
        <f>IF(Append1[[#This Row],[total_intl_charge]] &lt;= MEDIAN(Append1[total_intl_charge]), "Low", "High")</f>
        <v>Low</v>
      </c>
      <c r="V2813">
        <v>2</v>
      </c>
      <c r="W2813" t="s">
        <v>23</v>
      </c>
      <c r="X2813" s="1" t="s">
        <v>23</v>
      </c>
      <c r="Y2813">
        <f>IF(Append1[[#This Row],[churn]]="yes", 1,0)</f>
        <v>0</v>
      </c>
      <c r="Z2813" t="str">
        <f>IF(Append1[[#This Row],[total_eve_charge]]&lt;=15,"Low",
IF(Append1[[#This Row],[total_eve_charge]]&lt;=19,"Medium","High"))</f>
        <v>Medium</v>
      </c>
      <c r="AA2813" s="1" t="str">
        <f>IF(Append1[[#This Row],[total_day_charge]]&gt;30,"Heavy User",
IF(Append1[[#This Row],[total_eve_charge]]&gt;20,"Evening User",
IF(Append1[[#This Row],[total_night_charge]]&gt;10,"Night User","Low User")))</f>
        <v>Low User</v>
      </c>
    </row>
    <row r="2814" spans="1:27" hidden="1" x14ac:dyDescent="0.3">
      <c r="A2814">
        <v>2063</v>
      </c>
      <c r="B2814" s="1" t="s">
        <v>71</v>
      </c>
      <c r="C2814">
        <v>75</v>
      </c>
      <c r="D2814" s="1" t="s">
        <v>22</v>
      </c>
      <c r="E2814" s="1">
        <v>0</v>
      </c>
      <c r="F2814" s="1" t="s">
        <v>23</v>
      </c>
      <c r="G2814">
        <v>0</v>
      </c>
      <c r="H2814" t="str">
        <f>IF(Append1[[#This Row],[number_vmail_messages]]&lt;=10, "Low",
IF(Append1[[#This Row],[number_vmail_messages]]&lt;=25, "Medium", "High"))</f>
        <v>Low</v>
      </c>
      <c r="I2814">
        <v>111.7</v>
      </c>
      <c r="J2814">
        <v>121</v>
      </c>
      <c r="K2814">
        <v>18.989999999999998</v>
      </c>
      <c r="L2814">
        <v>237.3</v>
      </c>
      <c r="M2814">
        <v>119</v>
      </c>
      <c r="N2814">
        <v>20.170000000000002</v>
      </c>
      <c r="O2814">
        <v>253.5</v>
      </c>
      <c r="P2814">
        <v>110</v>
      </c>
      <c r="Q2814">
        <v>11.41</v>
      </c>
      <c r="R2814">
        <v>13.1</v>
      </c>
      <c r="S2814">
        <v>6</v>
      </c>
      <c r="T2814">
        <v>3.54</v>
      </c>
      <c r="U2814" t="str">
        <f>IF(Append1[[#This Row],[total_intl_charge]] &lt;= MEDIAN(Append1[total_intl_charge]), "Low", "High")</f>
        <v>High</v>
      </c>
      <c r="V2814">
        <v>1</v>
      </c>
      <c r="W2814" t="s">
        <v>23</v>
      </c>
      <c r="X2814" s="1" t="s">
        <v>23</v>
      </c>
      <c r="Y2814">
        <f>IF(Append1[[#This Row],[churn]]="yes", 1,0)</f>
        <v>0</v>
      </c>
      <c r="Z2814" t="str">
        <f>IF(Append1[[#This Row],[total_eve_charge]]&lt;=15,"Low",
IF(Append1[[#This Row],[total_eve_charge]]&lt;=19,"Medium","High"))</f>
        <v>High</v>
      </c>
      <c r="AA2814" s="1" t="str">
        <f>IF(Append1[[#This Row],[total_day_charge]]&gt;30,"Heavy User",
IF(Append1[[#This Row],[total_eve_charge]]&gt;20,"Evening User",
IF(Append1[[#This Row],[total_night_charge]]&gt;10,"Night User","Low User")))</f>
        <v>Evening User</v>
      </c>
    </row>
    <row r="2815" spans="1:27" hidden="1" x14ac:dyDescent="0.3">
      <c r="A2815">
        <v>2064</v>
      </c>
      <c r="B2815" s="1" t="s">
        <v>35</v>
      </c>
      <c r="C2815">
        <v>83</v>
      </c>
      <c r="D2815" s="1" t="s">
        <v>22</v>
      </c>
      <c r="E2815" s="1">
        <v>0</v>
      </c>
      <c r="F2815" s="1" t="s">
        <v>23</v>
      </c>
      <c r="G2815">
        <v>0</v>
      </c>
      <c r="H2815" t="str">
        <f>IF(Append1[[#This Row],[number_vmail_messages]]&lt;=10, "Low",
IF(Append1[[#This Row],[number_vmail_messages]]&lt;=25, "Medium", "High"))</f>
        <v>Low</v>
      </c>
      <c r="I2815">
        <v>159.30000000000001</v>
      </c>
      <c r="J2815">
        <v>104</v>
      </c>
      <c r="K2815">
        <v>27.08</v>
      </c>
      <c r="L2815">
        <v>202.3</v>
      </c>
      <c r="M2815">
        <v>98</v>
      </c>
      <c r="N2815">
        <v>17.2</v>
      </c>
      <c r="O2815">
        <v>229</v>
      </c>
      <c r="P2815">
        <v>73</v>
      </c>
      <c r="Q2815">
        <v>10.31</v>
      </c>
      <c r="R2815">
        <v>9.5</v>
      </c>
      <c r="S2815">
        <v>3</v>
      </c>
      <c r="T2815">
        <v>2.57</v>
      </c>
      <c r="U2815" t="str">
        <f>IF(Append1[[#This Row],[total_intl_charge]] &lt;= MEDIAN(Append1[total_intl_charge]), "Low", "High")</f>
        <v>Low</v>
      </c>
      <c r="V2815">
        <v>2</v>
      </c>
      <c r="W2815" t="s">
        <v>23</v>
      </c>
      <c r="X2815" s="1" t="s">
        <v>23</v>
      </c>
      <c r="Y2815">
        <f>IF(Append1[[#This Row],[churn]]="yes", 1,0)</f>
        <v>0</v>
      </c>
      <c r="Z2815" t="str">
        <f>IF(Append1[[#This Row],[total_eve_charge]]&lt;=15,"Low",
IF(Append1[[#This Row],[total_eve_charge]]&lt;=19,"Medium","High"))</f>
        <v>Medium</v>
      </c>
      <c r="AA2815" s="1" t="str">
        <f>IF(Append1[[#This Row],[total_day_charge]]&gt;30,"Heavy User",
IF(Append1[[#This Row],[total_eve_charge]]&gt;20,"Evening User",
IF(Append1[[#This Row],[total_night_charge]]&gt;10,"Night User","Low User")))</f>
        <v>Night User</v>
      </c>
    </row>
    <row r="2816" spans="1:27" hidden="1" x14ac:dyDescent="0.3">
      <c r="A2816">
        <v>2065</v>
      </c>
      <c r="B2816" s="1" t="s">
        <v>38</v>
      </c>
      <c r="C2816">
        <v>40</v>
      </c>
      <c r="D2816" s="1" t="s">
        <v>26</v>
      </c>
      <c r="E2816" s="1">
        <v>0</v>
      </c>
      <c r="F2816" s="1" t="s">
        <v>23</v>
      </c>
      <c r="G2816">
        <v>0</v>
      </c>
      <c r="H2816" t="str">
        <f>IF(Append1[[#This Row],[number_vmail_messages]]&lt;=10, "Low",
IF(Append1[[#This Row],[number_vmail_messages]]&lt;=25, "Medium", "High"))</f>
        <v>Low</v>
      </c>
      <c r="I2816">
        <v>81.7</v>
      </c>
      <c r="J2816">
        <v>123</v>
      </c>
      <c r="K2816">
        <v>13.89</v>
      </c>
      <c r="L2816">
        <v>210.2</v>
      </c>
      <c r="M2816">
        <v>108</v>
      </c>
      <c r="N2816">
        <v>17.87</v>
      </c>
      <c r="O2816">
        <v>212</v>
      </c>
      <c r="P2816">
        <v>64</v>
      </c>
      <c r="Q2816">
        <v>9.5399999999999991</v>
      </c>
      <c r="R2816">
        <v>11.3</v>
      </c>
      <c r="S2816">
        <v>3</v>
      </c>
      <c r="T2816">
        <v>3.05</v>
      </c>
      <c r="U2816" t="str">
        <f>IF(Append1[[#This Row],[total_intl_charge]] &lt;= MEDIAN(Append1[total_intl_charge]), "Low", "High")</f>
        <v>High</v>
      </c>
      <c r="V2816">
        <v>6</v>
      </c>
      <c r="W2816" t="s">
        <v>24</v>
      </c>
      <c r="X2816" s="1" t="s">
        <v>23</v>
      </c>
      <c r="Y2816">
        <f>IF(Append1[[#This Row],[churn]]="yes", 1,0)</f>
        <v>1</v>
      </c>
      <c r="Z2816" t="str">
        <f>IF(Append1[[#This Row],[total_eve_charge]]&lt;=15,"Low",
IF(Append1[[#This Row],[total_eve_charge]]&lt;=19,"Medium","High"))</f>
        <v>Medium</v>
      </c>
      <c r="AA2816" s="1" t="str">
        <f>IF(Append1[[#This Row],[total_day_charge]]&gt;30,"Heavy User",
IF(Append1[[#This Row],[total_eve_charge]]&gt;20,"Evening User",
IF(Append1[[#This Row],[total_night_charge]]&gt;10,"Night User","Low User")))</f>
        <v>Low User</v>
      </c>
    </row>
    <row r="2817" spans="1:27" x14ac:dyDescent="0.3">
      <c r="A2817">
        <v>2066</v>
      </c>
      <c r="B2817" s="1" t="s">
        <v>42</v>
      </c>
      <c r="C2817">
        <v>101</v>
      </c>
      <c r="D2817" s="1" t="s">
        <v>22</v>
      </c>
      <c r="E2817" s="1">
        <v>0</v>
      </c>
      <c r="F2817" s="1" t="s">
        <v>24</v>
      </c>
      <c r="G2817">
        <v>21</v>
      </c>
      <c r="H2817" t="str">
        <f>IF(Append1[[#This Row],[number_vmail_messages]]&lt;=10, "Low",
IF(Append1[[#This Row],[number_vmail_messages]]&lt;=25, "Medium", "High"))</f>
        <v>Medium</v>
      </c>
      <c r="I2817">
        <v>238</v>
      </c>
      <c r="J2817">
        <v>88</v>
      </c>
      <c r="K2817">
        <v>40.46</v>
      </c>
      <c r="L2817">
        <v>209.6</v>
      </c>
      <c r="M2817">
        <v>84</v>
      </c>
      <c r="N2817">
        <v>17.82</v>
      </c>
      <c r="O2817">
        <v>233</v>
      </c>
      <c r="P2817">
        <v>95</v>
      </c>
      <c r="Q2817">
        <v>10.49</v>
      </c>
      <c r="R2817">
        <v>10</v>
      </c>
      <c r="S2817">
        <v>5</v>
      </c>
      <c r="T2817">
        <v>2.7</v>
      </c>
      <c r="U2817" t="str">
        <f>IF(Append1[[#This Row],[total_intl_charge]] &lt;= MEDIAN(Append1[total_intl_charge]), "Low", "High")</f>
        <v>Low</v>
      </c>
      <c r="V2817">
        <v>2</v>
      </c>
      <c r="W2817" t="s">
        <v>23</v>
      </c>
      <c r="X2817" s="1" t="s">
        <v>23</v>
      </c>
      <c r="Y2817">
        <f>IF(Append1[[#This Row],[churn]]="yes", 1,0)</f>
        <v>0</v>
      </c>
      <c r="Z2817" t="str">
        <f>IF(Append1[[#This Row],[total_eve_charge]]&lt;=15,"Low",
IF(Append1[[#This Row],[total_eve_charge]]&lt;=19,"Medium","High"))</f>
        <v>Medium</v>
      </c>
      <c r="AA2817" s="1" t="str">
        <f>IF(Append1[[#This Row],[total_day_charge]]&gt;30,"Heavy User",
IF(Append1[[#This Row],[total_eve_charge]]&gt;20,"Evening User",
IF(Append1[[#This Row],[total_night_charge]]&gt;10,"Night User","Low User")))</f>
        <v>Heavy User</v>
      </c>
    </row>
    <row r="2818" spans="1:27" x14ac:dyDescent="0.3">
      <c r="A2818">
        <v>2067</v>
      </c>
      <c r="B2818" s="1" t="s">
        <v>55</v>
      </c>
      <c r="C2818">
        <v>120</v>
      </c>
      <c r="D2818" s="1" t="s">
        <v>22</v>
      </c>
      <c r="E2818" s="1">
        <v>0</v>
      </c>
      <c r="F2818" s="1" t="s">
        <v>24</v>
      </c>
      <c r="G2818">
        <v>40</v>
      </c>
      <c r="H2818" t="str">
        <f>IF(Append1[[#This Row],[number_vmail_messages]]&lt;=10, "Low",
IF(Append1[[#This Row],[number_vmail_messages]]&lt;=25, "Medium", "High"))</f>
        <v>High</v>
      </c>
      <c r="I2818">
        <v>128.1</v>
      </c>
      <c r="J2818">
        <v>99</v>
      </c>
      <c r="K2818">
        <v>21.78</v>
      </c>
      <c r="L2818">
        <v>247.7</v>
      </c>
      <c r="M2818">
        <v>78</v>
      </c>
      <c r="N2818">
        <v>21.05</v>
      </c>
      <c r="O2818">
        <v>199.7</v>
      </c>
      <c r="P2818">
        <v>121</v>
      </c>
      <c r="Q2818">
        <v>8.99</v>
      </c>
      <c r="R2818">
        <v>15.6</v>
      </c>
      <c r="S2818">
        <v>3</v>
      </c>
      <c r="T2818">
        <v>4.21</v>
      </c>
      <c r="U2818" t="str">
        <f>IF(Append1[[#This Row],[total_intl_charge]] &lt;= MEDIAN(Append1[total_intl_charge]), "Low", "High")</f>
        <v>High</v>
      </c>
      <c r="V2818">
        <v>0</v>
      </c>
      <c r="W2818" t="s">
        <v>23</v>
      </c>
      <c r="X2818" s="1" t="s">
        <v>23</v>
      </c>
      <c r="Y2818">
        <f>IF(Append1[[#This Row],[churn]]="yes", 1,0)</f>
        <v>0</v>
      </c>
      <c r="Z2818" t="str">
        <f>IF(Append1[[#This Row],[total_eve_charge]]&lt;=15,"Low",
IF(Append1[[#This Row],[total_eve_charge]]&lt;=19,"Medium","High"))</f>
        <v>High</v>
      </c>
      <c r="AA2818" s="1" t="str">
        <f>IF(Append1[[#This Row],[total_day_charge]]&gt;30,"Heavy User",
IF(Append1[[#This Row],[total_eve_charge]]&gt;20,"Evening User",
IF(Append1[[#This Row],[total_night_charge]]&gt;10,"Night User","Low User")))</f>
        <v>Evening User</v>
      </c>
    </row>
    <row r="2819" spans="1:27" x14ac:dyDescent="0.3">
      <c r="A2819">
        <v>2068</v>
      </c>
      <c r="B2819" s="1" t="s">
        <v>62</v>
      </c>
      <c r="C2819">
        <v>183</v>
      </c>
      <c r="D2819" s="1" t="s">
        <v>22</v>
      </c>
      <c r="E2819" s="1">
        <v>0</v>
      </c>
      <c r="F2819" s="1" t="s">
        <v>24</v>
      </c>
      <c r="G2819">
        <v>31</v>
      </c>
      <c r="H2819" t="str">
        <f>IF(Append1[[#This Row],[number_vmail_messages]]&lt;=10, "Low",
IF(Append1[[#This Row],[number_vmail_messages]]&lt;=25, "Medium", "High"))</f>
        <v>High</v>
      </c>
      <c r="I2819">
        <v>171.2</v>
      </c>
      <c r="J2819">
        <v>104</v>
      </c>
      <c r="K2819">
        <v>29.1</v>
      </c>
      <c r="L2819">
        <v>193.6</v>
      </c>
      <c r="M2819">
        <v>74</v>
      </c>
      <c r="N2819">
        <v>16.46</v>
      </c>
      <c r="O2819">
        <v>196.5</v>
      </c>
      <c r="P2819">
        <v>85</v>
      </c>
      <c r="Q2819">
        <v>8.84</v>
      </c>
      <c r="R2819">
        <v>10.199999999999999</v>
      </c>
      <c r="S2819">
        <v>4</v>
      </c>
      <c r="T2819">
        <v>2.75</v>
      </c>
      <c r="U2819" t="str">
        <f>IF(Append1[[#This Row],[total_intl_charge]] &lt;= MEDIAN(Append1[total_intl_charge]), "Low", "High")</f>
        <v>Low</v>
      </c>
      <c r="V2819">
        <v>1</v>
      </c>
      <c r="W2819" t="s">
        <v>23</v>
      </c>
      <c r="X2819" s="1" t="s">
        <v>23</v>
      </c>
      <c r="Y2819">
        <f>IF(Append1[[#This Row],[churn]]="yes", 1,0)</f>
        <v>0</v>
      </c>
      <c r="Z2819" t="str">
        <f>IF(Append1[[#This Row],[total_eve_charge]]&lt;=15,"Low",
IF(Append1[[#This Row],[total_eve_charge]]&lt;=19,"Medium","High"))</f>
        <v>Medium</v>
      </c>
      <c r="AA2819" s="1" t="str">
        <f>IF(Append1[[#This Row],[total_day_charge]]&gt;30,"Heavy User",
IF(Append1[[#This Row],[total_eve_charge]]&gt;20,"Evening User",
IF(Append1[[#This Row],[total_night_charge]]&gt;10,"Night User","Low User")))</f>
        <v>Low User</v>
      </c>
    </row>
    <row r="2820" spans="1:27" hidden="1" x14ac:dyDescent="0.3">
      <c r="A2820">
        <v>2069</v>
      </c>
      <c r="B2820" s="1" t="s">
        <v>53</v>
      </c>
      <c r="C2820">
        <v>75</v>
      </c>
      <c r="D2820" s="1" t="s">
        <v>26</v>
      </c>
      <c r="E2820" s="1">
        <v>0</v>
      </c>
      <c r="F2820" s="1" t="s">
        <v>23</v>
      </c>
      <c r="G2820">
        <v>0</v>
      </c>
      <c r="H2820" t="str">
        <f>IF(Append1[[#This Row],[number_vmail_messages]]&lt;=10, "Low",
IF(Append1[[#This Row],[number_vmail_messages]]&lt;=25, "Medium", "High"))</f>
        <v>Low</v>
      </c>
      <c r="I2820">
        <v>109</v>
      </c>
      <c r="J2820">
        <v>88</v>
      </c>
      <c r="K2820">
        <v>18.53</v>
      </c>
      <c r="L2820">
        <v>259.3</v>
      </c>
      <c r="M2820">
        <v>120</v>
      </c>
      <c r="N2820">
        <v>22.04</v>
      </c>
      <c r="O2820">
        <v>182.1</v>
      </c>
      <c r="P2820">
        <v>119</v>
      </c>
      <c r="Q2820">
        <v>8.19</v>
      </c>
      <c r="R2820">
        <v>13.3</v>
      </c>
      <c r="S2820">
        <v>3</v>
      </c>
      <c r="T2820">
        <v>3.59</v>
      </c>
      <c r="U2820" t="str">
        <f>IF(Append1[[#This Row],[total_intl_charge]] &lt;= MEDIAN(Append1[total_intl_charge]), "Low", "High")</f>
        <v>High</v>
      </c>
      <c r="V2820">
        <v>4</v>
      </c>
      <c r="W2820" t="s">
        <v>24</v>
      </c>
      <c r="X2820" s="1" t="s">
        <v>23</v>
      </c>
      <c r="Y2820">
        <f>IF(Append1[[#This Row],[churn]]="yes", 1,0)</f>
        <v>1</v>
      </c>
      <c r="Z2820" t="str">
        <f>IF(Append1[[#This Row],[total_eve_charge]]&lt;=15,"Low",
IF(Append1[[#This Row],[total_eve_charge]]&lt;=19,"Medium","High"))</f>
        <v>High</v>
      </c>
      <c r="AA2820" s="1" t="str">
        <f>IF(Append1[[#This Row],[total_day_charge]]&gt;30,"Heavy User",
IF(Append1[[#This Row],[total_eve_charge]]&gt;20,"Evening User",
IF(Append1[[#This Row],[total_night_charge]]&gt;10,"Night User","Low User")))</f>
        <v>Evening User</v>
      </c>
    </row>
    <row r="2821" spans="1:27" hidden="1" x14ac:dyDescent="0.3">
      <c r="A2821">
        <v>2070</v>
      </c>
      <c r="B2821" s="1" t="s">
        <v>76</v>
      </c>
      <c r="C2821">
        <v>80</v>
      </c>
      <c r="D2821" s="1" t="s">
        <v>22</v>
      </c>
      <c r="E2821" s="1">
        <v>0</v>
      </c>
      <c r="F2821" s="1" t="s">
        <v>23</v>
      </c>
      <c r="G2821">
        <v>0</v>
      </c>
      <c r="H2821" t="str">
        <f>IF(Append1[[#This Row],[number_vmail_messages]]&lt;=10, "Low",
IF(Append1[[#This Row],[number_vmail_messages]]&lt;=25, "Medium", "High"))</f>
        <v>Low</v>
      </c>
      <c r="I2821">
        <v>220</v>
      </c>
      <c r="J2821">
        <v>114</v>
      </c>
      <c r="K2821">
        <v>37.4</v>
      </c>
      <c r="L2821">
        <v>207.7</v>
      </c>
      <c r="M2821">
        <v>76</v>
      </c>
      <c r="N2821">
        <v>17.649999999999999</v>
      </c>
      <c r="O2821">
        <v>168.4</v>
      </c>
      <c r="P2821">
        <v>137</v>
      </c>
      <c r="Q2821">
        <v>7.58</v>
      </c>
      <c r="R2821">
        <v>12.1</v>
      </c>
      <c r="S2821">
        <v>3</v>
      </c>
      <c r="T2821">
        <v>3.27</v>
      </c>
      <c r="U2821" t="str">
        <f>IF(Append1[[#This Row],[total_intl_charge]] &lt;= MEDIAN(Append1[total_intl_charge]), "Low", "High")</f>
        <v>High</v>
      </c>
      <c r="V2821">
        <v>2</v>
      </c>
      <c r="W2821" t="s">
        <v>23</v>
      </c>
      <c r="X2821" s="1" t="s">
        <v>23</v>
      </c>
      <c r="Y2821">
        <f>IF(Append1[[#This Row],[churn]]="yes", 1,0)</f>
        <v>0</v>
      </c>
      <c r="Z2821" t="str">
        <f>IF(Append1[[#This Row],[total_eve_charge]]&lt;=15,"Low",
IF(Append1[[#This Row],[total_eve_charge]]&lt;=19,"Medium","High"))</f>
        <v>Medium</v>
      </c>
      <c r="AA2821" s="1" t="str">
        <f>IF(Append1[[#This Row],[total_day_charge]]&gt;30,"Heavy User",
IF(Append1[[#This Row],[total_eve_charge]]&gt;20,"Evening User",
IF(Append1[[#This Row],[total_night_charge]]&gt;10,"Night User","Low User")))</f>
        <v>Heavy User</v>
      </c>
    </row>
    <row r="2822" spans="1:27" hidden="1" x14ac:dyDescent="0.3">
      <c r="A2822">
        <v>2071</v>
      </c>
      <c r="B2822" s="1" t="s">
        <v>35</v>
      </c>
      <c r="C2822">
        <v>88</v>
      </c>
      <c r="D2822" s="1" t="s">
        <v>22</v>
      </c>
      <c r="E2822" s="1">
        <v>0</v>
      </c>
      <c r="F2822" s="1" t="s">
        <v>23</v>
      </c>
      <c r="G2822">
        <v>0</v>
      </c>
      <c r="H2822" t="str">
        <f>IF(Append1[[#This Row],[number_vmail_messages]]&lt;=10, "Low",
IF(Append1[[#This Row],[number_vmail_messages]]&lt;=25, "Medium", "High"))</f>
        <v>Low</v>
      </c>
      <c r="I2822">
        <v>55.6</v>
      </c>
      <c r="J2822">
        <v>65</v>
      </c>
      <c r="K2822">
        <v>9.4499999999999993</v>
      </c>
      <c r="L2822">
        <v>242.7</v>
      </c>
      <c r="M2822">
        <v>121</v>
      </c>
      <c r="N2822">
        <v>20.63</v>
      </c>
      <c r="O2822">
        <v>176.3</v>
      </c>
      <c r="P2822">
        <v>134</v>
      </c>
      <c r="Q2822">
        <v>7.93</v>
      </c>
      <c r="R2822">
        <v>11.3</v>
      </c>
      <c r="S2822">
        <v>4</v>
      </c>
      <c r="T2822">
        <v>3.05</v>
      </c>
      <c r="U2822" t="str">
        <f>IF(Append1[[#This Row],[total_intl_charge]] &lt;= MEDIAN(Append1[total_intl_charge]), "Low", "High")</f>
        <v>High</v>
      </c>
      <c r="V2822">
        <v>0</v>
      </c>
      <c r="W2822" t="s">
        <v>23</v>
      </c>
      <c r="X2822" s="1" t="s">
        <v>23</v>
      </c>
      <c r="Y2822">
        <f>IF(Append1[[#This Row],[churn]]="yes", 1,0)</f>
        <v>0</v>
      </c>
      <c r="Z2822" t="str">
        <f>IF(Append1[[#This Row],[total_eve_charge]]&lt;=15,"Low",
IF(Append1[[#This Row],[total_eve_charge]]&lt;=19,"Medium","High"))</f>
        <v>High</v>
      </c>
      <c r="AA2822" s="1" t="str">
        <f>IF(Append1[[#This Row],[total_day_charge]]&gt;30,"Heavy User",
IF(Append1[[#This Row],[total_eve_charge]]&gt;20,"Evening User",
IF(Append1[[#This Row],[total_night_charge]]&gt;10,"Night User","Low User")))</f>
        <v>Evening User</v>
      </c>
    </row>
    <row r="2823" spans="1:27" hidden="1" x14ac:dyDescent="0.3">
      <c r="A2823">
        <v>2072</v>
      </c>
      <c r="B2823" s="1" t="s">
        <v>58</v>
      </c>
      <c r="C2823">
        <v>63</v>
      </c>
      <c r="D2823" s="1" t="s">
        <v>26</v>
      </c>
      <c r="E2823" s="1">
        <v>0</v>
      </c>
      <c r="F2823" s="1" t="s">
        <v>23</v>
      </c>
      <c r="G2823">
        <v>0</v>
      </c>
      <c r="H2823" t="str">
        <f>IF(Append1[[#This Row],[number_vmail_messages]]&lt;=10, "Low",
IF(Append1[[#This Row],[number_vmail_messages]]&lt;=25, "Medium", "High"))</f>
        <v>Low</v>
      </c>
      <c r="I2823">
        <v>207.6</v>
      </c>
      <c r="J2823">
        <v>96</v>
      </c>
      <c r="K2823">
        <v>35.29</v>
      </c>
      <c r="L2823">
        <v>229</v>
      </c>
      <c r="M2823">
        <v>112</v>
      </c>
      <c r="N2823">
        <v>19.47</v>
      </c>
      <c r="O2823">
        <v>162.6</v>
      </c>
      <c r="P2823">
        <v>131</v>
      </c>
      <c r="Q2823">
        <v>7.32</v>
      </c>
      <c r="R2823">
        <v>13.3</v>
      </c>
      <c r="S2823">
        <v>2</v>
      </c>
      <c r="T2823">
        <v>3.59</v>
      </c>
      <c r="U2823" t="str">
        <f>IF(Append1[[#This Row],[total_intl_charge]] &lt;= MEDIAN(Append1[total_intl_charge]), "Low", "High")</f>
        <v>High</v>
      </c>
      <c r="V2823">
        <v>1</v>
      </c>
      <c r="W2823" t="s">
        <v>23</v>
      </c>
      <c r="X2823" s="1" t="s">
        <v>23</v>
      </c>
      <c r="Y2823">
        <f>IF(Append1[[#This Row],[churn]]="yes", 1,0)</f>
        <v>0</v>
      </c>
      <c r="Z2823" t="str">
        <f>IF(Append1[[#This Row],[total_eve_charge]]&lt;=15,"Low",
IF(Append1[[#This Row],[total_eve_charge]]&lt;=19,"Medium","High"))</f>
        <v>High</v>
      </c>
      <c r="AA2823" s="1" t="str">
        <f>IF(Append1[[#This Row],[total_day_charge]]&gt;30,"Heavy User",
IF(Append1[[#This Row],[total_eve_charge]]&gt;20,"Evening User",
IF(Append1[[#This Row],[total_night_charge]]&gt;10,"Night User","Low User")))</f>
        <v>Heavy User</v>
      </c>
    </row>
    <row r="2824" spans="1:27" x14ac:dyDescent="0.3">
      <c r="A2824">
        <v>2073</v>
      </c>
      <c r="B2824" s="1" t="s">
        <v>66</v>
      </c>
      <c r="C2824">
        <v>105</v>
      </c>
      <c r="D2824" s="1" t="s">
        <v>22</v>
      </c>
      <c r="E2824" s="1">
        <v>0</v>
      </c>
      <c r="F2824" s="1" t="s">
        <v>24</v>
      </c>
      <c r="G2824">
        <v>31</v>
      </c>
      <c r="H2824" t="str">
        <f>IF(Append1[[#This Row],[number_vmail_messages]]&lt;=10, "Low",
IF(Append1[[#This Row],[number_vmail_messages]]&lt;=25, "Medium", "High"))</f>
        <v>High</v>
      </c>
      <c r="I2824">
        <v>109.6</v>
      </c>
      <c r="J2824">
        <v>108</v>
      </c>
      <c r="K2824">
        <v>18.63</v>
      </c>
      <c r="L2824">
        <v>249.3</v>
      </c>
      <c r="M2824">
        <v>119</v>
      </c>
      <c r="N2824">
        <v>21.19</v>
      </c>
      <c r="O2824">
        <v>321.2</v>
      </c>
      <c r="P2824">
        <v>101</v>
      </c>
      <c r="Q2824">
        <v>14.45</v>
      </c>
      <c r="R2824">
        <v>8.3000000000000007</v>
      </c>
      <c r="S2824">
        <v>4</v>
      </c>
      <c r="T2824">
        <v>2.2400000000000002</v>
      </c>
      <c r="U2824" t="str">
        <f>IF(Append1[[#This Row],[total_intl_charge]] &lt;= MEDIAN(Append1[total_intl_charge]), "Low", "High")</f>
        <v>Low</v>
      </c>
      <c r="V2824">
        <v>4</v>
      </c>
      <c r="W2824" t="s">
        <v>24</v>
      </c>
      <c r="X2824" s="1" t="s">
        <v>23</v>
      </c>
      <c r="Y2824">
        <f>IF(Append1[[#This Row],[churn]]="yes", 1,0)</f>
        <v>1</v>
      </c>
      <c r="Z2824" t="str">
        <f>IF(Append1[[#This Row],[total_eve_charge]]&lt;=15,"Low",
IF(Append1[[#This Row],[total_eve_charge]]&lt;=19,"Medium","High"))</f>
        <v>High</v>
      </c>
      <c r="AA2824" s="1" t="str">
        <f>IF(Append1[[#This Row],[total_day_charge]]&gt;30,"Heavy User",
IF(Append1[[#This Row],[total_eve_charge]]&gt;20,"Evening User",
IF(Append1[[#This Row],[total_night_charge]]&gt;10,"Night User","Low User")))</f>
        <v>Evening User</v>
      </c>
    </row>
    <row r="2825" spans="1:27" hidden="1" x14ac:dyDescent="0.3">
      <c r="A2825">
        <v>2074</v>
      </c>
      <c r="B2825" s="1" t="s">
        <v>35</v>
      </c>
      <c r="C2825">
        <v>92</v>
      </c>
      <c r="D2825" s="1" t="s">
        <v>22</v>
      </c>
      <c r="E2825" s="1">
        <v>0</v>
      </c>
      <c r="F2825" s="1" t="s">
        <v>23</v>
      </c>
      <c r="G2825">
        <v>0</v>
      </c>
      <c r="H2825" t="str">
        <f>IF(Append1[[#This Row],[number_vmail_messages]]&lt;=10, "Low",
IF(Append1[[#This Row],[number_vmail_messages]]&lt;=25, "Medium", "High"))</f>
        <v>Low</v>
      </c>
      <c r="I2825">
        <v>197.2</v>
      </c>
      <c r="J2825">
        <v>113</v>
      </c>
      <c r="K2825">
        <v>33.520000000000003</v>
      </c>
      <c r="L2825">
        <v>242.3</v>
      </c>
      <c r="M2825">
        <v>116</v>
      </c>
      <c r="N2825">
        <v>20.6</v>
      </c>
      <c r="O2825">
        <v>192</v>
      </c>
      <c r="P2825">
        <v>76</v>
      </c>
      <c r="Q2825">
        <v>8.64</v>
      </c>
      <c r="R2825">
        <v>11</v>
      </c>
      <c r="S2825">
        <v>5</v>
      </c>
      <c r="T2825">
        <v>2.97</v>
      </c>
      <c r="U2825" t="str">
        <f>IF(Append1[[#This Row],[total_intl_charge]] &lt;= MEDIAN(Append1[total_intl_charge]), "Low", "High")</f>
        <v>High</v>
      </c>
      <c r="V2825">
        <v>2</v>
      </c>
      <c r="W2825" t="s">
        <v>23</v>
      </c>
      <c r="X2825" s="1" t="s">
        <v>23</v>
      </c>
      <c r="Y2825">
        <f>IF(Append1[[#This Row],[churn]]="yes", 1,0)</f>
        <v>0</v>
      </c>
      <c r="Z2825" t="str">
        <f>IF(Append1[[#This Row],[total_eve_charge]]&lt;=15,"Low",
IF(Append1[[#This Row],[total_eve_charge]]&lt;=19,"Medium","High"))</f>
        <v>High</v>
      </c>
      <c r="AA2825" s="1" t="str">
        <f>IF(Append1[[#This Row],[total_day_charge]]&gt;30,"Heavy User",
IF(Append1[[#This Row],[total_eve_charge]]&gt;20,"Evening User",
IF(Append1[[#This Row],[total_night_charge]]&gt;10,"Night User","Low User")))</f>
        <v>Heavy User</v>
      </c>
    </row>
    <row r="2826" spans="1:27" hidden="1" x14ac:dyDescent="0.3">
      <c r="A2826">
        <v>2075</v>
      </c>
      <c r="B2826" s="1" t="s">
        <v>36</v>
      </c>
      <c r="C2826">
        <v>177</v>
      </c>
      <c r="D2826" s="1" t="s">
        <v>22</v>
      </c>
      <c r="E2826" s="1">
        <v>0</v>
      </c>
      <c r="F2826" s="1" t="s">
        <v>23</v>
      </c>
      <c r="G2826">
        <v>0</v>
      </c>
      <c r="H2826" t="str">
        <f>IF(Append1[[#This Row],[number_vmail_messages]]&lt;=10, "Low",
IF(Append1[[#This Row],[number_vmail_messages]]&lt;=25, "Medium", "High"))</f>
        <v>Low</v>
      </c>
      <c r="I2826">
        <v>175.7</v>
      </c>
      <c r="J2826">
        <v>120</v>
      </c>
      <c r="K2826">
        <v>29.87</v>
      </c>
      <c r="L2826">
        <v>168.6</v>
      </c>
      <c r="M2826">
        <v>90</v>
      </c>
      <c r="N2826">
        <v>14.33</v>
      </c>
      <c r="O2826">
        <v>198.9</v>
      </c>
      <c r="P2826">
        <v>110</v>
      </c>
      <c r="Q2826">
        <v>8.9499999999999993</v>
      </c>
      <c r="R2826">
        <v>14.6</v>
      </c>
      <c r="S2826">
        <v>4</v>
      </c>
      <c r="T2826">
        <v>3.94</v>
      </c>
      <c r="U2826" t="str">
        <f>IF(Append1[[#This Row],[total_intl_charge]] &lt;= MEDIAN(Append1[total_intl_charge]), "Low", "High")</f>
        <v>High</v>
      </c>
      <c r="V2826">
        <v>1</v>
      </c>
      <c r="W2826" t="s">
        <v>23</v>
      </c>
      <c r="X2826" s="1" t="s">
        <v>23</v>
      </c>
      <c r="Y2826">
        <f>IF(Append1[[#This Row],[churn]]="yes", 1,0)</f>
        <v>0</v>
      </c>
      <c r="Z2826" t="str">
        <f>IF(Append1[[#This Row],[total_eve_charge]]&lt;=15,"Low",
IF(Append1[[#This Row],[total_eve_charge]]&lt;=19,"Medium","High"))</f>
        <v>Low</v>
      </c>
      <c r="AA2826" s="1" t="str">
        <f>IF(Append1[[#This Row],[total_day_charge]]&gt;30,"Heavy User",
IF(Append1[[#This Row],[total_eve_charge]]&gt;20,"Evening User",
IF(Append1[[#This Row],[total_night_charge]]&gt;10,"Night User","Low User")))</f>
        <v>Low User</v>
      </c>
    </row>
    <row r="2827" spans="1:27" hidden="1" x14ac:dyDescent="0.3">
      <c r="A2827">
        <v>2076</v>
      </c>
      <c r="B2827" s="1" t="s">
        <v>58</v>
      </c>
      <c r="C2827">
        <v>118</v>
      </c>
      <c r="D2827" s="1" t="s">
        <v>26</v>
      </c>
      <c r="E2827" s="1">
        <v>0</v>
      </c>
      <c r="F2827" s="1" t="s">
        <v>23</v>
      </c>
      <c r="G2827">
        <v>0</v>
      </c>
      <c r="H2827" t="str">
        <f>IF(Append1[[#This Row],[number_vmail_messages]]&lt;=10, "Low",
IF(Append1[[#This Row],[number_vmail_messages]]&lt;=25, "Medium", "High"))</f>
        <v>Low</v>
      </c>
      <c r="I2827">
        <v>205.2</v>
      </c>
      <c r="J2827">
        <v>115</v>
      </c>
      <c r="K2827">
        <v>34.880000000000003</v>
      </c>
      <c r="L2827">
        <v>184.8</v>
      </c>
      <c r="M2827">
        <v>137</v>
      </c>
      <c r="N2827">
        <v>15.71</v>
      </c>
      <c r="O2827">
        <v>176.1</v>
      </c>
      <c r="P2827">
        <v>115</v>
      </c>
      <c r="Q2827">
        <v>7.92</v>
      </c>
      <c r="R2827">
        <v>7</v>
      </c>
      <c r="S2827">
        <v>6</v>
      </c>
      <c r="T2827">
        <v>1.89</v>
      </c>
      <c r="U2827" t="str">
        <f>IF(Append1[[#This Row],[total_intl_charge]] &lt;= MEDIAN(Append1[total_intl_charge]), "Low", "High")</f>
        <v>Low</v>
      </c>
      <c r="V2827">
        <v>0</v>
      </c>
      <c r="W2827" t="s">
        <v>23</v>
      </c>
      <c r="X2827" s="1" t="s">
        <v>23</v>
      </c>
      <c r="Y2827">
        <f>IF(Append1[[#This Row],[churn]]="yes", 1,0)</f>
        <v>0</v>
      </c>
      <c r="Z2827" t="str">
        <f>IF(Append1[[#This Row],[total_eve_charge]]&lt;=15,"Low",
IF(Append1[[#This Row],[total_eve_charge]]&lt;=19,"Medium","High"))</f>
        <v>Medium</v>
      </c>
      <c r="AA2827" s="1" t="str">
        <f>IF(Append1[[#This Row],[total_day_charge]]&gt;30,"Heavy User",
IF(Append1[[#This Row],[total_eve_charge]]&gt;20,"Evening User",
IF(Append1[[#This Row],[total_night_charge]]&gt;10,"Night User","Low User")))</f>
        <v>Heavy User</v>
      </c>
    </row>
    <row r="2828" spans="1:27" x14ac:dyDescent="0.3">
      <c r="A2828">
        <v>2077</v>
      </c>
      <c r="B2828" s="1" t="s">
        <v>73</v>
      </c>
      <c r="C2828">
        <v>111</v>
      </c>
      <c r="D2828" s="1" t="s">
        <v>32</v>
      </c>
      <c r="E2828" s="1">
        <v>0</v>
      </c>
      <c r="F2828" s="1" t="s">
        <v>24</v>
      </c>
      <c r="G2828">
        <v>13</v>
      </c>
      <c r="H2828" t="str">
        <f>IF(Append1[[#This Row],[number_vmail_messages]]&lt;=10, "Low",
IF(Append1[[#This Row],[number_vmail_messages]]&lt;=25, "Medium", "High"))</f>
        <v>Medium</v>
      </c>
      <c r="I2828">
        <v>193.1</v>
      </c>
      <c r="J2828">
        <v>104</v>
      </c>
      <c r="K2828">
        <v>32.83</v>
      </c>
      <c r="L2828">
        <v>111.6</v>
      </c>
      <c r="M2828">
        <v>98</v>
      </c>
      <c r="N2828">
        <v>9.49</v>
      </c>
      <c r="O2828">
        <v>227.4</v>
      </c>
      <c r="P2828">
        <v>94</v>
      </c>
      <c r="Q2828">
        <v>10.23</v>
      </c>
      <c r="R2828">
        <v>12.1</v>
      </c>
      <c r="S2828">
        <v>4</v>
      </c>
      <c r="T2828">
        <v>3.27</v>
      </c>
      <c r="U2828" t="str">
        <f>IF(Append1[[#This Row],[total_intl_charge]] &lt;= MEDIAN(Append1[total_intl_charge]), "Low", "High")</f>
        <v>High</v>
      </c>
      <c r="V2828">
        <v>1</v>
      </c>
      <c r="W2828" t="s">
        <v>23</v>
      </c>
      <c r="X2828" s="1" t="s">
        <v>23</v>
      </c>
      <c r="Y2828">
        <f>IF(Append1[[#This Row],[churn]]="yes", 1,0)</f>
        <v>0</v>
      </c>
      <c r="Z2828" t="str">
        <f>IF(Append1[[#This Row],[total_eve_charge]]&lt;=15,"Low",
IF(Append1[[#This Row],[total_eve_charge]]&lt;=19,"Medium","High"))</f>
        <v>Low</v>
      </c>
      <c r="AA2828" s="1" t="str">
        <f>IF(Append1[[#This Row],[total_day_charge]]&gt;30,"Heavy User",
IF(Append1[[#This Row],[total_eve_charge]]&gt;20,"Evening User",
IF(Append1[[#This Row],[total_night_charge]]&gt;10,"Night User","Low User")))</f>
        <v>Heavy User</v>
      </c>
    </row>
    <row r="2829" spans="1:27" x14ac:dyDescent="0.3">
      <c r="A2829">
        <v>2078</v>
      </c>
      <c r="B2829" s="1" t="s">
        <v>35</v>
      </c>
      <c r="C2829">
        <v>82</v>
      </c>
      <c r="D2829" s="1" t="s">
        <v>26</v>
      </c>
      <c r="E2829" s="1">
        <v>0</v>
      </c>
      <c r="F2829" s="1" t="s">
        <v>24</v>
      </c>
      <c r="G2829">
        <v>34</v>
      </c>
      <c r="H2829" t="str">
        <f>IF(Append1[[#This Row],[number_vmail_messages]]&lt;=10, "Low",
IF(Append1[[#This Row],[number_vmail_messages]]&lt;=25, "Medium", "High"))</f>
        <v>High</v>
      </c>
      <c r="I2829">
        <v>232.6</v>
      </c>
      <c r="J2829">
        <v>121</v>
      </c>
      <c r="K2829">
        <v>39.54</v>
      </c>
      <c r="L2829">
        <v>153.19999999999999</v>
      </c>
      <c r="M2829">
        <v>115</v>
      </c>
      <c r="N2829">
        <v>13.02</v>
      </c>
      <c r="O2829">
        <v>286.7</v>
      </c>
      <c r="P2829">
        <v>77</v>
      </c>
      <c r="Q2829">
        <v>12.9</v>
      </c>
      <c r="R2829">
        <v>4.7</v>
      </c>
      <c r="S2829">
        <v>3</v>
      </c>
      <c r="T2829">
        <v>1.27</v>
      </c>
      <c r="U2829" t="str">
        <f>IF(Append1[[#This Row],[total_intl_charge]] &lt;= MEDIAN(Append1[total_intl_charge]), "Low", "High")</f>
        <v>Low</v>
      </c>
      <c r="V2829">
        <v>3</v>
      </c>
      <c r="W2829" t="s">
        <v>23</v>
      </c>
      <c r="X2829" s="1" t="s">
        <v>23</v>
      </c>
      <c r="Y2829">
        <f>IF(Append1[[#This Row],[churn]]="yes", 1,0)</f>
        <v>0</v>
      </c>
      <c r="Z2829" t="str">
        <f>IF(Append1[[#This Row],[total_eve_charge]]&lt;=15,"Low",
IF(Append1[[#This Row],[total_eve_charge]]&lt;=19,"Medium","High"))</f>
        <v>Low</v>
      </c>
      <c r="AA2829" s="1" t="str">
        <f>IF(Append1[[#This Row],[total_day_charge]]&gt;30,"Heavy User",
IF(Append1[[#This Row],[total_eve_charge]]&gt;20,"Evening User",
IF(Append1[[#This Row],[total_night_charge]]&gt;10,"Night User","Low User")))</f>
        <v>Heavy User</v>
      </c>
    </row>
    <row r="2830" spans="1:27" hidden="1" x14ac:dyDescent="0.3">
      <c r="A2830">
        <v>2079</v>
      </c>
      <c r="B2830" s="1" t="s">
        <v>72</v>
      </c>
      <c r="C2830">
        <v>74</v>
      </c>
      <c r="D2830" s="1" t="s">
        <v>22</v>
      </c>
      <c r="E2830" s="1">
        <v>0</v>
      </c>
      <c r="F2830" s="1" t="s">
        <v>23</v>
      </c>
      <c r="G2830">
        <v>0</v>
      </c>
      <c r="H2830" t="str">
        <f>IF(Append1[[#This Row],[number_vmail_messages]]&lt;=10, "Low",
IF(Append1[[#This Row],[number_vmail_messages]]&lt;=25, "Medium", "High"))</f>
        <v>Low</v>
      </c>
      <c r="I2830">
        <v>102.7</v>
      </c>
      <c r="J2830">
        <v>89</v>
      </c>
      <c r="K2830">
        <v>17.46</v>
      </c>
      <c r="L2830">
        <v>149.30000000000001</v>
      </c>
      <c r="M2830">
        <v>100</v>
      </c>
      <c r="N2830">
        <v>12.69</v>
      </c>
      <c r="O2830">
        <v>188.1</v>
      </c>
      <c r="P2830">
        <v>114</v>
      </c>
      <c r="Q2830">
        <v>8.4600000000000009</v>
      </c>
      <c r="R2830">
        <v>11</v>
      </c>
      <c r="S2830">
        <v>5</v>
      </c>
      <c r="T2830">
        <v>2.97</v>
      </c>
      <c r="U2830" t="str">
        <f>IF(Append1[[#This Row],[total_intl_charge]] &lt;= MEDIAN(Append1[total_intl_charge]), "Low", "High")</f>
        <v>High</v>
      </c>
      <c r="V2830">
        <v>0</v>
      </c>
      <c r="W2830" t="s">
        <v>23</v>
      </c>
      <c r="X2830" s="1" t="s">
        <v>23</v>
      </c>
      <c r="Y2830">
        <f>IF(Append1[[#This Row],[churn]]="yes", 1,0)</f>
        <v>0</v>
      </c>
      <c r="Z2830" t="str">
        <f>IF(Append1[[#This Row],[total_eve_charge]]&lt;=15,"Low",
IF(Append1[[#This Row],[total_eve_charge]]&lt;=19,"Medium","High"))</f>
        <v>Low</v>
      </c>
      <c r="AA2830" s="1" t="str">
        <f>IF(Append1[[#This Row],[total_day_charge]]&gt;30,"Heavy User",
IF(Append1[[#This Row],[total_eve_charge]]&gt;20,"Evening User",
IF(Append1[[#This Row],[total_night_charge]]&gt;10,"Night User","Low User")))</f>
        <v>Low User</v>
      </c>
    </row>
    <row r="2831" spans="1:27" x14ac:dyDescent="0.3">
      <c r="A2831">
        <v>2080</v>
      </c>
      <c r="B2831" s="1" t="s">
        <v>40</v>
      </c>
      <c r="C2831">
        <v>121</v>
      </c>
      <c r="D2831" s="1" t="s">
        <v>22</v>
      </c>
      <c r="E2831" s="1">
        <v>0</v>
      </c>
      <c r="F2831" s="1" t="s">
        <v>24</v>
      </c>
      <c r="G2831">
        <v>31</v>
      </c>
      <c r="H2831" t="str">
        <f>IF(Append1[[#This Row],[number_vmail_messages]]&lt;=10, "Low",
IF(Append1[[#This Row],[number_vmail_messages]]&lt;=25, "Medium", "High"))</f>
        <v>High</v>
      </c>
      <c r="I2831">
        <v>263.10000000000002</v>
      </c>
      <c r="J2831">
        <v>70</v>
      </c>
      <c r="K2831">
        <v>44.73</v>
      </c>
      <c r="L2831">
        <v>279.3</v>
      </c>
      <c r="M2831">
        <v>118</v>
      </c>
      <c r="N2831">
        <v>23.74</v>
      </c>
      <c r="O2831">
        <v>127.1</v>
      </c>
      <c r="P2831">
        <v>143</v>
      </c>
      <c r="Q2831">
        <v>5.72</v>
      </c>
      <c r="R2831">
        <v>9.6999999999999993</v>
      </c>
      <c r="S2831">
        <v>4</v>
      </c>
      <c r="T2831">
        <v>2.62</v>
      </c>
      <c r="U2831" t="str">
        <f>IF(Append1[[#This Row],[total_intl_charge]] &lt;= MEDIAN(Append1[total_intl_charge]), "Low", "High")</f>
        <v>Low</v>
      </c>
      <c r="V2831">
        <v>5</v>
      </c>
      <c r="W2831" t="s">
        <v>23</v>
      </c>
      <c r="X2831" s="1" t="s">
        <v>23</v>
      </c>
      <c r="Y2831">
        <f>IF(Append1[[#This Row],[churn]]="yes", 1,0)</f>
        <v>0</v>
      </c>
      <c r="Z2831" t="str">
        <f>IF(Append1[[#This Row],[total_eve_charge]]&lt;=15,"Low",
IF(Append1[[#This Row],[total_eve_charge]]&lt;=19,"Medium","High"))</f>
        <v>High</v>
      </c>
      <c r="AA2831" s="1" t="str">
        <f>IF(Append1[[#This Row],[total_day_charge]]&gt;30,"Heavy User",
IF(Append1[[#This Row],[total_eve_charge]]&gt;20,"Evening User",
IF(Append1[[#This Row],[total_night_charge]]&gt;10,"Night User","Low User")))</f>
        <v>Heavy User</v>
      </c>
    </row>
    <row r="2832" spans="1:27" hidden="1" x14ac:dyDescent="0.3">
      <c r="A2832">
        <v>2081</v>
      </c>
      <c r="B2832" s="1" t="s">
        <v>33</v>
      </c>
      <c r="C2832">
        <v>131</v>
      </c>
      <c r="D2832" s="1" t="s">
        <v>32</v>
      </c>
      <c r="E2832" s="1">
        <v>0</v>
      </c>
      <c r="F2832" s="1" t="s">
        <v>23</v>
      </c>
      <c r="G2832">
        <v>0</v>
      </c>
      <c r="H2832" t="str">
        <f>IF(Append1[[#This Row],[number_vmail_messages]]&lt;=10, "Low",
IF(Append1[[#This Row],[number_vmail_messages]]&lt;=25, "Medium", "High"))</f>
        <v>Low</v>
      </c>
      <c r="I2832">
        <v>197</v>
      </c>
      <c r="J2832">
        <v>79</v>
      </c>
      <c r="K2832">
        <v>33.49</v>
      </c>
      <c r="L2832">
        <v>201</v>
      </c>
      <c r="M2832">
        <v>114</v>
      </c>
      <c r="N2832">
        <v>17.09</v>
      </c>
      <c r="O2832">
        <v>151.19999999999999</v>
      </c>
      <c r="P2832">
        <v>111</v>
      </c>
      <c r="Q2832">
        <v>6.8</v>
      </c>
      <c r="R2832">
        <v>11.6</v>
      </c>
      <c r="S2832">
        <v>5</v>
      </c>
      <c r="T2832">
        <v>3.13</v>
      </c>
      <c r="U2832" t="str">
        <f>IF(Append1[[#This Row],[total_intl_charge]] &lt;= MEDIAN(Append1[total_intl_charge]), "Low", "High")</f>
        <v>High</v>
      </c>
      <c r="V2832">
        <v>1</v>
      </c>
      <c r="W2832" t="s">
        <v>23</v>
      </c>
      <c r="X2832" s="1" t="s">
        <v>23</v>
      </c>
      <c r="Y2832">
        <f>IF(Append1[[#This Row],[churn]]="yes", 1,0)</f>
        <v>0</v>
      </c>
      <c r="Z2832" t="str">
        <f>IF(Append1[[#This Row],[total_eve_charge]]&lt;=15,"Low",
IF(Append1[[#This Row],[total_eve_charge]]&lt;=19,"Medium","High"))</f>
        <v>Medium</v>
      </c>
      <c r="AA2832" s="1" t="str">
        <f>IF(Append1[[#This Row],[total_day_charge]]&gt;30,"Heavy User",
IF(Append1[[#This Row],[total_eve_charge]]&gt;20,"Evening User",
IF(Append1[[#This Row],[total_night_charge]]&gt;10,"Night User","Low User")))</f>
        <v>Heavy User</v>
      </c>
    </row>
    <row r="2833" spans="1:27" hidden="1" x14ac:dyDescent="0.3">
      <c r="A2833">
        <v>2082</v>
      </c>
      <c r="B2833" s="1" t="s">
        <v>25</v>
      </c>
      <c r="C2833">
        <v>125</v>
      </c>
      <c r="D2833" s="1" t="s">
        <v>32</v>
      </c>
      <c r="E2833" s="1">
        <v>0</v>
      </c>
      <c r="F2833" s="1" t="s">
        <v>23</v>
      </c>
      <c r="G2833">
        <v>0</v>
      </c>
      <c r="H2833" t="str">
        <f>IF(Append1[[#This Row],[number_vmail_messages]]&lt;=10, "Low",
IF(Append1[[#This Row],[number_vmail_messages]]&lt;=25, "Medium", "High"))</f>
        <v>Low</v>
      </c>
      <c r="I2833">
        <v>169.3</v>
      </c>
      <c r="J2833">
        <v>90</v>
      </c>
      <c r="K2833">
        <v>28.78</v>
      </c>
      <c r="L2833">
        <v>156</v>
      </c>
      <c r="M2833">
        <v>138</v>
      </c>
      <c r="N2833">
        <v>13.26</v>
      </c>
      <c r="O2833">
        <v>210.8</v>
      </c>
      <c r="P2833">
        <v>106</v>
      </c>
      <c r="Q2833">
        <v>9.49</v>
      </c>
      <c r="R2833">
        <v>11.6</v>
      </c>
      <c r="S2833">
        <v>6</v>
      </c>
      <c r="T2833">
        <v>3.13</v>
      </c>
      <c r="U2833" t="str">
        <f>IF(Append1[[#This Row],[total_intl_charge]] &lt;= MEDIAN(Append1[total_intl_charge]), "Low", "High")</f>
        <v>High</v>
      </c>
      <c r="V2833">
        <v>2</v>
      </c>
      <c r="W2833" t="s">
        <v>23</v>
      </c>
      <c r="X2833" s="1" t="s">
        <v>23</v>
      </c>
      <c r="Y2833">
        <f>IF(Append1[[#This Row],[churn]]="yes", 1,0)</f>
        <v>0</v>
      </c>
      <c r="Z2833" t="str">
        <f>IF(Append1[[#This Row],[total_eve_charge]]&lt;=15,"Low",
IF(Append1[[#This Row],[total_eve_charge]]&lt;=19,"Medium","High"))</f>
        <v>Low</v>
      </c>
      <c r="AA2833" s="1" t="str">
        <f>IF(Append1[[#This Row],[total_day_charge]]&gt;30,"Heavy User",
IF(Append1[[#This Row],[total_eve_charge]]&gt;20,"Evening User",
IF(Append1[[#This Row],[total_night_charge]]&gt;10,"Night User","Low User")))</f>
        <v>Low User</v>
      </c>
    </row>
    <row r="2834" spans="1:27" hidden="1" x14ac:dyDescent="0.3">
      <c r="A2834">
        <v>2083</v>
      </c>
      <c r="B2834" s="1" t="s">
        <v>65</v>
      </c>
      <c r="C2834">
        <v>19</v>
      </c>
      <c r="D2834" s="1" t="s">
        <v>22</v>
      </c>
      <c r="E2834" s="1">
        <v>0</v>
      </c>
      <c r="F2834" s="1" t="s">
        <v>23</v>
      </c>
      <c r="G2834">
        <v>0</v>
      </c>
      <c r="H2834" t="str">
        <f>IF(Append1[[#This Row],[number_vmail_messages]]&lt;=10, "Low",
IF(Append1[[#This Row],[number_vmail_messages]]&lt;=25, "Medium", "High"))</f>
        <v>Low</v>
      </c>
      <c r="I2834">
        <v>201.5</v>
      </c>
      <c r="J2834">
        <v>123</v>
      </c>
      <c r="K2834">
        <v>34.26</v>
      </c>
      <c r="L2834">
        <v>129.19999999999999</v>
      </c>
      <c r="M2834">
        <v>110</v>
      </c>
      <c r="N2834">
        <v>10.98</v>
      </c>
      <c r="O2834">
        <v>220.6</v>
      </c>
      <c r="P2834">
        <v>98</v>
      </c>
      <c r="Q2834">
        <v>9.93</v>
      </c>
      <c r="R2834">
        <v>12.9</v>
      </c>
      <c r="S2834">
        <v>4</v>
      </c>
      <c r="T2834">
        <v>3.48</v>
      </c>
      <c r="U2834" t="str">
        <f>IF(Append1[[#This Row],[total_intl_charge]] &lt;= MEDIAN(Append1[total_intl_charge]), "Low", "High")</f>
        <v>High</v>
      </c>
      <c r="V2834">
        <v>1</v>
      </c>
      <c r="W2834" t="s">
        <v>23</v>
      </c>
      <c r="X2834" s="1" t="s">
        <v>23</v>
      </c>
      <c r="Y2834">
        <f>IF(Append1[[#This Row],[churn]]="yes", 1,0)</f>
        <v>0</v>
      </c>
      <c r="Z2834" t="str">
        <f>IF(Append1[[#This Row],[total_eve_charge]]&lt;=15,"Low",
IF(Append1[[#This Row],[total_eve_charge]]&lt;=19,"Medium","High"))</f>
        <v>Low</v>
      </c>
      <c r="AA2834" s="1" t="str">
        <f>IF(Append1[[#This Row],[total_day_charge]]&gt;30,"Heavy User",
IF(Append1[[#This Row],[total_eve_charge]]&gt;20,"Evening User",
IF(Append1[[#This Row],[total_night_charge]]&gt;10,"Night User","Low User")))</f>
        <v>Heavy User</v>
      </c>
    </row>
    <row r="2835" spans="1:27" hidden="1" x14ac:dyDescent="0.3">
      <c r="A2835">
        <v>2084</v>
      </c>
      <c r="B2835" s="1" t="s">
        <v>56</v>
      </c>
      <c r="C2835">
        <v>138</v>
      </c>
      <c r="D2835" s="1" t="s">
        <v>22</v>
      </c>
      <c r="E2835" s="1">
        <v>0</v>
      </c>
      <c r="F2835" s="1" t="s">
        <v>23</v>
      </c>
      <c r="G2835">
        <v>0</v>
      </c>
      <c r="H2835" t="str">
        <f>IF(Append1[[#This Row],[number_vmail_messages]]&lt;=10, "Low",
IF(Append1[[#This Row],[number_vmail_messages]]&lt;=25, "Medium", "High"))</f>
        <v>Low</v>
      </c>
      <c r="I2835">
        <v>251</v>
      </c>
      <c r="J2835">
        <v>119</v>
      </c>
      <c r="K2835">
        <v>42.67</v>
      </c>
      <c r="L2835">
        <v>91.2</v>
      </c>
      <c r="M2835">
        <v>96</v>
      </c>
      <c r="N2835">
        <v>7.75</v>
      </c>
      <c r="O2835">
        <v>142.19999999999999</v>
      </c>
      <c r="P2835">
        <v>87</v>
      </c>
      <c r="Q2835">
        <v>6.4</v>
      </c>
      <c r="R2835">
        <v>13.8</v>
      </c>
      <c r="S2835">
        <v>3</v>
      </c>
      <c r="T2835">
        <v>3.73</v>
      </c>
      <c r="U2835" t="str">
        <f>IF(Append1[[#This Row],[total_intl_charge]] &lt;= MEDIAN(Append1[total_intl_charge]), "Low", "High")</f>
        <v>High</v>
      </c>
      <c r="V2835">
        <v>3</v>
      </c>
      <c r="W2835" t="s">
        <v>23</v>
      </c>
      <c r="X2835" s="1" t="s">
        <v>23</v>
      </c>
      <c r="Y2835">
        <f>IF(Append1[[#This Row],[churn]]="yes", 1,0)</f>
        <v>0</v>
      </c>
      <c r="Z2835" t="str">
        <f>IF(Append1[[#This Row],[total_eve_charge]]&lt;=15,"Low",
IF(Append1[[#This Row],[total_eve_charge]]&lt;=19,"Medium","High"))</f>
        <v>Low</v>
      </c>
      <c r="AA2835" s="1" t="str">
        <f>IF(Append1[[#This Row],[total_day_charge]]&gt;30,"Heavy User",
IF(Append1[[#This Row],[total_eve_charge]]&gt;20,"Evening User",
IF(Append1[[#This Row],[total_night_charge]]&gt;10,"Night User","Low User")))</f>
        <v>Heavy User</v>
      </c>
    </row>
    <row r="2836" spans="1:27" hidden="1" x14ac:dyDescent="0.3">
      <c r="A2836">
        <v>2085</v>
      </c>
      <c r="B2836" s="1" t="s">
        <v>35</v>
      </c>
      <c r="C2836">
        <v>119</v>
      </c>
      <c r="D2836" s="1" t="s">
        <v>22</v>
      </c>
      <c r="E2836" s="1">
        <v>0</v>
      </c>
      <c r="F2836" s="1" t="s">
        <v>23</v>
      </c>
      <c r="G2836">
        <v>0</v>
      </c>
      <c r="H2836" t="str">
        <f>IF(Append1[[#This Row],[number_vmail_messages]]&lt;=10, "Low",
IF(Append1[[#This Row],[number_vmail_messages]]&lt;=25, "Medium", "High"))</f>
        <v>Low</v>
      </c>
      <c r="I2836">
        <v>230.4</v>
      </c>
      <c r="J2836">
        <v>117</v>
      </c>
      <c r="K2836">
        <v>39.17</v>
      </c>
      <c r="L2836">
        <v>225</v>
      </c>
      <c r="M2836">
        <v>101</v>
      </c>
      <c r="N2836">
        <v>19.13</v>
      </c>
      <c r="O2836">
        <v>198.5</v>
      </c>
      <c r="P2836">
        <v>111</v>
      </c>
      <c r="Q2836">
        <v>8.93</v>
      </c>
      <c r="R2836">
        <v>7.6</v>
      </c>
      <c r="S2836">
        <v>6</v>
      </c>
      <c r="T2836">
        <v>2.0499999999999998</v>
      </c>
      <c r="U2836" t="str">
        <f>IF(Append1[[#This Row],[total_intl_charge]] &lt;= MEDIAN(Append1[total_intl_charge]), "Low", "High")</f>
        <v>Low</v>
      </c>
      <c r="V2836">
        <v>3</v>
      </c>
      <c r="W2836" t="s">
        <v>23</v>
      </c>
      <c r="X2836" s="1" t="s">
        <v>23</v>
      </c>
      <c r="Y2836">
        <f>IF(Append1[[#This Row],[churn]]="yes", 1,0)</f>
        <v>0</v>
      </c>
      <c r="Z2836" t="str">
        <f>IF(Append1[[#This Row],[total_eve_charge]]&lt;=15,"Low",
IF(Append1[[#This Row],[total_eve_charge]]&lt;=19,"Medium","High"))</f>
        <v>High</v>
      </c>
      <c r="AA2836" s="1" t="str">
        <f>IF(Append1[[#This Row],[total_day_charge]]&gt;30,"Heavy User",
IF(Append1[[#This Row],[total_eve_charge]]&gt;20,"Evening User",
IF(Append1[[#This Row],[total_night_charge]]&gt;10,"Night User","Low User")))</f>
        <v>Heavy User</v>
      </c>
    </row>
    <row r="2837" spans="1:27" hidden="1" x14ac:dyDescent="0.3">
      <c r="A2837">
        <v>2086</v>
      </c>
      <c r="B2837" s="1" t="s">
        <v>44</v>
      </c>
      <c r="C2837">
        <v>137</v>
      </c>
      <c r="D2837" s="1" t="s">
        <v>26</v>
      </c>
      <c r="E2837" s="1">
        <v>0</v>
      </c>
      <c r="F2837" s="1" t="s">
        <v>23</v>
      </c>
      <c r="G2837">
        <v>0</v>
      </c>
      <c r="H2837" t="str">
        <f>IF(Append1[[#This Row],[number_vmail_messages]]&lt;=10, "Low",
IF(Append1[[#This Row],[number_vmail_messages]]&lt;=25, "Medium", "High"))</f>
        <v>Low</v>
      </c>
      <c r="I2837">
        <v>109.8</v>
      </c>
      <c r="J2837">
        <v>120</v>
      </c>
      <c r="K2837">
        <v>18.670000000000002</v>
      </c>
      <c r="L2837">
        <v>230.5</v>
      </c>
      <c r="M2837">
        <v>86</v>
      </c>
      <c r="N2837">
        <v>19.59</v>
      </c>
      <c r="O2837">
        <v>255.8</v>
      </c>
      <c r="P2837">
        <v>103</v>
      </c>
      <c r="Q2837">
        <v>11.51</v>
      </c>
      <c r="R2837">
        <v>11.9</v>
      </c>
      <c r="S2837">
        <v>6</v>
      </c>
      <c r="T2837">
        <v>3.21</v>
      </c>
      <c r="U2837" t="str">
        <f>IF(Append1[[#This Row],[total_intl_charge]] &lt;= MEDIAN(Append1[total_intl_charge]), "Low", "High")</f>
        <v>High</v>
      </c>
      <c r="V2837">
        <v>1</v>
      </c>
      <c r="W2837" t="s">
        <v>23</v>
      </c>
      <c r="X2837" s="1" t="s">
        <v>23</v>
      </c>
      <c r="Y2837">
        <f>IF(Append1[[#This Row],[churn]]="yes", 1,0)</f>
        <v>0</v>
      </c>
      <c r="Z2837" t="str">
        <f>IF(Append1[[#This Row],[total_eve_charge]]&lt;=15,"Low",
IF(Append1[[#This Row],[total_eve_charge]]&lt;=19,"Medium","High"))</f>
        <v>High</v>
      </c>
      <c r="AA2837" s="1" t="str">
        <f>IF(Append1[[#This Row],[total_day_charge]]&gt;30,"Heavy User",
IF(Append1[[#This Row],[total_eve_charge]]&gt;20,"Evening User",
IF(Append1[[#This Row],[total_night_charge]]&gt;10,"Night User","Low User")))</f>
        <v>Night User</v>
      </c>
    </row>
    <row r="2838" spans="1:27" hidden="1" x14ac:dyDescent="0.3">
      <c r="A2838">
        <v>2087</v>
      </c>
      <c r="B2838" s="1" t="s">
        <v>67</v>
      </c>
      <c r="C2838">
        <v>135</v>
      </c>
      <c r="D2838" s="1" t="s">
        <v>22</v>
      </c>
      <c r="E2838" s="1">
        <v>0</v>
      </c>
      <c r="F2838" s="1" t="s">
        <v>23</v>
      </c>
      <c r="G2838">
        <v>0</v>
      </c>
      <c r="H2838" t="str">
        <f>IF(Append1[[#This Row],[number_vmail_messages]]&lt;=10, "Low",
IF(Append1[[#This Row],[number_vmail_messages]]&lt;=25, "Medium", "High"))</f>
        <v>Low</v>
      </c>
      <c r="I2838">
        <v>173.4</v>
      </c>
      <c r="J2838">
        <v>107</v>
      </c>
      <c r="K2838">
        <v>29.48</v>
      </c>
      <c r="L2838">
        <v>222</v>
      </c>
      <c r="M2838">
        <v>84</v>
      </c>
      <c r="N2838">
        <v>18.87</v>
      </c>
      <c r="O2838">
        <v>64.2</v>
      </c>
      <c r="P2838">
        <v>94</v>
      </c>
      <c r="Q2838">
        <v>2.89</v>
      </c>
      <c r="R2838">
        <v>13.7</v>
      </c>
      <c r="S2838">
        <v>6</v>
      </c>
      <c r="T2838">
        <v>3.7</v>
      </c>
      <c r="U2838" t="str">
        <f>IF(Append1[[#This Row],[total_intl_charge]] &lt;= MEDIAN(Append1[total_intl_charge]), "Low", "High")</f>
        <v>High</v>
      </c>
      <c r="V2838">
        <v>1</v>
      </c>
      <c r="W2838" t="s">
        <v>23</v>
      </c>
      <c r="X2838" s="1" t="s">
        <v>23</v>
      </c>
      <c r="Y2838">
        <f>IF(Append1[[#This Row],[churn]]="yes", 1,0)</f>
        <v>0</v>
      </c>
      <c r="Z2838" t="str">
        <f>IF(Append1[[#This Row],[total_eve_charge]]&lt;=15,"Low",
IF(Append1[[#This Row],[total_eve_charge]]&lt;=19,"Medium","High"))</f>
        <v>Medium</v>
      </c>
      <c r="AA2838" s="1" t="str">
        <f>IF(Append1[[#This Row],[total_day_charge]]&gt;30,"Heavy User",
IF(Append1[[#This Row],[total_eve_charge]]&gt;20,"Evening User",
IF(Append1[[#This Row],[total_night_charge]]&gt;10,"Night User","Low User")))</f>
        <v>Low User</v>
      </c>
    </row>
    <row r="2839" spans="1:27" x14ac:dyDescent="0.3">
      <c r="A2839">
        <v>2088</v>
      </c>
      <c r="B2839" s="1" t="s">
        <v>73</v>
      </c>
      <c r="C2839">
        <v>134</v>
      </c>
      <c r="D2839" s="1" t="s">
        <v>22</v>
      </c>
      <c r="E2839" s="1">
        <v>0</v>
      </c>
      <c r="F2839" s="1" t="s">
        <v>24</v>
      </c>
      <c r="G2839">
        <v>38</v>
      </c>
      <c r="H2839" t="str">
        <f>IF(Append1[[#This Row],[number_vmail_messages]]&lt;=10, "Low",
IF(Append1[[#This Row],[number_vmail_messages]]&lt;=25, "Medium", "High"))</f>
        <v>High</v>
      </c>
      <c r="I2839">
        <v>214.4</v>
      </c>
      <c r="J2839">
        <v>93</v>
      </c>
      <c r="K2839">
        <v>36.450000000000003</v>
      </c>
      <c r="L2839">
        <v>211.7</v>
      </c>
      <c r="M2839">
        <v>57</v>
      </c>
      <c r="N2839">
        <v>17.989999999999998</v>
      </c>
      <c r="O2839">
        <v>165</v>
      </c>
      <c r="P2839">
        <v>79</v>
      </c>
      <c r="Q2839">
        <v>7.43</v>
      </c>
      <c r="R2839">
        <v>10</v>
      </c>
      <c r="S2839">
        <v>8</v>
      </c>
      <c r="T2839">
        <v>2.7</v>
      </c>
      <c r="U2839" t="str">
        <f>IF(Append1[[#This Row],[total_intl_charge]] &lt;= MEDIAN(Append1[total_intl_charge]), "Low", "High")</f>
        <v>Low</v>
      </c>
      <c r="V2839">
        <v>1</v>
      </c>
      <c r="W2839" t="s">
        <v>23</v>
      </c>
      <c r="X2839" s="1" t="s">
        <v>23</v>
      </c>
      <c r="Y2839">
        <f>IF(Append1[[#This Row],[churn]]="yes", 1,0)</f>
        <v>0</v>
      </c>
      <c r="Z2839" t="str">
        <f>IF(Append1[[#This Row],[total_eve_charge]]&lt;=15,"Low",
IF(Append1[[#This Row],[total_eve_charge]]&lt;=19,"Medium","High"))</f>
        <v>Medium</v>
      </c>
      <c r="AA2839" s="1" t="str">
        <f>IF(Append1[[#This Row],[total_day_charge]]&gt;30,"Heavy User",
IF(Append1[[#This Row],[total_eve_charge]]&gt;20,"Evening User",
IF(Append1[[#This Row],[total_night_charge]]&gt;10,"Night User","Low User")))</f>
        <v>Heavy User</v>
      </c>
    </row>
    <row r="2840" spans="1:27" hidden="1" x14ac:dyDescent="0.3">
      <c r="A2840">
        <v>2089</v>
      </c>
      <c r="B2840" s="1" t="s">
        <v>69</v>
      </c>
      <c r="C2840">
        <v>45</v>
      </c>
      <c r="D2840" s="1" t="s">
        <v>22</v>
      </c>
      <c r="E2840" s="1">
        <v>0</v>
      </c>
      <c r="F2840" s="1" t="s">
        <v>23</v>
      </c>
      <c r="G2840">
        <v>0</v>
      </c>
      <c r="H2840" t="str">
        <f>IF(Append1[[#This Row],[number_vmail_messages]]&lt;=10, "Low",
IF(Append1[[#This Row],[number_vmail_messages]]&lt;=25, "Medium", "High"))</f>
        <v>Low</v>
      </c>
      <c r="I2840">
        <v>96.1</v>
      </c>
      <c r="J2840">
        <v>103</v>
      </c>
      <c r="K2840">
        <v>16.34</v>
      </c>
      <c r="L2840">
        <v>246.8</v>
      </c>
      <c r="M2840">
        <v>134</v>
      </c>
      <c r="N2840">
        <v>20.98</v>
      </c>
      <c r="O2840">
        <v>229.7</v>
      </c>
      <c r="P2840">
        <v>92</v>
      </c>
      <c r="Q2840">
        <v>10.34</v>
      </c>
      <c r="R2840">
        <v>9.6999999999999993</v>
      </c>
      <c r="S2840">
        <v>4</v>
      </c>
      <c r="T2840">
        <v>2.62</v>
      </c>
      <c r="U2840" t="str">
        <f>IF(Append1[[#This Row],[total_intl_charge]] &lt;= MEDIAN(Append1[total_intl_charge]), "Low", "High")</f>
        <v>Low</v>
      </c>
      <c r="V2840">
        <v>1</v>
      </c>
      <c r="W2840" t="s">
        <v>23</v>
      </c>
      <c r="X2840" s="1" t="s">
        <v>23</v>
      </c>
      <c r="Y2840">
        <f>IF(Append1[[#This Row],[churn]]="yes", 1,0)</f>
        <v>0</v>
      </c>
      <c r="Z2840" t="str">
        <f>IF(Append1[[#This Row],[total_eve_charge]]&lt;=15,"Low",
IF(Append1[[#This Row],[total_eve_charge]]&lt;=19,"Medium","High"))</f>
        <v>High</v>
      </c>
      <c r="AA2840" s="1" t="str">
        <f>IF(Append1[[#This Row],[total_day_charge]]&gt;30,"Heavy User",
IF(Append1[[#This Row],[total_eve_charge]]&gt;20,"Evening User",
IF(Append1[[#This Row],[total_night_charge]]&gt;10,"Night User","Low User")))</f>
        <v>Evening User</v>
      </c>
    </row>
    <row r="2841" spans="1:27" hidden="1" x14ac:dyDescent="0.3">
      <c r="A2841">
        <v>2090</v>
      </c>
      <c r="B2841" s="1" t="s">
        <v>75</v>
      </c>
      <c r="C2841">
        <v>129</v>
      </c>
      <c r="D2841" s="1" t="s">
        <v>32</v>
      </c>
      <c r="E2841" s="1">
        <v>0</v>
      </c>
      <c r="F2841" s="1" t="s">
        <v>23</v>
      </c>
      <c r="G2841">
        <v>0</v>
      </c>
      <c r="H2841" t="str">
        <f>IF(Append1[[#This Row],[number_vmail_messages]]&lt;=10, "Low",
IF(Append1[[#This Row],[number_vmail_messages]]&lt;=25, "Medium", "High"))</f>
        <v>Low</v>
      </c>
      <c r="I2841">
        <v>101.4</v>
      </c>
      <c r="J2841">
        <v>145</v>
      </c>
      <c r="K2841">
        <v>17.239999999999998</v>
      </c>
      <c r="L2841">
        <v>249.1</v>
      </c>
      <c r="M2841">
        <v>116</v>
      </c>
      <c r="N2841">
        <v>21.17</v>
      </c>
      <c r="O2841">
        <v>157.6</v>
      </c>
      <c r="P2841">
        <v>107</v>
      </c>
      <c r="Q2841">
        <v>7.09</v>
      </c>
      <c r="R2841">
        <v>7.1</v>
      </c>
      <c r="S2841">
        <v>6</v>
      </c>
      <c r="T2841">
        <v>1.92</v>
      </c>
      <c r="U2841" t="str">
        <f>IF(Append1[[#This Row],[total_intl_charge]] &lt;= MEDIAN(Append1[total_intl_charge]), "Low", "High")</f>
        <v>Low</v>
      </c>
      <c r="V2841">
        <v>1</v>
      </c>
      <c r="W2841" t="s">
        <v>23</v>
      </c>
      <c r="X2841" s="1" t="s">
        <v>23</v>
      </c>
      <c r="Y2841">
        <f>IF(Append1[[#This Row],[churn]]="yes", 1,0)</f>
        <v>0</v>
      </c>
      <c r="Z2841" t="str">
        <f>IF(Append1[[#This Row],[total_eve_charge]]&lt;=15,"Low",
IF(Append1[[#This Row],[total_eve_charge]]&lt;=19,"Medium","High"))</f>
        <v>High</v>
      </c>
      <c r="AA2841" s="1" t="str">
        <f>IF(Append1[[#This Row],[total_day_charge]]&gt;30,"Heavy User",
IF(Append1[[#This Row],[total_eve_charge]]&gt;20,"Evening User",
IF(Append1[[#This Row],[total_night_charge]]&gt;10,"Night User","Low User")))</f>
        <v>Evening User</v>
      </c>
    </row>
    <row r="2842" spans="1:27" hidden="1" x14ac:dyDescent="0.3">
      <c r="A2842">
        <v>2091</v>
      </c>
      <c r="B2842" s="1" t="s">
        <v>28</v>
      </c>
      <c r="C2842">
        <v>142</v>
      </c>
      <c r="D2842" s="1" t="s">
        <v>22</v>
      </c>
      <c r="E2842" s="1">
        <v>0</v>
      </c>
      <c r="F2842" s="1" t="s">
        <v>23</v>
      </c>
      <c r="G2842">
        <v>0</v>
      </c>
      <c r="H2842" t="str">
        <f>IF(Append1[[#This Row],[number_vmail_messages]]&lt;=10, "Low",
IF(Append1[[#This Row],[number_vmail_messages]]&lt;=25, "Medium", "High"))</f>
        <v>Low</v>
      </c>
      <c r="I2842">
        <v>232.5</v>
      </c>
      <c r="J2842">
        <v>74</v>
      </c>
      <c r="K2842">
        <v>39.53</v>
      </c>
      <c r="L2842">
        <v>181.8</v>
      </c>
      <c r="M2842">
        <v>142</v>
      </c>
      <c r="N2842">
        <v>15.45</v>
      </c>
      <c r="O2842">
        <v>203.1</v>
      </c>
      <c r="P2842">
        <v>86</v>
      </c>
      <c r="Q2842">
        <v>9.14</v>
      </c>
      <c r="R2842">
        <v>10.4</v>
      </c>
      <c r="S2842">
        <v>6</v>
      </c>
      <c r="T2842">
        <v>2.81</v>
      </c>
      <c r="U2842" t="str">
        <f>IF(Append1[[#This Row],[total_intl_charge]] &lt;= MEDIAN(Append1[total_intl_charge]), "Low", "High")</f>
        <v>High</v>
      </c>
      <c r="V2842">
        <v>4</v>
      </c>
      <c r="W2842" t="s">
        <v>23</v>
      </c>
      <c r="X2842" s="1" t="s">
        <v>23</v>
      </c>
      <c r="Y2842">
        <f>IF(Append1[[#This Row],[churn]]="yes", 1,0)</f>
        <v>0</v>
      </c>
      <c r="Z2842" t="str">
        <f>IF(Append1[[#This Row],[total_eve_charge]]&lt;=15,"Low",
IF(Append1[[#This Row],[total_eve_charge]]&lt;=19,"Medium","High"))</f>
        <v>Medium</v>
      </c>
      <c r="AA2842" s="1" t="str">
        <f>IF(Append1[[#This Row],[total_day_charge]]&gt;30,"Heavy User",
IF(Append1[[#This Row],[total_eve_charge]]&gt;20,"Evening User",
IF(Append1[[#This Row],[total_night_charge]]&gt;10,"Night User","Low User")))</f>
        <v>Heavy User</v>
      </c>
    </row>
    <row r="2843" spans="1:27" x14ac:dyDescent="0.3">
      <c r="A2843">
        <v>2092</v>
      </c>
      <c r="B2843" s="1" t="s">
        <v>55</v>
      </c>
      <c r="C2843">
        <v>130</v>
      </c>
      <c r="D2843" s="1" t="s">
        <v>22</v>
      </c>
      <c r="E2843" s="1">
        <v>0</v>
      </c>
      <c r="F2843" s="1" t="s">
        <v>24</v>
      </c>
      <c r="G2843">
        <v>45</v>
      </c>
      <c r="H2843" t="str">
        <f>IF(Append1[[#This Row],[number_vmail_messages]]&lt;=10, "Low",
IF(Append1[[#This Row],[number_vmail_messages]]&lt;=25, "Medium", "High"))</f>
        <v>High</v>
      </c>
      <c r="I2843">
        <v>174.5</v>
      </c>
      <c r="J2843">
        <v>120</v>
      </c>
      <c r="K2843">
        <v>29.67</v>
      </c>
      <c r="L2843">
        <v>217.5</v>
      </c>
      <c r="M2843">
        <v>95</v>
      </c>
      <c r="N2843">
        <v>18.489999999999998</v>
      </c>
      <c r="O2843">
        <v>220.3</v>
      </c>
      <c r="P2843">
        <v>67</v>
      </c>
      <c r="Q2843">
        <v>9.91</v>
      </c>
      <c r="R2843">
        <v>12.2</v>
      </c>
      <c r="S2843">
        <v>2</v>
      </c>
      <c r="T2843">
        <v>3.29</v>
      </c>
      <c r="U2843" t="str">
        <f>IF(Append1[[#This Row],[total_intl_charge]] &lt;= MEDIAN(Append1[total_intl_charge]), "Low", "High")</f>
        <v>High</v>
      </c>
      <c r="V2843">
        <v>1</v>
      </c>
      <c r="W2843" t="s">
        <v>23</v>
      </c>
      <c r="X2843" s="1" t="s">
        <v>23</v>
      </c>
      <c r="Y2843">
        <f>IF(Append1[[#This Row],[churn]]="yes", 1,0)</f>
        <v>0</v>
      </c>
      <c r="Z2843" t="str">
        <f>IF(Append1[[#This Row],[total_eve_charge]]&lt;=15,"Low",
IF(Append1[[#This Row],[total_eve_charge]]&lt;=19,"Medium","High"))</f>
        <v>Medium</v>
      </c>
      <c r="AA2843" s="1" t="str">
        <f>IF(Append1[[#This Row],[total_day_charge]]&gt;30,"Heavy User",
IF(Append1[[#This Row],[total_eve_charge]]&gt;20,"Evening User",
IF(Append1[[#This Row],[total_night_charge]]&gt;10,"Night User","Low User")))</f>
        <v>Low User</v>
      </c>
    </row>
    <row r="2844" spans="1:27" hidden="1" x14ac:dyDescent="0.3">
      <c r="A2844">
        <v>2093</v>
      </c>
      <c r="B2844" s="1" t="s">
        <v>73</v>
      </c>
      <c r="C2844">
        <v>105</v>
      </c>
      <c r="D2844" s="1" t="s">
        <v>22</v>
      </c>
      <c r="E2844" s="1">
        <v>0</v>
      </c>
      <c r="F2844" s="1" t="s">
        <v>23</v>
      </c>
      <c r="G2844">
        <v>0</v>
      </c>
      <c r="H2844" t="str">
        <f>IF(Append1[[#This Row],[number_vmail_messages]]&lt;=10, "Low",
IF(Append1[[#This Row],[number_vmail_messages]]&lt;=25, "Medium", "High"))</f>
        <v>Low</v>
      </c>
      <c r="I2844">
        <v>211.1</v>
      </c>
      <c r="J2844">
        <v>99</v>
      </c>
      <c r="K2844">
        <v>35.89</v>
      </c>
      <c r="L2844">
        <v>176.7</v>
      </c>
      <c r="M2844">
        <v>66</v>
      </c>
      <c r="N2844">
        <v>15.02</v>
      </c>
      <c r="O2844">
        <v>221.5</v>
      </c>
      <c r="P2844">
        <v>96</v>
      </c>
      <c r="Q2844">
        <v>9.9700000000000006</v>
      </c>
      <c r="R2844">
        <v>14.7</v>
      </c>
      <c r="S2844">
        <v>7</v>
      </c>
      <c r="T2844">
        <v>3.97</v>
      </c>
      <c r="U2844" t="str">
        <f>IF(Append1[[#This Row],[total_intl_charge]] &lt;= MEDIAN(Append1[total_intl_charge]), "Low", "High")</f>
        <v>High</v>
      </c>
      <c r="V2844">
        <v>4</v>
      </c>
      <c r="W2844" t="s">
        <v>23</v>
      </c>
      <c r="X2844" s="1" t="s">
        <v>23</v>
      </c>
      <c r="Y2844">
        <f>IF(Append1[[#This Row],[churn]]="yes", 1,0)</f>
        <v>0</v>
      </c>
      <c r="Z2844" t="str">
        <f>IF(Append1[[#This Row],[total_eve_charge]]&lt;=15,"Low",
IF(Append1[[#This Row],[total_eve_charge]]&lt;=19,"Medium","High"))</f>
        <v>Medium</v>
      </c>
      <c r="AA2844" s="1" t="str">
        <f>IF(Append1[[#This Row],[total_day_charge]]&gt;30,"Heavy User",
IF(Append1[[#This Row],[total_eve_charge]]&gt;20,"Evening User",
IF(Append1[[#This Row],[total_night_charge]]&gt;10,"Night User","Low User")))</f>
        <v>Heavy User</v>
      </c>
    </row>
    <row r="2845" spans="1:27" hidden="1" x14ac:dyDescent="0.3">
      <c r="A2845">
        <v>2094</v>
      </c>
      <c r="B2845" s="1" t="s">
        <v>45</v>
      </c>
      <c r="C2845">
        <v>119</v>
      </c>
      <c r="D2845" s="1" t="s">
        <v>22</v>
      </c>
      <c r="E2845" s="1">
        <v>0</v>
      </c>
      <c r="F2845" s="1" t="s">
        <v>23</v>
      </c>
      <c r="G2845">
        <v>0</v>
      </c>
      <c r="H2845" t="str">
        <f>IF(Append1[[#This Row],[number_vmail_messages]]&lt;=10, "Low",
IF(Append1[[#This Row],[number_vmail_messages]]&lt;=25, "Medium", "High"))</f>
        <v>Low</v>
      </c>
      <c r="I2845">
        <v>109.2</v>
      </c>
      <c r="J2845">
        <v>96</v>
      </c>
      <c r="K2845">
        <v>18.559999999999999</v>
      </c>
      <c r="L2845">
        <v>153.1</v>
      </c>
      <c r="M2845">
        <v>80</v>
      </c>
      <c r="N2845">
        <v>13.01</v>
      </c>
      <c r="O2845">
        <v>240</v>
      </c>
      <c r="P2845">
        <v>102</v>
      </c>
      <c r="Q2845">
        <v>10.8</v>
      </c>
      <c r="R2845">
        <v>9.8000000000000007</v>
      </c>
      <c r="S2845">
        <v>5</v>
      </c>
      <c r="T2845">
        <v>2.65</v>
      </c>
      <c r="U2845" t="str">
        <f>IF(Append1[[#This Row],[total_intl_charge]] &lt;= MEDIAN(Append1[total_intl_charge]), "Low", "High")</f>
        <v>Low</v>
      </c>
      <c r="V2845">
        <v>2</v>
      </c>
      <c r="W2845" t="s">
        <v>23</v>
      </c>
      <c r="X2845" s="1" t="s">
        <v>23</v>
      </c>
      <c r="Y2845">
        <f>IF(Append1[[#This Row],[churn]]="yes", 1,0)</f>
        <v>0</v>
      </c>
      <c r="Z2845" t="str">
        <f>IF(Append1[[#This Row],[total_eve_charge]]&lt;=15,"Low",
IF(Append1[[#This Row],[total_eve_charge]]&lt;=19,"Medium","High"))</f>
        <v>Low</v>
      </c>
      <c r="AA2845" s="1" t="str">
        <f>IF(Append1[[#This Row],[total_day_charge]]&gt;30,"Heavy User",
IF(Append1[[#This Row],[total_eve_charge]]&gt;20,"Evening User",
IF(Append1[[#This Row],[total_night_charge]]&gt;10,"Night User","Low User")))</f>
        <v>Night User</v>
      </c>
    </row>
    <row r="2846" spans="1:27" hidden="1" x14ac:dyDescent="0.3">
      <c r="A2846">
        <v>2095</v>
      </c>
      <c r="B2846" s="1" t="s">
        <v>36</v>
      </c>
      <c r="C2846">
        <v>78</v>
      </c>
      <c r="D2846" s="1" t="s">
        <v>32</v>
      </c>
      <c r="E2846" s="1">
        <v>0</v>
      </c>
      <c r="F2846" s="1" t="s">
        <v>23</v>
      </c>
      <c r="G2846">
        <v>0</v>
      </c>
      <c r="H2846" t="str">
        <f>IF(Append1[[#This Row],[number_vmail_messages]]&lt;=10, "Low",
IF(Append1[[#This Row],[number_vmail_messages]]&lt;=25, "Medium", "High"))</f>
        <v>Low</v>
      </c>
      <c r="I2846">
        <v>220</v>
      </c>
      <c r="J2846">
        <v>95</v>
      </c>
      <c r="K2846">
        <v>37.4</v>
      </c>
      <c r="L2846">
        <v>179.9</v>
      </c>
      <c r="M2846">
        <v>121</v>
      </c>
      <c r="N2846">
        <v>15.29</v>
      </c>
      <c r="O2846">
        <v>188.2</v>
      </c>
      <c r="P2846">
        <v>109</v>
      </c>
      <c r="Q2846">
        <v>8.4700000000000006</v>
      </c>
      <c r="R2846">
        <v>11.5</v>
      </c>
      <c r="S2846">
        <v>5</v>
      </c>
      <c r="T2846">
        <v>3.11</v>
      </c>
      <c r="U2846" t="str">
        <f>IF(Append1[[#This Row],[total_intl_charge]] &lt;= MEDIAN(Append1[total_intl_charge]), "Low", "High")</f>
        <v>High</v>
      </c>
      <c r="V2846">
        <v>0</v>
      </c>
      <c r="W2846" t="s">
        <v>23</v>
      </c>
      <c r="X2846" s="1" t="s">
        <v>23</v>
      </c>
      <c r="Y2846">
        <f>IF(Append1[[#This Row],[churn]]="yes", 1,0)</f>
        <v>0</v>
      </c>
      <c r="Z2846" t="str">
        <f>IF(Append1[[#This Row],[total_eve_charge]]&lt;=15,"Low",
IF(Append1[[#This Row],[total_eve_charge]]&lt;=19,"Medium","High"))</f>
        <v>Medium</v>
      </c>
      <c r="AA2846" s="1" t="str">
        <f>IF(Append1[[#This Row],[total_day_charge]]&gt;30,"Heavy User",
IF(Append1[[#This Row],[total_eve_charge]]&gt;20,"Evening User",
IF(Append1[[#This Row],[total_night_charge]]&gt;10,"Night User","Low User")))</f>
        <v>Heavy User</v>
      </c>
    </row>
    <row r="2847" spans="1:27" hidden="1" x14ac:dyDescent="0.3">
      <c r="A2847">
        <v>2096</v>
      </c>
      <c r="B2847" s="1" t="s">
        <v>29</v>
      </c>
      <c r="C2847">
        <v>92</v>
      </c>
      <c r="D2847" s="1" t="s">
        <v>22</v>
      </c>
      <c r="E2847" s="1">
        <v>0</v>
      </c>
      <c r="F2847" s="1" t="s">
        <v>23</v>
      </c>
      <c r="G2847">
        <v>0</v>
      </c>
      <c r="H2847" t="str">
        <f>IF(Append1[[#This Row],[number_vmail_messages]]&lt;=10, "Low",
IF(Append1[[#This Row],[number_vmail_messages]]&lt;=25, "Medium", "High"))</f>
        <v>Low</v>
      </c>
      <c r="I2847">
        <v>181.4</v>
      </c>
      <c r="J2847">
        <v>98</v>
      </c>
      <c r="K2847">
        <v>30.84</v>
      </c>
      <c r="L2847">
        <v>164.5</v>
      </c>
      <c r="M2847">
        <v>98</v>
      </c>
      <c r="N2847">
        <v>13.98</v>
      </c>
      <c r="O2847">
        <v>171</v>
      </c>
      <c r="P2847">
        <v>110</v>
      </c>
      <c r="Q2847">
        <v>7.69</v>
      </c>
      <c r="R2847">
        <v>10.9</v>
      </c>
      <c r="S2847">
        <v>4</v>
      </c>
      <c r="T2847">
        <v>2.94</v>
      </c>
      <c r="U2847" t="str">
        <f>IF(Append1[[#This Row],[total_intl_charge]] &lt;= MEDIAN(Append1[total_intl_charge]), "Low", "High")</f>
        <v>High</v>
      </c>
      <c r="V2847">
        <v>2</v>
      </c>
      <c r="W2847" t="s">
        <v>23</v>
      </c>
      <c r="X2847" s="1" t="s">
        <v>23</v>
      </c>
      <c r="Y2847">
        <f>IF(Append1[[#This Row],[churn]]="yes", 1,0)</f>
        <v>0</v>
      </c>
      <c r="Z2847" t="str">
        <f>IF(Append1[[#This Row],[total_eve_charge]]&lt;=15,"Low",
IF(Append1[[#This Row],[total_eve_charge]]&lt;=19,"Medium","High"))</f>
        <v>Low</v>
      </c>
      <c r="AA2847" s="1" t="str">
        <f>IF(Append1[[#This Row],[total_day_charge]]&gt;30,"Heavy User",
IF(Append1[[#This Row],[total_eve_charge]]&gt;20,"Evening User",
IF(Append1[[#This Row],[total_night_charge]]&gt;10,"Night User","Low User")))</f>
        <v>Heavy User</v>
      </c>
    </row>
    <row r="2848" spans="1:27" x14ac:dyDescent="0.3">
      <c r="A2848">
        <v>2097</v>
      </c>
      <c r="B2848" s="1" t="s">
        <v>36</v>
      </c>
      <c r="C2848">
        <v>146</v>
      </c>
      <c r="D2848" s="1" t="s">
        <v>22</v>
      </c>
      <c r="E2848" s="1">
        <v>0</v>
      </c>
      <c r="F2848" s="1" t="s">
        <v>24</v>
      </c>
      <c r="G2848">
        <v>11</v>
      </c>
      <c r="H2848" t="str">
        <f>IF(Append1[[#This Row],[number_vmail_messages]]&lt;=10, "Low",
IF(Append1[[#This Row],[number_vmail_messages]]&lt;=25, "Medium", "High"))</f>
        <v>Medium</v>
      </c>
      <c r="I2848">
        <v>180.7</v>
      </c>
      <c r="J2848">
        <v>82</v>
      </c>
      <c r="K2848">
        <v>30.72</v>
      </c>
      <c r="L2848">
        <v>173.7</v>
      </c>
      <c r="M2848">
        <v>90</v>
      </c>
      <c r="N2848">
        <v>14.76</v>
      </c>
      <c r="O2848">
        <v>231.5</v>
      </c>
      <c r="P2848">
        <v>89</v>
      </c>
      <c r="Q2848">
        <v>10.42</v>
      </c>
      <c r="R2848">
        <v>10.1</v>
      </c>
      <c r="S2848">
        <v>4</v>
      </c>
      <c r="T2848">
        <v>2.73</v>
      </c>
      <c r="U2848" t="str">
        <f>IF(Append1[[#This Row],[total_intl_charge]] &lt;= MEDIAN(Append1[total_intl_charge]), "Low", "High")</f>
        <v>Low</v>
      </c>
      <c r="V2848">
        <v>2</v>
      </c>
      <c r="W2848" t="s">
        <v>23</v>
      </c>
      <c r="X2848" s="1" t="s">
        <v>23</v>
      </c>
      <c r="Y2848">
        <f>IF(Append1[[#This Row],[churn]]="yes", 1,0)</f>
        <v>0</v>
      </c>
      <c r="Z2848" t="str">
        <f>IF(Append1[[#This Row],[total_eve_charge]]&lt;=15,"Low",
IF(Append1[[#This Row],[total_eve_charge]]&lt;=19,"Medium","High"))</f>
        <v>Low</v>
      </c>
      <c r="AA2848" s="1" t="str">
        <f>IF(Append1[[#This Row],[total_day_charge]]&gt;30,"Heavy User",
IF(Append1[[#This Row],[total_eve_charge]]&gt;20,"Evening User",
IF(Append1[[#This Row],[total_night_charge]]&gt;10,"Night User","Low User")))</f>
        <v>Heavy User</v>
      </c>
    </row>
    <row r="2849" spans="1:27" x14ac:dyDescent="0.3">
      <c r="A2849">
        <v>2098</v>
      </c>
      <c r="B2849" s="1" t="s">
        <v>64</v>
      </c>
      <c r="C2849">
        <v>125</v>
      </c>
      <c r="D2849" s="1" t="s">
        <v>32</v>
      </c>
      <c r="E2849" s="1">
        <v>0</v>
      </c>
      <c r="F2849" s="1" t="s">
        <v>24</v>
      </c>
      <c r="G2849">
        <v>32</v>
      </c>
      <c r="H2849" t="str">
        <f>IF(Append1[[#This Row],[number_vmail_messages]]&lt;=10, "Low",
IF(Append1[[#This Row],[number_vmail_messages]]&lt;=25, "Medium", "High"))</f>
        <v>High</v>
      </c>
      <c r="I2849">
        <v>96.5</v>
      </c>
      <c r="J2849">
        <v>109</v>
      </c>
      <c r="K2849">
        <v>16.41</v>
      </c>
      <c r="L2849">
        <v>145.80000000000001</v>
      </c>
      <c r="M2849">
        <v>109</v>
      </c>
      <c r="N2849">
        <v>12.39</v>
      </c>
      <c r="O2849">
        <v>174.4</v>
      </c>
      <c r="P2849">
        <v>82</v>
      </c>
      <c r="Q2849">
        <v>7.85</v>
      </c>
      <c r="R2849">
        <v>9.4</v>
      </c>
      <c r="S2849">
        <v>2</v>
      </c>
      <c r="T2849">
        <v>2.54</v>
      </c>
      <c r="U2849" t="str">
        <f>IF(Append1[[#This Row],[total_intl_charge]] &lt;= MEDIAN(Append1[total_intl_charge]), "Low", "High")</f>
        <v>Low</v>
      </c>
      <c r="V2849">
        <v>1</v>
      </c>
      <c r="W2849" t="s">
        <v>23</v>
      </c>
      <c r="X2849" s="1" t="s">
        <v>23</v>
      </c>
      <c r="Y2849">
        <f>IF(Append1[[#This Row],[churn]]="yes", 1,0)</f>
        <v>0</v>
      </c>
      <c r="Z2849" t="str">
        <f>IF(Append1[[#This Row],[total_eve_charge]]&lt;=15,"Low",
IF(Append1[[#This Row],[total_eve_charge]]&lt;=19,"Medium","High"))</f>
        <v>Low</v>
      </c>
      <c r="AA2849" s="1" t="str">
        <f>IF(Append1[[#This Row],[total_day_charge]]&gt;30,"Heavy User",
IF(Append1[[#This Row],[total_eve_charge]]&gt;20,"Evening User",
IF(Append1[[#This Row],[total_night_charge]]&gt;10,"Night User","Low User")))</f>
        <v>Low User</v>
      </c>
    </row>
    <row r="2850" spans="1:27" hidden="1" x14ac:dyDescent="0.3">
      <c r="A2850">
        <v>2099</v>
      </c>
      <c r="B2850" s="1" t="s">
        <v>57</v>
      </c>
      <c r="C2850">
        <v>88</v>
      </c>
      <c r="D2850" s="1" t="s">
        <v>22</v>
      </c>
      <c r="E2850" s="1">
        <v>0</v>
      </c>
      <c r="F2850" s="1" t="s">
        <v>23</v>
      </c>
      <c r="G2850">
        <v>0</v>
      </c>
      <c r="H2850" t="str">
        <f>IF(Append1[[#This Row],[number_vmail_messages]]&lt;=10, "Low",
IF(Append1[[#This Row],[number_vmail_messages]]&lt;=25, "Medium", "High"))</f>
        <v>Low</v>
      </c>
      <c r="I2850">
        <v>183.5</v>
      </c>
      <c r="J2850">
        <v>93</v>
      </c>
      <c r="K2850">
        <v>31.2</v>
      </c>
      <c r="L2850">
        <v>170.5</v>
      </c>
      <c r="M2850">
        <v>80</v>
      </c>
      <c r="N2850">
        <v>14.49</v>
      </c>
      <c r="O2850">
        <v>193.8</v>
      </c>
      <c r="P2850">
        <v>88</v>
      </c>
      <c r="Q2850">
        <v>8.7200000000000006</v>
      </c>
      <c r="R2850">
        <v>8.3000000000000007</v>
      </c>
      <c r="S2850">
        <v>5</v>
      </c>
      <c r="T2850">
        <v>2.2400000000000002</v>
      </c>
      <c r="U2850" t="str">
        <f>IF(Append1[[#This Row],[total_intl_charge]] &lt;= MEDIAN(Append1[total_intl_charge]), "Low", "High")</f>
        <v>Low</v>
      </c>
      <c r="V2850">
        <v>3</v>
      </c>
      <c r="W2850" t="s">
        <v>23</v>
      </c>
      <c r="X2850" s="1" t="s">
        <v>23</v>
      </c>
      <c r="Y2850">
        <f>IF(Append1[[#This Row],[churn]]="yes", 1,0)</f>
        <v>0</v>
      </c>
      <c r="Z2850" t="str">
        <f>IF(Append1[[#This Row],[total_eve_charge]]&lt;=15,"Low",
IF(Append1[[#This Row],[total_eve_charge]]&lt;=19,"Medium","High"))</f>
        <v>Low</v>
      </c>
      <c r="AA2850" s="1" t="str">
        <f>IF(Append1[[#This Row],[total_day_charge]]&gt;30,"Heavy User",
IF(Append1[[#This Row],[total_eve_charge]]&gt;20,"Evening User",
IF(Append1[[#This Row],[total_night_charge]]&gt;10,"Night User","Low User")))</f>
        <v>Heavy User</v>
      </c>
    </row>
    <row r="2851" spans="1:27" x14ac:dyDescent="0.3">
      <c r="A2851">
        <v>2100</v>
      </c>
      <c r="B2851" s="1" t="s">
        <v>55</v>
      </c>
      <c r="C2851">
        <v>83</v>
      </c>
      <c r="D2851" s="1" t="s">
        <v>32</v>
      </c>
      <c r="E2851" s="1">
        <v>0</v>
      </c>
      <c r="F2851" s="1" t="s">
        <v>24</v>
      </c>
      <c r="G2851">
        <v>38</v>
      </c>
      <c r="H2851" t="str">
        <f>IF(Append1[[#This Row],[number_vmail_messages]]&lt;=10, "Low",
IF(Append1[[#This Row],[number_vmail_messages]]&lt;=25, "Medium", "High"))</f>
        <v>High</v>
      </c>
      <c r="I2851">
        <v>107.9</v>
      </c>
      <c r="J2851">
        <v>90</v>
      </c>
      <c r="K2851">
        <v>18.34</v>
      </c>
      <c r="L2851">
        <v>140.4</v>
      </c>
      <c r="M2851">
        <v>94</v>
      </c>
      <c r="N2851">
        <v>11.93</v>
      </c>
      <c r="O2851">
        <v>253.6</v>
      </c>
      <c r="P2851">
        <v>79</v>
      </c>
      <c r="Q2851">
        <v>11.41</v>
      </c>
      <c r="R2851">
        <v>10.5</v>
      </c>
      <c r="S2851">
        <v>2</v>
      </c>
      <c r="T2851">
        <v>2.84</v>
      </c>
      <c r="U2851" t="str">
        <f>IF(Append1[[#This Row],[total_intl_charge]] &lt;= MEDIAN(Append1[total_intl_charge]), "Low", "High")</f>
        <v>High</v>
      </c>
      <c r="V2851">
        <v>0</v>
      </c>
      <c r="W2851" t="s">
        <v>23</v>
      </c>
      <c r="X2851" s="1" t="s">
        <v>23</v>
      </c>
      <c r="Y2851">
        <f>IF(Append1[[#This Row],[churn]]="yes", 1,0)</f>
        <v>0</v>
      </c>
      <c r="Z2851" t="str">
        <f>IF(Append1[[#This Row],[total_eve_charge]]&lt;=15,"Low",
IF(Append1[[#This Row],[total_eve_charge]]&lt;=19,"Medium","High"))</f>
        <v>Low</v>
      </c>
      <c r="AA2851" s="1" t="str">
        <f>IF(Append1[[#This Row],[total_day_charge]]&gt;30,"Heavy User",
IF(Append1[[#This Row],[total_eve_charge]]&gt;20,"Evening User",
IF(Append1[[#This Row],[total_night_charge]]&gt;10,"Night User","Low User")))</f>
        <v>Night User</v>
      </c>
    </row>
    <row r="2852" spans="1:27" hidden="1" x14ac:dyDescent="0.3">
      <c r="A2852">
        <v>2101</v>
      </c>
      <c r="B2852" s="1" t="s">
        <v>75</v>
      </c>
      <c r="C2852">
        <v>3</v>
      </c>
      <c r="D2852" s="1" t="s">
        <v>26</v>
      </c>
      <c r="E2852" s="1">
        <v>1</v>
      </c>
      <c r="F2852" s="1" t="s">
        <v>23</v>
      </c>
      <c r="G2852">
        <v>0</v>
      </c>
      <c r="H2852" t="str">
        <f>IF(Append1[[#This Row],[number_vmail_messages]]&lt;=10, "Low",
IF(Append1[[#This Row],[number_vmail_messages]]&lt;=25, "Medium", "High"))</f>
        <v>Low</v>
      </c>
      <c r="I2852">
        <v>161</v>
      </c>
      <c r="J2852">
        <v>96</v>
      </c>
      <c r="K2852">
        <v>27.37</v>
      </c>
      <c r="L2852">
        <v>244.9</v>
      </c>
      <c r="M2852">
        <v>82</v>
      </c>
      <c r="N2852">
        <v>20.82</v>
      </c>
      <c r="O2852">
        <v>180.8</v>
      </c>
      <c r="P2852">
        <v>103</v>
      </c>
      <c r="Q2852">
        <v>8.14</v>
      </c>
      <c r="R2852">
        <v>7.7</v>
      </c>
      <c r="S2852">
        <v>6</v>
      </c>
      <c r="T2852">
        <v>2.08</v>
      </c>
      <c r="U2852" t="str">
        <f>IF(Append1[[#This Row],[total_intl_charge]] &lt;= MEDIAN(Append1[total_intl_charge]), "Low", "High")</f>
        <v>Low</v>
      </c>
      <c r="V2852">
        <v>1</v>
      </c>
      <c r="W2852" t="s">
        <v>23</v>
      </c>
      <c r="X2852" s="1" t="s">
        <v>24</v>
      </c>
      <c r="Y2852">
        <f>IF(Append1[[#This Row],[churn]]="yes", 1,0)</f>
        <v>0</v>
      </c>
      <c r="Z2852" t="str">
        <f>IF(Append1[[#This Row],[total_eve_charge]]&lt;=15,"Low",
IF(Append1[[#This Row],[total_eve_charge]]&lt;=19,"Medium","High"))</f>
        <v>High</v>
      </c>
      <c r="AA2852" s="1" t="str">
        <f>IF(Append1[[#This Row],[total_day_charge]]&gt;30,"Heavy User",
IF(Append1[[#This Row],[total_eve_charge]]&gt;20,"Evening User",
IF(Append1[[#This Row],[total_night_charge]]&gt;10,"Night User","Low User")))</f>
        <v>Evening User</v>
      </c>
    </row>
    <row r="2853" spans="1:27" hidden="1" x14ac:dyDescent="0.3">
      <c r="A2853">
        <v>2102</v>
      </c>
      <c r="B2853" s="1" t="s">
        <v>47</v>
      </c>
      <c r="C2853">
        <v>48</v>
      </c>
      <c r="D2853" s="1" t="s">
        <v>26</v>
      </c>
      <c r="E2853" s="1">
        <v>0</v>
      </c>
      <c r="F2853" s="1" t="s">
        <v>23</v>
      </c>
      <c r="G2853">
        <v>0</v>
      </c>
      <c r="H2853" t="str">
        <f>IF(Append1[[#This Row],[number_vmail_messages]]&lt;=10, "Low",
IF(Append1[[#This Row],[number_vmail_messages]]&lt;=25, "Medium", "High"))</f>
        <v>Low</v>
      </c>
      <c r="I2853">
        <v>149.19999999999999</v>
      </c>
      <c r="J2853">
        <v>146</v>
      </c>
      <c r="K2853">
        <v>25.36</v>
      </c>
      <c r="L2853">
        <v>161.9</v>
      </c>
      <c r="M2853">
        <v>109</v>
      </c>
      <c r="N2853">
        <v>13.76</v>
      </c>
      <c r="O2853">
        <v>197.9</v>
      </c>
      <c r="P2853">
        <v>109</v>
      </c>
      <c r="Q2853">
        <v>8.91</v>
      </c>
      <c r="R2853">
        <v>8.3000000000000007</v>
      </c>
      <c r="S2853">
        <v>2</v>
      </c>
      <c r="T2853">
        <v>2.2400000000000002</v>
      </c>
      <c r="U2853" t="str">
        <f>IF(Append1[[#This Row],[total_intl_charge]] &lt;= MEDIAN(Append1[total_intl_charge]), "Low", "High")</f>
        <v>Low</v>
      </c>
      <c r="V2853">
        <v>3</v>
      </c>
      <c r="W2853" t="s">
        <v>23</v>
      </c>
      <c r="X2853" s="1" t="s">
        <v>23</v>
      </c>
      <c r="Y2853">
        <f>IF(Append1[[#This Row],[churn]]="yes", 1,0)</f>
        <v>0</v>
      </c>
      <c r="Z2853" t="str">
        <f>IF(Append1[[#This Row],[total_eve_charge]]&lt;=15,"Low",
IF(Append1[[#This Row],[total_eve_charge]]&lt;=19,"Medium","High"))</f>
        <v>Low</v>
      </c>
      <c r="AA2853" s="1" t="str">
        <f>IF(Append1[[#This Row],[total_day_charge]]&gt;30,"Heavy User",
IF(Append1[[#This Row],[total_eve_charge]]&gt;20,"Evening User",
IF(Append1[[#This Row],[total_night_charge]]&gt;10,"Night User","Low User")))</f>
        <v>Low User</v>
      </c>
    </row>
    <row r="2854" spans="1:27" hidden="1" x14ac:dyDescent="0.3">
      <c r="A2854">
        <v>2103</v>
      </c>
      <c r="B2854" s="1" t="s">
        <v>59</v>
      </c>
      <c r="C2854">
        <v>189</v>
      </c>
      <c r="D2854" s="1" t="s">
        <v>22</v>
      </c>
      <c r="E2854" s="1">
        <v>0</v>
      </c>
      <c r="F2854" s="1" t="s">
        <v>23</v>
      </c>
      <c r="G2854">
        <v>0</v>
      </c>
      <c r="H2854" t="str">
        <f>IF(Append1[[#This Row],[number_vmail_messages]]&lt;=10, "Low",
IF(Append1[[#This Row],[number_vmail_messages]]&lt;=25, "Medium", "High"))</f>
        <v>Low</v>
      </c>
      <c r="I2854">
        <v>227.8</v>
      </c>
      <c r="J2854">
        <v>124</v>
      </c>
      <c r="K2854">
        <v>38.729999999999997</v>
      </c>
      <c r="L2854">
        <v>169.5</v>
      </c>
      <c r="M2854">
        <v>112</v>
      </c>
      <c r="N2854">
        <v>14.41</v>
      </c>
      <c r="O2854">
        <v>201.1</v>
      </c>
      <c r="P2854">
        <v>91</v>
      </c>
      <c r="Q2854">
        <v>9.0500000000000007</v>
      </c>
      <c r="R2854">
        <v>5.6</v>
      </c>
      <c r="S2854">
        <v>4</v>
      </c>
      <c r="T2854">
        <v>1.51</v>
      </c>
      <c r="U2854" t="str">
        <f>IF(Append1[[#This Row],[total_intl_charge]] &lt;= MEDIAN(Append1[total_intl_charge]), "Low", "High")</f>
        <v>Low</v>
      </c>
      <c r="V2854">
        <v>3</v>
      </c>
      <c r="W2854" t="s">
        <v>23</v>
      </c>
      <c r="X2854" s="1" t="s">
        <v>23</v>
      </c>
      <c r="Y2854">
        <f>IF(Append1[[#This Row],[churn]]="yes", 1,0)</f>
        <v>0</v>
      </c>
      <c r="Z2854" t="str">
        <f>IF(Append1[[#This Row],[total_eve_charge]]&lt;=15,"Low",
IF(Append1[[#This Row],[total_eve_charge]]&lt;=19,"Medium","High"))</f>
        <v>Low</v>
      </c>
      <c r="AA2854" s="1" t="str">
        <f>IF(Append1[[#This Row],[total_day_charge]]&gt;30,"Heavy User",
IF(Append1[[#This Row],[total_eve_charge]]&gt;20,"Evening User",
IF(Append1[[#This Row],[total_night_charge]]&gt;10,"Night User","Low User")))</f>
        <v>Heavy User</v>
      </c>
    </row>
    <row r="2855" spans="1:27" hidden="1" x14ac:dyDescent="0.3">
      <c r="A2855">
        <v>2104</v>
      </c>
      <c r="B2855" s="1" t="s">
        <v>57</v>
      </c>
      <c r="C2855">
        <v>129</v>
      </c>
      <c r="D2855" s="1" t="s">
        <v>22</v>
      </c>
      <c r="E2855" s="1">
        <v>0</v>
      </c>
      <c r="F2855" s="1" t="s">
        <v>23</v>
      </c>
      <c r="G2855">
        <v>0</v>
      </c>
      <c r="H2855" t="str">
        <f>IF(Append1[[#This Row],[number_vmail_messages]]&lt;=10, "Low",
IF(Append1[[#This Row],[number_vmail_messages]]&lt;=25, "Medium", "High"))</f>
        <v>Low</v>
      </c>
      <c r="I2855">
        <v>137.80000000000001</v>
      </c>
      <c r="J2855">
        <v>120</v>
      </c>
      <c r="K2855">
        <v>23.43</v>
      </c>
      <c r="L2855">
        <v>225.8</v>
      </c>
      <c r="M2855">
        <v>110</v>
      </c>
      <c r="N2855">
        <v>19.190000000000001</v>
      </c>
      <c r="O2855">
        <v>145.19999999999999</v>
      </c>
      <c r="P2855">
        <v>95</v>
      </c>
      <c r="Q2855">
        <v>6.53</v>
      </c>
      <c r="R2855">
        <v>10.199999999999999</v>
      </c>
      <c r="S2855">
        <v>6</v>
      </c>
      <c r="T2855">
        <v>2.75</v>
      </c>
      <c r="U2855" t="str">
        <f>IF(Append1[[#This Row],[total_intl_charge]] &lt;= MEDIAN(Append1[total_intl_charge]), "Low", "High")</f>
        <v>Low</v>
      </c>
      <c r="V2855">
        <v>1</v>
      </c>
      <c r="W2855" t="s">
        <v>24</v>
      </c>
      <c r="X2855" s="1" t="s">
        <v>23</v>
      </c>
      <c r="Y2855">
        <f>IF(Append1[[#This Row],[churn]]="yes", 1,0)</f>
        <v>1</v>
      </c>
      <c r="Z2855" t="str">
        <f>IF(Append1[[#This Row],[total_eve_charge]]&lt;=15,"Low",
IF(Append1[[#This Row],[total_eve_charge]]&lt;=19,"Medium","High"))</f>
        <v>High</v>
      </c>
      <c r="AA2855" s="1" t="str">
        <f>IF(Append1[[#This Row],[total_day_charge]]&gt;30,"Heavy User",
IF(Append1[[#This Row],[total_eve_charge]]&gt;20,"Evening User",
IF(Append1[[#This Row],[total_night_charge]]&gt;10,"Night User","Low User")))</f>
        <v>Low User</v>
      </c>
    </row>
    <row r="2856" spans="1:27" x14ac:dyDescent="0.3">
      <c r="A2856">
        <v>2105</v>
      </c>
      <c r="B2856" s="1" t="s">
        <v>39</v>
      </c>
      <c r="C2856">
        <v>66</v>
      </c>
      <c r="D2856" s="1" t="s">
        <v>32</v>
      </c>
      <c r="E2856" s="1">
        <v>0</v>
      </c>
      <c r="F2856" s="1" t="s">
        <v>24</v>
      </c>
      <c r="G2856">
        <v>40</v>
      </c>
      <c r="H2856" t="str">
        <f>IF(Append1[[#This Row],[number_vmail_messages]]&lt;=10, "Low",
IF(Append1[[#This Row],[number_vmail_messages]]&lt;=25, "Medium", "High"))</f>
        <v>High</v>
      </c>
      <c r="I2856">
        <v>141.69999999999999</v>
      </c>
      <c r="J2856">
        <v>87</v>
      </c>
      <c r="K2856">
        <v>24.09</v>
      </c>
      <c r="L2856">
        <v>268.3</v>
      </c>
      <c r="M2856">
        <v>89</v>
      </c>
      <c r="N2856">
        <v>22.81</v>
      </c>
      <c r="O2856">
        <v>241.3</v>
      </c>
      <c r="P2856">
        <v>68</v>
      </c>
      <c r="Q2856">
        <v>10.86</v>
      </c>
      <c r="R2856">
        <v>8.5</v>
      </c>
      <c r="S2856">
        <v>7</v>
      </c>
      <c r="T2856">
        <v>2.2999999999999998</v>
      </c>
      <c r="U2856" t="str">
        <f>IF(Append1[[#This Row],[total_intl_charge]] &lt;= MEDIAN(Append1[total_intl_charge]), "Low", "High")</f>
        <v>Low</v>
      </c>
      <c r="V2856">
        <v>0</v>
      </c>
      <c r="W2856" t="s">
        <v>23</v>
      </c>
      <c r="X2856" s="1" t="s">
        <v>23</v>
      </c>
      <c r="Y2856">
        <f>IF(Append1[[#This Row],[churn]]="yes", 1,0)</f>
        <v>0</v>
      </c>
      <c r="Z2856" t="str">
        <f>IF(Append1[[#This Row],[total_eve_charge]]&lt;=15,"Low",
IF(Append1[[#This Row],[total_eve_charge]]&lt;=19,"Medium","High"))</f>
        <v>High</v>
      </c>
      <c r="AA2856" s="1" t="str">
        <f>IF(Append1[[#This Row],[total_day_charge]]&gt;30,"Heavy User",
IF(Append1[[#This Row],[total_eve_charge]]&gt;20,"Evening User",
IF(Append1[[#This Row],[total_night_charge]]&gt;10,"Night User","Low User")))</f>
        <v>Evening User</v>
      </c>
    </row>
    <row r="2857" spans="1:27" x14ac:dyDescent="0.3">
      <c r="A2857">
        <v>2106</v>
      </c>
      <c r="B2857" s="1" t="s">
        <v>40</v>
      </c>
      <c r="C2857">
        <v>80</v>
      </c>
      <c r="D2857" s="1" t="s">
        <v>26</v>
      </c>
      <c r="E2857" s="1">
        <v>0</v>
      </c>
      <c r="F2857" s="1" t="s">
        <v>24</v>
      </c>
      <c r="G2857">
        <v>22</v>
      </c>
      <c r="H2857" t="str">
        <f>IF(Append1[[#This Row],[number_vmail_messages]]&lt;=10, "Low",
IF(Append1[[#This Row],[number_vmail_messages]]&lt;=25, "Medium", "High"))</f>
        <v>Medium</v>
      </c>
      <c r="I2857">
        <v>196.4</v>
      </c>
      <c r="J2857">
        <v>115</v>
      </c>
      <c r="K2857">
        <v>33.39</v>
      </c>
      <c r="L2857">
        <v>150.30000000000001</v>
      </c>
      <c r="M2857">
        <v>109</v>
      </c>
      <c r="N2857">
        <v>12.78</v>
      </c>
      <c r="O2857">
        <v>176.2</v>
      </c>
      <c r="P2857">
        <v>75</v>
      </c>
      <c r="Q2857">
        <v>7.93</v>
      </c>
      <c r="R2857">
        <v>9.3000000000000007</v>
      </c>
      <c r="S2857">
        <v>1</v>
      </c>
      <c r="T2857">
        <v>2.5099999999999998</v>
      </c>
      <c r="U2857" t="str">
        <f>IF(Append1[[#This Row],[total_intl_charge]] &lt;= MEDIAN(Append1[total_intl_charge]), "Low", "High")</f>
        <v>Low</v>
      </c>
      <c r="V2857">
        <v>0</v>
      </c>
      <c r="W2857" t="s">
        <v>23</v>
      </c>
      <c r="X2857" s="1" t="s">
        <v>23</v>
      </c>
      <c r="Y2857">
        <f>IF(Append1[[#This Row],[churn]]="yes", 1,0)</f>
        <v>0</v>
      </c>
      <c r="Z2857" t="str">
        <f>IF(Append1[[#This Row],[total_eve_charge]]&lt;=15,"Low",
IF(Append1[[#This Row],[total_eve_charge]]&lt;=19,"Medium","High"))</f>
        <v>Low</v>
      </c>
      <c r="AA2857" s="1" t="str">
        <f>IF(Append1[[#This Row],[total_day_charge]]&gt;30,"Heavy User",
IF(Append1[[#This Row],[total_eve_charge]]&gt;20,"Evening User",
IF(Append1[[#This Row],[total_night_charge]]&gt;10,"Night User","Low User")))</f>
        <v>Heavy User</v>
      </c>
    </row>
    <row r="2858" spans="1:27" hidden="1" x14ac:dyDescent="0.3">
      <c r="A2858">
        <v>2107</v>
      </c>
      <c r="B2858" s="1" t="s">
        <v>71</v>
      </c>
      <c r="C2858">
        <v>84</v>
      </c>
      <c r="D2858" s="1" t="s">
        <v>32</v>
      </c>
      <c r="E2858" s="1">
        <v>0</v>
      </c>
      <c r="F2858" s="1" t="s">
        <v>23</v>
      </c>
      <c r="G2858">
        <v>0</v>
      </c>
      <c r="H2858" t="str">
        <f>IF(Append1[[#This Row],[number_vmail_messages]]&lt;=10, "Low",
IF(Append1[[#This Row],[number_vmail_messages]]&lt;=25, "Medium", "High"))</f>
        <v>Low</v>
      </c>
      <c r="I2858">
        <v>146.80000000000001</v>
      </c>
      <c r="J2858">
        <v>133</v>
      </c>
      <c r="K2858">
        <v>24.96</v>
      </c>
      <c r="L2858">
        <v>171.7</v>
      </c>
      <c r="M2858">
        <v>73</v>
      </c>
      <c r="N2858">
        <v>14.59</v>
      </c>
      <c r="O2858">
        <v>234.5</v>
      </c>
      <c r="P2858">
        <v>69</v>
      </c>
      <c r="Q2858">
        <v>10.55</v>
      </c>
      <c r="R2858">
        <v>9.9</v>
      </c>
      <c r="S2858">
        <v>3</v>
      </c>
      <c r="T2858">
        <v>2.67</v>
      </c>
      <c r="U2858" t="str">
        <f>IF(Append1[[#This Row],[total_intl_charge]] &lt;= MEDIAN(Append1[total_intl_charge]), "Low", "High")</f>
        <v>Low</v>
      </c>
      <c r="V2858">
        <v>1</v>
      </c>
      <c r="W2858" t="s">
        <v>23</v>
      </c>
      <c r="X2858" s="1" t="s">
        <v>23</v>
      </c>
      <c r="Y2858">
        <f>IF(Append1[[#This Row],[churn]]="yes", 1,0)</f>
        <v>0</v>
      </c>
      <c r="Z2858" t="str">
        <f>IF(Append1[[#This Row],[total_eve_charge]]&lt;=15,"Low",
IF(Append1[[#This Row],[total_eve_charge]]&lt;=19,"Medium","High"))</f>
        <v>Low</v>
      </c>
      <c r="AA2858" s="1" t="str">
        <f>IF(Append1[[#This Row],[total_day_charge]]&gt;30,"Heavy User",
IF(Append1[[#This Row],[total_eve_charge]]&gt;20,"Evening User",
IF(Append1[[#This Row],[total_night_charge]]&gt;10,"Night User","Low User")))</f>
        <v>Night User</v>
      </c>
    </row>
    <row r="2859" spans="1:27" hidden="1" x14ac:dyDescent="0.3">
      <c r="A2859">
        <v>2108</v>
      </c>
      <c r="B2859" s="1" t="s">
        <v>42</v>
      </c>
      <c r="C2859">
        <v>96</v>
      </c>
      <c r="D2859" s="1" t="s">
        <v>22</v>
      </c>
      <c r="E2859" s="1">
        <v>0</v>
      </c>
      <c r="F2859" s="1" t="s">
        <v>23</v>
      </c>
      <c r="G2859">
        <v>0</v>
      </c>
      <c r="H2859" t="str">
        <f>IF(Append1[[#This Row],[number_vmail_messages]]&lt;=10, "Low",
IF(Append1[[#This Row],[number_vmail_messages]]&lt;=25, "Medium", "High"))</f>
        <v>Low</v>
      </c>
      <c r="I2859">
        <v>173.9</v>
      </c>
      <c r="J2859">
        <v>111</v>
      </c>
      <c r="K2859">
        <v>29.56</v>
      </c>
      <c r="L2859">
        <v>287.39999999999998</v>
      </c>
      <c r="M2859">
        <v>105</v>
      </c>
      <c r="N2859">
        <v>24.43</v>
      </c>
      <c r="O2859">
        <v>204.8</v>
      </c>
      <c r="P2859">
        <v>91</v>
      </c>
      <c r="Q2859">
        <v>9.2200000000000006</v>
      </c>
      <c r="R2859">
        <v>9.1</v>
      </c>
      <c r="S2859">
        <v>7</v>
      </c>
      <c r="T2859">
        <v>2.46</v>
      </c>
      <c r="U2859" t="str">
        <f>IF(Append1[[#This Row],[total_intl_charge]] &lt;= MEDIAN(Append1[total_intl_charge]), "Low", "High")</f>
        <v>Low</v>
      </c>
      <c r="V2859">
        <v>1</v>
      </c>
      <c r="W2859" t="s">
        <v>23</v>
      </c>
      <c r="X2859" s="1" t="s">
        <v>23</v>
      </c>
      <c r="Y2859">
        <f>IF(Append1[[#This Row],[churn]]="yes", 1,0)</f>
        <v>0</v>
      </c>
      <c r="Z2859" t="str">
        <f>IF(Append1[[#This Row],[total_eve_charge]]&lt;=15,"Low",
IF(Append1[[#This Row],[total_eve_charge]]&lt;=19,"Medium","High"))</f>
        <v>High</v>
      </c>
      <c r="AA2859" s="1" t="str">
        <f>IF(Append1[[#This Row],[total_day_charge]]&gt;30,"Heavy User",
IF(Append1[[#This Row],[total_eve_charge]]&gt;20,"Evening User",
IF(Append1[[#This Row],[total_night_charge]]&gt;10,"Night User","Low User")))</f>
        <v>Evening User</v>
      </c>
    </row>
    <row r="2860" spans="1:27" x14ac:dyDescent="0.3">
      <c r="A2860">
        <v>2109</v>
      </c>
      <c r="B2860" s="1" t="s">
        <v>75</v>
      </c>
      <c r="C2860">
        <v>123</v>
      </c>
      <c r="D2860" s="1" t="s">
        <v>22</v>
      </c>
      <c r="E2860" s="1">
        <v>0</v>
      </c>
      <c r="F2860" s="1" t="s">
        <v>24</v>
      </c>
      <c r="G2860">
        <v>34</v>
      </c>
      <c r="H2860" t="str">
        <f>IF(Append1[[#This Row],[number_vmail_messages]]&lt;=10, "Low",
IF(Append1[[#This Row],[number_vmail_messages]]&lt;=25, "Medium", "High"))</f>
        <v>High</v>
      </c>
      <c r="I2860">
        <v>305.2</v>
      </c>
      <c r="J2860">
        <v>80</v>
      </c>
      <c r="K2860">
        <v>51.88</v>
      </c>
      <c r="L2860">
        <v>156.5</v>
      </c>
      <c r="M2860">
        <v>109</v>
      </c>
      <c r="N2860">
        <v>13.3</v>
      </c>
      <c r="O2860">
        <v>280</v>
      </c>
      <c r="P2860">
        <v>81</v>
      </c>
      <c r="Q2860">
        <v>12.6</v>
      </c>
      <c r="R2860">
        <v>13.2</v>
      </c>
      <c r="S2860">
        <v>7</v>
      </c>
      <c r="T2860">
        <v>3.56</v>
      </c>
      <c r="U2860" t="str">
        <f>IF(Append1[[#This Row],[total_intl_charge]] &lt;= MEDIAN(Append1[total_intl_charge]), "Low", "High")</f>
        <v>High</v>
      </c>
      <c r="V2860">
        <v>1</v>
      </c>
      <c r="W2860" t="s">
        <v>23</v>
      </c>
      <c r="X2860" s="1" t="s">
        <v>23</v>
      </c>
      <c r="Y2860">
        <f>IF(Append1[[#This Row],[churn]]="yes", 1,0)</f>
        <v>0</v>
      </c>
      <c r="Z2860" t="str">
        <f>IF(Append1[[#This Row],[total_eve_charge]]&lt;=15,"Low",
IF(Append1[[#This Row],[total_eve_charge]]&lt;=19,"Medium","High"))</f>
        <v>Low</v>
      </c>
      <c r="AA2860" s="1" t="str">
        <f>IF(Append1[[#This Row],[total_day_charge]]&gt;30,"Heavy User",
IF(Append1[[#This Row],[total_eve_charge]]&gt;20,"Evening User",
IF(Append1[[#This Row],[total_night_charge]]&gt;10,"Night User","Low User")))</f>
        <v>Heavy User</v>
      </c>
    </row>
    <row r="2861" spans="1:27" hidden="1" x14ac:dyDescent="0.3">
      <c r="A2861">
        <v>2110</v>
      </c>
      <c r="B2861" s="1" t="s">
        <v>51</v>
      </c>
      <c r="C2861">
        <v>105</v>
      </c>
      <c r="D2861" s="1" t="s">
        <v>22</v>
      </c>
      <c r="E2861" s="1">
        <v>1</v>
      </c>
      <c r="F2861" s="1" t="s">
        <v>23</v>
      </c>
      <c r="G2861">
        <v>0</v>
      </c>
      <c r="H2861" t="str">
        <f>IF(Append1[[#This Row],[number_vmail_messages]]&lt;=10, "Low",
IF(Append1[[#This Row],[number_vmail_messages]]&lt;=25, "Medium", "High"))</f>
        <v>Low</v>
      </c>
      <c r="I2861">
        <v>150</v>
      </c>
      <c r="J2861">
        <v>106</v>
      </c>
      <c r="K2861">
        <v>25.5</v>
      </c>
      <c r="L2861">
        <v>293.8</v>
      </c>
      <c r="M2861">
        <v>123</v>
      </c>
      <c r="N2861">
        <v>24.97</v>
      </c>
      <c r="O2861">
        <v>250.7</v>
      </c>
      <c r="P2861">
        <v>65</v>
      </c>
      <c r="Q2861">
        <v>11.28</v>
      </c>
      <c r="R2861">
        <v>10.3</v>
      </c>
      <c r="S2861">
        <v>7</v>
      </c>
      <c r="T2861">
        <v>2.78</v>
      </c>
      <c r="U2861" t="str">
        <f>IF(Append1[[#This Row],[total_intl_charge]] &lt;= MEDIAN(Append1[total_intl_charge]), "Low", "High")</f>
        <v>Low</v>
      </c>
      <c r="V2861">
        <v>3</v>
      </c>
      <c r="W2861" t="s">
        <v>23</v>
      </c>
      <c r="X2861" s="1" t="s">
        <v>24</v>
      </c>
      <c r="Y2861">
        <f>IF(Append1[[#This Row],[churn]]="yes", 1,0)</f>
        <v>0</v>
      </c>
      <c r="Z2861" t="str">
        <f>IF(Append1[[#This Row],[total_eve_charge]]&lt;=15,"Low",
IF(Append1[[#This Row],[total_eve_charge]]&lt;=19,"Medium","High"))</f>
        <v>High</v>
      </c>
      <c r="AA2861" s="1" t="str">
        <f>IF(Append1[[#This Row],[total_day_charge]]&gt;30,"Heavy User",
IF(Append1[[#This Row],[total_eve_charge]]&gt;20,"Evening User",
IF(Append1[[#This Row],[total_night_charge]]&gt;10,"Night User","Low User")))</f>
        <v>Evening User</v>
      </c>
    </row>
    <row r="2862" spans="1:27" hidden="1" x14ac:dyDescent="0.3">
      <c r="A2862">
        <v>2111</v>
      </c>
      <c r="B2862" s="1" t="s">
        <v>56</v>
      </c>
      <c r="C2862">
        <v>80</v>
      </c>
      <c r="D2862" s="1" t="s">
        <v>22</v>
      </c>
      <c r="E2862" s="1">
        <v>0</v>
      </c>
      <c r="F2862" s="1" t="s">
        <v>23</v>
      </c>
      <c r="G2862">
        <v>0</v>
      </c>
      <c r="H2862" t="str">
        <f>IF(Append1[[#This Row],[number_vmail_messages]]&lt;=10, "Low",
IF(Append1[[#This Row],[number_vmail_messages]]&lt;=25, "Medium", "High"))</f>
        <v>Low</v>
      </c>
      <c r="I2862">
        <v>197.5</v>
      </c>
      <c r="J2862">
        <v>114</v>
      </c>
      <c r="K2862">
        <v>33.58</v>
      </c>
      <c r="L2862">
        <v>206.9</v>
      </c>
      <c r="M2862">
        <v>119</v>
      </c>
      <c r="N2862">
        <v>17.59</v>
      </c>
      <c r="O2862">
        <v>163.6</v>
      </c>
      <c r="P2862">
        <v>109</v>
      </c>
      <c r="Q2862">
        <v>7.36</v>
      </c>
      <c r="R2862">
        <v>11.3</v>
      </c>
      <c r="S2862">
        <v>4</v>
      </c>
      <c r="T2862">
        <v>3.05</v>
      </c>
      <c r="U2862" t="str">
        <f>IF(Append1[[#This Row],[total_intl_charge]] &lt;= MEDIAN(Append1[total_intl_charge]), "Low", "High")</f>
        <v>High</v>
      </c>
      <c r="V2862">
        <v>1</v>
      </c>
      <c r="W2862" t="s">
        <v>23</v>
      </c>
      <c r="X2862" s="1" t="s">
        <v>23</v>
      </c>
      <c r="Y2862">
        <f>IF(Append1[[#This Row],[churn]]="yes", 1,0)</f>
        <v>0</v>
      </c>
      <c r="Z2862" t="str">
        <f>IF(Append1[[#This Row],[total_eve_charge]]&lt;=15,"Low",
IF(Append1[[#This Row],[total_eve_charge]]&lt;=19,"Medium","High"))</f>
        <v>Medium</v>
      </c>
      <c r="AA2862" s="1" t="str">
        <f>IF(Append1[[#This Row],[total_day_charge]]&gt;30,"Heavy User",
IF(Append1[[#This Row],[total_eve_charge]]&gt;20,"Evening User",
IF(Append1[[#This Row],[total_night_charge]]&gt;10,"Night User","Low User")))</f>
        <v>Heavy User</v>
      </c>
    </row>
    <row r="2863" spans="1:27" hidden="1" x14ac:dyDescent="0.3">
      <c r="A2863">
        <v>2112</v>
      </c>
      <c r="B2863" s="1" t="s">
        <v>63</v>
      </c>
      <c r="C2863">
        <v>157</v>
      </c>
      <c r="D2863" s="1" t="s">
        <v>32</v>
      </c>
      <c r="E2863" s="1">
        <v>0</v>
      </c>
      <c r="F2863" s="1" t="s">
        <v>23</v>
      </c>
      <c r="G2863">
        <v>0</v>
      </c>
      <c r="H2863" t="str">
        <f>IF(Append1[[#This Row],[number_vmail_messages]]&lt;=10, "Low",
IF(Append1[[#This Row],[number_vmail_messages]]&lt;=25, "Medium", "High"))</f>
        <v>Low</v>
      </c>
      <c r="I2863">
        <v>240.2</v>
      </c>
      <c r="J2863">
        <v>67</v>
      </c>
      <c r="K2863">
        <v>40.83</v>
      </c>
      <c r="L2863">
        <v>153</v>
      </c>
      <c r="M2863">
        <v>98</v>
      </c>
      <c r="N2863">
        <v>13.01</v>
      </c>
      <c r="O2863">
        <v>249</v>
      </c>
      <c r="P2863">
        <v>72</v>
      </c>
      <c r="Q2863">
        <v>11.21</v>
      </c>
      <c r="R2863">
        <v>10.199999999999999</v>
      </c>
      <c r="S2863">
        <v>6</v>
      </c>
      <c r="T2863">
        <v>2.75</v>
      </c>
      <c r="U2863" t="str">
        <f>IF(Append1[[#This Row],[total_intl_charge]] &lt;= MEDIAN(Append1[total_intl_charge]), "Low", "High")</f>
        <v>Low</v>
      </c>
      <c r="V2863">
        <v>2</v>
      </c>
      <c r="W2863" t="s">
        <v>23</v>
      </c>
      <c r="X2863" s="1" t="s">
        <v>23</v>
      </c>
      <c r="Y2863">
        <f>IF(Append1[[#This Row],[churn]]="yes", 1,0)</f>
        <v>0</v>
      </c>
      <c r="Z2863" t="str">
        <f>IF(Append1[[#This Row],[total_eve_charge]]&lt;=15,"Low",
IF(Append1[[#This Row],[total_eve_charge]]&lt;=19,"Medium","High"))</f>
        <v>Low</v>
      </c>
      <c r="AA2863" s="1" t="str">
        <f>IF(Append1[[#This Row],[total_day_charge]]&gt;30,"Heavy User",
IF(Append1[[#This Row],[total_eve_charge]]&gt;20,"Evening User",
IF(Append1[[#This Row],[total_night_charge]]&gt;10,"Night User","Low User")))</f>
        <v>Heavy User</v>
      </c>
    </row>
    <row r="2864" spans="1:27" x14ac:dyDescent="0.3">
      <c r="A2864">
        <v>2113</v>
      </c>
      <c r="B2864" s="1" t="s">
        <v>35</v>
      </c>
      <c r="C2864">
        <v>67</v>
      </c>
      <c r="D2864" s="1" t="s">
        <v>26</v>
      </c>
      <c r="E2864" s="1">
        <v>0</v>
      </c>
      <c r="F2864" s="1" t="s">
        <v>24</v>
      </c>
      <c r="G2864">
        <v>30</v>
      </c>
      <c r="H2864" t="str">
        <f>IF(Append1[[#This Row],[number_vmail_messages]]&lt;=10, "Low",
IF(Append1[[#This Row],[number_vmail_messages]]&lt;=25, "Medium", "High"))</f>
        <v>High</v>
      </c>
      <c r="I2864">
        <v>186.2</v>
      </c>
      <c r="J2864">
        <v>117</v>
      </c>
      <c r="K2864">
        <v>31.65</v>
      </c>
      <c r="L2864">
        <v>286.7</v>
      </c>
      <c r="M2864">
        <v>76</v>
      </c>
      <c r="N2864">
        <v>24.37</v>
      </c>
      <c r="O2864">
        <v>164.3</v>
      </c>
      <c r="P2864">
        <v>113</v>
      </c>
      <c r="Q2864">
        <v>7.39</v>
      </c>
      <c r="R2864">
        <v>12.9</v>
      </c>
      <c r="S2864">
        <v>3</v>
      </c>
      <c r="T2864">
        <v>3.48</v>
      </c>
      <c r="U2864" t="str">
        <f>IF(Append1[[#This Row],[total_intl_charge]] &lt;= MEDIAN(Append1[total_intl_charge]), "Low", "High")</f>
        <v>High</v>
      </c>
      <c r="V2864">
        <v>2</v>
      </c>
      <c r="W2864" t="s">
        <v>23</v>
      </c>
      <c r="X2864" s="1" t="s">
        <v>23</v>
      </c>
      <c r="Y2864">
        <f>IF(Append1[[#This Row],[churn]]="yes", 1,0)</f>
        <v>0</v>
      </c>
      <c r="Z2864" t="str">
        <f>IF(Append1[[#This Row],[total_eve_charge]]&lt;=15,"Low",
IF(Append1[[#This Row],[total_eve_charge]]&lt;=19,"Medium","High"))</f>
        <v>High</v>
      </c>
      <c r="AA2864" s="1" t="str">
        <f>IF(Append1[[#This Row],[total_day_charge]]&gt;30,"Heavy User",
IF(Append1[[#This Row],[total_eve_charge]]&gt;20,"Evening User",
IF(Append1[[#This Row],[total_night_charge]]&gt;10,"Night User","Low User")))</f>
        <v>Heavy User</v>
      </c>
    </row>
    <row r="2865" spans="1:27" x14ac:dyDescent="0.3">
      <c r="A2865">
        <v>2114</v>
      </c>
      <c r="B2865" s="1" t="s">
        <v>57</v>
      </c>
      <c r="C2865">
        <v>141</v>
      </c>
      <c r="D2865" s="1" t="s">
        <v>22</v>
      </c>
      <c r="E2865" s="1">
        <v>0</v>
      </c>
      <c r="F2865" s="1" t="s">
        <v>24</v>
      </c>
      <c r="G2865">
        <v>39</v>
      </c>
      <c r="H2865" t="str">
        <f>IF(Append1[[#This Row],[number_vmail_messages]]&lt;=10, "Low",
IF(Append1[[#This Row],[number_vmail_messages]]&lt;=25, "Medium", "High"))</f>
        <v>High</v>
      </c>
      <c r="I2865">
        <v>116.9</v>
      </c>
      <c r="J2865">
        <v>127</v>
      </c>
      <c r="K2865">
        <v>19.87</v>
      </c>
      <c r="L2865">
        <v>276.5</v>
      </c>
      <c r="M2865">
        <v>88</v>
      </c>
      <c r="N2865">
        <v>23.5</v>
      </c>
      <c r="O2865">
        <v>289.89999999999998</v>
      </c>
      <c r="P2865">
        <v>125</v>
      </c>
      <c r="Q2865">
        <v>13.05</v>
      </c>
      <c r="R2865">
        <v>12.3</v>
      </c>
      <c r="S2865">
        <v>2</v>
      </c>
      <c r="T2865">
        <v>3.32</v>
      </c>
      <c r="U2865" t="str">
        <f>IF(Append1[[#This Row],[total_intl_charge]] &lt;= MEDIAN(Append1[total_intl_charge]), "Low", "High")</f>
        <v>High</v>
      </c>
      <c r="V2865">
        <v>0</v>
      </c>
      <c r="W2865" t="s">
        <v>23</v>
      </c>
      <c r="X2865" s="1" t="s">
        <v>23</v>
      </c>
      <c r="Y2865">
        <f>IF(Append1[[#This Row],[churn]]="yes", 1,0)</f>
        <v>0</v>
      </c>
      <c r="Z2865" t="str">
        <f>IF(Append1[[#This Row],[total_eve_charge]]&lt;=15,"Low",
IF(Append1[[#This Row],[total_eve_charge]]&lt;=19,"Medium","High"))</f>
        <v>High</v>
      </c>
      <c r="AA2865" s="1" t="str">
        <f>IF(Append1[[#This Row],[total_day_charge]]&gt;30,"Heavy User",
IF(Append1[[#This Row],[total_eve_charge]]&gt;20,"Evening User",
IF(Append1[[#This Row],[total_night_charge]]&gt;10,"Night User","Low User")))</f>
        <v>Evening User</v>
      </c>
    </row>
    <row r="2866" spans="1:27" x14ac:dyDescent="0.3">
      <c r="A2866">
        <v>2115</v>
      </c>
      <c r="B2866" s="1" t="s">
        <v>55</v>
      </c>
      <c r="C2866">
        <v>79</v>
      </c>
      <c r="D2866" s="1" t="s">
        <v>22</v>
      </c>
      <c r="E2866" s="1">
        <v>0</v>
      </c>
      <c r="F2866" s="1" t="s">
        <v>24</v>
      </c>
      <c r="G2866">
        <v>17</v>
      </c>
      <c r="H2866" t="str">
        <f>IF(Append1[[#This Row],[number_vmail_messages]]&lt;=10, "Low",
IF(Append1[[#This Row],[number_vmail_messages]]&lt;=25, "Medium", "High"))</f>
        <v>Medium</v>
      </c>
      <c r="I2866">
        <v>236.7</v>
      </c>
      <c r="J2866">
        <v>95</v>
      </c>
      <c r="K2866">
        <v>40.24</v>
      </c>
      <c r="L2866">
        <v>263.5</v>
      </c>
      <c r="M2866">
        <v>56</v>
      </c>
      <c r="N2866">
        <v>22.4</v>
      </c>
      <c r="O2866">
        <v>259.60000000000002</v>
      </c>
      <c r="P2866">
        <v>107</v>
      </c>
      <c r="Q2866">
        <v>11.68</v>
      </c>
      <c r="R2866">
        <v>12</v>
      </c>
      <c r="S2866">
        <v>4</v>
      </c>
      <c r="T2866">
        <v>3.24</v>
      </c>
      <c r="U2866" t="str">
        <f>IF(Append1[[#This Row],[total_intl_charge]] &lt;= MEDIAN(Append1[total_intl_charge]), "Low", "High")</f>
        <v>High</v>
      </c>
      <c r="V2866">
        <v>1</v>
      </c>
      <c r="W2866" t="s">
        <v>23</v>
      </c>
      <c r="X2866" s="1" t="s">
        <v>23</v>
      </c>
      <c r="Y2866">
        <f>IF(Append1[[#This Row],[churn]]="yes", 1,0)</f>
        <v>0</v>
      </c>
      <c r="Z2866" t="str">
        <f>IF(Append1[[#This Row],[total_eve_charge]]&lt;=15,"Low",
IF(Append1[[#This Row],[total_eve_charge]]&lt;=19,"Medium","High"))</f>
        <v>High</v>
      </c>
      <c r="AA2866" s="1" t="str">
        <f>IF(Append1[[#This Row],[total_day_charge]]&gt;30,"Heavy User",
IF(Append1[[#This Row],[total_eve_charge]]&gt;20,"Evening User",
IF(Append1[[#This Row],[total_night_charge]]&gt;10,"Night User","Low User")))</f>
        <v>Heavy User</v>
      </c>
    </row>
    <row r="2867" spans="1:27" hidden="1" x14ac:dyDescent="0.3">
      <c r="A2867">
        <v>2116</v>
      </c>
      <c r="B2867" s="1" t="s">
        <v>59</v>
      </c>
      <c r="C2867">
        <v>76</v>
      </c>
      <c r="D2867" s="1" t="s">
        <v>32</v>
      </c>
      <c r="E2867" s="1">
        <v>0</v>
      </c>
      <c r="F2867" s="1" t="s">
        <v>23</v>
      </c>
      <c r="G2867">
        <v>0</v>
      </c>
      <c r="H2867" t="str">
        <f>IF(Append1[[#This Row],[number_vmail_messages]]&lt;=10, "Low",
IF(Append1[[#This Row],[number_vmail_messages]]&lt;=25, "Medium", "High"))</f>
        <v>Low</v>
      </c>
      <c r="I2867">
        <v>173.2</v>
      </c>
      <c r="J2867">
        <v>93</v>
      </c>
      <c r="K2867">
        <v>29.44</v>
      </c>
      <c r="L2867">
        <v>131.19999999999999</v>
      </c>
      <c r="M2867">
        <v>80</v>
      </c>
      <c r="N2867">
        <v>11.15</v>
      </c>
      <c r="O2867">
        <v>170.9</v>
      </c>
      <c r="P2867">
        <v>104</v>
      </c>
      <c r="Q2867">
        <v>7.69</v>
      </c>
      <c r="R2867">
        <v>5.4</v>
      </c>
      <c r="S2867">
        <v>3</v>
      </c>
      <c r="T2867">
        <v>1.46</v>
      </c>
      <c r="U2867" t="str">
        <f>IF(Append1[[#This Row],[total_intl_charge]] &lt;= MEDIAN(Append1[total_intl_charge]), "Low", "High")</f>
        <v>Low</v>
      </c>
      <c r="V2867">
        <v>0</v>
      </c>
      <c r="W2867" t="s">
        <v>23</v>
      </c>
      <c r="X2867" s="1" t="s">
        <v>23</v>
      </c>
      <c r="Y2867">
        <f>IF(Append1[[#This Row],[churn]]="yes", 1,0)</f>
        <v>0</v>
      </c>
      <c r="Z2867" t="str">
        <f>IF(Append1[[#This Row],[total_eve_charge]]&lt;=15,"Low",
IF(Append1[[#This Row],[total_eve_charge]]&lt;=19,"Medium","High"))</f>
        <v>Low</v>
      </c>
      <c r="AA2867" s="1" t="str">
        <f>IF(Append1[[#This Row],[total_day_charge]]&gt;30,"Heavy User",
IF(Append1[[#This Row],[total_eve_charge]]&gt;20,"Evening User",
IF(Append1[[#This Row],[total_night_charge]]&gt;10,"Night User","Low User")))</f>
        <v>Low User</v>
      </c>
    </row>
    <row r="2868" spans="1:27" hidden="1" x14ac:dyDescent="0.3">
      <c r="A2868">
        <v>2117</v>
      </c>
      <c r="B2868" s="1" t="s">
        <v>67</v>
      </c>
      <c r="C2868">
        <v>94</v>
      </c>
      <c r="D2868" s="1" t="s">
        <v>22</v>
      </c>
      <c r="E2868" s="1">
        <v>0</v>
      </c>
      <c r="F2868" s="1" t="s">
        <v>23</v>
      </c>
      <c r="G2868">
        <v>0</v>
      </c>
      <c r="H2868" t="str">
        <f>IF(Append1[[#This Row],[number_vmail_messages]]&lt;=10, "Low",
IF(Append1[[#This Row],[number_vmail_messages]]&lt;=25, "Medium", "High"))</f>
        <v>Low</v>
      </c>
      <c r="I2868">
        <v>181.3</v>
      </c>
      <c r="J2868">
        <v>135</v>
      </c>
      <c r="K2868">
        <v>30.82</v>
      </c>
      <c r="L2868">
        <v>182.4</v>
      </c>
      <c r="M2868">
        <v>108</v>
      </c>
      <c r="N2868">
        <v>15.5</v>
      </c>
      <c r="O2868">
        <v>180.6</v>
      </c>
      <c r="P2868">
        <v>103</v>
      </c>
      <c r="Q2868">
        <v>8.1300000000000008</v>
      </c>
      <c r="R2868">
        <v>6.7</v>
      </c>
      <c r="S2868">
        <v>2</v>
      </c>
      <c r="T2868">
        <v>1.81</v>
      </c>
      <c r="U2868" t="str">
        <f>IF(Append1[[#This Row],[total_intl_charge]] &lt;= MEDIAN(Append1[total_intl_charge]), "Low", "High")</f>
        <v>Low</v>
      </c>
      <c r="V2868">
        <v>0</v>
      </c>
      <c r="W2868" t="s">
        <v>23</v>
      </c>
      <c r="X2868" s="1" t="s">
        <v>23</v>
      </c>
      <c r="Y2868">
        <f>IF(Append1[[#This Row],[churn]]="yes", 1,0)</f>
        <v>0</v>
      </c>
      <c r="Z2868" t="str">
        <f>IF(Append1[[#This Row],[total_eve_charge]]&lt;=15,"Low",
IF(Append1[[#This Row],[total_eve_charge]]&lt;=19,"Medium","High"))</f>
        <v>Medium</v>
      </c>
      <c r="AA2868" s="1" t="str">
        <f>IF(Append1[[#This Row],[total_day_charge]]&gt;30,"Heavy User",
IF(Append1[[#This Row],[total_eve_charge]]&gt;20,"Evening User",
IF(Append1[[#This Row],[total_night_charge]]&gt;10,"Night User","Low User")))</f>
        <v>Heavy User</v>
      </c>
    </row>
    <row r="2869" spans="1:27" hidden="1" x14ac:dyDescent="0.3">
      <c r="A2869">
        <v>2118</v>
      </c>
      <c r="B2869" s="1" t="s">
        <v>61</v>
      </c>
      <c r="C2869">
        <v>143</v>
      </c>
      <c r="D2869" s="1" t="s">
        <v>32</v>
      </c>
      <c r="E2869" s="1">
        <v>0</v>
      </c>
      <c r="F2869" s="1" t="s">
        <v>23</v>
      </c>
      <c r="G2869">
        <v>0</v>
      </c>
      <c r="H2869" t="str">
        <f>IF(Append1[[#This Row],[number_vmail_messages]]&lt;=10, "Low",
IF(Append1[[#This Row],[number_vmail_messages]]&lt;=25, "Medium", "High"))</f>
        <v>Low</v>
      </c>
      <c r="I2869">
        <v>167.8</v>
      </c>
      <c r="J2869">
        <v>72</v>
      </c>
      <c r="K2869">
        <v>28.53</v>
      </c>
      <c r="L2869">
        <v>211</v>
      </c>
      <c r="M2869">
        <v>99</v>
      </c>
      <c r="N2869">
        <v>17.940000000000001</v>
      </c>
      <c r="O2869">
        <v>153.5</v>
      </c>
      <c r="P2869">
        <v>109</v>
      </c>
      <c r="Q2869">
        <v>6.91</v>
      </c>
      <c r="R2869">
        <v>10.5</v>
      </c>
      <c r="S2869">
        <v>6</v>
      </c>
      <c r="T2869">
        <v>2.84</v>
      </c>
      <c r="U2869" t="str">
        <f>IF(Append1[[#This Row],[total_intl_charge]] &lt;= MEDIAN(Append1[total_intl_charge]), "Low", "High")</f>
        <v>High</v>
      </c>
      <c r="V2869">
        <v>4</v>
      </c>
      <c r="W2869" t="s">
        <v>24</v>
      </c>
      <c r="X2869" s="1" t="s">
        <v>23</v>
      </c>
      <c r="Y2869">
        <f>IF(Append1[[#This Row],[churn]]="yes", 1,0)</f>
        <v>1</v>
      </c>
      <c r="Z2869" t="str">
        <f>IF(Append1[[#This Row],[total_eve_charge]]&lt;=15,"Low",
IF(Append1[[#This Row],[total_eve_charge]]&lt;=19,"Medium","High"))</f>
        <v>Medium</v>
      </c>
      <c r="AA2869" s="1" t="str">
        <f>IF(Append1[[#This Row],[total_day_charge]]&gt;30,"Heavy User",
IF(Append1[[#This Row],[total_eve_charge]]&gt;20,"Evening User",
IF(Append1[[#This Row],[total_night_charge]]&gt;10,"Night User","Low User")))</f>
        <v>Low User</v>
      </c>
    </row>
    <row r="2870" spans="1:27" hidden="1" x14ac:dyDescent="0.3">
      <c r="A2870">
        <v>2119</v>
      </c>
      <c r="B2870" s="1" t="s">
        <v>54</v>
      </c>
      <c r="C2870">
        <v>138</v>
      </c>
      <c r="D2870" s="1" t="s">
        <v>22</v>
      </c>
      <c r="E2870" s="1">
        <v>0</v>
      </c>
      <c r="F2870" s="1" t="s">
        <v>23</v>
      </c>
      <c r="G2870">
        <v>0</v>
      </c>
      <c r="H2870" t="str">
        <f>IF(Append1[[#This Row],[number_vmail_messages]]&lt;=10, "Low",
IF(Append1[[#This Row],[number_vmail_messages]]&lt;=25, "Medium", "High"))</f>
        <v>Low</v>
      </c>
      <c r="I2870">
        <v>87.6</v>
      </c>
      <c r="J2870">
        <v>112</v>
      </c>
      <c r="K2870">
        <v>14.89</v>
      </c>
      <c r="L2870">
        <v>266.89999999999998</v>
      </c>
      <c r="M2870">
        <v>107</v>
      </c>
      <c r="N2870">
        <v>22.69</v>
      </c>
      <c r="O2870">
        <v>214.6</v>
      </c>
      <c r="P2870">
        <v>104</v>
      </c>
      <c r="Q2870">
        <v>9.66</v>
      </c>
      <c r="R2870">
        <v>9.8000000000000007</v>
      </c>
      <c r="S2870">
        <v>10</v>
      </c>
      <c r="T2870">
        <v>2.65</v>
      </c>
      <c r="U2870" t="str">
        <f>IF(Append1[[#This Row],[total_intl_charge]] &lt;= MEDIAN(Append1[total_intl_charge]), "Low", "High")</f>
        <v>Low</v>
      </c>
      <c r="V2870">
        <v>2</v>
      </c>
      <c r="W2870" t="s">
        <v>23</v>
      </c>
      <c r="X2870" s="1" t="s">
        <v>23</v>
      </c>
      <c r="Y2870">
        <f>IF(Append1[[#This Row],[churn]]="yes", 1,0)</f>
        <v>0</v>
      </c>
      <c r="Z2870" t="str">
        <f>IF(Append1[[#This Row],[total_eve_charge]]&lt;=15,"Low",
IF(Append1[[#This Row],[total_eve_charge]]&lt;=19,"Medium","High"))</f>
        <v>High</v>
      </c>
      <c r="AA2870" s="1" t="str">
        <f>IF(Append1[[#This Row],[total_day_charge]]&gt;30,"Heavy User",
IF(Append1[[#This Row],[total_eve_charge]]&gt;20,"Evening User",
IF(Append1[[#This Row],[total_night_charge]]&gt;10,"Night User","Low User")))</f>
        <v>Evening User</v>
      </c>
    </row>
    <row r="2871" spans="1:27" hidden="1" x14ac:dyDescent="0.3">
      <c r="A2871">
        <v>2120</v>
      </c>
      <c r="B2871" s="1" t="s">
        <v>49</v>
      </c>
      <c r="C2871">
        <v>73</v>
      </c>
      <c r="D2871" s="1" t="s">
        <v>22</v>
      </c>
      <c r="E2871" s="1">
        <v>0</v>
      </c>
      <c r="F2871" s="1" t="s">
        <v>23</v>
      </c>
      <c r="G2871">
        <v>0</v>
      </c>
      <c r="H2871" t="str">
        <f>IF(Append1[[#This Row],[number_vmail_messages]]&lt;=10, "Low",
IF(Append1[[#This Row],[number_vmail_messages]]&lt;=25, "Medium", "High"))</f>
        <v>Low</v>
      </c>
      <c r="I2871">
        <v>203.3</v>
      </c>
      <c r="J2871">
        <v>45</v>
      </c>
      <c r="K2871">
        <v>34.56</v>
      </c>
      <c r="L2871">
        <v>141.9</v>
      </c>
      <c r="M2871">
        <v>87</v>
      </c>
      <c r="N2871">
        <v>12.06</v>
      </c>
      <c r="O2871">
        <v>200.7</v>
      </c>
      <c r="P2871">
        <v>71</v>
      </c>
      <c r="Q2871">
        <v>9.0299999999999994</v>
      </c>
      <c r="R2871">
        <v>8.5</v>
      </c>
      <c r="S2871">
        <v>6</v>
      </c>
      <c r="T2871">
        <v>2.2999999999999998</v>
      </c>
      <c r="U2871" t="str">
        <f>IF(Append1[[#This Row],[total_intl_charge]] &lt;= MEDIAN(Append1[total_intl_charge]), "Low", "High")</f>
        <v>Low</v>
      </c>
      <c r="V2871">
        <v>0</v>
      </c>
      <c r="W2871" t="s">
        <v>23</v>
      </c>
      <c r="X2871" s="1" t="s">
        <v>23</v>
      </c>
      <c r="Y2871">
        <f>IF(Append1[[#This Row],[churn]]="yes", 1,0)</f>
        <v>0</v>
      </c>
      <c r="Z2871" t="str">
        <f>IF(Append1[[#This Row],[total_eve_charge]]&lt;=15,"Low",
IF(Append1[[#This Row],[total_eve_charge]]&lt;=19,"Medium","High"))</f>
        <v>Low</v>
      </c>
      <c r="AA2871" s="1" t="str">
        <f>IF(Append1[[#This Row],[total_day_charge]]&gt;30,"Heavy User",
IF(Append1[[#This Row],[total_eve_charge]]&gt;20,"Evening User",
IF(Append1[[#This Row],[total_night_charge]]&gt;10,"Night User","Low User")))</f>
        <v>Heavy User</v>
      </c>
    </row>
    <row r="2872" spans="1:27" hidden="1" x14ac:dyDescent="0.3">
      <c r="A2872">
        <v>2121</v>
      </c>
      <c r="B2872" s="1" t="s">
        <v>76</v>
      </c>
      <c r="C2872">
        <v>21</v>
      </c>
      <c r="D2872" s="1" t="s">
        <v>22</v>
      </c>
      <c r="E2872" s="1">
        <v>0</v>
      </c>
      <c r="F2872" s="1" t="s">
        <v>23</v>
      </c>
      <c r="G2872">
        <v>0</v>
      </c>
      <c r="H2872" t="str">
        <f>IF(Append1[[#This Row],[number_vmail_messages]]&lt;=10, "Low",
IF(Append1[[#This Row],[number_vmail_messages]]&lt;=25, "Medium", "High"))</f>
        <v>Low</v>
      </c>
      <c r="I2872">
        <v>92.6</v>
      </c>
      <c r="J2872">
        <v>95</v>
      </c>
      <c r="K2872">
        <v>15.74</v>
      </c>
      <c r="L2872">
        <v>161.9</v>
      </c>
      <c r="M2872">
        <v>70</v>
      </c>
      <c r="N2872">
        <v>13.76</v>
      </c>
      <c r="O2872">
        <v>285</v>
      </c>
      <c r="P2872">
        <v>78</v>
      </c>
      <c r="Q2872">
        <v>12.83</v>
      </c>
      <c r="R2872">
        <v>11.3</v>
      </c>
      <c r="S2872">
        <v>3</v>
      </c>
      <c r="T2872">
        <v>3.05</v>
      </c>
      <c r="U2872" t="str">
        <f>IF(Append1[[#This Row],[total_intl_charge]] &lt;= MEDIAN(Append1[total_intl_charge]), "Low", "High")</f>
        <v>High</v>
      </c>
      <c r="V2872">
        <v>5</v>
      </c>
      <c r="W2872" t="s">
        <v>24</v>
      </c>
      <c r="X2872" s="1" t="s">
        <v>23</v>
      </c>
      <c r="Y2872">
        <f>IF(Append1[[#This Row],[churn]]="yes", 1,0)</f>
        <v>1</v>
      </c>
      <c r="Z2872" t="str">
        <f>IF(Append1[[#This Row],[total_eve_charge]]&lt;=15,"Low",
IF(Append1[[#This Row],[total_eve_charge]]&lt;=19,"Medium","High"))</f>
        <v>Low</v>
      </c>
      <c r="AA2872" s="1" t="str">
        <f>IF(Append1[[#This Row],[total_day_charge]]&gt;30,"Heavy User",
IF(Append1[[#This Row],[total_eve_charge]]&gt;20,"Evening User",
IF(Append1[[#This Row],[total_night_charge]]&gt;10,"Night User","Low User")))</f>
        <v>Night User</v>
      </c>
    </row>
    <row r="2873" spans="1:27" x14ac:dyDescent="0.3">
      <c r="A2873">
        <v>2122</v>
      </c>
      <c r="B2873" s="1" t="s">
        <v>25</v>
      </c>
      <c r="C2873">
        <v>148</v>
      </c>
      <c r="D2873" s="1" t="s">
        <v>22</v>
      </c>
      <c r="E2873" s="1">
        <v>0</v>
      </c>
      <c r="F2873" s="1" t="s">
        <v>24</v>
      </c>
      <c r="G2873">
        <v>21</v>
      </c>
      <c r="H2873" t="str">
        <f>IF(Append1[[#This Row],[number_vmail_messages]]&lt;=10, "Low",
IF(Append1[[#This Row],[number_vmail_messages]]&lt;=25, "Medium", "High"))</f>
        <v>Medium</v>
      </c>
      <c r="I2873">
        <v>262.89999999999998</v>
      </c>
      <c r="J2873">
        <v>135</v>
      </c>
      <c r="K2873">
        <v>44.69</v>
      </c>
      <c r="L2873">
        <v>149.5</v>
      </c>
      <c r="M2873">
        <v>96</v>
      </c>
      <c r="N2873">
        <v>12.71</v>
      </c>
      <c r="O2873">
        <v>140.5</v>
      </c>
      <c r="P2873">
        <v>109</v>
      </c>
      <c r="Q2873">
        <v>6.32</v>
      </c>
      <c r="R2873">
        <v>8.1</v>
      </c>
      <c r="S2873">
        <v>4</v>
      </c>
      <c r="T2873">
        <v>2.19</v>
      </c>
      <c r="U2873" t="str">
        <f>IF(Append1[[#This Row],[total_intl_charge]] &lt;= MEDIAN(Append1[total_intl_charge]), "Low", "High")</f>
        <v>Low</v>
      </c>
      <c r="V2873">
        <v>1</v>
      </c>
      <c r="W2873" t="s">
        <v>23</v>
      </c>
      <c r="X2873" s="1" t="s">
        <v>23</v>
      </c>
      <c r="Y2873">
        <f>IF(Append1[[#This Row],[churn]]="yes", 1,0)</f>
        <v>0</v>
      </c>
      <c r="Z2873" t="str">
        <f>IF(Append1[[#This Row],[total_eve_charge]]&lt;=15,"Low",
IF(Append1[[#This Row],[total_eve_charge]]&lt;=19,"Medium","High"))</f>
        <v>Low</v>
      </c>
      <c r="AA2873" s="1" t="str">
        <f>IF(Append1[[#This Row],[total_day_charge]]&gt;30,"Heavy User",
IF(Append1[[#This Row],[total_eve_charge]]&gt;20,"Evening User",
IF(Append1[[#This Row],[total_night_charge]]&gt;10,"Night User","Low User")))</f>
        <v>Heavy User</v>
      </c>
    </row>
    <row r="2874" spans="1:27" x14ac:dyDescent="0.3">
      <c r="A2874">
        <v>2123</v>
      </c>
      <c r="B2874" s="1" t="s">
        <v>63</v>
      </c>
      <c r="C2874">
        <v>143</v>
      </c>
      <c r="D2874" s="1" t="s">
        <v>32</v>
      </c>
      <c r="E2874" s="1">
        <v>0</v>
      </c>
      <c r="F2874" s="1" t="s">
        <v>24</v>
      </c>
      <c r="G2874">
        <v>22</v>
      </c>
      <c r="H2874" t="str">
        <f>IF(Append1[[#This Row],[number_vmail_messages]]&lt;=10, "Low",
IF(Append1[[#This Row],[number_vmail_messages]]&lt;=25, "Medium", "High"))</f>
        <v>Medium</v>
      </c>
      <c r="I2874">
        <v>141.80000000000001</v>
      </c>
      <c r="J2874">
        <v>116</v>
      </c>
      <c r="K2874">
        <v>24.11</v>
      </c>
      <c r="L2874">
        <v>167.3</v>
      </c>
      <c r="M2874">
        <v>99</v>
      </c>
      <c r="N2874">
        <v>14.22</v>
      </c>
      <c r="O2874">
        <v>178.1</v>
      </c>
      <c r="P2874">
        <v>130</v>
      </c>
      <c r="Q2874">
        <v>8.01</v>
      </c>
      <c r="R2874">
        <v>7.8</v>
      </c>
      <c r="S2874">
        <v>3</v>
      </c>
      <c r="T2874">
        <v>2.11</v>
      </c>
      <c r="U2874" t="str">
        <f>IF(Append1[[#This Row],[total_intl_charge]] &lt;= MEDIAN(Append1[total_intl_charge]), "Low", "High")</f>
        <v>Low</v>
      </c>
      <c r="V2874">
        <v>1</v>
      </c>
      <c r="W2874" t="s">
        <v>23</v>
      </c>
      <c r="X2874" s="1" t="s">
        <v>23</v>
      </c>
      <c r="Y2874">
        <f>IF(Append1[[#This Row],[churn]]="yes", 1,0)</f>
        <v>0</v>
      </c>
      <c r="Z2874" t="str">
        <f>IF(Append1[[#This Row],[total_eve_charge]]&lt;=15,"Low",
IF(Append1[[#This Row],[total_eve_charge]]&lt;=19,"Medium","High"))</f>
        <v>Low</v>
      </c>
      <c r="AA2874" s="1" t="str">
        <f>IF(Append1[[#This Row],[total_day_charge]]&gt;30,"Heavy User",
IF(Append1[[#This Row],[total_eve_charge]]&gt;20,"Evening User",
IF(Append1[[#This Row],[total_night_charge]]&gt;10,"Night User","Low User")))</f>
        <v>Low User</v>
      </c>
    </row>
    <row r="2875" spans="1:27" x14ac:dyDescent="0.3">
      <c r="A2875">
        <v>2124</v>
      </c>
      <c r="B2875" s="1" t="s">
        <v>38</v>
      </c>
      <c r="C2875">
        <v>79</v>
      </c>
      <c r="D2875" s="1" t="s">
        <v>32</v>
      </c>
      <c r="E2875" s="1">
        <v>0</v>
      </c>
      <c r="F2875" s="1" t="s">
        <v>24</v>
      </c>
      <c r="G2875">
        <v>32</v>
      </c>
      <c r="H2875" t="str">
        <f>IF(Append1[[#This Row],[number_vmail_messages]]&lt;=10, "Low",
IF(Append1[[#This Row],[number_vmail_messages]]&lt;=25, "Medium", "High"))</f>
        <v>High</v>
      </c>
      <c r="I2875">
        <v>50.6</v>
      </c>
      <c r="J2875">
        <v>62</v>
      </c>
      <c r="K2875">
        <v>8.6</v>
      </c>
      <c r="L2875">
        <v>201.4</v>
      </c>
      <c r="M2875">
        <v>87</v>
      </c>
      <c r="N2875">
        <v>17.12</v>
      </c>
      <c r="O2875">
        <v>146.80000000000001</v>
      </c>
      <c r="P2875">
        <v>121</v>
      </c>
      <c r="Q2875">
        <v>6.61</v>
      </c>
      <c r="R2875">
        <v>4.2</v>
      </c>
      <c r="S2875">
        <v>4</v>
      </c>
      <c r="T2875">
        <v>1.1299999999999999</v>
      </c>
      <c r="U2875" t="str">
        <f>IF(Append1[[#This Row],[total_intl_charge]] &lt;= MEDIAN(Append1[total_intl_charge]), "Low", "High")</f>
        <v>Low</v>
      </c>
      <c r="V2875">
        <v>2</v>
      </c>
      <c r="W2875" t="s">
        <v>23</v>
      </c>
      <c r="X2875" s="1" t="s">
        <v>23</v>
      </c>
      <c r="Y2875">
        <f>IF(Append1[[#This Row],[churn]]="yes", 1,0)</f>
        <v>0</v>
      </c>
      <c r="Z2875" t="str">
        <f>IF(Append1[[#This Row],[total_eve_charge]]&lt;=15,"Low",
IF(Append1[[#This Row],[total_eve_charge]]&lt;=19,"Medium","High"))</f>
        <v>Medium</v>
      </c>
      <c r="AA2875" s="1" t="str">
        <f>IF(Append1[[#This Row],[total_day_charge]]&gt;30,"Heavy User",
IF(Append1[[#This Row],[total_eve_charge]]&gt;20,"Evening User",
IF(Append1[[#This Row],[total_night_charge]]&gt;10,"Night User","Low User")))</f>
        <v>Low User</v>
      </c>
    </row>
    <row r="2876" spans="1:27" hidden="1" x14ac:dyDescent="0.3">
      <c r="A2876">
        <v>2125</v>
      </c>
      <c r="B2876" s="1" t="s">
        <v>74</v>
      </c>
      <c r="C2876">
        <v>89</v>
      </c>
      <c r="D2876" s="1" t="s">
        <v>22</v>
      </c>
      <c r="E2876" s="1">
        <v>0</v>
      </c>
      <c r="F2876" s="1" t="s">
        <v>23</v>
      </c>
      <c r="G2876">
        <v>0</v>
      </c>
      <c r="H2876" t="str">
        <f>IF(Append1[[#This Row],[number_vmail_messages]]&lt;=10, "Low",
IF(Append1[[#This Row],[number_vmail_messages]]&lt;=25, "Medium", "High"))</f>
        <v>Low</v>
      </c>
      <c r="I2876">
        <v>134.9</v>
      </c>
      <c r="J2876">
        <v>59</v>
      </c>
      <c r="K2876">
        <v>22.93</v>
      </c>
      <c r="L2876">
        <v>156</v>
      </c>
      <c r="M2876">
        <v>152</v>
      </c>
      <c r="N2876">
        <v>13.26</v>
      </c>
      <c r="O2876">
        <v>197.5</v>
      </c>
      <c r="P2876">
        <v>112</v>
      </c>
      <c r="Q2876">
        <v>8.89</v>
      </c>
      <c r="R2876">
        <v>10.199999999999999</v>
      </c>
      <c r="S2876">
        <v>5</v>
      </c>
      <c r="T2876">
        <v>2.75</v>
      </c>
      <c r="U2876" t="str">
        <f>IF(Append1[[#This Row],[total_intl_charge]] &lt;= MEDIAN(Append1[total_intl_charge]), "Low", "High")</f>
        <v>Low</v>
      </c>
      <c r="V2876">
        <v>1</v>
      </c>
      <c r="W2876" t="s">
        <v>23</v>
      </c>
      <c r="X2876" s="1" t="s">
        <v>23</v>
      </c>
      <c r="Y2876">
        <f>IF(Append1[[#This Row],[churn]]="yes", 1,0)</f>
        <v>0</v>
      </c>
      <c r="Z2876" t="str">
        <f>IF(Append1[[#This Row],[total_eve_charge]]&lt;=15,"Low",
IF(Append1[[#This Row],[total_eve_charge]]&lt;=19,"Medium","High"))</f>
        <v>Low</v>
      </c>
      <c r="AA2876" s="1" t="str">
        <f>IF(Append1[[#This Row],[total_day_charge]]&gt;30,"Heavy User",
IF(Append1[[#This Row],[total_eve_charge]]&gt;20,"Evening User",
IF(Append1[[#This Row],[total_night_charge]]&gt;10,"Night User","Low User")))</f>
        <v>Low User</v>
      </c>
    </row>
    <row r="2877" spans="1:27" hidden="1" x14ac:dyDescent="0.3">
      <c r="A2877">
        <v>2126</v>
      </c>
      <c r="B2877" s="1" t="s">
        <v>66</v>
      </c>
      <c r="C2877">
        <v>120</v>
      </c>
      <c r="D2877" s="1" t="s">
        <v>22</v>
      </c>
      <c r="E2877" s="1">
        <v>0</v>
      </c>
      <c r="F2877" s="1" t="s">
        <v>23</v>
      </c>
      <c r="G2877">
        <v>0</v>
      </c>
      <c r="H2877" t="str">
        <f>IF(Append1[[#This Row],[number_vmail_messages]]&lt;=10, "Low",
IF(Append1[[#This Row],[number_vmail_messages]]&lt;=25, "Medium", "High"))</f>
        <v>Low</v>
      </c>
      <c r="I2877">
        <v>252.1</v>
      </c>
      <c r="J2877">
        <v>110</v>
      </c>
      <c r="K2877">
        <v>42.86</v>
      </c>
      <c r="L2877">
        <v>226.1</v>
      </c>
      <c r="M2877">
        <v>103</v>
      </c>
      <c r="N2877">
        <v>19.22</v>
      </c>
      <c r="O2877">
        <v>155.6</v>
      </c>
      <c r="P2877">
        <v>83</v>
      </c>
      <c r="Q2877">
        <v>7</v>
      </c>
      <c r="R2877">
        <v>13.8</v>
      </c>
      <c r="S2877">
        <v>3</v>
      </c>
      <c r="T2877">
        <v>3.73</v>
      </c>
      <c r="U2877" t="str">
        <f>IF(Append1[[#This Row],[total_intl_charge]] &lt;= MEDIAN(Append1[total_intl_charge]), "Low", "High")</f>
        <v>High</v>
      </c>
      <c r="V2877">
        <v>1</v>
      </c>
      <c r="W2877" t="s">
        <v>23</v>
      </c>
      <c r="X2877" s="1" t="s">
        <v>23</v>
      </c>
      <c r="Y2877">
        <f>IF(Append1[[#This Row],[churn]]="yes", 1,0)</f>
        <v>0</v>
      </c>
      <c r="Z2877" t="str">
        <f>IF(Append1[[#This Row],[total_eve_charge]]&lt;=15,"Low",
IF(Append1[[#This Row],[total_eve_charge]]&lt;=19,"Medium","High"))</f>
        <v>High</v>
      </c>
      <c r="AA2877" s="1" t="str">
        <f>IF(Append1[[#This Row],[total_day_charge]]&gt;30,"Heavy User",
IF(Append1[[#This Row],[total_eve_charge]]&gt;20,"Evening User",
IF(Append1[[#This Row],[total_night_charge]]&gt;10,"Night User","Low User")))</f>
        <v>Heavy User</v>
      </c>
    </row>
    <row r="2878" spans="1:27" x14ac:dyDescent="0.3">
      <c r="A2878">
        <v>2127</v>
      </c>
      <c r="B2878" s="1" t="s">
        <v>48</v>
      </c>
      <c r="C2878">
        <v>121</v>
      </c>
      <c r="D2878" s="1" t="s">
        <v>22</v>
      </c>
      <c r="E2878" s="1">
        <v>0</v>
      </c>
      <c r="F2878" s="1" t="s">
        <v>24</v>
      </c>
      <c r="G2878">
        <v>41</v>
      </c>
      <c r="H2878" t="str">
        <f>IF(Append1[[#This Row],[number_vmail_messages]]&lt;=10, "Low",
IF(Append1[[#This Row],[number_vmail_messages]]&lt;=25, "Medium", "High"))</f>
        <v>High</v>
      </c>
      <c r="I2878">
        <v>215.5</v>
      </c>
      <c r="J2878">
        <v>95</v>
      </c>
      <c r="K2878">
        <v>36.64</v>
      </c>
      <c r="L2878">
        <v>241.8</v>
      </c>
      <c r="M2878">
        <v>92</v>
      </c>
      <c r="N2878">
        <v>20.55</v>
      </c>
      <c r="O2878">
        <v>147</v>
      </c>
      <c r="P2878">
        <v>108</v>
      </c>
      <c r="Q2878">
        <v>6.61</v>
      </c>
      <c r="R2878">
        <v>9.6</v>
      </c>
      <c r="S2878">
        <v>3</v>
      </c>
      <c r="T2878">
        <v>2.59</v>
      </c>
      <c r="U2878" t="str">
        <f>IF(Append1[[#This Row],[total_intl_charge]] &lt;= MEDIAN(Append1[total_intl_charge]), "Low", "High")</f>
        <v>Low</v>
      </c>
      <c r="V2878">
        <v>1</v>
      </c>
      <c r="W2878" t="s">
        <v>23</v>
      </c>
      <c r="X2878" s="1" t="s">
        <v>23</v>
      </c>
      <c r="Y2878">
        <f>IF(Append1[[#This Row],[churn]]="yes", 1,0)</f>
        <v>0</v>
      </c>
      <c r="Z2878" t="str">
        <f>IF(Append1[[#This Row],[total_eve_charge]]&lt;=15,"Low",
IF(Append1[[#This Row],[total_eve_charge]]&lt;=19,"Medium","High"))</f>
        <v>High</v>
      </c>
      <c r="AA2878" s="1" t="str">
        <f>IF(Append1[[#This Row],[total_day_charge]]&gt;30,"Heavy User",
IF(Append1[[#This Row],[total_eve_charge]]&gt;20,"Evening User",
IF(Append1[[#This Row],[total_night_charge]]&gt;10,"Night User","Low User")))</f>
        <v>Heavy User</v>
      </c>
    </row>
    <row r="2879" spans="1:27" hidden="1" x14ac:dyDescent="0.3">
      <c r="A2879">
        <v>2128</v>
      </c>
      <c r="B2879" s="1" t="s">
        <v>30</v>
      </c>
      <c r="C2879">
        <v>101</v>
      </c>
      <c r="D2879" s="1" t="s">
        <v>22</v>
      </c>
      <c r="E2879" s="1">
        <v>0</v>
      </c>
      <c r="F2879" s="1" t="s">
        <v>23</v>
      </c>
      <c r="G2879">
        <v>0</v>
      </c>
      <c r="H2879" t="str">
        <f>IF(Append1[[#This Row],[number_vmail_messages]]&lt;=10, "Low",
IF(Append1[[#This Row],[number_vmail_messages]]&lt;=25, "Medium", "High"))</f>
        <v>Low</v>
      </c>
      <c r="I2879">
        <v>124.8</v>
      </c>
      <c r="J2879">
        <v>66</v>
      </c>
      <c r="K2879">
        <v>21.22</v>
      </c>
      <c r="L2879">
        <v>257.2</v>
      </c>
      <c r="M2879">
        <v>85</v>
      </c>
      <c r="N2879">
        <v>21.86</v>
      </c>
      <c r="O2879">
        <v>193.2</v>
      </c>
      <c r="P2879">
        <v>115</v>
      </c>
      <c r="Q2879">
        <v>8.69</v>
      </c>
      <c r="R2879">
        <v>13.4</v>
      </c>
      <c r="S2879">
        <v>4</v>
      </c>
      <c r="T2879">
        <v>3.62</v>
      </c>
      <c r="U2879" t="str">
        <f>IF(Append1[[#This Row],[total_intl_charge]] &lt;= MEDIAN(Append1[total_intl_charge]), "Low", "High")</f>
        <v>High</v>
      </c>
      <c r="V2879">
        <v>0</v>
      </c>
      <c r="W2879" t="s">
        <v>23</v>
      </c>
      <c r="X2879" s="1" t="s">
        <v>23</v>
      </c>
      <c r="Y2879">
        <f>IF(Append1[[#This Row],[churn]]="yes", 1,0)</f>
        <v>0</v>
      </c>
      <c r="Z2879" t="str">
        <f>IF(Append1[[#This Row],[total_eve_charge]]&lt;=15,"Low",
IF(Append1[[#This Row],[total_eve_charge]]&lt;=19,"Medium","High"))</f>
        <v>High</v>
      </c>
      <c r="AA2879" s="1" t="str">
        <f>IF(Append1[[#This Row],[total_day_charge]]&gt;30,"Heavy User",
IF(Append1[[#This Row],[total_eve_charge]]&gt;20,"Evening User",
IF(Append1[[#This Row],[total_night_charge]]&gt;10,"Night User","Low User")))</f>
        <v>Evening User</v>
      </c>
    </row>
    <row r="2880" spans="1:27" hidden="1" x14ac:dyDescent="0.3">
      <c r="A2880">
        <v>2129</v>
      </c>
      <c r="B2880" s="1" t="s">
        <v>57</v>
      </c>
      <c r="C2880">
        <v>168</v>
      </c>
      <c r="D2880" s="1" t="s">
        <v>22</v>
      </c>
      <c r="E2880" s="1">
        <v>0</v>
      </c>
      <c r="F2880" s="1" t="s">
        <v>23</v>
      </c>
      <c r="G2880">
        <v>0</v>
      </c>
      <c r="H2880" t="str">
        <f>IF(Append1[[#This Row],[number_vmail_messages]]&lt;=10, "Low",
IF(Append1[[#This Row],[number_vmail_messages]]&lt;=25, "Medium", "High"))</f>
        <v>Low</v>
      </c>
      <c r="I2880">
        <v>183.2</v>
      </c>
      <c r="J2880">
        <v>131</v>
      </c>
      <c r="K2880">
        <v>31.14</v>
      </c>
      <c r="L2880">
        <v>179.2</v>
      </c>
      <c r="M2880">
        <v>73</v>
      </c>
      <c r="N2880">
        <v>15.23</v>
      </c>
      <c r="O2880">
        <v>292.8</v>
      </c>
      <c r="P2880">
        <v>100</v>
      </c>
      <c r="Q2880">
        <v>13.18</v>
      </c>
      <c r="R2880">
        <v>9.9</v>
      </c>
      <c r="S2880">
        <v>5</v>
      </c>
      <c r="T2880">
        <v>2.67</v>
      </c>
      <c r="U2880" t="str">
        <f>IF(Append1[[#This Row],[total_intl_charge]] &lt;= MEDIAN(Append1[total_intl_charge]), "Low", "High")</f>
        <v>Low</v>
      </c>
      <c r="V2880">
        <v>2</v>
      </c>
      <c r="W2880" t="s">
        <v>23</v>
      </c>
      <c r="X2880" s="1" t="s">
        <v>23</v>
      </c>
      <c r="Y2880">
        <f>IF(Append1[[#This Row],[churn]]="yes", 1,0)</f>
        <v>0</v>
      </c>
      <c r="Z2880" t="str">
        <f>IF(Append1[[#This Row],[total_eve_charge]]&lt;=15,"Low",
IF(Append1[[#This Row],[total_eve_charge]]&lt;=19,"Medium","High"))</f>
        <v>Medium</v>
      </c>
      <c r="AA2880" s="1" t="str">
        <f>IF(Append1[[#This Row],[total_day_charge]]&gt;30,"Heavy User",
IF(Append1[[#This Row],[total_eve_charge]]&gt;20,"Evening User",
IF(Append1[[#This Row],[total_night_charge]]&gt;10,"Night User","Low User")))</f>
        <v>Heavy User</v>
      </c>
    </row>
    <row r="2881" spans="1:27" hidden="1" x14ac:dyDescent="0.3">
      <c r="A2881">
        <v>2130</v>
      </c>
      <c r="B2881" s="1" t="s">
        <v>28</v>
      </c>
      <c r="C2881">
        <v>138</v>
      </c>
      <c r="D2881" s="1" t="s">
        <v>22</v>
      </c>
      <c r="E2881" s="1">
        <v>0</v>
      </c>
      <c r="F2881" s="1" t="s">
        <v>23</v>
      </c>
      <c r="G2881">
        <v>0</v>
      </c>
      <c r="H2881" t="str">
        <f>IF(Append1[[#This Row],[number_vmail_messages]]&lt;=10, "Low",
IF(Append1[[#This Row],[number_vmail_messages]]&lt;=25, "Medium", "High"))</f>
        <v>Low</v>
      </c>
      <c r="I2881">
        <v>230.1</v>
      </c>
      <c r="J2881">
        <v>107</v>
      </c>
      <c r="K2881">
        <v>39.119999999999997</v>
      </c>
      <c r="L2881">
        <v>212</v>
      </c>
      <c r="M2881">
        <v>120</v>
      </c>
      <c r="N2881">
        <v>18.02</v>
      </c>
      <c r="O2881">
        <v>174.9</v>
      </c>
      <c r="P2881">
        <v>119</v>
      </c>
      <c r="Q2881">
        <v>7.87</v>
      </c>
      <c r="R2881">
        <v>13.2</v>
      </c>
      <c r="S2881">
        <v>4</v>
      </c>
      <c r="T2881">
        <v>3.56</v>
      </c>
      <c r="U2881" t="str">
        <f>IF(Append1[[#This Row],[total_intl_charge]] &lt;= MEDIAN(Append1[total_intl_charge]), "Low", "High")</f>
        <v>High</v>
      </c>
      <c r="V2881">
        <v>1</v>
      </c>
      <c r="W2881" t="s">
        <v>23</v>
      </c>
      <c r="X2881" s="1" t="s">
        <v>23</v>
      </c>
      <c r="Y2881">
        <f>IF(Append1[[#This Row],[churn]]="yes", 1,0)</f>
        <v>0</v>
      </c>
      <c r="Z2881" t="str">
        <f>IF(Append1[[#This Row],[total_eve_charge]]&lt;=15,"Low",
IF(Append1[[#This Row],[total_eve_charge]]&lt;=19,"Medium","High"))</f>
        <v>Medium</v>
      </c>
      <c r="AA2881" s="1" t="str">
        <f>IF(Append1[[#This Row],[total_day_charge]]&gt;30,"Heavy User",
IF(Append1[[#This Row],[total_eve_charge]]&gt;20,"Evening User",
IF(Append1[[#This Row],[total_night_charge]]&gt;10,"Night User","Low User")))</f>
        <v>Heavy User</v>
      </c>
    </row>
    <row r="2882" spans="1:27" hidden="1" x14ac:dyDescent="0.3">
      <c r="A2882">
        <v>2131</v>
      </c>
      <c r="B2882" s="1" t="s">
        <v>28</v>
      </c>
      <c r="C2882">
        <v>43</v>
      </c>
      <c r="D2882" s="1" t="s">
        <v>32</v>
      </c>
      <c r="E2882" s="1">
        <v>0</v>
      </c>
      <c r="F2882" s="1" t="s">
        <v>23</v>
      </c>
      <c r="G2882">
        <v>0</v>
      </c>
      <c r="H2882" t="str">
        <f>IF(Append1[[#This Row],[number_vmail_messages]]&lt;=10, "Low",
IF(Append1[[#This Row],[number_vmail_messages]]&lt;=25, "Medium", "High"))</f>
        <v>Low</v>
      </c>
      <c r="I2882">
        <v>135.80000000000001</v>
      </c>
      <c r="J2882">
        <v>125</v>
      </c>
      <c r="K2882">
        <v>23.09</v>
      </c>
      <c r="L2882">
        <v>163.19999999999999</v>
      </c>
      <c r="M2882">
        <v>88</v>
      </c>
      <c r="N2882">
        <v>13.87</v>
      </c>
      <c r="O2882">
        <v>229.8</v>
      </c>
      <c r="P2882">
        <v>106</v>
      </c>
      <c r="Q2882">
        <v>10.34</v>
      </c>
      <c r="R2882">
        <v>12.6</v>
      </c>
      <c r="S2882">
        <v>3</v>
      </c>
      <c r="T2882">
        <v>3.4</v>
      </c>
      <c r="U2882" t="str">
        <f>IF(Append1[[#This Row],[total_intl_charge]] &lt;= MEDIAN(Append1[total_intl_charge]), "Low", "High")</f>
        <v>High</v>
      </c>
      <c r="V2882">
        <v>0</v>
      </c>
      <c r="W2882" t="s">
        <v>23</v>
      </c>
      <c r="X2882" s="1" t="s">
        <v>23</v>
      </c>
      <c r="Y2882">
        <f>IF(Append1[[#This Row],[churn]]="yes", 1,0)</f>
        <v>0</v>
      </c>
      <c r="Z2882" t="str">
        <f>IF(Append1[[#This Row],[total_eve_charge]]&lt;=15,"Low",
IF(Append1[[#This Row],[total_eve_charge]]&lt;=19,"Medium","High"))</f>
        <v>Low</v>
      </c>
      <c r="AA2882" s="1" t="str">
        <f>IF(Append1[[#This Row],[total_day_charge]]&gt;30,"Heavy User",
IF(Append1[[#This Row],[total_eve_charge]]&gt;20,"Evening User",
IF(Append1[[#This Row],[total_night_charge]]&gt;10,"Night User","Low User")))</f>
        <v>Night User</v>
      </c>
    </row>
    <row r="2883" spans="1:27" x14ac:dyDescent="0.3">
      <c r="A2883">
        <v>2132</v>
      </c>
      <c r="B2883" s="1" t="s">
        <v>48</v>
      </c>
      <c r="C2883">
        <v>117</v>
      </c>
      <c r="D2883" s="1" t="s">
        <v>26</v>
      </c>
      <c r="E2883" s="1">
        <v>0</v>
      </c>
      <c r="F2883" s="1" t="s">
        <v>24</v>
      </c>
      <c r="G2883">
        <v>20</v>
      </c>
      <c r="H2883" t="str">
        <f>IF(Append1[[#This Row],[number_vmail_messages]]&lt;=10, "Low",
IF(Append1[[#This Row],[number_vmail_messages]]&lt;=25, "Medium", "High"))</f>
        <v>Medium</v>
      </c>
      <c r="I2883">
        <v>205.7</v>
      </c>
      <c r="J2883">
        <v>98</v>
      </c>
      <c r="K2883">
        <v>34.97</v>
      </c>
      <c r="L2883">
        <v>136.1</v>
      </c>
      <c r="M2883">
        <v>107</v>
      </c>
      <c r="N2883">
        <v>11.57</v>
      </c>
      <c r="O2883">
        <v>159.4</v>
      </c>
      <c r="P2883">
        <v>147</v>
      </c>
      <c r="Q2883">
        <v>7.17</v>
      </c>
      <c r="R2883">
        <v>8.6999999999999993</v>
      </c>
      <c r="S2883">
        <v>3</v>
      </c>
      <c r="T2883">
        <v>2.35</v>
      </c>
      <c r="U2883" t="str">
        <f>IF(Append1[[#This Row],[total_intl_charge]] &lt;= MEDIAN(Append1[total_intl_charge]), "Low", "High")</f>
        <v>Low</v>
      </c>
      <c r="V2883">
        <v>2</v>
      </c>
      <c r="W2883" t="s">
        <v>23</v>
      </c>
      <c r="X2883" s="1" t="s">
        <v>23</v>
      </c>
      <c r="Y2883">
        <f>IF(Append1[[#This Row],[churn]]="yes", 1,0)</f>
        <v>0</v>
      </c>
      <c r="Z2883" t="str">
        <f>IF(Append1[[#This Row],[total_eve_charge]]&lt;=15,"Low",
IF(Append1[[#This Row],[total_eve_charge]]&lt;=19,"Medium","High"))</f>
        <v>Low</v>
      </c>
      <c r="AA2883" s="1" t="str">
        <f>IF(Append1[[#This Row],[total_day_charge]]&gt;30,"Heavy User",
IF(Append1[[#This Row],[total_eve_charge]]&gt;20,"Evening User",
IF(Append1[[#This Row],[total_night_charge]]&gt;10,"Night User","Low User")))</f>
        <v>Heavy User</v>
      </c>
    </row>
    <row r="2884" spans="1:27" hidden="1" x14ac:dyDescent="0.3">
      <c r="A2884">
        <v>2133</v>
      </c>
      <c r="B2884" s="1" t="s">
        <v>76</v>
      </c>
      <c r="C2884">
        <v>108</v>
      </c>
      <c r="D2884" s="1" t="s">
        <v>32</v>
      </c>
      <c r="E2884" s="1">
        <v>0</v>
      </c>
      <c r="F2884" s="1" t="s">
        <v>23</v>
      </c>
      <c r="G2884">
        <v>0</v>
      </c>
      <c r="H2884" t="str">
        <f>IF(Append1[[#This Row],[number_vmail_messages]]&lt;=10, "Low",
IF(Append1[[#This Row],[number_vmail_messages]]&lt;=25, "Medium", "High"))</f>
        <v>Low</v>
      </c>
      <c r="I2884">
        <v>73.8</v>
      </c>
      <c r="J2884">
        <v>105</v>
      </c>
      <c r="K2884">
        <v>12.55</v>
      </c>
      <c r="L2884">
        <v>143.4</v>
      </c>
      <c r="M2884">
        <v>114</v>
      </c>
      <c r="N2884">
        <v>12.19</v>
      </c>
      <c r="O2884">
        <v>170.2</v>
      </c>
      <c r="P2884">
        <v>98</v>
      </c>
      <c r="Q2884">
        <v>7.66</v>
      </c>
      <c r="R2884">
        <v>10.9</v>
      </c>
      <c r="S2884">
        <v>3</v>
      </c>
      <c r="T2884">
        <v>2.94</v>
      </c>
      <c r="U2884" t="str">
        <f>IF(Append1[[#This Row],[total_intl_charge]] &lt;= MEDIAN(Append1[total_intl_charge]), "Low", "High")</f>
        <v>High</v>
      </c>
      <c r="V2884">
        <v>2</v>
      </c>
      <c r="W2884" t="s">
        <v>23</v>
      </c>
      <c r="X2884" s="1" t="s">
        <v>23</v>
      </c>
      <c r="Y2884">
        <f>IF(Append1[[#This Row],[churn]]="yes", 1,0)</f>
        <v>0</v>
      </c>
      <c r="Z2884" t="str">
        <f>IF(Append1[[#This Row],[total_eve_charge]]&lt;=15,"Low",
IF(Append1[[#This Row],[total_eve_charge]]&lt;=19,"Medium","High"))</f>
        <v>Low</v>
      </c>
      <c r="AA2884" s="1" t="str">
        <f>IF(Append1[[#This Row],[total_day_charge]]&gt;30,"Heavy User",
IF(Append1[[#This Row],[total_eve_charge]]&gt;20,"Evening User",
IF(Append1[[#This Row],[total_night_charge]]&gt;10,"Night User","Low User")))</f>
        <v>Low User</v>
      </c>
    </row>
    <row r="2885" spans="1:27" hidden="1" x14ac:dyDescent="0.3">
      <c r="A2885">
        <v>2134</v>
      </c>
      <c r="B2885" s="1" t="s">
        <v>56</v>
      </c>
      <c r="C2885">
        <v>118</v>
      </c>
      <c r="D2885" s="1" t="s">
        <v>32</v>
      </c>
      <c r="E2885" s="1">
        <v>0</v>
      </c>
      <c r="F2885" s="1" t="s">
        <v>23</v>
      </c>
      <c r="G2885">
        <v>0</v>
      </c>
      <c r="H2885" t="str">
        <f>IF(Append1[[#This Row],[number_vmail_messages]]&lt;=10, "Low",
IF(Append1[[#This Row],[number_vmail_messages]]&lt;=25, "Medium", "High"))</f>
        <v>Low</v>
      </c>
      <c r="I2885">
        <v>189.3</v>
      </c>
      <c r="J2885">
        <v>119</v>
      </c>
      <c r="K2885">
        <v>32.18</v>
      </c>
      <c r="L2885">
        <v>233.5</v>
      </c>
      <c r="M2885">
        <v>112</v>
      </c>
      <c r="N2885">
        <v>19.850000000000001</v>
      </c>
      <c r="O2885">
        <v>270.89999999999998</v>
      </c>
      <c r="P2885">
        <v>104</v>
      </c>
      <c r="Q2885">
        <v>12.19</v>
      </c>
      <c r="R2885">
        <v>10</v>
      </c>
      <c r="S2885">
        <v>1</v>
      </c>
      <c r="T2885">
        <v>2.7</v>
      </c>
      <c r="U2885" t="str">
        <f>IF(Append1[[#This Row],[total_intl_charge]] &lt;= MEDIAN(Append1[total_intl_charge]), "Low", "High")</f>
        <v>Low</v>
      </c>
      <c r="V2885">
        <v>2</v>
      </c>
      <c r="W2885" t="s">
        <v>23</v>
      </c>
      <c r="X2885" s="1" t="s">
        <v>23</v>
      </c>
      <c r="Y2885">
        <f>IF(Append1[[#This Row],[churn]]="yes", 1,0)</f>
        <v>0</v>
      </c>
      <c r="Z2885" t="str">
        <f>IF(Append1[[#This Row],[total_eve_charge]]&lt;=15,"Low",
IF(Append1[[#This Row],[total_eve_charge]]&lt;=19,"Medium","High"))</f>
        <v>High</v>
      </c>
      <c r="AA2885" s="1" t="str">
        <f>IF(Append1[[#This Row],[total_day_charge]]&gt;30,"Heavy User",
IF(Append1[[#This Row],[total_eve_charge]]&gt;20,"Evening User",
IF(Append1[[#This Row],[total_night_charge]]&gt;10,"Night User","Low User")))</f>
        <v>Heavy User</v>
      </c>
    </row>
    <row r="2886" spans="1:27" hidden="1" x14ac:dyDescent="0.3">
      <c r="A2886">
        <v>2135</v>
      </c>
      <c r="B2886" s="1" t="s">
        <v>67</v>
      </c>
      <c r="C2886">
        <v>169</v>
      </c>
      <c r="D2886" s="1" t="s">
        <v>32</v>
      </c>
      <c r="E2886" s="1">
        <v>0</v>
      </c>
      <c r="F2886" s="1" t="s">
        <v>23</v>
      </c>
      <c r="G2886">
        <v>0</v>
      </c>
      <c r="H2886" t="str">
        <f>IF(Append1[[#This Row],[number_vmail_messages]]&lt;=10, "Low",
IF(Append1[[#This Row],[number_vmail_messages]]&lt;=25, "Medium", "High"))</f>
        <v>Low</v>
      </c>
      <c r="I2886">
        <v>147.19999999999999</v>
      </c>
      <c r="J2886">
        <v>115</v>
      </c>
      <c r="K2886">
        <v>25.02</v>
      </c>
      <c r="L2886">
        <v>161.9</v>
      </c>
      <c r="M2886">
        <v>123</v>
      </c>
      <c r="N2886">
        <v>13.76</v>
      </c>
      <c r="O2886">
        <v>142.1</v>
      </c>
      <c r="P2886">
        <v>103</v>
      </c>
      <c r="Q2886">
        <v>6.39</v>
      </c>
      <c r="R2886">
        <v>7.2</v>
      </c>
      <c r="S2886">
        <v>6</v>
      </c>
      <c r="T2886">
        <v>1.94</v>
      </c>
      <c r="U2886" t="str">
        <f>IF(Append1[[#This Row],[total_intl_charge]] &lt;= MEDIAN(Append1[total_intl_charge]), "Low", "High")</f>
        <v>Low</v>
      </c>
      <c r="V2886">
        <v>3</v>
      </c>
      <c r="W2886" t="s">
        <v>23</v>
      </c>
      <c r="X2886" s="1" t="s">
        <v>23</v>
      </c>
      <c r="Y2886">
        <f>IF(Append1[[#This Row],[churn]]="yes", 1,0)</f>
        <v>0</v>
      </c>
      <c r="Z2886" t="str">
        <f>IF(Append1[[#This Row],[total_eve_charge]]&lt;=15,"Low",
IF(Append1[[#This Row],[total_eve_charge]]&lt;=19,"Medium","High"))</f>
        <v>Low</v>
      </c>
      <c r="AA2886" s="1" t="str">
        <f>IF(Append1[[#This Row],[total_day_charge]]&gt;30,"Heavy User",
IF(Append1[[#This Row],[total_eve_charge]]&gt;20,"Evening User",
IF(Append1[[#This Row],[total_night_charge]]&gt;10,"Night User","Low User")))</f>
        <v>Low User</v>
      </c>
    </row>
    <row r="2887" spans="1:27" x14ac:dyDescent="0.3">
      <c r="A2887">
        <v>2136</v>
      </c>
      <c r="B2887" s="1" t="s">
        <v>54</v>
      </c>
      <c r="C2887">
        <v>62</v>
      </c>
      <c r="D2887" s="1" t="s">
        <v>32</v>
      </c>
      <c r="E2887" s="1">
        <v>0</v>
      </c>
      <c r="F2887" s="1" t="s">
        <v>24</v>
      </c>
      <c r="G2887">
        <v>42</v>
      </c>
      <c r="H2887" t="str">
        <f>IF(Append1[[#This Row],[number_vmail_messages]]&lt;=10, "Low",
IF(Append1[[#This Row],[number_vmail_messages]]&lt;=25, "Medium", "High"))</f>
        <v>High</v>
      </c>
      <c r="I2887">
        <v>137.30000000000001</v>
      </c>
      <c r="J2887">
        <v>95</v>
      </c>
      <c r="K2887">
        <v>23.34</v>
      </c>
      <c r="L2887">
        <v>184.2</v>
      </c>
      <c r="M2887">
        <v>94</v>
      </c>
      <c r="N2887">
        <v>15.66</v>
      </c>
      <c r="O2887">
        <v>231.4</v>
      </c>
      <c r="P2887">
        <v>70</v>
      </c>
      <c r="Q2887">
        <v>10.41</v>
      </c>
      <c r="R2887">
        <v>10.199999999999999</v>
      </c>
      <c r="S2887">
        <v>3</v>
      </c>
      <c r="T2887">
        <v>2.75</v>
      </c>
      <c r="U2887" t="str">
        <f>IF(Append1[[#This Row],[total_intl_charge]] &lt;= MEDIAN(Append1[total_intl_charge]), "Low", "High")</f>
        <v>Low</v>
      </c>
      <c r="V2887">
        <v>0</v>
      </c>
      <c r="W2887" t="s">
        <v>23</v>
      </c>
      <c r="X2887" s="1" t="s">
        <v>23</v>
      </c>
      <c r="Y2887">
        <f>IF(Append1[[#This Row],[churn]]="yes", 1,0)</f>
        <v>0</v>
      </c>
      <c r="Z2887" t="str">
        <f>IF(Append1[[#This Row],[total_eve_charge]]&lt;=15,"Low",
IF(Append1[[#This Row],[total_eve_charge]]&lt;=19,"Medium","High"))</f>
        <v>Medium</v>
      </c>
      <c r="AA2887" s="1" t="str">
        <f>IF(Append1[[#This Row],[total_day_charge]]&gt;30,"Heavy User",
IF(Append1[[#This Row],[total_eve_charge]]&gt;20,"Evening User",
IF(Append1[[#This Row],[total_night_charge]]&gt;10,"Night User","Low User")))</f>
        <v>Night User</v>
      </c>
    </row>
    <row r="2888" spans="1:27" hidden="1" x14ac:dyDescent="0.3">
      <c r="A2888">
        <v>2137</v>
      </c>
      <c r="B2888" s="1" t="s">
        <v>44</v>
      </c>
      <c r="C2888">
        <v>86</v>
      </c>
      <c r="D2888" s="1" t="s">
        <v>26</v>
      </c>
      <c r="E2888" s="1">
        <v>0</v>
      </c>
      <c r="F2888" s="1" t="s">
        <v>23</v>
      </c>
      <c r="G2888">
        <v>0</v>
      </c>
      <c r="H2888" t="str">
        <f>IF(Append1[[#This Row],[number_vmail_messages]]&lt;=10, "Low",
IF(Append1[[#This Row],[number_vmail_messages]]&lt;=25, "Medium", "High"))</f>
        <v>Low</v>
      </c>
      <c r="I2888">
        <v>70.7</v>
      </c>
      <c r="J2888">
        <v>125</v>
      </c>
      <c r="K2888">
        <v>12.02</v>
      </c>
      <c r="L2888">
        <v>211</v>
      </c>
      <c r="M2888">
        <v>113</v>
      </c>
      <c r="N2888">
        <v>17.940000000000001</v>
      </c>
      <c r="O2888">
        <v>174.6</v>
      </c>
      <c r="P2888">
        <v>107</v>
      </c>
      <c r="Q2888">
        <v>7.86</v>
      </c>
      <c r="R2888">
        <v>0</v>
      </c>
      <c r="S2888">
        <v>0</v>
      </c>
      <c r="T2888">
        <v>0</v>
      </c>
      <c r="U2888" t="str">
        <f>IF(Append1[[#This Row],[total_intl_charge]] &lt;= MEDIAN(Append1[total_intl_charge]), "Low", "High")</f>
        <v>Low</v>
      </c>
      <c r="V2888">
        <v>2</v>
      </c>
      <c r="W2888" t="s">
        <v>23</v>
      </c>
      <c r="X2888" s="1" t="s">
        <v>23</v>
      </c>
      <c r="Y2888">
        <f>IF(Append1[[#This Row],[churn]]="yes", 1,0)</f>
        <v>0</v>
      </c>
      <c r="Z2888" t="str">
        <f>IF(Append1[[#This Row],[total_eve_charge]]&lt;=15,"Low",
IF(Append1[[#This Row],[total_eve_charge]]&lt;=19,"Medium","High"))</f>
        <v>Medium</v>
      </c>
      <c r="AA2888" s="1" t="str">
        <f>IF(Append1[[#This Row],[total_day_charge]]&gt;30,"Heavy User",
IF(Append1[[#This Row],[total_eve_charge]]&gt;20,"Evening User",
IF(Append1[[#This Row],[total_night_charge]]&gt;10,"Night User","Low User")))</f>
        <v>Low User</v>
      </c>
    </row>
    <row r="2889" spans="1:27" hidden="1" x14ac:dyDescent="0.3">
      <c r="A2889">
        <v>2138</v>
      </c>
      <c r="B2889" s="1" t="s">
        <v>56</v>
      </c>
      <c r="C2889">
        <v>44</v>
      </c>
      <c r="D2889" s="1" t="s">
        <v>32</v>
      </c>
      <c r="E2889" s="1">
        <v>0</v>
      </c>
      <c r="F2889" s="1" t="s">
        <v>23</v>
      </c>
      <c r="G2889">
        <v>0</v>
      </c>
      <c r="H2889" t="str">
        <f>IF(Append1[[#This Row],[number_vmail_messages]]&lt;=10, "Low",
IF(Append1[[#This Row],[number_vmail_messages]]&lt;=25, "Medium", "High"))</f>
        <v>Low</v>
      </c>
      <c r="I2889">
        <v>204.6</v>
      </c>
      <c r="J2889">
        <v>117</v>
      </c>
      <c r="K2889">
        <v>34.78</v>
      </c>
      <c r="L2889">
        <v>205.2</v>
      </c>
      <c r="M2889">
        <v>94</v>
      </c>
      <c r="N2889">
        <v>17.440000000000001</v>
      </c>
      <c r="O2889">
        <v>164.6</v>
      </c>
      <c r="P2889">
        <v>84</v>
      </c>
      <c r="Q2889">
        <v>7.41</v>
      </c>
      <c r="R2889">
        <v>10.7</v>
      </c>
      <c r="S2889">
        <v>5</v>
      </c>
      <c r="T2889">
        <v>2.89</v>
      </c>
      <c r="U2889" t="str">
        <f>IF(Append1[[#This Row],[total_intl_charge]] &lt;= MEDIAN(Append1[total_intl_charge]), "Low", "High")</f>
        <v>High</v>
      </c>
      <c r="V2889">
        <v>0</v>
      </c>
      <c r="W2889" t="s">
        <v>23</v>
      </c>
      <c r="X2889" s="1" t="s">
        <v>23</v>
      </c>
      <c r="Y2889">
        <f>IF(Append1[[#This Row],[churn]]="yes", 1,0)</f>
        <v>0</v>
      </c>
      <c r="Z2889" t="str">
        <f>IF(Append1[[#This Row],[total_eve_charge]]&lt;=15,"Low",
IF(Append1[[#This Row],[total_eve_charge]]&lt;=19,"Medium","High"))</f>
        <v>Medium</v>
      </c>
      <c r="AA2889" s="1" t="str">
        <f>IF(Append1[[#This Row],[total_day_charge]]&gt;30,"Heavy User",
IF(Append1[[#This Row],[total_eve_charge]]&gt;20,"Evening User",
IF(Append1[[#This Row],[total_night_charge]]&gt;10,"Night User","Low User")))</f>
        <v>Heavy User</v>
      </c>
    </row>
    <row r="2890" spans="1:27" hidden="1" x14ac:dyDescent="0.3">
      <c r="A2890">
        <v>2139</v>
      </c>
      <c r="B2890" s="1" t="s">
        <v>55</v>
      </c>
      <c r="C2890">
        <v>111</v>
      </c>
      <c r="D2890" s="1" t="s">
        <v>26</v>
      </c>
      <c r="E2890" s="1">
        <v>0</v>
      </c>
      <c r="F2890" s="1" t="s">
        <v>23</v>
      </c>
      <c r="G2890">
        <v>0</v>
      </c>
      <c r="H2890" t="str">
        <f>IF(Append1[[#This Row],[number_vmail_messages]]&lt;=10, "Low",
IF(Append1[[#This Row],[number_vmail_messages]]&lt;=25, "Medium", "High"))</f>
        <v>Low</v>
      </c>
      <c r="I2890">
        <v>123.1</v>
      </c>
      <c r="J2890">
        <v>88</v>
      </c>
      <c r="K2890">
        <v>20.93</v>
      </c>
      <c r="L2890">
        <v>213.9</v>
      </c>
      <c r="M2890">
        <v>84</v>
      </c>
      <c r="N2890">
        <v>18.18</v>
      </c>
      <c r="O2890">
        <v>184.9</v>
      </c>
      <c r="P2890">
        <v>88</v>
      </c>
      <c r="Q2890">
        <v>8.32</v>
      </c>
      <c r="R2890">
        <v>12</v>
      </c>
      <c r="S2890">
        <v>2</v>
      </c>
      <c r="T2890">
        <v>3.24</v>
      </c>
      <c r="U2890" t="str">
        <f>IF(Append1[[#This Row],[total_intl_charge]] &lt;= MEDIAN(Append1[total_intl_charge]), "Low", "High")</f>
        <v>High</v>
      </c>
      <c r="V2890">
        <v>5</v>
      </c>
      <c r="W2890" t="s">
        <v>24</v>
      </c>
      <c r="X2890" s="1" t="s">
        <v>23</v>
      </c>
      <c r="Y2890">
        <f>IF(Append1[[#This Row],[churn]]="yes", 1,0)</f>
        <v>1</v>
      </c>
      <c r="Z2890" t="str">
        <f>IF(Append1[[#This Row],[total_eve_charge]]&lt;=15,"Low",
IF(Append1[[#This Row],[total_eve_charge]]&lt;=19,"Medium","High"))</f>
        <v>Medium</v>
      </c>
      <c r="AA2890" s="1" t="str">
        <f>IF(Append1[[#This Row],[total_day_charge]]&gt;30,"Heavy User",
IF(Append1[[#This Row],[total_eve_charge]]&gt;20,"Evening User",
IF(Append1[[#This Row],[total_night_charge]]&gt;10,"Night User","Low User")))</f>
        <v>Low User</v>
      </c>
    </row>
    <row r="2891" spans="1:27" x14ac:dyDescent="0.3">
      <c r="A2891">
        <v>2140</v>
      </c>
      <c r="B2891" s="1" t="s">
        <v>42</v>
      </c>
      <c r="C2891">
        <v>127</v>
      </c>
      <c r="D2891" s="1" t="s">
        <v>26</v>
      </c>
      <c r="E2891" s="1">
        <v>0</v>
      </c>
      <c r="F2891" s="1" t="s">
        <v>24</v>
      </c>
      <c r="G2891">
        <v>19</v>
      </c>
      <c r="H2891" t="str">
        <f>IF(Append1[[#This Row],[number_vmail_messages]]&lt;=10, "Low",
IF(Append1[[#This Row],[number_vmail_messages]]&lt;=25, "Medium", "High"))</f>
        <v>Medium</v>
      </c>
      <c r="I2891">
        <v>129.69999999999999</v>
      </c>
      <c r="J2891">
        <v>115</v>
      </c>
      <c r="K2891">
        <v>22.05</v>
      </c>
      <c r="L2891">
        <v>160.80000000000001</v>
      </c>
      <c r="M2891">
        <v>101</v>
      </c>
      <c r="N2891">
        <v>13.67</v>
      </c>
      <c r="O2891">
        <v>265</v>
      </c>
      <c r="P2891">
        <v>63</v>
      </c>
      <c r="Q2891">
        <v>11.93</v>
      </c>
      <c r="R2891">
        <v>12.2</v>
      </c>
      <c r="S2891">
        <v>3</v>
      </c>
      <c r="T2891">
        <v>3.29</v>
      </c>
      <c r="U2891" t="str">
        <f>IF(Append1[[#This Row],[total_intl_charge]] &lt;= MEDIAN(Append1[total_intl_charge]), "Low", "High")</f>
        <v>High</v>
      </c>
      <c r="V2891">
        <v>2</v>
      </c>
      <c r="W2891" t="s">
        <v>23</v>
      </c>
      <c r="X2891" s="1" t="s">
        <v>23</v>
      </c>
      <c r="Y2891">
        <f>IF(Append1[[#This Row],[churn]]="yes", 1,0)</f>
        <v>0</v>
      </c>
      <c r="Z2891" t="str">
        <f>IF(Append1[[#This Row],[total_eve_charge]]&lt;=15,"Low",
IF(Append1[[#This Row],[total_eve_charge]]&lt;=19,"Medium","High"))</f>
        <v>Low</v>
      </c>
      <c r="AA2891" s="1" t="str">
        <f>IF(Append1[[#This Row],[total_day_charge]]&gt;30,"Heavy User",
IF(Append1[[#This Row],[total_eve_charge]]&gt;20,"Evening User",
IF(Append1[[#This Row],[total_night_charge]]&gt;10,"Night User","Low User")))</f>
        <v>Night User</v>
      </c>
    </row>
    <row r="2892" spans="1:27" hidden="1" x14ac:dyDescent="0.3">
      <c r="A2892">
        <v>2141</v>
      </c>
      <c r="B2892" s="1" t="s">
        <v>30</v>
      </c>
      <c r="C2892">
        <v>151</v>
      </c>
      <c r="D2892" s="1" t="s">
        <v>22</v>
      </c>
      <c r="E2892" s="1">
        <v>1</v>
      </c>
      <c r="F2892" s="1" t="s">
        <v>23</v>
      </c>
      <c r="G2892">
        <v>0</v>
      </c>
      <c r="H2892" t="str">
        <f>IF(Append1[[#This Row],[number_vmail_messages]]&lt;=10, "Low",
IF(Append1[[#This Row],[number_vmail_messages]]&lt;=25, "Medium", "High"))</f>
        <v>Low</v>
      </c>
      <c r="I2892">
        <v>198.7</v>
      </c>
      <c r="J2892">
        <v>70</v>
      </c>
      <c r="K2892">
        <v>33.78</v>
      </c>
      <c r="L2892">
        <v>209.5</v>
      </c>
      <c r="M2892">
        <v>106</v>
      </c>
      <c r="N2892">
        <v>17.809999999999999</v>
      </c>
      <c r="O2892">
        <v>281.89999999999998</v>
      </c>
      <c r="P2892">
        <v>126</v>
      </c>
      <c r="Q2892">
        <v>12.69</v>
      </c>
      <c r="R2892">
        <v>12.4</v>
      </c>
      <c r="S2892">
        <v>4</v>
      </c>
      <c r="T2892">
        <v>3.35</v>
      </c>
      <c r="U2892" t="str">
        <f>IF(Append1[[#This Row],[total_intl_charge]] &lt;= MEDIAN(Append1[total_intl_charge]), "Low", "High")</f>
        <v>High</v>
      </c>
      <c r="V2892">
        <v>0</v>
      </c>
      <c r="W2892" t="s">
        <v>23</v>
      </c>
      <c r="X2892" s="1" t="s">
        <v>24</v>
      </c>
      <c r="Y2892">
        <f>IF(Append1[[#This Row],[churn]]="yes", 1,0)</f>
        <v>0</v>
      </c>
      <c r="Z2892" t="str">
        <f>IF(Append1[[#This Row],[total_eve_charge]]&lt;=15,"Low",
IF(Append1[[#This Row],[total_eve_charge]]&lt;=19,"Medium","High"))</f>
        <v>Medium</v>
      </c>
      <c r="AA2892" s="1" t="str">
        <f>IF(Append1[[#This Row],[total_day_charge]]&gt;30,"Heavy User",
IF(Append1[[#This Row],[total_eve_charge]]&gt;20,"Evening User",
IF(Append1[[#This Row],[total_night_charge]]&gt;10,"Night User","Low User")))</f>
        <v>Heavy User</v>
      </c>
    </row>
    <row r="2893" spans="1:27" hidden="1" x14ac:dyDescent="0.3">
      <c r="A2893">
        <v>2142</v>
      </c>
      <c r="B2893" s="1" t="s">
        <v>31</v>
      </c>
      <c r="C2893">
        <v>53</v>
      </c>
      <c r="D2893" s="1" t="s">
        <v>22</v>
      </c>
      <c r="E2893" s="1">
        <v>0</v>
      </c>
      <c r="F2893" s="1" t="s">
        <v>23</v>
      </c>
      <c r="G2893">
        <v>0</v>
      </c>
      <c r="H2893" t="str">
        <f>IF(Append1[[#This Row],[number_vmail_messages]]&lt;=10, "Low",
IF(Append1[[#This Row],[number_vmail_messages]]&lt;=25, "Medium", "High"))</f>
        <v>Low</v>
      </c>
      <c r="I2893">
        <v>145.1</v>
      </c>
      <c r="J2893">
        <v>116</v>
      </c>
      <c r="K2893">
        <v>24.67</v>
      </c>
      <c r="L2893">
        <v>233.7</v>
      </c>
      <c r="M2893">
        <v>82</v>
      </c>
      <c r="N2893">
        <v>19.86</v>
      </c>
      <c r="O2893">
        <v>208.7</v>
      </c>
      <c r="P2893">
        <v>95</v>
      </c>
      <c r="Q2893">
        <v>9.39</v>
      </c>
      <c r="R2893">
        <v>7.9</v>
      </c>
      <c r="S2893">
        <v>5</v>
      </c>
      <c r="T2893">
        <v>2.13</v>
      </c>
      <c r="U2893" t="str">
        <f>IF(Append1[[#This Row],[total_intl_charge]] &lt;= MEDIAN(Append1[total_intl_charge]), "Low", "High")</f>
        <v>Low</v>
      </c>
      <c r="V2893">
        <v>2</v>
      </c>
      <c r="W2893" t="s">
        <v>23</v>
      </c>
      <c r="X2893" s="1" t="s">
        <v>23</v>
      </c>
      <c r="Y2893">
        <f>IF(Append1[[#This Row],[churn]]="yes", 1,0)</f>
        <v>0</v>
      </c>
      <c r="Z2893" t="str">
        <f>IF(Append1[[#This Row],[total_eve_charge]]&lt;=15,"Low",
IF(Append1[[#This Row],[total_eve_charge]]&lt;=19,"Medium","High"))</f>
        <v>High</v>
      </c>
      <c r="AA2893" s="1" t="str">
        <f>IF(Append1[[#This Row],[total_day_charge]]&gt;30,"Heavy User",
IF(Append1[[#This Row],[total_eve_charge]]&gt;20,"Evening User",
IF(Append1[[#This Row],[total_night_charge]]&gt;10,"Night User","Low User")))</f>
        <v>Low User</v>
      </c>
    </row>
    <row r="2894" spans="1:27" hidden="1" x14ac:dyDescent="0.3">
      <c r="A2894">
        <v>2143</v>
      </c>
      <c r="B2894" s="1" t="s">
        <v>43</v>
      </c>
      <c r="C2894">
        <v>15</v>
      </c>
      <c r="D2894" s="1" t="s">
        <v>22</v>
      </c>
      <c r="E2894" s="1">
        <v>0</v>
      </c>
      <c r="F2894" s="1" t="s">
        <v>23</v>
      </c>
      <c r="G2894">
        <v>0</v>
      </c>
      <c r="H2894" t="str">
        <f>IF(Append1[[#This Row],[number_vmail_messages]]&lt;=10, "Low",
IF(Append1[[#This Row],[number_vmail_messages]]&lt;=25, "Medium", "High"))</f>
        <v>Low</v>
      </c>
      <c r="I2894">
        <v>135.19999999999999</v>
      </c>
      <c r="J2894">
        <v>101</v>
      </c>
      <c r="K2894">
        <v>22.98</v>
      </c>
      <c r="L2894">
        <v>152.5</v>
      </c>
      <c r="M2894">
        <v>79</v>
      </c>
      <c r="N2894">
        <v>12.96</v>
      </c>
      <c r="O2894">
        <v>224.8</v>
      </c>
      <c r="P2894">
        <v>83</v>
      </c>
      <c r="Q2894">
        <v>10.119999999999999</v>
      </c>
      <c r="R2894">
        <v>8.4</v>
      </c>
      <c r="S2894">
        <v>5</v>
      </c>
      <c r="T2894">
        <v>2.27</v>
      </c>
      <c r="U2894" t="str">
        <f>IF(Append1[[#This Row],[total_intl_charge]] &lt;= MEDIAN(Append1[total_intl_charge]), "Low", "High")</f>
        <v>Low</v>
      </c>
      <c r="V2894">
        <v>2</v>
      </c>
      <c r="W2894" t="s">
        <v>23</v>
      </c>
      <c r="X2894" s="1" t="s">
        <v>23</v>
      </c>
      <c r="Y2894">
        <f>IF(Append1[[#This Row],[churn]]="yes", 1,0)</f>
        <v>0</v>
      </c>
      <c r="Z2894" t="str">
        <f>IF(Append1[[#This Row],[total_eve_charge]]&lt;=15,"Low",
IF(Append1[[#This Row],[total_eve_charge]]&lt;=19,"Medium","High"))</f>
        <v>Low</v>
      </c>
      <c r="AA2894" s="1" t="str">
        <f>IF(Append1[[#This Row],[total_day_charge]]&gt;30,"Heavy User",
IF(Append1[[#This Row],[total_eve_charge]]&gt;20,"Evening User",
IF(Append1[[#This Row],[total_night_charge]]&gt;10,"Night User","Low User")))</f>
        <v>Night User</v>
      </c>
    </row>
    <row r="2895" spans="1:27" x14ac:dyDescent="0.3">
      <c r="A2895">
        <v>2144</v>
      </c>
      <c r="B2895" s="1" t="s">
        <v>69</v>
      </c>
      <c r="C2895">
        <v>123</v>
      </c>
      <c r="D2895" s="1" t="s">
        <v>32</v>
      </c>
      <c r="E2895" s="1">
        <v>0</v>
      </c>
      <c r="F2895" s="1" t="s">
        <v>24</v>
      </c>
      <c r="G2895">
        <v>28</v>
      </c>
      <c r="H2895" t="str">
        <f>IF(Append1[[#This Row],[number_vmail_messages]]&lt;=10, "Low",
IF(Append1[[#This Row],[number_vmail_messages]]&lt;=25, "Medium", "High"))</f>
        <v>High</v>
      </c>
      <c r="I2895">
        <v>124.7</v>
      </c>
      <c r="J2895">
        <v>105</v>
      </c>
      <c r="K2895">
        <v>21.2</v>
      </c>
      <c r="L2895">
        <v>250.4</v>
      </c>
      <c r="M2895">
        <v>78</v>
      </c>
      <c r="N2895">
        <v>21.28</v>
      </c>
      <c r="O2895">
        <v>216.4</v>
      </c>
      <c r="P2895">
        <v>128</v>
      </c>
      <c r="Q2895">
        <v>9.74</v>
      </c>
      <c r="R2895">
        <v>7.8</v>
      </c>
      <c r="S2895">
        <v>8</v>
      </c>
      <c r="T2895">
        <v>2.11</v>
      </c>
      <c r="U2895" t="str">
        <f>IF(Append1[[#This Row],[total_intl_charge]] &lt;= MEDIAN(Append1[total_intl_charge]), "Low", "High")</f>
        <v>Low</v>
      </c>
      <c r="V2895">
        <v>1</v>
      </c>
      <c r="W2895" t="s">
        <v>23</v>
      </c>
      <c r="X2895" s="1" t="s">
        <v>23</v>
      </c>
      <c r="Y2895">
        <f>IF(Append1[[#This Row],[churn]]="yes", 1,0)</f>
        <v>0</v>
      </c>
      <c r="Z2895" t="str">
        <f>IF(Append1[[#This Row],[total_eve_charge]]&lt;=15,"Low",
IF(Append1[[#This Row],[total_eve_charge]]&lt;=19,"Medium","High"))</f>
        <v>High</v>
      </c>
      <c r="AA2895" s="1" t="str">
        <f>IF(Append1[[#This Row],[total_day_charge]]&gt;30,"Heavy User",
IF(Append1[[#This Row],[total_eve_charge]]&gt;20,"Evening User",
IF(Append1[[#This Row],[total_night_charge]]&gt;10,"Night User","Low User")))</f>
        <v>Evening User</v>
      </c>
    </row>
    <row r="2896" spans="1:27" hidden="1" x14ac:dyDescent="0.3">
      <c r="A2896">
        <v>2145</v>
      </c>
      <c r="B2896" s="1" t="s">
        <v>53</v>
      </c>
      <c r="C2896">
        <v>137</v>
      </c>
      <c r="D2896" s="1" t="s">
        <v>22</v>
      </c>
      <c r="E2896" s="1">
        <v>0</v>
      </c>
      <c r="F2896" s="1" t="s">
        <v>23</v>
      </c>
      <c r="G2896">
        <v>0</v>
      </c>
      <c r="H2896" t="str">
        <f>IF(Append1[[#This Row],[number_vmail_messages]]&lt;=10, "Low",
IF(Append1[[#This Row],[number_vmail_messages]]&lt;=25, "Medium", "High"))</f>
        <v>Low</v>
      </c>
      <c r="I2896">
        <v>215.9</v>
      </c>
      <c r="J2896">
        <v>76</v>
      </c>
      <c r="K2896">
        <v>36.700000000000003</v>
      </c>
      <c r="L2896">
        <v>145.4</v>
      </c>
      <c r="M2896">
        <v>118</v>
      </c>
      <c r="N2896">
        <v>12.36</v>
      </c>
      <c r="O2896">
        <v>186.9</v>
      </c>
      <c r="P2896">
        <v>129</v>
      </c>
      <c r="Q2896">
        <v>8.41</v>
      </c>
      <c r="R2896">
        <v>12.1</v>
      </c>
      <c r="S2896">
        <v>4</v>
      </c>
      <c r="T2896">
        <v>3.27</v>
      </c>
      <c r="U2896" t="str">
        <f>IF(Append1[[#This Row],[total_intl_charge]] &lt;= MEDIAN(Append1[total_intl_charge]), "Low", "High")</f>
        <v>High</v>
      </c>
      <c r="V2896">
        <v>1</v>
      </c>
      <c r="W2896" t="s">
        <v>23</v>
      </c>
      <c r="X2896" s="1" t="s">
        <v>23</v>
      </c>
      <c r="Y2896">
        <f>IF(Append1[[#This Row],[churn]]="yes", 1,0)</f>
        <v>0</v>
      </c>
      <c r="Z2896" t="str">
        <f>IF(Append1[[#This Row],[total_eve_charge]]&lt;=15,"Low",
IF(Append1[[#This Row],[total_eve_charge]]&lt;=19,"Medium","High"))</f>
        <v>Low</v>
      </c>
      <c r="AA2896" s="1" t="str">
        <f>IF(Append1[[#This Row],[total_day_charge]]&gt;30,"Heavy User",
IF(Append1[[#This Row],[total_eve_charge]]&gt;20,"Evening User",
IF(Append1[[#This Row],[total_night_charge]]&gt;10,"Night User","Low User")))</f>
        <v>Heavy User</v>
      </c>
    </row>
    <row r="2897" spans="1:27" hidden="1" x14ac:dyDescent="0.3">
      <c r="A2897">
        <v>2146</v>
      </c>
      <c r="B2897" s="1" t="s">
        <v>75</v>
      </c>
      <c r="C2897">
        <v>106</v>
      </c>
      <c r="D2897" s="1" t="s">
        <v>22</v>
      </c>
      <c r="E2897" s="1">
        <v>0</v>
      </c>
      <c r="F2897" s="1" t="s">
        <v>23</v>
      </c>
      <c r="G2897">
        <v>0</v>
      </c>
      <c r="H2897" t="str">
        <f>IF(Append1[[#This Row],[number_vmail_messages]]&lt;=10, "Low",
IF(Append1[[#This Row],[number_vmail_messages]]&lt;=25, "Medium", "High"))</f>
        <v>Low</v>
      </c>
      <c r="I2897">
        <v>119.2</v>
      </c>
      <c r="J2897">
        <v>142</v>
      </c>
      <c r="K2897">
        <v>20.260000000000002</v>
      </c>
      <c r="L2897">
        <v>228.4</v>
      </c>
      <c r="M2897">
        <v>139</v>
      </c>
      <c r="N2897">
        <v>19.41</v>
      </c>
      <c r="O2897">
        <v>197.9</v>
      </c>
      <c r="P2897">
        <v>61</v>
      </c>
      <c r="Q2897">
        <v>8.91</v>
      </c>
      <c r="R2897">
        <v>8.4</v>
      </c>
      <c r="S2897">
        <v>9</v>
      </c>
      <c r="T2897">
        <v>2.27</v>
      </c>
      <c r="U2897" t="str">
        <f>IF(Append1[[#This Row],[total_intl_charge]] &lt;= MEDIAN(Append1[total_intl_charge]), "Low", "High")</f>
        <v>Low</v>
      </c>
      <c r="V2897">
        <v>2</v>
      </c>
      <c r="W2897" t="s">
        <v>23</v>
      </c>
      <c r="X2897" s="1" t="s">
        <v>23</v>
      </c>
      <c r="Y2897">
        <f>IF(Append1[[#This Row],[churn]]="yes", 1,0)</f>
        <v>0</v>
      </c>
      <c r="Z2897" t="str">
        <f>IF(Append1[[#This Row],[total_eve_charge]]&lt;=15,"Low",
IF(Append1[[#This Row],[total_eve_charge]]&lt;=19,"Medium","High"))</f>
        <v>High</v>
      </c>
      <c r="AA2897" s="1" t="str">
        <f>IF(Append1[[#This Row],[total_day_charge]]&gt;30,"Heavy User",
IF(Append1[[#This Row],[total_eve_charge]]&gt;20,"Evening User",
IF(Append1[[#This Row],[total_night_charge]]&gt;10,"Night User","Low User")))</f>
        <v>Low User</v>
      </c>
    </row>
    <row r="2898" spans="1:27" hidden="1" x14ac:dyDescent="0.3">
      <c r="A2898">
        <v>2147</v>
      </c>
      <c r="B2898" s="1" t="s">
        <v>34</v>
      </c>
      <c r="C2898">
        <v>88</v>
      </c>
      <c r="D2898" s="1" t="s">
        <v>26</v>
      </c>
      <c r="E2898" s="1">
        <v>0</v>
      </c>
      <c r="F2898" s="1" t="s">
        <v>23</v>
      </c>
      <c r="G2898">
        <v>0</v>
      </c>
      <c r="H2898" t="str">
        <f>IF(Append1[[#This Row],[number_vmail_messages]]&lt;=10, "Low",
IF(Append1[[#This Row],[number_vmail_messages]]&lt;=25, "Medium", "High"))</f>
        <v>Low</v>
      </c>
      <c r="I2898">
        <v>144.30000000000001</v>
      </c>
      <c r="J2898">
        <v>116</v>
      </c>
      <c r="K2898">
        <v>24.53</v>
      </c>
      <c r="L2898">
        <v>156.4</v>
      </c>
      <c r="M2898">
        <v>74</v>
      </c>
      <c r="N2898">
        <v>13.29</v>
      </c>
      <c r="O2898">
        <v>214.7</v>
      </c>
      <c r="P2898">
        <v>90</v>
      </c>
      <c r="Q2898">
        <v>9.66</v>
      </c>
      <c r="R2898">
        <v>7.8</v>
      </c>
      <c r="S2898">
        <v>10</v>
      </c>
      <c r="T2898">
        <v>2.11</v>
      </c>
      <c r="U2898" t="str">
        <f>IF(Append1[[#This Row],[total_intl_charge]] &lt;= MEDIAN(Append1[total_intl_charge]), "Low", "High")</f>
        <v>Low</v>
      </c>
      <c r="V2898">
        <v>3</v>
      </c>
      <c r="W2898" t="s">
        <v>23</v>
      </c>
      <c r="X2898" s="1" t="s">
        <v>23</v>
      </c>
      <c r="Y2898">
        <f>IF(Append1[[#This Row],[churn]]="yes", 1,0)</f>
        <v>0</v>
      </c>
      <c r="Z2898" t="str">
        <f>IF(Append1[[#This Row],[total_eve_charge]]&lt;=15,"Low",
IF(Append1[[#This Row],[total_eve_charge]]&lt;=19,"Medium","High"))</f>
        <v>Low</v>
      </c>
      <c r="AA2898" s="1" t="str">
        <f>IF(Append1[[#This Row],[total_day_charge]]&gt;30,"Heavy User",
IF(Append1[[#This Row],[total_eve_charge]]&gt;20,"Evening User",
IF(Append1[[#This Row],[total_night_charge]]&gt;10,"Night User","Low User")))</f>
        <v>Low User</v>
      </c>
    </row>
    <row r="2899" spans="1:27" hidden="1" x14ac:dyDescent="0.3">
      <c r="A2899">
        <v>2148</v>
      </c>
      <c r="B2899" s="1" t="s">
        <v>56</v>
      </c>
      <c r="C2899">
        <v>106</v>
      </c>
      <c r="D2899" s="1" t="s">
        <v>22</v>
      </c>
      <c r="E2899" s="1">
        <v>0</v>
      </c>
      <c r="F2899" s="1" t="s">
        <v>23</v>
      </c>
      <c r="G2899">
        <v>0</v>
      </c>
      <c r="H2899" t="str">
        <f>IF(Append1[[#This Row],[number_vmail_messages]]&lt;=10, "Low",
IF(Append1[[#This Row],[number_vmail_messages]]&lt;=25, "Medium", "High"))</f>
        <v>Low</v>
      </c>
      <c r="I2899">
        <v>235.2</v>
      </c>
      <c r="J2899">
        <v>121</v>
      </c>
      <c r="K2899">
        <v>39.979999999999997</v>
      </c>
      <c r="L2899">
        <v>220.6</v>
      </c>
      <c r="M2899">
        <v>87</v>
      </c>
      <c r="N2899">
        <v>18.75</v>
      </c>
      <c r="O2899">
        <v>236.3</v>
      </c>
      <c r="P2899">
        <v>91</v>
      </c>
      <c r="Q2899">
        <v>10.63</v>
      </c>
      <c r="R2899">
        <v>11.8</v>
      </c>
      <c r="S2899">
        <v>4</v>
      </c>
      <c r="T2899">
        <v>3.19</v>
      </c>
      <c r="U2899" t="str">
        <f>IF(Append1[[#This Row],[total_intl_charge]] &lt;= MEDIAN(Append1[total_intl_charge]), "Low", "High")</f>
        <v>High</v>
      </c>
      <c r="V2899">
        <v>1</v>
      </c>
      <c r="W2899" t="s">
        <v>23</v>
      </c>
      <c r="X2899" s="1" t="s">
        <v>23</v>
      </c>
      <c r="Y2899">
        <f>IF(Append1[[#This Row],[churn]]="yes", 1,0)</f>
        <v>0</v>
      </c>
      <c r="Z2899" t="str">
        <f>IF(Append1[[#This Row],[total_eve_charge]]&lt;=15,"Low",
IF(Append1[[#This Row],[total_eve_charge]]&lt;=19,"Medium","High"))</f>
        <v>Medium</v>
      </c>
      <c r="AA2899" s="1" t="str">
        <f>IF(Append1[[#This Row],[total_day_charge]]&gt;30,"Heavy User",
IF(Append1[[#This Row],[total_eve_charge]]&gt;20,"Evening User",
IF(Append1[[#This Row],[total_night_charge]]&gt;10,"Night User","Low User")))</f>
        <v>Heavy User</v>
      </c>
    </row>
    <row r="2900" spans="1:27" hidden="1" x14ac:dyDescent="0.3">
      <c r="A2900">
        <v>2149</v>
      </c>
      <c r="B2900" s="1" t="s">
        <v>75</v>
      </c>
      <c r="C2900">
        <v>95</v>
      </c>
      <c r="D2900" s="1" t="s">
        <v>26</v>
      </c>
      <c r="E2900" s="1">
        <v>0</v>
      </c>
      <c r="F2900" s="1" t="s">
        <v>23</v>
      </c>
      <c r="G2900">
        <v>0</v>
      </c>
      <c r="H2900" t="str">
        <f>IF(Append1[[#This Row],[number_vmail_messages]]&lt;=10, "Low",
IF(Append1[[#This Row],[number_vmail_messages]]&lt;=25, "Medium", "High"))</f>
        <v>Low</v>
      </c>
      <c r="I2900">
        <v>174</v>
      </c>
      <c r="J2900">
        <v>57</v>
      </c>
      <c r="K2900">
        <v>29.58</v>
      </c>
      <c r="L2900">
        <v>281.10000000000002</v>
      </c>
      <c r="M2900">
        <v>118</v>
      </c>
      <c r="N2900">
        <v>23.89</v>
      </c>
      <c r="O2900">
        <v>197.2</v>
      </c>
      <c r="P2900">
        <v>94</v>
      </c>
      <c r="Q2900">
        <v>8.8699999999999992</v>
      </c>
      <c r="R2900">
        <v>9.6999999999999993</v>
      </c>
      <c r="S2900">
        <v>2</v>
      </c>
      <c r="T2900">
        <v>2.62</v>
      </c>
      <c r="U2900" t="str">
        <f>IF(Append1[[#This Row],[total_intl_charge]] &lt;= MEDIAN(Append1[total_intl_charge]), "Low", "High")</f>
        <v>Low</v>
      </c>
      <c r="V2900">
        <v>0</v>
      </c>
      <c r="W2900" t="s">
        <v>23</v>
      </c>
      <c r="X2900" s="1" t="s">
        <v>23</v>
      </c>
      <c r="Y2900">
        <f>IF(Append1[[#This Row],[churn]]="yes", 1,0)</f>
        <v>0</v>
      </c>
      <c r="Z2900" t="str">
        <f>IF(Append1[[#This Row],[total_eve_charge]]&lt;=15,"Low",
IF(Append1[[#This Row],[total_eve_charge]]&lt;=19,"Medium","High"))</f>
        <v>High</v>
      </c>
      <c r="AA2900" s="1" t="str">
        <f>IF(Append1[[#This Row],[total_day_charge]]&gt;30,"Heavy User",
IF(Append1[[#This Row],[total_eve_charge]]&gt;20,"Evening User",
IF(Append1[[#This Row],[total_night_charge]]&gt;10,"Night User","Low User")))</f>
        <v>Evening User</v>
      </c>
    </row>
    <row r="2901" spans="1:27" hidden="1" x14ac:dyDescent="0.3">
      <c r="A2901">
        <v>2150</v>
      </c>
      <c r="B2901" s="1" t="s">
        <v>34</v>
      </c>
      <c r="C2901">
        <v>57</v>
      </c>
      <c r="D2901" s="1" t="s">
        <v>26</v>
      </c>
      <c r="E2901" s="1">
        <v>1</v>
      </c>
      <c r="F2901" s="1" t="s">
        <v>23</v>
      </c>
      <c r="G2901">
        <v>0</v>
      </c>
      <c r="H2901" t="str">
        <f>IF(Append1[[#This Row],[number_vmail_messages]]&lt;=10, "Low",
IF(Append1[[#This Row],[number_vmail_messages]]&lt;=25, "Medium", "High"))</f>
        <v>Low</v>
      </c>
      <c r="I2901">
        <v>115</v>
      </c>
      <c r="J2901">
        <v>65</v>
      </c>
      <c r="K2901">
        <v>19.55</v>
      </c>
      <c r="L2901">
        <v>122.3</v>
      </c>
      <c r="M2901">
        <v>96</v>
      </c>
      <c r="N2901">
        <v>10.4</v>
      </c>
      <c r="O2901">
        <v>245</v>
      </c>
      <c r="P2901">
        <v>75</v>
      </c>
      <c r="Q2901">
        <v>11.03</v>
      </c>
      <c r="R2901">
        <v>6.4</v>
      </c>
      <c r="S2901">
        <v>1</v>
      </c>
      <c r="T2901">
        <v>1.73</v>
      </c>
      <c r="U2901" t="str">
        <f>IF(Append1[[#This Row],[total_intl_charge]] &lt;= MEDIAN(Append1[total_intl_charge]), "Low", "High")</f>
        <v>Low</v>
      </c>
      <c r="V2901">
        <v>0</v>
      </c>
      <c r="W2901" t="s">
        <v>24</v>
      </c>
      <c r="X2901" s="1" t="s">
        <v>24</v>
      </c>
      <c r="Y2901">
        <f>IF(Append1[[#This Row],[churn]]="yes", 1,0)</f>
        <v>1</v>
      </c>
      <c r="Z2901" t="str">
        <f>IF(Append1[[#This Row],[total_eve_charge]]&lt;=15,"Low",
IF(Append1[[#This Row],[total_eve_charge]]&lt;=19,"Medium","High"))</f>
        <v>Low</v>
      </c>
      <c r="AA2901" s="1" t="str">
        <f>IF(Append1[[#This Row],[total_day_charge]]&gt;30,"Heavy User",
IF(Append1[[#This Row],[total_eve_charge]]&gt;20,"Evening User",
IF(Append1[[#This Row],[total_night_charge]]&gt;10,"Night User","Low User")))</f>
        <v>Night User</v>
      </c>
    </row>
    <row r="2902" spans="1:27" hidden="1" x14ac:dyDescent="0.3">
      <c r="A2902">
        <v>2151</v>
      </c>
      <c r="B2902" s="1" t="s">
        <v>47</v>
      </c>
      <c r="C2902">
        <v>184</v>
      </c>
      <c r="D2902" s="1" t="s">
        <v>32</v>
      </c>
      <c r="E2902" s="1">
        <v>0</v>
      </c>
      <c r="F2902" s="1" t="s">
        <v>23</v>
      </c>
      <c r="G2902">
        <v>0</v>
      </c>
      <c r="H2902" t="str">
        <f>IF(Append1[[#This Row],[number_vmail_messages]]&lt;=10, "Low",
IF(Append1[[#This Row],[number_vmail_messages]]&lt;=25, "Medium", "High"))</f>
        <v>Low</v>
      </c>
      <c r="I2902">
        <v>151.69999999999999</v>
      </c>
      <c r="J2902">
        <v>93</v>
      </c>
      <c r="K2902">
        <v>25.79</v>
      </c>
      <c r="L2902">
        <v>178.5</v>
      </c>
      <c r="M2902">
        <v>77</v>
      </c>
      <c r="N2902">
        <v>15.17</v>
      </c>
      <c r="O2902">
        <v>229.1</v>
      </c>
      <c r="P2902">
        <v>111</v>
      </c>
      <c r="Q2902">
        <v>10.31</v>
      </c>
      <c r="R2902">
        <v>13.1</v>
      </c>
      <c r="S2902">
        <v>8</v>
      </c>
      <c r="T2902">
        <v>3.54</v>
      </c>
      <c r="U2902" t="str">
        <f>IF(Append1[[#This Row],[total_intl_charge]] &lt;= MEDIAN(Append1[total_intl_charge]), "Low", "High")</f>
        <v>High</v>
      </c>
      <c r="V2902">
        <v>2</v>
      </c>
      <c r="W2902" t="s">
        <v>23</v>
      </c>
      <c r="X2902" s="1" t="s">
        <v>23</v>
      </c>
      <c r="Y2902">
        <f>IF(Append1[[#This Row],[churn]]="yes", 1,0)</f>
        <v>0</v>
      </c>
      <c r="Z2902" t="str">
        <f>IF(Append1[[#This Row],[total_eve_charge]]&lt;=15,"Low",
IF(Append1[[#This Row],[total_eve_charge]]&lt;=19,"Medium","High"))</f>
        <v>Medium</v>
      </c>
      <c r="AA2902" s="1" t="str">
        <f>IF(Append1[[#This Row],[total_day_charge]]&gt;30,"Heavy User",
IF(Append1[[#This Row],[total_eve_charge]]&gt;20,"Evening User",
IF(Append1[[#This Row],[total_night_charge]]&gt;10,"Night User","Low User")))</f>
        <v>Night User</v>
      </c>
    </row>
    <row r="2903" spans="1:27" hidden="1" x14ac:dyDescent="0.3">
      <c r="A2903">
        <v>2152</v>
      </c>
      <c r="B2903" s="1" t="s">
        <v>37</v>
      </c>
      <c r="C2903">
        <v>127</v>
      </c>
      <c r="D2903" s="1" t="s">
        <v>22</v>
      </c>
      <c r="E2903" s="1">
        <v>0</v>
      </c>
      <c r="F2903" s="1" t="s">
        <v>23</v>
      </c>
      <c r="G2903">
        <v>0</v>
      </c>
      <c r="H2903" t="str">
        <f>IF(Append1[[#This Row],[number_vmail_messages]]&lt;=10, "Low",
IF(Append1[[#This Row],[number_vmail_messages]]&lt;=25, "Medium", "High"))</f>
        <v>Low</v>
      </c>
      <c r="I2903">
        <v>218.6</v>
      </c>
      <c r="J2903">
        <v>93</v>
      </c>
      <c r="K2903">
        <v>37.159999999999997</v>
      </c>
      <c r="L2903">
        <v>149.9</v>
      </c>
      <c r="M2903">
        <v>130</v>
      </c>
      <c r="N2903">
        <v>12.74</v>
      </c>
      <c r="O2903">
        <v>204.6</v>
      </c>
      <c r="P2903">
        <v>131</v>
      </c>
      <c r="Q2903">
        <v>9.2100000000000009</v>
      </c>
      <c r="R2903">
        <v>9.1999999999999993</v>
      </c>
      <c r="S2903">
        <v>5</v>
      </c>
      <c r="T2903">
        <v>2.48</v>
      </c>
      <c r="U2903" t="str">
        <f>IF(Append1[[#This Row],[total_intl_charge]] &lt;= MEDIAN(Append1[total_intl_charge]), "Low", "High")</f>
        <v>Low</v>
      </c>
      <c r="V2903">
        <v>2</v>
      </c>
      <c r="W2903" t="s">
        <v>23</v>
      </c>
      <c r="X2903" s="1" t="s">
        <v>23</v>
      </c>
      <c r="Y2903">
        <f>IF(Append1[[#This Row],[churn]]="yes", 1,0)</f>
        <v>0</v>
      </c>
      <c r="Z2903" t="str">
        <f>IF(Append1[[#This Row],[total_eve_charge]]&lt;=15,"Low",
IF(Append1[[#This Row],[total_eve_charge]]&lt;=19,"Medium","High"))</f>
        <v>Low</v>
      </c>
      <c r="AA2903" s="1" t="str">
        <f>IF(Append1[[#This Row],[total_day_charge]]&gt;30,"Heavy User",
IF(Append1[[#This Row],[total_eve_charge]]&gt;20,"Evening User",
IF(Append1[[#This Row],[total_night_charge]]&gt;10,"Night User","Low User")))</f>
        <v>Heavy User</v>
      </c>
    </row>
    <row r="2904" spans="1:27" hidden="1" x14ac:dyDescent="0.3">
      <c r="A2904">
        <v>2153</v>
      </c>
      <c r="B2904" s="1" t="s">
        <v>65</v>
      </c>
      <c r="C2904">
        <v>174</v>
      </c>
      <c r="D2904" s="1" t="s">
        <v>22</v>
      </c>
      <c r="E2904" s="1">
        <v>0</v>
      </c>
      <c r="F2904" s="1" t="s">
        <v>23</v>
      </c>
      <c r="G2904">
        <v>0</v>
      </c>
      <c r="H2904" t="str">
        <f>IF(Append1[[#This Row],[number_vmail_messages]]&lt;=10, "Low",
IF(Append1[[#This Row],[number_vmail_messages]]&lt;=25, "Medium", "High"))</f>
        <v>Low</v>
      </c>
      <c r="I2904">
        <v>190.3</v>
      </c>
      <c r="J2904">
        <v>98</v>
      </c>
      <c r="K2904">
        <v>32.35</v>
      </c>
      <c r="L2904">
        <v>252.7</v>
      </c>
      <c r="M2904">
        <v>70</v>
      </c>
      <c r="N2904">
        <v>21.48</v>
      </c>
      <c r="O2904">
        <v>220.6</v>
      </c>
      <c r="P2904">
        <v>97</v>
      </c>
      <c r="Q2904">
        <v>9.93</v>
      </c>
      <c r="R2904">
        <v>7.2</v>
      </c>
      <c r="S2904">
        <v>9</v>
      </c>
      <c r="T2904">
        <v>1.94</v>
      </c>
      <c r="U2904" t="str">
        <f>IF(Append1[[#This Row],[total_intl_charge]] &lt;= MEDIAN(Append1[total_intl_charge]), "Low", "High")</f>
        <v>Low</v>
      </c>
      <c r="V2904">
        <v>2</v>
      </c>
      <c r="W2904" t="s">
        <v>23</v>
      </c>
      <c r="X2904" s="1" t="s">
        <v>23</v>
      </c>
      <c r="Y2904">
        <f>IF(Append1[[#This Row],[churn]]="yes", 1,0)</f>
        <v>0</v>
      </c>
      <c r="Z2904" t="str">
        <f>IF(Append1[[#This Row],[total_eve_charge]]&lt;=15,"Low",
IF(Append1[[#This Row],[total_eve_charge]]&lt;=19,"Medium","High"))</f>
        <v>High</v>
      </c>
      <c r="AA2904" s="1" t="str">
        <f>IF(Append1[[#This Row],[total_day_charge]]&gt;30,"Heavy User",
IF(Append1[[#This Row],[total_eve_charge]]&gt;20,"Evening User",
IF(Append1[[#This Row],[total_night_charge]]&gt;10,"Night User","Low User")))</f>
        <v>Heavy User</v>
      </c>
    </row>
    <row r="2905" spans="1:27" hidden="1" x14ac:dyDescent="0.3">
      <c r="A2905">
        <v>2154</v>
      </c>
      <c r="B2905" s="1" t="s">
        <v>39</v>
      </c>
      <c r="C2905">
        <v>92</v>
      </c>
      <c r="D2905" s="1" t="s">
        <v>22</v>
      </c>
      <c r="E2905" s="1">
        <v>0</v>
      </c>
      <c r="F2905" s="1" t="s">
        <v>23</v>
      </c>
      <c r="G2905">
        <v>0</v>
      </c>
      <c r="H2905" t="str">
        <f>IF(Append1[[#This Row],[number_vmail_messages]]&lt;=10, "Low",
IF(Append1[[#This Row],[number_vmail_messages]]&lt;=25, "Medium", "High"))</f>
        <v>Low</v>
      </c>
      <c r="I2905">
        <v>184.7</v>
      </c>
      <c r="J2905">
        <v>60</v>
      </c>
      <c r="K2905">
        <v>31.4</v>
      </c>
      <c r="L2905">
        <v>262</v>
      </c>
      <c r="M2905">
        <v>73</v>
      </c>
      <c r="N2905">
        <v>22.27</v>
      </c>
      <c r="O2905">
        <v>239.5</v>
      </c>
      <c r="P2905">
        <v>120</v>
      </c>
      <c r="Q2905">
        <v>10.78</v>
      </c>
      <c r="R2905">
        <v>12.3</v>
      </c>
      <c r="S2905">
        <v>6</v>
      </c>
      <c r="T2905">
        <v>3.32</v>
      </c>
      <c r="U2905" t="str">
        <f>IF(Append1[[#This Row],[total_intl_charge]] &lt;= MEDIAN(Append1[total_intl_charge]), "Low", "High")</f>
        <v>High</v>
      </c>
      <c r="V2905">
        <v>2</v>
      </c>
      <c r="W2905" t="s">
        <v>24</v>
      </c>
      <c r="X2905" s="1" t="s">
        <v>23</v>
      </c>
      <c r="Y2905">
        <f>IF(Append1[[#This Row],[churn]]="yes", 1,0)</f>
        <v>1</v>
      </c>
      <c r="Z2905" t="str">
        <f>IF(Append1[[#This Row],[total_eve_charge]]&lt;=15,"Low",
IF(Append1[[#This Row],[total_eve_charge]]&lt;=19,"Medium","High"))</f>
        <v>High</v>
      </c>
      <c r="AA2905" s="1" t="str">
        <f>IF(Append1[[#This Row],[total_day_charge]]&gt;30,"Heavy User",
IF(Append1[[#This Row],[total_eve_charge]]&gt;20,"Evening User",
IF(Append1[[#This Row],[total_night_charge]]&gt;10,"Night User","Low User")))</f>
        <v>Heavy User</v>
      </c>
    </row>
    <row r="2906" spans="1:27" hidden="1" x14ac:dyDescent="0.3">
      <c r="A2906">
        <v>2155</v>
      </c>
      <c r="B2906" s="1" t="s">
        <v>39</v>
      </c>
      <c r="C2906">
        <v>81</v>
      </c>
      <c r="D2906" s="1" t="s">
        <v>32</v>
      </c>
      <c r="E2906" s="1">
        <v>0</v>
      </c>
      <c r="F2906" s="1" t="s">
        <v>23</v>
      </c>
      <c r="G2906">
        <v>0</v>
      </c>
      <c r="H2906" t="str">
        <f>IF(Append1[[#This Row],[number_vmail_messages]]&lt;=10, "Low",
IF(Append1[[#This Row],[number_vmail_messages]]&lt;=25, "Medium", "High"))</f>
        <v>Low</v>
      </c>
      <c r="I2906">
        <v>115.3</v>
      </c>
      <c r="J2906">
        <v>99</v>
      </c>
      <c r="K2906">
        <v>19.600000000000001</v>
      </c>
      <c r="L2906">
        <v>224.7</v>
      </c>
      <c r="M2906">
        <v>117</v>
      </c>
      <c r="N2906">
        <v>19.100000000000001</v>
      </c>
      <c r="O2906">
        <v>152.5</v>
      </c>
      <c r="P2906">
        <v>98</v>
      </c>
      <c r="Q2906">
        <v>6.86</v>
      </c>
      <c r="R2906">
        <v>18</v>
      </c>
      <c r="S2906">
        <v>2</v>
      </c>
      <c r="T2906">
        <v>4.8600000000000003</v>
      </c>
      <c r="U2906" t="str">
        <f>IF(Append1[[#This Row],[total_intl_charge]] &lt;= MEDIAN(Append1[total_intl_charge]), "Low", "High")</f>
        <v>High</v>
      </c>
      <c r="V2906">
        <v>1</v>
      </c>
      <c r="W2906" t="s">
        <v>23</v>
      </c>
      <c r="X2906" s="1" t="s">
        <v>23</v>
      </c>
      <c r="Y2906">
        <f>IF(Append1[[#This Row],[churn]]="yes", 1,0)</f>
        <v>0</v>
      </c>
      <c r="Z2906" t="str">
        <f>IF(Append1[[#This Row],[total_eve_charge]]&lt;=15,"Low",
IF(Append1[[#This Row],[total_eve_charge]]&lt;=19,"Medium","High"))</f>
        <v>High</v>
      </c>
      <c r="AA2906" s="1" t="str">
        <f>IF(Append1[[#This Row],[total_day_charge]]&gt;30,"Heavy User",
IF(Append1[[#This Row],[total_eve_charge]]&gt;20,"Evening User",
IF(Append1[[#This Row],[total_night_charge]]&gt;10,"Night User","Low User")))</f>
        <v>Low User</v>
      </c>
    </row>
    <row r="2907" spans="1:27" hidden="1" x14ac:dyDescent="0.3">
      <c r="A2907">
        <v>2156</v>
      </c>
      <c r="B2907" s="1" t="s">
        <v>61</v>
      </c>
      <c r="C2907">
        <v>125</v>
      </c>
      <c r="D2907" s="1" t="s">
        <v>32</v>
      </c>
      <c r="E2907" s="1">
        <v>0</v>
      </c>
      <c r="F2907" s="1" t="s">
        <v>23</v>
      </c>
      <c r="G2907">
        <v>0</v>
      </c>
      <c r="H2907" t="str">
        <f>IF(Append1[[#This Row],[number_vmail_messages]]&lt;=10, "Low",
IF(Append1[[#This Row],[number_vmail_messages]]&lt;=25, "Medium", "High"))</f>
        <v>Low</v>
      </c>
      <c r="I2907">
        <v>113</v>
      </c>
      <c r="J2907">
        <v>108</v>
      </c>
      <c r="K2907">
        <v>19.21</v>
      </c>
      <c r="L2907">
        <v>169.2</v>
      </c>
      <c r="M2907">
        <v>107</v>
      </c>
      <c r="N2907">
        <v>14.38</v>
      </c>
      <c r="O2907">
        <v>156.6</v>
      </c>
      <c r="P2907">
        <v>61</v>
      </c>
      <c r="Q2907">
        <v>7.05</v>
      </c>
      <c r="R2907">
        <v>9.1999999999999993</v>
      </c>
      <c r="S2907">
        <v>5</v>
      </c>
      <c r="T2907">
        <v>2.48</v>
      </c>
      <c r="U2907" t="str">
        <f>IF(Append1[[#This Row],[total_intl_charge]] &lt;= MEDIAN(Append1[total_intl_charge]), "Low", "High")</f>
        <v>Low</v>
      </c>
      <c r="V2907">
        <v>2</v>
      </c>
      <c r="W2907" t="s">
        <v>24</v>
      </c>
      <c r="X2907" s="1" t="s">
        <v>23</v>
      </c>
      <c r="Y2907">
        <f>IF(Append1[[#This Row],[churn]]="yes", 1,0)</f>
        <v>1</v>
      </c>
      <c r="Z2907" t="str">
        <f>IF(Append1[[#This Row],[total_eve_charge]]&lt;=15,"Low",
IF(Append1[[#This Row],[total_eve_charge]]&lt;=19,"Medium","High"))</f>
        <v>Low</v>
      </c>
      <c r="AA2907" s="1" t="str">
        <f>IF(Append1[[#This Row],[total_day_charge]]&gt;30,"Heavy User",
IF(Append1[[#This Row],[total_eve_charge]]&gt;20,"Evening User",
IF(Append1[[#This Row],[total_night_charge]]&gt;10,"Night User","Low User")))</f>
        <v>Low User</v>
      </c>
    </row>
    <row r="2908" spans="1:27" hidden="1" x14ac:dyDescent="0.3">
      <c r="A2908">
        <v>2157</v>
      </c>
      <c r="B2908" s="1" t="s">
        <v>60</v>
      </c>
      <c r="C2908">
        <v>119</v>
      </c>
      <c r="D2908" s="1" t="s">
        <v>32</v>
      </c>
      <c r="E2908" s="1">
        <v>0</v>
      </c>
      <c r="F2908" s="1" t="s">
        <v>23</v>
      </c>
      <c r="G2908">
        <v>0</v>
      </c>
      <c r="H2908" t="str">
        <f>IF(Append1[[#This Row],[number_vmail_messages]]&lt;=10, "Low",
IF(Append1[[#This Row],[number_vmail_messages]]&lt;=25, "Medium", "High"))</f>
        <v>Low</v>
      </c>
      <c r="I2908">
        <v>294.2</v>
      </c>
      <c r="J2908">
        <v>100</v>
      </c>
      <c r="K2908">
        <v>50.01</v>
      </c>
      <c r="L2908">
        <v>232.5</v>
      </c>
      <c r="M2908">
        <v>53</v>
      </c>
      <c r="N2908">
        <v>19.760000000000002</v>
      </c>
      <c r="O2908">
        <v>195</v>
      </c>
      <c r="P2908">
        <v>64</v>
      </c>
      <c r="Q2908">
        <v>8.7799999999999994</v>
      </c>
      <c r="R2908">
        <v>9</v>
      </c>
      <c r="S2908">
        <v>1</v>
      </c>
      <c r="T2908">
        <v>2.4300000000000002</v>
      </c>
      <c r="U2908" t="str">
        <f>IF(Append1[[#This Row],[total_intl_charge]] &lt;= MEDIAN(Append1[total_intl_charge]), "Low", "High")</f>
        <v>Low</v>
      </c>
      <c r="V2908">
        <v>0</v>
      </c>
      <c r="W2908" t="s">
        <v>24</v>
      </c>
      <c r="X2908" s="1" t="s">
        <v>23</v>
      </c>
      <c r="Y2908">
        <f>IF(Append1[[#This Row],[churn]]="yes", 1,0)</f>
        <v>1</v>
      </c>
      <c r="Z2908" t="str">
        <f>IF(Append1[[#This Row],[total_eve_charge]]&lt;=15,"Low",
IF(Append1[[#This Row],[total_eve_charge]]&lt;=19,"Medium","High"))</f>
        <v>High</v>
      </c>
      <c r="AA2908" s="1" t="str">
        <f>IF(Append1[[#This Row],[total_day_charge]]&gt;30,"Heavy User",
IF(Append1[[#This Row],[total_eve_charge]]&gt;20,"Evening User",
IF(Append1[[#This Row],[total_night_charge]]&gt;10,"Night User","Low User")))</f>
        <v>Heavy User</v>
      </c>
    </row>
    <row r="2909" spans="1:27" hidden="1" x14ac:dyDescent="0.3">
      <c r="A2909">
        <v>2158</v>
      </c>
      <c r="B2909" s="1" t="s">
        <v>72</v>
      </c>
      <c r="C2909">
        <v>122</v>
      </c>
      <c r="D2909" s="1" t="s">
        <v>22</v>
      </c>
      <c r="E2909" s="1">
        <v>0</v>
      </c>
      <c r="F2909" s="1" t="s">
        <v>23</v>
      </c>
      <c r="G2909">
        <v>0</v>
      </c>
      <c r="H2909" t="str">
        <f>IF(Append1[[#This Row],[number_vmail_messages]]&lt;=10, "Low",
IF(Append1[[#This Row],[number_vmail_messages]]&lt;=25, "Medium", "High"))</f>
        <v>Low</v>
      </c>
      <c r="I2909">
        <v>215.6</v>
      </c>
      <c r="J2909">
        <v>86</v>
      </c>
      <c r="K2909">
        <v>36.65</v>
      </c>
      <c r="L2909">
        <v>167.8</v>
      </c>
      <c r="M2909">
        <v>59</v>
      </c>
      <c r="N2909">
        <v>14.26</v>
      </c>
      <c r="O2909">
        <v>207</v>
      </c>
      <c r="P2909">
        <v>67</v>
      </c>
      <c r="Q2909">
        <v>9.32</v>
      </c>
      <c r="R2909">
        <v>6.4</v>
      </c>
      <c r="S2909">
        <v>8</v>
      </c>
      <c r="T2909">
        <v>1.73</v>
      </c>
      <c r="U2909" t="str">
        <f>IF(Append1[[#This Row],[total_intl_charge]] &lt;= MEDIAN(Append1[total_intl_charge]), "Low", "High")</f>
        <v>Low</v>
      </c>
      <c r="V2909">
        <v>3</v>
      </c>
      <c r="W2909" t="s">
        <v>23</v>
      </c>
      <c r="X2909" s="1" t="s">
        <v>23</v>
      </c>
      <c r="Y2909">
        <f>IF(Append1[[#This Row],[churn]]="yes", 1,0)</f>
        <v>0</v>
      </c>
      <c r="Z2909" t="str">
        <f>IF(Append1[[#This Row],[total_eve_charge]]&lt;=15,"Low",
IF(Append1[[#This Row],[total_eve_charge]]&lt;=19,"Medium","High"))</f>
        <v>Low</v>
      </c>
      <c r="AA2909" s="1" t="str">
        <f>IF(Append1[[#This Row],[total_day_charge]]&gt;30,"Heavy User",
IF(Append1[[#This Row],[total_eve_charge]]&gt;20,"Evening User",
IF(Append1[[#This Row],[total_night_charge]]&gt;10,"Night User","Low User")))</f>
        <v>Heavy User</v>
      </c>
    </row>
    <row r="2910" spans="1:27" hidden="1" x14ac:dyDescent="0.3">
      <c r="A2910">
        <v>2159</v>
      </c>
      <c r="B2910" s="1" t="s">
        <v>36</v>
      </c>
      <c r="C2910">
        <v>34</v>
      </c>
      <c r="D2910" s="1" t="s">
        <v>32</v>
      </c>
      <c r="E2910" s="1">
        <v>0</v>
      </c>
      <c r="F2910" s="1" t="s">
        <v>23</v>
      </c>
      <c r="G2910">
        <v>0</v>
      </c>
      <c r="H2910" t="str">
        <f>IF(Append1[[#This Row],[number_vmail_messages]]&lt;=10, "Low",
IF(Append1[[#This Row],[number_vmail_messages]]&lt;=25, "Medium", "High"))</f>
        <v>Low</v>
      </c>
      <c r="I2910">
        <v>128.80000000000001</v>
      </c>
      <c r="J2910">
        <v>80</v>
      </c>
      <c r="K2910">
        <v>21.9</v>
      </c>
      <c r="L2910">
        <v>208.7</v>
      </c>
      <c r="M2910">
        <v>93</v>
      </c>
      <c r="N2910">
        <v>17.739999999999998</v>
      </c>
      <c r="O2910">
        <v>202.1</v>
      </c>
      <c r="P2910">
        <v>103</v>
      </c>
      <c r="Q2910">
        <v>9.09</v>
      </c>
      <c r="R2910">
        <v>14</v>
      </c>
      <c r="S2910">
        <v>7</v>
      </c>
      <c r="T2910">
        <v>3.78</v>
      </c>
      <c r="U2910" t="str">
        <f>IF(Append1[[#This Row],[total_intl_charge]] &lt;= MEDIAN(Append1[total_intl_charge]), "Low", "High")</f>
        <v>High</v>
      </c>
      <c r="V2910">
        <v>1</v>
      </c>
      <c r="W2910" t="s">
        <v>23</v>
      </c>
      <c r="X2910" s="1" t="s">
        <v>23</v>
      </c>
      <c r="Y2910">
        <f>IF(Append1[[#This Row],[churn]]="yes", 1,0)</f>
        <v>0</v>
      </c>
      <c r="Z2910" t="str">
        <f>IF(Append1[[#This Row],[total_eve_charge]]&lt;=15,"Low",
IF(Append1[[#This Row],[total_eve_charge]]&lt;=19,"Medium","High"))</f>
        <v>Medium</v>
      </c>
      <c r="AA2910" s="1" t="str">
        <f>IF(Append1[[#This Row],[total_day_charge]]&gt;30,"Heavy User",
IF(Append1[[#This Row],[total_eve_charge]]&gt;20,"Evening User",
IF(Append1[[#This Row],[total_night_charge]]&gt;10,"Night User","Low User")))</f>
        <v>Low User</v>
      </c>
    </row>
    <row r="2911" spans="1:27" x14ac:dyDescent="0.3">
      <c r="A2911">
        <v>2160</v>
      </c>
      <c r="B2911" s="1" t="s">
        <v>64</v>
      </c>
      <c r="C2911">
        <v>138</v>
      </c>
      <c r="D2911" s="1" t="s">
        <v>22</v>
      </c>
      <c r="E2911" s="1">
        <v>1</v>
      </c>
      <c r="F2911" s="1" t="s">
        <v>24</v>
      </c>
      <c r="G2911">
        <v>28</v>
      </c>
      <c r="H2911" t="str">
        <f>IF(Append1[[#This Row],[number_vmail_messages]]&lt;=10, "Low",
IF(Append1[[#This Row],[number_vmail_messages]]&lt;=25, "Medium", "High"))</f>
        <v>High</v>
      </c>
      <c r="I2911">
        <v>211.2</v>
      </c>
      <c r="J2911">
        <v>117</v>
      </c>
      <c r="K2911">
        <v>35.9</v>
      </c>
      <c r="L2911">
        <v>312.5</v>
      </c>
      <c r="M2911">
        <v>98</v>
      </c>
      <c r="N2911">
        <v>26.56</v>
      </c>
      <c r="O2911">
        <v>178</v>
      </c>
      <c r="P2911">
        <v>118</v>
      </c>
      <c r="Q2911">
        <v>8.01</v>
      </c>
      <c r="R2911">
        <v>10.7</v>
      </c>
      <c r="S2911">
        <v>2</v>
      </c>
      <c r="T2911">
        <v>2.89</v>
      </c>
      <c r="U2911" t="str">
        <f>IF(Append1[[#This Row],[total_intl_charge]] &lt;= MEDIAN(Append1[total_intl_charge]), "Low", "High")</f>
        <v>High</v>
      </c>
      <c r="V2911">
        <v>3</v>
      </c>
      <c r="W2911" t="s">
        <v>24</v>
      </c>
      <c r="X2911" s="1" t="s">
        <v>24</v>
      </c>
      <c r="Y2911">
        <f>IF(Append1[[#This Row],[churn]]="yes", 1,0)</f>
        <v>1</v>
      </c>
      <c r="Z2911" t="str">
        <f>IF(Append1[[#This Row],[total_eve_charge]]&lt;=15,"Low",
IF(Append1[[#This Row],[total_eve_charge]]&lt;=19,"Medium","High"))</f>
        <v>High</v>
      </c>
      <c r="AA2911" s="1" t="str">
        <f>IF(Append1[[#This Row],[total_day_charge]]&gt;30,"Heavy User",
IF(Append1[[#This Row],[total_eve_charge]]&gt;20,"Evening User",
IF(Append1[[#This Row],[total_night_charge]]&gt;10,"Night User","Low User")))</f>
        <v>Heavy User</v>
      </c>
    </row>
    <row r="2912" spans="1:27" x14ac:dyDescent="0.3">
      <c r="A2912">
        <v>2161</v>
      </c>
      <c r="B2912" s="1" t="s">
        <v>45</v>
      </c>
      <c r="C2912">
        <v>90</v>
      </c>
      <c r="D2912" s="1" t="s">
        <v>22</v>
      </c>
      <c r="E2912" s="1">
        <v>0</v>
      </c>
      <c r="F2912" s="1" t="s">
        <v>24</v>
      </c>
      <c r="G2912">
        <v>24</v>
      </c>
      <c r="H2912" t="str">
        <f>IF(Append1[[#This Row],[number_vmail_messages]]&lt;=10, "Low",
IF(Append1[[#This Row],[number_vmail_messages]]&lt;=25, "Medium", "High"))</f>
        <v>Medium</v>
      </c>
      <c r="I2912">
        <v>71.2</v>
      </c>
      <c r="J2912">
        <v>82</v>
      </c>
      <c r="K2912">
        <v>12.1</v>
      </c>
      <c r="L2912">
        <v>181.6</v>
      </c>
      <c r="M2912">
        <v>103</v>
      </c>
      <c r="N2912">
        <v>15.44</v>
      </c>
      <c r="O2912">
        <v>186.9</v>
      </c>
      <c r="P2912">
        <v>111</v>
      </c>
      <c r="Q2912">
        <v>8.41</v>
      </c>
      <c r="R2912">
        <v>12.9</v>
      </c>
      <c r="S2912">
        <v>1</v>
      </c>
      <c r="T2912">
        <v>3.48</v>
      </c>
      <c r="U2912" t="str">
        <f>IF(Append1[[#This Row],[total_intl_charge]] &lt;= MEDIAN(Append1[total_intl_charge]), "Low", "High")</f>
        <v>High</v>
      </c>
      <c r="V2912">
        <v>1</v>
      </c>
      <c r="W2912" t="s">
        <v>23</v>
      </c>
      <c r="X2912" s="1" t="s">
        <v>23</v>
      </c>
      <c r="Y2912">
        <f>IF(Append1[[#This Row],[churn]]="yes", 1,0)</f>
        <v>0</v>
      </c>
      <c r="Z2912" t="str">
        <f>IF(Append1[[#This Row],[total_eve_charge]]&lt;=15,"Low",
IF(Append1[[#This Row],[total_eve_charge]]&lt;=19,"Medium","High"))</f>
        <v>Medium</v>
      </c>
      <c r="AA2912" s="1" t="str">
        <f>IF(Append1[[#This Row],[total_day_charge]]&gt;30,"Heavy User",
IF(Append1[[#This Row],[total_eve_charge]]&gt;20,"Evening User",
IF(Append1[[#This Row],[total_night_charge]]&gt;10,"Night User","Low User")))</f>
        <v>Low User</v>
      </c>
    </row>
    <row r="2913" spans="1:27" hidden="1" x14ac:dyDescent="0.3">
      <c r="A2913">
        <v>2162</v>
      </c>
      <c r="B2913" s="1" t="s">
        <v>76</v>
      </c>
      <c r="C2913">
        <v>73</v>
      </c>
      <c r="D2913" s="1" t="s">
        <v>32</v>
      </c>
      <c r="E2913" s="1">
        <v>0</v>
      </c>
      <c r="F2913" s="1" t="s">
        <v>23</v>
      </c>
      <c r="G2913">
        <v>0</v>
      </c>
      <c r="H2913" t="str">
        <f>IF(Append1[[#This Row],[number_vmail_messages]]&lt;=10, "Low",
IF(Append1[[#This Row],[number_vmail_messages]]&lt;=25, "Medium", "High"))</f>
        <v>Low</v>
      </c>
      <c r="I2913">
        <v>94.9</v>
      </c>
      <c r="J2913">
        <v>121</v>
      </c>
      <c r="K2913">
        <v>16.13</v>
      </c>
      <c r="L2913">
        <v>253.2</v>
      </c>
      <c r="M2913">
        <v>83</v>
      </c>
      <c r="N2913">
        <v>21.52</v>
      </c>
      <c r="O2913">
        <v>175.1</v>
      </c>
      <c r="P2913">
        <v>86</v>
      </c>
      <c r="Q2913">
        <v>7.88</v>
      </c>
      <c r="R2913">
        <v>14.2</v>
      </c>
      <c r="S2913">
        <v>2</v>
      </c>
      <c r="T2913">
        <v>3.83</v>
      </c>
      <c r="U2913" t="str">
        <f>IF(Append1[[#This Row],[total_intl_charge]] &lt;= MEDIAN(Append1[total_intl_charge]), "Low", "High")</f>
        <v>High</v>
      </c>
      <c r="V2913">
        <v>2</v>
      </c>
      <c r="W2913" t="s">
        <v>23</v>
      </c>
      <c r="X2913" s="1" t="s">
        <v>23</v>
      </c>
      <c r="Y2913">
        <f>IF(Append1[[#This Row],[churn]]="yes", 1,0)</f>
        <v>0</v>
      </c>
      <c r="Z2913" t="str">
        <f>IF(Append1[[#This Row],[total_eve_charge]]&lt;=15,"Low",
IF(Append1[[#This Row],[total_eve_charge]]&lt;=19,"Medium","High"))</f>
        <v>High</v>
      </c>
      <c r="AA2913" s="1" t="str">
        <f>IF(Append1[[#This Row],[total_day_charge]]&gt;30,"Heavy User",
IF(Append1[[#This Row],[total_eve_charge]]&gt;20,"Evening User",
IF(Append1[[#This Row],[total_night_charge]]&gt;10,"Night User","Low User")))</f>
        <v>Evening User</v>
      </c>
    </row>
    <row r="2914" spans="1:27" hidden="1" x14ac:dyDescent="0.3">
      <c r="A2914">
        <v>2163</v>
      </c>
      <c r="B2914" s="1" t="s">
        <v>49</v>
      </c>
      <c r="C2914">
        <v>19</v>
      </c>
      <c r="D2914" s="1" t="s">
        <v>26</v>
      </c>
      <c r="E2914" s="1">
        <v>0</v>
      </c>
      <c r="F2914" s="1" t="s">
        <v>23</v>
      </c>
      <c r="G2914">
        <v>0</v>
      </c>
      <c r="H2914" t="str">
        <f>IF(Append1[[#This Row],[number_vmail_messages]]&lt;=10, "Low",
IF(Append1[[#This Row],[number_vmail_messages]]&lt;=25, "Medium", "High"))</f>
        <v>Low</v>
      </c>
      <c r="I2914">
        <v>259.39999999999998</v>
      </c>
      <c r="J2914">
        <v>116</v>
      </c>
      <c r="K2914">
        <v>44.1</v>
      </c>
      <c r="L2914">
        <v>269.7</v>
      </c>
      <c r="M2914">
        <v>109</v>
      </c>
      <c r="N2914">
        <v>22.92</v>
      </c>
      <c r="O2914">
        <v>175.3</v>
      </c>
      <c r="P2914">
        <v>130</v>
      </c>
      <c r="Q2914">
        <v>7.89</v>
      </c>
      <c r="R2914">
        <v>9.5</v>
      </c>
      <c r="S2914">
        <v>3</v>
      </c>
      <c r="T2914">
        <v>2.57</v>
      </c>
      <c r="U2914" t="str">
        <f>IF(Append1[[#This Row],[total_intl_charge]] &lt;= MEDIAN(Append1[total_intl_charge]), "Low", "High")</f>
        <v>Low</v>
      </c>
      <c r="V2914">
        <v>1</v>
      </c>
      <c r="W2914" t="s">
        <v>24</v>
      </c>
      <c r="X2914" s="1" t="s">
        <v>23</v>
      </c>
      <c r="Y2914">
        <f>IF(Append1[[#This Row],[churn]]="yes", 1,0)</f>
        <v>1</v>
      </c>
      <c r="Z2914" t="str">
        <f>IF(Append1[[#This Row],[total_eve_charge]]&lt;=15,"Low",
IF(Append1[[#This Row],[total_eve_charge]]&lt;=19,"Medium","High"))</f>
        <v>High</v>
      </c>
      <c r="AA2914" s="1" t="str">
        <f>IF(Append1[[#This Row],[total_day_charge]]&gt;30,"Heavy User",
IF(Append1[[#This Row],[total_eve_charge]]&gt;20,"Evening User",
IF(Append1[[#This Row],[total_night_charge]]&gt;10,"Night User","Low User")))</f>
        <v>Heavy User</v>
      </c>
    </row>
    <row r="2915" spans="1:27" x14ac:dyDescent="0.3">
      <c r="A2915">
        <v>2164</v>
      </c>
      <c r="B2915" s="1" t="s">
        <v>47</v>
      </c>
      <c r="C2915">
        <v>120</v>
      </c>
      <c r="D2915" s="1" t="s">
        <v>32</v>
      </c>
      <c r="E2915" s="1">
        <v>0</v>
      </c>
      <c r="F2915" s="1" t="s">
        <v>24</v>
      </c>
      <c r="G2915">
        <v>28</v>
      </c>
      <c r="H2915" t="str">
        <f>IF(Append1[[#This Row],[number_vmail_messages]]&lt;=10, "Low",
IF(Append1[[#This Row],[number_vmail_messages]]&lt;=25, "Medium", "High"))</f>
        <v>High</v>
      </c>
      <c r="I2915">
        <v>215.8</v>
      </c>
      <c r="J2915">
        <v>123</v>
      </c>
      <c r="K2915">
        <v>36.69</v>
      </c>
      <c r="L2915">
        <v>285.2</v>
      </c>
      <c r="M2915">
        <v>76</v>
      </c>
      <c r="N2915">
        <v>24.24</v>
      </c>
      <c r="O2915">
        <v>192.1</v>
      </c>
      <c r="P2915">
        <v>78</v>
      </c>
      <c r="Q2915">
        <v>8.64</v>
      </c>
      <c r="R2915">
        <v>6.9</v>
      </c>
      <c r="S2915">
        <v>3</v>
      </c>
      <c r="T2915">
        <v>1.86</v>
      </c>
      <c r="U2915" t="str">
        <f>IF(Append1[[#This Row],[total_intl_charge]] &lt;= MEDIAN(Append1[total_intl_charge]), "Low", "High")</f>
        <v>Low</v>
      </c>
      <c r="V2915">
        <v>1</v>
      </c>
      <c r="W2915" t="s">
        <v>23</v>
      </c>
      <c r="X2915" s="1" t="s">
        <v>23</v>
      </c>
      <c r="Y2915">
        <f>IF(Append1[[#This Row],[churn]]="yes", 1,0)</f>
        <v>0</v>
      </c>
      <c r="Z2915" t="str">
        <f>IF(Append1[[#This Row],[total_eve_charge]]&lt;=15,"Low",
IF(Append1[[#This Row],[total_eve_charge]]&lt;=19,"Medium","High"))</f>
        <v>High</v>
      </c>
      <c r="AA2915" s="1" t="str">
        <f>IF(Append1[[#This Row],[total_day_charge]]&gt;30,"Heavy User",
IF(Append1[[#This Row],[total_eve_charge]]&gt;20,"Evening User",
IF(Append1[[#This Row],[total_night_charge]]&gt;10,"Night User","Low User")))</f>
        <v>Heavy User</v>
      </c>
    </row>
    <row r="2916" spans="1:27" hidden="1" x14ac:dyDescent="0.3">
      <c r="A2916">
        <v>2165</v>
      </c>
      <c r="B2916" s="1" t="s">
        <v>63</v>
      </c>
      <c r="C2916">
        <v>160</v>
      </c>
      <c r="D2916" s="1" t="s">
        <v>22</v>
      </c>
      <c r="E2916" s="1">
        <v>0</v>
      </c>
      <c r="F2916" s="1" t="s">
        <v>23</v>
      </c>
      <c r="G2916">
        <v>0</v>
      </c>
      <c r="H2916" t="str">
        <f>IF(Append1[[#This Row],[number_vmail_messages]]&lt;=10, "Low",
IF(Append1[[#This Row],[number_vmail_messages]]&lt;=25, "Medium", "High"))</f>
        <v>Low</v>
      </c>
      <c r="I2916">
        <v>97.5</v>
      </c>
      <c r="J2916">
        <v>113</v>
      </c>
      <c r="K2916">
        <v>16.579999999999998</v>
      </c>
      <c r="L2916">
        <v>268.10000000000002</v>
      </c>
      <c r="M2916">
        <v>69</v>
      </c>
      <c r="N2916">
        <v>22.79</v>
      </c>
      <c r="O2916">
        <v>255.3</v>
      </c>
      <c r="P2916">
        <v>62</v>
      </c>
      <c r="Q2916">
        <v>11.49</v>
      </c>
      <c r="R2916">
        <v>13.2</v>
      </c>
      <c r="S2916">
        <v>4</v>
      </c>
      <c r="T2916">
        <v>3.56</v>
      </c>
      <c r="U2916" t="str">
        <f>IF(Append1[[#This Row],[total_intl_charge]] &lt;= MEDIAN(Append1[total_intl_charge]), "Low", "High")</f>
        <v>High</v>
      </c>
      <c r="V2916">
        <v>3</v>
      </c>
      <c r="W2916" t="s">
        <v>23</v>
      </c>
      <c r="X2916" s="1" t="s">
        <v>23</v>
      </c>
      <c r="Y2916">
        <f>IF(Append1[[#This Row],[churn]]="yes", 1,0)</f>
        <v>0</v>
      </c>
      <c r="Z2916" t="str">
        <f>IF(Append1[[#This Row],[total_eve_charge]]&lt;=15,"Low",
IF(Append1[[#This Row],[total_eve_charge]]&lt;=19,"Medium","High"))</f>
        <v>High</v>
      </c>
      <c r="AA2916" s="1" t="str">
        <f>IF(Append1[[#This Row],[total_day_charge]]&gt;30,"Heavy User",
IF(Append1[[#This Row],[total_eve_charge]]&gt;20,"Evening User",
IF(Append1[[#This Row],[total_night_charge]]&gt;10,"Night User","Low User")))</f>
        <v>Evening User</v>
      </c>
    </row>
    <row r="2917" spans="1:27" hidden="1" x14ac:dyDescent="0.3">
      <c r="A2917">
        <v>2166</v>
      </c>
      <c r="B2917" s="1" t="s">
        <v>53</v>
      </c>
      <c r="C2917">
        <v>141</v>
      </c>
      <c r="D2917" s="1" t="s">
        <v>26</v>
      </c>
      <c r="E2917" s="1">
        <v>0</v>
      </c>
      <c r="F2917" s="1" t="s">
        <v>23</v>
      </c>
      <c r="G2917">
        <v>0</v>
      </c>
      <c r="H2917" t="str">
        <f>IF(Append1[[#This Row],[number_vmail_messages]]&lt;=10, "Low",
IF(Append1[[#This Row],[number_vmail_messages]]&lt;=25, "Medium", "High"))</f>
        <v>Low</v>
      </c>
      <c r="I2917">
        <v>146.5</v>
      </c>
      <c r="J2917">
        <v>121</v>
      </c>
      <c r="K2917">
        <v>24.91</v>
      </c>
      <c r="L2917">
        <v>169.9</v>
      </c>
      <c r="M2917">
        <v>125</v>
      </c>
      <c r="N2917">
        <v>14.44</v>
      </c>
      <c r="O2917">
        <v>238.8</v>
      </c>
      <c r="P2917">
        <v>112</v>
      </c>
      <c r="Q2917">
        <v>10.75</v>
      </c>
      <c r="R2917">
        <v>8.1999999999999993</v>
      </c>
      <c r="S2917">
        <v>5</v>
      </c>
      <c r="T2917">
        <v>2.21</v>
      </c>
      <c r="U2917" t="str">
        <f>IF(Append1[[#This Row],[total_intl_charge]] &lt;= MEDIAN(Append1[total_intl_charge]), "Low", "High")</f>
        <v>Low</v>
      </c>
      <c r="V2917">
        <v>0</v>
      </c>
      <c r="W2917" t="s">
        <v>23</v>
      </c>
      <c r="X2917" s="1" t="s">
        <v>23</v>
      </c>
      <c r="Y2917">
        <f>IF(Append1[[#This Row],[churn]]="yes", 1,0)</f>
        <v>0</v>
      </c>
      <c r="Z2917" t="str">
        <f>IF(Append1[[#This Row],[total_eve_charge]]&lt;=15,"Low",
IF(Append1[[#This Row],[total_eve_charge]]&lt;=19,"Medium","High"))</f>
        <v>Low</v>
      </c>
      <c r="AA2917" s="1" t="str">
        <f>IF(Append1[[#This Row],[total_day_charge]]&gt;30,"Heavy User",
IF(Append1[[#This Row],[total_eve_charge]]&gt;20,"Evening User",
IF(Append1[[#This Row],[total_night_charge]]&gt;10,"Night User","Low User")))</f>
        <v>Night User</v>
      </c>
    </row>
    <row r="2918" spans="1:27" hidden="1" x14ac:dyDescent="0.3">
      <c r="A2918">
        <v>2167</v>
      </c>
      <c r="B2918" s="1" t="s">
        <v>42</v>
      </c>
      <c r="C2918">
        <v>90</v>
      </c>
      <c r="D2918" s="1" t="s">
        <v>32</v>
      </c>
      <c r="E2918" s="1">
        <v>0</v>
      </c>
      <c r="F2918" s="1" t="s">
        <v>23</v>
      </c>
      <c r="G2918">
        <v>0</v>
      </c>
      <c r="H2918" t="str">
        <f>IF(Append1[[#This Row],[number_vmail_messages]]&lt;=10, "Low",
IF(Append1[[#This Row],[number_vmail_messages]]&lt;=25, "Medium", "High"))</f>
        <v>Low</v>
      </c>
      <c r="I2918">
        <v>157.9</v>
      </c>
      <c r="J2918">
        <v>72</v>
      </c>
      <c r="K2918">
        <v>26.84</v>
      </c>
      <c r="L2918">
        <v>234</v>
      </c>
      <c r="M2918">
        <v>93</v>
      </c>
      <c r="N2918">
        <v>19.89</v>
      </c>
      <c r="O2918">
        <v>210</v>
      </c>
      <c r="P2918">
        <v>86</v>
      </c>
      <c r="Q2918">
        <v>9.4499999999999993</v>
      </c>
      <c r="R2918">
        <v>12.2</v>
      </c>
      <c r="S2918">
        <v>5</v>
      </c>
      <c r="T2918">
        <v>3.29</v>
      </c>
      <c r="U2918" t="str">
        <f>IF(Append1[[#This Row],[total_intl_charge]] &lt;= MEDIAN(Append1[total_intl_charge]), "Low", "High")</f>
        <v>High</v>
      </c>
      <c r="V2918">
        <v>2</v>
      </c>
      <c r="W2918" t="s">
        <v>23</v>
      </c>
      <c r="X2918" s="1" t="s">
        <v>23</v>
      </c>
      <c r="Y2918">
        <f>IF(Append1[[#This Row],[churn]]="yes", 1,0)</f>
        <v>0</v>
      </c>
      <c r="Z2918" t="str">
        <f>IF(Append1[[#This Row],[total_eve_charge]]&lt;=15,"Low",
IF(Append1[[#This Row],[total_eve_charge]]&lt;=19,"Medium","High"))</f>
        <v>High</v>
      </c>
      <c r="AA2918" s="1" t="str">
        <f>IF(Append1[[#This Row],[total_day_charge]]&gt;30,"Heavy User",
IF(Append1[[#This Row],[total_eve_charge]]&gt;20,"Evening User",
IF(Append1[[#This Row],[total_night_charge]]&gt;10,"Night User","Low User")))</f>
        <v>Low User</v>
      </c>
    </row>
    <row r="2919" spans="1:27" hidden="1" x14ac:dyDescent="0.3">
      <c r="A2919">
        <v>2168</v>
      </c>
      <c r="B2919" s="1" t="s">
        <v>28</v>
      </c>
      <c r="C2919">
        <v>72</v>
      </c>
      <c r="D2919" s="1" t="s">
        <v>22</v>
      </c>
      <c r="E2919" s="1">
        <v>0</v>
      </c>
      <c r="F2919" s="1" t="s">
        <v>23</v>
      </c>
      <c r="G2919">
        <v>0</v>
      </c>
      <c r="H2919" t="str">
        <f>IF(Append1[[#This Row],[number_vmail_messages]]&lt;=10, "Low",
IF(Append1[[#This Row],[number_vmail_messages]]&lt;=25, "Medium", "High"))</f>
        <v>Low</v>
      </c>
      <c r="I2919">
        <v>139.9</v>
      </c>
      <c r="J2919">
        <v>117</v>
      </c>
      <c r="K2919">
        <v>23.78</v>
      </c>
      <c r="L2919">
        <v>223.6</v>
      </c>
      <c r="M2919">
        <v>96</v>
      </c>
      <c r="N2919">
        <v>19.010000000000002</v>
      </c>
      <c r="O2919">
        <v>240.8</v>
      </c>
      <c r="P2919">
        <v>93</v>
      </c>
      <c r="Q2919">
        <v>10.84</v>
      </c>
      <c r="R2919">
        <v>12.7</v>
      </c>
      <c r="S2919">
        <v>4</v>
      </c>
      <c r="T2919">
        <v>3.43</v>
      </c>
      <c r="U2919" t="str">
        <f>IF(Append1[[#This Row],[total_intl_charge]] &lt;= MEDIAN(Append1[total_intl_charge]), "Low", "High")</f>
        <v>High</v>
      </c>
      <c r="V2919">
        <v>2</v>
      </c>
      <c r="W2919" t="s">
        <v>23</v>
      </c>
      <c r="X2919" s="1" t="s">
        <v>23</v>
      </c>
      <c r="Y2919">
        <f>IF(Append1[[#This Row],[churn]]="yes", 1,0)</f>
        <v>0</v>
      </c>
      <c r="Z2919" t="str">
        <f>IF(Append1[[#This Row],[total_eve_charge]]&lt;=15,"Low",
IF(Append1[[#This Row],[total_eve_charge]]&lt;=19,"Medium","High"))</f>
        <v>High</v>
      </c>
      <c r="AA2919" s="1" t="str">
        <f>IF(Append1[[#This Row],[total_day_charge]]&gt;30,"Heavy User",
IF(Append1[[#This Row],[total_eve_charge]]&gt;20,"Evening User",
IF(Append1[[#This Row],[total_night_charge]]&gt;10,"Night User","Low User")))</f>
        <v>Night User</v>
      </c>
    </row>
    <row r="2920" spans="1:27" x14ac:dyDescent="0.3">
      <c r="A2920">
        <v>2169</v>
      </c>
      <c r="B2920" s="1" t="s">
        <v>38</v>
      </c>
      <c r="C2920">
        <v>117</v>
      </c>
      <c r="D2920" s="1" t="s">
        <v>32</v>
      </c>
      <c r="E2920" s="1">
        <v>0</v>
      </c>
      <c r="F2920" s="1" t="s">
        <v>24</v>
      </c>
      <c r="G2920">
        <v>21</v>
      </c>
      <c r="H2920" t="str">
        <f>IF(Append1[[#This Row],[number_vmail_messages]]&lt;=10, "Low",
IF(Append1[[#This Row],[number_vmail_messages]]&lt;=25, "Medium", "High"))</f>
        <v>Medium</v>
      </c>
      <c r="I2920">
        <v>153.19999999999999</v>
      </c>
      <c r="J2920">
        <v>112</v>
      </c>
      <c r="K2920">
        <v>26.04</v>
      </c>
      <c r="L2920">
        <v>263.3</v>
      </c>
      <c r="M2920">
        <v>110</v>
      </c>
      <c r="N2920">
        <v>22.38</v>
      </c>
      <c r="O2920">
        <v>135</v>
      </c>
      <c r="P2920">
        <v>85</v>
      </c>
      <c r="Q2920">
        <v>6.08</v>
      </c>
      <c r="R2920">
        <v>11.9</v>
      </c>
      <c r="S2920">
        <v>7</v>
      </c>
      <c r="T2920">
        <v>3.21</v>
      </c>
      <c r="U2920" t="str">
        <f>IF(Append1[[#This Row],[total_intl_charge]] &lt;= MEDIAN(Append1[total_intl_charge]), "Low", "High")</f>
        <v>High</v>
      </c>
      <c r="V2920">
        <v>1</v>
      </c>
      <c r="W2920" t="s">
        <v>23</v>
      </c>
      <c r="X2920" s="1" t="s">
        <v>23</v>
      </c>
      <c r="Y2920">
        <f>IF(Append1[[#This Row],[churn]]="yes", 1,0)</f>
        <v>0</v>
      </c>
      <c r="Z2920" t="str">
        <f>IF(Append1[[#This Row],[total_eve_charge]]&lt;=15,"Low",
IF(Append1[[#This Row],[total_eve_charge]]&lt;=19,"Medium","High"))</f>
        <v>High</v>
      </c>
      <c r="AA2920" s="1" t="str">
        <f>IF(Append1[[#This Row],[total_day_charge]]&gt;30,"Heavy User",
IF(Append1[[#This Row],[total_eve_charge]]&gt;20,"Evening User",
IF(Append1[[#This Row],[total_night_charge]]&gt;10,"Night User","Low User")))</f>
        <v>Evening User</v>
      </c>
    </row>
    <row r="2921" spans="1:27" hidden="1" x14ac:dyDescent="0.3">
      <c r="A2921">
        <v>2170</v>
      </c>
      <c r="B2921" s="1" t="s">
        <v>68</v>
      </c>
      <c r="C2921">
        <v>87</v>
      </c>
      <c r="D2921" s="1" t="s">
        <v>32</v>
      </c>
      <c r="E2921" s="1">
        <v>0</v>
      </c>
      <c r="F2921" s="1" t="s">
        <v>23</v>
      </c>
      <c r="G2921">
        <v>0</v>
      </c>
      <c r="H2921" t="str">
        <f>IF(Append1[[#This Row],[number_vmail_messages]]&lt;=10, "Low",
IF(Append1[[#This Row],[number_vmail_messages]]&lt;=25, "Medium", "High"))</f>
        <v>Low</v>
      </c>
      <c r="I2921">
        <v>185.8</v>
      </c>
      <c r="J2921">
        <v>119</v>
      </c>
      <c r="K2921">
        <v>31.59</v>
      </c>
      <c r="L2921">
        <v>192.3</v>
      </c>
      <c r="M2921">
        <v>83</v>
      </c>
      <c r="N2921">
        <v>16.350000000000001</v>
      </c>
      <c r="O2921">
        <v>200</v>
      </c>
      <c r="P2921">
        <v>96</v>
      </c>
      <c r="Q2921">
        <v>9</v>
      </c>
      <c r="R2921">
        <v>6.6</v>
      </c>
      <c r="S2921">
        <v>4</v>
      </c>
      <c r="T2921">
        <v>1.78</v>
      </c>
      <c r="U2921" t="str">
        <f>IF(Append1[[#This Row],[total_intl_charge]] &lt;= MEDIAN(Append1[total_intl_charge]), "Low", "High")</f>
        <v>Low</v>
      </c>
      <c r="V2921">
        <v>1</v>
      </c>
      <c r="W2921" t="s">
        <v>23</v>
      </c>
      <c r="X2921" s="1" t="s">
        <v>23</v>
      </c>
      <c r="Y2921">
        <f>IF(Append1[[#This Row],[churn]]="yes", 1,0)</f>
        <v>0</v>
      </c>
      <c r="Z2921" t="str">
        <f>IF(Append1[[#This Row],[total_eve_charge]]&lt;=15,"Low",
IF(Append1[[#This Row],[total_eve_charge]]&lt;=19,"Medium","High"))</f>
        <v>Medium</v>
      </c>
      <c r="AA2921" s="1" t="str">
        <f>IF(Append1[[#This Row],[total_day_charge]]&gt;30,"Heavy User",
IF(Append1[[#This Row],[total_eve_charge]]&gt;20,"Evening User",
IF(Append1[[#This Row],[total_night_charge]]&gt;10,"Night User","Low User")))</f>
        <v>Heavy User</v>
      </c>
    </row>
    <row r="2922" spans="1:27" hidden="1" x14ac:dyDescent="0.3">
      <c r="A2922">
        <v>2171</v>
      </c>
      <c r="B2922" s="1" t="s">
        <v>72</v>
      </c>
      <c r="C2922">
        <v>190</v>
      </c>
      <c r="D2922" s="1" t="s">
        <v>32</v>
      </c>
      <c r="E2922" s="1">
        <v>0</v>
      </c>
      <c r="F2922" s="1" t="s">
        <v>23</v>
      </c>
      <c r="G2922">
        <v>0</v>
      </c>
      <c r="H2922" t="str">
        <f>IF(Append1[[#This Row],[number_vmail_messages]]&lt;=10, "Low",
IF(Append1[[#This Row],[number_vmail_messages]]&lt;=25, "Medium", "High"))</f>
        <v>Low</v>
      </c>
      <c r="I2922">
        <v>182.2</v>
      </c>
      <c r="J2922">
        <v>101</v>
      </c>
      <c r="K2922">
        <v>30.97</v>
      </c>
      <c r="L2922">
        <v>212.3</v>
      </c>
      <c r="M2922">
        <v>95</v>
      </c>
      <c r="N2922">
        <v>18.05</v>
      </c>
      <c r="O2922">
        <v>233</v>
      </c>
      <c r="P2922">
        <v>123</v>
      </c>
      <c r="Q2922">
        <v>10.49</v>
      </c>
      <c r="R2922">
        <v>9.3000000000000007</v>
      </c>
      <c r="S2922">
        <v>4</v>
      </c>
      <c r="T2922">
        <v>2.5099999999999998</v>
      </c>
      <c r="U2922" t="str">
        <f>IF(Append1[[#This Row],[total_intl_charge]] &lt;= MEDIAN(Append1[total_intl_charge]), "Low", "High")</f>
        <v>Low</v>
      </c>
      <c r="V2922">
        <v>2</v>
      </c>
      <c r="W2922" t="s">
        <v>23</v>
      </c>
      <c r="X2922" s="1" t="s">
        <v>23</v>
      </c>
      <c r="Y2922">
        <f>IF(Append1[[#This Row],[churn]]="yes", 1,0)</f>
        <v>0</v>
      </c>
      <c r="Z2922" t="str">
        <f>IF(Append1[[#This Row],[total_eve_charge]]&lt;=15,"Low",
IF(Append1[[#This Row],[total_eve_charge]]&lt;=19,"Medium","High"))</f>
        <v>Medium</v>
      </c>
      <c r="AA2922" s="1" t="str">
        <f>IF(Append1[[#This Row],[total_day_charge]]&gt;30,"Heavy User",
IF(Append1[[#This Row],[total_eve_charge]]&gt;20,"Evening User",
IF(Append1[[#This Row],[total_night_charge]]&gt;10,"Night User","Low User")))</f>
        <v>Heavy User</v>
      </c>
    </row>
    <row r="2923" spans="1:27" hidden="1" x14ac:dyDescent="0.3">
      <c r="A2923">
        <v>2172</v>
      </c>
      <c r="B2923" s="1" t="s">
        <v>75</v>
      </c>
      <c r="C2923">
        <v>120</v>
      </c>
      <c r="D2923" s="1" t="s">
        <v>22</v>
      </c>
      <c r="E2923" s="1">
        <v>0</v>
      </c>
      <c r="F2923" s="1" t="s">
        <v>23</v>
      </c>
      <c r="G2923">
        <v>0</v>
      </c>
      <c r="H2923" t="str">
        <f>IF(Append1[[#This Row],[number_vmail_messages]]&lt;=10, "Low",
IF(Append1[[#This Row],[number_vmail_messages]]&lt;=25, "Medium", "High"))</f>
        <v>Low</v>
      </c>
      <c r="I2923">
        <v>185.7</v>
      </c>
      <c r="J2923">
        <v>133</v>
      </c>
      <c r="K2923">
        <v>31.57</v>
      </c>
      <c r="L2923">
        <v>235.1</v>
      </c>
      <c r="M2923">
        <v>149</v>
      </c>
      <c r="N2923">
        <v>19.98</v>
      </c>
      <c r="O2923">
        <v>256.39999999999998</v>
      </c>
      <c r="P2923">
        <v>78</v>
      </c>
      <c r="Q2923">
        <v>11.54</v>
      </c>
      <c r="R2923">
        <v>16.899999999999999</v>
      </c>
      <c r="S2923">
        <v>6</v>
      </c>
      <c r="T2923">
        <v>4.5599999999999996</v>
      </c>
      <c r="U2923" t="str">
        <f>IF(Append1[[#This Row],[total_intl_charge]] &lt;= MEDIAN(Append1[total_intl_charge]), "Low", "High")</f>
        <v>High</v>
      </c>
      <c r="V2923">
        <v>0</v>
      </c>
      <c r="W2923" t="s">
        <v>23</v>
      </c>
      <c r="X2923" s="1" t="s">
        <v>23</v>
      </c>
      <c r="Y2923">
        <f>IF(Append1[[#This Row],[churn]]="yes", 1,0)</f>
        <v>0</v>
      </c>
      <c r="Z2923" t="str">
        <f>IF(Append1[[#This Row],[total_eve_charge]]&lt;=15,"Low",
IF(Append1[[#This Row],[total_eve_charge]]&lt;=19,"Medium","High"))</f>
        <v>High</v>
      </c>
      <c r="AA2923" s="1" t="str">
        <f>IF(Append1[[#This Row],[total_day_charge]]&gt;30,"Heavy User",
IF(Append1[[#This Row],[total_eve_charge]]&gt;20,"Evening User",
IF(Append1[[#This Row],[total_night_charge]]&gt;10,"Night User","Low User")))</f>
        <v>Heavy User</v>
      </c>
    </row>
    <row r="2924" spans="1:27" x14ac:dyDescent="0.3">
      <c r="A2924">
        <v>2173</v>
      </c>
      <c r="B2924" s="1" t="s">
        <v>69</v>
      </c>
      <c r="C2924">
        <v>115</v>
      </c>
      <c r="D2924" s="1" t="s">
        <v>26</v>
      </c>
      <c r="E2924" s="1">
        <v>0</v>
      </c>
      <c r="F2924" s="1" t="s">
        <v>24</v>
      </c>
      <c r="G2924">
        <v>29</v>
      </c>
      <c r="H2924" t="str">
        <f>IF(Append1[[#This Row],[number_vmail_messages]]&lt;=10, "Low",
IF(Append1[[#This Row],[number_vmail_messages]]&lt;=25, "Medium", "High"))</f>
        <v>High</v>
      </c>
      <c r="I2924">
        <v>222.6</v>
      </c>
      <c r="J2924">
        <v>81</v>
      </c>
      <c r="K2924">
        <v>37.840000000000003</v>
      </c>
      <c r="L2924">
        <v>190.3</v>
      </c>
      <c r="M2924">
        <v>109</v>
      </c>
      <c r="N2924">
        <v>16.18</v>
      </c>
      <c r="O2924">
        <v>201.2</v>
      </c>
      <c r="P2924">
        <v>87</v>
      </c>
      <c r="Q2924">
        <v>9.0500000000000007</v>
      </c>
      <c r="R2924">
        <v>11.5</v>
      </c>
      <c r="S2924">
        <v>2</v>
      </c>
      <c r="T2924">
        <v>3.11</v>
      </c>
      <c r="U2924" t="str">
        <f>IF(Append1[[#This Row],[total_intl_charge]] &lt;= MEDIAN(Append1[total_intl_charge]), "Low", "High")</f>
        <v>High</v>
      </c>
      <c r="V2924">
        <v>1</v>
      </c>
      <c r="W2924" t="s">
        <v>23</v>
      </c>
      <c r="X2924" s="1" t="s">
        <v>23</v>
      </c>
      <c r="Y2924">
        <f>IF(Append1[[#This Row],[churn]]="yes", 1,0)</f>
        <v>0</v>
      </c>
      <c r="Z2924" t="str">
        <f>IF(Append1[[#This Row],[total_eve_charge]]&lt;=15,"Low",
IF(Append1[[#This Row],[total_eve_charge]]&lt;=19,"Medium","High"))</f>
        <v>Medium</v>
      </c>
      <c r="AA2924" s="1" t="str">
        <f>IF(Append1[[#This Row],[total_day_charge]]&gt;30,"Heavy User",
IF(Append1[[#This Row],[total_eve_charge]]&gt;20,"Evening User",
IF(Append1[[#This Row],[total_night_charge]]&gt;10,"Night User","Low User")))</f>
        <v>Heavy User</v>
      </c>
    </row>
    <row r="2925" spans="1:27" hidden="1" x14ac:dyDescent="0.3">
      <c r="A2925">
        <v>2174</v>
      </c>
      <c r="B2925" s="1" t="s">
        <v>38</v>
      </c>
      <c r="C2925">
        <v>61</v>
      </c>
      <c r="D2925" s="1" t="s">
        <v>22</v>
      </c>
      <c r="E2925" s="1">
        <v>0</v>
      </c>
      <c r="F2925" s="1" t="s">
        <v>23</v>
      </c>
      <c r="G2925">
        <v>0</v>
      </c>
      <c r="H2925" t="str">
        <f>IF(Append1[[#This Row],[number_vmail_messages]]&lt;=10, "Low",
IF(Append1[[#This Row],[number_vmail_messages]]&lt;=25, "Medium", "High"))</f>
        <v>Low</v>
      </c>
      <c r="I2925">
        <v>197.3</v>
      </c>
      <c r="J2925">
        <v>67</v>
      </c>
      <c r="K2925">
        <v>33.54</v>
      </c>
      <c r="L2925">
        <v>264.5</v>
      </c>
      <c r="M2925">
        <v>106</v>
      </c>
      <c r="N2925">
        <v>22.48</v>
      </c>
      <c r="O2925">
        <v>210.5</v>
      </c>
      <c r="P2925">
        <v>116</v>
      </c>
      <c r="Q2925">
        <v>9.4700000000000006</v>
      </c>
      <c r="R2925">
        <v>9</v>
      </c>
      <c r="S2925">
        <v>6</v>
      </c>
      <c r="T2925">
        <v>2.4300000000000002</v>
      </c>
      <c r="U2925" t="str">
        <f>IF(Append1[[#This Row],[total_intl_charge]] &lt;= MEDIAN(Append1[total_intl_charge]), "Low", "High")</f>
        <v>Low</v>
      </c>
      <c r="V2925">
        <v>1</v>
      </c>
      <c r="W2925" t="s">
        <v>23</v>
      </c>
      <c r="X2925" s="1" t="s">
        <v>23</v>
      </c>
      <c r="Y2925">
        <f>IF(Append1[[#This Row],[churn]]="yes", 1,0)</f>
        <v>0</v>
      </c>
      <c r="Z2925" t="str">
        <f>IF(Append1[[#This Row],[total_eve_charge]]&lt;=15,"Low",
IF(Append1[[#This Row],[total_eve_charge]]&lt;=19,"Medium","High"))</f>
        <v>High</v>
      </c>
      <c r="AA2925" s="1" t="str">
        <f>IF(Append1[[#This Row],[total_day_charge]]&gt;30,"Heavy User",
IF(Append1[[#This Row],[total_eve_charge]]&gt;20,"Evening User",
IF(Append1[[#This Row],[total_night_charge]]&gt;10,"Night User","Low User")))</f>
        <v>Heavy User</v>
      </c>
    </row>
    <row r="2926" spans="1:27" x14ac:dyDescent="0.3">
      <c r="A2926">
        <v>2175</v>
      </c>
      <c r="B2926" s="1" t="s">
        <v>27</v>
      </c>
      <c r="C2926">
        <v>143</v>
      </c>
      <c r="D2926" s="1" t="s">
        <v>26</v>
      </c>
      <c r="E2926" s="1">
        <v>0</v>
      </c>
      <c r="F2926" s="1" t="s">
        <v>24</v>
      </c>
      <c r="G2926">
        <v>33</v>
      </c>
      <c r="H2926" t="str">
        <f>IF(Append1[[#This Row],[number_vmail_messages]]&lt;=10, "Low",
IF(Append1[[#This Row],[number_vmail_messages]]&lt;=25, "Medium", "High"))</f>
        <v>High</v>
      </c>
      <c r="I2926">
        <v>141.4</v>
      </c>
      <c r="J2926">
        <v>130</v>
      </c>
      <c r="K2926">
        <v>24.04</v>
      </c>
      <c r="L2926">
        <v>186.4</v>
      </c>
      <c r="M2926">
        <v>114</v>
      </c>
      <c r="N2926">
        <v>15.84</v>
      </c>
      <c r="O2926">
        <v>210</v>
      </c>
      <c r="P2926">
        <v>111</v>
      </c>
      <c r="Q2926">
        <v>9.4499999999999993</v>
      </c>
      <c r="R2926">
        <v>7.7</v>
      </c>
      <c r="S2926">
        <v>6</v>
      </c>
      <c r="T2926">
        <v>2.08</v>
      </c>
      <c r="U2926" t="str">
        <f>IF(Append1[[#This Row],[total_intl_charge]] &lt;= MEDIAN(Append1[total_intl_charge]), "Low", "High")</f>
        <v>Low</v>
      </c>
      <c r="V2926">
        <v>1</v>
      </c>
      <c r="W2926" t="s">
        <v>23</v>
      </c>
      <c r="X2926" s="1" t="s">
        <v>23</v>
      </c>
      <c r="Y2926">
        <f>IF(Append1[[#This Row],[churn]]="yes", 1,0)</f>
        <v>0</v>
      </c>
      <c r="Z2926" t="str">
        <f>IF(Append1[[#This Row],[total_eve_charge]]&lt;=15,"Low",
IF(Append1[[#This Row],[total_eve_charge]]&lt;=19,"Medium","High"))</f>
        <v>Medium</v>
      </c>
      <c r="AA2926" s="1" t="str">
        <f>IF(Append1[[#This Row],[total_day_charge]]&gt;30,"Heavy User",
IF(Append1[[#This Row],[total_eve_charge]]&gt;20,"Evening User",
IF(Append1[[#This Row],[total_night_charge]]&gt;10,"Night User","Low User")))</f>
        <v>Low User</v>
      </c>
    </row>
    <row r="2927" spans="1:27" hidden="1" x14ac:dyDescent="0.3">
      <c r="A2927">
        <v>2176</v>
      </c>
      <c r="B2927" s="1" t="s">
        <v>21</v>
      </c>
      <c r="C2927">
        <v>110</v>
      </c>
      <c r="D2927" s="1" t="s">
        <v>26</v>
      </c>
      <c r="E2927" s="1">
        <v>0</v>
      </c>
      <c r="F2927" s="1" t="s">
        <v>23</v>
      </c>
      <c r="G2927">
        <v>0</v>
      </c>
      <c r="H2927" t="str">
        <f>IF(Append1[[#This Row],[number_vmail_messages]]&lt;=10, "Low",
IF(Append1[[#This Row],[number_vmail_messages]]&lt;=25, "Medium", "High"))</f>
        <v>Low</v>
      </c>
      <c r="I2927">
        <v>208</v>
      </c>
      <c r="J2927">
        <v>69</v>
      </c>
      <c r="K2927">
        <v>35.36</v>
      </c>
      <c r="L2927">
        <v>95.1</v>
      </c>
      <c r="M2927">
        <v>94</v>
      </c>
      <c r="N2927">
        <v>8.08</v>
      </c>
      <c r="O2927">
        <v>178.5</v>
      </c>
      <c r="P2927">
        <v>129</v>
      </c>
      <c r="Q2927">
        <v>8.0299999999999994</v>
      </c>
      <c r="R2927">
        <v>8</v>
      </c>
      <c r="S2927">
        <v>11</v>
      </c>
      <c r="T2927">
        <v>2.16</v>
      </c>
      <c r="U2927" t="str">
        <f>IF(Append1[[#This Row],[total_intl_charge]] &lt;= MEDIAN(Append1[total_intl_charge]), "Low", "High")</f>
        <v>Low</v>
      </c>
      <c r="V2927">
        <v>1</v>
      </c>
      <c r="W2927" t="s">
        <v>23</v>
      </c>
      <c r="X2927" s="1" t="s">
        <v>23</v>
      </c>
      <c r="Y2927">
        <f>IF(Append1[[#This Row],[churn]]="yes", 1,0)</f>
        <v>0</v>
      </c>
      <c r="Z2927" t="str">
        <f>IF(Append1[[#This Row],[total_eve_charge]]&lt;=15,"Low",
IF(Append1[[#This Row],[total_eve_charge]]&lt;=19,"Medium","High"))</f>
        <v>Low</v>
      </c>
      <c r="AA2927" s="1" t="str">
        <f>IF(Append1[[#This Row],[total_day_charge]]&gt;30,"Heavy User",
IF(Append1[[#This Row],[total_eve_charge]]&gt;20,"Evening User",
IF(Append1[[#This Row],[total_night_charge]]&gt;10,"Night User","Low User")))</f>
        <v>Heavy User</v>
      </c>
    </row>
    <row r="2928" spans="1:27" hidden="1" x14ac:dyDescent="0.3">
      <c r="A2928">
        <v>2177</v>
      </c>
      <c r="B2928" s="1" t="s">
        <v>70</v>
      </c>
      <c r="C2928">
        <v>104</v>
      </c>
      <c r="D2928" s="1" t="s">
        <v>22</v>
      </c>
      <c r="E2928" s="1">
        <v>0</v>
      </c>
      <c r="F2928" s="1" t="s">
        <v>23</v>
      </c>
      <c r="G2928">
        <v>0</v>
      </c>
      <c r="H2928" t="str">
        <f>IF(Append1[[#This Row],[number_vmail_messages]]&lt;=10, "Low",
IF(Append1[[#This Row],[number_vmail_messages]]&lt;=25, "Medium", "High"))</f>
        <v>Low</v>
      </c>
      <c r="I2928">
        <v>118.5</v>
      </c>
      <c r="J2928">
        <v>92</v>
      </c>
      <c r="K2928">
        <v>20.149999999999999</v>
      </c>
      <c r="L2928">
        <v>177.8</v>
      </c>
      <c r="M2928">
        <v>109</v>
      </c>
      <c r="N2928">
        <v>15.11</v>
      </c>
      <c r="O2928">
        <v>255.7</v>
      </c>
      <c r="P2928">
        <v>98</v>
      </c>
      <c r="Q2928">
        <v>11.51</v>
      </c>
      <c r="R2928">
        <v>12.1</v>
      </c>
      <c r="S2928">
        <v>4</v>
      </c>
      <c r="T2928">
        <v>3.27</v>
      </c>
      <c r="U2928" t="str">
        <f>IF(Append1[[#This Row],[total_intl_charge]] &lt;= MEDIAN(Append1[total_intl_charge]), "Low", "High")</f>
        <v>High</v>
      </c>
      <c r="V2928">
        <v>1</v>
      </c>
      <c r="W2928" t="s">
        <v>23</v>
      </c>
      <c r="X2928" s="1" t="s">
        <v>23</v>
      </c>
      <c r="Y2928">
        <f>IF(Append1[[#This Row],[churn]]="yes", 1,0)</f>
        <v>0</v>
      </c>
      <c r="Z2928" t="str">
        <f>IF(Append1[[#This Row],[total_eve_charge]]&lt;=15,"Low",
IF(Append1[[#This Row],[total_eve_charge]]&lt;=19,"Medium","High"))</f>
        <v>Medium</v>
      </c>
      <c r="AA2928" s="1" t="str">
        <f>IF(Append1[[#This Row],[total_day_charge]]&gt;30,"Heavy User",
IF(Append1[[#This Row],[total_eve_charge]]&gt;20,"Evening User",
IF(Append1[[#This Row],[total_night_charge]]&gt;10,"Night User","Low User")))</f>
        <v>Night User</v>
      </c>
    </row>
    <row r="2929" spans="1:27" hidden="1" x14ac:dyDescent="0.3">
      <c r="A2929">
        <v>2178</v>
      </c>
      <c r="B2929" s="1" t="s">
        <v>63</v>
      </c>
      <c r="C2929">
        <v>16</v>
      </c>
      <c r="D2929" s="1" t="s">
        <v>26</v>
      </c>
      <c r="E2929" s="1">
        <v>0</v>
      </c>
      <c r="F2929" s="1" t="s">
        <v>23</v>
      </c>
      <c r="G2929">
        <v>0</v>
      </c>
      <c r="H2929" t="str">
        <f>IF(Append1[[#This Row],[number_vmail_messages]]&lt;=10, "Low",
IF(Append1[[#This Row],[number_vmail_messages]]&lt;=25, "Medium", "High"))</f>
        <v>Low</v>
      </c>
      <c r="I2929">
        <v>153.19999999999999</v>
      </c>
      <c r="J2929">
        <v>65</v>
      </c>
      <c r="K2929">
        <v>26.04</v>
      </c>
      <c r="L2929">
        <v>229.7</v>
      </c>
      <c r="M2929">
        <v>90</v>
      </c>
      <c r="N2929">
        <v>19.52</v>
      </c>
      <c r="O2929">
        <v>148.19999999999999</v>
      </c>
      <c r="P2929">
        <v>94</v>
      </c>
      <c r="Q2929">
        <v>6.67</v>
      </c>
      <c r="R2929">
        <v>10.7</v>
      </c>
      <c r="S2929">
        <v>8</v>
      </c>
      <c r="T2929">
        <v>2.89</v>
      </c>
      <c r="U2929" t="str">
        <f>IF(Append1[[#This Row],[total_intl_charge]] &lt;= MEDIAN(Append1[total_intl_charge]), "Low", "High")</f>
        <v>High</v>
      </c>
      <c r="V2929">
        <v>1</v>
      </c>
      <c r="W2929" t="s">
        <v>23</v>
      </c>
      <c r="X2929" s="1" t="s">
        <v>23</v>
      </c>
      <c r="Y2929">
        <f>IF(Append1[[#This Row],[churn]]="yes", 1,0)</f>
        <v>0</v>
      </c>
      <c r="Z2929" t="str">
        <f>IF(Append1[[#This Row],[total_eve_charge]]&lt;=15,"Low",
IF(Append1[[#This Row],[total_eve_charge]]&lt;=19,"Medium","High"))</f>
        <v>High</v>
      </c>
      <c r="AA2929" s="1" t="str">
        <f>IF(Append1[[#This Row],[total_day_charge]]&gt;30,"Heavy User",
IF(Append1[[#This Row],[total_eve_charge]]&gt;20,"Evening User",
IF(Append1[[#This Row],[total_night_charge]]&gt;10,"Night User","Low User")))</f>
        <v>Low User</v>
      </c>
    </row>
    <row r="2930" spans="1:27" hidden="1" x14ac:dyDescent="0.3">
      <c r="A2930">
        <v>2179</v>
      </c>
      <c r="B2930" s="1" t="s">
        <v>30</v>
      </c>
      <c r="C2930">
        <v>183</v>
      </c>
      <c r="D2930" s="1" t="s">
        <v>26</v>
      </c>
      <c r="E2930" s="1">
        <v>0</v>
      </c>
      <c r="F2930" s="1" t="s">
        <v>23</v>
      </c>
      <c r="G2930">
        <v>0</v>
      </c>
      <c r="H2930" t="str">
        <f>IF(Append1[[#This Row],[number_vmail_messages]]&lt;=10, "Low",
IF(Append1[[#This Row],[number_vmail_messages]]&lt;=25, "Medium", "High"))</f>
        <v>Low</v>
      </c>
      <c r="I2930">
        <v>108.3</v>
      </c>
      <c r="J2930">
        <v>87</v>
      </c>
      <c r="K2930">
        <v>18.41</v>
      </c>
      <c r="L2930">
        <v>183.6</v>
      </c>
      <c r="M2930">
        <v>116</v>
      </c>
      <c r="N2930">
        <v>15.61</v>
      </c>
      <c r="O2930">
        <v>176.6</v>
      </c>
      <c r="P2930">
        <v>109</v>
      </c>
      <c r="Q2930">
        <v>7.95</v>
      </c>
      <c r="R2930">
        <v>13.5</v>
      </c>
      <c r="S2930">
        <v>2</v>
      </c>
      <c r="T2930">
        <v>3.65</v>
      </c>
      <c r="U2930" t="str">
        <f>IF(Append1[[#This Row],[total_intl_charge]] &lt;= MEDIAN(Append1[total_intl_charge]), "Low", "High")</f>
        <v>High</v>
      </c>
      <c r="V2930">
        <v>0</v>
      </c>
      <c r="W2930" t="s">
        <v>23</v>
      </c>
      <c r="X2930" s="1" t="s">
        <v>23</v>
      </c>
      <c r="Y2930">
        <f>IF(Append1[[#This Row],[churn]]="yes", 1,0)</f>
        <v>0</v>
      </c>
      <c r="Z2930" t="str">
        <f>IF(Append1[[#This Row],[total_eve_charge]]&lt;=15,"Low",
IF(Append1[[#This Row],[total_eve_charge]]&lt;=19,"Medium","High"))</f>
        <v>Medium</v>
      </c>
      <c r="AA2930" s="1" t="str">
        <f>IF(Append1[[#This Row],[total_day_charge]]&gt;30,"Heavy User",
IF(Append1[[#This Row],[total_eve_charge]]&gt;20,"Evening User",
IF(Append1[[#This Row],[total_night_charge]]&gt;10,"Night User","Low User")))</f>
        <v>Low User</v>
      </c>
    </row>
    <row r="2931" spans="1:27" hidden="1" x14ac:dyDescent="0.3">
      <c r="A2931">
        <v>2180</v>
      </c>
      <c r="B2931" s="1" t="s">
        <v>76</v>
      </c>
      <c r="C2931">
        <v>58</v>
      </c>
      <c r="D2931" s="1" t="s">
        <v>22</v>
      </c>
      <c r="E2931" s="1">
        <v>0</v>
      </c>
      <c r="F2931" s="1" t="s">
        <v>23</v>
      </c>
      <c r="G2931">
        <v>0</v>
      </c>
      <c r="H2931" t="str">
        <f>IF(Append1[[#This Row],[number_vmail_messages]]&lt;=10, "Low",
IF(Append1[[#This Row],[number_vmail_messages]]&lt;=25, "Medium", "High"))</f>
        <v>Low</v>
      </c>
      <c r="I2931">
        <v>247.2</v>
      </c>
      <c r="J2931">
        <v>116</v>
      </c>
      <c r="K2931">
        <v>42.02</v>
      </c>
      <c r="L2931">
        <v>303.7</v>
      </c>
      <c r="M2931">
        <v>103</v>
      </c>
      <c r="N2931">
        <v>25.81</v>
      </c>
      <c r="O2931">
        <v>105.4</v>
      </c>
      <c r="P2931">
        <v>94</v>
      </c>
      <c r="Q2931">
        <v>4.74</v>
      </c>
      <c r="R2931">
        <v>9.3000000000000007</v>
      </c>
      <c r="S2931">
        <v>2</v>
      </c>
      <c r="T2931">
        <v>2.5099999999999998</v>
      </c>
      <c r="U2931" t="str">
        <f>IF(Append1[[#This Row],[total_intl_charge]] &lt;= MEDIAN(Append1[total_intl_charge]), "Low", "High")</f>
        <v>Low</v>
      </c>
      <c r="V2931">
        <v>2</v>
      </c>
      <c r="W2931" t="s">
        <v>24</v>
      </c>
      <c r="X2931" s="1" t="s">
        <v>23</v>
      </c>
      <c r="Y2931">
        <f>IF(Append1[[#This Row],[churn]]="yes", 1,0)</f>
        <v>1</v>
      </c>
      <c r="Z2931" t="str">
        <f>IF(Append1[[#This Row],[total_eve_charge]]&lt;=15,"Low",
IF(Append1[[#This Row],[total_eve_charge]]&lt;=19,"Medium","High"))</f>
        <v>High</v>
      </c>
      <c r="AA2931" s="1" t="str">
        <f>IF(Append1[[#This Row],[total_day_charge]]&gt;30,"Heavy User",
IF(Append1[[#This Row],[total_eve_charge]]&gt;20,"Evening User",
IF(Append1[[#This Row],[total_night_charge]]&gt;10,"Night User","Low User")))</f>
        <v>Heavy User</v>
      </c>
    </row>
    <row r="2932" spans="1:27" hidden="1" x14ac:dyDescent="0.3">
      <c r="A2932">
        <v>2181</v>
      </c>
      <c r="B2932" s="1" t="s">
        <v>59</v>
      </c>
      <c r="C2932">
        <v>102</v>
      </c>
      <c r="D2932" s="1" t="s">
        <v>26</v>
      </c>
      <c r="E2932" s="1">
        <v>1</v>
      </c>
      <c r="F2932" s="1" t="s">
        <v>23</v>
      </c>
      <c r="G2932">
        <v>0</v>
      </c>
      <c r="H2932" t="str">
        <f>IF(Append1[[#This Row],[number_vmail_messages]]&lt;=10, "Low",
IF(Append1[[#This Row],[number_vmail_messages]]&lt;=25, "Medium", "High"))</f>
        <v>Low</v>
      </c>
      <c r="I2932">
        <v>224.2</v>
      </c>
      <c r="J2932">
        <v>81</v>
      </c>
      <c r="K2932">
        <v>38.11</v>
      </c>
      <c r="L2932">
        <v>243.3</v>
      </c>
      <c r="M2932">
        <v>90</v>
      </c>
      <c r="N2932">
        <v>20.68</v>
      </c>
      <c r="O2932">
        <v>147.80000000000001</v>
      </c>
      <c r="P2932">
        <v>66</v>
      </c>
      <c r="Q2932">
        <v>6.65</v>
      </c>
      <c r="R2932">
        <v>12</v>
      </c>
      <c r="S2932">
        <v>8</v>
      </c>
      <c r="T2932">
        <v>3.24</v>
      </c>
      <c r="U2932" t="str">
        <f>IF(Append1[[#This Row],[total_intl_charge]] &lt;= MEDIAN(Append1[total_intl_charge]), "Low", "High")</f>
        <v>High</v>
      </c>
      <c r="V2932">
        <v>3</v>
      </c>
      <c r="W2932" t="s">
        <v>23</v>
      </c>
      <c r="X2932" s="1" t="s">
        <v>24</v>
      </c>
      <c r="Y2932">
        <f>IF(Append1[[#This Row],[churn]]="yes", 1,0)</f>
        <v>0</v>
      </c>
      <c r="Z2932" t="str">
        <f>IF(Append1[[#This Row],[total_eve_charge]]&lt;=15,"Low",
IF(Append1[[#This Row],[total_eve_charge]]&lt;=19,"Medium","High"))</f>
        <v>High</v>
      </c>
      <c r="AA2932" s="1" t="str">
        <f>IF(Append1[[#This Row],[total_day_charge]]&gt;30,"Heavy User",
IF(Append1[[#This Row],[total_eve_charge]]&gt;20,"Evening User",
IF(Append1[[#This Row],[total_night_charge]]&gt;10,"Night User","Low User")))</f>
        <v>Heavy User</v>
      </c>
    </row>
    <row r="2933" spans="1:27" x14ac:dyDescent="0.3">
      <c r="A2933">
        <v>2182</v>
      </c>
      <c r="B2933" s="1" t="s">
        <v>27</v>
      </c>
      <c r="C2933">
        <v>64</v>
      </c>
      <c r="D2933" s="1" t="s">
        <v>22</v>
      </c>
      <c r="E2933" s="1">
        <v>0</v>
      </c>
      <c r="F2933" s="1" t="s">
        <v>24</v>
      </c>
      <c r="G2933">
        <v>43</v>
      </c>
      <c r="H2933" t="str">
        <f>IF(Append1[[#This Row],[number_vmail_messages]]&lt;=10, "Low",
IF(Append1[[#This Row],[number_vmail_messages]]&lt;=25, "Medium", "High"))</f>
        <v>High</v>
      </c>
      <c r="I2933">
        <v>118.4</v>
      </c>
      <c r="J2933">
        <v>100</v>
      </c>
      <c r="K2933">
        <v>20.13</v>
      </c>
      <c r="L2933">
        <v>144.1</v>
      </c>
      <c r="M2933">
        <v>108</v>
      </c>
      <c r="N2933">
        <v>12.25</v>
      </c>
      <c r="O2933">
        <v>158.1</v>
      </c>
      <c r="P2933">
        <v>91</v>
      </c>
      <c r="Q2933">
        <v>7.11</v>
      </c>
      <c r="R2933">
        <v>8.5</v>
      </c>
      <c r="S2933">
        <v>6</v>
      </c>
      <c r="T2933">
        <v>2.2999999999999998</v>
      </c>
      <c r="U2933" t="str">
        <f>IF(Append1[[#This Row],[total_intl_charge]] &lt;= MEDIAN(Append1[total_intl_charge]), "Low", "High")</f>
        <v>Low</v>
      </c>
      <c r="V2933">
        <v>1</v>
      </c>
      <c r="W2933" t="s">
        <v>23</v>
      </c>
      <c r="X2933" s="1" t="s">
        <v>23</v>
      </c>
      <c r="Y2933">
        <f>IF(Append1[[#This Row],[churn]]="yes", 1,0)</f>
        <v>0</v>
      </c>
      <c r="Z2933" t="str">
        <f>IF(Append1[[#This Row],[total_eve_charge]]&lt;=15,"Low",
IF(Append1[[#This Row],[total_eve_charge]]&lt;=19,"Medium","High"))</f>
        <v>Low</v>
      </c>
      <c r="AA2933" s="1" t="str">
        <f>IF(Append1[[#This Row],[total_day_charge]]&gt;30,"Heavy User",
IF(Append1[[#This Row],[total_eve_charge]]&gt;20,"Evening User",
IF(Append1[[#This Row],[total_night_charge]]&gt;10,"Night User","Low User")))</f>
        <v>Low User</v>
      </c>
    </row>
    <row r="2934" spans="1:27" hidden="1" x14ac:dyDescent="0.3">
      <c r="A2934">
        <v>2183</v>
      </c>
      <c r="B2934" s="1" t="s">
        <v>41</v>
      </c>
      <c r="C2934">
        <v>103</v>
      </c>
      <c r="D2934" s="1" t="s">
        <v>26</v>
      </c>
      <c r="E2934" s="1">
        <v>0</v>
      </c>
      <c r="F2934" s="1" t="s">
        <v>23</v>
      </c>
      <c r="G2934">
        <v>0</v>
      </c>
      <c r="H2934" t="str">
        <f>IF(Append1[[#This Row],[number_vmail_messages]]&lt;=10, "Low",
IF(Append1[[#This Row],[number_vmail_messages]]&lt;=25, "Medium", "High"))</f>
        <v>Low</v>
      </c>
      <c r="I2934">
        <v>190.9</v>
      </c>
      <c r="J2934">
        <v>62</v>
      </c>
      <c r="K2934">
        <v>32.450000000000003</v>
      </c>
      <c r="L2934">
        <v>226.6</v>
      </c>
      <c r="M2934">
        <v>53</v>
      </c>
      <c r="N2934">
        <v>19.260000000000002</v>
      </c>
      <c r="O2934">
        <v>230.1</v>
      </c>
      <c r="P2934">
        <v>96</v>
      </c>
      <c r="Q2934">
        <v>10.35</v>
      </c>
      <c r="R2934">
        <v>7.8</v>
      </c>
      <c r="S2934">
        <v>3</v>
      </c>
      <c r="T2934">
        <v>2.11</v>
      </c>
      <c r="U2934" t="str">
        <f>IF(Append1[[#This Row],[total_intl_charge]] &lt;= MEDIAN(Append1[total_intl_charge]), "Low", "High")</f>
        <v>Low</v>
      </c>
      <c r="V2934">
        <v>2</v>
      </c>
      <c r="W2934" t="s">
        <v>23</v>
      </c>
      <c r="X2934" s="1" t="s">
        <v>23</v>
      </c>
      <c r="Y2934">
        <f>IF(Append1[[#This Row],[churn]]="yes", 1,0)</f>
        <v>0</v>
      </c>
      <c r="Z2934" t="str">
        <f>IF(Append1[[#This Row],[total_eve_charge]]&lt;=15,"Low",
IF(Append1[[#This Row],[total_eve_charge]]&lt;=19,"Medium","High"))</f>
        <v>High</v>
      </c>
      <c r="AA2934" s="1" t="str">
        <f>IF(Append1[[#This Row],[total_day_charge]]&gt;30,"Heavy User",
IF(Append1[[#This Row],[total_eve_charge]]&gt;20,"Evening User",
IF(Append1[[#This Row],[total_night_charge]]&gt;10,"Night User","Low User")))</f>
        <v>Heavy User</v>
      </c>
    </row>
    <row r="2935" spans="1:27" hidden="1" x14ac:dyDescent="0.3">
      <c r="A2935">
        <v>2184</v>
      </c>
      <c r="B2935" s="1" t="s">
        <v>38</v>
      </c>
      <c r="C2935">
        <v>152</v>
      </c>
      <c r="D2935" s="1" t="s">
        <v>22</v>
      </c>
      <c r="E2935" s="1">
        <v>0</v>
      </c>
      <c r="F2935" s="1" t="s">
        <v>23</v>
      </c>
      <c r="G2935">
        <v>0</v>
      </c>
      <c r="H2935" t="str">
        <f>IF(Append1[[#This Row],[number_vmail_messages]]&lt;=10, "Low",
IF(Append1[[#This Row],[number_vmail_messages]]&lt;=25, "Medium", "High"))</f>
        <v>Low</v>
      </c>
      <c r="I2935">
        <v>317.8</v>
      </c>
      <c r="J2935">
        <v>60</v>
      </c>
      <c r="K2935">
        <v>54.03</v>
      </c>
      <c r="L2935">
        <v>152.9</v>
      </c>
      <c r="M2935">
        <v>100</v>
      </c>
      <c r="N2935">
        <v>13</v>
      </c>
      <c r="O2935">
        <v>123.4</v>
      </c>
      <c r="P2935">
        <v>63</v>
      </c>
      <c r="Q2935">
        <v>5.55</v>
      </c>
      <c r="R2935">
        <v>10.4</v>
      </c>
      <c r="S2935">
        <v>7</v>
      </c>
      <c r="T2935">
        <v>2.81</v>
      </c>
      <c r="U2935" t="str">
        <f>IF(Append1[[#This Row],[total_intl_charge]] &lt;= MEDIAN(Append1[total_intl_charge]), "Low", "High")</f>
        <v>High</v>
      </c>
      <c r="V2935">
        <v>1</v>
      </c>
      <c r="W2935" t="s">
        <v>24</v>
      </c>
      <c r="X2935" s="1" t="s">
        <v>23</v>
      </c>
      <c r="Y2935">
        <f>IF(Append1[[#This Row],[churn]]="yes", 1,0)</f>
        <v>1</v>
      </c>
      <c r="Z2935" t="str">
        <f>IF(Append1[[#This Row],[total_eve_charge]]&lt;=15,"Low",
IF(Append1[[#This Row],[total_eve_charge]]&lt;=19,"Medium","High"))</f>
        <v>Low</v>
      </c>
      <c r="AA2935" s="1" t="str">
        <f>IF(Append1[[#This Row],[total_day_charge]]&gt;30,"Heavy User",
IF(Append1[[#This Row],[total_eve_charge]]&gt;20,"Evening User",
IF(Append1[[#This Row],[total_night_charge]]&gt;10,"Night User","Low User")))</f>
        <v>Heavy User</v>
      </c>
    </row>
    <row r="2936" spans="1:27" hidden="1" x14ac:dyDescent="0.3">
      <c r="A2936">
        <v>2185</v>
      </c>
      <c r="B2936" s="1" t="s">
        <v>71</v>
      </c>
      <c r="C2936">
        <v>124</v>
      </c>
      <c r="D2936" s="1" t="s">
        <v>22</v>
      </c>
      <c r="E2936" s="1">
        <v>0</v>
      </c>
      <c r="F2936" s="1" t="s">
        <v>23</v>
      </c>
      <c r="G2936">
        <v>0</v>
      </c>
      <c r="H2936" t="str">
        <f>IF(Append1[[#This Row],[number_vmail_messages]]&lt;=10, "Low",
IF(Append1[[#This Row],[number_vmail_messages]]&lt;=25, "Medium", "High"))</f>
        <v>Low</v>
      </c>
      <c r="I2936">
        <v>312</v>
      </c>
      <c r="J2936">
        <v>112</v>
      </c>
      <c r="K2936">
        <v>53.04</v>
      </c>
      <c r="L2936">
        <v>180</v>
      </c>
      <c r="M2936">
        <v>109</v>
      </c>
      <c r="N2936">
        <v>15.3</v>
      </c>
      <c r="O2936">
        <v>168.6</v>
      </c>
      <c r="P2936">
        <v>94</v>
      </c>
      <c r="Q2936">
        <v>7.59</v>
      </c>
      <c r="R2936">
        <v>12.8</v>
      </c>
      <c r="S2936">
        <v>4</v>
      </c>
      <c r="T2936">
        <v>3.46</v>
      </c>
      <c r="U2936" t="str">
        <f>IF(Append1[[#This Row],[total_intl_charge]] &lt;= MEDIAN(Append1[total_intl_charge]), "Low", "High")</f>
        <v>High</v>
      </c>
      <c r="V2936">
        <v>1</v>
      </c>
      <c r="W2936" t="s">
        <v>24</v>
      </c>
      <c r="X2936" s="1" t="s">
        <v>23</v>
      </c>
      <c r="Y2936">
        <f>IF(Append1[[#This Row],[churn]]="yes", 1,0)</f>
        <v>1</v>
      </c>
      <c r="Z2936" t="str">
        <f>IF(Append1[[#This Row],[total_eve_charge]]&lt;=15,"Low",
IF(Append1[[#This Row],[total_eve_charge]]&lt;=19,"Medium","High"))</f>
        <v>Medium</v>
      </c>
      <c r="AA2936" s="1" t="str">
        <f>IF(Append1[[#This Row],[total_day_charge]]&gt;30,"Heavy User",
IF(Append1[[#This Row],[total_eve_charge]]&gt;20,"Evening User",
IF(Append1[[#This Row],[total_night_charge]]&gt;10,"Night User","Low User")))</f>
        <v>Heavy User</v>
      </c>
    </row>
    <row r="2937" spans="1:27" hidden="1" x14ac:dyDescent="0.3">
      <c r="A2937">
        <v>2186</v>
      </c>
      <c r="B2937" s="1" t="s">
        <v>59</v>
      </c>
      <c r="C2937">
        <v>131</v>
      </c>
      <c r="D2937" s="1" t="s">
        <v>22</v>
      </c>
      <c r="E2937" s="1">
        <v>0</v>
      </c>
      <c r="F2937" s="1" t="s">
        <v>23</v>
      </c>
      <c r="G2937">
        <v>0</v>
      </c>
      <c r="H2937" t="str">
        <f>IF(Append1[[#This Row],[number_vmail_messages]]&lt;=10, "Low",
IF(Append1[[#This Row],[number_vmail_messages]]&lt;=25, "Medium", "High"))</f>
        <v>Low</v>
      </c>
      <c r="I2937">
        <v>131.6</v>
      </c>
      <c r="J2937">
        <v>95</v>
      </c>
      <c r="K2937">
        <v>22.37</v>
      </c>
      <c r="L2937">
        <v>179.3</v>
      </c>
      <c r="M2937">
        <v>109</v>
      </c>
      <c r="N2937">
        <v>15.24</v>
      </c>
      <c r="O2937">
        <v>251.2</v>
      </c>
      <c r="P2937">
        <v>129</v>
      </c>
      <c r="Q2937">
        <v>11.3</v>
      </c>
      <c r="R2937">
        <v>15.5</v>
      </c>
      <c r="S2937">
        <v>3</v>
      </c>
      <c r="T2937">
        <v>4.1900000000000004</v>
      </c>
      <c r="U2937" t="str">
        <f>IF(Append1[[#This Row],[total_intl_charge]] &lt;= MEDIAN(Append1[total_intl_charge]), "Low", "High")</f>
        <v>High</v>
      </c>
      <c r="V2937">
        <v>1</v>
      </c>
      <c r="W2937" t="s">
        <v>24</v>
      </c>
      <c r="X2937" s="1" t="s">
        <v>23</v>
      </c>
      <c r="Y2937">
        <f>IF(Append1[[#This Row],[churn]]="yes", 1,0)</f>
        <v>1</v>
      </c>
      <c r="Z2937" t="str">
        <f>IF(Append1[[#This Row],[total_eve_charge]]&lt;=15,"Low",
IF(Append1[[#This Row],[total_eve_charge]]&lt;=19,"Medium","High"))</f>
        <v>Medium</v>
      </c>
      <c r="AA2937" s="1" t="str">
        <f>IF(Append1[[#This Row],[total_day_charge]]&gt;30,"Heavy User",
IF(Append1[[#This Row],[total_eve_charge]]&gt;20,"Evening User",
IF(Append1[[#This Row],[total_night_charge]]&gt;10,"Night User","Low User")))</f>
        <v>Night User</v>
      </c>
    </row>
    <row r="2938" spans="1:27" x14ac:dyDescent="0.3">
      <c r="A2938">
        <v>2187</v>
      </c>
      <c r="B2938" s="1" t="s">
        <v>65</v>
      </c>
      <c r="C2938">
        <v>57</v>
      </c>
      <c r="D2938" s="1" t="s">
        <v>22</v>
      </c>
      <c r="E2938" s="1">
        <v>0</v>
      </c>
      <c r="F2938" s="1" t="s">
        <v>24</v>
      </c>
      <c r="G2938">
        <v>33</v>
      </c>
      <c r="H2938" t="str">
        <f>IF(Append1[[#This Row],[number_vmail_messages]]&lt;=10, "Low",
IF(Append1[[#This Row],[number_vmail_messages]]&lt;=25, "Medium", "High"))</f>
        <v>High</v>
      </c>
      <c r="I2938">
        <v>193.4</v>
      </c>
      <c r="J2938">
        <v>105</v>
      </c>
      <c r="K2938">
        <v>32.880000000000003</v>
      </c>
      <c r="L2938">
        <v>231.6</v>
      </c>
      <c r="M2938">
        <v>79</v>
      </c>
      <c r="N2938">
        <v>19.690000000000001</v>
      </c>
      <c r="O2938">
        <v>226.2</v>
      </c>
      <c r="P2938">
        <v>90</v>
      </c>
      <c r="Q2938">
        <v>10.18</v>
      </c>
      <c r="R2938">
        <v>11.1</v>
      </c>
      <c r="S2938">
        <v>11</v>
      </c>
      <c r="T2938">
        <v>3</v>
      </c>
      <c r="U2938" t="str">
        <f>IF(Append1[[#This Row],[total_intl_charge]] &lt;= MEDIAN(Append1[total_intl_charge]), "Low", "High")</f>
        <v>High</v>
      </c>
      <c r="V2938">
        <v>2</v>
      </c>
      <c r="W2938" t="s">
        <v>23</v>
      </c>
      <c r="X2938" s="1" t="s">
        <v>23</v>
      </c>
      <c r="Y2938">
        <f>IF(Append1[[#This Row],[churn]]="yes", 1,0)</f>
        <v>0</v>
      </c>
      <c r="Z2938" t="str">
        <f>IF(Append1[[#This Row],[total_eve_charge]]&lt;=15,"Low",
IF(Append1[[#This Row],[total_eve_charge]]&lt;=19,"Medium","High"))</f>
        <v>High</v>
      </c>
      <c r="AA2938" s="1" t="str">
        <f>IF(Append1[[#This Row],[total_day_charge]]&gt;30,"Heavy User",
IF(Append1[[#This Row],[total_eve_charge]]&gt;20,"Evening User",
IF(Append1[[#This Row],[total_night_charge]]&gt;10,"Night User","Low User")))</f>
        <v>Heavy User</v>
      </c>
    </row>
    <row r="2939" spans="1:27" hidden="1" x14ac:dyDescent="0.3">
      <c r="A2939">
        <v>2188</v>
      </c>
      <c r="B2939" s="1" t="s">
        <v>38</v>
      </c>
      <c r="C2939">
        <v>157</v>
      </c>
      <c r="D2939" s="1" t="s">
        <v>26</v>
      </c>
      <c r="E2939" s="1">
        <v>0</v>
      </c>
      <c r="F2939" s="1" t="s">
        <v>23</v>
      </c>
      <c r="G2939">
        <v>0</v>
      </c>
      <c r="H2939" t="str">
        <f>IF(Append1[[#This Row],[number_vmail_messages]]&lt;=10, "Low",
IF(Append1[[#This Row],[number_vmail_messages]]&lt;=25, "Medium", "High"))</f>
        <v>Low</v>
      </c>
      <c r="I2939">
        <v>185.1</v>
      </c>
      <c r="J2939">
        <v>92</v>
      </c>
      <c r="K2939">
        <v>31.47</v>
      </c>
      <c r="L2939">
        <v>213</v>
      </c>
      <c r="M2939">
        <v>85</v>
      </c>
      <c r="N2939">
        <v>18.11</v>
      </c>
      <c r="O2939">
        <v>196.1</v>
      </c>
      <c r="P2939">
        <v>85</v>
      </c>
      <c r="Q2939">
        <v>8.82</v>
      </c>
      <c r="R2939">
        <v>8.5</v>
      </c>
      <c r="S2939">
        <v>5</v>
      </c>
      <c r="T2939">
        <v>2.2999999999999998</v>
      </c>
      <c r="U2939" t="str">
        <f>IF(Append1[[#This Row],[total_intl_charge]] &lt;= MEDIAN(Append1[total_intl_charge]), "Low", "High")</f>
        <v>Low</v>
      </c>
      <c r="V2939">
        <v>2</v>
      </c>
      <c r="W2939" t="s">
        <v>23</v>
      </c>
      <c r="X2939" s="1" t="s">
        <v>23</v>
      </c>
      <c r="Y2939">
        <f>IF(Append1[[#This Row],[churn]]="yes", 1,0)</f>
        <v>0</v>
      </c>
      <c r="Z2939" t="str">
        <f>IF(Append1[[#This Row],[total_eve_charge]]&lt;=15,"Low",
IF(Append1[[#This Row],[total_eve_charge]]&lt;=19,"Medium","High"))</f>
        <v>Medium</v>
      </c>
      <c r="AA2939" s="1" t="str">
        <f>IF(Append1[[#This Row],[total_day_charge]]&gt;30,"Heavy User",
IF(Append1[[#This Row],[total_eve_charge]]&gt;20,"Evening User",
IF(Append1[[#This Row],[total_night_charge]]&gt;10,"Night User","Low User")))</f>
        <v>Heavy User</v>
      </c>
    </row>
    <row r="2940" spans="1:27" hidden="1" x14ac:dyDescent="0.3">
      <c r="A2940">
        <v>2189</v>
      </c>
      <c r="B2940" s="1" t="s">
        <v>33</v>
      </c>
      <c r="C2940">
        <v>194</v>
      </c>
      <c r="D2940" s="1" t="s">
        <v>26</v>
      </c>
      <c r="E2940" s="1">
        <v>0</v>
      </c>
      <c r="F2940" s="1" t="s">
        <v>23</v>
      </c>
      <c r="G2940">
        <v>0</v>
      </c>
      <c r="H2940" t="str">
        <f>IF(Append1[[#This Row],[number_vmail_messages]]&lt;=10, "Low",
IF(Append1[[#This Row],[number_vmail_messages]]&lt;=25, "Medium", "High"))</f>
        <v>Low</v>
      </c>
      <c r="I2940">
        <v>193.3</v>
      </c>
      <c r="J2940">
        <v>106</v>
      </c>
      <c r="K2940">
        <v>32.86</v>
      </c>
      <c r="L2940">
        <v>169</v>
      </c>
      <c r="M2940">
        <v>150</v>
      </c>
      <c r="N2940">
        <v>14.37</v>
      </c>
      <c r="O2940">
        <v>225.2</v>
      </c>
      <c r="P2940">
        <v>122</v>
      </c>
      <c r="Q2940">
        <v>10.130000000000001</v>
      </c>
      <c r="R2940">
        <v>11.8</v>
      </c>
      <c r="S2940">
        <v>4</v>
      </c>
      <c r="T2940">
        <v>3.19</v>
      </c>
      <c r="U2940" t="str">
        <f>IF(Append1[[#This Row],[total_intl_charge]] &lt;= MEDIAN(Append1[total_intl_charge]), "Low", "High")</f>
        <v>High</v>
      </c>
      <c r="V2940">
        <v>0</v>
      </c>
      <c r="W2940" t="s">
        <v>23</v>
      </c>
      <c r="X2940" s="1" t="s">
        <v>23</v>
      </c>
      <c r="Y2940">
        <f>IF(Append1[[#This Row],[churn]]="yes", 1,0)</f>
        <v>0</v>
      </c>
      <c r="Z2940" t="str">
        <f>IF(Append1[[#This Row],[total_eve_charge]]&lt;=15,"Low",
IF(Append1[[#This Row],[total_eve_charge]]&lt;=19,"Medium","High"))</f>
        <v>Low</v>
      </c>
      <c r="AA2940" s="1" t="str">
        <f>IF(Append1[[#This Row],[total_day_charge]]&gt;30,"Heavy User",
IF(Append1[[#This Row],[total_eve_charge]]&gt;20,"Evening User",
IF(Append1[[#This Row],[total_night_charge]]&gt;10,"Night User","Low User")))</f>
        <v>Heavy User</v>
      </c>
    </row>
    <row r="2941" spans="1:27" hidden="1" x14ac:dyDescent="0.3">
      <c r="A2941">
        <v>2190</v>
      </c>
      <c r="B2941" s="1" t="s">
        <v>69</v>
      </c>
      <c r="C2941">
        <v>66</v>
      </c>
      <c r="D2941" s="1" t="s">
        <v>22</v>
      </c>
      <c r="E2941" s="1">
        <v>0</v>
      </c>
      <c r="F2941" s="1" t="s">
        <v>23</v>
      </c>
      <c r="G2941">
        <v>0</v>
      </c>
      <c r="H2941" t="str">
        <f>IF(Append1[[#This Row],[number_vmail_messages]]&lt;=10, "Low",
IF(Append1[[#This Row],[number_vmail_messages]]&lt;=25, "Medium", "High"))</f>
        <v>Low</v>
      </c>
      <c r="I2941">
        <v>146.4</v>
      </c>
      <c r="J2941">
        <v>107</v>
      </c>
      <c r="K2941">
        <v>24.89</v>
      </c>
      <c r="L2941">
        <v>196.5</v>
      </c>
      <c r="M2941">
        <v>99</v>
      </c>
      <c r="N2941">
        <v>16.7</v>
      </c>
      <c r="O2941">
        <v>230.1</v>
      </c>
      <c r="P2941">
        <v>106</v>
      </c>
      <c r="Q2941">
        <v>10.35</v>
      </c>
      <c r="R2941">
        <v>7.8</v>
      </c>
      <c r="S2941">
        <v>2</v>
      </c>
      <c r="T2941">
        <v>2.11</v>
      </c>
      <c r="U2941" t="str">
        <f>IF(Append1[[#This Row],[total_intl_charge]] &lt;= MEDIAN(Append1[total_intl_charge]), "Low", "High")</f>
        <v>Low</v>
      </c>
      <c r="V2941">
        <v>1</v>
      </c>
      <c r="W2941" t="s">
        <v>23</v>
      </c>
      <c r="X2941" s="1" t="s">
        <v>23</v>
      </c>
      <c r="Y2941">
        <f>IF(Append1[[#This Row],[churn]]="yes", 1,0)</f>
        <v>0</v>
      </c>
      <c r="Z2941" t="str">
        <f>IF(Append1[[#This Row],[total_eve_charge]]&lt;=15,"Low",
IF(Append1[[#This Row],[total_eve_charge]]&lt;=19,"Medium","High"))</f>
        <v>Medium</v>
      </c>
      <c r="AA2941" s="1" t="str">
        <f>IF(Append1[[#This Row],[total_day_charge]]&gt;30,"Heavy User",
IF(Append1[[#This Row],[total_eve_charge]]&gt;20,"Evening User",
IF(Append1[[#This Row],[total_night_charge]]&gt;10,"Night User","Low User")))</f>
        <v>Night User</v>
      </c>
    </row>
    <row r="2942" spans="1:27" hidden="1" x14ac:dyDescent="0.3">
      <c r="A2942">
        <v>2191</v>
      </c>
      <c r="B2942" s="1" t="s">
        <v>33</v>
      </c>
      <c r="C2942">
        <v>155</v>
      </c>
      <c r="D2942" s="1" t="s">
        <v>26</v>
      </c>
      <c r="E2942" s="1">
        <v>0</v>
      </c>
      <c r="F2942" s="1" t="s">
        <v>23</v>
      </c>
      <c r="G2942">
        <v>0</v>
      </c>
      <c r="H2942" t="str">
        <f>IF(Append1[[#This Row],[number_vmail_messages]]&lt;=10, "Low",
IF(Append1[[#This Row],[number_vmail_messages]]&lt;=25, "Medium", "High"))</f>
        <v>Low</v>
      </c>
      <c r="I2942">
        <v>71.2</v>
      </c>
      <c r="J2942">
        <v>90</v>
      </c>
      <c r="K2942">
        <v>12.1</v>
      </c>
      <c r="L2942">
        <v>304.39999999999998</v>
      </c>
      <c r="M2942">
        <v>119</v>
      </c>
      <c r="N2942">
        <v>25.87</v>
      </c>
      <c r="O2942">
        <v>183.3</v>
      </c>
      <c r="P2942">
        <v>103</v>
      </c>
      <c r="Q2942">
        <v>8.25</v>
      </c>
      <c r="R2942">
        <v>8.6</v>
      </c>
      <c r="S2942">
        <v>4</v>
      </c>
      <c r="T2942">
        <v>2.3199999999999998</v>
      </c>
      <c r="U2942" t="str">
        <f>IF(Append1[[#This Row],[total_intl_charge]] &lt;= MEDIAN(Append1[total_intl_charge]), "Low", "High")</f>
        <v>Low</v>
      </c>
      <c r="V2942">
        <v>0</v>
      </c>
      <c r="W2942" t="s">
        <v>23</v>
      </c>
      <c r="X2942" s="1" t="s">
        <v>23</v>
      </c>
      <c r="Y2942">
        <f>IF(Append1[[#This Row],[churn]]="yes", 1,0)</f>
        <v>0</v>
      </c>
      <c r="Z2942" t="str">
        <f>IF(Append1[[#This Row],[total_eve_charge]]&lt;=15,"Low",
IF(Append1[[#This Row],[total_eve_charge]]&lt;=19,"Medium","High"))</f>
        <v>High</v>
      </c>
      <c r="AA2942" s="1" t="str">
        <f>IF(Append1[[#This Row],[total_day_charge]]&gt;30,"Heavy User",
IF(Append1[[#This Row],[total_eve_charge]]&gt;20,"Evening User",
IF(Append1[[#This Row],[total_night_charge]]&gt;10,"Night User","Low User")))</f>
        <v>Evening User</v>
      </c>
    </row>
    <row r="2943" spans="1:27" hidden="1" x14ac:dyDescent="0.3">
      <c r="A2943">
        <v>2192</v>
      </c>
      <c r="B2943" s="1" t="s">
        <v>50</v>
      </c>
      <c r="C2943">
        <v>116</v>
      </c>
      <c r="D2943" s="1" t="s">
        <v>26</v>
      </c>
      <c r="E2943" s="1">
        <v>0</v>
      </c>
      <c r="F2943" s="1" t="s">
        <v>23</v>
      </c>
      <c r="G2943">
        <v>0</v>
      </c>
      <c r="H2943" t="str">
        <f>IF(Append1[[#This Row],[number_vmail_messages]]&lt;=10, "Low",
IF(Append1[[#This Row],[number_vmail_messages]]&lt;=25, "Medium", "High"))</f>
        <v>Low</v>
      </c>
      <c r="I2943">
        <v>205</v>
      </c>
      <c r="J2943">
        <v>90</v>
      </c>
      <c r="K2943">
        <v>34.85</v>
      </c>
      <c r="L2943">
        <v>140.9</v>
      </c>
      <c r="M2943">
        <v>114</v>
      </c>
      <c r="N2943">
        <v>11.98</v>
      </c>
      <c r="O2943">
        <v>272.60000000000002</v>
      </c>
      <c r="P2943">
        <v>96</v>
      </c>
      <c r="Q2943">
        <v>12.27</v>
      </c>
      <c r="R2943">
        <v>7.5</v>
      </c>
      <c r="S2943">
        <v>4</v>
      </c>
      <c r="T2943">
        <v>2.0299999999999998</v>
      </c>
      <c r="U2943" t="str">
        <f>IF(Append1[[#This Row],[total_intl_charge]] &lt;= MEDIAN(Append1[total_intl_charge]), "Low", "High")</f>
        <v>Low</v>
      </c>
      <c r="V2943">
        <v>2</v>
      </c>
      <c r="W2943" t="s">
        <v>23</v>
      </c>
      <c r="X2943" s="1" t="s">
        <v>23</v>
      </c>
      <c r="Y2943">
        <f>IF(Append1[[#This Row],[churn]]="yes", 1,0)</f>
        <v>0</v>
      </c>
      <c r="Z2943" t="str">
        <f>IF(Append1[[#This Row],[total_eve_charge]]&lt;=15,"Low",
IF(Append1[[#This Row],[total_eve_charge]]&lt;=19,"Medium","High"))</f>
        <v>Low</v>
      </c>
      <c r="AA2943" s="1" t="str">
        <f>IF(Append1[[#This Row],[total_day_charge]]&gt;30,"Heavy User",
IF(Append1[[#This Row],[total_eve_charge]]&gt;20,"Evening User",
IF(Append1[[#This Row],[total_night_charge]]&gt;10,"Night User","Low User")))</f>
        <v>Heavy User</v>
      </c>
    </row>
    <row r="2944" spans="1:27" hidden="1" x14ac:dyDescent="0.3">
      <c r="A2944">
        <v>2193</v>
      </c>
      <c r="B2944" s="1" t="s">
        <v>33</v>
      </c>
      <c r="C2944">
        <v>64</v>
      </c>
      <c r="D2944" s="1" t="s">
        <v>26</v>
      </c>
      <c r="E2944" s="1">
        <v>0</v>
      </c>
      <c r="F2944" s="1" t="s">
        <v>23</v>
      </c>
      <c r="G2944">
        <v>0</v>
      </c>
      <c r="H2944" t="str">
        <f>IF(Append1[[#This Row],[number_vmail_messages]]&lt;=10, "Low",
IF(Append1[[#This Row],[number_vmail_messages]]&lt;=25, "Medium", "High"))</f>
        <v>Low</v>
      </c>
      <c r="I2944">
        <v>216.9</v>
      </c>
      <c r="J2944">
        <v>78</v>
      </c>
      <c r="K2944">
        <v>36.869999999999997</v>
      </c>
      <c r="L2944">
        <v>211</v>
      </c>
      <c r="M2944">
        <v>115</v>
      </c>
      <c r="N2944">
        <v>17.940000000000001</v>
      </c>
      <c r="O2944">
        <v>179.8</v>
      </c>
      <c r="P2944">
        <v>116</v>
      </c>
      <c r="Q2944">
        <v>8.09</v>
      </c>
      <c r="R2944">
        <v>11.4</v>
      </c>
      <c r="S2944">
        <v>5</v>
      </c>
      <c r="T2944">
        <v>3.08</v>
      </c>
      <c r="U2944" t="str">
        <f>IF(Append1[[#This Row],[total_intl_charge]] &lt;= MEDIAN(Append1[total_intl_charge]), "Low", "High")</f>
        <v>High</v>
      </c>
      <c r="V2944">
        <v>3</v>
      </c>
      <c r="W2944" t="s">
        <v>23</v>
      </c>
      <c r="X2944" s="1" t="s">
        <v>23</v>
      </c>
      <c r="Y2944">
        <f>IF(Append1[[#This Row],[churn]]="yes", 1,0)</f>
        <v>0</v>
      </c>
      <c r="Z2944" t="str">
        <f>IF(Append1[[#This Row],[total_eve_charge]]&lt;=15,"Low",
IF(Append1[[#This Row],[total_eve_charge]]&lt;=19,"Medium","High"))</f>
        <v>Medium</v>
      </c>
      <c r="AA2944" s="1" t="str">
        <f>IF(Append1[[#This Row],[total_day_charge]]&gt;30,"Heavy User",
IF(Append1[[#This Row],[total_eve_charge]]&gt;20,"Evening User",
IF(Append1[[#This Row],[total_night_charge]]&gt;10,"Night User","Low User")))</f>
        <v>Heavy User</v>
      </c>
    </row>
    <row r="2945" spans="1:27" hidden="1" x14ac:dyDescent="0.3">
      <c r="A2945">
        <v>2194</v>
      </c>
      <c r="B2945" s="1" t="s">
        <v>34</v>
      </c>
      <c r="C2945">
        <v>96</v>
      </c>
      <c r="D2945" s="1" t="s">
        <v>26</v>
      </c>
      <c r="E2945" s="1">
        <v>0</v>
      </c>
      <c r="F2945" s="1" t="s">
        <v>23</v>
      </c>
      <c r="G2945">
        <v>0</v>
      </c>
      <c r="H2945" t="str">
        <f>IF(Append1[[#This Row],[number_vmail_messages]]&lt;=10, "Low",
IF(Append1[[#This Row],[number_vmail_messages]]&lt;=25, "Medium", "High"))</f>
        <v>Low</v>
      </c>
      <c r="I2945">
        <v>150</v>
      </c>
      <c r="J2945">
        <v>122</v>
      </c>
      <c r="K2945">
        <v>25.5</v>
      </c>
      <c r="L2945">
        <v>218.5</v>
      </c>
      <c r="M2945">
        <v>116</v>
      </c>
      <c r="N2945">
        <v>18.57</v>
      </c>
      <c r="O2945">
        <v>212.4</v>
      </c>
      <c r="P2945">
        <v>89</v>
      </c>
      <c r="Q2945">
        <v>9.56</v>
      </c>
      <c r="R2945">
        <v>9.8000000000000007</v>
      </c>
      <c r="S2945">
        <v>1</v>
      </c>
      <c r="T2945">
        <v>2.65</v>
      </c>
      <c r="U2945" t="str">
        <f>IF(Append1[[#This Row],[total_intl_charge]] &lt;= MEDIAN(Append1[total_intl_charge]), "Low", "High")</f>
        <v>Low</v>
      </c>
      <c r="V2945">
        <v>3</v>
      </c>
      <c r="W2945" t="s">
        <v>23</v>
      </c>
      <c r="X2945" s="1" t="s">
        <v>23</v>
      </c>
      <c r="Y2945">
        <f>IF(Append1[[#This Row],[churn]]="yes", 1,0)</f>
        <v>0</v>
      </c>
      <c r="Z2945" t="str">
        <f>IF(Append1[[#This Row],[total_eve_charge]]&lt;=15,"Low",
IF(Append1[[#This Row],[total_eve_charge]]&lt;=19,"Medium","High"))</f>
        <v>Medium</v>
      </c>
      <c r="AA2945" s="1" t="str">
        <f>IF(Append1[[#This Row],[total_day_charge]]&gt;30,"Heavy User",
IF(Append1[[#This Row],[total_eve_charge]]&gt;20,"Evening User",
IF(Append1[[#This Row],[total_night_charge]]&gt;10,"Night User","Low User")))</f>
        <v>Low User</v>
      </c>
    </row>
    <row r="2946" spans="1:27" hidden="1" x14ac:dyDescent="0.3">
      <c r="A2946">
        <v>2195</v>
      </c>
      <c r="B2946" s="1" t="s">
        <v>38</v>
      </c>
      <c r="C2946">
        <v>53</v>
      </c>
      <c r="D2946" s="1" t="s">
        <v>22</v>
      </c>
      <c r="E2946" s="1">
        <v>0</v>
      </c>
      <c r="F2946" s="1" t="s">
        <v>23</v>
      </c>
      <c r="G2946">
        <v>0</v>
      </c>
      <c r="H2946" t="str">
        <f>IF(Append1[[#This Row],[number_vmail_messages]]&lt;=10, "Low",
IF(Append1[[#This Row],[number_vmail_messages]]&lt;=25, "Medium", "High"))</f>
        <v>Low</v>
      </c>
      <c r="I2946">
        <v>164.1</v>
      </c>
      <c r="J2946">
        <v>106</v>
      </c>
      <c r="K2946">
        <v>27.9</v>
      </c>
      <c r="L2946">
        <v>206</v>
      </c>
      <c r="M2946">
        <v>56</v>
      </c>
      <c r="N2946">
        <v>17.510000000000002</v>
      </c>
      <c r="O2946">
        <v>194.7</v>
      </c>
      <c r="P2946">
        <v>124</v>
      </c>
      <c r="Q2946">
        <v>8.76</v>
      </c>
      <c r="R2946">
        <v>11.4</v>
      </c>
      <c r="S2946">
        <v>2</v>
      </c>
      <c r="T2946">
        <v>3.08</v>
      </c>
      <c r="U2946" t="str">
        <f>IF(Append1[[#This Row],[total_intl_charge]] &lt;= MEDIAN(Append1[total_intl_charge]), "Low", "High")</f>
        <v>High</v>
      </c>
      <c r="V2946">
        <v>1</v>
      </c>
      <c r="W2946" t="s">
        <v>23</v>
      </c>
      <c r="X2946" s="1" t="s">
        <v>23</v>
      </c>
      <c r="Y2946">
        <f>IF(Append1[[#This Row],[churn]]="yes", 1,0)</f>
        <v>0</v>
      </c>
      <c r="Z2946" t="str">
        <f>IF(Append1[[#This Row],[total_eve_charge]]&lt;=15,"Low",
IF(Append1[[#This Row],[total_eve_charge]]&lt;=19,"Medium","High"))</f>
        <v>Medium</v>
      </c>
      <c r="AA2946" s="1" t="str">
        <f>IF(Append1[[#This Row],[total_day_charge]]&gt;30,"Heavy User",
IF(Append1[[#This Row],[total_eve_charge]]&gt;20,"Evening User",
IF(Append1[[#This Row],[total_night_charge]]&gt;10,"Night User","Low User")))</f>
        <v>Low User</v>
      </c>
    </row>
    <row r="2947" spans="1:27" hidden="1" x14ac:dyDescent="0.3">
      <c r="A2947">
        <v>2196</v>
      </c>
      <c r="B2947" s="1" t="s">
        <v>65</v>
      </c>
      <c r="C2947">
        <v>105</v>
      </c>
      <c r="D2947" s="1" t="s">
        <v>26</v>
      </c>
      <c r="E2947" s="1">
        <v>0</v>
      </c>
      <c r="F2947" s="1" t="s">
        <v>23</v>
      </c>
      <c r="G2947">
        <v>0</v>
      </c>
      <c r="H2947" t="str">
        <f>IF(Append1[[#This Row],[number_vmail_messages]]&lt;=10, "Low",
IF(Append1[[#This Row],[number_vmail_messages]]&lt;=25, "Medium", "High"))</f>
        <v>Low</v>
      </c>
      <c r="I2947">
        <v>212</v>
      </c>
      <c r="J2947">
        <v>113</v>
      </c>
      <c r="K2947">
        <v>36.04</v>
      </c>
      <c r="L2947">
        <v>226.6</v>
      </c>
      <c r="M2947">
        <v>128</v>
      </c>
      <c r="N2947">
        <v>19.260000000000002</v>
      </c>
      <c r="O2947">
        <v>193.6</v>
      </c>
      <c r="P2947">
        <v>114</v>
      </c>
      <c r="Q2947">
        <v>8.7100000000000009</v>
      </c>
      <c r="R2947">
        <v>8.9</v>
      </c>
      <c r="S2947">
        <v>7</v>
      </c>
      <c r="T2947">
        <v>2.4</v>
      </c>
      <c r="U2947" t="str">
        <f>IF(Append1[[#This Row],[total_intl_charge]] &lt;= MEDIAN(Append1[total_intl_charge]), "Low", "High")</f>
        <v>Low</v>
      </c>
      <c r="V2947">
        <v>3</v>
      </c>
      <c r="W2947" t="s">
        <v>23</v>
      </c>
      <c r="X2947" s="1" t="s">
        <v>23</v>
      </c>
      <c r="Y2947">
        <f>IF(Append1[[#This Row],[churn]]="yes", 1,0)</f>
        <v>0</v>
      </c>
      <c r="Z2947" t="str">
        <f>IF(Append1[[#This Row],[total_eve_charge]]&lt;=15,"Low",
IF(Append1[[#This Row],[total_eve_charge]]&lt;=19,"Medium","High"))</f>
        <v>High</v>
      </c>
      <c r="AA2947" s="1" t="str">
        <f>IF(Append1[[#This Row],[total_day_charge]]&gt;30,"Heavy User",
IF(Append1[[#This Row],[total_eve_charge]]&gt;20,"Evening User",
IF(Append1[[#This Row],[total_night_charge]]&gt;10,"Night User","Low User")))</f>
        <v>Heavy User</v>
      </c>
    </row>
    <row r="2948" spans="1:27" x14ac:dyDescent="0.3">
      <c r="A2948">
        <v>2197</v>
      </c>
      <c r="B2948" s="1" t="s">
        <v>46</v>
      </c>
      <c r="C2948">
        <v>53</v>
      </c>
      <c r="D2948" s="1" t="s">
        <v>26</v>
      </c>
      <c r="E2948" s="1">
        <v>0</v>
      </c>
      <c r="F2948" s="1" t="s">
        <v>24</v>
      </c>
      <c r="G2948">
        <v>37</v>
      </c>
      <c r="H2948" t="str">
        <f>IF(Append1[[#This Row],[number_vmail_messages]]&lt;=10, "Low",
IF(Append1[[#This Row],[number_vmail_messages]]&lt;=25, "Medium", "High"))</f>
        <v>High</v>
      </c>
      <c r="I2948">
        <v>167.3</v>
      </c>
      <c r="J2948">
        <v>99</v>
      </c>
      <c r="K2948">
        <v>28.44</v>
      </c>
      <c r="L2948">
        <v>194.7</v>
      </c>
      <c r="M2948">
        <v>99</v>
      </c>
      <c r="N2948">
        <v>16.55</v>
      </c>
      <c r="O2948">
        <v>236.7</v>
      </c>
      <c r="P2948">
        <v>112</v>
      </c>
      <c r="Q2948">
        <v>10.65</v>
      </c>
      <c r="R2948">
        <v>12</v>
      </c>
      <c r="S2948">
        <v>9</v>
      </c>
      <c r="T2948">
        <v>3.24</v>
      </c>
      <c r="U2948" t="str">
        <f>IF(Append1[[#This Row],[total_intl_charge]] &lt;= MEDIAN(Append1[total_intl_charge]), "Low", "High")</f>
        <v>High</v>
      </c>
      <c r="V2948">
        <v>2</v>
      </c>
      <c r="W2948" t="s">
        <v>23</v>
      </c>
      <c r="X2948" s="1" t="s">
        <v>23</v>
      </c>
      <c r="Y2948">
        <f>IF(Append1[[#This Row],[churn]]="yes", 1,0)</f>
        <v>0</v>
      </c>
      <c r="Z2948" t="str">
        <f>IF(Append1[[#This Row],[total_eve_charge]]&lt;=15,"Low",
IF(Append1[[#This Row],[total_eve_charge]]&lt;=19,"Medium","High"))</f>
        <v>Medium</v>
      </c>
      <c r="AA2948" s="1" t="str">
        <f>IF(Append1[[#This Row],[total_day_charge]]&gt;30,"Heavy User",
IF(Append1[[#This Row],[total_eve_charge]]&gt;20,"Evening User",
IF(Append1[[#This Row],[total_night_charge]]&gt;10,"Night User","Low User")))</f>
        <v>Night User</v>
      </c>
    </row>
    <row r="2949" spans="1:27" hidden="1" x14ac:dyDescent="0.3">
      <c r="A2949">
        <v>2198</v>
      </c>
      <c r="B2949" s="1" t="s">
        <v>63</v>
      </c>
      <c r="C2949">
        <v>101</v>
      </c>
      <c r="D2949" s="1" t="s">
        <v>22</v>
      </c>
      <c r="E2949" s="1">
        <v>0</v>
      </c>
      <c r="F2949" s="1" t="s">
        <v>23</v>
      </c>
      <c r="G2949">
        <v>0</v>
      </c>
      <c r="H2949" t="str">
        <f>IF(Append1[[#This Row],[number_vmail_messages]]&lt;=10, "Low",
IF(Append1[[#This Row],[number_vmail_messages]]&lt;=25, "Medium", "High"))</f>
        <v>Low</v>
      </c>
      <c r="I2949">
        <v>154.4</v>
      </c>
      <c r="J2949">
        <v>130</v>
      </c>
      <c r="K2949">
        <v>26.25</v>
      </c>
      <c r="L2949">
        <v>217.2</v>
      </c>
      <c r="M2949">
        <v>101</v>
      </c>
      <c r="N2949">
        <v>18.46</v>
      </c>
      <c r="O2949">
        <v>185.4</v>
      </c>
      <c r="P2949">
        <v>52</v>
      </c>
      <c r="Q2949">
        <v>8.34</v>
      </c>
      <c r="R2949">
        <v>13.9</v>
      </c>
      <c r="S2949">
        <v>4</v>
      </c>
      <c r="T2949">
        <v>3.75</v>
      </c>
      <c r="U2949" t="str">
        <f>IF(Append1[[#This Row],[total_intl_charge]] &lt;= MEDIAN(Append1[total_intl_charge]), "Low", "High")</f>
        <v>High</v>
      </c>
      <c r="V2949">
        <v>1</v>
      </c>
      <c r="W2949" t="s">
        <v>23</v>
      </c>
      <c r="X2949" s="1" t="s">
        <v>23</v>
      </c>
      <c r="Y2949">
        <f>IF(Append1[[#This Row],[churn]]="yes", 1,0)</f>
        <v>0</v>
      </c>
      <c r="Z2949" t="str">
        <f>IF(Append1[[#This Row],[total_eve_charge]]&lt;=15,"Low",
IF(Append1[[#This Row],[total_eve_charge]]&lt;=19,"Medium","High"))</f>
        <v>Medium</v>
      </c>
      <c r="AA2949" s="1" t="str">
        <f>IF(Append1[[#This Row],[total_day_charge]]&gt;30,"Heavy User",
IF(Append1[[#This Row],[total_eve_charge]]&gt;20,"Evening User",
IF(Append1[[#This Row],[total_night_charge]]&gt;10,"Night User","Low User")))</f>
        <v>Low User</v>
      </c>
    </row>
    <row r="2950" spans="1:27" x14ac:dyDescent="0.3">
      <c r="A2950">
        <v>2199</v>
      </c>
      <c r="B2950" s="1" t="s">
        <v>29</v>
      </c>
      <c r="C2950">
        <v>129</v>
      </c>
      <c r="D2950" s="1" t="s">
        <v>26</v>
      </c>
      <c r="E2950" s="1">
        <v>0</v>
      </c>
      <c r="F2950" s="1" t="s">
        <v>24</v>
      </c>
      <c r="G2950">
        <v>30</v>
      </c>
      <c r="H2950" t="str">
        <f>IF(Append1[[#This Row],[number_vmail_messages]]&lt;=10, "Low",
IF(Append1[[#This Row],[number_vmail_messages]]&lt;=25, "Medium", "High"))</f>
        <v>High</v>
      </c>
      <c r="I2950">
        <v>177.3</v>
      </c>
      <c r="J2950">
        <v>95</v>
      </c>
      <c r="K2950">
        <v>30.14</v>
      </c>
      <c r="L2950">
        <v>211.8</v>
      </c>
      <c r="M2950">
        <v>102</v>
      </c>
      <c r="N2950">
        <v>18</v>
      </c>
      <c r="O2950">
        <v>240.2</v>
      </c>
      <c r="P2950">
        <v>108</v>
      </c>
      <c r="Q2950">
        <v>10.81</v>
      </c>
      <c r="R2950">
        <v>9.3000000000000007</v>
      </c>
      <c r="S2950">
        <v>7</v>
      </c>
      <c r="T2950">
        <v>2.5099999999999998</v>
      </c>
      <c r="U2950" t="str">
        <f>IF(Append1[[#This Row],[total_intl_charge]] &lt;= MEDIAN(Append1[total_intl_charge]), "Low", "High")</f>
        <v>Low</v>
      </c>
      <c r="V2950">
        <v>3</v>
      </c>
      <c r="W2950" t="s">
        <v>23</v>
      </c>
      <c r="X2950" s="1" t="s">
        <v>23</v>
      </c>
      <c r="Y2950">
        <f>IF(Append1[[#This Row],[churn]]="yes", 1,0)</f>
        <v>0</v>
      </c>
      <c r="Z2950" t="str">
        <f>IF(Append1[[#This Row],[total_eve_charge]]&lt;=15,"Low",
IF(Append1[[#This Row],[total_eve_charge]]&lt;=19,"Medium","High"))</f>
        <v>Medium</v>
      </c>
      <c r="AA2950" s="1" t="str">
        <f>IF(Append1[[#This Row],[total_day_charge]]&gt;30,"Heavy User",
IF(Append1[[#This Row],[total_eve_charge]]&gt;20,"Evening User",
IF(Append1[[#This Row],[total_night_charge]]&gt;10,"Night User","Low User")))</f>
        <v>Heavy User</v>
      </c>
    </row>
    <row r="2951" spans="1:27" hidden="1" x14ac:dyDescent="0.3">
      <c r="A2951">
        <v>2200</v>
      </c>
      <c r="B2951" s="1" t="s">
        <v>70</v>
      </c>
      <c r="C2951">
        <v>122</v>
      </c>
      <c r="D2951" s="1" t="s">
        <v>32</v>
      </c>
      <c r="E2951" s="1">
        <v>0</v>
      </c>
      <c r="F2951" s="1" t="s">
        <v>23</v>
      </c>
      <c r="G2951">
        <v>0</v>
      </c>
      <c r="H2951" t="str">
        <f>IF(Append1[[#This Row],[number_vmail_messages]]&lt;=10, "Low",
IF(Append1[[#This Row],[number_vmail_messages]]&lt;=25, "Medium", "High"))</f>
        <v>Low</v>
      </c>
      <c r="I2951">
        <v>231.2</v>
      </c>
      <c r="J2951">
        <v>141</v>
      </c>
      <c r="K2951">
        <v>39.299999999999997</v>
      </c>
      <c r="L2951">
        <v>267.8</v>
      </c>
      <c r="M2951">
        <v>136</v>
      </c>
      <c r="N2951">
        <v>22.76</v>
      </c>
      <c r="O2951">
        <v>240.3</v>
      </c>
      <c r="P2951">
        <v>100</v>
      </c>
      <c r="Q2951">
        <v>10.81</v>
      </c>
      <c r="R2951">
        <v>8.8000000000000007</v>
      </c>
      <c r="S2951">
        <v>5</v>
      </c>
      <c r="T2951">
        <v>2.38</v>
      </c>
      <c r="U2951" t="str">
        <f>IF(Append1[[#This Row],[total_intl_charge]] &lt;= MEDIAN(Append1[total_intl_charge]), "Low", "High")</f>
        <v>Low</v>
      </c>
      <c r="V2951">
        <v>1</v>
      </c>
      <c r="W2951" t="s">
        <v>24</v>
      </c>
      <c r="X2951" s="1" t="s">
        <v>23</v>
      </c>
      <c r="Y2951">
        <f>IF(Append1[[#This Row],[churn]]="yes", 1,0)</f>
        <v>1</v>
      </c>
      <c r="Z2951" t="str">
        <f>IF(Append1[[#This Row],[total_eve_charge]]&lt;=15,"Low",
IF(Append1[[#This Row],[total_eve_charge]]&lt;=19,"Medium","High"))</f>
        <v>High</v>
      </c>
      <c r="AA2951" s="1" t="str">
        <f>IF(Append1[[#This Row],[total_day_charge]]&gt;30,"Heavy User",
IF(Append1[[#This Row],[total_eve_charge]]&gt;20,"Evening User",
IF(Append1[[#This Row],[total_night_charge]]&gt;10,"Night User","Low User")))</f>
        <v>Heavy User</v>
      </c>
    </row>
    <row r="2952" spans="1:27" hidden="1" x14ac:dyDescent="0.3">
      <c r="A2952">
        <v>2201</v>
      </c>
      <c r="B2952" s="1" t="s">
        <v>56</v>
      </c>
      <c r="C2952">
        <v>163</v>
      </c>
      <c r="D2952" s="1" t="s">
        <v>22</v>
      </c>
      <c r="E2952" s="1">
        <v>0</v>
      </c>
      <c r="F2952" s="1" t="s">
        <v>23</v>
      </c>
      <c r="G2952">
        <v>0</v>
      </c>
      <c r="H2952" t="str">
        <f>IF(Append1[[#This Row],[number_vmail_messages]]&lt;=10, "Low",
IF(Append1[[#This Row],[number_vmail_messages]]&lt;=25, "Medium", "High"))</f>
        <v>Low</v>
      </c>
      <c r="I2952">
        <v>202.9</v>
      </c>
      <c r="J2952">
        <v>100</v>
      </c>
      <c r="K2952">
        <v>34.49</v>
      </c>
      <c r="L2952">
        <v>178.6</v>
      </c>
      <c r="M2952">
        <v>46</v>
      </c>
      <c r="N2952">
        <v>15.18</v>
      </c>
      <c r="O2952">
        <v>203.8</v>
      </c>
      <c r="P2952">
        <v>116</v>
      </c>
      <c r="Q2952">
        <v>9.17</v>
      </c>
      <c r="R2952">
        <v>12.8</v>
      </c>
      <c r="S2952">
        <v>3</v>
      </c>
      <c r="T2952">
        <v>3.46</v>
      </c>
      <c r="U2952" t="str">
        <f>IF(Append1[[#This Row],[total_intl_charge]] &lt;= MEDIAN(Append1[total_intl_charge]), "Low", "High")</f>
        <v>High</v>
      </c>
      <c r="V2952">
        <v>5</v>
      </c>
      <c r="W2952" t="s">
        <v>23</v>
      </c>
      <c r="X2952" s="1" t="s">
        <v>23</v>
      </c>
      <c r="Y2952">
        <f>IF(Append1[[#This Row],[churn]]="yes", 1,0)</f>
        <v>0</v>
      </c>
      <c r="Z2952" t="str">
        <f>IF(Append1[[#This Row],[total_eve_charge]]&lt;=15,"Low",
IF(Append1[[#This Row],[total_eve_charge]]&lt;=19,"Medium","High"))</f>
        <v>Medium</v>
      </c>
      <c r="AA2952" s="1" t="str">
        <f>IF(Append1[[#This Row],[total_day_charge]]&gt;30,"Heavy User",
IF(Append1[[#This Row],[total_eve_charge]]&gt;20,"Evening User",
IF(Append1[[#This Row],[total_night_charge]]&gt;10,"Night User","Low User")))</f>
        <v>Heavy User</v>
      </c>
    </row>
    <row r="2953" spans="1:27" hidden="1" x14ac:dyDescent="0.3">
      <c r="A2953">
        <v>2202</v>
      </c>
      <c r="B2953" s="1" t="s">
        <v>28</v>
      </c>
      <c r="C2953">
        <v>93</v>
      </c>
      <c r="D2953" s="1" t="s">
        <v>32</v>
      </c>
      <c r="E2953" s="1">
        <v>0</v>
      </c>
      <c r="F2953" s="1" t="s">
        <v>23</v>
      </c>
      <c r="G2953">
        <v>0</v>
      </c>
      <c r="H2953" t="str">
        <f>IF(Append1[[#This Row],[number_vmail_messages]]&lt;=10, "Low",
IF(Append1[[#This Row],[number_vmail_messages]]&lt;=25, "Medium", "High"))</f>
        <v>Low</v>
      </c>
      <c r="I2953">
        <v>149.6</v>
      </c>
      <c r="J2953">
        <v>120</v>
      </c>
      <c r="K2953">
        <v>25.43</v>
      </c>
      <c r="L2953">
        <v>200.7</v>
      </c>
      <c r="M2953">
        <v>85</v>
      </c>
      <c r="N2953">
        <v>17.059999999999999</v>
      </c>
      <c r="O2953">
        <v>181.2</v>
      </c>
      <c r="P2953">
        <v>107</v>
      </c>
      <c r="Q2953">
        <v>8.15</v>
      </c>
      <c r="R2953">
        <v>14.3</v>
      </c>
      <c r="S2953">
        <v>9</v>
      </c>
      <c r="T2953">
        <v>3.86</v>
      </c>
      <c r="U2953" t="str">
        <f>IF(Append1[[#This Row],[total_intl_charge]] &lt;= MEDIAN(Append1[total_intl_charge]), "Low", "High")</f>
        <v>High</v>
      </c>
      <c r="V2953">
        <v>0</v>
      </c>
      <c r="W2953" t="s">
        <v>23</v>
      </c>
      <c r="X2953" s="1" t="s">
        <v>23</v>
      </c>
      <c r="Y2953">
        <f>IF(Append1[[#This Row],[churn]]="yes", 1,0)</f>
        <v>0</v>
      </c>
      <c r="Z2953" t="str">
        <f>IF(Append1[[#This Row],[total_eve_charge]]&lt;=15,"Low",
IF(Append1[[#This Row],[total_eve_charge]]&lt;=19,"Medium","High"))</f>
        <v>Medium</v>
      </c>
      <c r="AA2953" s="1" t="str">
        <f>IF(Append1[[#This Row],[total_day_charge]]&gt;30,"Heavy User",
IF(Append1[[#This Row],[total_eve_charge]]&gt;20,"Evening User",
IF(Append1[[#This Row],[total_night_charge]]&gt;10,"Night User","Low User")))</f>
        <v>Low User</v>
      </c>
    </row>
    <row r="2954" spans="1:27" hidden="1" x14ac:dyDescent="0.3">
      <c r="A2954">
        <v>2203</v>
      </c>
      <c r="B2954" s="1" t="s">
        <v>67</v>
      </c>
      <c r="C2954">
        <v>115</v>
      </c>
      <c r="D2954" s="1" t="s">
        <v>26</v>
      </c>
      <c r="E2954" s="1">
        <v>1</v>
      </c>
      <c r="F2954" s="1" t="s">
        <v>23</v>
      </c>
      <c r="G2954">
        <v>0</v>
      </c>
      <c r="H2954" t="str">
        <f>IF(Append1[[#This Row],[number_vmail_messages]]&lt;=10, "Low",
IF(Append1[[#This Row],[number_vmail_messages]]&lt;=25, "Medium", "High"))</f>
        <v>Low</v>
      </c>
      <c r="I2954">
        <v>345.3</v>
      </c>
      <c r="J2954">
        <v>81</v>
      </c>
      <c r="K2954">
        <v>58.7</v>
      </c>
      <c r="L2954">
        <v>203.4</v>
      </c>
      <c r="M2954">
        <v>106</v>
      </c>
      <c r="N2954">
        <v>17.29</v>
      </c>
      <c r="O2954">
        <v>217.5</v>
      </c>
      <c r="P2954">
        <v>107</v>
      </c>
      <c r="Q2954">
        <v>9.7899999999999991</v>
      </c>
      <c r="R2954">
        <v>11.8</v>
      </c>
      <c r="S2954">
        <v>8</v>
      </c>
      <c r="T2954">
        <v>3.19</v>
      </c>
      <c r="U2954" t="str">
        <f>IF(Append1[[#This Row],[total_intl_charge]] &lt;= MEDIAN(Append1[total_intl_charge]), "Low", "High")</f>
        <v>High</v>
      </c>
      <c r="V2954">
        <v>1</v>
      </c>
      <c r="W2954" t="s">
        <v>24</v>
      </c>
      <c r="X2954" s="1" t="s">
        <v>24</v>
      </c>
      <c r="Y2954">
        <f>IF(Append1[[#This Row],[churn]]="yes", 1,0)</f>
        <v>1</v>
      </c>
      <c r="Z2954" t="str">
        <f>IF(Append1[[#This Row],[total_eve_charge]]&lt;=15,"Low",
IF(Append1[[#This Row],[total_eve_charge]]&lt;=19,"Medium","High"))</f>
        <v>Medium</v>
      </c>
      <c r="AA2954" s="1" t="str">
        <f>IF(Append1[[#This Row],[total_day_charge]]&gt;30,"Heavy User",
IF(Append1[[#This Row],[total_eve_charge]]&gt;20,"Evening User",
IF(Append1[[#This Row],[total_night_charge]]&gt;10,"Night User","Low User")))</f>
        <v>Heavy User</v>
      </c>
    </row>
    <row r="2955" spans="1:27" hidden="1" x14ac:dyDescent="0.3">
      <c r="A2955">
        <v>2204</v>
      </c>
      <c r="B2955" s="1" t="s">
        <v>25</v>
      </c>
      <c r="C2955">
        <v>25</v>
      </c>
      <c r="D2955" s="1" t="s">
        <v>32</v>
      </c>
      <c r="E2955" s="1">
        <v>0</v>
      </c>
      <c r="F2955" s="1" t="s">
        <v>23</v>
      </c>
      <c r="G2955">
        <v>0</v>
      </c>
      <c r="H2955" t="str">
        <f>IF(Append1[[#This Row],[number_vmail_messages]]&lt;=10, "Low",
IF(Append1[[#This Row],[number_vmail_messages]]&lt;=25, "Medium", "High"))</f>
        <v>Low</v>
      </c>
      <c r="I2955">
        <v>264.89999999999998</v>
      </c>
      <c r="J2955">
        <v>80</v>
      </c>
      <c r="K2955">
        <v>45.03</v>
      </c>
      <c r="L2955">
        <v>281.2</v>
      </c>
      <c r="M2955">
        <v>66</v>
      </c>
      <c r="N2955">
        <v>23.9</v>
      </c>
      <c r="O2955">
        <v>166.1</v>
      </c>
      <c r="P2955">
        <v>80</v>
      </c>
      <c r="Q2955">
        <v>7.47</v>
      </c>
      <c r="R2955">
        <v>8.4</v>
      </c>
      <c r="S2955">
        <v>4</v>
      </c>
      <c r="T2955">
        <v>2.27</v>
      </c>
      <c r="U2955" t="str">
        <f>IF(Append1[[#This Row],[total_intl_charge]] &lt;= MEDIAN(Append1[total_intl_charge]), "Low", "High")</f>
        <v>Low</v>
      </c>
      <c r="V2955">
        <v>1</v>
      </c>
      <c r="W2955" t="s">
        <v>24</v>
      </c>
      <c r="X2955" s="1" t="s">
        <v>23</v>
      </c>
      <c r="Y2955">
        <f>IF(Append1[[#This Row],[churn]]="yes", 1,0)</f>
        <v>1</v>
      </c>
      <c r="Z2955" t="str">
        <f>IF(Append1[[#This Row],[total_eve_charge]]&lt;=15,"Low",
IF(Append1[[#This Row],[total_eve_charge]]&lt;=19,"Medium","High"))</f>
        <v>High</v>
      </c>
      <c r="AA2955" s="1" t="str">
        <f>IF(Append1[[#This Row],[total_day_charge]]&gt;30,"Heavy User",
IF(Append1[[#This Row],[total_eve_charge]]&gt;20,"Evening User",
IF(Append1[[#This Row],[total_night_charge]]&gt;10,"Night User","Low User")))</f>
        <v>Heavy User</v>
      </c>
    </row>
    <row r="2956" spans="1:27" hidden="1" x14ac:dyDescent="0.3">
      <c r="A2956">
        <v>2205</v>
      </c>
      <c r="B2956" s="1" t="s">
        <v>69</v>
      </c>
      <c r="C2956">
        <v>73</v>
      </c>
      <c r="D2956" s="1" t="s">
        <v>32</v>
      </c>
      <c r="E2956" s="1">
        <v>0</v>
      </c>
      <c r="F2956" s="1" t="s">
        <v>23</v>
      </c>
      <c r="G2956">
        <v>0</v>
      </c>
      <c r="H2956" t="str">
        <f>IF(Append1[[#This Row],[number_vmail_messages]]&lt;=10, "Low",
IF(Append1[[#This Row],[number_vmail_messages]]&lt;=25, "Medium", "High"))</f>
        <v>Low</v>
      </c>
      <c r="I2956">
        <v>122</v>
      </c>
      <c r="J2956">
        <v>92</v>
      </c>
      <c r="K2956">
        <v>20.74</v>
      </c>
      <c r="L2956">
        <v>138.30000000000001</v>
      </c>
      <c r="M2956">
        <v>114</v>
      </c>
      <c r="N2956">
        <v>11.76</v>
      </c>
      <c r="O2956">
        <v>224.2</v>
      </c>
      <c r="P2956">
        <v>128</v>
      </c>
      <c r="Q2956">
        <v>10.09</v>
      </c>
      <c r="R2956">
        <v>5.8</v>
      </c>
      <c r="S2956">
        <v>5</v>
      </c>
      <c r="T2956">
        <v>1.57</v>
      </c>
      <c r="U2956" t="str">
        <f>IF(Append1[[#This Row],[total_intl_charge]] &lt;= MEDIAN(Append1[total_intl_charge]), "Low", "High")</f>
        <v>Low</v>
      </c>
      <c r="V2956">
        <v>1</v>
      </c>
      <c r="W2956" t="s">
        <v>23</v>
      </c>
      <c r="X2956" s="1" t="s">
        <v>23</v>
      </c>
      <c r="Y2956">
        <f>IF(Append1[[#This Row],[churn]]="yes", 1,0)</f>
        <v>0</v>
      </c>
      <c r="Z2956" t="str">
        <f>IF(Append1[[#This Row],[total_eve_charge]]&lt;=15,"Low",
IF(Append1[[#This Row],[total_eve_charge]]&lt;=19,"Medium","High"))</f>
        <v>Low</v>
      </c>
      <c r="AA2956" s="1" t="str">
        <f>IF(Append1[[#This Row],[total_day_charge]]&gt;30,"Heavy User",
IF(Append1[[#This Row],[total_eve_charge]]&gt;20,"Evening User",
IF(Append1[[#This Row],[total_night_charge]]&gt;10,"Night User","Low User")))</f>
        <v>Night User</v>
      </c>
    </row>
    <row r="2957" spans="1:27" hidden="1" x14ac:dyDescent="0.3">
      <c r="A2957">
        <v>2206</v>
      </c>
      <c r="B2957" s="1" t="s">
        <v>70</v>
      </c>
      <c r="C2957">
        <v>120</v>
      </c>
      <c r="D2957" s="1" t="s">
        <v>22</v>
      </c>
      <c r="E2957" s="1">
        <v>0</v>
      </c>
      <c r="F2957" s="1" t="s">
        <v>23</v>
      </c>
      <c r="G2957">
        <v>0</v>
      </c>
      <c r="H2957" t="str">
        <f>IF(Append1[[#This Row],[number_vmail_messages]]&lt;=10, "Low",
IF(Append1[[#This Row],[number_vmail_messages]]&lt;=25, "Medium", "High"))</f>
        <v>Low</v>
      </c>
      <c r="I2957">
        <v>177.2</v>
      </c>
      <c r="J2957">
        <v>88</v>
      </c>
      <c r="K2957">
        <v>30.12</v>
      </c>
      <c r="L2957">
        <v>270.39999999999998</v>
      </c>
      <c r="M2957">
        <v>99</v>
      </c>
      <c r="N2957">
        <v>22.98</v>
      </c>
      <c r="O2957">
        <v>231.5</v>
      </c>
      <c r="P2957">
        <v>90</v>
      </c>
      <c r="Q2957">
        <v>10.42</v>
      </c>
      <c r="R2957">
        <v>14</v>
      </c>
      <c r="S2957">
        <v>2</v>
      </c>
      <c r="T2957">
        <v>3.78</v>
      </c>
      <c r="U2957" t="str">
        <f>IF(Append1[[#This Row],[total_intl_charge]] &lt;= MEDIAN(Append1[total_intl_charge]), "Low", "High")</f>
        <v>High</v>
      </c>
      <c r="V2957">
        <v>2</v>
      </c>
      <c r="W2957" t="s">
        <v>23</v>
      </c>
      <c r="X2957" s="1" t="s">
        <v>23</v>
      </c>
      <c r="Y2957">
        <f>IF(Append1[[#This Row],[churn]]="yes", 1,0)</f>
        <v>0</v>
      </c>
      <c r="Z2957" t="str">
        <f>IF(Append1[[#This Row],[total_eve_charge]]&lt;=15,"Low",
IF(Append1[[#This Row],[total_eve_charge]]&lt;=19,"Medium","High"))</f>
        <v>High</v>
      </c>
      <c r="AA2957" s="1" t="str">
        <f>IF(Append1[[#This Row],[total_day_charge]]&gt;30,"Heavy User",
IF(Append1[[#This Row],[total_eve_charge]]&gt;20,"Evening User",
IF(Append1[[#This Row],[total_night_charge]]&gt;10,"Night User","Low User")))</f>
        <v>Heavy User</v>
      </c>
    </row>
    <row r="2958" spans="1:27" hidden="1" x14ac:dyDescent="0.3">
      <c r="A2958">
        <v>2207</v>
      </c>
      <c r="B2958" s="1" t="s">
        <v>75</v>
      </c>
      <c r="C2958">
        <v>196</v>
      </c>
      <c r="D2958" s="1" t="s">
        <v>22</v>
      </c>
      <c r="E2958" s="1">
        <v>0</v>
      </c>
      <c r="F2958" s="1" t="s">
        <v>23</v>
      </c>
      <c r="G2958">
        <v>0</v>
      </c>
      <c r="H2958" t="str">
        <f>IF(Append1[[#This Row],[number_vmail_messages]]&lt;=10, "Low",
IF(Append1[[#This Row],[number_vmail_messages]]&lt;=25, "Medium", "High"))</f>
        <v>Low</v>
      </c>
      <c r="I2958">
        <v>133.1</v>
      </c>
      <c r="J2958">
        <v>80</v>
      </c>
      <c r="K2958">
        <v>22.63</v>
      </c>
      <c r="L2958">
        <v>206.5</v>
      </c>
      <c r="M2958">
        <v>120</v>
      </c>
      <c r="N2958">
        <v>17.55</v>
      </c>
      <c r="O2958">
        <v>221.6</v>
      </c>
      <c r="P2958">
        <v>96</v>
      </c>
      <c r="Q2958">
        <v>9.9700000000000006</v>
      </c>
      <c r="R2958">
        <v>10.3</v>
      </c>
      <c r="S2958">
        <v>8</v>
      </c>
      <c r="T2958">
        <v>2.78</v>
      </c>
      <c r="U2958" t="str">
        <f>IF(Append1[[#This Row],[total_intl_charge]] &lt;= MEDIAN(Append1[total_intl_charge]), "Low", "High")</f>
        <v>Low</v>
      </c>
      <c r="V2958">
        <v>1</v>
      </c>
      <c r="W2958" t="s">
        <v>23</v>
      </c>
      <c r="X2958" s="1" t="s">
        <v>23</v>
      </c>
      <c r="Y2958">
        <f>IF(Append1[[#This Row],[churn]]="yes", 1,0)</f>
        <v>0</v>
      </c>
      <c r="Z2958" t="str">
        <f>IF(Append1[[#This Row],[total_eve_charge]]&lt;=15,"Low",
IF(Append1[[#This Row],[total_eve_charge]]&lt;=19,"Medium","High"))</f>
        <v>Medium</v>
      </c>
      <c r="AA2958" s="1" t="str">
        <f>IF(Append1[[#This Row],[total_day_charge]]&gt;30,"Heavy User",
IF(Append1[[#This Row],[total_eve_charge]]&gt;20,"Evening User",
IF(Append1[[#This Row],[total_night_charge]]&gt;10,"Night User","Low User")))</f>
        <v>Low User</v>
      </c>
    </row>
    <row r="2959" spans="1:27" hidden="1" x14ac:dyDescent="0.3">
      <c r="A2959">
        <v>2208</v>
      </c>
      <c r="B2959" s="1" t="s">
        <v>51</v>
      </c>
      <c r="C2959">
        <v>97</v>
      </c>
      <c r="D2959" s="1" t="s">
        <v>26</v>
      </c>
      <c r="E2959" s="1">
        <v>0</v>
      </c>
      <c r="F2959" s="1" t="s">
        <v>23</v>
      </c>
      <c r="G2959">
        <v>0</v>
      </c>
      <c r="H2959" t="str">
        <f>IF(Append1[[#This Row],[number_vmail_messages]]&lt;=10, "Low",
IF(Append1[[#This Row],[number_vmail_messages]]&lt;=25, "Medium", "High"))</f>
        <v>Low</v>
      </c>
      <c r="I2959">
        <v>225.1</v>
      </c>
      <c r="J2959">
        <v>90</v>
      </c>
      <c r="K2959">
        <v>38.270000000000003</v>
      </c>
      <c r="L2959">
        <v>279.5</v>
      </c>
      <c r="M2959">
        <v>127</v>
      </c>
      <c r="N2959">
        <v>23.76</v>
      </c>
      <c r="O2959">
        <v>233.8</v>
      </c>
      <c r="P2959">
        <v>103</v>
      </c>
      <c r="Q2959">
        <v>10.52</v>
      </c>
      <c r="R2959">
        <v>8.8000000000000007</v>
      </c>
      <c r="S2959">
        <v>4</v>
      </c>
      <c r="T2959">
        <v>2.38</v>
      </c>
      <c r="U2959" t="str">
        <f>IF(Append1[[#This Row],[total_intl_charge]] &lt;= MEDIAN(Append1[total_intl_charge]), "Low", "High")</f>
        <v>Low</v>
      </c>
      <c r="V2959">
        <v>0</v>
      </c>
      <c r="W2959" t="s">
        <v>24</v>
      </c>
      <c r="X2959" s="1" t="s">
        <v>23</v>
      </c>
      <c r="Y2959">
        <f>IF(Append1[[#This Row],[churn]]="yes", 1,0)</f>
        <v>1</v>
      </c>
      <c r="Z2959" t="str">
        <f>IF(Append1[[#This Row],[total_eve_charge]]&lt;=15,"Low",
IF(Append1[[#This Row],[total_eve_charge]]&lt;=19,"Medium","High"))</f>
        <v>High</v>
      </c>
      <c r="AA2959" s="1" t="str">
        <f>IF(Append1[[#This Row],[total_day_charge]]&gt;30,"Heavy User",
IF(Append1[[#This Row],[total_eve_charge]]&gt;20,"Evening User",
IF(Append1[[#This Row],[total_night_charge]]&gt;10,"Night User","Low User")))</f>
        <v>Heavy User</v>
      </c>
    </row>
    <row r="2960" spans="1:27" hidden="1" x14ac:dyDescent="0.3">
      <c r="A2960">
        <v>2209</v>
      </c>
      <c r="B2960" s="1" t="s">
        <v>44</v>
      </c>
      <c r="C2960">
        <v>148</v>
      </c>
      <c r="D2960" s="1" t="s">
        <v>32</v>
      </c>
      <c r="E2960" s="1">
        <v>0</v>
      </c>
      <c r="F2960" s="1" t="s">
        <v>23</v>
      </c>
      <c r="G2960">
        <v>0</v>
      </c>
      <c r="H2960" t="str">
        <f>IF(Append1[[#This Row],[number_vmail_messages]]&lt;=10, "Low",
IF(Append1[[#This Row],[number_vmail_messages]]&lt;=25, "Medium", "High"))</f>
        <v>Low</v>
      </c>
      <c r="I2960">
        <v>208.4</v>
      </c>
      <c r="J2960">
        <v>120</v>
      </c>
      <c r="K2960">
        <v>35.43</v>
      </c>
      <c r="L2960">
        <v>174.4</v>
      </c>
      <c r="M2960">
        <v>99</v>
      </c>
      <c r="N2960">
        <v>14.82</v>
      </c>
      <c r="O2960">
        <v>310.7</v>
      </c>
      <c r="P2960">
        <v>105</v>
      </c>
      <c r="Q2960">
        <v>13.98</v>
      </c>
      <c r="R2960">
        <v>11.2</v>
      </c>
      <c r="S2960">
        <v>4</v>
      </c>
      <c r="T2960">
        <v>3.02</v>
      </c>
      <c r="U2960" t="str">
        <f>IF(Append1[[#This Row],[total_intl_charge]] &lt;= MEDIAN(Append1[total_intl_charge]), "Low", "High")</f>
        <v>High</v>
      </c>
      <c r="V2960">
        <v>1</v>
      </c>
      <c r="W2960" t="s">
        <v>23</v>
      </c>
      <c r="X2960" s="1" t="s">
        <v>23</v>
      </c>
      <c r="Y2960">
        <f>IF(Append1[[#This Row],[churn]]="yes", 1,0)</f>
        <v>0</v>
      </c>
      <c r="Z2960" t="str">
        <f>IF(Append1[[#This Row],[total_eve_charge]]&lt;=15,"Low",
IF(Append1[[#This Row],[total_eve_charge]]&lt;=19,"Medium","High"))</f>
        <v>Low</v>
      </c>
      <c r="AA2960" s="1" t="str">
        <f>IF(Append1[[#This Row],[total_day_charge]]&gt;30,"Heavy User",
IF(Append1[[#This Row],[total_eve_charge]]&gt;20,"Evening User",
IF(Append1[[#This Row],[total_night_charge]]&gt;10,"Night User","Low User")))</f>
        <v>Heavy User</v>
      </c>
    </row>
    <row r="2961" spans="1:27" x14ac:dyDescent="0.3">
      <c r="A2961">
        <v>2210</v>
      </c>
      <c r="B2961" s="1" t="s">
        <v>25</v>
      </c>
      <c r="C2961">
        <v>85</v>
      </c>
      <c r="D2961" s="1" t="s">
        <v>32</v>
      </c>
      <c r="E2961" s="1">
        <v>0</v>
      </c>
      <c r="F2961" s="1" t="s">
        <v>24</v>
      </c>
      <c r="G2961">
        <v>30</v>
      </c>
      <c r="H2961" t="str">
        <f>IF(Append1[[#This Row],[number_vmail_messages]]&lt;=10, "Low",
IF(Append1[[#This Row],[number_vmail_messages]]&lt;=25, "Medium", "High"))</f>
        <v>High</v>
      </c>
      <c r="I2961">
        <v>173.1</v>
      </c>
      <c r="J2961">
        <v>107</v>
      </c>
      <c r="K2961">
        <v>29.43</v>
      </c>
      <c r="L2961">
        <v>247.2</v>
      </c>
      <c r="M2961">
        <v>101</v>
      </c>
      <c r="N2961">
        <v>21.01</v>
      </c>
      <c r="O2961">
        <v>158.69999999999999</v>
      </c>
      <c r="P2961">
        <v>104</v>
      </c>
      <c r="Q2961">
        <v>7.14</v>
      </c>
      <c r="R2961">
        <v>11.5</v>
      </c>
      <c r="S2961">
        <v>5</v>
      </c>
      <c r="T2961">
        <v>3.11</v>
      </c>
      <c r="U2961" t="str">
        <f>IF(Append1[[#This Row],[total_intl_charge]] &lt;= MEDIAN(Append1[total_intl_charge]), "Low", "High")</f>
        <v>High</v>
      </c>
      <c r="V2961">
        <v>1</v>
      </c>
      <c r="W2961" t="s">
        <v>23</v>
      </c>
      <c r="X2961" s="1" t="s">
        <v>23</v>
      </c>
      <c r="Y2961">
        <f>IF(Append1[[#This Row],[churn]]="yes", 1,0)</f>
        <v>0</v>
      </c>
      <c r="Z2961" t="str">
        <f>IF(Append1[[#This Row],[total_eve_charge]]&lt;=15,"Low",
IF(Append1[[#This Row],[total_eve_charge]]&lt;=19,"Medium","High"))</f>
        <v>High</v>
      </c>
      <c r="AA2961" s="1" t="str">
        <f>IF(Append1[[#This Row],[total_day_charge]]&gt;30,"Heavy User",
IF(Append1[[#This Row],[total_eve_charge]]&gt;20,"Evening User",
IF(Append1[[#This Row],[total_night_charge]]&gt;10,"Night User","Low User")))</f>
        <v>Evening User</v>
      </c>
    </row>
    <row r="2962" spans="1:27" hidden="1" x14ac:dyDescent="0.3">
      <c r="A2962">
        <v>2211</v>
      </c>
      <c r="B2962" s="1" t="s">
        <v>50</v>
      </c>
      <c r="C2962">
        <v>86</v>
      </c>
      <c r="D2962" s="1" t="s">
        <v>26</v>
      </c>
      <c r="E2962" s="1">
        <v>1</v>
      </c>
      <c r="F2962" s="1" t="s">
        <v>23</v>
      </c>
      <c r="G2962">
        <v>0</v>
      </c>
      <c r="H2962" t="str">
        <f>IF(Append1[[#This Row],[number_vmail_messages]]&lt;=10, "Low",
IF(Append1[[#This Row],[number_vmail_messages]]&lt;=25, "Medium", "High"))</f>
        <v>Low</v>
      </c>
      <c r="I2962">
        <v>162.4</v>
      </c>
      <c r="J2962">
        <v>131</v>
      </c>
      <c r="K2962">
        <v>27.61</v>
      </c>
      <c r="L2962">
        <v>167</v>
      </c>
      <c r="M2962">
        <v>102</v>
      </c>
      <c r="N2962">
        <v>14.2</v>
      </c>
      <c r="O2962">
        <v>128.9</v>
      </c>
      <c r="P2962">
        <v>118</v>
      </c>
      <c r="Q2962">
        <v>5.8</v>
      </c>
      <c r="R2962">
        <v>11.4</v>
      </c>
      <c r="S2962">
        <v>2</v>
      </c>
      <c r="T2962">
        <v>3.08</v>
      </c>
      <c r="U2962" t="str">
        <f>IF(Append1[[#This Row],[total_intl_charge]] &lt;= MEDIAN(Append1[total_intl_charge]), "Low", "High")</f>
        <v>High</v>
      </c>
      <c r="V2962">
        <v>2</v>
      </c>
      <c r="W2962" t="s">
        <v>24</v>
      </c>
      <c r="X2962" s="1" t="s">
        <v>24</v>
      </c>
      <c r="Y2962">
        <f>IF(Append1[[#This Row],[churn]]="yes", 1,0)</f>
        <v>1</v>
      </c>
      <c r="Z2962" t="str">
        <f>IF(Append1[[#This Row],[total_eve_charge]]&lt;=15,"Low",
IF(Append1[[#This Row],[total_eve_charge]]&lt;=19,"Medium","High"))</f>
        <v>Low</v>
      </c>
      <c r="AA2962" s="1" t="str">
        <f>IF(Append1[[#This Row],[total_day_charge]]&gt;30,"Heavy User",
IF(Append1[[#This Row],[total_eve_charge]]&gt;20,"Evening User",
IF(Append1[[#This Row],[total_night_charge]]&gt;10,"Night User","Low User")))</f>
        <v>Low User</v>
      </c>
    </row>
    <row r="2963" spans="1:27" x14ac:dyDescent="0.3">
      <c r="A2963">
        <v>2212</v>
      </c>
      <c r="B2963" s="1" t="s">
        <v>29</v>
      </c>
      <c r="C2963">
        <v>147</v>
      </c>
      <c r="D2963" s="1" t="s">
        <v>22</v>
      </c>
      <c r="E2963" s="1">
        <v>0</v>
      </c>
      <c r="F2963" s="1" t="s">
        <v>24</v>
      </c>
      <c r="G2963">
        <v>38</v>
      </c>
      <c r="H2963" t="str">
        <f>IF(Append1[[#This Row],[number_vmail_messages]]&lt;=10, "Low",
IF(Append1[[#This Row],[number_vmail_messages]]&lt;=25, "Medium", "High"))</f>
        <v>High</v>
      </c>
      <c r="I2963">
        <v>243.4</v>
      </c>
      <c r="J2963">
        <v>126</v>
      </c>
      <c r="K2963">
        <v>41.38</v>
      </c>
      <c r="L2963">
        <v>273.8</v>
      </c>
      <c r="M2963">
        <v>109</v>
      </c>
      <c r="N2963">
        <v>23.27</v>
      </c>
      <c r="O2963">
        <v>282.89999999999998</v>
      </c>
      <c r="P2963">
        <v>91</v>
      </c>
      <c r="Q2963">
        <v>12.73</v>
      </c>
      <c r="R2963">
        <v>14.1</v>
      </c>
      <c r="S2963">
        <v>8</v>
      </c>
      <c r="T2963">
        <v>3.81</v>
      </c>
      <c r="U2963" t="str">
        <f>IF(Append1[[#This Row],[total_intl_charge]] &lt;= MEDIAN(Append1[total_intl_charge]), "Low", "High")</f>
        <v>High</v>
      </c>
      <c r="V2963">
        <v>2</v>
      </c>
      <c r="W2963" t="s">
        <v>23</v>
      </c>
      <c r="X2963" s="1" t="s">
        <v>23</v>
      </c>
      <c r="Y2963">
        <f>IF(Append1[[#This Row],[churn]]="yes", 1,0)</f>
        <v>0</v>
      </c>
      <c r="Z2963" t="str">
        <f>IF(Append1[[#This Row],[total_eve_charge]]&lt;=15,"Low",
IF(Append1[[#This Row],[total_eve_charge]]&lt;=19,"Medium","High"))</f>
        <v>High</v>
      </c>
      <c r="AA2963" s="1" t="str">
        <f>IF(Append1[[#This Row],[total_day_charge]]&gt;30,"Heavy User",
IF(Append1[[#This Row],[total_eve_charge]]&gt;20,"Evening User",
IF(Append1[[#This Row],[total_night_charge]]&gt;10,"Night User","Low User")))</f>
        <v>Heavy User</v>
      </c>
    </row>
    <row r="2964" spans="1:27" hidden="1" x14ac:dyDescent="0.3">
      <c r="A2964">
        <v>2213</v>
      </c>
      <c r="B2964" s="1" t="s">
        <v>30</v>
      </c>
      <c r="C2964">
        <v>91</v>
      </c>
      <c r="D2964" s="1" t="s">
        <v>22</v>
      </c>
      <c r="E2964" s="1">
        <v>0</v>
      </c>
      <c r="F2964" s="1" t="s">
        <v>23</v>
      </c>
      <c r="G2964">
        <v>0</v>
      </c>
      <c r="H2964" t="str">
        <f>IF(Append1[[#This Row],[number_vmail_messages]]&lt;=10, "Low",
IF(Append1[[#This Row],[number_vmail_messages]]&lt;=25, "Medium", "High"))</f>
        <v>Low</v>
      </c>
      <c r="I2964">
        <v>189.3</v>
      </c>
      <c r="J2964">
        <v>100</v>
      </c>
      <c r="K2964">
        <v>32.18</v>
      </c>
      <c r="L2964">
        <v>239.3</v>
      </c>
      <c r="M2964">
        <v>107</v>
      </c>
      <c r="N2964">
        <v>20.34</v>
      </c>
      <c r="O2964">
        <v>89.7</v>
      </c>
      <c r="P2964">
        <v>89</v>
      </c>
      <c r="Q2964">
        <v>4.04</v>
      </c>
      <c r="R2964">
        <v>9.9</v>
      </c>
      <c r="S2964">
        <v>3</v>
      </c>
      <c r="T2964">
        <v>2.67</v>
      </c>
      <c r="U2964" t="str">
        <f>IF(Append1[[#This Row],[total_intl_charge]] &lt;= MEDIAN(Append1[total_intl_charge]), "Low", "High")</f>
        <v>Low</v>
      </c>
      <c r="V2964">
        <v>3</v>
      </c>
      <c r="W2964" t="s">
        <v>23</v>
      </c>
      <c r="X2964" s="1" t="s">
        <v>23</v>
      </c>
      <c r="Y2964">
        <f>IF(Append1[[#This Row],[churn]]="yes", 1,0)</f>
        <v>0</v>
      </c>
      <c r="Z2964" t="str">
        <f>IF(Append1[[#This Row],[total_eve_charge]]&lt;=15,"Low",
IF(Append1[[#This Row],[total_eve_charge]]&lt;=19,"Medium","High"))</f>
        <v>High</v>
      </c>
      <c r="AA2964" s="1" t="str">
        <f>IF(Append1[[#This Row],[total_day_charge]]&gt;30,"Heavy User",
IF(Append1[[#This Row],[total_eve_charge]]&gt;20,"Evening User",
IF(Append1[[#This Row],[total_night_charge]]&gt;10,"Night User","Low User")))</f>
        <v>Heavy User</v>
      </c>
    </row>
    <row r="2965" spans="1:27" x14ac:dyDescent="0.3">
      <c r="A2965">
        <v>2214</v>
      </c>
      <c r="B2965" s="1" t="s">
        <v>57</v>
      </c>
      <c r="C2965">
        <v>81</v>
      </c>
      <c r="D2965" s="1" t="s">
        <v>32</v>
      </c>
      <c r="E2965" s="1">
        <v>0</v>
      </c>
      <c r="F2965" s="1" t="s">
        <v>24</v>
      </c>
      <c r="G2965">
        <v>46</v>
      </c>
      <c r="H2965" t="str">
        <f>IF(Append1[[#This Row],[number_vmail_messages]]&lt;=10, "Low",
IF(Append1[[#This Row],[number_vmail_messages]]&lt;=25, "Medium", "High"))</f>
        <v>High</v>
      </c>
      <c r="I2965">
        <v>168.3</v>
      </c>
      <c r="J2965">
        <v>124</v>
      </c>
      <c r="K2965">
        <v>28.61</v>
      </c>
      <c r="L2965">
        <v>270.89999999999998</v>
      </c>
      <c r="M2965">
        <v>103</v>
      </c>
      <c r="N2965">
        <v>23.03</v>
      </c>
      <c r="O2965">
        <v>222.5</v>
      </c>
      <c r="P2965">
        <v>98</v>
      </c>
      <c r="Q2965">
        <v>10.01</v>
      </c>
      <c r="R2965">
        <v>6.7</v>
      </c>
      <c r="S2965">
        <v>2</v>
      </c>
      <c r="T2965">
        <v>1.81</v>
      </c>
      <c r="U2965" t="str">
        <f>IF(Append1[[#This Row],[total_intl_charge]] &lt;= MEDIAN(Append1[total_intl_charge]), "Low", "High")</f>
        <v>Low</v>
      </c>
      <c r="V2965">
        <v>4</v>
      </c>
      <c r="W2965" t="s">
        <v>23</v>
      </c>
      <c r="X2965" s="1" t="s">
        <v>23</v>
      </c>
      <c r="Y2965">
        <f>IF(Append1[[#This Row],[churn]]="yes", 1,0)</f>
        <v>0</v>
      </c>
      <c r="Z2965" t="str">
        <f>IF(Append1[[#This Row],[total_eve_charge]]&lt;=15,"Low",
IF(Append1[[#This Row],[total_eve_charge]]&lt;=19,"Medium","High"))</f>
        <v>High</v>
      </c>
      <c r="AA2965" s="1" t="str">
        <f>IF(Append1[[#This Row],[total_day_charge]]&gt;30,"Heavy User",
IF(Append1[[#This Row],[total_eve_charge]]&gt;20,"Evening User",
IF(Append1[[#This Row],[total_night_charge]]&gt;10,"Night User","Low User")))</f>
        <v>Evening User</v>
      </c>
    </row>
    <row r="2966" spans="1:27" x14ac:dyDescent="0.3">
      <c r="A2966">
        <v>2215</v>
      </c>
      <c r="B2966" s="1" t="s">
        <v>48</v>
      </c>
      <c r="C2966">
        <v>116</v>
      </c>
      <c r="D2966" s="1" t="s">
        <v>22</v>
      </c>
      <c r="E2966" s="1">
        <v>0</v>
      </c>
      <c r="F2966" s="1" t="s">
        <v>24</v>
      </c>
      <c r="G2966">
        <v>24</v>
      </c>
      <c r="H2966" t="str">
        <f>IF(Append1[[#This Row],[number_vmail_messages]]&lt;=10, "Low",
IF(Append1[[#This Row],[number_vmail_messages]]&lt;=25, "Medium", "High"))</f>
        <v>Medium</v>
      </c>
      <c r="I2966">
        <v>232.9</v>
      </c>
      <c r="J2966">
        <v>90</v>
      </c>
      <c r="K2966">
        <v>39.590000000000003</v>
      </c>
      <c r="L2966">
        <v>152.1</v>
      </c>
      <c r="M2966">
        <v>94</v>
      </c>
      <c r="N2966">
        <v>12.93</v>
      </c>
      <c r="O2966">
        <v>344.3</v>
      </c>
      <c r="P2966">
        <v>82</v>
      </c>
      <c r="Q2966">
        <v>15.49</v>
      </c>
      <c r="R2966">
        <v>10.7</v>
      </c>
      <c r="S2966">
        <v>6</v>
      </c>
      <c r="T2966">
        <v>2.89</v>
      </c>
      <c r="U2966" t="str">
        <f>IF(Append1[[#This Row],[total_intl_charge]] &lt;= MEDIAN(Append1[total_intl_charge]), "Low", "High")</f>
        <v>High</v>
      </c>
      <c r="V2966">
        <v>1</v>
      </c>
      <c r="W2966" t="s">
        <v>23</v>
      </c>
      <c r="X2966" s="1" t="s">
        <v>23</v>
      </c>
      <c r="Y2966">
        <f>IF(Append1[[#This Row],[churn]]="yes", 1,0)</f>
        <v>0</v>
      </c>
      <c r="Z2966" t="str">
        <f>IF(Append1[[#This Row],[total_eve_charge]]&lt;=15,"Low",
IF(Append1[[#This Row],[total_eve_charge]]&lt;=19,"Medium","High"))</f>
        <v>Low</v>
      </c>
      <c r="AA2966" s="1" t="str">
        <f>IF(Append1[[#This Row],[total_day_charge]]&gt;30,"Heavy User",
IF(Append1[[#This Row],[total_eve_charge]]&gt;20,"Evening User",
IF(Append1[[#This Row],[total_night_charge]]&gt;10,"Night User","Low User")))</f>
        <v>Heavy User</v>
      </c>
    </row>
    <row r="2967" spans="1:27" x14ac:dyDescent="0.3">
      <c r="A2967">
        <v>2216</v>
      </c>
      <c r="B2967" s="1" t="s">
        <v>31</v>
      </c>
      <c r="C2967">
        <v>69</v>
      </c>
      <c r="D2967" s="1" t="s">
        <v>22</v>
      </c>
      <c r="E2967" s="1">
        <v>0</v>
      </c>
      <c r="F2967" s="1" t="s">
        <v>24</v>
      </c>
      <c r="G2967">
        <v>37</v>
      </c>
      <c r="H2967" t="str">
        <f>IF(Append1[[#This Row],[number_vmail_messages]]&lt;=10, "Low",
IF(Append1[[#This Row],[number_vmail_messages]]&lt;=25, "Medium", "High"))</f>
        <v>High</v>
      </c>
      <c r="I2967">
        <v>155</v>
      </c>
      <c r="J2967">
        <v>98</v>
      </c>
      <c r="K2967">
        <v>26.35</v>
      </c>
      <c r="L2967">
        <v>142.4</v>
      </c>
      <c r="M2967">
        <v>105</v>
      </c>
      <c r="N2967">
        <v>12.1</v>
      </c>
      <c r="O2967">
        <v>143.69999999999999</v>
      </c>
      <c r="P2967">
        <v>117</v>
      </c>
      <c r="Q2967">
        <v>6.47</v>
      </c>
      <c r="R2967">
        <v>5.9</v>
      </c>
      <c r="S2967">
        <v>4</v>
      </c>
      <c r="T2967">
        <v>1.59</v>
      </c>
      <c r="U2967" t="str">
        <f>IF(Append1[[#This Row],[total_intl_charge]] &lt;= MEDIAN(Append1[total_intl_charge]), "Low", "High")</f>
        <v>Low</v>
      </c>
      <c r="V2967">
        <v>1</v>
      </c>
      <c r="W2967" t="s">
        <v>23</v>
      </c>
      <c r="X2967" s="1" t="s">
        <v>23</v>
      </c>
      <c r="Y2967">
        <f>IF(Append1[[#This Row],[churn]]="yes", 1,0)</f>
        <v>0</v>
      </c>
      <c r="Z2967" t="str">
        <f>IF(Append1[[#This Row],[total_eve_charge]]&lt;=15,"Low",
IF(Append1[[#This Row],[total_eve_charge]]&lt;=19,"Medium","High"))</f>
        <v>Low</v>
      </c>
      <c r="AA2967" s="1" t="str">
        <f>IF(Append1[[#This Row],[total_day_charge]]&gt;30,"Heavy User",
IF(Append1[[#This Row],[total_eve_charge]]&gt;20,"Evening User",
IF(Append1[[#This Row],[total_night_charge]]&gt;10,"Night User","Low User")))</f>
        <v>Low User</v>
      </c>
    </row>
    <row r="2968" spans="1:27" hidden="1" x14ac:dyDescent="0.3">
      <c r="A2968">
        <v>2217</v>
      </c>
      <c r="B2968" s="1" t="s">
        <v>35</v>
      </c>
      <c r="C2968">
        <v>135</v>
      </c>
      <c r="D2968" s="1" t="s">
        <v>26</v>
      </c>
      <c r="E2968" s="1">
        <v>0</v>
      </c>
      <c r="F2968" s="1" t="s">
        <v>23</v>
      </c>
      <c r="G2968">
        <v>0</v>
      </c>
      <c r="H2968" t="str">
        <f>IF(Append1[[#This Row],[number_vmail_messages]]&lt;=10, "Low",
IF(Append1[[#This Row],[number_vmail_messages]]&lt;=25, "Medium", "High"))</f>
        <v>Low</v>
      </c>
      <c r="I2968">
        <v>154.4</v>
      </c>
      <c r="J2968">
        <v>130</v>
      </c>
      <c r="K2968">
        <v>26.25</v>
      </c>
      <c r="L2968">
        <v>203.8</v>
      </c>
      <c r="M2968">
        <v>90</v>
      </c>
      <c r="N2968">
        <v>17.32</v>
      </c>
      <c r="O2968">
        <v>158.69999999999999</v>
      </c>
      <c r="P2968">
        <v>59</v>
      </c>
      <c r="Q2968">
        <v>7.14</v>
      </c>
      <c r="R2968">
        <v>11.8</v>
      </c>
      <c r="S2968">
        <v>3</v>
      </c>
      <c r="T2968">
        <v>3.19</v>
      </c>
      <c r="U2968" t="str">
        <f>IF(Append1[[#This Row],[total_intl_charge]] &lt;= MEDIAN(Append1[total_intl_charge]), "Low", "High")</f>
        <v>High</v>
      </c>
      <c r="V2968">
        <v>0</v>
      </c>
      <c r="W2968" t="s">
        <v>23</v>
      </c>
      <c r="X2968" s="1" t="s">
        <v>23</v>
      </c>
      <c r="Y2968">
        <f>IF(Append1[[#This Row],[churn]]="yes", 1,0)</f>
        <v>0</v>
      </c>
      <c r="Z2968" t="str">
        <f>IF(Append1[[#This Row],[total_eve_charge]]&lt;=15,"Low",
IF(Append1[[#This Row],[total_eve_charge]]&lt;=19,"Medium","High"))</f>
        <v>Medium</v>
      </c>
      <c r="AA2968" s="1" t="str">
        <f>IF(Append1[[#This Row],[total_day_charge]]&gt;30,"Heavy User",
IF(Append1[[#This Row],[total_eve_charge]]&gt;20,"Evening User",
IF(Append1[[#This Row],[total_night_charge]]&gt;10,"Night User","Low User")))</f>
        <v>Low User</v>
      </c>
    </row>
    <row r="2969" spans="1:27" hidden="1" x14ac:dyDescent="0.3">
      <c r="A2969">
        <v>2218</v>
      </c>
      <c r="B2969" s="1" t="s">
        <v>76</v>
      </c>
      <c r="C2969">
        <v>73</v>
      </c>
      <c r="D2969" s="1" t="s">
        <v>26</v>
      </c>
      <c r="E2969" s="1">
        <v>0</v>
      </c>
      <c r="F2969" s="1" t="s">
        <v>23</v>
      </c>
      <c r="G2969">
        <v>0</v>
      </c>
      <c r="H2969" t="str">
        <f>IF(Append1[[#This Row],[number_vmail_messages]]&lt;=10, "Low",
IF(Append1[[#This Row],[number_vmail_messages]]&lt;=25, "Medium", "High"))</f>
        <v>Low</v>
      </c>
      <c r="I2969">
        <v>234.7</v>
      </c>
      <c r="J2969">
        <v>102</v>
      </c>
      <c r="K2969">
        <v>39.9</v>
      </c>
      <c r="L2969">
        <v>195.7</v>
      </c>
      <c r="M2969">
        <v>110</v>
      </c>
      <c r="N2969">
        <v>16.63</v>
      </c>
      <c r="O2969">
        <v>253.4</v>
      </c>
      <c r="P2969">
        <v>71</v>
      </c>
      <c r="Q2969">
        <v>11.4</v>
      </c>
      <c r="R2969">
        <v>8.4</v>
      </c>
      <c r="S2969">
        <v>8</v>
      </c>
      <c r="T2969">
        <v>2.27</v>
      </c>
      <c r="U2969" t="str">
        <f>IF(Append1[[#This Row],[total_intl_charge]] &lt;= MEDIAN(Append1[total_intl_charge]), "Low", "High")</f>
        <v>Low</v>
      </c>
      <c r="V2969">
        <v>2</v>
      </c>
      <c r="W2969" t="s">
        <v>23</v>
      </c>
      <c r="X2969" s="1" t="s">
        <v>23</v>
      </c>
      <c r="Y2969">
        <f>IF(Append1[[#This Row],[churn]]="yes", 1,0)</f>
        <v>0</v>
      </c>
      <c r="Z2969" t="str">
        <f>IF(Append1[[#This Row],[total_eve_charge]]&lt;=15,"Low",
IF(Append1[[#This Row],[total_eve_charge]]&lt;=19,"Medium","High"))</f>
        <v>Medium</v>
      </c>
      <c r="AA2969" s="1" t="str">
        <f>IF(Append1[[#This Row],[total_day_charge]]&gt;30,"Heavy User",
IF(Append1[[#This Row],[total_eve_charge]]&gt;20,"Evening User",
IF(Append1[[#This Row],[total_night_charge]]&gt;10,"Night User","Low User")))</f>
        <v>Heavy User</v>
      </c>
    </row>
    <row r="2970" spans="1:27" hidden="1" x14ac:dyDescent="0.3">
      <c r="A2970">
        <v>2219</v>
      </c>
      <c r="B2970" s="1" t="s">
        <v>52</v>
      </c>
      <c r="C2970">
        <v>125</v>
      </c>
      <c r="D2970" s="1" t="s">
        <v>22</v>
      </c>
      <c r="E2970" s="1">
        <v>1</v>
      </c>
      <c r="F2970" s="1" t="s">
        <v>23</v>
      </c>
      <c r="G2970">
        <v>0</v>
      </c>
      <c r="H2970" t="str">
        <f>IF(Append1[[#This Row],[number_vmail_messages]]&lt;=10, "Low",
IF(Append1[[#This Row],[number_vmail_messages]]&lt;=25, "Medium", "High"))</f>
        <v>Low</v>
      </c>
      <c r="I2970">
        <v>298.39999999999998</v>
      </c>
      <c r="J2970">
        <v>78</v>
      </c>
      <c r="K2970">
        <v>50.73</v>
      </c>
      <c r="L2970">
        <v>270.5</v>
      </c>
      <c r="M2970">
        <v>142</v>
      </c>
      <c r="N2970">
        <v>22.99</v>
      </c>
      <c r="O2970">
        <v>107.3</v>
      </c>
      <c r="P2970">
        <v>84</v>
      </c>
      <c r="Q2970">
        <v>4.83</v>
      </c>
      <c r="R2970">
        <v>12.2</v>
      </c>
      <c r="S2970">
        <v>2</v>
      </c>
      <c r="T2970">
        <v>3.29</v>
      </c>
      <c r="U2970" t="str">
        <f>IF(Append1[[#This Row],[total_intl_charge]] &lt;= MEDIAN(Append1[total_intl_charge]), "Low", "High")</f>
        <v>High</v>
      </c>
      <c r="V2970">
        <v>0</v>
      </c>
      <c r="W2970" t="s">
        <v>24</v>
      </c>
      <c r="X2970" s="1" t="s">
        <v>24</v>
      </c>
      <c r="Y2970">
        <f>IF(Append1[[#This Row],[churn]]="yes", 1,0)</f>
        <v>1</v>
      </c>
      <c r="Z2970" t="str">
        <f>IF(Append1[[#This Row],[total_eve_charge]]&lt;=15,"Low",
IF(Append1[[#This Row],[total_eve_charge]]&lt;=19,"Medium","High"))</f>
        <v>High</v>
      </c>
      <c r="AA2970" s="1" t="str">
        <f>IF(Append1[[#This Row],[total_day_charge]]&gt;30,"Heavy User",
IF(Append1[[#This Row],[total_eve_charge]]&gt;20,"Evening User",
IF(Append1[[#This Row],[total_night_charge]]&gt;10,"Night User","Low User")))</f>
        <v>Heavy User</v>
      </c>
    </row>
    <row r="2971" spans="1:27" x14ac:dyDescent="0.3">
      <c r="A2971">
        <v>2220</v>
      </c>
      <c r="B2971" s="1" t="s">
        <v>64</v>
      </c>
      <c r="C2971">
        <v>165</v>
      </c>
      <c r="D2971" s="1" t="s">
        <v>22</v>
      </c>
      <c r="E2971" s="1">
        <v>0</v>
      </c>
      <c r="F2971" s="1" t="s">
        <v>24</v>
      </c>
      <c r="G2971">
        <v>33</v>
      </c>
      <c r="H2971" t="str">
        <f>IF(Append1[[#This Row],[number_vmail_messages]]&lt;=10, "Low",
IF(Append1[[#This Row],[number_vmail_messages]]&lt;=25, "Medium", "High"))</f>
        <v>High</v>
      </c>
      <c r="I2971">
        <v>111.6</v>
      </c>
      <c r="J2971">
        <v>140</v>
      </c>
      <c r="K2971">
        <v>18.97</v>
      </c>
      <c r="L2971">
        <v>213.3</v>
      </c>
      <c r="M2971">
        <v>111</v>
      </c>
      <c r="N2971">
        <v>18.13</v>
      </c>
      <c r="O2971">
        <v>267.60000000000002</v>
      </c>
      <c r="P2971">
        <v>115</v>
      </c>
      <c r="Q2971">
        <v>12.04</v>
      </c>
      <c r="R2971">
        <v>16</v>
      </c>
      <c r="S2971">
        <v>3</v>
      </c>
      <c r="T2971">
        <v>4.32</v>
      </c>
      <c r="U2971" t="str">
        <f>IF(Append1[[#This Row],[total_intl_charge]] &lt;= MEDIAN(Append1[total_intl_charge]), "Low", "High")</f>
        <v>High</v>
      </c>
      <c r="V2971">
        <v>0</v>
      </c>
      <c r="W2971" t="s">
        <v>23</v>
      </c>
      <c r="X2971" s="1" t="s">
        <v>23</v>
      </c>
      <c r="Y2971">
        <f>IF(Append1[[#This Row],[churn]]="yes", 1,0)</f>
        <v>0</v>
      </c>
      <c r="Z2971" t="str">
        <f>IF(Append1[[#This Row],[total_eve_charge]]&lt;=15,"Low",
IF(Append1[[#This Row],[total_eve_charge]]&lt;=19,"Medium","High"))</f>
        <v>Medium</v>
      </c>
      <c r="AA2971" s="1" t="str">
        <f>IF(Append1[[#This Row],[total_day_charge]]&gt;30,"Heavy User",
IF(Append1[[#This Row],[total_eve_charge]]&gt;20,"Evening User",
IF(Append1[[#This Row],[total_night_charge]]&gt;10,"Night User","Low User")))</f>
        <v>Night User</v>
      </c>
    </row>
    <row r="2972" spans="1:27" hidden="1" x14ac:dyDescent="0.3">
      <c r="A2972">
        <v>2221</v>
      </c>
      <c r="B2972" s="1" t="s">
        <v>62</v>
      </c>
      <c r="C2972">
        <v>64</v>
      </c>
      <c r="D2972" s="1" t="s">
        <v>22</v>
      </c>
      <c r="E2972" s="1">
        <v>0</v>
      </c>
      <c r="F2972" s="1" t="s">
        <v>23</v>
      </c>
      <c r="G2972">
        <v>0</v>
      </c>
      <c r="H2972" t="str">
        <f>IF(Append1[[#This Row],[number_vmail_messages]]&lt;=10, "Low",
IF(Append1[[#This Row],[number_vmail_messages]]&lt;=25, "Medium", "High"))</f>
        <v>Low</v>
      </c>
      <c r="I2972">
        <v>174.5</v>
      </c>
      <c r="J2972">
        <v>98</v>
      </c>
      <c r="K2972">
        <v>29.67</v>
      </c>
      <c r="L2972">
        <v>180.2</v>
      </c>
      <c r="M2972">
        <v>103</v>
      </c>
      <c r="N2972">
        <v>15.32</v>
      </c>
      <c r="O2972">
        <v>179</v>
      </c>
      <c r="P2972">
        <v>89</v>
      </c>
      <c r="Q2972">
        <v>8.06</v>
      </c>
      <c r="R2972">
        <v>10.7</v>
      </c>
      <c r="S2972">
        <v>2</v>
      </c>
      <c r="T2972">
        <v>2.89</v>
      </c>
      <c r="U2972" t="str">
        <f>IF(Append1[[#This Row],[total_intl_charge]] &lt;= MEDIAN(Append1[total_intl_charge]), "Low", "High")</f>
        <v>High</v>
      </c>
      <c r="V2972">
        <v>2</v>
      </c>
      <c r="W2972" t="s">
        <v>23</v>
      </c>
      <c r="X2972" s="1" t="s">
        <v>23</v>
      </c>
      <c r="Y2972">
        <f>IF(Append1[[#This Row],[churn]]="yes", 1,0)</f>
        <v>0</v>
      </c>
      <c r="Z2972" t="str">
        <f>IF(Append1[[#This Row],[total_eve_charge]]&lt;=15,"Low",
IF(Append1[[#This Row],[total_eve_charge]]&lt;=19,"Medium","High"))</f>
        <v>Medium</v>
      </c>
      <c r="AA2972" s="1" t="str">
        <f>IF(Append1[[#This Row],[total_day_charge]]&gt;30,"Heavy User",
IF(Append1[[#This Row],[total_eve_charge]]&gt;20,"Evening User",
IF(Append1[[#This Row],[total_night_charge]]&gt;10,"Night User","Low User")))</f>
        <v>Low User</v>
      </c>
    </row>
    <row r="2973" spans="1:27" x14ac:dyDescent="0.3">
      <c r="A2973">
        <v>2222</v>
      </c>
      <c r="B2973" s="1" t="s">
        <v>55</v>
      </c>
      <c r="C2973">
        <v>116</v>
      </c>
      <c r="D2973" s="1" t="s">
        <v>26</v>
      </c>
      <c r="E2973" s="1">
        <v>1</v>
      </c>
      <c r="F2973" s="1" t="s">
        <v>24</v>
      </c>
      <c r="G2973">
        <v>27</v>
      </c>
      <c r="H2973" t="str">
        <f>IF(Append1[[#This Row],[number_vmail_messages]]&lt;=10, "Low",
IF(Append1[[#This Row],[number_vmail_messages]]&lt;=25, "Medium", "High"))</f>
        <v>High</v>
      </c>
      <c r="I2973">
        <v>175.5</v>
      </c>
      <c r="J2973">
        <v>137</v>
      </c>
      <c r="K2973">
        <v>29.84</v>
      </c>
      <c r="L2973">
        <v>210.6</v>
      </c>
      <c r="M2973">
        <v>60</v>
      </c>
      <c r="N2973">
        <v>17.899999999999999</v>
      </c>
      <c r="O2973">
        <v>294.8</v>
      </c>
      <c r="P2973">
        <v>121</v>
      </c>
      <c r="Q2973">
        <v>13.27</v>
      </c>
      <c r="R2973">
        <v>6.9</v>
      </c>
      <c r="S2973">
        <v>5</v>
      </c>
      <c r="T2973">
        <v>1.86</v>
      </c>
      <c r="U2973" t="str">
        <f>IF(Append1[[#This Row],[total_intl_charge]] &lt;= MEDIAN(Append1[total_intl_charge]), "Low", "High")</f>
        <v>Low</v>
      </c>
      <c r="V2973">
        <v>1</v>
      </c>
      <c r="W2973" t="s">
        <v>23</v>
      </c>
      <c r="X2973" s="1" t="s">
        <v>24</v>
      </c>
      <c r="Y2973">
        <f>IF(Append1[[#This Row],[churn]]="yes", 1,0)</f>
        <v>0</v>
      </c>
      <c r="Z2973" t="str">
        <f>IF(Append1[[#This Row],[total_eve_charge]]&lt;=15,"Low",
IF(Append1[[#This Row],[total_eve_charge]]&lt;=19,"Medium","High"))</f>
        <v>Medium</v>
      </c>
      <c r="AA2973" s="1" t="str">
        <f>IF(Append1[[#This Row],[total_day_charge]]&gt;30,"Heavy User",
IF(Append1[[#This Row],[total_eve_charge]]&gt;20,"Evening User",
IF(Append1[[#This Row],[total_night_charge]]&gt;10,"Night User","Low User")))</f>
        <v>Night User</v>
      </c>
    </row>
    <row r="2974" spans="1:27" x14ac:dyDescent="0.3">
      <c r="A2974">
        <v>2223</v>
      </c>
      <c r="B2974" s="1" t="s">
        <v>43</v>
      </c>
      <c r="C2974">
        <v>84</v>
      </c>
      <c r="D2974" s="1" t="s">
        <v>22</v>
      </c>
      <c r="E2974" s="1">
        <v>0</v>
      </c>
      <c r="F2974" s="1" t="s">
        <v>24</v>
      </c>
      <c r="G2974">
        <v>35</v>
      </c>
      <c r="H2974" t="str">
        <f>IF(Append1[[#This Row],[number_vmail_messages]]&lt;=10, "Low",
IF(Append1[[#This Row],[number_vmail_messages]]&lt;=25, "Medium", "High"))</f>
        <v>High</v>
      </c>
      <c r="I2974">
        <v>207.5</v>
      </c>
      <c r="J2974">
        <v>138</v>
      </c>
      <c r="K2974">
        <v>35.28</v>
      </c>
      <c r="L2974">
        <v>201</v>
      </c>
      <c r="M2974">
        <v>116</v>
      </c>
      <c r="N2974">
        <v>17.09</v>
      </c>
      <c r="O2974">
        <v>164.5</v>
      </c>
      <c r="P2974">
        <v>107</v>
      </c>
      <c r="Q2974">
        <v>7.4</v>
      </c>
      <c r="R2974">
        <v>7.5</v>
      </c>
      <c r="S2974">
        <v>16</v>
      </c>
      <c r="T2974">
        <v>2.0299999999999998</v>
      </c>
      <c r="U2974" t="str">
        <f>IF(Append1[[#This Row],[total_intl_charge]] &lt;= MEDIAN(Append1[total_intl_charge]), "Low", "High")</f>
        <v>Low</v>
      </c>
      <c r="V2974">
        <v>4</v>
      </c>
      <c r="W2974" t="s">
        <v>23</v>
      </c>
      <c r="X2974" s="1" t="s">
        <v>23</v>
      </c>
      <c r="Y2974">
        <f>IF(Append1[[#This Row],[churn]]="yes", 1,0)</f>
        <v>0</v>
      </c>
      <c r="Z2974" t="str">
        <f>IF(Append1[[#This Row],[total_eve_charge]]&lt;=15,"Low",
IF(Append1[[#This Row],[total_eve_charge]]&lt;=19,"Medium","High"))</f>
        <v>Medium</v>
      </c>
      <c r="AA2974" s="1" t="str">
        <f>IF(Append1[[#This Row],[total_day_charge]]&gt;30,"Heavy User",
IF(Append1[[#This Row],[total_eve_charge]]&gt;20,"Evening User",
IF(Append1[[#This Row],[total_night_charge]]&gt;10,"Night User","Low User")))</f>
        <v>Heavy User</v>
      </c>
    </row>
    <row r="2975" spans="1:27" hidden="1" x14ac:dyDescent="0.3">
      <c r="A2975">
        <v>2224</v>
      </c>
      <c r="B2975" s="1" t="s">
        <v>48</v>
      </c>
      <c r="C2975">
        <v>134</v>
      </c>
      <c r="D2975" s="1" t="s">
        <v>22</v>
      </c>
      <c r="E2975" s="1">
        <v>0</v>
      </c>
      <c r="F2975" s="1" t="s">
        <v>23</v>
      </c>
      <c r="G2975">
        <v>0</v>
      </c>
      <c r="H2975" t="str">
        <f>IF(Append1[[#This Row],[number_vmail_messages]]&lt;=10, "Low",
IF(Append1[[#This Row],[number_vmail_messages]]&lt;=25, "Medium", "High"))</f>
        <v>Low</v>
      </c>
      <c r="I2975">
        <v>258.8</v>
      </c>
      <c r="J2975">
        <v>85</v>
      </c>
      <c r="K2975">
        <v>44</v>
      </c>
      <c r="L2975">
        <v>129.5</v>
      </c>
      <c r="M2975">
        <v>114</v>
      </c>
      <c r="N2975">
        <v>11.01</v>
      </c>
      <c r="O2975">
        <v>193.6</v>
      </c>
      <c r="P2975">
        <v>106</v>
      </c>
      <c r="Q2975">
        <v>8.7100000000000009</v>
      </c>
      <c r="R2975">
        <v>10.9</v>
      </c>
      <c r="S2975">
        <v>7</v>
      </c>
      <c r="T2975">
        <v>2.94</v>
      </c>
      <c r="U2975" t="str">
        <f>IF(Append1[[#This Row],[total_intl_charge]] &lt;= MEDIAN(Append1[total_intl_charge]), "Low", "High")</f>
        <v>High</v>
      </c>
      <c r="V2975">
        <v>2</v>
      </c>
      <c r="W2975" t="s">
        <v>23</v>
      </c>
      <c r="X2975" s="1" t="s">
        <v>23</v>
      </c>
      <c r="Y2975">
        <f>IF(Append1[[#This Row],[churn]]="yes", 1,0)</f>
        <v>0</v>
      </c>
      <c r="Z2975" t="str">
        <f>IF(Append1[[#This Row],[total_eve_charge]]&lt;=15,"Low",
IF(Append1[[#This Row],[total_eve_charge]]&lt;=19,"Medium","High"))</f>
        <v>Low</v>
      </c>
      <c r="AA2975" s="1" t="str">
        <f>IF(Append1[[#This Row],[total_day_charge]]&gt;30,"Heavy User",
IF(Append1[[#This Row],[total_eve_charge]]&gt;20,"Evening User",
IF(Append1[[#This Row],[total_night_charge]]&gt;10,"Night User","Low User")))</f>
        <v>Heavy User</v>
      </c>
    </row>
    <row r="2976" spans="1:27" hidden="1" x14ac:dyDescent="0.3">
      <c r="A2976">
        <v>2225</v>
      </c>
      <c r="B2976" s="1" t="s">
        <v>46</v>
      </c>
      <c r="C2976">
        <v>105</v>
      </c>
      <c r="D2976" s="1" t="s">
        <v>22</v>
      </c>
      <c r="E2976" s="1">
        <v>0</v>
      </c>
      <c r="F2976" s="1" t="s">
        <v>23</v>
      </c>
      <c r="G2976">
        <v>0</v>
      </c>
      <c r="H2976" t="str">
        <f>IF(Append1[[#This Row],[number_vmail_messages]]&lt;=10, "Low",
IF(Append1[[#This Row],[number_vmail_messages]]&lt;=25, "Medium", "High"))</f>
        <v>Low</v>
      </c>
      <c r="I2976">
        <v>226.9</v>
      </c>
      <c r="J2976">
        <v>106</v>
      </c>
      <c r="K2976">
        <v>38.57</v>
      </c>
      <c r="L2976">
        <v>182.2</v>
      </c>
      <c r="M2976">
        <v>77</v>
      </c>
      <c r="N2976">
        <v>15.49</v>
      </c>
      <c r="O2976">
        <v>203.9</v>
      </c>
      <c r="P2976">
        <v>107</v>
      </c>
      <c r="Q2976">
        <v>9.18</v>
      </c>
      <c r="R2976">
        <v>11.6</v>
      </c>
      <c r="S2976">
        <v>2</v>
      </c>
      <c r="T2976">
        <v>3.13</v>
      </c>
      <c r="U2976" t="str">
        <f>IF(Append1[[#This Row],[total_intl_charge]] &lt;= MEDIAN(Append1[total_intl_charge]), "Low", "High")</f>
        <v>High</v>
      </c>
      <c r="V2976">
        <v>0</v>
      </c>
      <c r="W2976" t="s">
        <v>24</v>
      </c>
      <c r="X2976" s="1" t="s">
        <v>23</v>
      </c>
      <c r="Y2976">
        <f>IF(Append1[[#This Row],[churn]]="yes", 1,0)</f>
        <v>1</v>
      </c>
      <c r="Z2976" t="str">
        <f>IF(Append1[[#This Row],[total_eve_charge]]&lt;=15,"Low",
IF(Append1[[#This Row],[total_eve_charge]]&lt;=19,"Medium","High"))</f>
        <v>Medium</v>
      </c>
      <c r="AA2976" s="1" t="str">
        <f>IF(Append1[[#This Row],[total_day_charge]]&gt;30,"Heavy User",
IF(Append1[[#This Row],[total_eve_charge]]&gt;20,"Evening User",
IF(Append1[[#This Row],[total_night_charge]]&gt;10,"Night User","Low User")))</f>
        <v>Heavy User</v>
      </c>
    </row>
    <row r="2977" spans="1:27" hidden="1" x14ac:dyDescent="0.3">
      <c r="A2977">
        <v>2226</v>
      </c>
      <c r="B2977" s="1" t="s">
        <v>68</v>
      </c>
      <c r="C2977">
        <v>88</v>
      </c>
      <c r="D2977" s="1" t="s">
        <v>32</v>
      </c>
      <c r="E2977" s="1">
        <v>0</v>
      </c>
      <c r="F2977" s="1" t="s">
        <v>23</v>
      </c>
      <c r="G2977">
        <v>0</v>
      </c>
      <c r="H2977" t="str">
        <f>IF(Append1[[#This Row],[number_vmail_messages]]&lt;=10, "Low",
IF(Append1[[#This Row],[number_vmail_messages]]&lt;=25, "Medium", "High"))</f>
        <v>Low</v>
      </c>
      <c r="I2977">
        <v>152.9</v>
      </c>
      <c r="J2977">
        <v>119</v>
      </c>
      <c r="K2977">
        <v>25.99</v>
      </c>
      <c r="L2977">
        <v>171.2</v>
      </c>
      <c r="M2977">
        <v>107</v>
      </c>
      <c r="N2977">
        <v>14.55</v>
      </c>
      <c r="O2977">
        <v>257</v>
      </c>
      <c r="P2977">
        <v>106</v>
      </c>
      <c r="Q2977">
        <v>11.57</v>
      </c>
      <c r="R2977">
        <v>12</v>
      </c>
      <c r="S2977">
        <v>5</v>
      </c>
      <c r="T2977">
        <v>3.24</v>
      </c>
      <c r="U2977" t="str">
        <f>IF(Append1[[#This Row],[total_intl_charge]] &lt;= MEDIAN(Append1[total_intl_charge]), "Low", "High")</f>
        <v>High</v>
      </c>
      <c r="V2977">
        <v>2</v>
      </c>
      <c r="W2977" t="s">
        <v>23</v>
      </c>
      <c r="X2977" s="1" t="s">
        <v>23</v>
      </c>
      <c r="Y2977">
        <f>IF(Append1[[#This Row],[churn]]="yes", 1,0)</f>
        <v>0</v>
      </c>
      <c r="Z2977" t="str">
        <f>IF(Append1[[#This Row],[total_eve_charge]]&lt;=15,"Low",
IF(Append1[[#This Row],[total_eve_charge]]&lt;=19,"Medium","High"))</f>
        <v>Low</v>
      </c>
      <c r="AA2977" s="1" t="str">
        <f>IF(Append1[[#This Row],[total_day_charge]]&gt;30,"Heavy User",
IF(Append1[[#This Row],[total_eve_charge]]&gt;20,"Evening User",
IF(Append1[[#This Row],[total_night_charge]]&gt;10,"Night User","Low User")))</f>
        <v>Night User</v>
      </c>
    </row>
    <row r="2978" spans="1:27" x14ac:dyDescent="0.3">
      <c r="A2978">
        <v>2227</v>
      </c>
      <c r="B2978" s="1" t="s">
        <v>40</v>
      </c>
      <c r="C2978">
        <v>90</v>
      </c>
      <c r="D2978" s="1" t="s">
        <v>32</v>
      </c>
      <c r="E2978" s="1">
        <v>0</v>
      </c>
      <c r="F2978" s="1" t="s">
        <v>24</v>
      </c>
      <c r="G2978">
        <v>27</v>
      </c>
      <c r="H2978" t="str">
        <f>IF(Append1[[#This Row],[number_vmail_messages]]&lt;=10, "Low",
IF(Append1[[#This Row],[number_vmail_messages]]&lt;=25, "Medium", "High"))</f>
        <v>High</v>
      </c>
      <c r="I2978">
        <v>156.69999999999999</v>
      </c>
      <c r="J2978">
        <v>51</v>
      </c>
      <c r="K2978">
        <v>26.64</v>
      </c>
      <c r="L2978">
        <v>236.5</v>
      </c>
      <c r="M2978">
        <v>118</v>
      </c>
      <c r="N2978">
        <v>20.100000000000001</v>
      </c>
      <c r="O2978">
        <v>123.2</v>
      </c>
      <c r="P2978">
        <v>111</v>
      </c>
      <c r="Q2978">
        <v>5.54</v>
      </c>
      <c r="R2978">
        <v>12.6</v>
      </c>
      <c r="S2978">
        <v>6</v>
      </c>
      <c r="T2978">
        <v>3.4</v>
      </c>
      <c r="U2978" t="str">
        <f>IF(Append1[[#This Row],[total_intl_charge]] &lt;= MEDIAN(Append1[total_intl_charge]), "Low", "High")</f>
        <v>High</v>
      </c>
      <c r="V2978">
        <v>2</v>
      </c>
      <c r="W2978" t="s">
        <v>23</v>
      </c>
      <c r="X2978" s="1" t="s">
        <v>23</v>
      </c>
      <c r="Y2978">
        <f>IF(Append1[[#This Row],[churn]]="yes", 1,0)</f>
        <v>0</v>
      </c>
      <c r="Z2978" t="str">
        <f>IF(Append1[[#This Row],[total_eve_charge]]&lt;=15,"Low",
IF(Append1[[#This Row],[total_eve_charge]]&lt;=19,"Medium","High"))</f>
        <v>High</v>
      </c>
      <c r="AA2978" s="1" t="str">
        <f>IF(Append1[[#This Row],[total_day_charge]]&gt;30,"Heavy User",
IF(Append1[[#This Row],[total_eve_charge]]&gt;20,"Evening User",
IF(Append1[[#This Row],[total_night_charge]]&gt;10,"Night User","Low User")))</f>
        <v>Evening User</v>
      </c>
    </row>
    <row r="2979" spans="1:27" hidden="1" x14ac:dyDescent="0.3">
      <c r="A2979">
        <v>2228</v>
      </c>
      <c r="B2979" s="1" t="s">
        <v>41</v>
      </c>
      <c r="C2979">
        <v>86</v>
      </c>
      <c r="D2979" s="1" t="s">
        <v>32</v>
      </c>
      <c r="E2979" s="1">
        <v>0</v>
      </c>
      <c r="F2979" s="1" t="s">
        <v>23</v>
      </c>
      <c r="G2979">
        <v>0</v>
      </c>
      <c r="H2979" t="str">
        <f>IF(Append1[[#This Row],[number_vmail_messages]]&lt;=10, "Low",
IF(Append1[[#This Row],[number_vmail_messages]]&lt;=25, "Medium", "High"))</f>
        <v>Low</v>
      </c>
      <c r="I2979">
        <v>150.80000000000001</v>
      </c>
      <c r="J2979">
        <v>85</v>
      </c>
      <c r="K2979">
        <v>25.64</v>
      </c>
      <c r="L2979">
        <v>295.89999999999998</v>
      </c>
      <c r="M2979">
        <v>88</v>
      </c>
      <c r="N2979">
        <v>25.15</v>
      </c>
      <c r="O2979">
        <v>247.2</v>
      </c>
      <c r="P2979">
        <v>104</v>
      </c>
      <c r="Q2979">
        <v>11.12</v>
      </c>
      <c r="R2979">
        <v>12.5</v>
      </c>
      <c r="S2979">
        <v>1</v>
      </c>
      <c r="T2979">
        <v>3.38</v>
      </c>
      <c r="U2979" t="str">
        <f>IF(Append1[[#This Row],[total_intl_charge]] &lt;= MEDIAN(Append1[total_intl_charge]), "Low", "High")</f>
        <v>High</v>
      </c>
      <c r="V2979">
        <v>1</v>
      </c>
      <c r="W2979" t="s">
        <v>23</v>
      </c>
      <c r="X2979" s="1" t="s">
        <v>23</v>
      </c>
      <c r="Y2979">
        <f>IF(Append1[[#This Row],[churn]]="yes", 1,0)</f>
        <v>0</v>
      </c>
      <c r="Z2979" t="str">
        <f>IF(Append1[[#This Row],[total_eve_charge]]&lt;=15,"Low",
IF(Append1[[#This Row],[total_eve_charge]]&lt;=19,"Medium","High"))</f>
        <v>High</v>
      </c>
      <c r="AA2979" s="1" t="str">
        <f>IF(Append1[[#This Row],[total_day_charge]]&gt;30,"Heavy User",
IF(Append1[[#This Row],[total_eve_charge]]&gt;20,"Evening User",
IF(Append1[[#This Row],[total_night_charge]]&gt;10,"Night User","Low User")))</f>
        <v>Evening User</v>
      </c>
    </row>
    <row r="2980" spans="1:27" hidden="1" x14ac:dyDescent="0.3">
      <c r="A2980">
        <v>2229</v>
      </c>
      <c r="B2980" s="1" t="s">
        <v>75</v>
      </c>
      <c r="C2980">
        <v>37</v>
      </c>
      <c r="D2980" s="1" t="s">
        <v>22</v>
      </c>
      <c r="E2980" s="1">
        <v>0</v>
      </c>
      <c r="F2980" s="1" t="s">
        <v>23</v>
      </c>
      <c r="G2980">
        <v>0</v>
      </c>
      <c r="H2980" t="str">
        <f>IF(Append1[[#This Row],[number_vmail_messages]]&lt;=10, "Low",
IF(Append1[[#This Row],[number_vmail_messages]]&lt;=25, "Medium", "High"))</f>
        <v>Low</v>
      </c>
      <c r="I2980">
        <v>221</v>
      </c>
      <c r="J2980">
        <v>126</v>
      </c>
      <c r="K2980">
        <v>37.57</v>
      </c>
      <c r="L2980">
        <v>204.5</v>
      </c>
      <c r="M2980">
        <v>110</v>
      </c>
      <c r="N2980">
        <v>17.38</v>
      </c>
      <c r="O2980">
        <v>118</v>
      </c>
      <c r="P2980">
        <v>98</v>
      </c>
      <c r="Q2980">
        <v>5.31</v>
      </c>
      <c r="R2980">
        <v>6.8</v>
      </c>
      <c r="S2980">
        <v>3</v>
      </c>
      <c r="T2980">
        <v>1.84</v>
      </c>
      <c r="U2980" t="str">
        <f>IF(Append1[[#This Row],[total_intl_charge]] &lt;= MEDIAN(Append1[total_intl_charge]), "Low", "High")</f>
        <v>Low</v>
      </c>
      <c r="V2980">
        <v>4</v>
      </c>
      <c r="W2980" t="s">
        <v>23</v>
      </c>
      <c r="X2980" s="1" t="s">
        <v>23</v>
      </c>
      <c r="Y2980">
        <f>IF(Append1[[#This Row],[churn]]="yes", 1,0)</f>
        <v>0</v>
      </c>
      <c r="Z2980" t="str">
        <f>IF(Append1[[#This Row],[total_eve_charge]]&lt;=15,"Low",
IF(Append1[[#This Row],[total_eve_charge]]&lt;=19,"Medium","High"))</f>
        <v>Medium</v>
      </c>
      <c r="AA2980" s="1" t="str">
        <f>IF(Append1[[#This Row],[total_day_charge]]&gt;30,"Heavy User",
IF(Append1[[#This Row],[total_eve_charge]]&gt;20,"Evening User",
IF(Append1[[#This Row],[total_night_charge]]&gt;10,"Night User","Low User")))</f>
        <v>Heavy User</v>
      </c>
    </row>
    <row r="2981" spans="1:27" hidden="1" x14ac:dyDescent="0.3">
      <c r="A2981">
        <v>2230</v>
      </c>
      <c r="B2981" s="1" t="s">
        <v>58</v>
      </c>
      <c r="C2981">
        <v>148</v>
      </c>
      <c r="D2981" s="1" t="s">
        <v>32</v>
      </c>
      <c r="E2981" s="1">
        <v>0</v>
      </c>
      <c r="F2981" s="1" t="s">
        <v>23</v>
      </c>
      <c r="G2981">
        <v>0</v>
      </c>
      <c r="H2981" t="str">
        <f>IF(Append1[[#This Row],[number_vmail_messages]]&lt;=10, "Low",
IF(Append1[[#This Row],[number_vmail_messages]]&lt;=25, "Medium", "High"))</f>
        <v>Low</v>
      </c>
      <c r="I2981">
        <v>153.6</v>
      </c>
      <c r="J2981">
        <v>148</v>
      </c>
      <c r="K2981">
        <v>26.11</v>
      </c>
      <c r="L2981">
        <v>262.10000000000002</v>
      </c>
      <c r="M2981">
        <v>87</v>
      </c>
      <c r="N2981">
        <v>22.28</v>
      </c>
      <c r="O2981">
        <v>225.5</v>
      </c>
      <c r="P2981">
        <v>99</v>
      </c>
      <c r="Q2981">
        <v>10.15</v>
      </c>
      <c r="R2981">
        <v>9.8000000000000007</v>
      </c>
      <c r="S2981">
        <v>3</v>
      </c>
      <c r="T2981">
        <v>2.65</v>
      </c>
      <c r="U2981" t="str">
        <f>IF(Append1[[#This Row],[total_intl_charge]] &lt;= MEDIAN(Append1[total_intl_charge]), "Low", "High")</f>
        <v>Low</v>
      </c>
      <c r="V2981">
        <v>2</v>
      </c>
      <c r="W2981" t="s">
        <v>23</v>
      </c>
      <c r="X2981" s="1" t="s">
        <v>23</v>
      </c>
      <c r="Y2981">
        <f>IF(Append1[[#This Row],[churn]]="yes", 1,0)</f>
        <v>0</v>
      </c>
      <c r="Z2981" t="str">
        <f>IF(Append1[[#This Row],[total_eve_charge]]&lt;=15,"Low",
IF(Append1[[#This Row],[total_eve_charge]]&lt;=19,"Medium","High"))</f>
        <v>High</v>
      </c>
      <c r="AA2981" s="1" t="str">
        <f>IF(Append1[[#This Row],[total_day_charge]]&gt;30,"Heavy User",
IF(Append1[[#This Row],[total_eve_charge]]&gt;20,"Evening User",
IF(Append1[[#This Row],[total_night_charge]]&gt;10,"Night User","Low User")))</f>
        <v>Evening User</v>
      </c>
    </row>
    <row r="2982" spans="1:27" hidden="1" x14ac:dyDescent="0.3">
      <c r="A2982">
        <v>2231</v>
      </c>
      <c r="B2982" s="1" t="s">
        <v>61</v>
      </c>
      <c r="C2982">
        <v>63</v>
      </c>
      <c r="D2982" s="1" t="s">
        <v>22</v>
      </c>
      <c r="E2982" s="1">
        <v>0</v>
      </c>
      <c r="F2982" s="1" t="s">
        <v>23</v>
      </c>
      <c r="G2982">
        <v>0</v>
      </c>
      <c r="H2982" t="str">
        <f>IF(Append1[[#This Row],[number_vmail_messages]]&lt;=10, "Low",
IF(Append1[[#This Row],[number_vmail_messages]]&lt;=25, "Medium", "High"))</f>
        <v>Low</v>
      </c>
      <c r="I2982">
        <v>180.5</v>
      </c>
      <c r="J2982">
        <v>126</v>
      </c>
      <c r="K2982">
        <v>30.69</v>
      </c>
      <c r="L2982">
        <v>230</v>
      </c>
      <c r="M2982">
        <v>98</v>
      </c>
      <c r="N2982">
        <v>19.55</v>
      </c>
      <c r="O2982">
        <v>232.5</v>
      </c>
      <c r="P2982">
        <v>73</v>
      </c>
      <c r="Q2982">
        <v>10.46</v>
      </c>
      <c r="R2982">
        <v>10.6</v>
      </c>
      <c r="S2982">
        <v>3</v>
      </c>
      <c r="T2982">
        <v>2.86</v>
      </c>
      <c r="U2982" t="str">
        <f>IF(Append1[[#This Row],[total_intl_charge]] &lt;= MEDIAN(Append1[total_intl_charge]), "Low", "High")</f>
        <v>High</v>
      </c>
      <c r="V2982">
        <v>0</v>
      </c>
      <c r="W2982" t="s">
        <v>23</v>
      </c>
      <c r="X2982" s="1" t="s">
        <v>23</v>
      </c>
      <c r="Y2982">
        <f>IF(Append1[[#This Row],[churn]]="yes", 1,0)</f>
        <v>0</v>
      </c>
      <c r="Z2982" t="str">
        <f>IF(Append1[[#This Row],[total_eve_charge]]&lt;=15,"Low",
IF(Append1[[#This Row],[total_eve_charge]]&lt;=19,"Medium","High"))</f>
        <v>High</v>
      </c>
      <c r="AA2982" s="1" t="str">
        <f>IF(Append1[[#This Row],[total_day_charge]]&gt;30,"Heavy User",
IF(Append1[[#This Row],[total_eve_charge]]&gt;20,"Evening User",
IF(Append1[[#This Row],[total_night_charge]]&gt;10,"Night User","Low User")))</f>
        <v>Heavy User</v>
      </c>
    </row>
    <row r="2983" spans="1:27" hidden="1" x14ac:dyDescent="0.3">
      <c r="A2983">
        <v>2232</v>
      </c>
      <c r="B2983" s="1" t="s">
        <v>25</v>
      </c>
      <c r="C2983">
        <v>102</v>
      </c>
      <c r="D2983" s="1" t="s">
        <v>22</v>
      </c>
      <c r="E2983" s="1">
        <v>0</v>
      </c>
      <c r="F2983" s="1" t="s">
        <v>23</v>
      </c>
      <c r="G2983">
        <v>0</v>
      </c>
      <c r="H2983" t="str">
        <f>IF(Append1[[#This Row],[number_vmail_messages]]&lt;=10, "Low",
IF(Append1[[#This Row],[number_vmail_messages]]&lt;=25, "Medium", "High"))</f>
        <v>Low</v>
      </c>
      <c r="I2983">
        <v>123.1</v>
      </c>
      <c r="J2983">
        <v>106</v>
      </c>
      <c r="K2983">
        <v>20.93</v>
      </c>
      <c r="L2983">
        <v>182</v>
      </c>
      <c r="M2983">
        <v>102</v>
      </c>
      <c r="N2983">
        <v>15.47</v>
      </c>
      <c r="O2983">
        <v>244.6</v>
      </c>
      <c r="P2983">
        <v>75</v>
      </c>
      <c r="Q2983">
        <v>11.01</v>
      </c>
      <c r="R2983">
        <v>12.6</v>
      </c>
      <c r="S2983">
        <v>7</v>
      </c>
      <c r="T2983">
        <v>3.4</v>
      </c>
      <c r="U2983" t="str">
        <f>IF(Append1[[#This Row],[total_intl_charge]] &lt;= MEDIAN(Append1[total_intl_charge]), "Low", "High")</f>
        <v>High</v>
      </c>
      <c r="V2983">
        <v>2</v>
      </c>
      <c r="W2983" t="s">
        <v>23</v>
      </c>
      <c r="X2983" s="1" t="s">
        <v>23</v>
      </c>
      <c r="Y2983">
        <f>IF(Append1[[#This Row],[churn]]="yes", 1,0)</f>
        <v>0</v>
      </c>
      <c r="Z2983" t="str">
        <f>IF(Append1[[#This Row],[total_eve_charge]]&lt;=15,"Low",
IF(Append1[[#This Row],[total_eve_charge]]&lt;=19,"Medium","High"))</f>
        <v>Medium</v>
      </c>
      <c r="AA2983" s="1" t="str">
        <f>IF(Append1[[#This Row],[total_day_charge]]&gt;30,"Heavy User",
IF(Append1[[#This Row],[total_eve_charge]]&gt;20,"Evening User",
IF(Append1[[#This Row],[total_night_charge]]&gt;10,"Night User","Low User")))</f>
        <v>Night User</v>
      </c>
    </row>
    <row r="2984" spans="1:27" hidden="1" x14ac:dyDescent="0.3">
      <c r="A2984">
        <v>2233</v>
      </c>
      <c r="B2984" s="1" t="s">
        <v>72</v>
      </c>
      <c r="C2984">
        <v>76</v>
      </c>
      <c r="D2984" s="1" t="s">
        <v>26</v>
      </c>
      <c r="E2984" s="1">
        <v>0</v>
      </c>
      <c r="F2984" s="1" t="s">
        <v>23</v>
      </c>
      <c r="G2984">
        <v>0</v>
      </c>
      <c r="H2984" t="str">
        <f>IF(Append1[[#This Row],[number_vmail_messages]]&lt;=10, "Low",
IF(Append1[[#This Row],[number_vmail_messages]]&lt;=25, "Medium", "High"))</f>
        <v>Low</v>
      </c>
      <c r="I2984">
        <v>165.7</v>
      </c>
      <c r="J2984">
        <v>94</v>
      </c>
      <c r="K2984">
        <v>28.17</v>
      </c>
      <c r="L2984">
        <v>257.39999999999998</v>
      </c>
      <c r="M2984">
        <v>80</v>
      </c>
      <c r="N2984">
        <v>21.88</v>
      </c>
      <c r="O2984">
        <v>170.8</v>
      </c>
      <c r="P2984">
        <v>114</v>
      </c>
      <c r="Q2984">
        <v>7.69</v>
      </c>
      <c r="R2984">
        <v>10</v>
      </c>
      <c r="S2984">
        <v>4</v>
      </c>
      <c r="T2984">
        <v>2.7</v>
      </c>
      <c r="U2984" t="str">
        <f>IF(Append1[[#This Row],[total_intl_charge]] &lt;= MEDIAN(Append1[total_intl_charge]), "Low", "High")</f>
        <v>Low</v>
      </c>
      <c r="V2984">
        <v>1</v>
      </c>
      <c r="W2984" t="s">
        <v>23</v>
      </c>
      <c r="X2984" s="1" t="s">
        <v>23</v>
      </c>
      <c r="Y2984">
        <f>IF(Append1[[#This Row],[churn]]="yes", 1,0)</f>
        <v>0</v>
      </c>
      <c r="Z2984" t="str">
        <f>IF(Append1[[#This Row],[total_eve_charge]]&lt;=15,"Low",
IF(Append1[[#This Row],[total_eve_charge]]&lt;=19,"Medium","High"))</f>
        <v>High</v>
      </c>
      <c r="AA2984" s="1" t="str">
        <f>IF(Append1[[#This Row],[total_day_charge]]&gt;30,"Heavy User",
IF(Append1[[#This Row],[total_eve_charge]]&gt;20,"Evening User",
IF(Append1[[#This Row],[total_night_charge]]&gt;10,"Night User","Low User")))</f>
        <v>Evening User</v>
      </c>
    </row>
    <row r="2985" spans="1:27" hidden="1" x14ac:dyDescent="0.3">
      <c r="A2985">
        <v>2234</v>
      </c>
      <c r="B2985" s="1" t="s">
        <v>62</v>
      </c>
      <c r="C2985">
        <v>104</v>
      </c>
      <c r="D2985" s="1" t="s">
        <v>32</v>
      </c>
      <c r="E2985" s="1">
        <v>0</v>
      </c>
      <c r="F2985" s="1" t="s">
        <v>23</v>
      </c>
      <c r="G2985">
        <v>0</v>
      </c>
      <c r="H2985" t="str">
        <f>IF(Append1[[#This Row],[number_vmail_messages]]&lt;=10, "Low",
IF(Append1[[#This Row],[number_vmail_messages]]&lt;=25, "Medium", "High"))</f>
        <v>Low</v>
      </c>
      <c r="I2985">
        <v>200.2</v>
      </c>
      <c r="J2985">
        <v>92</v>
      </c>
      <c r="K2985">
        <v>34.03</v>
      </c>
      <c r="L2985">
        <v>118.7</v>
      </c>
      <c r="M2985">
        <v>87</v>
      </c>
      <c r="N2985">
        <v>10.09</v>
      </c>
      <c r="O2985">
        <v>236.6</v>
      </c>
      <c r="P2985">
        <v>65</v>
      </c>
      <c r="Q2985">
        <v>10.65</v>
      </c>
      <c r="R2985">
        <v>6</v>
      </c>
      <c r="S2985">
        <v>6</v>
      </c>
      <c r="T2985">
        <v>1.62</v>
      </c>
      <c r="U2985" t="str">
        <f>IF(Append1[[#This Row],[total_intl_charge]] &lt;= MEDIAN(Append1[total_intl_charge]), "Low", "High")</f>
        <v>Low</v>
      </c>
      <c r="V2985">
        <v>2</v>
      </c>
      <c r="W2985" t="s">
        <v>23</v>
      </c>
      <c r="X2985" s="1" t="s">
        <v>23</v>
      </c>
      <c r="Y2985">
        <f>IF(Append1[[#This Row],[churn]]="yes", 1,0)</f>
        <v>0</v>
      </c>
      <c r="Z2985" t="str">
        <f>IF(Append1[[#This Row],[total_eve_charge]]&lt;=15,"Low",
IF(Append1[[#This Row],[total_eve_charge]]&lt;=19,"Medium","High"))</f>
        <v>Low</v>
      </c>
      <c r="AA2985" s="1" t="str">
        <f>IF(Append1[[#This Row],[total_day_charge]]&gt;30,"Heavy User",
IF(Append1[[#This Row],[total_eve_charge]]&gt;20,"Evening User",
IF(Append1[[#This Row],[total_night_charge]]&gt;10,"Night User","Low User")))</f>
        <v>Heavy User</v>
      </c>
    </row>
    <row r="2986" spans="1:27" hidden="1" x14ac:dyDescent="0.3">
      <c r="A2986">
        <v>2235</v>
      </c>
      <c r="B2986" s="1" t="s">
        <v>63</v>
      </c>
      <c r="C2986">
        <v>109</v>
      </c>
      <c r="D2986" s="1" t="s">
        <v>26</v>
      </c>
      <c r="E2986" s="1">
        <v>0</v>
      </c>
      <c r="F2986" s="1" t="s">
        <v>23</v>
      </c>
      <c r="G2986">
        <v>0</v>
      </c>
      <c r="H2986" t="str">
        <f>IF(Append1[[#This Row],[number_vmail_messages]]&lt;=10, "Low",
IF(Append1[[#This Row],[number_vmail_messages]]&lt;=25, "Medium", "High"))</f>
        <v>Low</v>
      </c>
      <c r="I2986">
        <v>154.80000000000001</v>
      </c>
      <c r="J2986">
        <v>82</v>
      </c>
      <c r="K2986">
        <v>26.32</v>
      </c>
      <c r="L2986">
        <v>287.7</v>
      </c>
      <c r="M2986">
        <v>109</v>
      </c>
      <c r="N2986">
        <v>24.45</v>
      </c>
      <c r="O2986">
        <v>208.4</v>
      </c>
      <c r="P2986">
        <v>80</v>
      </c>
      <c r="Q2986">
        <v>9.3800000000000008</v>
      </c>
      <c r="R2986">
        <v>5.9</v>
      </c>
      <c r="S2986">
        <v>9</v>
      </c>
      <c r="T2986">
        <v>1.59</v>
      </c>
      <c r="U2986" t="str">
        <f>IF(Append1[[#This Row],[total_intl_charge]] &lt;= MEDIAN(Append1[total_intl_charge]), "Low", "High")</f>
        <v>Low</v>
      </c>
      <c r="V2986">
        <v>3</v>
      </c>
      <c r="W2986" t="s">
        <v>23</v>
      </c>
      <c r="X2986" s="1" t="s">
        <v>23</v>
      </c>
      <c r="Y2986">
        <f>IF(Append1[[#This Row],[churn]]="yes", 1,0)</f>
        <v>0</v>
      </c>
      <c r="Z2986" t="str">
        <f>IF(Append1[[#This Row],[total_eve_charge]]&lt;=15,"Low",
IF(Append1[[#This Row],[total_eve_charge]]&lt;=19,"Medium","High"))</f>
        <v>High</v>
      </c>
      <c r="AA2986" s="1" t="str">
        <f>IF(Append1[[#This Row],[total_day_charge]]&gt;30,"Heavy User",
IF(Append1[[#This Row],[total_eve_charge]]&gt;20,"Evening User",
IF(Append1[[#This Row],[total_night_charge]]&gt;10,"Night User","Low User")))</f>
        <v>Evening User</v>
      </c>
    </row>
    <row r="2987" spans="1:27" hidden="1" x14ac:dyDescent="0.3">
      <c r="A2987">
        <v>2236</v>
      </c>
      <c r="B2987" s="1" t="s">
        <v>73</v>
      </c>
      <c r="C2987">
        <v>105</v>
      </c>
      <c r="D2987" s="1" t="s">
        <v>26</v>
      </c>
      <c r="E2987" s="1">
        <v>0</v>
      </c>
      <c r="F2987" s="1" t="s">
        <v>23</v>
      </c>
      <c r="G2987">
        <v>0</v>
      </c>
      <c r="H2987" t="str">
        <f>IF(Append1[[#This Row],[number_vmail_messages]]&lt;=10, "Low",
IF(Append1[[#This Row],[number_vmail_messages]]&lt;=25, "Medium", "High"))</f>
        <v>Low</v>
      </c>
      <c r="I2987">
        <v>125.4</v>
      </c>
      <c r="J2987">
        <v>116</v>
      </c>
      <c r="K2987">
        <v>21.32</v>
      </c>
      <c r="L2987">
        <v>261.5</v>
      </c>
      <c r="M2987">
        <v>95</v>
      </c>
      <c r="N2987">
        <v>22.23</v>
      </c>
      <c r="O2987">
        <v>241.6</v>
      </c>
      <c r="P2987">
        <v>104</v>
      </c>
      <c r="Q2987">
        <v>10.87</v>
      </c>
      <c r="R2987">
        <v>11.4</v>
      </c>
      <c r="S2987">
        <v>9</v>
      </c>
      <c r="T2987">
        <v>3.08</v>
      </c>
      <c r="U2987" t="str">
        <f>IF(Append1[[#This Row],[total_intl_charge]] &lt;= MEDIAN(Append1[total_intl_charge]), "Low", "High")</f>
        <v>High</v>
      </c>
      <c r="V2987">
        <v>2</v>
      </c>
      <c r="W2987" t="s">
        <v>23</v>
      </c>
      <c r="X2987" s="1" t="s">
        <v>23</v>
      </c>
      <c r="Y2987">
        <f>IF(Append1[[#This Row],[churn]]="yes", 1,0)</f>
        <v>0</v>
      </c>
      <c r="Z2987" t="str">
        <f>IF(Append1[[#This Row],[total_eve_charge]]&lt;=15,"Low",
IF(Append1[[#This Row],[total_eve_charge]]&lt;=19,"Medium","High"))</f>
        <v>High</v>
      </c>
      <c r="AA2987" s="1" t="str">
        <f>IF(Append1[[#This Row],[total_day_charge]]&gt;30,"Heavy User",
IF(Append1[[#This Row],[total_eve_charge]]&gt;20,"Evening User",
IF(Append1[[#This Row],[total_night_charge]]&gt;10,"Night User","Low User")))</f>
        <v>Evening User</v>
      </c>
    </row>
    <row r="2988" spans="1:27" x14ac:dyDescent="0.3">
      <c r="A2988">
        <v>2237</v>
      </c>
      <c r="B2988" s="1" t="s">
        <v>63</v>
      </c>
      <c r="C2988">
        <v>63</v>
      </c>
      <c r="D2988" s="1" t="s">
        <v>22</v>
      </c>
      <c r="E2988" s="1">
        <v>0</v>
      </c>
      <c r="F2988" s="1" t="s">
        <v>24</v>
      </c>
      <c r="G2988">
        <v>33</v>
      </c>
      <c r="H2988" t="str">
        <f>IF(Append1[[#This Row],[number_vmail_messages]]&lt;=10, "Low",
IF(Append1[[#This Row],[number_vmail_messages]]&lt;=25, "Medium", "High"))</f>
        <v>High</v>
      </c>
      <c r="I2988">
        <v>184.2</v>
      </c>
      <c r="J2988">
        <v>111</v>
      </c>
      <c r="K2988">
        <v>31.31</v>
      </c>
      <c r="L2988">
        <v>312.60000000000002</v>
      </c>
      <c r="M2988">
        <v>89</v>
      </c>
      <c r="N2988">
        <v>26.57</v>
      </c>
      <c r="O2988">
        <v>264</v>
      </c>
      <c r="P2988">
        <v>55</v>
      </c>
      <c r="Q2988">
        <v>11.88</v>
      </c>
      <c r="R2988">
        <v>12.2</v>
      </c>
      <c r="S2988">
        <v>4</v>
      </c>
      <c r="T2988">
        <v>3.29</v>
      </c>
      <c r="U2988" t="str">
        <f>IF(Append1[[#This Row],[total_intl_charge]] &lt;= MEDIAN(Append1[total_intl_charge]), "Low", "High")</f>
        <v>High</v>
      </c>
      <c r="V2988">
        <v>1</v>
      </c>
      <c r="W2988" t="s">
        <v>23</v>
      </c>
      <c r="X2988" s="1" t="s">
        <v>23</v>
      </c>
      <c r="Y2988">
        <f>IF(Append1[[#This Row],[churn]]="yes", 1,0)</f>
        <v>0</v>
      </c>
      <c r="Z2988" t="str">
        <f>IF(Append1[[#This Row],[total_eve_charge]]&lt;=15,"Low",
IF(Append1[[#This Row],[total_eve_charge]]&lt;=19,"Medium","High"))</f>
        <v>High</v>
      </c>
      <c r="AA2988" s="1" t="str">
        <f>IF(Append1[[#This Row],[total_day_charge]]&gt;30,"Heavy User",
IF(Append1[[#This Row],[total_eve_charge]]&gt;20,"Evening User",
IF(Append1[[#This Row],[total_night_charge]]&gt;10,"Night User","Low User")))</f>
        <v>Heavy User</v>
      </c>
    </row>
    <row r="2989" spans="1:27" x14ac:dyDescent="0.3">
      <c r="A2989">
        <v>2238</v>
      </c>
      <c r="B2989" s="1" t="s">
        <v>76</v>
      </c>
      <c r="C2989">
        <v>105</v>
      </c>
      <c r="D2989" s="1" t="s">
        <v>22</v>
      </c>
      <c r="E2989" s="1">
        <v>0</v>
      </c>
      <c r="F2989" s="1" t="s">
        <v>24</v>
      </c>
      <c r="G2989">
        <v>24</v>
      </c>
      <c r="H2989" t="str">
        <f>IF(Append1[[#This Row],[number_vmail_messages]]&lt;=10, "Low",
IF(Append1[[#This Row],[number_vmail_messages]]&lt;=25, "Medium", "High"))</f>
        <v>Medium</v>
      </c>
      <c r="I2989">
        <v>274.7</v>
      </c>
      <c r="J2989">
        <v>99</v>
      </c>
      <c r="K2989">
        <v>46.7</v>
      </c>
      <c r="L2989">
        <v>193.5</v>
      </c>
      <c r="M2989">
        <v>118</v>
      </c>
      <c r="N2989">
        <v>16.45</v>
      </c>
      <c r="O2989">
        <v>299.60000000000002</v>
      </c>
      <c r="P2989">
        <v>109</v>
      </c>
      <c r="Q2989">
        <v>13.48</v>
      </c>
      <c r="R2989">
        <v>10.8</v>
      </c>
      <c r="S2989">
        <v>3</v>
      </c>
      <c r="T2989">
        <v>2.92</v>
      </c>
      <c r="U2989" t="str">
        <f>IF(Append1[[#This Row],[total_intl_charge]] &lt;= MEDIAN(Append1[total_intl_charge]), "Low", "High")</f>
        <v>High</v>
      </c>
      <c r="V2989">
        <v>3</v>
      </c>
      <c r="W2989" t="s">
        <v>23</v>
      </c>
      <c r="X2989" s="1" t="s">
        <v>23</v>
      </c>
      <c r="Y2989">
        <f>IF(Append1[[#This Row],[churn]]="yes", 1,0)</f>
        <v>0</v>
      </c>
      <c r="Z2989" t="str">
        <f>IF(Append1[[#This Row],[total_eve_charge]]&lt;=15,"Low",
IF(Append1[[#This Row],[total_eve_charge]]&lt;=19,"Medium","High"))</f>
        <v>Medium</v>
      </c>
      <c r="AA2989" s="1" t="str">
        <f>IF(Append1[[#This Row],[total_day_charge]]&gt;30,"Heavy User",
IF(Append1[[#This Row],[total_eve_charge]]&gt;20,"Evening User",
IF(Append1[[#This Row],[total_night_charge]]&gt;10,"Night User","Low User")))</f>
        <v>Heavy User</v>
      </c>
    </row>
    <row r="2990" spans="1:27" x14ac:dyDescent="0.3">
      <c r="A2990">
        <v>2239</v>
      </c>
      <c r="B2990" s="1" t="s">
        <v>69</v>
      </c>
      <c r="C2990">
        <v>68</v>
      </c>
      <c r="D2990" s="1" t="s">
        <v>22</v>
      </c>
      <c r="E2990" s="1">
        <v>1</v>
      </c>
      <c r="F2990" s="1" t="s">
        <v>24</v>
      </c>
      <c r="G2990">
        <v>39</v>
      </c>
      <c r="H2990" t="str">
        <f>IF(Append1[[#This Row],[number_vmail_messages]]&lt;=10, "Low",
IF(Append1[[#This Row],[number_vmail_messages]]&lt;=25, "Medium", "High"))</f>
        <v>High</v>
      </c>
      <c r="I2990">
        <v>142</v>
      </c>
      <c r="J2990">
        <v>140</v>
      </c>
      <c r="K2990">
        <v>24.14</v>
      </c>
      <c r="L2990">
        <v>241.6</v>
      </c>
      <c r="M2990">
        <v>89</v>
      </c>
      <c r="N2990">
        <v>20.54</v>
      </c>
      <c r="O2990">
        <v>302</v>
      </c>
      <c r="P2990">
        <v>72</v>
      </c>
      <c r="Q2990">
        <v>13.59</v>
      </c>
      <c r="R2990">
        <v>11.3</v>
      </c>
      <c r="S2990">
        <v>5</v>
      </c>
      <c r="T2990">
        <v>3.05</v>
      </c>
      <c r="U2990" t="str">
        <f>IF(Append1[[#This Row],[total_intl_charge]] &lt;= MEDIAN(Append1[total_intl_charge]), "Low", "High")</f>
        <v>High</v>
      </c>
      <c r="V2990">
        <v>1</v>
      </c>
      <c r="W2990" t="s">
        <v>23</v>
      </c>
      <c r="X2990" s="1" t="s">
        <v>24</v>
      </c>
      <c r="Y2990">
        <f>IF(Append1[[#This Row],[churn]]="yes", 1,0)</f>
        <v>0</v>
      </c>
      <c r="Z2990" t="str">
        <f>IF(Append1[[#This Row],[total_eve_charge]]&lt;=15,"Low",
IF(Append1[[#This Row],[total_eve_charge]]&lt;=19,"Medium","High"))</f>
        <v>High</v>
      </c>
      <c r="AA2990" s="1" t="str">
        <f>IF(Append1[[#This Row],[total_day_charge]]&gt;30,"Heavy User",
IF(Append1[[#This Row],[total_eve_charge]]&gt;20,"Evening User",
IF(Append1[[#This Row],[total_night_charge]]&gt;10,"Night User","Low User")))</f>
        <v>Evening User</v>
      </c>
    </row>
    <row r="2991" spans="1:27" x14ac:dyDescent="0.3">
      <c r="A2991">
        <v>2240</v>
      </c>
      <c r="B2991" s="1" t="s">
        <v>39</v>
      </c>
      <c r="C2991">
        <v>63</v>
      </c>
      <c r="D2991" s="1" t="s">
        <v>32</v>
      </c>
      <c r="E2991" s="1">
        <v>1</v>
      </c>
      <c r="F2991" s="1" t="s">
        <v>24</v>
      </c>
      <c r="G2991">
        <v>21</v>
      </c>
      <c r="H2991" t="str">
        <f>IF(Append1[[#This Row],[number_vmail_messages]]&lt;=10, "Low",
IF(Append1[[#This Row],[number_vmail_messages]]&lt;=25, "Medium", "High"))</f>
        <v>Medium</v>
      </c>
      <c r="I2991">
        <v>151.5</v>
      </c>
      <c r="J2991">
        <v>99</v>
      </c>
      <c r="K2991">
        <v>25.76</v>
      </c>
      <c r="L2991">
        <v>147.80000000000001</v>
      </c>
      <c r="M2991">
        <v>89</v>
      </c>
      <c r="N2991">
        <v>12.56</v>
      </c>
      <c r="O2991">
        <v>210.4</v>
      </c>
      <c r="P2991">
        <v>114</v>
      </c>
      <c r="Q2991">
        <v>9.4700000000000006</v>
      </c>
      <c r="R2991">
        <v>10</v>
      </c>
      <c r="S2991">
        <v>4</v>
      </c>
      <c r="T2991">
        <v>2.7</v>
      </c>
      <c r="U2991" t="str">
        <f>IF(Append1[[#This Row],[total_intl_charge]] &lt;= MEDIAN(Append1[total_intl_charge]), "Low", "High")</f>
        <v>Low</v>
      </c>
      <c r="V2991">
        <v>1</v>
      </c>
      <c r="W2991" t="s">
        <v>23</v>
      </c>
      <c r="X2991" s="1" t="s">
        <v>24</v>
      </c>
      <c r="Y2991">
        <f>IF(Append1[[#This Row],[churn]]="yes", 1,0)</f>
        <v>0</v>
      </c>
      <c r="Z2991" t="str">
        <f>IF(Append1[[#This Row],[total_eve_charge]]&lt;=15,"Low",
IF(Append1[[#This Row],[total_eve_charge]]&lt;=19,"Medium","High"))</f>
        <v>Low</v>
      </c>
      <c r="AA2991" s="1" t="str">
        <f>IF(Append1[[#This Row],[total_day_charge]]&gt;30,"Heavy User",
IF(Append1[[#This Row],[total_eve_charge]]&gt;20,"Evening User",
IF(Append1[[#This Row],[total_night_charge]]&gt;10,"Night User","Low User")))</f>
        <v>Low User</v>
      </c>
    </row>
    <row r="2992" spans="1:27" hidden="1" x14ac:dyDescent="0.3">
      <c r="A2992">
        <v>2241</v>
      </c>
      <c r="B2992" s="1" t="s">
        <v>46</v>
      </c>
      <c r="C2992">
        <v>74</v>
      </c>
      <c r="D2992" s="1" t="s">
        <v>22</v>
      </c>
      <c r="E2992" s="1">
        <v>0</v>
      </c>
      <c r="F2992" s="1" t="s">
        <v>23</v>
      </c>
      <c r="G2992">
        <v>0</v>
      </c>
      <c r="H2992" t="str">
        <f>IF(Append1[[#This Row],[number_vmail_messages]]&lt;=10, "Low",
IF(Append1[[#This Row],[number_vmail_messages]]&lt;=25, "Medium", "High"))</f>
        <v>Low</v>
      </c>
      <c r="I2992">
        <v>124.8</v>
      </c>
      <c r="J2992">
        <v>114</v>
      </c>
      <c r="K2992">
        <v>21.22</v>
      </c>
      <c r="L2992">
        <v>133</v>
      </c>
      <c r="M2992">
        <v>121</v>
      </c>
      <c r="N2992">
        <v>11.31</v>
      </c>
      <c r="O2992">
        <v>160.30000000000001</v>
      </c>
      <c r="P2992">
        <v>85</v>
      </c>
      <c r="Q2992">
        <v>7.21</v>
      </c>
      <c r="R2992">
        <v>10.6</v>
      </c>
      <c r="S2992">
        <v>7</v>
      </c>
      <c r="T2992">
        <v>2.86</v>
      </c>
      <c r="U2992" t="str">
        <f>IF(Append1[[#This Row],[total_intl_charge]] &lt;= MEDIAN(Append1[total_intl_charge]), "Low", "High")</f>
        <v>High</v>
      </c>
      <c r="V2992">
        <v>3</v>
      </c>
      <c r="W2992" t="s">
        <v>23</v>
      </c>
      <c r="X2992" s="1" t="s">
        <v>23</v>
      </c>
      <c r="Y2992">
        <f>IF(Append1[[#This Row],[churn]]="yes", 1,0)</f>
        <v>0</v>
      </c>
      <c r="Z2992" t="str">
        <f>IF(Append1[[#This Row],[total_eve_charge]]&lt;=15,"Low",
IF(Append1[[#This Row],[total_eve_charge]]&lt;=19,"Medium","High"))</f>
        <v>Low</v>
      </c>
      <c r="AA2992" s="1" t="str">
        <f>IF(Append1[[#This Row],[total_day_charge]]&gt;30,"Heavy User",
IF(Append1[[#This Row],[total_eve_charge]]&gt;20,"Evening User",
IF(Append1[[#This Row],[total_night_charge]]&gt;10,"Night User","Low User")))</f>
        <v>Low User</v>
      </c>
    </row>
    <row r="2993" spans="1:27" hidden="1" x14ac:dyDescent="0.3">
      <c r="A2993">
        <v>2242</v>
      </c>
      <c r="B2993" s="1" t="s">
        <v>72</v>
      </c>
      <c r="C2993">
        <v>101</v>
      </c>
      <c r="D2993" s="1" t="s">
        <v>22</v>
      </c>
      <c r="E2993" s="1">
        <v>0</v>
      </c>
      <c r="F2993" s="1" t="s">
        <v>23</v>
      </c>
      <c r="G2993">
        <v>0</v>
      </c>
      <c r="H2993" t="str">
        <f>IF(Append1[[#This Row],[number_vmail_messages]]&lt;=10, "Low",
IF(Append1[[#This Row],[number_vmail_messages]]&lt;=25, "Medium", "High"))</f>
        <v>Low</v>
      </c>
      <c r="I2993">
        <v>232.7</v>
      </c>
      <c r="J2993">
        <v>114</v>
      </c>
      <c r="K2993">
        <v>39.56</v>
      </c>
      <c r="L2993">
        <v>186.4</v>
      </c>
      <c r="M2993">
        <v>123</v>
      </c>
      <c r="N2993">
        <v>15.84</v>
      </c>
      <c r="O2993">
        <v>153.30000000000001</v>
      </c>
      <c r="P2993">
        <v>122</v>
      </c>
      <c r="Q2993">
        <v>6.9</v>
      </c>
      <c r="R2993">
        <v>11.5</v>
      </c>
      <c r="S2993">
        <v>6</v>
      </c>
      <c r="T2993">
        <v>3.11</v>
      </c>
      <c r="U2993" t="str">
        <f>IF(Append1[[#This Row],[total_intl_charge]] &lt;= MEDIAN(Append1[total_intl_charge]), "Low", "High")</f>
        <v>High</v>
      </c>
      <c r="V2993">
        <v>5</v>
      </c>
      <c r="W2993" t="s">
        <v>23</v>
      </c>
      <c r="X2993" s="1" t="s">
        <v>23</v>
      </c>
      <c r="Y2993">
        <f>IF(Append1[[#This Row],[churn]]="yes", 1,0)</f>
        <v>0</v>
      </c>
      <c r="Z2993" t="str">
        <f>IF(Append1[[#This Row],[total_eve_charge]]&lt;=15,"Low",
IF(Append1[[#This Row],[total_eve_charge]]&lt;=19,"Medium","High"))</f>
        <v>Medium</v>
      </c>
      <c r="AA2993" s="1" t="str">
        <f>IF(Append1[[#This Row],[total_day_charge]]&gt;30,"Heavy User",
IF(Append1[[#This Row],[total_eve_charge]]&gt;20,"Evening User",
IF(Append1[[#This Row],[total_night_charge]]&gt;10,"Night User","Low User")))</f>
        <v>Heavy User</v>
      </c>
    </row>
    <row r="2994" spans="1:27" hidden="1" x14ac:dyDescent="0.3">
      <c r="A2994">
        <v>2243</v>
      </c>
      <c r="B2994" s="1" t="s">
        <v>49</v>
      </c>
      <c r="C2994">
        <v>116</v>
      </c>
      <c r="D2994" s="1" t="s">
        <v>32</v>
      </c>
      <c r="E2994" s="1">
        <v>0</v>
      </c>
      <c r="F2994" s="1" t="s">
        <v>23</v>
      </c>
      <c r="G2994">
        <v>0</v>
      </c>
      <c r="H2994" t="str">
        <f>IF(Append1[[#This Row],[number_vmail_messages]]&lt;=10, "Low",
IF(Append1[[#This Row],[number_vmail_messages]]&lt;=25, "Medium", "High"))</f>
        <v>Low</v>
      </c>
      <c r="I2994">
        <v>288</v>
      </c>
      <c r="J2994">
        <v>120</v>
      </c>
      <c r="K2994">
        <v>48.96</v>
      </c>
      <c r="L2994">
        <v>255.8</v>
      </c>
      <c r="M2994">
        <v>90</v>
      </c>
      <c r="N2994">
        <v>21.74</v>
      </c>
      <c r="O2994">
        <v>233.4</v>
      </c>
      <c r="P2994">
        <v>99</v>
      </c>
      <c r="Q2994">
        <v>10.5</v>
      </c>
      <c r="R2994">
        <v>13.4</v>
      </c>
      <c r="S2994">
        <v>4</v>
      </c>
      <c r="T2994">
        <v>3.62</v>
      </c>
      <c r="U2994" t="str">
        <f>IF(Append1[[#This Row],[total_intl_charge]] &lt;= MEDIAN(Append1[total_intl_charge]), "Low", "High")</f>
        <v>High</v>
      </c>
      <c r="V2994">
        <v>0</v>
      </c>
      <c r="W2994" t="s">
        <v>24</v>
      </c>
      <c r="X2994" s="1" t="s">
        <v>23</v>
      </c>
      <c r="Y2994">
        <f>IF(Append1[[#This Row],[churn]]="yes", 1,0)</f>
        <v>1</v>
      </c>
      <c r="Z2994" t="str">
        <f>IF(Append1[[#This Row],[total_eve_charge]]&lt;=15,"Low",
IF(Append1[[#This Row],[total_eve_charge]]&lt;=19,"Medium","High"))</f>
        <v>High</v>
      </c>
      <c r="AA2994" s="1" t="str">
        <f>IF(Append1[[#This Row],[total_day_charge]]&gt;30,"Heavy User",
IF(Append1[[#This Row],[total_eve_charge]]&gt;20,"Evening User",
IF(Append1[[#This Row],[total_night_charge]]&gt;10,"Night User","Low User")))</f>
        <v>Heavy User</v>
      </c>
    </row>
    <row r="2995" spans="1:27" x14ac:dyDescent="0.3">
      <c r="A2995">
        <v>2244</v>
      </c>
      <c r="B2995" s="1" t="s">
        <v>39</v>
      </c>
      <c r="C2995">
        <v>131</v>
      </c>
      <c r="D2995" s="1" t="s">
        <v>22</v>
      </c>
      <c r="E2995" s="1">
        <v>0</v>
      </c>
      <c r="F2995" s="1" t="s">
        <v>24</v>
      </c>
      <c r="G2995">
        <v>23</v>
      </c>
      <c r="H2995" t="str">
        <f>IF(Append1[[#This Row],[number_vmail_messages]]&lt;=10, "Low",
IF(Append1[[#This Row],[number_vmail_messages]]&lt;=25, "Medium", "High"))</f>
        <v>Medium</v>
      </c>
      <c r="I2995">
        <v>170.8</v>
      </c>
      <c r="J2995">
        <v>145</v>
      </c>
      <c r="K2995">
        <v>29.04</v>
      </c>
      <c r="L2995">
        <v>236.7</v>
      </c>
      <c r="M2995">
        <v>93</v>
      </c>
      <c r="N2995">
        <v>20.12</v>
      </c>
      <c r="O2995">
        <v>294.5</v>
      </c>
      <c r="P2995">
        <v>100</v>
      </c>
      <c r="Q2995">
        <v>13.25</v>
      </c>
      <c r="R2995">
        <v>12.7</v>
      </c>
      <c r="S2995">
        <v>1</v>
      </c>
      <c r="T2995">
        <v>3.43</v>
      </c>
      <c r="U2995" t="str">
        <f>IF(Append1[[#This Row],[total_intl_charge]] &lt;= MEDIAN(Append1[total_intl_charge]), "Low", "High")</f>
        <v>High</v>
      </c>
      <c r="V2995">
        <v>1</v>
      </c>
      <c r="W2995" t="s">
        <v>23</v>
      </c>
      <c r="X2995" s="1" t="s">
        <v>23</v>
      </c>
      <c r="Y2995">
        <f>IF(Append1[[#This Row],[churn]]="yes", 1,0)</f>
        <v>0</v>
      </c>
      <c r="Z2995" t="str">
        <f>IF(Append1[[#This Row],[total_eve_charge]]&lt;=15,"Low",
IF(Append1[[#This Row],[total_eve_charge]]&lt;=19,"Medium","High"))</f>
        <v>High</v>
      </c>
      <c r="AA2995" s="1" t="str">
        <f>IF(Append1[[#This Row],[total_day_charge]]&gt;30,"Heavy User",
IF(Append1[[#This Row],[total_eve_charge]]&gt;20,"Evening User",
IF(Append1[[#This Row],[total_night_charge]]&gt;10,"Night User","Low User")))</f>
        <v>Evening User</v>
      </c>
    </row>
    <row r="2996" spans="1:27" hidden="1" x14ac:dyDescent="0.3">
      <c r="A2996">
        <v>2245</v>
      </c>
      <c r="B2996" s="1" t="s">
        <v>38</v>
      </c>
      <c r="C2996">
        <v>84</v>
      </c>
      <c r="D2996" s="1" t="s">
        <v>22</v>
      </c>
      <c r="E2996" s="1">
        <v>0</v>
      </c>
      <c r="F2996" s="1" t="s">
        <v>23</v>
      </c>
      <c r="G2996">
        <v>0</v>
      </c>
      <c r="H2996" t="str">
        <f>IF(Append1[[#This Row],[number_vmail_messages]]&lt;=10, "Low",
IF(Append1[[#This Row],[number_vmail_messages]]&lt;=25, "Medium", "High"))</f>
        <v>Low</v>
      </c>
      <c r="I2996">
        <v>216.1</v>
      </c>
      <c r="J2996">
        <v>114</v>
      </c>
      <c r="K2996">
        <v>36.74</v>
      </c>
      <c r="L2996">
        <v>197.5</v>
      </c>
      <c r="M2996">
        <v>107</v>
      </c>
      <c r="N2996">
        <v>16.79</v>
      </c>
      <c r="O2996">
        <v>217.8</v>
      </c>
      <c r="P2996">
        <v>104</v>
      </c>
      <c r="Q2996">
        <v>9.8000000000000007</v>
      </c>
      <c r="R2996">
        <v>9.8000000000000007</v>
      </c>
      <c r="S2996">
        <v>3</v>
      </c>
      <c r="T2996">
        <v>2.65</v>
      </c>
      <c r="U2996" t="str">
        <f>IF(Append1[[#This Row],[total_intl_charge]] &lt;= MEDIAN(Append1[total_intl_charge]), "Low", "High")</f>
        <v>Low</v>
      </c>
      <c r="V2996">
        <v>1</v>
      </c>
      <c r="W2996" t="s">
        <v>23</v>
      </c>
      <c r="X2996" s="1" t="s">
        <v>23</v>
      </c>
      <c r="Y2996">
        <f>IF(Append1[[#This Row],[churn]]="yes", 1,0)</f>
        <v>0</v>
      </c>
      <c r="Z2996" t="str">
        <f>IF(Append1[[#This Row],[total_eve_charge]]&lt;=15,"Low",
IF(Append1[[#This Row],[total_eve_charge]]&lt;=19,"Medium","High"))</f>
        <v>Medium</v>
      </c>
      <c r="AA2996" s="1" t="str">
        <f>IF(Append1[[#This Row],[total_day_charge]]&gt;30,"Heavy User",
IF(Append1[[#This Row],[total_eve_charge]]&gt;20,"Evening User",
IF(Append1[[#This Row],[total_night_charge]]&gt;10,"Night User","Low User")))</f>
        <v>Heavy User</v>
      </c>
    </row>
    <row r="2997" spans="1:27" hidden="1" x14ac:dyDescent="0.3">
      <c r="A2997">
        <v>2246</v>
      </c>
      <c r="B2997" s="1" t="s">
        <v>36</v>
      </c>
      <c r="C2997">
        <v>104</v>
      </c>
      <c r="D2997" s="1" t="s">
        <v>22</v>
      </c>
      <c r="E2997" s="1">
        <v>0</v>
      </c>
      <c r="F2997" s="1" t="s">
        <v>23</v>
      </c>
      <c r="G2997">
        <v>0</v>
      </c>
      <c r="H2997" t="str">
        <f>IF(Append1[[#This Row],[number_vmail_messages]]&lt;=10, "Low",
IF(Append1[[#This Row],[number_vmail_messages]]&lt;=25, "Medium", "High"))</f>
        <v>Low</v>
      </c>
      <c r="I2997">
        <v>138.69999999999999</v>
      </c>
      <c r="J2997">
        <v>100</v>
      </c>
      <c r="K2997">
        <v>23.58</v>
      </c>
      <c r="L2997">
        <v>215.4</v>
      </c>
      <c r="M2997">
        <v>58</v>
      </c>
      <c r="N2997">
        <v>18.309999999999999</v>
      </c>
      <c r="O2997">
        <v>164.3</v>
      </c>
      <c r="P2997">
        <v>98</v>
      </c>
      <c r="Q2997">
        <v>7.39</v>
      </c>
      <c r="R2997">
        <v>4.9000000000000004</v>
      </c>
      <c r="S2997">
        <v>4</v>
      </c>
      <c r="T2997">
        <v>1.32</v>
      </c>
      <c r="U2997" t="str">
        <f>IF(Append1[[#This Row],[total_intl_charge]] &lt;= MEDIAN(Append1[total_intl_charge]), "Low", "High")</f>
        <v>Low</v>
      </c>
      <c r="V2997">
        <v>2</v>
      </c>
      <c r="W2997" t="s">
        <v>23</v>
      </c>
      <c r="X2997" s="1" t="s">
        <v>23</v>
      </c>
      <c r="Y2997">
        <f>IF(Append1[[#This Row],[churn]]="yes", 1,0)</f>
        <v>0</v>
      </c>
      <c r="Z2997" t="str">
        <f>IF(Append1[[#This Row],[total_eve_charge]]&lt;=15,"Low",
IF(Append1[[#This Row],[total_eve_charge]]&lt;=19,"Medium","High"))</f>
        <v>Medium</v>
      </c>
      <c r="AA2997" s="1" t="str">
        <f>IF(Append1[[#This Row],[total_day_charge]]&gt;30,"Heavy User",
IF(Append1[[#This Row],[total_eve_charge]]&gt;20,"Evening User",
IF(Append1[[#This Row],[total_night_charge]]&gt;10,"Night User","Low User")))</f>
        <v>Low User</v>
      </c>
    </row>
    <row r="2998" spans="1:27" hidden="1" x14ac:dyDescent="0.3">
      <c r="A2998">
        <v>2247</v>
      </c>
      <c r="B2998" s="1" t="s">
        <v>45</v>
      </c>
      <c r="C2998">
        <v>108</v>
      </c>
      <c r="D2998" s="1" t="s">
        <v>26</v>
      </c>
      <c r="E2998" s="1">
        <v>0</v>
      </c>
      <c r="F2998" s="1" t="s">
        <v>23</v>
      </c>
      <c r="G2998">
        <v>0</v>
      </c>
      <c r="H2998" t="str">
        <f>IF(Append1[[#This Row],[number_vmail_messages]]&lt;=10, "Low",
IF(Append1[[#This Row],[number_vmail_messages]]&lt;=25, "Medium", "High"))</f>
        <v>Low</v>
      </c>
      <c r="I2998">
        <v>210.7</v>
      </c>
      <c r="J2998">
        <v>112</v>
      </c>
      <c r="K2998">
        <v>35.82</v>
      </c>
      <c r="L2998">
        <v>238.7</v>
      </c>
      <c r="M2998">
        <v>73</v>
      </c>
      <c r="N2998">
        <v>20.29</v>
      </c>
      <c r="O2998">
        <v>253.6</v>
      </c>
      <c r="P2998">
        <v>90</v>
      </c>
      <c r="Q2998">
        <v>11.41</v>
      </c>
      <c r="R2998">
        <v>9.1999999999999993</v>
      </c>
      <c r="S2998">
        <v>5</v>
      </c>
      <c r="T2998">
        <v>2.48</v>
      </c>
      <c r="U2998" t="str">
        <f>IF(Append1[[#This Row],[total_intl_charge]] &lt;= MEDIAN(Append1[total_intl_charge]), "Low", "High")</f>
        <v>Low</v>
      </c>
      <c r="V2998">
        <v>3</v>
      </c>
      <c r="W2998" t="s">
        <v>23</v>
      </c>
      <c r="X2998" s="1" t="s">
        <v>23</v>
      </c>
      <c r="Y2998">
        <f>IF(Append1[[#This Row],[churn]]="yes", 1,0)</f>
        <v>0</v>
      </c>
      <c r="Z2998" t="str">
        <f>IF(Append1[[#This Row],[total_eve_charge]]&lt;=15,"Low",
IF(Append1[[#This Row],[total_eve_charge]]&lt;=19,"Medium","High"))</f>
        <v>High</v>
      </c>
      <c r="AA2998" s="1" t="str">
        <f>IF(Append1[[#This Row],[total_day_charge]]&gt;30,"Heavy User",
IF(Append1[[#This Row],[total_eve_charge]]&gt;20,"Evening User",
IF(Append1[[#This Row],[total_night_charge]]&gt;10,"Night User","Low User")))</f>
        <v>Heavy User</v>
      </c>
    </row>
    <row r="2999" spans="1:27" hidden="1" x14ac:dyDescent="0.3">
      <c r="A2999">
        <v>2248</v>
      </c>
      <c r="B2999" s="1" t="s">
        <v>44</v>
      </c>
      <c r="C2999">
        <v>111</v>
      </c>
      <c r="D2999" s="1" t="s">
        <v>22</v>
      </c>
      <c r="E2999" s="1">
        <v>0</v>
      </c>
      <c r="F2999" s="1" t="s">
        <v>23</v>
      </c>
      <c r="G2999">
        <v>0</v>
      </c>
      <c r="H2999" t="str">
        <f>IF(Append1[[#This Row],[number_vmail_messages]]&lt;=10, "Low",
IF(Append1[[#This Row],[number_vmail_messages]]&lt;=25, "Medium", "High"))</f>
        <v>Low</v>
      </c>
      <c r="I2999">
        <v>181.8</v>
      </c>
      <c r="J2999">
        <v>117</v>
      </c>
      <c r="K2999">
        <v>30.91</v>
      </c>
      <c r="L2999">
        <v>158.1</v>
      </c>
      <c r="M2999">
        <v>91</v>
      </c>
      <c r="N2999">
        <v>13.44</v>
      </c>
      <c r="O2999">
        <v>266.2</v>
      </c>
      <c r="P2999">
        <v>123</v>
      </c>
      <c r="Q2999">
        <v>11.98</v>
      </c>
      <c r="R2999">
        <v>9.6999999999999993</v>
      </c>
      <c r="S2999">
        <v>9</v>
      </c>
      <c r="T2999">
        <v>2.62</v>
      </c>
      <c r="U2999" t="str">
        <f>IF(Append1[[#This Row],[total_intl_charge]] &lt;= MEDIAN(Append1[total_intl_charge]), "Low", "High")</f>
        <v>Low</v>
      </c>
      <c r="V2999">
        <v>0</v>
      </c>
      <c r="W2999" t="s">
        <v>23</v>
      </c>
      <c r="X2999" s="1" t="s">
        <v>23</v>
      </c>
      <c r="Y2999">
        <f>IF(Append1[[#This Row],[churn]]="yes", 1,0)</f>
        <v>0</v>
      </c>
      <c r="Z2999" t="str">
        <f>IF(Append1[[#This Row],[total_eve_charge]]&lt;=15,"Low",
IF(Append1[[#This Row],[total_eve_charge]]&lt;=19,"Medium","High"))</f>
        <v>Low</v>
      </c>
      <c r="AA2999" s="1" t="str">
        <f>IF(Append1[[#This Row],[total_day_charge]]&gt;30,"Heavy User",
IF(Append1[[#This Row],[total_eve_charge]]&gt;20,"Evening User",
IF(Append1[[#This Row],[total_night_charge]]&gt;10,"Night User","Low User")))</f>
        <v>Heavy User</v>
      </c>
    </row>
    <row r="3000" spans="1:27" x14ac:dyDescent="0.3">
      <c r="A3000">
        <v>2249</v>
      </c>
      <c r="B3000" s="1" t="s">
        <v>50</v>
      </c>
      <c r="C3000">
        <v>155</v>
      </c>
      <c r="D3000" s="1" t="s">
        <v>32</v>
      </c>
      <c r="E3000" s="1">
        <v>0</v>
      </c>
      <c r="F3000" s="1" t="s">
        <v>24</v>
      </c>
      <c r="G3000">
        <v>30</v>
      </c>
      <c r="H3000" t="str">
        <f>IF(Append1[[#This Row],[number_vmail_messages]]&lt;=10, "Low",
IF(Append1[[#This Row],[number_vmail_messages]]&lt;=25, "Medium", "High"))</f>
        <v>High</v>
      </c>
      <c r="I3000">
        <v>61.6</v>
      </c>
      <c r="J3000">
        <v>103</v>
      </c>
      <c r="K3000">
        <v>10.47</v>
      </c>
      <c r="L3000">
        <v>255.1</v>
      </c>
      <c r="M3000">
        <v>110</v>
      </c>
      <c r="N3000">
        <v>21.68</v>
      </c>
      <c r="O3000">
        <v>225.9</v>
      </c>
      <c r="P3000">
        <v>96</v>
      </c>
      <c r="Q3000">
        <v>10.17</v>
      </c>
      <c r="R3000">
        <v>12.4</v>
      </c>
      <c r="S3000">
        <v>5</v>
      </c>
      <c r="T3000">
        <v>3.35</v>
      </c>
      <c r="U3000" t="str">
        <f>IF(Append1[[#This Row],[total_intl_charge]] &lt;= MEDIAN(Append1[total_intl_charge]), "Low", "High")</f>
        <v>High</v>
      </c>
      <c r="V3000">
        <v>1</v>
      </c>
      <c r="W3000" t="s">
        <v>23</v>
      </c>
      <c r="X3000" s="1" t="s">
        <v>23</v>
      </c>
      <c r="Y3000">
        <f>IF(Append1[[#This Row],[churn]]="yes", 1,0)</f>
        <v>0</v>
      </c>
      <c r="Z3000" t="str">
        <f>IF(Append1[[#This Row],[total_eve_charge]]&lt;=15,"Low",
IF(Append1[[#This Row],[total_eve_charge]]&lt;=19,"Medium","High"))</f>
        <v>High</v>
      </c>
      <c r="AA3000" s="1" t="str">
        <f>IF(Append1[[#This Row],[total_day_charge]]&gt;30,"Heavy User",
IF(Append1[[#This Row],[total_eve_charge]]&gt;20,"Evening User",
IF(Append1[[#This Row],[total_night_charge]]&gt;10,"Night User","Low User")))</f>
        <v>Evening User</v>
      </c>
    </row>
    <row r="3001" spans="1:27" hidden="1" x14ac:dyDescent="0.3">
      <c r="A3001">
        <v>2250</v>
      </c>
      <c r="B3001" s="1" t="s">
        <v>65</v>
      </c>
      <c r="C3001">
        <v>66</v>
      </c>
      <c r="D3001" s="1" t="s">
        <v>26</v>
      </c>
      <c r="E3001" s="1">
        <v>0</v>
      </c>
      <c r="F3001" s="1" t="s">
        <v>23</v>
      </c>
      <c r="G3001">
        <v>0</v>
      </c>
      <c r="H3001" t="str">
        <f>IF(Append1[[#This Row],[number_vmail_messages]]&lt;=10, "Low",
IF(Append1[[#This Row],[number_vmail_messages]]&lt;=25, "Medium", "High"))</f>
        <v>Low</v>
      </c>
      <c r="I3001">
        <v>207.7</v>
      </c>
      <c r="J3001">
        <v>85</v>
      </c>
      <c r="K3001">
        <v>35.31</v>
      </c>
      <c r="L3001">
        <v>196.7</v>
      </c>
      <c r="M3001">
        <v>112</v>
      </c>
      <c r="N3001">
        <v>16.72</v>
      </c>
      <c r="O3001">
        <v>261.7</v>
      </c>
      <c r="P3001">
        <v>83</v>
      </c>
      <c r="Q3001">
        <v>11.78</v>
      </c>
      <c r="R3001">
        <v>6.8</v>
      </c>
      <c r="S3001">
        <v>3</v>
      </c>
      <c r="T3001">
        <v>1.84</v>
      </c>
      <c r="U3001" t="str">
        <f>IF(Append1[[#This Row],[total_intl_charge]] &lt;= MEDIAN(Append1[total_intl_charge]), "Low", "High")</f>
        <v>Low</v>
      </c>
      <c r="V3001">
        <v>1</v>
      </c>
      <c r="W3001" t="s">
        <v>23</v>
      </c>
      <c r="X3001" s="1" t="s">
        <v>23</v>
      </c>
      <c r="Y3001">
        <f>IF(Append1[[#This Row],[churn]]="yes", 1,0)</f>
        <v>0</v>
      </c>
      <c r="Z3001" t="str">
        <f>IF(Append1[[#This Row],[total_eve_charge]]&lt;=15,"Low",
IF(Append1[[#This Row],[total_eve_charge]]&lt;=19,"Medium","High"))</f>
        <v>Medium</v>
      </c>
      <c r="AA3001" s="1" t="str">
        <f>IF(Append1[[#This Row],[total_day_charge]]&gt;30,"Heavy User",
IF(Append1[[#This Row],[total_eve_charge]]&gt;20,"Evening User",
IF(Append1[[#This Row],[total_night_charge]]&gt;10,"Night User","Low User")))</f>
        <v>Heavy User</v>
      </c>
    </row>
    <row r="3002" spans="1:27" hidden="1" x14ac:dyDescent="0.3">
      <c r="A3002">
        <v>2251</v>
      </c>
      <c r="B3002" s="1" t="s">
        <v>29</v>
      </c>
      <c r="C3002">
        <v>64</v>
      </c>
      <c r="D3002" s="1" t="s">
        <v>26</v>
      </c>
      <c r="E3002" s="1">
        <v>0</v>
      </c>
      <c r="F3002" s="1" t="s">
        <v>23</v>
      </c>
      <c r="G3002">
        <v>0</v>
      </c>
      <c r="H3002" t="str">
        <f>IF(Append1[[#This Row],[number_vmail_messages]]&lt;=10, "Low",
IF(Append1[[#This Row],[number_vmail_messages]]&lt;=25, "Medium", "High"))</f>
        <v>Low</v>
      </c>
      <c r="I3002">
        <v>219.2</v>
      </c>
      <c r="J3002">
        <v>73</v>
      </c>
      <c r="K3002">
        <v>37.26</v>
      </c>
      <c r="L3002">
        <v>167</v>
      </c>
      <c r="M3002">
        <v>65</v>
      </c>
      <c r="N3002">
        <v>14.2</v>
      </c>
      <c r="O3002">
        <v>161.4</v>
      </c>
      <c r="P3002">
        <v>119</v>
      </c>
      <c r="Q3002">
        <v>7.26</v>
      </c>
      <c r="R3002">
        <v>10</v>
      </c>
      <c r="S3002">
        <v>5</v>
      </c>
      <c r="T3002">
        <v>2.7</v>
      </c>
      <c r="U3002" t="str">
        <f>IF(Append1[[#This Row],[total_intl_charge]] &lt;= MEDIAN(Append1[total_intl_charge]), "Low", "High")</f>
        <v>Low</v>
      </c>
      <c r="V3002">
        <v>1</v>
      </c>
      <c r="W3002" t="s">
        <v>23</v>
      </c>
      <c r="X3002" s="1" t="s">
        <v>23</v>
      </c>
      <c r="Y3002">
        <f>IF(Append1[[#This Row],[churn]]="yes", 1,0)</f>
        <v>0</v>
      </c>
      <c r="Z3002" t="str">
        <f>IF(Append1[[#This Row],[total_eve_charge]]&lt;=15,"Low",
IF(Append1[[#This Row],[total_eve_charge]]&lt;=19,"Medium","High"))</f>
        <v>Low</v>
      </c>
      <c r="AA3002" s="1" t="str">
        <f>IF(Append1[[#This Row],[total_day_charge]]&gt;30,"Heavy User",
IF(Append1[[#This Row],[total_eve_charge]]&gt;20,"Evening User",
IF(Append1[[#This Row],[total_night_charge]]&gt;10,"Night User","Low User")))</f>
        <v>Heavy User</v>
      </c>
    </row>
    <row r="3003" spans="1:27" hidden="1" x14ac:dyDescent="0.3">
      <c r="A3003">
        <v>2252</v>
      </c>
      <c r="B3003" s="1" t="s">
        <v>60</v>
      </c>
      <c r="C3003">
        <v>116</v>
      </c>
      <c r="D3003" s="1" t="s">
        <v>22</v>
      </c>
      <c r="E3003" s="1">
        <v>0</v>
      </c>
      <c r="F3003" s="1" t="s">
        <v>23</v>
      </c>
      <c r="G3003">
        <v>0</v>
      </c>
      <c r="H3003" t="str">
        <f>IF(Append1[[#This Row],[number_vmail_messages]]&lt;=10, "Low",
IF(Append1[[#This Row],[number_vmail_messages]]&lt;=25, "Medium", "High"))</f>
        <v>Low</v>
      </c>
      <c r="I3003">
        <v>245.9</v>
      </c>
      <c r="J3003">
        <v>73</v>
      </c>
      <c r="K3003">
        <v>41.8</v>
      </c>
      <c r="L3003">
        <v>240.1</v>
      </c>
      <c r="M3003">
        <v>87</v>
      </c>
      <c r="N3003">
        <v>20.41</v>
      </c>
      <c r="O3003">
        <v>158.69999999999999</v>
      </c>
      <c r="P3003">
        <v>89</v>
      </c>
      <c r="Q3003">
        <v>7.14</v>
      </c>
      <c r="R3003">
        <v>8.9</v>
      </c>
      <c r="S3003">
        <v>5</v>
      </c>
      <c r="T3003">
        <v>2.4</v>
      </c>
      <c r="U3003" t="str">
        <f>IF(Append1[[#This Row],[total_intl_charge]] &lt;= MEDIAN(Append1[total_intl_charge]), "Low", "High")</f>
        <v>Low</v>
      </c>
      <c r="V3003">
        <v>3</v>
      </c>
      <c r="W3003" t="s">
        <v>23</v>
      </c>
      <c r="X3003" s="1" t="s">
        <v>23</v>
      </c>
      <c r="Y3003">
        <f>IF(Append1[[#This Row],[churn]]="yes", 1,0)</f>
        <v>0</v>
      </c>
      <c r="Z3003" t="str">
        <f>IF(Append1[[#This Row],[total_eve_charge]]&lt;=15,"Low",
IF(Append1[[#This Row],[total_eve_charge]]&lt;=19,"Medium","High"))</f>
        <v>High</v>
      </c>
      <c r="AA3003" s="1" t="str">
        <f>IF(Append1[[#This Row],[total_day_charge]]&gt;30,"Heavy User",
IF(Append1[[#This Row],[total_eve_charge]]&gt;20,"Evening User",
IF(Append1[[#This Row],[total_night_charge]]&gt;10,"Night User","Low User")))</f>
        <v>Heavy User</v>
      </c>
    </row>
    <row r="3004" spans="1:27" hidden="1" x14ac:dyDescent="0.3">
      <c r="A3004">
        <v>2253</v>
      </c>
      <c r="B3004" s="1" t="s">
        <v>69</v>
      </c>
      <c r="C3004">
        <v>101</v>
      </c>
      <c r="D3004" s="1" t="s">
        <v>22</v>
      </c>
      <c r="E3004" s="1">
        <v>0</v>
      </c>
      <c r="F3004" s="1" t="s">
        <v>23</v>
      </c>
      <c r="G3004">
        <v>0</v>
      </c>
      <c r="H3004" t="str">
        <f>IF(Append1[[#This Row],[number_vmail_messages]]&lt;=10, "Low",
IF(Append1[[#This Row],[number_vmail_messages]]&lt;=25, "Medium", "High"))</f>
        <v>Low</v>
      </c>
      <c r="I3004">
        <v>257.3</v>
      </c>
      <c r="J3004">
        <v>84</v>
      </c>
      <c r="K3004">
        <v>43.74</v>
      </c>
      <c r="L3004">
        <v>184.8</v>
      </c>
      <c r="M3004">
        <v>115</v>
      </c>
      <c r="N3004">
        <v>15.71</v>
      </c>
      <c r="O3004">
        <v>108.9</v>
      </c>
      <c r="P3004">
        <v>109</v>
      </c>
      <c r="Q3004">
        <v>4.9000000000000004</v>
      </c>
      <c r="R3004">
        <v>13.5</v>
      </c>
      <c r="S3004">
        <v>7</v>
      </c>
      <c r="T3004">
        <v>3.65</v>
      </c>
      <c r="U3004" t="str">
        <f>IF(Append1[[#This Row],[total_intl_charge]] &lt;= MEDIAN(Append1[total_intl_charge]), "Low", "High")</f>
        <v>High</v>
      </c>
      <c r="V3004">
        <v>0</v>
      </c>
      <c r="W3004" t="s">
        <v>23</v>
      </c>
      <c r="X3004" s="1" t="s">
        <v>23</v>
      </c>
      <c r="Y3004">
        <f>IF(Append1[[#This Row],[churn]]="yes", 1,0)</f>
        <v>0</v>
      </c>
      <c r="Z3004" t="str">
        <f>IF(Append1[[#This Row],[total_eve_charge]]&lt;=15,"Low",
IF(Append1[[#This Row],[total_eve_charge]]&lt;=19,"Medium","High"))</f>
        <v>Medium</v>
      </c>
      <c r="AA3004" s="1" t="str">
        <f>IF(Append1[[#This Row],[total_day_charge]]&gt;30,"Heavy User",
IF(Append1[[#This Row],[total_eve_charge]]&gt;20,"Evening User",
IF(Append1[[#This Row],[total_night_charge]]&gt;10,"Night User","Low User")))</f>
        <v>Heavy User</v>
      </c>
    </row>
    <row r="3005" spans="1:27" hidden="1" x14ac:dyDescent="0.3">
      <c r="A3005">
        <v>2254</v>
      </c>
      <c r="B3005" s="1" t="s">
        <v>50</v>
      </c>
      <c r="C3005">
        <v>15</v>
      </c>
      <c r="D3005" s="1" t="s">
        <v>22</v>
      </c>
      <c r="E3005" s="1">
        <v>0</v>
      </c>
      <c r="F3005" s="1" t="s">
        <v>23</v>
      </c>
      <c r="G3005">
        <v>0</v>
      </c>
      <c r="H3005" t="str">
        <f>IF(Append1[[#This Row],[number_vmail_messages]]&lt;=10, "Low",
IF(Append1[[#This Row],[number_vmail_messages]]&lt;=25, "Medium", "High"))</f>
        <v>Low</v>
      </c>
      <c r="I3005">
        <v>121.1</v>
      </c>
      <c r="J3005">
        <v>130</v>
      </c>
      <c r="K3005">
        <v>20.59</v>
      </c>
      <c r="L3005">
        <v>216</v>
      </c>
      <c r="M3005">
        <v>86</v>
      </c>
      <c r="N3005">
        <v>18.36</v>
      </c>
      <c r="O3005">
        <v>235.1</v>
      </c>
      <c r="P3005">
        <v>33</v>
      </c>
      <c r="Q3005">
        <v>10.58</v>
      </c>
      <c r="R3005">
        <v>16.100000000000001</v>
      </c>
      <c r="S3005">
        <v>5</v>
      </c>
      <c r="T3005">
        <v>4.3499999999999996</v>
      </c>
      <c r="U3005" t="str">
        <f>IF(Append1[[#This Row],[total_intl_charge]] &lt;= MEDIAN(Append1[total_intl_charge]), "Low", "High")</f>
        <v>High</v>
      </c>
      <c r="V3005">
        <v>2</v>
      </c>
      <c r="W3005" t="s">
        <v>23</v>
      </c>
      <c r="X3005" s="1" t="s">
        <v>23</v>
      </c>
      <c r="Y3005">
        <f>IF(Append1[[#This Row],[churn]]="yes", 1,0)</f>
        <v>0</v>
      </c>
      <c r="Z3005" t="str">
        <f>IF(Append1[[#This Row],[total_eve_charge]]&lt;=15,"Low",
IF(Append1[[#This Row],[total_eve_charge]]&lt;=19,"Medium","High"))</f>
        <v>Medium</v>
      </c>
      <c r="AA3005" s="1" t="str">
        <f>IF(Append1[[#This Row],[total_day_charge]]&gt;30,"Heavy User",
IF(Append1[[#This Row],[total_eve_charge]]&gt;20,"Evening User",
IF(Append1[[#This Row],[total_night_charge]]&gt;10,"Night User","Low User")))</f>
        <v>Night User</v>
      </c>
    </row>
    <row r="3006" spans="1:27" hidden="1" x14ac:dyDescent="0.3">
      <c r="A3006">
        <v>2255</v>
      </c>
      <c r="B3006" s="1" t="s">
        <v>34</v>
      </c>
      <c r="C3006">
        <v>88</v>
      </c>
      <c r="D3006" s="1" t="s">
        <v>22</v>
      </c>
      <c r="E3006" s="1">
        <v>0</v>
      </c>
      <c r="F3006" s="1" t="s">
        <v>23</v>
      </c>
      <c r="G3006">
        <v>0</v>
      </c>
      <c r="H3006" t="str">
        <f>IF(Append1[[#This Row],[number_vmail_messages]]&lt;=10, "Low",
IF(Append1[[#This Row],[number_vmail_messages]]&lt;=25, "Medium", "High"))</f>
        <v>Low</v>
      </c>
      <c r="I3006">
        <v>301.5</v>
      </c>
      <c r="J3006">
        <v>136</v>
      </c>
      <c r="K3006">
        <v>51.26</v>
      </c>
      <c r="L3006">
        <v>257.7</v>
      </c>
      <c r="M3006">
        <v>72</v>
      </c>
      <c r="N3006">
        <v>21.9</v>
      </c>
      <c r="O3006">
        <v>132.9</v>
      </c>
      <c r="P3006">
        <v>118</v>
      </c>
      <c r="Q3006">
        <v>5.98</v>
      </c>
      <c r="R3006">
        <v>13.4</v>
      </c>
      <c r="S3006">
        <v>2</v>
      </c>
      <c r="T3006">
        <v>3.62</v>
      </c>
      <c r="U3006" t="str">
        <f>IF(Append1[[#This Row],[total_intl_charge]] &lt;= MEDIAN(Append1[total_intl_charge]), "Low", "High")</f>
        <v>High</v>
      </c>
      <c r="V3006">
        <v>4</v>
      </c>
      <c r="W3006" t="s">
        <v>24</v>
      </c>
      <c r="X3006" s="1" t="s">
        <v>23</v>
      </c>
      <c r="Y3006">
        <f>IF(Append1[[#This Row],[churn]]="yes", 1,0)</f>
        <v>1</v>
      </c>
      <c r="Z3006" t="str">
        <f>IF(Append1[[#This Row],[total_eve_charge]]&lt;=15,"Low",
IF(Append1[[#This Row],[total_eve_charge]]&lt;=19,"Medium","High"))</f>
        <v>High</v>
      </c>
      <c r="AA3006" s="1" t="str">
        <f>IF(Append1[[#This Row],[total_day_charge]]&gt;30,"Heavy User",
IF(Append1[[#This Row],[total_eve_charge]]&gt;20,"Evening User",
IF(Append1[[#This Row],[total_night_charge]]&gt;10,"Night User","Low User")))</f>
        <v>Heavy User</v>
      </c>
    </row>
    <row r="3007" spans="1:27" hidden="1" x14ac:dyDescent="0.3">
      <c r="A3007">
        <v>2256</v>
      </c>
      <c r="B3007" s="1" t="s">
        <v>27</v>
      </c>
      <c r="C3007">
        <v>197</v>
      </c>
      <c r="D3007" s="1" t="s">
        <v>22</v>
      </c>
      <c r="E3007" s="1">
        <v>0</v>
      </c>
      <c r="F3007" s="1" t="s">
        <v>23</v>
      </c>
      <c r="G3007">
        <v>0</v>
      </c>
      <c r="H3007" t="str">
        <f>IF(Append1[[#This Row],[number_vmail_messages]]&lt;=10, "Low",
IF(Append1[[#This Row],[number_vmail_messages]]&lt;=25, "Medium", "High"))</f>
        <v>Low</v>
      </c>
      <c r="I3007">
        <v>233.9</v>
      </c>
      <c r="J3007">
        <v>96</v>
      </c>
      <c r="K3007">
        <v>39.76</v>
      </c>
      <c r="L3007">
        <v>218.9</v>
      </c>
      <c r="M3007">
        <v>111</v>
      </c>
      <c r="N3007">
        <v>18.61</v>
      </c>
      <c r="O3007">
        <v>182.9</v>
      </c>
      <c r="P3007">
        <v>109</v>
      </c>
      <c r="Q3007">
        <v>8.23</v>
      </c>
      <c r="R3007">
        <v>9.5</v>
      </c>
      <c r="S3007">
        <v>3</v>
      </c>
      <c r="T3007">
        <v>2.57</v>
      </c>
      <c r="U3007" t="str">
        <f>IF(Append1[[#This Row],[total_intl_charge]] &lt;= MEDIAN(Append1[total_intl_charge]), "Low", "High")</f>
        <v>Low</v>
      </c>
      <c r="V3007">
        <v>0</v>
      </c>
      <c r="W3007" t="s">
        <v>23</v>
      </c>
      <c r="X3007" s="1" t="s">
        <v>23</v>
      </c>
      <c r="Y3007">
        <f>IF(Append1[[#This Row],[churn]]="yes", 1,0)</f>
        <v>0</v>
      </c>
      <c r="Z3007" t="str">
        <f>IF(Append1[[#This Row],[total_eve_charge]]&lt;=15,"Low",
IF(Append1[[#This Row],[total_eve_charge]]&lt;=19,"Medium","High"))</f>
        <v>Medium</v>
      </c>
      <c r="AA3007" s="1" t="str">
        <f>IF(Append1[[#This Row],[total_day_charge]]&gt;30,"Heavy User",
IF(Append1[[#This Row],[total_eve_charge]]&gt;20,"Evening User",
IF(Append1[[#This Row],[total_night_charge]]&gt;10,"Night User","Low User")))</f>
        <v>Heavy User</v>
      </c>
    </row>
    <row r="3008" spans="1:27" hidden="1" x14ac:dyDescent="0.3">
      <c r="A3008">
        <v>2257</v>
      </c>
      <c r="B3008" s="1" t="s">
        <v>56</v>
      </c>
      <c r="C3008">
        <v>50</v>
      </c>
      <c r="D3008" s="1" t="s">
        <v>22</v>
      </c>
      <c r="E3008" s="1">
        <v>1</v>
      </c>
      <c r="F3008" s="1" t="s">
        <v>23</v>
      </c>
      <c r="G3008">
        <v>0</v>
      </c>
      <c r="H3008" t="str">
        <f>IF(Append1[[#This Row],[number_vmail_messages]]&lt;=10, "Low",
IF(Append1[[#This Row],[number_vmail_messages]]&lt;=25, "Medium", "High"))</f>
        <v>Low</v>
      </c>
      <c r="I3008">
        <v>99.6</v>
      </c>
      <c r="J3008">
        <v>108</v>
      </c>
      <c r="K3008">
        <v>16.93</v>
      </c>
      <c r="L3008">
        <v>308.7</v>
      </c>
      <c r="M3008">
        <v>102</v>
      </c>
      <c r="N3008">
        <v>26.24</v>
      </c>
      <c r="O3008">
        <v>161.19999999999999</v>
      </c>
      <c r="P3008">
        <v>62</v>
      </c>
      <c r="Q3008">
        <v>7.25</v>
      </c>
      <c r="R3008">
        <v>13.7</v>
      </c>
      <c r="S3008">
        <v>6</v>
      </c>
      <c r="T3008">
        <v>3.7</v>
      </c>
      <c r="U3008" t="str">
        <f>IF(Append1[[#This Row],[total_intl_charge]] &lt;= MEDIAN(Append1[total_intl_charge]), "Low", "High")</f>
        <v>High</v>
      </c>
      <c r="V3008">
        <v>2</v>
      </c>
      <c r="W3008" t="s">
        <v>24</v>
      </c>
      <c r="X3008" s="1" t="s">
        <v>24</v>
      </c>
      <c r="Y3008">
        <f>IF(Append1[[#This Row],[churn]]="yes", 1,0)</f>
        <v>1</v>
      </c>
      <c r="Z3008" t="str">
        <f>IF(Append1[[#This Row],[total_eve_charge]]&lt;=15,"Low",
IF(Append1[[#This Row],[total_eve_charge]]&lt;=19,"Medium","High"))</f>
        <v>High</v>
      </c>
      <c r="AA3008" s="1" t="str">
        <f>IF(Append1[[#This Row],[total_day_charge]]&gt;30,"Heavy User",
IF(Append1[[#This Row],[total_eve_charge]]&gt;20,"Evening User",
IF(Append1[[#This Row],[total_night_charge]]&gt;10,"Night User","Low User")))</f>
        <v>Evening User</v>
      </c>
    </row>
    <row r="3009" spans="1:27" hidden="1" x14ac:dyDescent="0.3">
      <c r="A3009">
        <v>2258</v>
      </c>
      <c r="B3009" s="1" t="s">
        <v>56</v>
      </c>
      <c r="C3009">
        <v>172</v>
      </c>
      <c r="D3009" s="1" t="s">
        <v>26</v>
      </c>
      <c r="E3009" s="1">
        <v>0</v>
      </c>
      <c r="F3009" s="1" t="s">
        <v>23</v>
      </c>
      <c r="G3009">
        <v>0</v>
      </c>
      <c r="H3009" t="str">
        <f>IF(Append1[[#This Row],[number_vmail_messages]]&lt;=10, "Low",
IF(Append1[[#This Row],[number_vmail_messages]]&lt;=25, "Medium", "High"))</f>
        <v>Low</v>
      </c>
      <c r="I3009">
        <v>169.8</v>
      </c>
      <c r="J3009">
        <v>123</v>
      </c>
      <c r="K3009">
        <v>28.87</v>
      </c>
      <c r="L3009">
        <v>183.1</v>
      </c>
      <c r="M3009">
        <v>94</v>
      </c>
      <c r="N3009">
        <v>15.56</v>
      </c>
      <c r="O3009">
        <v>395</v>
      </c>
      <c r="P3009">
        <v>72</v>
      </c>
      <c r="Q3009">
        <v>17.77</v>
      </c>
      <c r="R3009">
        <v>12.7</v>
      </c>
      <c r="S3009">
        <v>7</v>
      </c>
      <c r="T3009">
        <v>3.43</v>
      </c>
      <c r="U3009" t="str">
        <f>IF(Append1[[#This Row],[total_intl_charge]] &lt;= MEDIAN(Append1[total_intl_charge]), "Low", "High")</f>
        <v>High</v>
      </c>
      <c r="V3009">
        <v>2</v>
      </c>
      <c r="W3009" t="s">
        <v>23</v>
      </c>
      <c r="X3009" s="1" t="s">
        <v>23</v>
      </c>
      <c r="Y3009">
        <f>IF(Append1[[#This Row],[churn]]="yes", 1,0)</f>
        <v>0</v>
      </c>
      <c r="Z3009" t="str">
        <f>IF(Append1[[#This Row],[total_eve_charge]]&lt;=15,"Low",
IF(Append1[[#This Row],[total_eve_charge]]&lt;=19,"Medium","High"))</f>
        <v>Medium</v>
      </c>
      <c r="AA3009" s="1" t="str">
        <f>IF(Append1[[#This Row],[total_day_charge]]&gt;30,"Heavy User",
IF(Append1[[#This Row],[total_eve_charge]]&gt;20,"Evening User",
IF(Append1[[#This Row],[total_night_charge]]&gt;10,"Night User","Low User")))</f>
        <v>Night User</v>
      </c>
    </row>
    <row r="3010" spans="1:27" x14ac:dyDescent="0.3">
      <c r="A3010">
        <v>2259</v>
      </c>
      <c r="B3010" s="1" t="s">
        <v>58</v>
      </c>
      <c r="C3010">
        <v>188</v>
      </c>
      <c r="D3010" s="1" t="s">
        <v>22</v>
      </c>
      <c r="E3010" s="1">
        <v>1</v>
      </c>
      <c r="F3010" s="1" t="s">
        <v>24</v>
      </c>
      <c r="G3010">
        <v>26</v>
      </c>
      <c r="H3010" t="str">
        <f>IF(Append1[[#This Row],[number_vmail_messages]]&lt;=10, "Low",
IF(Append1[[#This Row],[number_vmail_messages]]&lt;=25, "Medium", "High"))</f>
        <v>High</v>
      </c>
      <c r="I3010">
        <v>198.8</v>
      </c>
      <c r="J3010">
        <v>115</v>
      </c>
      <c r="K3010">
        <v>33.799999999999997</v>
      </c>
      <c r="L3010">
        <v>166.6</v>
      </c>
      <c r="M3010">
        <v>67</v>
      </c>
      <c r="N3010">
        <v>14.16</v>
      </c>
      <c r="O3010">
        <v>198.5</v>
      </c>
      <c r="P3010">
        <v>118</v>
      </c>
      <c r="Q3010">
        <v>8.93</v>
      </c>
      <c r="R3010">
        <v>14.4</v>
      </c>
      <c r="S3010">
        <v>3</v>
      </c>
      <c r="T3010">
        <v>3.89</v>
      </c>
      <c r="U3010" t="str">
        <f>IF(Append1[[#This Row],[total_intl_charge]] &lt;= MEDIAN(Append1[total_intl_charge]), "Low", "High")</f>
        <v>High</v>
      </c>
      <c r="V3010">
        <v>1</v>
      </c>
      <c r="W3010" t="s">
        <v>24</v>
      </c>
      <c r="X3010" s="1" t="s">
        <v>24</v>
      </c>
      <c r="Y3010">
        <f>IF(Append1[[#This Row],[churn]]="yes", 1,0)</f>
        <v>1</v>
      </c>
      <c r="Z3010" t="str">
        <f>IF(Append1[[#This Row],[total_eve_charge]]&lt;=15,"Low",
IF(Append1[[#This Row],[total_eve_charge]]&lt;=19,"Medium","High"))</f>
        <v>Low</v>
      </c>
      <c r="AA3010" s="1" t="str">
        <f>IF(Append1[[#This Row],[total_day_charge]]&gt;30,"Heavy User",
IF(Append1[[#This Row],[total_eve_charge]]&gt;20,"Evening User",
IF(Append1[[#This Row],[total_night_charge]]&gt;10,"Night User","Low User")))</f>
        <v>Heavy User</v>
      </c>
    </row>
    <row r="3011" spans="1:27" hidden="1" x14ac:dyDescent="0.3">
      <c r="A3011">
        <v>2260</v>
      </c>
      <c r="B3011" s="1" t="s">
        <v>45</v>
      </c>
      <c r="C3011">
        <v>85</v>
      </c>
      <c r="D3011" s="1" t="s">
        <v>32</v>
      </c>
      <c r="E3011" s="1">
        <v>1</v>
      </c>
      <c r="F3011" s="1" t="s">
        <v>23</v>
      </c>
      <c r="G3011">
        <v>0</v>
      </c>
      <c r="H3011" t="str">
        <f>IF(Append1[[#This Row],[number_vmail_messages]]&lt;=10, "Low",
IF(Append1[[#This Row],[number_vmail_messages]]&lt;=25, "Medium", "High"))</f>
        <v>Low</v>
      </c>
      <c r="I3011">
        <v>116.2</v>
      </c>
      <c r="J3011">
        <v>86</v>
      </c>
      <c r="K3011">
        <v>19.75</v>
      </c>
      <c r="L3011">
        <v>229.7</v>
      </c>
      <c r="M3011">
        <v>127</v>
      </c>
      <c r="N3011">
        <v>19.52</v>
      </c>
      <c r="O3011">
        <v>204.2</v>
      </c>
      <c r="P3011">
        <v>109</v>
      </c>
      <c r="Q3011">
        <v>9.19</v>
      </c>
      <c r="R3011">
        <v>10.1</v>
      </c>
      <c r="S3011">
        <v>3</v>
      </c>
      <c r="T3011">
        <v>2.73</v>
      </c>
      <c r="U3011" t="str">
        <f>IF(Append1[[#This Row],[total_intl_charge]] &lt;= MEDIAN(Append1[total_intl_charge]), "Low", "High")</f>
        <v>Low</v>
      </c>
      <c r="V3011">
        <v>3</v>
      </c>
      <c r="W3011" t="s">
        <v>23</v>
      </c>
      <c r="X3011" s="1" t="s">
        <v>24</v>
      </c>
      <c r="Y3011">
        <f>IF(Append1[[#This Row],[churn]]="yes", 1,0)</f>
        <v>0</v>
      </c>
      <c r="Z3011" t="str">
        <f>IF(Append1[[#This Row],[total_eve_charge]]&lt;=15,"Low",
IF(Append1[[#This Row],[total_eve_charge]]&lt;=19,"Medium","High"))</f>
        <v>High</v>
      </c>
      <c r="AA3011" s="1" t="str">
        <f>IF(Append1[[#This Row],[total_day_charge]]&gt;30,"Heavy User",
IF(Append1[[#This Row],[total_eve_charge]]&gt;20,"Evening User",
IF(Append1[[#This Row],[total_night_charge]]&gt;10,"Night User","Low User")))</f>
        <v>Low User</v>
      </c>
    </row>
    <row r="3012" spans="1:27" hidden="1" x14ac:dyDescent="0.3">
      <c r="A3012">
        <v>2261</v>
      </c>
      <c r="B3012" s="1" t="s">
        <v>61</v>
      </c>
      <c r="C3012">
        <v>103</v>
      </c>
      <c r="D3012" s="1" t="s">
        <v>26</v>
      </c>
      <c r="E3012" s="1">
        <v>1</v>
      </c>
      <c r="F3012" s="1" t="s">
        <v>23</v>
      </c>
      <c r="G3012">
        <v>0</v>
      </c>
      <c r="H3012" t="str">
        <f>IF(Append1[[#This Row],[number_vmail_messages]]&lt;=10, "Low",
IF(Append1[[#This Row],[number_vmail_messages]]&lt;=25, "Medium", "High"))</f>
        <v>Low</v>
      </c>
      <c r="I3012">
        <v>255.9</v>
      </c>
      <c r="J3012">
        <v>128</v>
      </c>
      <c r="K3012">
        <v>43.5</v>
      </c>
      <c r="L3012">
        <v>140.9</v>
      </c>
      <c r="M3012">
        <v>92</v>
      </c>
      <c r="N3012">
        <v>11.98</v>
      </c>
      <c r="O3012">
        <v>308.89999999999998</v>
      </c>
      <c r="P3012">
        <v>130</v>
      </c>
      <c r="Q3012">
        <v>13.9</v>
      </c>
      <c r="R3012">
        <v>12.1</v>
      </c>
      <c r="S3012">
        <v>2</v>
      </c>
      <c r="T3012">
        <v>3.27</v>
      </c>
      <c r="U3012" t="str">
        <f>IF(Append1[[#This Row],[total_intl_charge]] &lt;= MEDIAN(Append1[total_intl_charge]), "Low", "High")</f>
        <v>High</v>
      </c>
      <c r="V3012">
        <v>1</v>
      </c>
      <c r="W3012" t="s">
        <v>24</v>
      </c>
      <c r="X3012" s="1" t="s">
        <v>24</v>
      </c>
      <c r="Y3012">
        <f>IF(Append1[[#This Row],[churn]]="yes", 1,0)</f>
        <v>1</v>
      </c>
      <c r="Z3012" t="str">
        <f>IF(Append1[[#This Row],[total_eve_charge]]&lt;=15,"Low",
IF(Append1[[#This Row],[total_eve_charge]]&lt;=19,"Medium","High"))</f>
        <v>Low</v>
      </c>
      <c r="AA3012" s="1" t="str">
        <f>IF(Append1[[#This Row],[total_day_charge]]&gt;30,"Heavy User",
IF(Append1[[#This Row],[total_eve_charge]]&gt;20,"Evening User",
IF(Append1[[#This Row],[total_night_charge]]&gt;10,"Night User","Low User")))</f>
        <v>Heavy User</v>
      </c>
    </row>
    <row r="3013" spans="1:27" x14ac:dyDescent="0.3">
      <c r="A3013">
        <v>2262</v>
      </c>
      <c r="B3013" s="1" t="s">
        <v>34</v>
      </c>
      <c r="C3013">
        <v>136</v>
      </c>
      <c r="D3013" s="1" t="s">
        <v>32</v>
      </c>
      <c r="E3013" s="1">
        <v>0</v>
      </c>
      <c r="F3013" s="1" t="s">
        <v>24</v>
      </c>
      <c r="G3013">
        <v>27</v>
      </c>
      <c r="H3013" t="str">
        <f>IF(Append1[[#This Row],[number_vmail_messages]]&lt;=10, "Low",
IF(Append1[[#This Row],[number_vmail_messages]]&lt;=25, "Medium", "High"))</f>
        <v>High</v>
      </c>
      <c r="I3013">
        <v>187.7</v>
      </c>
      <c r="J3013">
        <v>84</v>
      </c>
      <c r="K3013">
        <v>31.91</v>
      </c>
      <c r="L3013">
        <v>221</v>
      </c>
      <c r="M3013">
        <v>147</v>
      </c>
      <c r="N3013">
        <v>18.79</v>
      </c>
      <c r="O3013">
        <v>145.69999999999999</v>
      </c>
      <c r="P3013">
        <v>110</v>
      </c>
      <c r="Q3013">
        <v>6.56</v>
      </c>
      <c r="R3013">
        <v>10</v>
      </c>
      <c r="S3013">
        <v>4</v>
      </c>
      <c r="T3013">
        <v>2.7</v>
      </c>
      <c r="U3013" t="str">
        <f>IF(Append1[[#This Row],[total_intl_charge]] &lt;= MEDIAN(Append1[total_intl_charge]), "Low", "High")</f>
        <v>Low</v>
      </c>
      <c r="V3013">
        <v>3</v>
      </c>
      <c r="W3013" t="s">
        <v>23</v>
      </c>
      <c r="X3013" s="1" t="s">
        <v>23</v>
      </c>
      <c r="Y3013">
        <f>IF(Append1[[#This Row],[churn]]="yes", 1,0)</f>
        <v>0</v>
      </c>
      <c r="Z3013" t="str">
        <f>IF(Append1[[#This Row],[total_eve_charge]]&lt;=15,"Low",
IF(Append1[[#This Row],[total_eve_charge]]&lt;=19,"Medium","High"))</f>
        <v>Medium</v>
      </c>
      <c r="AA3013" s="1" t="str">
        <f>IF(Append1[[#This Row],[total_day_charge]]&gt;30,"Heavy User",
IF(Append1[[#This Row],[total_eve_charge]]&gt;20,"Evening User",
IF(Append1[[#This Row],[total_night_charge]]&gt;10,"Night User","Low User")))</f>
        <v>Heavy User</v>
      </c>
    </row>
    <row r="3014" spans="1:27" x14ac:dyDescent="0.3">
      <c r="A3014">
        <v>2263</v>
      </c>
      <c r="B3014" s="1" t="s">
        <v>29</v>
      </c>
      <c r="C3014">
        <v>155</v>
      </c>
      <c r="D3014" s="1" t="s">
        <v>32</v>
      </c>
      <c r="E3014" s="1">
        <v>0</v>
      </c>
      <c r="F3014" s="1" t="s">
        <v>24</v>
      </c>
      <c r="G3014">
        <v>21</v>
      </c>
      <c r="H3014" t="str">
        <f>IF(Append1[[#This Row],[number_vmail_messages]]&lt;=10, "Low",
IF(Append1[[#This Row],[number_vmail_messages]]&lt;=25, "Medium", "High"))</f>
        <v>Medium</v>
      </c>
      <c r="I3014">
        <v>195.9</v>
      </c>
      <c r="J3014">
        <v>91</v>
      </c>
      <c r="K3014">
        <v>33.299999999999997</v>
      </c>
      <c r="L3014">
        <v>213.9</v>
      </c>
      <c r="M3014">
        <v>84</v>
      </c>
      <c r="N3014">
        <v>18.18</v>
      </c>
      <c r="O3014">
        <v>88.2</v>
      </c>
      <c r="P3014">
        <v>111</v>
      </c>
      <c r="Q3014">
        <v>3.97</v>
      </c>
      <c r="R3014">
        <v>8.6</v>
      </c>
      <c r="S3014">
        <v>4</v>
      </c>
      <c r="T3014">
        <v>2.3199999999999998</v>
      </c>
      <c r="U3014" t="str">
        <f>IF(Append1[[#This Row],[total_intl_charge]] &lt;= MEDIAN(Append1[total_intl_charge]), "Low", "High")</f>
        <v>Low</v>
      </c>
      <c r="V3014">
        <v>0</v>
      </c>
      <c r="W3014" t="s">
        <v>23</v>
      </c>
      <c r="X3014" s="1" t="s">
        <v>23</v>
      </c>
      <c r="Y3014">
        <f>IF(Append1[[#This Row],[churn]]="yes", 1,0)</f>
        <v>0</v>
      </c>
      <c r="Z3014" t="str">
        <f>IF(Append1[[#This Row],[total_eve_charge]]&lt;=15,"Low",
IF(Append1[[#This Row],[total_eve_charge]]&lt;=19,"Medium","High"))</f>
        <v>Medium</v>
      </c>
      <c r="AA3014" s="1" t="str">
        <f>IF(Append1[[#This Row],[total_day_charge]]&gt;30,"Heavy User",
IF(Append1[[#This Row],[total_eve_charge]]&gt;20,"Evening User",
IF(Append1[[#This Row],[total_night_charge]]&gt;10,"Night User","Low User")))</f>
        <v>Heavy User</v>
      </c>
    </row>
    <row r="3015" spans="1:27" hidden="1" x14ac:dyDescent="0.3">
      <c r="A3015">
        <v>2264</v>
      </c>
      <c r="B3015" s="1" t="s">
        <v>71</v>
      </c>
      <c r="C3015">
        <v>145</v>
      </c>
      <c r="D3015" s="1" t="s">
        <v>22</v>
      </c>
      <c r="E3015" s="1">
        <v>0</v>
      </c>
      <c r="F3015" s="1" t="s">
        <v>23</v>
      </c>
      <c r="G3015">
        <v>0</v>
      </c>
      <c r="H3015" t="str">
        <f>IF(Append1[[#This Row],[number_vmail_messages]]&lt;=10, "Low",
IF(Append1[[#This Row],[number_vmail_messages]]&lt;=25, "Medium", "High"))</f>
        <v>Low</v>
      </c>
      <c r="I3015">
        <v>129.4</v>
      </c>
      <c r="J3015">
        <v>97</v>
      </c>
      <c r="K3015">
        <v>22</v>
      </c>
      <c r="L3015">
        <v>185.4</v>
      </c>
      <c r="M3015">
        <v>101</v>
      </c>
      <c r="N3015">
        <v>15.76</v>
      </c>
      <c r="O3015">
        <v>204.7</v>
      </c>
      <c r="P3015">
        <v>106</v>
      </c>
      <c r="Q3015">
        <v>9.2100000000000009</v>
      </c>
      <c r="R3015">
        <v>1.1000000000000001</v>
      </c>
      <c r="S3015">
        <v>2</v>
      </c>
      <c r="T3015">
        <v>0.3</v>
      </c>
      <c r="U3015" t="str">
        <f>IF(Append1[[#This Row],[total_intl_charge]] &lt;= MEDIAN(Append1[total_intl_charge]), "Low", "High")</f>
        <v>Low</v>
      </c>
      <c r="V3015">
        <v>2</v>
      </c>
      <c r="W3015" t="s">
        <v>23</v>
      </c>
      <c r="X3015" s="1" t="s">
        <v>23</v>
      </c>
      <c r="Y3015">
        <f>IF(Append1[[#This Row],[churn]]="yes", 1,0)</f>
        <v>0</v>
      </c>
      <c r="Z3015" t="str">
        <f>IF(Append1[[#This Row],[total_eve_charge]]&lt;=15,"Low",
IF(Append1[[#This Row],[total_eve_charge]]&lt;=19,"Medium","High"))</f>
        <v>Medium</v>
      </c>
      <c r="AA3015" s="1" t="str">
        <f>IF(Append1[[#This Row],[total_day_charge]]&gt;30,"Heavy User",
IF(Append1[[#This Row],[total_eve_charge]]&gt;20,"Evening User",
IF(Append1[[#This Row],[total_night_charge]]&gt;10,"Night User","Low User")))</f>
        <v>Low User</v>
      </c>
    </row>
    <row r="3016" spans="1:27" x14ac:dyDescent="0.3">
      <c r="A3016">
        <v>2265</v>
      </c>
      <c r="B3016" s="1" t="s">
        <v>36</v>
      </c>
      <c r="C3016">
        <v>116</v>
      </c>
      <c r="D3016" s="1" t="s">
        <v>26</v>
      </c>
      <c r="E3016" s="1">
        <v>0</v>
      </c>
      <c r="F3016" s="1" t="s">
        <v>24</v>
      </c>
      <c r="G3016">
        <v>12</v>
      </c>
      <c r="H3016" t="str">
        <f>IF(Append1[[#This Row],[number_vmail_messages]]&lt;=10, "Low",
IF(Append1[[#This Row],[number_vmail_messages]]&lt;=25, "Medium", "High"))</f>
        <v>Medium</v>
      </c>
      <c r="I3016">
        <v>221</v>
      </c>
      <c r="J3016">
        <v>108</v>
      </c>
      <c r="K3016">
        <v>37.57</v>
      </c>
      <c r="L3016">
        <v>151</v>
      </c>
      <c r="M3016">
        <v>118</v>
      </c>
      <c r="N3016">
        <v>12.84</v>
      </c>
      <c r="O3016">
        <v>179</v>
      </c>
      <c r="P3016">
        <v>80</v>
      </c>
      <c r="Q3016">
        <v>8.06</v>
      </c>
      <c r="R3016">
        <v>9</v>
      </c>
      <c r="S3016">
        <v>6</v>
      </c>
      <c r="T3016">
        <v>2.4300000000000002</v>
      </c>
      <c r="U3016" t="str">
        <f>IF(Append1[[#This Row],[total_intl_charge]] &lt;= MEDIAN(Append1[total_intl_charge]), "Low", "High")</f>
        <v>Low</v>
      </c>
      <c r="V3016">
        <v>2</v>
      </c>
      <c r="W3016" t="s">
        <v>23</v>
      </c>
      <c r="X3016" s="1" t="s">
        <v>23</v>
      </c>
      <c r="Y3016">
        <f>IF(Append1[[#This Row],[churn]]="yes", 1,0)</f>
        <v>0</v>
      </c>
      <c r="Z3016" t="str">
        <f>IF(Append1[[#This Row],[total_eve_charge]]&lt;=15,"Low",
IF(Append1[[#This Row],[total_eve_charge]]&lt;=19,"Medium","High"))</f>
        <v>Low</v>
      </c>
      <c r="AA3016" s="1" t="str">
        <f>IF(Append1[[#This Row],[total_day_charge]]&gt;30,"Heavy User",
IF(Append1[[#This Row],[total_eve_charge]]&gt;20,"Evening User",
IF(Append1[[#This Row],[total_night_charge]]&gt;10,"Night User","Low User")))</f>
        <v>Heavy User</v>
      </c>
    </row>
    <row r="3017" spans="1:27" hidden="1" x14ac:dyDescent="0.3">
      <c r="A3017">
        <v>2266</v>
      </c>
      <c r="B3017" s="1" t="s">
        <v>49</v>
      </c>
      <c r="C3017">
        <v>152</v>
      </c>
      <c r="D3017" s="1" t="s">
        <v>32</v>
      </c>
      <c r="E3017" s="1">
        <v>0</v>
      </c>
      <c r="F3017" s="1" t="s">
        <v>23</v>
      </c>
      <c r="G3017">
        <v>0</v>
      </c>
      <c r="H3017" t="str">
        <f>IF(Append1[[#This Row],[number_vmail_messages]]&lt;=10, "Low",
IF(Append1[[#This Row],[number_vmail_messages]]&lt;=25, "Medium", "High"))</f>
        <v>Low</v>
      </c>
      <c r="I3017">
        <v>140.5</v>
      </c>
      <c r="J3017">
        <v>92</v>
      </c>
      <c r="K3017">
        <v>23.89</v>
      </c>
      <c r="L3017">
        <v>186.8</v>
      </c>
      <c r="M3017">
        <v>96</v>
      </c>
      <c r="N3017">
        <v>15.88</v>
      </c>
      <c r="O3017">
        <v>227</v>
      </c>
      <c r="P3017">
        <v>89</v>
      </c>
      <c r="Q3017">
        <v>10.220000000000001</v>
      </c>
      <c r="R3017">
        <v>9.5</v>
      </c>
      <c r="S3017">
        <v>5</v>
      </c>
      <c r="T3017">
        <v>2.57</v>
      </c>
      <c r="U3017" t="str">
        <f>IF(Append1[[#This Row],[total_intl_charge]] &lt;= MEDIAN(Append1[total_intl_charge]), "Low", "High")</f>
        <v>Low</v>
      </c>
      <c r="V3017">
        <v>2</v>
      </c>
      <c r="W3017" t="s">
        <v>23</v>
      </c>
      <c r="X3017" s="1" t="s">
        <v>23</v>
      </c>
      <c r="Y3017">
        <f>IF(Append1[[#This Row],[churn]]="yes", 1,0)</f>
        <v>0</v>
      </c>
      <c r="Z3017" t="str">
        <f>IF(Append1[[#This Row],[total_eve_charge]]&lt;=15,"Low",
IF(Append1[[#This Row],[total_eve_charge]]&lt;=19,"Medium","High"))</f>
        <v>Medium</v>
      </c>
      <c r="AA3017" s="1" t="str">
        <f>IF(Append1[[#This Row],[total_day_charge]]&gt;30,"Heavy User",
IF(Append1[[#This Row],[total_eve_charge]]&gt;20,"Evening User",
IF(Append1[[#This Row],[total_night_charge]]&gt;10,"Night User","Low User")))</f>
        <v>Night User</v>
      </c>
    </row>
    <row r="3018" spans="1:27" hidden="1" x14ac:dyDescent="0.3">
      <c r="A3018">
        <v>2267</v>
      </c>
      <c r="B3018" s="1" t="s">
        <v>59</v>
      </c>
      <c r="C3018">
        <v>65</v>
      </c>
      <c r="D3018" s="1" t="s">
        <v>22</v>
      </c>
      <c r="E3018" s="1">
        <v>1</v>
      </c>
      <c r="F3018" s="1" t="s">
        <v>23</v>
      </c>
      <c r="G3018">
        <v>0</v>
      </c>
      <c r="H3018" t="str">
        <f>IF(Append1[[#This Row],[number_vmail_messages]]&lt;=10, "Low",
IF(Append1[[#This Row],[number_vmail_messages]]&lt;=25, "Medium", "High"))</f>
        <v>Low</v>
      </c>
      <c r="I3018">
        <v>277.89999999999998</v>
      </c>
      <c r="J3018">
        <v>123</v>
      </c>
      <c r="K3018">
        <v>47.24</v>
      </c>
      <c r="L3018">
        <v>155.80000000000001</v>
      </c>
      <c r="M3018">
        <v>112</v>
      </c>
      <c r="N3018">
        <v>13.24</v>
      </c>
      <c r="O3018">
        <v>256.89999999999998</v>
      </c>
      <c r="P3018">
        <v>71</v>
      </c>
      <c r="Q3018">
        <v>11.56</v>
      </c>
      <c r="R3018">
        <v>9.1999999999999993</v>
      </c>
      <c r="S3018">
        <v>10</v>
      </c>
      <c r="T3018">
        <v>2.48</v>
      </c>
      <c r="U3018" t="str">
        <f>IF(Append1[[#This Row],[total_intl_charge]] &lt;= MEDIAN(Append1[total_intl_charge]), "Low", "High")</f>
        <v>Low</v>
      </c>
      <c r="V3018">
        <v>0</v>
      </c>
      <c r="W3018" t="s">
        <v>24</v>
      </c>
      <c r="X3018" s="1" t="s">
        <v>24</v>
      </c>
      <c r="Y3018">
        <f>IF(Append1[[#This Row],[churn]]="yes", 1,0)</f>
        <v>1</v>
      </c>
      <c r="Z3018" t="str">
        <f>IF(Append1[[#This Row],[total_eve_charge]]&lt;=15,"Low",
IF(Append1[[#This Row],[total_eve_charge]]&lt;=19,"Medium","High"))</f>
        <v>Low</v>
      </c>
      <c r="AA3018" s="1" t="str">
        <f>IF(Append1[[#This Row],[total_day_charge]]&gt;30,"Heavy User",
IF(Append1[[#This Row],[total_eve_charge]]&gt;20,"Evening User",
IF(Append1[[#This Row],[total_night_charge]]&gt;10,"Night User","Low User")))</f>
        <v>Heavy User</v>
      </c>
    </row>
    <row r="3019" spans="1:27" hidden="1" x14ac:dyDescent="0.3">
      <c r="A3019">
        <v>2268</v>
      </c>
      <c r="B3019" s="1" t="s">
        <v>30</v>
      </c>
      <c r="C3019">
        <v>67</v>
      </c>
      <c r="D3019" s="1" t="s">
        <v>22</v>
      </c>
      <c r="E3019" s="1">
        <v>0</v>
      </c>
      <c r="F3019" s="1" t="s">
        <v>23</v>
      </c>
      <c r="G3019">
        <v>0</v>
      </c>
      <c r="H3019" t="str">
        <f>IF(Append1[[#This Row],[number_vmail_messages]]&lt;=10, "Low",
IF(Append1[[#This Row],[number_vmail_messages]]&lt;=25, "Medium", "High"))</f>
        <v>Low</v>
      </c>
      <c r="I3019">
        <v>109.1</v>
      </c>
      <c r="J3019">
        <v>117</v>
      </c>
      <c r="K3019">
        <v>18.55</v>
      </c>
      <c r="L3019">
        <v>217.4</v>
      </c>
      <c r="M3019">
        <v>124</v>
      </c>
      <c r="N3019">
        <v>18.48</v>
      </c>
      <c r="O3019">
        <v>188.4</v>
      </c>
      <c r="P3019">
        <v>141</v>
      </c>
      <c r="Q3019">
        <v>8.48</v>
      </c>
      <c r="R3019">
        <v>12.8</v>
      </c>
      <c r="S3019">
        <v>6</v>
      </c>
      <c r="T3019">
        <v>3.46</v>
      </c>
      <c r="U3019" t="str">
        <f>IF(Append1[[#This Row],[total_intl_charge]] &lt;= MEDIAN(Append1[total_intl_charge]), "Low", "High")</f>
        <v>High</v>
      </c>
      <c r="V3019">
        <v>0</v>
      </c>
      <c r="W3019" t="s">
        <v>23</v>
      </c>
      <c r="X3019" s="1" t="s">
        <v>23</v>
      </c>
      <c r="Y3019">
        <f>IF(Append1[[#This Row],[churn]]="yes", 1,0)</f>
        <v>0</v>
      </c>
      <c r="Z3019" t="str">
        <f>IF(Append1[[#This Row],[total_eve_charge]]&lt;=15,"Low",
IF(Append1[[#This Row],[total_eve_charge]]&lt;=19,"Medium","High"))</f>
        <v>Medium</v>
      </c>
      <c r="AA3019" s="1" t="str">
        <f>IF(Append1[[#This Row],[total_day_charge]]&gt;30,"Heavy User",
IF(Append1[[#This Row],[total_eve_charge]]&gt;20,"Evening User",
IF(Append1[[#This Row],[total_night_charge]]&gt;10,"Night User","Low User")))</f>
        <v>Low User</v>
      </c>
    </row>
    <row r="3020" spans="1:27" hidden="1" x14ac:dyDescent="0.3">
      <c r="A3020">
        <v>2269</v>
      </c>
      <c r="B3020" s="1" t="s">
        <v>64</v>
      </c>
      <c r="C3020">
        <v>60</v>
      </c>
      <c r="D3020" s="1" t="s">
        <v>22</v>
      </c>
      <c r="E3020" s="1">
        <v>0</v>
      </c>
      <c r="F3020" s="1" t="s">
        <v>23</v>
      </c>
      <c r="G3020">
        <v>0</v>
      </c>
      <c r="H3020" t="str">
        <f>IF(Append1[[#This Row],[number_vmail_messages]]&lt;=10, "Low",
IF(Append1[[#This Row],[number_vmail_messages]]&lt;=25, "Medium", "High"))</f>
        <v>Low</v>
      </c>
      <c r="I3020">
        <v>207.8</v>
      </c>
      <c r="J3020">
        <v>109</v>
      </c>
      <c r="K3020">
        <v>35.33</v>
      </c>
      <c r="L3020">
        <v>123.5</v>
      </c>
      <c r="M3020">
        <v>112</v>
      </c>
      <c r="N3020">
        <v>10.5</v>
      </c>
      <c r="O3020">
        <v>291.60000000000002</v>
      </c>
      <c r="P3020">
        <v>115</v>
      </c>
      <c r="Q3020">
        <v>13.12</v>
      </c>
      <c r="R3020">
        <v>5.7</v>
      </c>
      <c r="S3020">
        <v>9</v>
      </c>
      <c r="T3020">
        <v>1.54</v>
      </c>
      <c r="U3020" t="str">
        <f>IF(Append1[[#This Row],[total_intl_charge]] &lt;= MEDIAN(Append1[total_intl_charge]), "Low", "High")</f>
        <v>Low</v>
      </c>
      <c r="V3020">
        <v>0</v>
      </c>
      <c r="W3020" t="s">
        <v>23</v>
      </c>
      <c r="X3020" s="1" t="s">
        <v>23</v>
      </c>
      <c r="Y3020">
        <f>IF(Append1[[#This Row],[churn]]="yes", 1,0)</f>
        <v>0</v>
      </c>
      <c r="Z3020" t="str">
        <f>IF(Append1[[#This Row],[total_eve_charge]]&lt;=15,"Low",
IF(Append1[[#This Row],[total_eve_charge]]&lt;=19,"Medium","High"))</f>
        <v>Low</v>
      </c>
      <c r="AA3020" s="1" t="str">
        <f>IF(Append1[[#This Row],[total_day_charge]]&gt;30,"Heavy User",
IF(Append1[[#This Row],[total_eve_charge]]&gt;20,"Evening User",
IF(Append1[[#This Row],[total_night_charge]]&gt;10,"Night User","Low User")))</f>
        <v>Heavy User</v>
      </c>
    </row>
    <row r="3021" spans="1:27" hidden="1" x14ac:dyDescent="0.3">
      <c r="A3021">
        <v>2270</v>
      </c>
      <c r="B3021" s="1" t="s">
        <v>48</v>
      </c>
      <c r="C3021">
        <v>138</v>
      </c>
      <c r="D3021" s="1" t="s">
        <v>26</v>
      </c>
      <c r="E3021" s="1">
        <v>0</v>
      </c>
      <c r="F3021" s="1" t="s">
        <v>23</v>
      </c>
      <c r="G3021">
        <v>0</v>
      </c>
      <c r="H3021" t="str">
        <f>IF(Append1[[#This Row],[number_vmail_messages]]&lt;=10, "Low",
IF(Append1[[#This Row],[number_vmail_messages]]&lt;=25, "Medium", "High"))</f>
        <v>Low</v>
      </c>
      <c r="I3021">
        <v>205.9</v>
      </c>
      <c r="J3021">
        <v>96</v>
      </c>
      <c r="K3021">
        <v>35</v>
      </c>
      <c r="L3021">
        <v>257.10000000000002</v>
      </c>
      <c r="M3021">
        <v>94</v>
      </c>
      <c r="N3021">
        <v>21.85</v>
      </c>
      <c r="O3021">
        <v>209</v>
      </c>
      <c r="P3021">
        <v>63</v>
      </c>
      <c r="Q3021">
        <v>9.4</v>
      </c>
      <c r="R3021">
        <v>12.1</v>
      </c>
      <c r="S3021">
        <v>8</v>
      </c>
      <c r="T3021">
        <v>3.27</v>
      </c>
      <c r="U3021" t="str">
        <f>IF(Append1[[#This Row],[total_intl_charge]] &lt;= MEDIAN(Append1[total_intl_charge]), "Low", "High")</f>
        <v>High</v>
      </c>
      <c r="V3021">
        <v>0</v>
      </c>
      <c r="W3021" t="s">
        <v>23</v>
      </c>
      <c r="X3021" s="1" t="s">
        <v>23</v>
      </c>
      <c r="Y3021">
        <f>IF(Append1[[#This Row],[churn]]="yes", 1,0)</f>
        <v>0</v>
      </c>
      <c r="Z3021" t="str">
        <f>IF(Append1[[#This Row],[total_eve_charge]]&lt;=15,"Low",
IF(Append1[[#This Row],[total_eve_charge]]&lt;=19,"Medium","High"))</f>
        <v>High</v>
      </c>
      <c r="AA3021" s="1" t="str">
        <f>IF(Append1[[#This Row],[total_day_charge]]&gt;30,"Heavy User",
IF(Append1[[#This Row],[total_eve_charge]]&gt;20,"Evening User",
IF(Append1[[#This Row],[total_night_charge]]&gt;10,"Night User","Low User")))</f>
        <v>Heavy User</v>
      </c>
    </row>
    <row r="3022" spans="1:27" hidden="1" x14ac:dyDescent="0.3">
      <c r="A3022">
        <v>2271</v>
      </c>
      <c r="B3022" s="1" t="s">
        <v>27</v>
      </c>
      <c r="C3022">
        <v>44</v>
      </c>
      <c r="D3022" s="1" t="s">
        <v>22</v>
      </c>
      <c r="E3022" s="1">
        <v>0</v>
      </c>
      <c r="F3022" s="1" t="s">
        <v>23</v>
      </c>
      <c r="G3022">
        <v>0</v>
      </c>
      <c r="H3022" t="str">
        <f>IF(Append1[[#This Row],[number_vmail_messages]]&lt;=10, "Low",
IF(Append1[[#This Row],[number_vmail_messages]]&lt;=25, "Medium", "High"))</f>
        <v>Low</v>
      </c>
      <c r="I3022">
        <v>308.60000000000002</v>
      </c>
      <c r="J3022">
        <v>139</v>
      </c>
      <c r="K3022">
        <v>52.46</v>
      </c>
      <c r="L3022">
        <v>150.80000000000001</v>
      </c>
      <c r="M3022">
        <v>94</v>
      </c>
      <c r="N3022">
        <v>12.82</v>
      </c>
      <c r="O3022">
        <v>198.7</v>
      </c>
      <c r="P3022">
        <v>66</v>
      </c>
      <c r="Q3022">
        <v>8.94</v>
      </c>
      <c r="R3022">
        <v>7.3</v>
      </c>
      <c r="S3022">
        <v>3</v>
      </c>
      <c r="T3022">
        <v>1.97</v>
      </c>
      <c r="U3022" t="str">
        <f>IF(Append1[[#This Row],[total_intl_charge]] &lt;= MEDIAN(Append1[total_intl_charge]), "Low", "High")</f>
        <v>Low</v>
      </c>
      <c r="V3022">
        <v>4</v>
      </c>
      <c r="W3022" t="s">
        <v>24</v>
      </c>
      <c r="X3022" s="1" t="s">
        <v>23</v>
      </c>
      <c r="Y3022">
        <f>IF(Append1[[#This Row],[churn]]="yes", 1,0)</f>
        <v>1</v>
      </c>
      <c r="Z3022" t="str">
        <f>IF(Append1[[#This Row],[total_eve_charge]]&lt;=15,"Low",
IF(Append1[[#This Row],[total_eve_charge]]&lt;=19,"Medium","High"))</f>
        <v>Low</v>
      </c>
      <c r="AA3022" s="1" t="str">
        <f>IF(Append1[[#This Row],[total_day_charge]]&gt;30,"Heavy User",
IF(Append1[[#This Row],[total_eve_charge]]&gt;20,"Evening User",
IF(Append1[[#This Row],[total_night_charge]]&gt;10,"Night User","Low User")))</f>
        <v>Heavy User</v>
      </c>
    </row>
    <row r="3023" spans="1:27" hidden="1" x14ac:dyDescent="0.3">
      <c r="A3023">
        <v>2272</v>
      </c>
      <c r="B3023" s="1" t="s">
        <v>65</v>
      </c>
      <c r="C3023">
        <v>25</v>
      </c>
      <c r="D3023" s="1" t="s">
        <v>26</v>
      </c>
      <c r="E3023" s="1">
        <v>0</v>
      </c>
      <c r="F3023" s="1" t="s">
        <v>23</v>
      </c>
      <c r="G3023">
        <v>0</v>
      </c>
      <c r="H3023" t="str">
        <f>IF(Append1[[#This Row],[number_vmail_messages]]&lt;=10, "Low",
IF(Append1[[#This Row],[number_vmail_messages]]&lt;=25, "Medium", "High"))</f>
        <v>Low</v>
      </c>
      <c r="I3023">
        <v>242.6</v>
      </c>
      <c r="J3023">
        <v>69</v>
      </c>
      <c r="K3023">
        <v>41.24</v>
      </c>
      <c r="L3023">
        <v>209</v>
      </c>
      <c r="M3023">
        <v>117</v>
      </c>
      <c r="N3023">
        <v>17.77</v>
      </c>
      <c r="O3023">
        <v>219.7</v>
      </c>
      <c r="P3023">
        <v>82</v>
      </c>
      <c r="Q3023">
        <v>9.89</v>
      </c>
      <c r="R3023">
        <v>14.4</v>
      </c>
      <c r="S3023">
        <v>6</v>
      </c>
      <c r="T3023">
        <v>3.89</v>
      </c>
      <c r="U3023" t="str">
        <f>IF(Append1[[#This Row],[total_intl_charge]] &lt;= MEDIAN(Append1[total_intl_charge]), "Low", "High")</f>
        <v>High</v>
      </c>
      <c r="V3023">
        <v>2</v>
      </c>
      <c r="W3023" t="s">
        <v>23</v>
      </c>
      <c r="X3023" s="1" t="s">
        <v>23</v>
      </c>
      <c r="Y3023">
        <f>IF(Append1[[#This Row],[churn]]="yes", 1,0)</f>
        <v>0</v>
      </c>
      <c r="Z3023" t="str">
        <f>IF(Append1[[#This Row],[total_eve_charge]]&lt;=15,"Low",
IF(Append1[[#This Row],[total_eve_charge]]&lt;=19,"Medium","High"))</f>
        <v>Medium</v>
      </c>
      <c r="AA3023" s="1" t="str">
        <f>IF(Append1[[#This Row],[total_day_charge]]&gt;30,"Heavy User",
IF(Append1[[#This Row],[total_eve_charge]]&gt;20,"Evening User",
IF(Append1[[#This Row],[total_night_charge]]&gt;10,"Night User","Low User")))</f>
        <v>Heavy User</v>
      </c>
    </row>
    <row r="3024" spans="1:27" hidden="1" x14ac:dyDescent="0.3">
      <c r="A3024">
        <v>2273</v>
      </c>
      <c r="B3024" s="1" t="s">
        <v>36</v>
      </c>
      <c r="C3024">
        <v>145</v>
      </c>
      <c r="D3024" s="1" t="s">
        <v>32</v>
      </c>
      <c r="E3024" s="1">
        <v>0</v>
      </c>
      <c r="F3024" s="1" t="s">
        <v>23</v>
      </c>
      <c r="G3024">
        <v>0</v>
      </c>
      <c r="H3024" t="str">
        <f>IF(Append1[[#This Row],[number_vmail_messages]]&lt;=10, "Low",
IF(Append1[[#This Row],[number_vmail_messages]]&lt;=25, "Medium", "High"))</f>
        <v>Low</v>
      </c>
      <c r="I3024">
        <v>229.6</v>
      </c>
      <c r="J3024">
        <v>82</v>
      </c>
      <c r="K3024">
        <v>39.03</v>
      </c>
      <c r="L3024">
        <v>138.1</v>
      </c>
      <c r="M3024">
        <v>103</v>
      </c>
      <c r="N3024">
        <v>11.74</v>
      </c>
      <c r="O3024">
        <v>250.8</v>
      </c>
      <c r="P3024">
        <v>109</v>
      </c>
      <c r="Q3024">
        <v>11.29</v>
      </c>
      <c r="R3024">
        <v>3.3</v>
      </c>
      <c r="S3024">
        <v>3</v>
      </c>
      <c r="T3024">
        <v>0.89</v>
      </c>
      <c r="U3024" t="str">
        <f>IF(Append1[[#This Row],[total_intl_charge]] &lt;= MEDIAN(Append1[total_intl_charge]), "Low", "High")</f>
        <v>Low</v>
      </c>
      <c r="V3024">
        <v>1</v>
      </c>
      <c r="W3024" t="s">
        <v>23</v>
      </c>
      <c r="X3024" s="1" t="s">
        <v>23</v>
      </c>
      <c r="Y3024">
        <f>IF(Append1[[#This Row],[churn]]="yes", 1,0)</f>
        <v>0</v>
      </c>
      <c r="Z3024" t="str">
        <f>IF(Append1[[#This Row],[total_eve_charge]]&lt;=15,"Low",
IF(Append1[[#This Row],[total_eve_charge]]&lt;=19,"Medium","High"))</f>
        <v>Low</v>
      </c>
      <c r="AA3024" s="1" t="str">
        <f>IF(Append1[[#This Row],[total_day_charge]]&gt;30,"Heavy User",
IF(Append1[[#This Row],[total_eve_charge]]&gt;20,"Evening User",
IF(Append1[[#This Row],[total_night_charge]]&gt;10,"Night User","Low User")))</f>
        <v>Heavy User</v>
      </c>
    </row>
    <row r="3025" spans="1:27" x14ac:dyDescent="0.3">
      <c r="A3025">
        <v>2274</v>
      </c>
      <c r="B3025" s="1" t="s">
        <v>37</v>
      </c>
      <c r="C3025">
        <v>122</v>
      </c>
      <c r="D3025" s="1" t="s">
        <v>26</v>
      </c>
      <c r="E3025" s="1">
        <v>0</v>
      </c>
      <c r="F3025" s="1" t="s">
        <v>24</v>
      </c>
      <c r="G3025">
        <v>28</v>
      </c>
      <c r="H3025" t="str">
        <f>IF(Append1[[#This Row],[number_vmail_messages]]&lt;=10, "Low",
IF(Append1[[#This Row],[number_vmail_messages]]&lt;=25, "Medium", "High"))</f>
        <v>High</v>
      </c>
      <c r="I3025">
        <v>166</v>
      </c>
      <c r="J3025">
        <v>62</v>
      </c>
      <c r="K3025">
        <v>28.22</v>
      </c>
      <c r="L3025">
        <v>233.9</v>
      </c>
      <c r="M3025">
        <v>88</v>
      </c>
      <c r="N3025">
        <v>19.88</v>
      </c>
      <c r="O3025">
        <v>170.1</v>
      </c>
      <c r="P3025">
        <v>84</v>
      </c>
      <c r="Q3025">
        <v>7.65</v>
      </c>
      <c r="R3025">
        <v>7.7</v>
      </c>
      <c r="S3025">
        <v>3</v>
      </c>
      <c r="T3025">
        <v>2.08</v>
      </c>
      <c r="U3025" t="str">
        <f>IF(Append1[[#This Row],[total_intl_charge]] &lt;= MEDIAN(Append1[total_intl_charge]), "Low", "High")</f>
        <v>Low</v>
      </c>
      <c r="V3025">
        <v>2</v>
      </c>
      <c r="W3025" t="s">
        <v>23</v>
      </c>
      <c r="X3025" s="1" t="s">
        <v>23</v>
      </c>
      <c r="Y3025">
        <f>IF(Append1[[#This Row],[churn]]="yes", 1,0)</f>
        <v>0</v>
      </c>
      <c r="Z3025" t="str">
        <f>IF(Append1[[#This Row],[total_eve_charge]]&lt;=15,"Low",
IF(Append1[[#This Row],[total_eve_charge]]&lt;=19,"Medium","High"))</f>
        <v>High</v>
      </c>
      <c r="AA3025" s="1" t="str">
        <f>IF(Append1[[#This Row],[total_day_charge]]&gt;30,"Heavy User",
IF(Append1[[#This Row],[total_eve_charge]]&gt;20,"Evening User",
IF(Append1[[#This Row],[total_night_charge]]&gt;10,"Night User","Low User")))</f>
        <v>Low User</v>
      </c>
    </row>
    <row r="3026" spans="1:27" hidden="1" x14ac:dyDescent="0.3">
      <c r="A3026">
        <v>2275</v>
      </c>
      <c r="B3026" s="1" t="s">
        <v>49</v>
      </c>
      <c r="C3026">
        <v>121</v>
      </c>
      <c r="D3026" s="1" t="s">
        <v>22</v>
      </c>
      <c r="E3026" s="1">
        <v>0</v>
      </c>
      <c r="F3026" s="1" t="s">
        <v>23</v>
      </c>
      <c r="G3026">
        <v>0</v>
      </c>
      <c r="H3026" t="str">
        <f>IF(Append1[[#This Row],[number_vmail_messages]]&lt;=10, "Low",
IF(Append1[[#This Row],[number_vmail_messages]]&lt;=25, "Medium", "High"))</f>
        <v>Low</v>
      </c>
      <c r="I3026">
        <v>144.80000000000001</v>
      </c>
      <c r="J3026">
        <v>126</v>
      </c>
      <c r="K3026">
        <v>24.62</v>
      </c>
      <c r="L3026">
        <v>200.6</v>
      </c>
      <c r="M3026">
        <v>82</v>
      </c>
      <c r="N3026">
        <v>17.05</v>
      </c>
      <c r="O3026">
        <v>208.8</v>
      </c>
      <c r="P3026">
        <v>81</v>
      </c>
      <c r="Q3026">
        <v>9.4</v>
      </c>
      <c r="R3026">
        <v>13.3</v>
      </c>
      <c r="S3026">
        <v>9</v>
      </c>
      <c r="T3026">
        <v>3.59</v>
      </c>
      <c r="U3026" t="str">
        <f>IF(Append1[[#This Row],[total_intl_charge]] &lt;= MEDIAN(Append1[total_intl_charge]), "Low", "High")</f>
        <v>High</v>
      </c>
      <c r="V3026">
        <v>0</v>
      </c>
      <c r="W3026" t="s">
        <v>24</v>
      </c>
      <c r="X3026" s="1" t="s">
        <v>23</v>
      </c>
      <c r="Y3026">
        <f>IF(Append1[[#This Row],[churn]]="yes", 1,0)</f>
        <v>1</v>
      </c>
      <c r="Z3026" t="str">
        <f>IF(Append1[[#This Row],[total_eve_charge]]&lt;=15,"Low",
IF(Append1[[#This Row],[total_eve_charge]]&lt;=19,"Medium","High"))</f>
        <v>Medium</v>
      </c>
      <c r="AA3026" s="1" t="str">
        <f>IF(Append1[[#This Row],[total_day_charge]]&gt;30,"Heavy User",
IF(Append1[[#This Row],[total_eve_charge]]&gt;20,"Evening User",
IF(Append1[[#This Row],[total_night_charge]]&gt;10,"Night User","Low User")))</f>
        <v>Low User</v>
      </c>
    </row>
    <row r="3027" spans="1:27" hidden="1" x14ac:dyDescent="0.3">
      <c r="A3027">
        <v>2276</v>
      </c>
      <c r="B3027" s="1" t="s">
        <v>69</v>
      </c>
      <c r="C3027">
        <v>55</v>
      </c>
      <c r="D3027" s="1" t="s">
        <v>26</v>
      </c>
      <c r="E3027" s="1">
        <v>1</v>
      </c>
      <c r="F3027" s="1" t="s">
        <v>23</v>
      </c>
      <c r="G3027">
        <v>0</v>
      </c>
      <c r="H3027" t="str">
        <f>IF(Append1[[#This Row],[number_vmail_messages]]&lt;=10, "Low",
IF(Append1[[#This Row],[number_vmail_messages]]&lt;=25, "Medium", "High"))</f>
        <v>Low</v>
      </c>
      <c r="I3027">
        <v>106.1</v>
      </c>
      <c r="J3027">
        <v>77</v>
      </c>
      <c r="K3027">
        <v>18.04</v>
      </c>
      <c r="L3027">
        <v>123.5</v>
      </c>
      <c r="M3027">
        <v>100</v>
      </c>
      <c r="N3027">
        <v>10.5</v>
      </c>
      <c r="O3027">
        <v>96.4</v>
      </c>
      <c r="P3027">
        <v>92</v>
      </c>
      <c r="Q3027">
        <v>4.34</v>
      </c>
      <c r="R3027">
        <v>12.9</v>
      </c>
      <c r="S3027">
        <v>3</v>
      </c>
      <c r="T3027">
        <v>3.48</v>
      </c>
      <c r="U3027" t="str">
        <f>IF(Append1[[#This Row],[total_intl_charge]] &lt;= MEDIAN(Append1[total_intl_charge]), "Low", "High")</f>
        <v>High</v>
      </c>
      <c r="V3027">
        <v>0</v>
      </c>
      <c r="W3027" t="s">
        <v>23</v>
      </c>
      <c r="X3027" s="1" t="s">
        <v>24</v>
      </c>
      <c r="Y3027">
        <f>IF(Append1[[#This Row],[churn]]="yes", 1,0)</f>
        <v>0</v>
      </c>
      <c r="Z3027" t="str">
        <f>IF(Append1[[#This Row],[total_eve_charge]]&lt;=15,"Low",
IF(Append1[[#This Row],[total_eve_charge]]&lt;=19,"Medium","High"))</f>
        <v>Low</v>
      </c>
      <c r="AA3027" s="1" t="str">
        <f>IF(Append1[[#This Row],[total_day_charge]]&gt;30,"Heavy User",
IF(Append1[[#This Row],[total_eve_charge]]&gt;20,"Evening User",
IF(Append1[[#This Row],[total_night_charge]]&gt;10,"Night User","Low User")))</f>
        <v>Low User</v>
      </c>
    </row>
    <row r="3028" spans="1:27" hidden="1" x14ac:dyDescent="0.3">
      <c r="A3028">
        <v>2277</v>
      </c>
      <c r="B3028" s="1" t="s">
        <v>60</v>
      </c>
      <c r="C3028">
        <v>77</v>
      </c>
      <c r="D3028" s="1" t="s">
        <v>22</v>
      </c>
      <c r="E3028" s="1">
        <v>0</v>
      </c>
      <c r="F3028" s="1" t="s">
        <v>23</v>
      </c>
      <c r="G3028">
        <v>0</v>
      </c>
      <c r="H3028" t="str">
        <f>IF(Append1[[#This Row],[number_vmail_messages]]&lt;=10, "Low",
IF(Append1[[#This Row],[number_vmail_messages]]&lt;=25, "Medium", "High"))</f>
        <v>Low</v>
      </c>
      <c r="I3028">
        <v>221.8</v>
      </c>
      <c r="J3028">
        <v>84</v>
      </c>
      <c r="K3028">
        <v>37.71</v>
      </c>
      <c r="L3028">
        <v>166</v>
      </c>
      <c r="M3028">
        <v>125</v>
      </c>
      <c r="N3028">
        <v>14.11</v>
      </c>
      <c r="O3028">
        <v>210.2</v>
      </c>
      <c r="P3028">
        <v>72</v>
      </c>
      <c r="Q3028">
        <v>9.4600000000000009</v>
      </c>
      <c r="R3028">
        <v>13.2</v>
      </c>
      <c r="S3028">
        <v>4</v>
      </c>
      <c r="T3028">
        <v>3.56</v>
      </c>
      <c r="U3028" t="str">
        <f>IF(Append1[[#This Row],[total_intl_charge]] &lt;= MEDIAN(Append1[total_intl_charge]), "Low", "High")</f>
        <v>High</v>
      </c>
      <c r="V3028">
        <v>1</v>
      </c>
      <c r="W3028" t="s">
        <v>23</v>
      </c>
      <c r="X3028" s="1" t="s">
        <v>23</v>
      </c>
      <c r="Y3028">
        <f>IF(Append1[[#This Row],[churn]]="yes", 1,0)</f>
        <v>0</v>
      </c>
      <c r="Z3028" t="str">
        <f>IF(Append1[[#This Row],[total_eve_charge]]&lt;=15,"Low",
IF(Append1[[#This Row],[total_eve_charge]]&lt;=19,"Medium","High"))</f>
        <v>Low</v>
      </c>
      <c r="AA3028" s="1" t="str">
        <f>IF(Append1[[#This Row],[total_day_charge]]&gt;30,"Heavy User",
IF(Append1[[#This Row],[total_eve_charge]]&gt;20,"Evening User",
IF(Append1[[#This Row],[total_night_charge]]&gt;10,"Night User","Low User")))</f>
        <v>Heavy User</v>
      </c>
    </row>
    <row r="3029" spans="1:27" hidden="1" x14ac:dyDescent="0.3">
      <c r="A3029">
        <v>2278</v>
      </c>
      <c r="B3029" s="1" t="s">
        <v>64</v>
      </c>
      <c r="C3029">
        <v>12</v>
      </c>
      <c r="D3029" s="1" t="s">
        <v>22</v>
      </c>
      <c r="E3029" s="1">
        <v>0</v>
      </c>
      <c r="F3029" s="1" t="s">
        <v>23</v>
      </c>
      <c r="G3029">
        <v>0</v>
      </c>
      <c r="H3029" t="str">
        <f>IF(Append1[[#This Row],[number_vmail_messages]]&lt;=10, "Low",
IF(Append1[[#This Row],[number_vmail_messages]]&lt;=25, "Medium", "High"))</f>
        <v>Low</v>
      </c>
      <c r="I3029">
        <v>204.6</v>
      </c>
      <c r="J3029">
        <v>98</v>
      </c>
      <c r="K3029">
        <v>34.78</v>
      </c>
      <c r="L3029">
        <v>212.5</v>
      </c>
      <c r="M3029">
        <v>90</v>
      </c>
      <c r="N3029">
        <v>18.059999999999999</v>
      </c>
      <c r="O3029">
        <v>182.1</v>
      </c>
      <c r="P3029">
        <v>95</v>
      </c>
      <c r="Q3029">
        <v>8.19</v>
      </c>
      <c r="R3029">
        <v>9.8000000000000007</v>
      </c>
      <c r="S3029">
        <v>7</v>
      </c>
      <c r="T3029">
        <v>2.65</v>
      </c>
      <c r="U3029" t="str">
        <f>IF(Append1[[#This Row],[total_intl_charge]] &lt;= MEDIAN(Append1[total_intl_charge]), "Low", "High")</f>
        <v>Low</v>
      </c>
      <c r="V3029">
        <v>2</v>
      </c>
      <c r="W3029" t="s">
        <v>23</v>
      </c>
      <c r="X3029" s="1" t="s">
        <v>23</v>
      </c>
      <c r="Y3029">
        <f>IF(Append1[[#This Row],[churn]]="yes", 1,0)</f>
        <v>0</v>
      </c>
      <c r="Z3029" t="str">
        <f>IF(Append1[[#This Row],[total_eve_charge]]&lt;=15,"Low",
IF(Append1[[#This Row],[total_eve_charge]]&lt;=19,"Medium","High"))</f>
        <v>Medium</v>
      </c>
      <c r="AA3029" s="1" t="str">
        <f>IF(Append1[[#This Row],[total_day_charge]]&gt;30,"Heavy User",
IF(Append1[[#This Row],[total_eve_charge]]&gt;20,"Evening User",
IF(Append1[[#This Row],[total_night_charge]]&gt;10,"Night User","Low User")))</f>
        <v>Heavy User</v>
      </c>
    </row>
    <row r="3030" spans="1:27" x14ac:dyDescent="0.3">
      <c r="A3030">
        <v>2279</v>
      </c>
      <c r="B3030" s="1" t="s">
        <v>74</v>
      </c>
      <c r="C3030">
        <v>92</v>
      </c>
      <c r="D3030" s="1" t="s">
        <v>22</v>
      </c>
      <c r="E3030" s="1">
        <v>0</v>
      </c>
      <c r="F3030" s="1" t="s">
        <v>24</v>
      </c>
      <c r="G3030">
        <v>44</v>
      </c>
      <c r="H3030" t="str">
        <f>IF(Append1[[#This Row],[number_vmail_messages]]&lt;=10, "Low",
IF(Append1[[#This Row],[number_vmail_messages]]&lt;=25, "Medium", "High"))</f>
        <v>High</v>
      </c>
      <c r="I3030">
        <v>152</v>
      </c>
      <c r="J3030">
        <v>95</v>
      </c>
      <c r="K3030">
        <v>25.84</v>
      </c>
      <c r="L3030">
        <v>274.89999999999998</v>
      </c>
      <c r="M3030">
        <v>73</v>
      </c>
      <c r="N3030">
        <v>23.37</v>
      </c>
      <c r="O3030">
        <v>162.4</v>
      </c>
      <c r="P3030">
        <v>121</v>
      </c>
      <c r="Q3030">
        <v>7.31</v>
      </c>
      <c r="R3030">
        <v>10</v>
      </c>
      <c r="S3030">
        <v>1</v>
      </c>
      <c r="T3030">
        <v>2.7</v>
      </c>
      <c r="U3030" t="str">
        <f>IF(Append1[[#This Row],[total_intl_charge]] &lt;= MEDIAN(Append1[total_intl_charge]), "Low", "High")</f>
        <v>Low</v>
      </c>
      <c r="V3030">
        <v>2</v>
      </c>
      <c r="W3030" t="s">
        <v>23</v>
      </c>
      <c r="X3030" s="1" t="s">
        <v>23</v>
      </c>
      <c r="Y3030">
        <f>IF(Append1[[#This Row],[churn]]="yes", 1,0)</f>
        <v>0</v>
      </c>
      <c r="Z3030" t="str">
        <f>IF(Append1[[#This Row],[total_eve_charge]]&lt;=15,"Low",
IF(Append1[[#This Row],[total_eve_charge]]&lt;=19,"Medium","High"))</f>
        <v>High</v>
      </c>
      <c r="AA3030" s="1" t="str">
        <f>IF(Append1[[#This Row],[total_day_charge]]&gt;30,"Heavy User",
IF(Append1[[#This Row],[total_eve_charge]]&gt;20,"Evening User",
IF(Append1[[#This Row],[total_night_charge]]&gt;10,"Night User","Low User")))</f>
        <v>Evening User</v>
      </c>
    </row>
    <row r="3031" spans="1:27" x14ac:dyDescent="0.3">
      <c r="A3031">
        <v>2280</v>
      </c>
      <c r="B3031" s="1" t="s">
        <v>38</v>
      </c>
      <c r="C3031">
        <v>125</v>
      </c>
      <c r="D3031" s="1" t="s">
        <v>22</v>
      </c>
      <c r="E3031" s="1">
        <v>1</v>
      </c>
      <c r="F3031" s="1" t="s">
        <v>24</v>
      </c>
      <c r="G3031">
        <v>29</v>
      </c>
      <c r="H3031" t="str">
        <f>IF(Append1[[#This Row],[number_vmail_messages]]&lt;=10, "Low",
IF(Append1[[#This Row],[number_vmail_messages]]&lt;=25, "Medium", "High"))</f>
        <v>High</v>
      </c>
      <c r="I3031">
        <v>260.8</v>
      </c>
      <c r="J3031">
        <v>81</v>
      </c>
      <c r="K3031">
        <v>44.34</v>
      </c>
      <c r="L3031">
        <v>163.69999999999999</v>
      </c>
      <c r="M3031">
        <v>112</v>
      </c>
      <c r="N3031">
        <v>13.91</v>
      </c>
      <c r="O3031">
        <v>271.7</v>
      </c>
      <c r="P3031">
        <v>117</v>
      </c>
      <c r="Q3031">
        <v>12.23</v>
      </c>
      <c r="R3031">
        <v>17</v>
      </c>
      <c r="S3031">
        <v>6</v>
      </c>
      <c r="T3031">
        <v>4.59</v>
      </c>
      <c r="U3031" t="str">
        <f>IF(Append1[[#This Row],[total_intl_charge]] &lt;= MEDIAN(Append1[total_intl_charge]), "Low", "High")</f>
        <v>High</v>
      </c>
      <c r="V3031">
        <v>1</v>
      </c>
      <c r="W3031" t="s">
        <v>24</v>
      </c>
      <c r="X3031" s="1" t="s">
        <v>24</v>
      </c>
      <c r="Y3031">
        <f>IF(Append1[[#This Row],[churn]]="yes", 1,0)</f>
        <v>1</v>
      </c>
      <c r="Z3031" t="str">
        <f>IF(Append1[[#This Row],[total_eve_charge]]&lt;=15,"Low",
IF(Append1[[#This Row],[total_eve_charge]]&lt;=19,"Medium","High"))</f>
        <v>Low</v>
      </c>
      <c r="AA3031" s="1" t="str">
        <f>IF(Append1[[#This Row],[total_day_charge]]&gt;30,"Heavy User",
IF(Append1[[#This Row],[total_eve_charge]]&gt;20,"Evening User",
IF(Append1[[#This Row],[total_night_charge]]&gt;10,"Night User","Low User")))</f>
        <v>Heavy User</v>
      </c>
    </row>
    <row r="3032" spans="1:27" hidden="1" x14ac:dyDescent="0.3">
      <c r="A3032">
        <v>2281</v>
      </c>
      <c r="B3032" s="1" t="s">
        <v>21</v>
      </c>
      <c r="C3032">
        <v>79</v>
      </c>
      <c r="D3032" s="1" t="s">
        <v>22</v>
      </c>
      <c r="E3032" s="1">
        <v>0</v>
      </c>
      <c r="F3032" s="1" t="s">
        <v>23</v>
      </c>
      <c r="G3032">
        <v>0</v>
      </c>
      <c r="H3032" t="str">
        <f>IF(Append1[[#This Row],[number_vmail_messages]]&lt;=10, "Low",
IF(Append1[[#This Row],[number_vmail_messages]]&lt;=25, "Medium", "High"))</f>
        <v>Low</v>
      </c>
      <c r="I3032">
        <v>177.9</v>
      </c>
      <c r="J3032">
        <v>83</v>
      </c>
      <c r="K3032">
        <v>30.24</v>
      </c>
      <c r="L3032">
        <v>167.3</v>
      </c>
      <c r="M3032">
        <v>84</v>
      </c>
      <c r="N3032">
        <v>14.22</v>
      </c>
      <c r="O3032">
        <v>223.7</v>
      </c>
      <c r="P3032">
        <v>142</v>
      </c>
      <c r="Q3032">
        <v>10.07</v>
      </c>
      <c r="R3032">
        <v>15.2</v>
      </c>
      <c r="S3032">
        <v>8</v>
      </c>
      <c r="T3032">
        <v>4.0999999999999996</v>
      </c>
      <c r="U3032" t="str">
        <f>IF(Append1[[#This Row],[total_intl_charge]] &lt;= MEDIAN(Append1[total_intl_charge]), "Low", "High")</f>
        <v>High</v>
      </c>
      <c r="V3032">
        <v>0</v>
      </c>
      <c r="W3032" t="s">
        <v>23</v>
      </c>
      <c r="X3032" s="1" t="s">
        <v>23</v>
      </c>
      <c r="Y3032">
        <f>IF(Append1[[#This Row],[churn]]="yes", 1,0)</f>
        <v>0</v>
      </c>
      <c r="Z3032" t="str">
        <f>IF(Append1[[#This Row],[total_eve_charge]]&lt;=15,"Low",
IF(Append1[[#This Row],[total_eve_charge]]&lt;=19,"Medium","High"))</f>
        <v>Low</v>
      </c>
      <c r="AA3032" s="1" t="str">
        <f>IF(Append1[[#This Row],[total_day_charge]]&gt;30,"Heavy User",
IF(Append1[[#This Row],[total_eve_charge]]&gt;20,"Evening User",
IF(Append1[[#This Row],[total_night_charge]]&gt;10,"Night User","Low User")))</f>
        <v>Heavy User</v>
      </c>
    </row>
    <row r="3033" spans="1:27" hidden="1" x14ac:dyDescent="0.3">
      <c r="A3033">
        <v>2282</v>
      </c>
      <c r="B3033" s="1" t="s">
        <v>61</v>
      </c>
      <c r="C3033">
        <v>36</v>
      </c>
      <c r="D3033" s="1" t="s">
        <v>22</v>
      </c>
      <c r="E3033" s="1">
        <v>0</v>
      </c>
      <c r="F3033" s="1" t="s">
        <v>23</v>
      </c>
      <c r="G3033">
        <v>0</v>
      </c>
      <c r="H3033" t="str">
        <f>IF(Append1[[#This Row],[number_vmail_messages]]&lt;=10, "Low",
IF(Append1[[#This Row],[number_vmail_messages]]&lt;=25, "Medium", "High"))</f>
        <v>Low</v>
      </c>
      <c r="I3033">
        <v>235.1</v>
      </c>
      <c r="J3033">
        <v>97</v>
      </c>
      <c r="K3033">
        <v>39.97</v>
      </c>
      <c r="L3033">
        <v>196.8</v>
      </c>
      <c r="M3033">
        <v>104</v>
      </c>
      <c r="N3033">
        <v>16.73</v>
      </c>
      <c r="O3033">
        <v>259.7</v>
      </c>
      <c r="P3033">
        <v>110</v>
      </c>
      <c r="Q3033">
        <v>11.69</v>
      </c>
      <c r="R3033">
        <v>7</v>
      </c>
      <c r="S3033">
        <v>7</v>
      </c>
      <c r="T3033">
        <v>1.89</v>
      </c>
      <c r="U3033" t="str">
        <f>IF(Append1[[#This Row],[total_intl_charge]] &lt;= MEDIAN(Append1[total_intl_charge]), "Low", "High")</f>
        <v>Low</v>
      </c>
      <c r="V3033">
        <v>3</v>
      </c>
      <c r="W3033" t="s">
        <v>23</v>
      </c>
      <c r="X3033" s="1" t="s">
        <v>23</v>
      </c>
      <c r="Y3033">
        <f>IF(Append1[[#This Row],[churn]]="yes", 1,0)</f>
        <v>0</v>
      </c>
      <c r="Z3033" t="str">
        <f>IF(Append1[[#This Row],[total_eve_charge]]&lt;=15,"Low",
IF(Append1[[#This Row],[total_eve_charge]]&lt;=19,"Medium","High"))</f>
        <v>Medium</v>
      </c>
      <c r="AA3033" s="1" t="str">
        <f>IF(Append1[[#This Row],[total_day_charge]]&gt;30,"Heavy User",
IF(Append1[[#This Row],[total_eve_charge]]&gt;20,"Evening User",
IF(Append1[[#This Row],[total_night_charge]]&gt;10,"Night User","Low User")))</f>
        <v>Heavy User</v>
      </c>
    </row>
    <row r="3034" spans="1:27" hidden="1" x14ac:dyDescent="0.3">
      <c r="A3034">
        <v>2283</v>
      </c>
      <c r="B3034" s="1" t="s">
        <v>69</v>
      </c>
      <c r="C3034">
        <v>102</v>
      </c>
      <c r="D3034" s="1" t="s">
        <v>22</v>
      </c>
      <c r="E3034" s="1">
        <v>0</v>
      </c>
      <c r="F3034" s="1" t="s">
        <v>23</v>
      </c>
      <c r="G3034">
        <v>0</v>
      </c>
      <c r="H3034" t="str">
        <f>IF(Append1[[#This Row],[number_vmail_messages]]&lt;=10, "Low",
IF(Append1[[#This Row],[number_vmail_messages]]&lt;=25, "Medium", "High"))</f>
        <v>Low</v>
      </c>
      <c r="I3034">
        <v>186.8</v>
      </c>
      <c r="J3034">
        <v>92</v>
      </c>
      <c r="K3034">
        <v>31.76</v>
      </c>
      <c r="L3034">
        <v>173.7</v>
      </c>
      <c r="M3034">
        <v>123</v>
      </c>
      <c r="N3034">
        <v>14.76</v>
      </c>
      <c r="O3034">
        <v>250.9</v>
      </c>
      <c r="P3034">
        <v>131</v>
      </c>
      <c r="Q3034">
        <v>11.29</v>
      </c>
      <c r="R3034">
        <v>9.6999999999999993</v>
      </c>
      <c r="S3034">
        <v>4</v>
      </c>
      <c r="T3034">
        <v>2.62</v>
      </c>
      <c r="U3034" t="str">
        <f>IF(Append1[[#This Row],[total_intl_charge]] &lt;= MEDIAN(Append1[total_intl_charge]), "Low", "High")</f>
        <v>Low</v>
      </c>
      <c r="V3034">
        <v>2</v>
      </c>
      <c r="W3034" t="s">
        <v>23</v>
      </c>
      <c r="X3034" s="1" t="s">
        <v>23</v>
      </c>
      <c r="Y3034">
        <f>IF(Append1[[#This Row],[churn]]="yes", 1,0)</f>
        <v>0</v>
      </c>
      <c r="Z3034" t="str">
        <f>IF(Append1[[#This Row],[total_eve_charge]]&lt;=15,"Low",
IF(Append1[[#This Row],[total_eve_charge]]&lt;=19,"Medium","High"))</f>
        <v>Low</v>
      </c>
      <c r="AA3034" s="1" t="str">
        <f>IF(Append1[[#This Row],[total_day_charge]]&gt;30,"Heavy User",
IF(Append1[[#This Row],[total_eve_charge]]&gt;20,"Evening User",
IF(Append1[[#This Row],[total_night_charge]]&gt;10,"Night User","Low User")))</f>
        <v>Heavy User</v>
      </c>
    </row>
    <row r="3035" spans="1:27" hidden="1" x14ac:dyDescent="0.3">
      <c r="A3035">
        <v>2284</v>
      </c>
      <c r="B3035" s="1" t="s">
        <v>30</v>
      </c>
      <c r="C3035">
        <v>138</v>
      </c>
      <c r="D3035" s="1" t="s">
        <v>32</v>
      </c>
      <c r="E3035" s="1">
        <v>1</v>
      </c>
      <c r="F3035" s="1" t="s">
        <v>23</v>
      </c>
      <c r="G3035">
        <v>0</v>
      </c>
      <c r="H3035" t="str">
        <f>IF(Append1[[#This Row],[number_vmail_messages]]&lt;=10, "Low",
IF(Append1[[#This Row],[number_vmail_messages]]&lt;=25, "Medium", "High"))</f>
        <v>Low</v>
      </c>
      <c r="I3035">
        <v>268.39999999999998</v>
      </c>
      <c r="J3035">
        <v>81</v>
      </c>
      <c r="K3035">
        <v>45.63</v>
      </c>
      <c r="L3035">
        <v>174.4</v>
      </c>
      <c r="M3035">
        <v>115</v>
      </c>
      <c r="N3035">
        <v>14.82</v>
      </c>
      <c r="O3035">
        <v>193.5</v>
      </c>
      <c r="P3035">
        <v>96</v>
      </c>
      <c r="Q3035">
        <v>8.7100000000000009</v>
      </c>
      <c r="R3035">
        <v>11.6</v>
      </c>
      <c r="S3035">
        <v>4</v>
      </c>
      <c r="T3035">
        <v>3.13</v>
      </c>
      <c r="U3035" t="str">
        <f>IF(Append1[[#This Row],[total_intl_charge]] &lt;= MEDIAN(Append1[total_intl_charge]), "Low", "High")</f>
        <v>High</v>
      </c>
      <c r="V3035">
        <v>1</v>
      </c>
      <c r="W3035" t="s">
        <v>23</v>
      </c>
      <c r="X3035" s="1" t="s">
        <v>24</v>
      </c>
      <c r="Y3035">
        <f>IF(Append1[[#This Row],[churn]]="yes", 1,0)</f>
        <v>0</v>
      </c>
      <c r="Z3035" t="str">
        <f>IF(Append1[[#This Row],[total_eve_charge]]&lt;=15,"Low",
IF(Append1[[#This Row],[total_eve_charge]]&lt;=19,"Medium","High"))</f>
        <v>Low</v>
      </c>
      <c r="AA3035" s="1" t="str">
        <f>IF(Append1[[#This Row],[total_day_charge]]&gt;30,"Heavy User",
IF(Append1[[#This Row],[total_eve_charge]]&gt;20,"Evening User",
IF(Append1[[#This Row],[total_night_charge]]&gt;10,"Night User","Low User")))</f>
        <v>Heavy User</v>
      </c>
    </row>
    <row r="3036" spans="1:27" hidden="1" x14ac:dyDescent="0.3">
      <c r="A3036">
        <v>2285</v>
      </c>
      <c r="B3036" s="1" t="s">
        <v>48</v>
      </c>
      <c r="C3036">
        <v>164</v>
      </c>
      <c r="D3036" s="1" t="s">
        <v>26</v>
      </c>
      <c r="E3036" s="1">
        <v>0</v>
      </c>
      <c r="F3036" s="1" t="s">
        <v>23</v>
      </c>
      <c r="G3036">
        <v>0</v>
      </c>
      <c r="H3036" t="str">
        <f>IF(Append1[[#This Row],[number_vmail_messages]]&lt;=10, "Low",
IF(Append1[[#This Row],[number_vmail_messages]]&lt;=25, "Medium", "High"))</f>
        <v>Low</v>
      </c>
      <c r="I3036">
        <v>192.1</v>
      </c>
      <c r="J3036">
        <v>95</v>
      </c>
      <c r="K3036">
        <v>32.659999999999997</v>
      </c>
      <c r="L3036">
        <v>249.8</v>
      </c>
      <c r="M3036">
        <v>94</v>
      </c>
      <c r="N3036">
        <v>21.23</v>
      </c>
      <c r="O3036">
        <v>132.6</v>
      </c>
      <c r="P3036">
        <v>100</v>
      </c>
      <c r="Q3036">
        <v>5.97</v>
      </c>
      <c r="R3036">
        <v>7.3</v>
      </c>
      <c r="S3036">
        <v>3</v>
      </c>
      <c r="T3036">
        <v>1.97</v>
      </c>
      <c r="U3036" t="str">
        <f>IF(Append1[[#This Row],[total_intl_charge]] &lt;= MEDIAN(Append1[total_intl_charge]), "Low", "High")</f>
        <v>Low</v>
      </c>
      <c r="V3036">
        <v>3</v>
      </c>
      <c r="W3036" t="s">
        <v>23</v>
      </c>
      <c r="X3036" s="1" t="s">
        <v>23</v>
      </c>
      <c r="Y3036">
        <f>IF(Append1[[#This Row],[churn]]="yes", 1,0)</f>
        <v>0</v>
      </c>
      <c r="Z3036" t="str">
        <f>IF(Append1[[#This Row],[total_eve_charge]]&lt;=15,"Low",
IF(Append1[[#This Row],[total_eve_charge]]&lt;=19,"Medium","High"))</f>
        <v>High</v>
      </c>
      <c r="AA3036" s="1" t="str">
        <f>IF(Append1[[#This Row],[total_day_charge]]&gt;30,"Heavy User",
IF(Append1[[#This Row],[total_eve_charge]]&gt;20,"Evening User",
IF(Append1[[#This Row],[total_night_charge]]&gt;10,"Night User","Low User")))</f>
        <v>Heavy User</v>
      </c>
    </row>
    <row r="3037" spans="1:27" hidden="1" x14ac:dyDescent="0.3">
      <c r="A3037">
        <v>2286</v>
      </c>
      <c r="B3037" s="1" t="s">
        <v>38</v>
      </c>
      <c r="C3037">
        <v>125</v>
      </c>
      <c r="D3037" s="1" t="s">
        <v>22</v>
      </c>
      <c r="E3037" s="1">
        <v>0</v>
      </c>
      <c r="F3037" s="1" t="s">
        <v>23</v>
      </c>
      <c r="G3037">
        <v>0</v>
      </c>
      <c r="H3037" t="str">
        <f>IF(Append1[[#This Row],[number_vmail_messages]]&lt;=10, "Low",
IF(Append1[[#This Row],[number_vmail_messages]]&lt;=25, "Medium", "High"))</f>
        <v>Low</v>
      </c>
      <c r="I3037">
        <v>240.7</v>
      </c>
      <c r="J3037">
        <v>82</v>
      </c>
      <c r="K3037">
        <v>40.92</v>
      </c>
      <c r="L3037">
        <v>269.39999999999998</v>
      </c>
      <c r="M3037">
        <v>85</v>
      </c>
      <c r="N3037">
        <v>22.9</v>
      </c>
      <c r="O3037">
        <v>187.1</v>
      </c>
      <c r="P3037">
        <v>74</v>
      </c>
      <c r="Q3037">
        <v>8.42</v>
      </c>
      <c r="R3037">
        <v>10.1</v>
      </c>
      <c r="S3037">
        <v>3</v>
      </c>
      <c r="T3037">
        <v>2.73</v>
      </c>
      <c r="U3037" t="str">
        <f>IF(Append1[[#This Row],[total_intl_charge]] &lt;= MEDIAN(Append1[total_intl_charge]), "Low", "High")</f>
        <v>Low</v>
      </c>
      <c r="V3037">
        <v>0</v>
      </c>
      <c r="W3037" t="s">
        <v>24</v>
      </c>
      <c r="X3037" s="1" t="s">
        <v>23</v>
      </c>
      <c r="Y3037">
        <f>IF(Append1[[#This Row],[churn]]="yes", 1,0)</f>
        <v>1</v>
      </c>
      <c r="Z3037" t="str">
        <f>IF(Append1[[#This Row],[total_eve_charge]]&lt;=15,"Low",
IF(Append1[[#This Row],[total_eve_charge]]&lt;=19,"Medium","High"))</f>
        <v>High</v>
      </c>
      <c r="AA3037" s="1" t="str">
        <f>IF(Append1[[#This Row],[total_day_charge]]&gt;30,"Heavy User",
IF(Append1[[#This Row],[total_eve_charge]]&gt;20,"Evening User",
IF(Append1[[#This Row],[total_night_charge]]&gt;10,"Night User","Low User")))</f>
        <v>Heavy User</v>
      </c>
    </row>
    <row r="3038" spans="1:27" hidden="1" x14ac:dyDescent="0.3">
      <c r="A3038">
        <v>2287</v>
      </c>
      <c r="B3038" s="1" t="s">
        <v>37</v>
      </c>
      <c r="C3038">
        <v>72</v>
      </c>
      <c r="D3038" s="1" t="s">
        <v>32</v>
      </c>
      <c r="E3038" s="1">
        <v>0</v>
      </c>
      <c r="F3038" s="1" t="s">
        <v>23</v>
      </c>
      <c r="G3038">
        <v>0</v>
      </c>
      <c r="H3038" t="str">
        <f>IF(Append1[[#This Row],[number_vmail_messages]]&lt;=10, "Low",
IF(Append1[[#This Row],[number_vmail_messages]]&lt;=25, "Medium", "High"))</f>
        <v>Low</v>
      </c>
      <c r="I3038">
        <v>179.9</v>
      </c>
      <c r="J3038">
        <v>113</v>
      </c>
      <c r="K3038">
        <v>30.58</v>
      </c>
      <c r="L3038">
        <v>149.80000000000001</v>
      </c>
      <c r="M3038">
        <v>112</v>
      </c>
      <c r="N3038">
        <v>12.73</v>
      </c>
      <c r="O3038">
        <v>168.2</v>
      </c>
      <c r="P3038">
        <v>79</v>
      </c>
      <c r="Q3038">
        <v>7.57</v>
      </c>
      <c r="R3038">
        <v>9.8000000000000007</v>
      </c>
      <c r="S3038">
        <v>7</v>
      </c>
      <c r="T3038">
        <v>2.65</v>
      </c>
      <c r="U3038" t="str">
        <f>IF(Append1[[#This Row],[total_intl_charge]] &lt;= MEDIAN(Append1[total_intl_charge]), "Low", "High")</f>
        <v>Low</v>
      </c>
      <c r="V3038">
        <v>2</v>
      </c>
      <c r="W3038" t="s">
        <v>23</v>
      </c>
      <c r="X3038" s="1" t="s">
        <v>23</v>
      </c>
      <c r="Y3038">
        <f>IF(Append1[[#This Row],[churn]]="yes", 1,0)</f>
        <v>0</v>
      </c>
      <c r="Z3038" t="str">
        <f>IF(Append1[[#This Row],[total_eve_charge]]&lt;=15,"Low",
IF(Append1[[#This Row],[total_eve_charge]]&lt;=19,"Medium","High"))</f>
        <v>Low</v>
      </c>
      <c r="AA3038" s="1" t="str">
        <f>IF(Append1[[#This Row],[total_day_charge]]&gt;30,"Heavy User",
IF(Append1[[#This Row],[total_eve_charge]]&gt;20,"Evening User",
IF(Append1[[#This Row],[total_night_charge]]&gt;10,"Night User","Low User")))</f>
        <v>Heavy User</v>
      </c>
    </row>
    <row r="3039" spans="1:27" hidden="1" x14ac:dyDescent="0.3">
      <c r="A3039">
        <v>2288</v>
      </c>
      <c r="B3039" s="1" t="s">
        <v>42</v>
      </c>
      <c r="C3039">
        <v>145</v>
      </c>
      <c r="D3039" s="1" t="s">
        <v>22</v>
      </c>
      <c r="E3039" s="1">
        <v>0</v>
      </c>
      <c r="F3039" s="1" t="s">
        <v>23</v>
      </c>
      <c r="G3039">
        <v>0</v>
      </c>
      <c r="H3039" t="str">
        <f>IF(Append1[[#This Row],[number_vmail_messages]]&lt;=10, "Low",
IF(Append1[[#This Row],[number_vmail_messages]]&lt;=25, "Medium", "High"))</f>
        <v>Low</v>
      </c>
      <c r="I3039">
        <v>175.8</v>
      </c>
      <c r="J3039">
        <v>89</v>
      </c>
      <c r="K3039">
        <v>29.89</v>
      </c>
      <c r="L3039">
        <v>274.3</v>
      </c>
      <c r="M3039">
        <v>119</v>
      </c>
      <c r="N3039">
        <v>23.32</v>
      </c>
      <c r="O3039">
        <v>226.6</v>
      </c>
      <c r="P3039">
        <v>69</v>
      </c>
      <c r="Q3039">
        <v>10.199999999999999</v>
      </c>
      <c r="R3039">
        <v>12.4</v>
      </c>
      <c r="S3039">
        <v>4</v>
      </c>
      <c r="T3039">
        <v>3.35</v>
      </c>
      <c r="U3039" t="str">
        <f>IF(Append1[[#This Row],[total_intl_charge]] &lt;= MEDIAN(Append1[total_intl_charge]), "Low", "High")</f>
        <v>High</v>
      </c>
      <c r="V3039">
        <v>1</v>
      </c>
      <c r="W3039" t="s">
        <v>23</v>
      </c>
      <c r="X3039" s="1" t="s">
        <v>23</v>
      </c>
      <c r="Y3039">
        <f>IF(Append1[[#This Row],[churn]]="yes", 1,0)</f>
        <v>0</v>
      </c>
      <c r="Z3039" t="str">
        <f>IF(Append1[[#This Row],[total_eve_charge]]&lt;=15,"Low",
IF(Append1[[#This Row],[total_eve_charge]]&lt;=19,"Medium","High"))</f>
        <v>High</v>
      </c>
      <c r="AA3039" s="1" t="str">
        <f>IF(Append1[[#This Row],[total_day_charge]]&gt;30,"Heavy User",
IF(Append1[[#This Row],[total_eve_charge]]&gt;20,"Evening User",
IF(Append1[[#This Row],[total_night_charge]]&gt;10,"Night User","Low User")))</f>
        <v>Evening User</v>
      </c>
    </row>
    <row r="3040" spans="1:27" hidden="1" x14ac:dyDescent="0.3">
      <c r="A3040">
        <v>2289</v>
      </c>
      <c r="B3040" s="1" t="s">
        <v>25</v>
      </c>
      <c r="C3040">
        <v>136</v>
      </c>
      <c r="D3040" s="1" t="s">
        <v>26</v>
      </c>
      <c r="E3040" s="1">
        <v>0</v>
      </c>
      <c r="F3040" s="1" t="s">
        <v>23</v>
      </c>
      <c r="G3040">
        <v>0</v>
      </c>
      <c r="H3040" t="str">
        <f>IF(Append1[[#This Row],[number_vmail_messages]]&lt;=10, "Low",
IF(Append1[[#This Row],[number_vmail_messages]]&lt;=25, "Medium", "High"))</f>
        <v>Low</v>
      </c>
      <c r="I3040">
        <v>109.4</v>
      </c>
      <c r="J3040">
        <v>91</v>
      </c>
      <c r="K3040">
        <v>18.600000000000001</v>
      </c>
      <c r="L3040">
        <v>207.5</v>
      </c>
      <c r="M3040">
        <v>111</v>
      </c>
      <c r="N3040">
        <v>17.64</v>
      </c>
      <c r="O3040">
        <v>135</v>
      </c>
      <c r="P3040">
        <v>107</v>
      </c>
      <c r="Q3040">
        <v>6.08</v>
      </c>
      <c r="R3040">
        <v>11.6</v>
      </c>
      <c r="S3040">
        <v>5</v>
      </c>
      <c r="T3040">
        <v>3.13</v>
      </c>
      <c r="U3040" t="str">
        <f>IF(Append1[[#This Row],[total_intl_charge]] &lt;= MEDIAN(Append1[total_intl_charge]), "Low", "High")</f>
        <v>High</v>
      </c>
      <c r="V3040">
        <v>0</v>
      </c>
      <c r="W3040" t="s">
        <v>23</v>
      </c>
      <c r="X3040" s="1" t="s">
        <v>23</v>
      </c>
      <c r="Y3040">
        <f>IF(Append1[[#This Row],[churn]]="yes", 1,0)</f>
        <v>0</v>
      </c>
      <c r="Z3040" t="str">
        <f>IF(Append1[[#This Row],[total_eve_charge]]&lt;=15,"Low",
IF(Append1[[#This Row],[total_eve_charge]]&lt;=19,"Medium","High"))</f>
        <v>Medium</v>
      </c>
      <c r="AA3040" s="1" t="str">
        <f>IF(Append1[[#This Row],[total_day_charge]]&gt;30,"Heavy User",
IF(Append1[[#This Row],[total_eve_charge]]&gt;20,"Evening User",
IF(Append1[[#This Row],[total_night_charge]]&gt;10,"Night User","Low User")))</f>
        <v>Low User</v>
      </c>
    </row>
    <row r="3041" spans="1:27" hidden="1" x14ac:dyDescent="0.3">
      <c r="A3041">
        <v>2290</v>
      </c>
      <c r="B3041" s="1" t="s">
        <v>49</v>
      </c>
      <c r="C3041">
        <v>209</v>
      </c>
      <c r="D3041" s="1" t="s">
        <v>26</v>
      </c>
      <c r="E3041" s="1">
        <v>0</v>
      </c>
      <c r="F3041" s="1" t="s">
        <v>23</v>
      </c>
      <c r="G3041">
        <v>0</v>
      </c>
      <c r="H3041" t="str">
        <f>IF(Append1[[#This Row],[number_vmail_messages]]&lt;=10, "Low",
IF(Append1[[#This Row],[number_vmail_messages]]&lt;=25, "Medium", "High"))</f>
        <v>Low</v>
      </c>
      <c r="I3041">
        <v>255.1</v>
      </c>
      <c r="J3041">
        <v>124</v>
      </c>
      <c r="K3041">
        <v>43.37</v>
      </c>
      <c r="L3041">
        <v>230.6</v>
      </c>
      <c r="M3041">
        <v>110</v>
      </c>
      <c r="N3041">
        <v>19.600000000000001</v>
      </c>
      <c r="O3041">
        <v>218</v>
      </c>
      <c r="P3041">
        <v>69</v>
      </c>
      <c r="Q3041">
        <v>9.81</v>
      </c>
      <c r="R3041">
        <v>8.5</v>
      </c>
      <c r="S3041">
        <v>5</v>
      </c>
      <c r="T3041">
        <v>2.2999999999999998</v>
      </c>
      <c r="U3041" t="str">
        <f>IF(Append1[[#This Row],[total_intl_charge]] &lt;= MEDIAN(Append1[total_intl_charge]), "Low", "High")</f>
        <v>Low</v>
      </c>
      <c r="V3041">
        <v>3</v>
      </c>
      <c r="W3041" t="s">
        <v>24</v>
      </c>
      <c r="X3041" s="1" t="s">
        <v>23</v>
      </c>
      <c r="Y3041">
        <f>IF(Append1[[#This Row],[churn]]="yes", 1,0)</f>
        <v>1</v>
      </c>
      <c r="Z3041" t="str">
        <f>IF(Append1[[#This Row],[total_eve_charge]]&lt;=15,"Low",
IF(Append1[[#This Row],[total_eve_charge]]&lt;=19,"Medium","High"))</f>
        <v>High</v>
      </c>
      <c r="AA3041" s="1" t="str">
        <f>IF(Append1[[#This Row],[total_day_charge]]&gt;30,"Heavy User",
IF(Append1[[#This Row],[total_eve_charge]]&gt;20,"Evening User",
IF(Append1[[#This Row],[total_night_charge]]&gt;10,"Night User","Low User")))</f>
        <v>Heavy User</v>
      </c>
    </row>
    <row r="3042" spans="1:27" hidden="1" x14ac:dyDescent="0.3">
      <c r="A3042">
        <v>2291</v>
      </c>
      <c r="B3042" s="1" t="s">
        <v>37</v>
      </c>
      <c r="C3042">
        <v>66</v>
      </c>
      <c r="D3042" s="1" t="s">
        <v>22</v>
      </c>
      <c r="E3042" s="1">
        <v>1</v>
      </c>
      <c r="F3042" s="1" t="s">
        <v>23</v>
      </c>
      <c r="G3042">
        <v>0</v>
      </c>
      <c r="H3042" t="str">
        <f>IF(Append1[[#This Row],[number_vmail_messages]]&lt;=10, "Low",
IF(Append1[[#This Row],[number_vmail_messages]]&lt;=25, "Medium", "High"))</f>
        <v>Low</v>
      </c>
      <c r="I3042">
        <v>208.7</v>
      </c>
      <c r="J3042">
        <v>84</v>
      </c>
      <c r="K3042">
        <v>35.479999999999997</v>
      </c>
      <c r="L3042">
        <v>173.3</v>
      </c>
      <c r="M3042">
        <v>88</v>
      </c>
      <c r="N3042">
        <v>14.73</v>
      </c>
      <c r="O3042">
        <v>264.7</v>
      </c>
      <c r="P3042">
        <v>107</v>
      </c>
      <c r="Q3042">
        <v>11.91</v>
      </c>
      <c r="R3042">
        <v>8.3000000000000007</v>
      </c>
      <c r="S3042">
        <v>3</v>
      </c>
      <c r="T3042">
        <v>2.2400000000000002</v>
      </c>
      <c r="U3042" t="str">
        <f>IF(Append1[[#This Row],[total_intl_charge]] &lt;= MEDIAN(Append1[total_intl_charge]), "Low", "High")</f>
        <v>Low</v>
      </c>
      <c r="V3042">
        <v>3</v>
      </c>
      <c r="W3042" t="s">
        <v>23</v>
      </c>
      <c r="X3042" s="1" t="s">
        <v>24</v>
      </c>
      <c r="Y3042">
        <f>IF(Append1[[#This Row],[churn]]="yes", 1,0)</f>
        <v>0</v>
      </c>
      <c r="Z3042" t="str">
        <f>IF(Append1[[#This Row],[total_eve_charge]]&lt;=15,"Low",
IF(Append1[[#This Row],[total_eve_charge]]&lt;=19,"Medium","High"))</f>
        <v>Low</v>
      </c>
      <c r="AA3042" s="1" t="str">
        <f>IF(Append1[[#This Row],[total_day_charge]]&gt;30,"Heavy User",
IF(Append1[[#This Row],[total_eve_charge]]&gt;20,"Evening User",
IF(Append1[[#This Row],[total_night_charge]]&gt;10,"Night User","Low User")))</f>
        <v>Heavy User</v>
      </c>
    </row>
    <row r="3043" spans="1:27" x14ac:dyDescent="0.3">
      <c r="A3043">
        <v>2292</v>
      </c>
      <c r="B3043" s="1" t="s">
        <v>28</v>
      </c>
      <c r="C3043">
        <v>152</v>
      </c>
      <c r="D3043" s="1" t="s">
        <v>26</v>
      </c>
      <c r="E3043" s="1">
        <v>0</v>
      </c>
      <c r="F3043" s="1" t="s">
        <v>24</v>
      </c>
      <c r="G3043">
        <v>20</v>
      </c>
      <c r="H3043" t="str">
        <f>IF(Append1[[#This Row],[number_vmail_messages]]&lt;=10, "Low",
IF(Append1[[#This Row],[number_vmail_messages]]&lt;=25, "Medium", "High"))</f>
        <v>Medium</v>
      </c>
      <c r="I3043">
        <v>214.6</v>
      </c>
      <c r="J3043">
        <v>108</v>
      </c>
      <c r="K3043">
        <v>36.479999999999997</v>
      </c>
      <c r="L3043">
        <v>96.6</v>
      </c>
      <c r="M3043">
        <v>82</v>
      </c>
      <c r="N3043">
        <v>8.2100000000000009</v>
      </c>
      <c r="O3043">
        <v>170.7</v>
      </c>
      <c r="P3043">
        <v>145</v>
      </c>
      <c r="Q3043">
        <v>7.68</v>
      </c>
      <c r="R3043">
        <v>7.9</v>
      </c>
      <c r="S3043">
        <v>5</v>
      </c>
      <c r="T3043">
        <v>2.13</v>
      </c>
      <c r="U3043" t="str">
        <f>IF(Append1[[#This Row],[total_intl_charge]] &lt;= MEDIAN(Append1[total_intl_charge]), "Low", "High")</f>
        <v>Low</v>
      </c>
      <c r="V3043">
        <v>1</v>
      </c>
      <c r="W3043" t="s">
        <v>23</v>
      </c>
      <c r="X3043" s="1" t="s">
        <v>23</v>
      </c>
      <c r="Y3043">
        <f>IF(Append1[[#This Row],[churn]]="yes", 1,0)</f>
        <v>0</v>
      </c>
      <c r="Z3043" t="str">
        <f>IF(Append1[[#This Row],[total_eve_charge]]&lt;=15,"Low",
IF(Append1[[#This Row],[total_eve_charge]]&lt;=19,"Medium","High"))</f>
        <v>Low</v>
      </c>
      <c r="AA3043" s="1" t="str">
        <f>IF(Append1[[#This Row],[total_day_charge]]&gt;30,"Heavy User",
IF(Append1[[#This Row],[total_eve_charge]]&gt;20,"Evening User",
IF(Append1[[#This Row],[total_night_charge]]&gt;10,"Night User","Low User")))</f>
        <v>Heavy User</v>
      </c>
    </row>
    <row r="3044" spans="1:27" hidden="1" x14ac:dyDescent="0.3">
      <c r="A3044">
        <v>2293</v>
      </c>
      <c r="B3044" s="1" t="s">
        <v>60</v>
      </c>
      <c r="C3044">
        <v>162</v>
      </c>
      <c r="D3044" s="1" t="s">
        <v>32</v>
      </c>
      <c r="E3044" s="1">
        <v>0</v>
      </c>
      <c r="F3044" s="1" t="s">
        <v>23</v>
      </c>
      <c r="G3044">
        <v>0</v>
      </c>
      <c r="H3044" t="str">
        <f>IF(Append1[[#This Row],[number_vmail_messages]]&lt;=10, "Low",
IF(Append1[[#This Row],[number_vmail_messages]]&lt;=25, "Medium", "High"))</f>
        <v>Low</v>
      </c>
      <c r="I3044">
        <v>49.2</v>
      </c>
      <c r="J3044">
        <v>121</v>
      </c>
      <c r="K3044">
        <v>8.36</v>
      </c>
      <c r="L3044">
        <v>143.9</v>
      </c>
      <c r="M3044">
        <v>136</v>
      </c>
      <c r="N3044">
        <v>12.23</v>
      </c>
      <c r="O3044">
        <v>203</v>
      </c>
      <c r="P3044">
        <v>97</v>
      </c>
      <c r="Q3044">
        <v>9.14</v>
      </c>
      <c r="R3044">
        <v>12.1</v>
      </c>
      <c r="S3044">
        <v>13</v>
      </c>
      <c r="T3044">
        <v>3.27</v>
      </c>
      <c r="U3044" t="str">
        <f>IF(Append1[[#This Row],[total_intl_charge]] &lt;= MEDIAN(Append1[total_intl_charge]), "Low", "High")</f>
        <v>High</v>
      </c>
      <c r="V3044">
        <v>1</v>
      </c>
      <c r="W3044" t="s">
        <v>23</v>
      </c>
      <c r="X3044" s="1" t="s">
        <v>23</v>
      </c>
      <c r="Y3044">
        <f>IF(Append1[[#This Row],[churn]]="yes", 1,0)</f>
        <v>0</v>
      </c>
      <c r="Z3044" t="str">
        <f>IF(Append1[[#This Row],[total_eve_charge]]&lt;=15,"Low",
IF(Append1[[#This Row],[total_eve_charge]]&lt;=19,"Medium","High"))</f>
        <v>Low</v>
      </c>
      <c r="AA3044" s="1" t="str">
        <f>IF(Append1[[#This Row],[total_day_charge]]&gt;30,"Heavy User",
IF(Append1[[#This Row],[total_eve_charge]]&gt;20,"Evening User",
IF(Append1[[#This Row],[total_night_charge]]&gt;10,"Night User","Low User")))</f>
        <v>Low User</v>
      </c>
    </row>
    <row r="3045" spans="1:27" hidden="1" x14ac:dyDescent="0.3">
      <c r="A3045">
        <v>2294</v>
      </c>
      <c r="B3045" s="1" t="s">
        <v>64</v>
      </c>
      <c r="C3045">
        <v>72</v>
      </c>
      <c r="D3045" s="1" t="s">
        <v>26</v>
      </c>
      <c r="E3045" s="1">
        <v>0</v>
      </c>
      <c r="F3045" s="1" t="s">
        <v>23</v>
      </c>
      <c r="G3045">
        <v>0</v>
      </c>
      <c r="H3045" t="str">
        <f>IF(Append1[[#This Row],[number_vmail_messages]]&lt;=10, "Low",
IF(Append1[[#This Row],[number_vmail_messages]]&lt;=25, "Medium", "High"))</f>
        <v>Low</v>
      </c>
      <c r="I3045">
        <v>141.30000000000001</v>
      </c>
      <c r="J3045">
        <v>133</v>
      </c>
      <c r="K3045">
        <v>24.02</v>
      </c>
      <c r="L3045">
        <v>134.9</v>
      </c>
      <c r="M3045">
        <v>96</v>
      </c>
      <c r="N3045">
        <v>11.47</v>
      </c>
      <c r="O3045">
        <v>227.5</v>
      </c>
      <c r="P3045">
        <v>97</v>
      </c>
      <c r="Q3045">
        <v>10.24</v>
      </c>
      <c r="R3045">
        <v>11.2</v>
      </c>
      <c r="S3045">
        <v>3</v>
      </c>
      <c r="T3045">
        <v>3.02</v>
      </c>
      <c r="U3045" t="str">
        <f>IF(Append1[[#This Row],[total_intl_charge]] &lt;= MEDIAN(Append1[total_intl_charge]), "Low", "High")</f>
        <v>High</v>
      </c>
      <c r="V3045">
        <v>2</v>
      </c>
      <c r="W3045" t="s">
        <v>23</v>
      </c>
      <c r="X3045" s="1" t="s">
        <v>23</v>
      </c>
      <c r="Y3045">
        <f>IF(Append1[[#This Row],[churn]]="yes", 1,0)</f>
        <v>0</v>
      </c>
      <c r="Z3045" t="str">
        <f>IF(Append1[[#This Row],[total_eve_charge]]&lt;=15,"Low",
IF(Append1[[#This Row],[total_eve_charge]]&lt;=19,"Medium","High"))</f>
        <v>Low</v>
      </c>
      <c r="AA3045" s="1" t="str">
        <f>IF(Append1[[#This Row],[total_day_charge]]&gt;30,"Heavy User",
IF(Append1[[#This Row],[total_eve_charge]]&gt;20,"Evening User",
IF(Append1[[#This Row],[total_night_charge]]&gt;10,"Night User","Low User")))</f>
        <v>Night User</v>
      </c>
    </row>
    <row r="3046" spans="1:27" hidden="1" x14ac:dyDescent="0.3">
      <c r="A3046">
        <v>2295</v>
      </c>
      <c r="B3046" s="1" t="s">
        <v>73</v>
      </c>
      <c r="C3046">
        <v>101</v>
      </c>
      <c r="D3046" s="1" t="s">
        <v>22</v>
      </c>
      <c r="E3046" s="1">
        <v>0</v>
      </c>
      <c r="F3046" s="1" t="s">
        <v>23</v>
      </c>
      <c r="G3046">
        <v>0</v>
      </c>
      <c r="H3046" t="str">
        <f>IF(Append1[[#This Row],[number_vmail_messages]]&lt;=10, "Low",
IF(Append1[[#This Row],[number_vmail_messages]]&lt;=25, "Medium", "High"))</f>
        <v>Low</v>
      </c>
      <c r="I3046">
        <v>253.2</v>
      </c>
      <c r="J3046">
        <v>89</v>
      </c>
      <c r="K3046">
        <v>43.04</v>
      </c>
      <c r="L3046">
        <v>237.9</v>
      </c>
      <c r="M3046">
        <v>114</v>
      </c>
      <c r="N3046">
        <v>20.22</v>
      </c>
      <c r="O3046">
        <v>154.30000000000001</v>
      </c>
      <c r="P3046">
        <v>85</v>
      </c>
      <c r="Q3046">
        <v>6.94</v>
      </c>
      <c r="R3046">
        <v>9.6999999999999993</v>
      </c>
      <c r="S3046">
        <v>7</v>
      </c>
      <c r="T3046">
        <v>2.62</v>
      </c>
      <c r="U3046" t="str">
        <f>IF(Append1[[#This Row],[total_intl_charge]] &lt;= MEDIAN(Append1[total_intl_charge]), "Low", "High")</f>
        <v>Low</v>
      </c>
      <c r="V3046">
        <v>4</v>
      </c>
      <c r="W3046" t="s">
        <v>23</v>
      </c>
      <c r="X3046" s="1" t="s">
        <v>23</v>
      </c>
      <c r="Y3046">
        <f>IF(Append1[[#This Row],[churn]]="yes", 1,0)</f>
        <v>0</v>
      </c>
      <c r="Z3046" t="str">
        <f>IF(Append1[[#This Row],[total_eve_charge]]&lt;=15,"Low",
IF(Append1[[#This Row],[total_eve_charge]]&lt;=19,"Medium","High"))</f>
        <v>High</v>
      </c>
      <c r="AA3046" s="1" t="str">
        <f>IF(Append1[[#This Row],[total_day_charge]]&gt;30,"Heavy User",
IF(Append1[[#This Row],[total_eve_charge]]&gt;20,"Evening User",
IF(Append1[[#This Row],[total_night_charge]]&gt;10,"Night User","Low User")))</f>
        <v>Heavy User</v>
      </c>
    </row>
    <row r="3047" spans="1:27" hidden="1" x14ac:dyDescent="0.3">
      <c r="A3047">
        <v>2296</v>
      </c>
      <c r="B3047" s="1" t="s">
        <v>71</v>
      </c>
      <c r="C3047">
        <v>125</v>
      </c>
      <c r="D3047" s="1" t="s">
        <v>22</v>
      </c>
      <c r="E3047" s="1">
        <v>0</v>
      </c>
      <c r="F3047" s="1" t="s">
        <v>23</v>
      </c>
      <c r="G3047">
        <v>0</v>
      </c>
      <c r="H3047" t="str">
        <f>IF(Append1[[#This Row],[number_vmail_messages]]&lt;=10, "Low",
IF(Append1[[#This Row],[number_vmail_messages]]&lt;=25, "Medium", "High"))</f>
        <v>Low</v>
      </c>
      <c r="I3047">
        <v>206</v>
      </c>
      <c r="J3047">
        <v>128</v>
      </c>
      <c r="K3047">
        <v>35.020000000000003</v>
      </c>
      <c r="L3047">
        <v>198.1</v>
      </c>
      <c r="M3047">
        <v>71</v>
      </c>
      <c r="N3047">
        <v>16.84</v>
      </c>
      <c r="O3047">
        <v>135.9</v>
      </c>
      <c r="P3047">
        <v>116</v>
      </c>
      <c r="Q3047">
        <v>6.12</v>
      </c>
      <c r="R3047">
        <v>13.2</v>
      </c>
      <c r="S3047">
        <v>3</v>
      </c>
      <c r="T3047">
        <v>3.56</v>
      </c>
      <c r="U3047" t="str">
        <f>IF(Append1[[#This Row],[total_intl_charge]] &lt;= MEDIAN(Append1[total_intl_charge]), "Low", "High")</f>
        <v>High</v>
      </c>
      <c r="V3047">
        <v>0</v>
      </c>
      <c r="W3047" t="s">
        <v>23</v>
      </c>
      <c r="X3047" s="1" t="s">
        <v>23</v>
      </c>
      <c r="Y3047">
        <f>IF(Append1[[#This Row],[churn]]="yes", 1,0)</f>
        <v>0</v>
      </c>
      <c r="Z3047" t="str">
        <f>IF(Append1[[#This Row],[total_eve_charge]]&lt;=15,"Low",
IF(Append1[[#This Row],[total_eve_charge]]&lt;=19,"Medium","High"))</f>
        <v>Medium</v>
      </c>
      <c r="AA3047" s="1" t="str">
        <f>IF(Append1[[#This Row],[total_day_charge]]&gt;30,"Heavy User",
IF(Append1[[#This Row],[total_eve_charge]]&gt;20,"Evening User",
IF(Append1[[#This Row],[total_night_charge]]&gt;10,"Night User","Low User")))</f>
        <v>Heavy User</v>
      </c>
    </row>
    <row r="3048" spans="1:27" x14ac:dyDescent="0.3">
      <c r="A3048">
        <v>2297</v>
      </c>
      <c r="B3048" s="1" t="s">
        <v>65</v>
      </c>
      <c r="C3048">
        <v>193</v>
      </c>
      <c r="D3048" s="1" t="s">
        <v>22</v>
      </c>
      <c r="E3048" s="1">
        <v>0</v>
      </c>
      <c r="F3048" s="1" t="s">
        <v>24</v>
      </c>
      <c r="G3048">
        <v>31</v>
      </c>
      <c r="H3048" t="str">
        <f>IF(Append1[[#This Row],[number_vmail_messages]]&lt;=10, "Low",
IF(Append1[[#This Row],[number_vmail_messages]]&lt;=25, "Medium", "High"))</f>
        <v>High</v>
      </c>
      <c r="I3048">
        <v>71.2</v>
      </c>
      <c r="J3048">
        <v>58</v>
      </c>
      <c r="K3048">
        <v>12.1</v>
      </c>
      <c r="L3048">
        <v>124.7</v>
      </c>
      <c r="M3048">
        <v>105</v>
      </c>
      <c r="N3048">
        <v>10.6</v>
      </c>
      <c r="O3048">
        <v>155.5</v>
      </c>
      <c r="P3048">
        <v>108</v>
      </c>
      <c r="Q3048">
        <v>7</v>
      </c>
      <c r="R3048">
        <v>11.7</v>
      </c>
      <c r="S3048">
        <v>3</v>
      </c>
      <c r="T3048">
        <v>3.16</v>
      </c>
      <c r="U3048" t="str">
        <f>IF(Append1[[#This Row],[total_intl_charge]] &lt;= MEDIAN(Append1[total_intl_charge]), "Low", "High")</f>
        <v>High</v>
      </c>
      <c r="V3048">
        <v>0</v>
      </c>
      <c r="W3048" t="s">
        <v>23</v>
      </c>
      <c r="X3048" s="1" t="s">
        <v>23</v>
      </c>
      <c r="Y3048">
        <f>IF(Append1[[#This Row],[churn]]="yes", 1,0)</f>
        <v>0</v>
      </c>
      <c r="Z3048" t="str">
        <f>IF(Append1[[#This Row],[total_eve_charge]]&lt;=15,"Low",
IF(Append1[[#This Row],[total_eve_charge]]&lt;=19,"Medium","High"))</f>
        <v>Low</v>
      </c>
      <c r="AA3048" s="1" t="str">
        <f>IF(Append1[[#This Row],[total_day_charge]]&gt;30,"Heavy User",
IF(Append1[[#This Row],[total_eve_charge]]&gt;20,"Evening User",
IF(Append1[[#This Row],[total_night_charge]]&gt;10,"Night User","Low User")))</f>
        <v>Low User</v>
      </c>
    </row>
    <row r="3049" spans="1:27" hidden="1" x14ac:dyDescent="0.3">
      <c r="A3049">
        <v>2298</v>
      </c>
      <c r="B3049" s="1" t="s">
        <v>71</v>
      </c>
      <c r="C3049">
        <v>63</v>
      </c>
      <c r="D3049" s="1" t="s">
        <v>26</v>
      </c>
      <c r="E3049" s="1">
        <v>0</v>
      </c>
      <c r="F3049" s="1" t="s">
        <v>23</v>
      </c>
      <c r="G3049">
        <v>0</v>
      </c>
      <c r="H3049" t="str">
        <f>IF(Append1[[#This Row],[number_vmail_messages]]&lt;=10, "Low",
IF(Append1[[#This Row],[number_vmail_messages]]&lt;=25, "Medium", "High"))</f>
        <v>Low</v>
      </c>
      <c r="I3049">
        <v>261.8</v>
      </c>
      <c r="J3049">
        <v>69</v>
      </c>
      <c r="K3049">
        <v>44.51</v>
      </c>
      <c r="L3049">
        <v>245</v>
      </c>
      <c r="M3049">
        <v>135</v>
      </c>
      <c r="N3049">
        <v>20.83</v>
      </c>
      <c r="O3049">
        <v>202.1</v>
      </c>
      <c r="P3049">
        <v>94</v>
      </c>
      <c r="Q3049">
        <v>9.09</v>
      </c>
      <c r="R3049">
        <v>14.7</v>
      </c>
      <c r="S3049">
        <v>4</v>
      </c>
      <c r="T3049">
        <v>3.97</v>
      </c>
      <c r="U3049" t="str">
        <f>IF(Append1[[#This Row],[total_intl_charge]] &lt;= MEDIAN(Append1[total_intl_charge]), "Low", "High")</f>
        <v>High</v>
      </c>
      <c r="V3049">
        <v>0</v>
      </c>
      <c r="W3049" t="s">
        <v>24</v>
      </c>
      <c r="X3049" s="1" t="s">
        <v>23</v>
      </c>
      <c r="Y3049">
        <f>IF(Append1[[#This Row],[churn]]="yes", 1,0)</f>
        <v>1</v>
      </c>
      <c r="Z3049" t="str">
        <f>IF(Append1[[#This Row],[total_eve_charge]]&lt;=15,"Low",
IF(Append1[[#This Row],[total_eve_charge]]&lt;=19,"Medium","High"))</f>
        <v>High</v>
      </c>
      <c r="AA3049" s="1" t="str">
        <f>IF(Append1[[#This Row],[total_day_charge]]&gt;30,"Heavy User",
IF(Append1[[#This Row],[total_eve_charge]]&gt;20,"Evening User",
IF(Append1[[#This Row],[total_night_charge]]&gt;10,"Night User","Low User")))</f>
        <v>Heavy User</v>
      </c>
    </row>
    <row r="3050" spans="1:27" hidden="1" x14ac:dyDescent="0.3">
      <c r="A3050">
        <v>2299</v>
      </c>
      <c r="B3050" s="1" t="s">
        <v>29</v>
      </c>
      <c r="C3050">
        <v>124</v>
      </c>
      <c r="D3050" s="1" t="s">
        <v>26</v>
      </c>
      <c r="E3050" s="1">
        <v>0</v>
      </c>
      <c r="F3050" s="1" t="s">
        <v>23</v>
      </c>
      <c r="G3050">
        <v>0</v>
      </c>
      <c r="H3050" t="str">
        <f>IF(Append1[[#This Row],[number_vmail_messages]]&lt;=10, "Low",
IF(Append1[[#This Row],[number_vmail_messages]]&lt;=25, "Medium", "High"))</f>
        <v>Low</v>
      </c>
      <c r="I3050">
        <v>191.3</v>
      </c>
      <c r="J3050">
        <v>134</v>
      </c>
      <c r="K3050">
        <v>32.520000000000003</v>
      </c>
      <c r="L3050">
        <v>261.5</v>
      </c>
      <c r="M3050">
        <v>113</v>
      </c>
      <c r="N3050">
        <v>22.23</v>
      </c>
      <c r="O3050">
        <v>182.3</v>
      </c>
      <c r="P3050">
        <v>111</v>
      </c>
      <c r="Q3050">
        <v>8.1999999999999993</v>
      </c>
      <c r="R3050">
        <v>10</v>
      </c>
      <c r="S3050">
        <v>3</v>
      </c>
      <c r="T3050">
        <v>2.7</v>
      </c>
      <c r="U3050" t="str">
        <f>IF(Append1[[#This Row],[total_intl_charge]] &lt;= MEDIAN(Append1[total_intl_charge]), "Low", "High")</f>
        <v>Low</v>
      </c>
      <c r="V3050">
        <v>1</v>
      </c>
      <c r="W3050" t="s">
        <v>23</v>
      </c>
      <c r="X3050" s="1" t="s">
        <v>23</v>
      </c>
      <c r="Y3050">
        <f>IF(Append1[[#This Row],[churn]]="yes", 1,0)</f>
        <v>0</v>
      </c>
      <c r="Z3050" t="str">
        <f>IF(Append1[[#This Row],[total_eve_charge]]&lt;=15,"Low",
IF(Append1[[#This Row],[total_eve_charge]]&lt;=19,"Medium","High"))</f>
        <v>High</v>
      </c>
      <c r="AA3050" s="1" t="str">
        <f>IF(Append1[[#This Row],[total_day_charge]]&gt;30,"Heavy User",
IF(Append1[[#This Row],[total_eve_charge]]&gt;20,"Evening User",
IF(Append1[[#This Row],[total_night_charge]]&gt;10,"Night User","Low User")))</f>
        <v>Heavy User</v>
      </c>
    </row>
    <row r="3051" spans="1:27" hidden="1" x14ac:dyDescent="0.3">
      <c r="A3051">
        <v>2300</v>
      </c>
      <c r="B3051" s="1" t="s">
        <v>69</v>
      </c>
      <c r="C3051">
        <v>144</v>
      </c>
      <c r="D3051" s="1" t="s">
        <v>22</v>
      </c>
      <c r="E3051" s="1">
        <v>0</v>
      </c>
      <c r="F3051" s="1" t="s">
        <v>23</v>
      </c>
      <c r="G3051">
        <v>0</v>
      </c>
      <c r="H3051" t="str">
        <f>IF(Append1[[#This Row],[number_vmail_messages]]&lt;=10, "Low",
IF(Append1[[#This Row],[number_vmail_messages]]&lt;=25, "Medium", "High"))</f>
        <v>Low</v>
      </c>
      <c r="I3051">
        <v>133.30000000000001</v>
      </c>
      <c r="J3051">
        <v>101</v>
      </c>
      <c r="K3051">
        <v>22.66</v>
      </c>
      <c r="L3051">
        <v>255.5</v>
      </c>
      <c r="M3051">
        <v>127</v>
      </c>
      <c r="N3051">
        <v>21.72</v>
      </c>
      <c r="O3051">
        <v>228.6</v>
      </c>
      <c r="P3051">
        <v>68</v>
      </c>
      <c r="Q3051">
        <v>10.29</v>
      </c>
      <c r="R3051">
        <v>11.6</v>
      </c>
      <c r="S3051">
        <v>2</v>
      </c>
      <c r="T3051">
        <v>3.13</v>
      </c>
      <c r="U3051" t="str">
        <f>IF(Append1[[#This Row],[total_intl_charge]] &lt;= MEDIAN(Append1[total_intl_charge]), "Low", "High")</f>
        <v>High</v>
      </c>
      <c r="V3051">
        <v>0</v>
      </c>
      <c r="W3051" t="s">
        <v>23</v>
      </c>
      <c r="X3051" s="1" t="s">
        <v>23</v>
      </c>
      <c r="Y3051">
        <f>IF(Append1[[#This Row],[churn]]="yes", 1,0)</f>
        <v>0</v>
      </c>
      <c r="Z3051" t="str">
        <f>IF(Append1[[#This Row],[total_eve_charge]]&lt;=15,"Low",
IF(Append1[[#This Row],[total_eve_charge]]&lt;=19,"Medium","High"))</f>
        <v>High</v>
      </c>
      <c r="AA3051" s="1" t="str">
        <f>IF(Append1[[#This Row],[total_day_charge]]&gt;30,"Heavy User",
IF(Append1[[#This Row],[total_eve_charge]]&gt;20,"Evening User",
IF(Append1[[#This Row],[total_night_charge]]&gt;10,"Night User","Low User")))</f>
        <v>Evening User</v>
      </c>
    </row>
    <row r="3052" spans="1:27" x14ac:dyDescent="0.3">
      <c r="A3052">
        <v>2301</v>
      </c>
      <c r="B3052" s="1" t="s">
        <v>52</v>
      </c>
      <c r="C3052">
        <v>116</v>
      </c>
      <c r="D3052" s="1" t="s">
        <v>32</v>
      </c>
      <c r="E3052" s="1">
        <v>0</v>
      </c>
      <c r="F3052" s="1" t="s">
        <v>24</v>
      </c>
      <c r="G3052">
        <v>24</v>
      </c>
      <c r="H3052" t="str">
        <f>IF(Append1[[#This Row],[number_vmail_messages]]&lt;=10, "Low",
IF(Append1[[#This Row],[number_vmail_messages]]&lt;=25, "Medium", "High"))</f>
        <v>Medium</v>
      </c>
      <c r="I3052">
        <v>183.6</v>
      </c>
      <c r="J3052">
        <v>138</v>
      </c>
      <c r="K3052">
        <v>31.21</v>
      </c>
      <c r="L3052">
        <v>203.8</v>
      </c>
      <c r="M3052">
        <v>90</v>
      </c>
      <c r="N3052">
        <v>17.32</v>
      </c>
      <c r="O3052">
        <v>166.9</v>
      </c>
      <c r="P3052">
        <v>89</v>
      </c>
      <c r="Q3052">
        <v>7.51</v>
      </c>
      <c r="R3052">
        <v>6</v>
      </c>
      <c r="S3052">
        <v>3</v>
      </c>
      <c r="T3052">
        <v>1.62</v>
      </c>
      <c r="U3052" t="str">
        <f>IF(Append1[[#This Row],[total_intl_charge]] &lt;= MEDIAN(Append1[total_intl_charge]), "Low", "High")</f>
        <v>Low</v>
      </c>
      <c r="V3052">
        <v>2</v>
      </c>
      <c r="W3052" t="s">
        <v>23</v>
      </c>
      <c r="X3052" s="1" t="s">
        <v>23</v>
      </c>
      <c r="Y3052">
        <f>IF(Append1[[#This Row],[churn]]="yes", 1,0)</f>
        <v>0</v>
      </c>
      <c r="Z3052" t="str">
        <f>IF(Append1[[#This Row],[total_eve_charge]]&lt;=15,"Low",
IF(Append1[[#This Row],[total_eve_charge]]&lt;=19,"Medium","High"))</f>
        <v>Medium</v>
      </c>
      <c r="AA3052" s="1" t="str">
        <f>IF(Append1[[#This Row],[total_day_charge]]&gt;30,"Heavy User",
IF(Append1[[#This Row],[total_eve_charge]]&gt;20,"Evening User",
IF(Append1[[#This Row],[total_night_charge]]&gt;10,"Night User","Low User")))</f>
        <v>Heavy User</v>
      </c>
    </row>
    <row r="3053" spans="1:27" x14ac:dyDescent="0.3">
      <c r="A3053">
        <v>2302</v>
      </c>
      <c r="B3053" s="1" t="s">
        <v>55</v>
      </c>
      <c r="C3053">
        <v>189</v>
      </c>
      <c r="D3053" s="1" t="s">
        <v>22</v>
      </c>
      <c r="E3053" s="1">
        <v>0</v>
      </c>
      <c r="F3053" s="1" t="s">
        <v>24</v>
      </c>
      <c r="G3053">
        <v>30</v>
      </c>
      <c r="H3053" t="str">
        <f>IF(Append1[[#This Row],[number_vmail_messages]]&lt;=10, "Low",
IF(Append1[[#This Row],[number_vmail_messages]]&lt;=25, "Medium", "High"))</f>
        <v>High</v>
      </c>
      <c r="I3053">
        <v>155.19999999999999</v>
      </c>
      <c r="J3053">
        <v>116</v>
      </c>
      <c r="K3053">
        <v>26.38</v>
      </c>
      <c r="L3053">
        <v>195.5</v>
      </c>
      <c r="M3053">
        <v>50</v>
      </c>
      <c r="N3053">
        <v>16.62</v>
      </c>
      <c r="O3053">
        <v>170.1</v>
      </c>
      <c r="P3053">
        <v>108</v>
      </c>
      <c r="Q3053">
        <v>7.65</v>
      </c>
      <c r="R3053">
        <v>15.4</v>
      </c>
      <c r="S3053">
        <v>6</v>
      </c>
      <c r="T3053">
        <v>4.16</v>
      </c>
      <c r="U3053" t="str">
        <f>IF(Append1[[#This Row],[total_intl_charge]] &lt;= MEDIAN(Append1[total_intl_charge]), "Low", "High")</f>
        <v>High</v>
      </c>
      <c r="V3053">
        <v>1</v>
      </c>
      <c r="W3053" t="s">
        <v>23</v>
      </c>
      <c r="X3053" s="1" t="s">
        <v>23</v>
      </c>
      <c r="Y3053">
        <f>IF(Append1[[#This Row],[churn]]="yes", 1,0)</f>
        <v>0</v>
      </c>
      <c r="Z3053" t="str">
        <f>IF(Append1[[#This Row],[total_eve_charge]]&lt;=15,"Low",
IF(Append1[[#This Row],[total_eve_charge]]&lt;=19,"Medium","High"))</f>
        <v>Medium</v>
      </c>
      <c r="AA3053" s="1" t="str">
        <f>IF(Append1[[#This Row],[total_day_charge]]&gt;30,"Heavy User",
IF(Append1[[#This Row],[total_eve_charge]]&gt;20,"Evening User",
IF(Append1[[#This Row],[total_night_charge]]&gt;10,"Night User","Low User")))</f>
        <v>Low User</v>
      </c>
    </row>
    <row r="3054" spans="1:27" x14ac:dyDescent="0.3">
      <c r="A3054">
        <v>2303</v>
      </c>
      <c r="B3054" s="1" t="s">
        <v>52</v>
      </c>
      <c r="C3054">
        <v>97</v>
      </c>
      <c r="D3054" s="1" t="s">
        <v>32</v>
      </c>
      <c r="E3054" s="1">
        <v>0</v>
      </c>
      <c r="F3054" s="1" t="s">
        <v>24</v>
      </c>
      <c r="G3054">
        <v>28</v>
      </c>
      <c r="H3054" t="str">
        <f>IF(Append1[[#This Row],[number_vmail_messages]]&lt;=10, "Low",
IF(Append1[[#This Row],[number_vmail_messages]]&lt;=25, "Medium", "High"))</f>
        <v>High</v>
      </c>
      <c r="I3054">
        <v>283.10000000000002</v>
      </c>
      <c r="J3054">
        <v>93</v>
      </c>
      <c r="K3054">
        <v>48.13</v>
      </c>
      <c r="L3054">
        <v>185.4</v>
      </c>
      <c r="M3054">
        <v>98</v>
      </c>
      <c r="N3054">
        <v>15.76</v>
      </c>
      <c r="O3054">
        <v>312.8</v>
      </c>
      <c r="P3054">
        <v>78</v>
      </c>
      <c r="Q3054">
        <v>14.08</v>
      </c>
      <c r="R3054">
        <v>6.1</v>
      </c>
      <c r="S3054">
        <v>8</v>
      </c>
      <c r="T3054">
        <v>1.65</v>
      </c>
      <c r="U3054" t="str">
        <f>IF(Append1[[#This Row],[total_intl_charge]] &lt;= MEDIAN(Append1[total_intl_charge]), "Low", "High")</f>
        <v>Low</v>
      </c>
      <c r="V3054">
        <v>1</v>
      </c>
      <c r="W3054" t="s">
        <v>23</v>
      </c>
      <c r="X3054" s="1" t="s">
        <v>23</v>
      </c>
      <c r="Y3054">
        <f>IF(Append1[[#This Row],[churn]]="yes", 1,0)</f>
        <v>0</v>
      </c>
      <c r="Z3054" t="str">
        <f>IF(Append1[[#This Row],[total_eve_charge]]&lt;=15,"Low",
IF(Append1[[#This Row],[total_eve_charge]]&lt;=19,"Medium","High"))</f>
        <v>Medium</v>
      </c>
      <c r="AA3054" s="1" t="str">
        <f>IF(Append1[[#This Row],[total_day_charge]]&gt;30,"Heavy User",
IF(Append1[[#This Row],[total_eve_charge]]&gt;20,"Evening User",
IF(Append1[[#This Row],[total_night_charge]]&gt;10,"Night User","Low User")))</f>
        <v>Heavy User</v>
      </c>
    </row>
    <row r="3055" spans="1:27" x14ac:dyDescent="0.3">
      <c r="A3055">
        <v>2304</v>
      </c>
      <c r="B3055" s="1" t="s">
        <v>71</v>
      </c>
      <c r="C3055">
        <v>137</v>
      </c>
      <c r="D3055" s="1" t="s">
        <v>26</v>
      </c>
      <c r="E3055" s="1">
        <v>0</v>
      </c>
      <c r="F3055" s="1" t="s">
        <v>24</v>
      </c>
      <c r="G3055">
        <v>50</v>
      </c>
      <c r="H3055" t="str">
        <f>IF(Append1[[#This Row],[number_vmail_messages]]&lt;=10, "Low",
IF(Append1[[#This Row],[number_vmail_messages]]&lt;=25, "Medium", "High"))</f>
        <v>High</v>
      </c>
      <c r="I3055">
        <v>186.5</v>
      </c>
      <c r="J3055">
        <v>94</v>
      </c>
      <c r="K3055">
        <v>31.71</v>
      </c>
      <c r="L3055">
        <v>178</v>
      </c>
      <c r="M3055">
        <v>106</v>
      </c>
      <c r="N3055">
        <v>15.13</v>
      </c>
      <c r="O3055">
        <v>215.6</v>
      </c>
      <c r="P3055">
        <v>100</v>
      </c>
      <c r="Q3055">
        <v>9.6999999999999993</v>
      </c>
      <c r="R3055">
        <v>12.1</v>
      </c>
      <c r="S3055">
        <v>4</v>
      </c>
      <c r="T3055">
        <v>3.27</v>
      </c>
      <c r="U3055" t="str">
        <f>IF(Append1[[#This Row],[total_intl_charge]] &lt;= MEDIAN(Append1[total_intl_charge]), "Low", "High")</f>
        <v>High</v>
      </c>
      <c r="V3055">
        <v>2</v>
      </c>
      <c r="W3055" t="s">
        <v>23</v>
      </c>
      <c r="X3055" s="1" t="s">
        <v>23</v>
      </c>
      <c r="Y3055">
        <f>IF(Append1[[#This Row],[churn]]="yes", 1,0)</f>
        <v>0</v>
      </c>
      <c r="Z3055" t="str">
        <f>IF(Append1[[#This Row],[total_eve_charge]]&lt;=15,"Low",
IF(Append1[[#This Row],[total_eve_charge]]&lt;=19,"Medium","High"))</f>
        <v>Medium</v>
      </c>
      <c r="AA3055" s="1" t="str">
        <f>IF(Append1[[#This Row],[total_day_charge]]&gt;30,"Heavy User",
IF(Append1[[#This Row],[total_eve_charge]]&gt;20,"Evening User",
IF(Append1[[#This Row],[total_night_charge]]&gt;10,"Night User","Low User")))</f>
        <v>Heavy User</v>
      </c>
    </row>
    <row r="3056" spans="1:27" x14ac:dyDescent="0.3">
      <c r="A3056">
        <v>2305</v>
      </c>
      <c r="B3056" s="1" t="s">
        <v>30</v>
      </c>
      <c r="C3056">
        <v>142</v>
      </c>
      <c r="D3056" s="1" t="s">
        <v>22</v>
      </c>
      <c r="E3056" s="1">
        <v>0</v>
      </c>
      <c r="F3056" s="1" t="s">
        <v>24</v>
      </c>
      <c r="G3056">
        <v>38</v>
      </c>
      <c r="H3056" t="str">
        <f>IF(Append1[[#This Row],[number_vmail_messages]]&lt;=10, "Low",
IF(Append1[[#This Row],[number_vmail_messages]]&lt;=25, "Medium", "High"))</f>
        <v>High</v>
      </c>
      <c r="I3056">
        <v>163.30000000000001</v>
      </c>
      <c r="J3056">
        <v>104</v>
      </c>
      <c r="K3056">
        <v>27.76</v>
      </c>
      <c r="L3056">
        <v>136</v>
      </c>
      <c r="M3056">
        <v>114</v>
      </c>
      <c r="N3056">
        <v>11.56</v>
      </c>
      <c r="O3056">
        <v>249.1</v>
      </c>
      <c r="P3056">
        <v>127</v>
      </c>
      <c r="Q3056">
        <v>11.21</v>
      </c>
      <c r="R3056">
        <v>4.3</v>
      </c>
      <c r="S3056">
        <v>6</v>
      </c>
      <c r="T3056">
        <v>1.1599999999999999</v>
      </c>
      <c r="U3056" t="str">
        <f>IF(Append1[[#This Row],[total_intl_charge]] &lt;= MEDIAN(Append1[total_intl_charge]), "Low", "High")</f>
        <v>Low</v>
      </c>
      <c r="V3056">
        <v>0</v>
      </c>
      <c r="W3056" t="s">
        <v>23</v>
      </c>
      <c r="X3056" s="1" t="s">
        <v>23</v>
      </c>
      <c r="Y3056">
        <f>IF(Append1[[#This Row],[churn]]="yes", 1,0)</f>
        <v>0</v>
      </c>
      <c r="Z3056" t="str">
        <f>IF(Append1[[#This Row],[total_eve_charge]]&lt;=15,"Low",
IF(Append1[[#This Row],[total_eve_charge]]&lt;=19,"Medium","High"))</f>
        <v>Low</v>
      </c>
      <c r="AA3056" s="1" t="str">
        <f>IF(Append1[[#This Row],[total_day_charge]]&gt;30,"Heavy User",
IF(Append1[[#This Row],[total_eve_charge]]&gt;20,"Evening User",
IF(Append1[[#This Row],[total_night_charge]]&gt;10,"Night User","Low User")))</f>
        <v>Night User</v>
      </c>
    </row>
    <row r="3057" spans="1:27" hidden="1" x14ac:dyDescent="0.3">
      <c r="A3057">
        <v>2306</v>
      </c>
      <c r="B3057" s="1" t="s">
        <v>50</v>
      </c>
      <c r="C3057">
        <v>84</v>
      </c>
      <c r="D3057" s="1" t="s">
        <v>26</v>
      </c>
      <c r="E3057" s="1">
        <v>0</v>
      </c>
      <c r="F3057" s="1" t="s">
        <v>23</v>
      </c>
      <c r="G3057">
        <v>0</v>
      </c>
      <c r="H3057" t="str">
        <f>IF(Append1[[#This Row],[number_vmail_messages]]&lt;=10, "Low",
IF(Append1[[#This Row],[number_vmail_messages]]&lt;=25, "Medium", "High"))</f>
        <v>Low</v>
      </c>
      <c r="I3057">
        <v>203.4</v>
      </c>
      <c r="J3057">
        <v>125</v>
      </c>
      <c r="K3057">
        <v>34.58</v>
      </c>
      <c r="L3057">
        <v>182.9</v>
      </c>
      <c r="M3057">
        <v>88</v>
      </c>
      <c r="N3057">
        <v>15.55</v>
      </c>
      <c r="O3057">
        <v>213.7</v>
      </c>
      <c r="P3057">
        <v>121</v>
      </c>
      <c r="Q3057">
        <v>9.6199999999999992</v>
      </c>
      <c r="R3057">
        <v>13.8</v>
      </c>
      <c r="S3057">
        <v>2</v>
      </c>
      <c r="T3057">
        <v>3.73</v>
      </c>
      <c r="U3057" t="str">
        <f>IF(Append1[[#This Row],[total_intl_charge]] &lt;= MEDIAN(Append1[total_intl_charge]), "Low", "High")</f>
        <v>High</v>
      </c>
      <c r="V3057">
        <v>1</v>
      </c>
      <c r="W3057" t="s">
        <v>23</v>
      </c>
      <c r="X3057" s="1" t="s">
        <v>23</v>
      </c>
      <c r="Y3057">
        <f>IF(Append1[[#This Row],[churn]]="yes", 1,0)</f>
        <v>0</v>
      </c>
      <c r="Z3057" t="str">
        <f>IF(Append1[[#This Row],[total_eve_charge]]&lt;=15,"Low",
IF(Append1[[#This Row],[total_eve_charge]]&lt;=19,"Medium","High"))</f>
        <v>Medium</v>
      </c>
      <c r="AA3057" s="1" t="str">
        <f>IF(Append1[[#This Row],[total_day_charge]]&gt;30,"Heavy User",
IF(Append1[[#This Row],[total_eve_charge]]&gt;20,"Evening User",
IF(Append1[[#This Row],[total_night_charge]]&gt;10,"Night User","Low User")))</f>
        <v>Heavy User</v>
      </c>
    </row>
    <row r="3058" spans="1:27" x14ac:dyDescent="0.3">
      <c r="A3058">
        <v>2307</v>
      </c>
      <c r="B3058" s="1" t="s">
        <v>52</v>
      </c>
      <c r="C3058">
        <v>119</v>
      </c>
      <c r="D3058" s="1" t="s">
        <v>22</v>
      </c>
      <c r="E3058" s="1">
        <v>0</v>
      </c>
      <c r="F3058" s="1" t="s">
        <v>24</v>
      </c>
      <c r="G3058">
        <v>19</v>
      </c>
      <c r="H3058" t="str">
        <f>IF(Append1[[#This Row],[number_vmail_messages]]&lt;=10, "Low",
IF(Append1[[#This Row],[number_vmail_messages]]&lt;=25, "Medium", "High"))</f>
        <v>Medium</v>
      </c>
      <c r="I3058">
        <v>178.1</v>
      </c>
      <c r="J3058">
        <v>110</v>
      </c>
      <c r="K3058">
        <v>30.28</v>
      </c>
      <c r="L3058">
        <v>212.8</v>
      </c>
      <c r="M3058">
        <v>100</v>
      </c>
      <c r="N3058">
        <v>18.09</v>
      </c>
      <c r="O3058">
        <v>226.3</v>
      </c>
      <c r="P3058">
        <v>123</v>
      </c>
      <c r="Q3058">
        <v>10.18</v>
      </c>
      <c r="R3058">
        <v>10</v>
      </c>
      <c r="S3058">
        <v>6</v>
      </c>
      <c r="T3058">
        <v>2.7</v>
      </c>
      <c r="U3058" t="str">
        <f>IF(Append1[[#This Row],[total_intl_charge]] &lt;= MEDIAN(Append1[total_intl_charge]), "Low", "High")</f>
        <v>Low</v>
      </c>
      <c r="V3058">
        <v>1</v>
      </c>
      <c r="W3058" t="s">
        <v>23</v>
      </c>
      <c r="X3058" s="1" t="s">
        <v>23</v>
      </c>
      <c r="Y3058">
        <f>IF(Append1[[#This Row],[churn]]="yes", 1,0)</f>
        <v>0</v>
      </c>
      <c r="Z3058" t="str">
        <f>IF(Append1[[#This Row],[total_eve_charge]]&lt;=15,"Low",
IF(Append1[[#This Row],[total_eve_charge]]&lt;=19,"Medium","High"))</f>
        <v>Medium</v>
      </c>
      <c r="AA3058" s="1" t="str">
        <f>IF(Append1[[#This Row],[total_day_charge]]&gt;30,"Heavy User",
IF(Append1[[#This Row],[total_eve_charge]]&gt;20,"Evening User",
IF(Append1[[#This Row],[total_night_charge]]&gt;10,"Night User","Low User")))</f>
        <v>Heavy User</v>
      </c>
    </row>
    <row r="3059" spans="1:27" hidden="1" x14ac:dyDescent="0.3">
      <c r="A3059">
        <v>2308</v>
      </c>
      <c r="B3059" s="1" t="s">
        <v>46</v>
      </c>
      <c r="C3059">
        <v>158</v>
      </c>
      <c r="D3059" s="1" t="s">
        <v>22</v>
      </c>
      <c r="E3059" s="1">
        <v>0</v>
      </c>
      <c r="F3059" s="1" t="s">
        <v>23</v>
      </c>
      <c r="G3059">
        <v>0</v>
      </c>
      <c r="H3059" t="str">
        <f>IF(Append1[[#This Row],[number_vmail_messages]]&lt;=10, "Low",
IF(Append1[[#This Row],[number_vmail_messages]]&lt;=25, "Medium", "High"))</f>
        <v>Low</v>
      </c>
      <c r="I3059">
        <v>195.9</v>
      </c>
      <c r="J3059">
        <v>103</v>
      </c>
      <c r="K3059">
        <v>33.299999999999997</v>
      </c>
      <c r="L3059">
        <v>89.1</v>
      </c>
      <c r="M3059">
        <v>95</v>
      </c>
      <c r="N3059">
        <v>7.57</v>
      </c>
      <c r="O3059">
        <v>302.2</v>
      </c>
      <c r="P3059">
        <v>82</v>
      </c>
      <c r="Q3059">
        <v>13.6</v>
      </c>
      <c r="R3059">
        <v>10.3</v>
      </c>
      <c r="S3059">
        <v>3</v>
      </c>
      <c r="T3059">
        <v>2.78</v>
      </c>
      <c r="U3059" t="str">
        <f>IF(Append1[[#This Row],[total_intl_charge]] &lt;= MEDIAN(Append1[total_intl_charge]), "Low", "High")</f>
        <v>Low</v>
      </c>
      <c r="V3059">
        <v>1</v>
      </c>
      <c r="W3059" t="s">
        <v>23</v>
      </c>
      <c r="X3059" s="1" t="s">
        <v>23</v>
      </c>
      <c r="Y3059">
        <f>IF(Append1[[#This Row],[churn]]="yes", 1,0)</f>
        <v>0</v>
      </c>
      <c r="Z3059" t="str">
        <f>IF(Append1[[#This Row],[total_eve_charge]]&lt;=15,"Low",
IF(Append1[[#This Row],[total_eve_charge]]&lt;=19,"Medium","High"))</f>
        <v>Low</v>
      </c>
      <c r="AA3059" s="1" t="str">
        <f>IF(Append1[[#This Row],[total_day_charge]]&gt;30,"Heavy User",
IF(Append1[[#This Row],[total_eve_charge]]&gt;20,"Evening User",
IF(Append1[[#This Row],[total_night_charge]]&gt;10,"Night User","Low User")))</f>
        <v>Heavy User</v>
      </c>
    </row>
    <row r="3060" spans="1:27" x14ac:dyDescent="0.3">
      <c r="A3060">
        <v>2309</v>
      </c>
      <c r="B3060" s="1" t="s">
        <v>73</v>
      </c>
      <c r="C3060">
        <v>101</v>
      </c>
      <c r="D3060" s="1" t="s">
        <v>22</v>
      </c>
      <c r="E3060" s="1">
        <v>0</v>
      </c>
      <c r="F3060" s="1" t="s">
        <v>24</v>
      </c>
      <c r="G3060">
        <v>24</v>
      </c>
      <c r="H3060" t="str">
        <f>IF(Append1[[#This Row],[number_vmail_messages]]&lt;=10, "Low",
IF(Append1[[#This Row],[number_vmail_messages]]&lt;=25, "Medium", "High"))</f>
        <v>Medium</v>
      </c>
      <c r="I3060">
        <v>114.1</v>
      </c>
      <c r="J3060">
        <v>95</v>
      </c>
      <c r="K3060">
        <v>19.399999999999999</v>
      </c>
      <c r="L3060">
        <v>161.5</v>
      </c>
      <c r="M3060">
        <v>86</v>
      </c>
      <c r="N3060">
        <v>13.73</v>
      </c>
      <c r="O3060">
        <v>176.3</v>
      </c>
      <c r="P3060">
        <v>90</v>
      </c>
      <c r="Q3060">
        <v>7.93</v>
      </c>
      <c r="R3060">
        <v>13</v>
      </c>
      <c r="S3060">
        <v>9</v>
      </c>
      <c r="T3060">
        <v>3.51</v>
      </c>
      <c r="U3060" t="str">
        <f>IF(Append1[[#This Row],[total_intl_charge]] &lt;= MEDIAN(Append1[total_intl_charge]), "Low", "High")</f>
        <v>High</v>
      </c>
      <c r="V3060">
        <v>2</v>
      </c>
      <c r="W3060" t="s">
        <v>23</v>
      </c>
      <c r="X3060" s="1" t="s">
        <v>23</v>
      </c>
      <c r="Y3060">
        <f>IF(Append1[[#This Row],[churn]]="yes", 1,0)</f>
        <v>0</v>
      </c>
      <c r="Z3060" t="str">
        <f>IF(Append1[[#This Row],[total_eve_charge]]&lt;=15,"Low",
IF(Append1[[#This Row],[total_eve_charge]]&lt;=19,"Medium","High"))</f>
        <v>Low</v>
      </c>
      <c r="AA3060" s="1" t="str">
        <f>IF(Append1[[#This Row],[total_day_charge]]&gt;30,"Heavy User",
IF(Append1[[#This Row],[total_eve_charge]]&gt;20,"Evening User",
IF(Append1[[#This Row],[total_night_charge]]&gt;10,"Night User","Low User")))</f>
        <v>Low User</v>
      </c>
    </row>
    <row r="3061" spans="1:27" hidden="1" x14ac:dyDescent="0.3">
      <c r="A3061">
        <v>2310</v>
      </c>
      <c r="B3061" s="1" t="s">
        <v>34</v>
      </c>
      <c r="C3061">
        <v>182</v>
      </c>
      <c r="D3061" s="1" t="s">
        <v>22</v>
      </c>
      <c r="E3061" s="1">
        <v>0</v>
      </c>
      <c r="F3061" s="1" t="s">
        <v>23</v>
      </c>
      <c r="G3061">
        <v>0</v>
      </c>
      <c r="H3061" t="str">
        <f>IF(Append1[[#This Row],[number_vmail_messages]]&lt;=10, "Low",
IF(Append1[[#This Row],[number_vmail_messages]]&lt;=25, "Medium", "High"))</f>
        <v>Low</v>
      </c>
      <c r="I3061">
        <v>279.10000000000002</v>
      </c>
      <c r="J3061">
        <v>124</v>
      </c>
      <c r="K3061">
        <v>47.45</v>
      </c>
      <c r="L3061">
        <v>180.5</v>
      </c>
      <c r="M3061">
        <v>108</v>
      </c>
      <c r="N3061">
        <v>15.34</v>
      </c>
      <c r="O3061">
        <v>217.5</v>
      </c>
      <c r="P3061">
        <v>104</v>
      </c>
      <c r="Q3061">
        <v>9.7899999999999991</v>
      </c>
      <c r="R3061">
        <v>9.5</v>
      </c>
      <c r="S3061">
        <v>11</v>
      </c>
      <c r="T3061">
        <v>2.57</v>
      </c>
      <c r="U3061" t="str">
        <f>IF(Append1[[#This Row],[total_intl_charge]] &lt;= MEDIAN(Append1[total_intl_charge]), "Low", "High")</f>
        <v>Low</v>
      </c>
      <c r="V3061">
        <v>2</v>
      </c>
      <c r="W3061" t="s">
        <v>24</v>
      </c>
      <c r="X3061" s="1" t="s">
        <v>23</v>
      </c>
      <c r="Y3061">
        <f>IF(Append1[[#This Row],[churn]]="yes", 1,0)</f>
        <v>1</v>
      </c>
      <c r="Z3061" t="str">
        <f>IF(Append1[[#This Row],[total_eve_charge]]&lt;=15,"Low",
IF(Append1[[#This Row],[total_eve_charge]]&lt;=19,"Medium","High"))</f>
        <v>Medium</v>
      </c>
      <c r="AA3061" s="1" t="str">
        <f>IF(Append1[[#This Row],[total_day_charge]]&gt;30,"Heavy User",
IF(Append1[[#This Row],[total_eve_charge]]&gt;20,"Evening User",
IF(Append1[[#This Row],[total_night_charge]]&gt;10,"Night User","Low User")))</f>
        <v>Heavy User</v>
      </c>
    </row>
    <row r="3062" spans="1:27" hidden="1" x14ac:dyDescent="0.3">
      <c r="A3062">
        <v>2311</v>
      </c>
      <c r="B3062" s="1" t="s">
        <v>71</v>
      </c>
      <c r="C3062">
        <v>51</v>
      </c>
      <c r="D3062" s="1" t="s">
        <v>32</v>
      </c>
      <c r="E3062" s="1">
        <v>0</v>
      </c>
      <c r="F3062" s="1" t="s">
        <v>23</v>
      </c>
      <c r="G3062">
        <v>0</v>
      </c>
      <c r="H3062" t="str">
        <f>IF(Append1[[#This Row],[number_vmail_messages]]&lt;=10, "Low",
IF(Append1[[#This Row],[number_vmail_messages]]&lt;=25, "Medium", "High"))</f>
        <v>Low</v>
      </c>
      <c r="I3062">
        <v>169.3</v>
      </c>
      <c r="J3062">
        <v>111</v>
      </c>
      <c r="K3062">
        <v>28.78</v>
      </c>
      <c r="L3062">
        <v>139.5</v>
      </c>
      <c r="M3062">
        <v>69</v>
      </c>
      <c r="N3062">
        <v>11.86</v>
      </c>
      <c r="O3062">
        <v>197</v>
      </c>
      <c r="P3062">
        <v>87</v>
      </c>
      <c r="Q3062">
        <v>8.8699999999999992</v>
      </c>
      <c r="R3062">
        <v>12</v>
      </c>
      <c r="S3062">
        <v>3</v>
      </c>
      <c r="T3062">
        <v>3.24</v>
      </c>
      <c r="U3062" t="str">
        <f>IF(Append1[[#This Row],[total_intl_charge]] &lt;= MEDIAN(Append1[total_intl_charge]), "Low", "High")</f>
        <v>High</v>
      </c>
      <c r="V3062">
        <v>0</v>
      </c>
      <c r="W3062" t="s">
        <v>23</v>
      </c>
      <c r="X3062" s="1" t="s">
        <v>23</v>
      </c>
      <c r="Y3062">
        <f>IF(Append1[[#This Row],[churn]]="yes", 1,0)</f>
        <v>0</v>
      </c>
      <c r="Z3062" t="str">
        <f>IF(Append1[[#This Row],[total_eve_charge]]&lt;=15,"Low",
IF(Append1[[#This Row],[total_eve_charge]]&lt;=19,"Medium","High"))</f>
        <v>Low</v>
      </c>
      <c r="AA3062" s="1" t="str">
        <f>IF(Append1[[#This Row],[total_day_charge]]&gt;30,"Heavy User",
IF(Append1[[#This Row],[total_eve_charge]]&gt;20,"Evening User",
IF(Append1[[#This Row],[total_night_charge]]&gt;10,"Night User","Low User")))</f>
        <v>Low User</v>
      </c>
    </row>
    <row r="3063" spans="1:27" hidden="1" x14ac:dyDescent="0.3">
      <c r="A3063">
        <v>2312</v>
      </c>
      <c r="B3063" s="1" t="s">
        <v>72</v>
      </c>
      <c r="C3063">
        <v>117</v>
      </c>
      <c r="D3063" s="1" t="s">
        <v>26</v>
      </c>
      <c r="E3063" s="1">
        <v>0</v>
      </c>
      <c r="F3063" s="1" t="s">
        <v>23</v>
      </c>
      <c r="G3063">
        <v>0</v>
      </c>
      <c r="H3063" t="str">
        <f>IF(Append1[[#This Row],[number_vmail_messages]]&lt;=10, "Low",
IF(Append1[[#This Row],[number_vmail_messages]]&lt;=25, "Medium", "High"))</f>
        <v>Low</v>
      </c>
      <c r="I3063">
        <v>214.4</v>
      </c>
      <c r="J3063">
        <v>94</v>
      </c>
      <c r="K3063">
        <v>36.450000000000003</v>
      </c>
      <c r="L3063">
        <v>138</v>
      </c>
      <c r="M3063">
        <v>149</v>
      </c>
      <c r="N3063">
        <v>11.73</v>
      </c>
      <c r="O3063">
        <v>148.69999999999999</v>
      </c>
      <c r="P3063">
        <v>102</v>
      </c>
      <c r="Q3063">
        <v>6.69</v>
      </c>
      <c r="R3063">
        <v>9.9</v>
      </c>
      <c r="S3063">
        <v>1</v>
      </c>
      <c r="T3063">
        <v>2.67</v>
      </c>
      <c r="U3063" t="str">
        <f>IF(Append1[[#This Row],[total_intl_charge]] &lt;= MEDIAN(Append1[total_intl_charge]), "Low", "High")</f>
        <v>Low</v>
      </c>
      <c r="V3063">
        <v>2</v>
      </c>
      <c r="W3063" t="s">
        <v>23</v>
      </c>
      <c r="X3063" s="1" t="s">
        <v>23</v>
      </c>
      <c r="Y3063">
        <f>IF(Append1[[#This Row],[churn]]="yes", 1,0)</f>
        <v>0</v>
      </c>
      <c r="Z3063" t="str">
        <f>IF(Append1[[#This Row],[total_eve_charge]]&lt;=15,"Low",
IF(Append1[[#This Row],[total_eve_charge]]&lt;=19,"Medium","High"))</f>
        <v>Low</v>
      </c>
      <c r="AA3063" s="1" t="str">
        <f>IF(Append1[[#This Row],[total_day_charge]]&gt;30,"Heavy User",
IF(Append1[[#This Row],[total_eve_charge]]&gt;20,"Evening User",
IF(Append1[[#This Row],[total_night_charge]]&gt;10,"Night User","Low User")))</f>
        <v>Heavy User</v>
      </c>
    </row>
    <row r="3064" spans="1:27" hidden="1" x14ac:dyDescent="0.3">
      <c r="A3064">
        <v>2313</v>
      </c>
      <c r="B3064" s="1" t="s">
        <v>53</v>
      </c>
      <c r="C3064">
        <v>92</v>
      </c>
      <c r="D3064" s="1" t="s">
        <v>22</v>
      </c>
      <c r="E3064" s="1">
        <v>1</v>
      </c>
      <c r="F3064" s="1" t="s">
        <v>23</v>
      </c>
      <c r="G3064">
        <v>0</v>
      </c>
      <c r="H3064" t="str">
        <f>IF(Append1[[#This Row],[number_vmail_messages]]&lt;=10, "Low",
IF(Append1[[#This Row],[number_vmail_messages]]&lt;=25, "Medium", "High"))</f>
        <v>Low</v>
      </c>
      <c r="I3064">
        <v>255.8</v>
      </c>
      <c r="J3064">
        <v>125</v>
      </c>
      <c r="K3064">
        <v>43.49</v>
      </c>
      <c r="L3064">
        <v>142.69999999999999</v>
      </c>
      <c r="M3064">
        <v>111</v>
      </c>
      <c r="N3064">
        <v>12.13</v>
      </c>
      <c r="O3064">
        <v>181.2</v>
      </c>
      <c r="P3064">
        <v>101</v>
      </c>
      <c r="Q3064">
        <v>8.15</v>
      </c>
      <c r="R3064">
        <v>11.7</v>
      </c>
      <c r="S3064">
        <v>3</v>
      </c>
      <c r="T3064">
        <v>3.16</v>
      </c>
      <c r="U3064" t="str">
        <f>IF(Append1[[#This Row],[total_intl_charge]] &lt;= MEDIAN(Append1[total_intl_charge]), "Low", "High")</f>
        <v>High</v>
      </c>
      <c r="V3064">
        <v>0</v>
      </c>
      <c r="W3064" t="s">
        <v>23</v>
      </c>
      <c r="X3064" s="1" t="s">
        <v>24</v>
      </c>
      <c r="Y3064">
        <f>IF(Append1[[#This Row],[churn]]="yes", 1,0)</f>
        <v>0</v>
      </c>
      <c r="Z3064" t="str">
        <f>IF(Append1[[#This Row],[total_eve_charge]]&lt;=15,"Low",
IF(Append1[[#This Row],[total_eve_charge]]&lt;=19,"Medium","High"))</f>
        <v>Low</v>
      </c>
      <c r="AA3064" s="1" t="str">
        <f>IF(Append1[[#This Row],[total_day_charge]]&gt;30,"Heavy User",
IF(Append1[[#This Row],[total_eve_charge]]&gt;20,"Evening User",
IF(Append1[[#This Row],[total_night_charge]]&gt;10,"Night User","Low User")))</f>
        <v>Heavy User</v>
      </c>
    </row>
    <row r="3065" spans="1:27" hidden="1" x14ac:dyDescent="0.3">
      <c r="A3065">
        <v>2314</v>
      </c>
      <c r="B3065" s="1" t="s">
        <v>46</v>
      </c>
      <c r="C3065">
        <v>86</v>
      </c>
      <c r="D3065" s="1" t="s">
        <v>32</v>
      </c>
      <c r="E3065" s="1">
        <v>0</v>
      </c>
      <c r="F3065" s="1" t="s">
        <v>23</v>
      </c>
      <c r="G3065">
        <v>0</v>
      </c>
      <c r="H3065" t="str">
        <f>IF(Append1[[#This Row],[number_vmail_messages]]&lt;=10, "Low",
IF(Append1[[#This Row],[number_vmail_messages]]&lt;=25, "Medium", "High"))</f>
        <v>Low</v>
      </c>
      <c r="I3065">
        <v>148.19999999999999</v>
      </c>
      <c r="J3065">
        <v>71</v>
      </c>
      <c r="K3065">
        <v>25.19</v>
      </c>
      <c r="L3065">
        <v>285.10000000000002</v>
      </c>
      <c r="M3065">
        <v>91</v>
      </c>
      <c r="N3065">
        <v>24.23</v>
      </c>
      <c r="O3065">
        <v>166.4</v>
      </c>
      <c r="P3065">
        <v>155</v>
      </c>
      <c r="Q3065">
        <v>7.49</v>
      </c>
      <c r="R3065">
        <v>6.2</v>
      </c>
      <c r="S3065">
        <v>3</v>
      </c>
      <c r="T3065">
        <v>1.67</v>
      </c>
      <c r="U3065" t="str">
        <f>IF(Append1[[#This Row],[total_intl_charge]] &lt;= MEDIAN(Append1[total_intl_charge]), "Low", "High")</f>
        <v>Low</v>
      </c>
      <c r="V3065">
        <v>2</v>
      </c>
      <c r="W3065" t="s">
        <v>23</v>
      </c>
      <c r="X3065" s="1" t="s">
        <v>23</v>
      </c>
      <c r="Y3065">
        <f>IF(Append1[[#This Row],[churn]]="yes", 1,0)</f>
        <v>0</v>
      </c>
      <c r="Z3065" t="str">
        <f>IF(Append1[[#This Row],[total_eve_charge]]&lt;=15,"Low",
IF(Append1[[#This Row],[total_eve_charge]]&lt;=19,"Medium","High"))</f>
        <v>High</v>
      </c>
      <c r="AA3065" s="1" t="str">
        <f>IF(Append1[[#This Row],[total_day_charge]]&gt;30,"Heavy User",
IF(Append1[[#This Row],[total_eve_charge]]&gt;20,"Evening User",
IF(Append1[[#This Row],[total_night_charge]]&gt;10,"Night User","Low User")))</f>
        <v>Evening User</v>
      </c>
    </row>
    <row r="3066" spans="1:27" hidden="1" x14ac:dyDescent="0.3">
      <c r="A3066">
        <v>2315</v>
      </c>
      <c r="B3066" s="1" t="s">
        <v>36</v>
      </c>
      <c r="C3066">
        <v>122</v>
      </c>
      <c r="D3066" s="1" t="s">
        <v>22</v>
      </c>
      <c r="E3066" s="1">
        <v>0</v>
      </c>
      <c r="F3066" s="1" t="s">
        <v>23</v>
      </c>
      <c r="G3066">
        <v>0</v>
      </c>
      <c r="H3066" t="str">
        <f>IF(Append1[[#This Row],[number_vmail_messages]]&lt;=10, "Low",
IF(Append1[[#This Row],[number_vmail_messages]]&lt;=25, "Medium", "High"))</f>
        <v>Low</v>
      </c>
      <c r="I3066">
        <v>119.3</v>
      </c>
      <c r="J3066">
        <v>93</v>
      </c>
      <c r="K3066">
        <v>20.28</v>
      </c>
      <c r="L3066">
        <v>223.9</v>
      </c>
      <c r="M3066">
        <v>103</v>
      </c>
      <c r="N3066">
        <v>19.03</v>
      </c>
      <c r="O3066">
        <v>211.9</v>
      </c>
      <c r="P3066">
        <v>122</v>
      </c>
      <c r="Q3066">
        <v>9.5399999999999991</v>
      </c>
      <c r="R3066">
        <v>8.6999999999999993</v>
      </c>
      <c r="S3066">
        <v>4</v>
      </c>
      <c r="T3066">
        <v>2.35</v>
      </c>
      <c r="U3066" t="str">
        <f>IF(Append1[[#This Row],[total_intl_charge]] &lt;= MEDIAN(Append1[total_intl_charge]), "Low", "High")</f>
        <v>Low</v>
      </c>
      <c r="V3066">
        <v>2</v>
      </c>
      <c r="W3066" t="s">
        <v>23</v>
      </c>
      <c r="X3066" s="1" t="s">
        <v>23</v>
      </c>
      <c r="Y3066">
        <f>IF(Append1[[#This Row],[churn]]="yes", 1,0)</f>
        <v>0</v>
      </c>
      <c r="Z3066" t="str">
        <f>IF(Append1[[#This Row],[total_eve_charge]]&lt;=15,"Low",
IF(Append1[[#This Row],[total_eve_charge]]&lt;=19,"Medium","High"))</f>
        <v>High</v>
      </c>
      <c r="AA3066" s="1" t="str">
        <f>IF(Append1[[#This Row],[total_day_charge]]&gt;30,"Heavy User",
IF(Append1[[#This Row],[total_eve_charge]]&gt;20,"Evening User",
IF(Append1[[#This Row],[total_night_charge]]&gt;10,"Night User","Low User")))</f>
        <v>Low User</v>
      </c>
    </row>
    <row r="3067" spans="1:27" hidden="1" x14ac:dyDescent="0.3">
      <c r="A3067">
        <v>2316</v>
      </c>
      <c r="B3067" s="1" t="s">
        <v>34</v>
      </c>
      <c r="C3067">
        <v>127</v>
      </c>
      <c r="D3067" s="1" t="s">
        <v>26</v>
      </c>
      <c r="E3067" s="1">
        <v>0</v>
      </c>
      <c r="F3067" s="1" t="s">
        <v>23</v>
      </c>
      <c r="G3067">
        <v>0</v>
      </c>
      <c r="H3067" t="str">
        <f>IF(Append1[[#This Row],[number_vmail_messages]]&lt;=10, "Low",
IF(Append1[[#This Row],[number_vmail_messages]]&lt;=25, "Medium", "High"))</f>
        <v>Low</v>
      </c>
      <c r="I3067">
        <v>245.2</v>
      </c>
      <c r="J3067">
        <v>91</v>
      </c>
      <c r="K3067">
        <v>41.68</v>
      </c>
      <c r="L3067">
        <v>217.2</v>
      </c>
      <c r="M3067">
        <v>92</v>
      </c>
      <c r="N3067">
        <v>18.46</v>
      </c>
      <c r="O3067">
        <v>243.1</v>
      </c>
      <c r="P3067">
        <v>128</v>
      </c>
      <c r="Q3067">
        <v>10.94</v>
      </c>
      <c r="R3067">
        <v>13.9</v>
      </c>
      <c r="S3067">
        <v>6</v>
      </c>
      <c r="T3067">
        <v>3.75</v>
      </c>
      <c r="U3067" t="str">
        <f>IF(Append1[[#This Row],[total_intl_charge]] &lt;= MEDIAN(Append1[total_intl_charge]), "Low", "High")</f>
        <v>High</v>
      </c>
      <c r="V3067">
        <v>0</v>
      </c>
      <c r="W3067" t="s">
        <v>24</v>
      </c>
      <c r="X3067" s="1" t="s">
        <v>23</v>
      </c>
      <c r="Y3067">
        <f>IF(Append1[[#This Row],[churn]]="yes", 1,0)</f>
        <v>1</v>
      </c>
      <c r="Z3067" t="str">
        <f>IF(Append1[[#This Row],[total_eve_charge]]&lt;=15,"Low",
IF(Append1[[#This Row],[total_eve_charge]]&lt;=19,"Medium","High"))</f>
        <v>Medium</v>
      </c>
      <c r="AA3067" s="1" t="str">
        <f>IF(Append1[[#This Row],[total_day_charge]]&gt;30,"Heavy User",
IF(Append1[[#This Row],[total_eve_charge]]&gt;20,"Evening User",
IF(Append1[[#This Row],[total_night_charge]]&gt;10,"Night User","Low User")))</f>
        <v>Heavy User</v>
      </c>
    </row>
    <row r="3068" spans="1:27" hidden="1" x14ac:dyDescent="0.3">
      <c r="A3068">
        <v>2317</v>
      </c>
      <c r="B3068" s="1" t="s">
        <v>58</v>
      </c>
      <c r="C3068">
        <v>158</v>
      </c>
      <c r="D3068" s="1" t="s">
        <v>32</v>
      </c>
      <c r="E3068" s="1">
        <v>0</v>
      </c>
      <c r="F3068" s="1" t="s">
        <v>23</v>
      </c>
      <c r="G3068">
        <v>0</v>
      </c>
      <c r="H3068" t="str">
        <f>IF(Append1[[#This Row],[number_vmail_messages]]&lt;=10, "Low",
IF(Append1[[#This Row],[number_vmail_messages]]&lt;=25, "Medium", "High"))</f>
        <v>Low</v>
      </c>
      <c r="I3068">
        <v>172.4</v>
      </c>
      <c r="J3068">
        <v>114</v>
      </c>
      <c r="K3068">
        <v>29.31</v>
      </c>
      <c r="L3068">
        <v>256.60000000000002</v>
      </c>
      <c r="M3068">
        <v>69</v>
      </c>
      <c r="N3068">
        <v>21.81</v>
      </c>
      <c r="O3068">
        <v>235.3</v>
      </c>
      <c r="P3068">
        <v>104</v>
      </c>
      <c r="Q3068">
        <v>10.59</v>
      </c>
      <c r="R3068">
        <v>0</v>
      </c>
      <c r="S3068">
        <v>0</v>
      </c>
      <c r="T3068">
        <v>0</v>
      </c>
      <c r="U3068" t="str">
        <f>IF(Append1[[#This Row],[total_intl_charge]] &lt;= MEDIAN(Append1[total_intl_charge]), "Low", "High")</f>
        <v>Low</v>
      </c>
      <c r="V3068">
        <v>2</v>
      </c>
      <c r="W3068" t="s">
        <v>23</v>
      </c>
      <c r="X3068" s="1" t="s">
        <v>23</v>
      </c>
      <c r="Y3068">
        <f>IF(Append1[[#This Row],[churn]]="yes", 1,0)</f>
        <v>0</v>
      </c>
      <c r="Z3068" t="str">
        <f>IF(Append1[[#This Row],[total_eve_charge]]&lt;=15,"Low",
IF(Append1[[#This Row],[total_eve_charge]]&lt;=19,"Medium","High"))</f>
        <v>High</v>
      </c>
      <c r="AA3068" s="1" t="str">
        <f>IF(Append1[[#This Row],[total_day_charge]]&gt;30,"Heavy User",
IF(Append1[[#This Row],[total_eve_charge]]&gt;20,"Evening User",
IF(Append1[[#This Row],[total_night_charge]]&gt;10,"Night User","Low User")))</f>
        <v>Evening User</v>
      </c>
    </row>
    <row r="3069" spans="1:27" x14ac:dyDescent="0.3">
      <c r="A3069">
        <v>2318</v>
      </c>
      <c r="B3069" s="1" t="s">
        <v>59</v>
      </c>
      <c r="C3069">
        <v>145</v>
      </c>
      <c r="D3069" s="1" t="s">
        <v>26</v>
      </c>
      <c r="E3069" s="1">
        <v>1</v>
      </c>
      <c r="F3069" s="1" t="s">
        <v>24</v>
      </c>
      <c r="G3069">
        <v>30</v>
      </c>
      <c r="H3069" t="str">
        <f>IF(Append1[[#This Row],[number_vmail_messages]]&lt;=10, "Low",
IF(Append1[[#This Row],[number_vmail_messages]]&lt;=25, "Medium", "High"))</f>
        <v>High</v>
      </c>
      <c r="I3069">
        <v>175.3</v>
      </c>
      <c r="J3069">
        <v>107</v>
      </c>
      <c r="K3069">
        <v>29.8</v>
      </c>
      <c r="L3069">
        <v>153.30000000000001</v>
      </c>
      <c r="M3069">
        <v>116</v>
      </c>
      <c r="N3069">
        <v>13.03</v>
      </c>
      <c r="O3069">
        <v>233.6</v>
      </c>
      <c r="P3069">
        <v>85</v>
      </c>
      <c r="Q3069">
        <v>10.51</v>
      </c>
      <c r="R3069">
        <v>11.1</v>
      </c>
      <c r="S3069">
        <v>3</v>
      </c>
      <c r="T3069">
        <v>3</v>
      </c>
      <c r="U3069" t="str">
        <f>IF(Append1[[#This Row],[total_intl_charge]] &lt;= MEDIAN(Append1[total_intl_charge]), "Low", "High")</f>
        <v>High</v>
      </c>
      <c r="V3069">
        <v>1</v>
      </c>
      <c r="W3069" t="s">
        <v>23</v>
      </c>
      <c r="X3069" s="1" t="s">
        <v>24</v>
      </c>
      <c r="Y3069">
        <f>IF(Append1[[#This Row],[churn]]="yes", 1,0)</f>
        <v>0</v>
      </c>
      <c r="Z3069" t="str">
        <f>IF(Append1[[#This Row],[total_eve_charge]]&lt;=15,"Low",
IF(Append1[[#This Row],[total_eve_charge]]&lt;=19,"Medium","High"))</f>
        <v>Low</v>
      </c>
      <c r="AA3069" s="1" t="str">
        <f>IF(Append1[[#This Row],[total_day_charge]]&gt;30,"Heavy User",
IF(Append1[[#This Row],[total_eve_charge]]&gt;20,"Evening User",
IF(Append1[[#This Row],[total_night_charge]]&gt;10,"Night User","Low User")))</f>
        <v>Night User</v>
      </c>
    </row>
    <row r="3070" spans="1:27" x14ac:dyDescent="0.3">
      <c r="A3070">
        <v>2319</v>
      </c>
      <c r="B3070" s="1" t="s">
        <v>50</v>
      </c>
      <c r="C3070">
        <v>127</v>
      </c>
      <c r="D3070" s="1" t="s">
        <v>26</v>
      </c>
      <c r="E3070" s="1">
        <v>0</v>
      </c>
      <c r="F3070" s="1" t="s">
        <v>24</v>
      </c>
      <c r="G3070">
        <v>27</v>
      </c>
      <c r="H3070" t="str">
        <f>IF(Append1[[#This Row],[number_vmail_messages]]&lt;=10, "Low",
IF(Append1[[#This Row],[number_vmail_messages]]&lt;=25, "Medium", "High"))</f>
        <v>High</v>
      </c>
      <c r="I3070">
        <v>2.6</v>
      </c>
      <c r="J3070">
        <v>113</v>
      </c>
      <c r="K3070">
        <v>0.44</v>
      </c>
      <c r="L3070">
        <v>254</v>
      </c>
      <c r="M3070">
        <v>102</v>
      </c>
      <c r="N3070">
        <v>21.59</v>
      </c>
      <c r="O3070">
        <v>242.7</v>
      </c>
      <c r="P3070">
        <v>156</v>
      </c>
      <c r="Q3070">
        <v>10.92</v>
      </c>
      <c r="R3070">
        <v>9.1999999999999993</v>
      </c>
      <c r="S3070">
        <v>5</v>
      </c>
      <c r="T3070">
        <v>2.48</v>
      </c>
      <c r="U3070" t="str">
        <f>IF(Append1[[#This Row],[total_intl_charge]] &lt;= MEDIAN(Append1[total_intl_charge]), "Low", "High")</f>
        <v>Low</v>
      </c>
      <c r="V3070">
        <v>3</v>
      </c>
      <c r="W3070" t="s">
        <v>23</v>
      </c>
      <c r="X3070" s="1" t="s">
        <v>23</v>
      </c>
      <c r="Y3070">
        <f>IF(Append1[[#This Row],[churn]]="yes", 1,0)</f>
        <v>0</v>
      </c>
      <c r="Z3070" t="str">
        <f>IF(Append1[[#This Row],[total_eve_charge]]&lt;=15,"Low",
IF(Append1[[#This Row],[total_eve_charge]]&lt;=19,"Medium","High"))</f>
        <v>High</v>
      </c>
      <c r="AA3070" s="1" t="str">
        <f>IF(Append1[[#This Row],[total_day_charge]]&gt;30,"Heavy User",
IF(Append1[[#This Row],[total_eve_charge]]&gt;20,"Evening User",
IF(Append1[[#This Row],[total_night_charge]]&gt;10,"Night User","Low User")))</f>
        <v>Evening User</v>
      </c>
    </row>
    <row r="3071" spans="1:27" hidden="1" x14ac:dyDescent="0.3">
      <c r="A3071">
        <v>2320</v>
      </c>
      <c r="B3071" s="1" t="s">
        <v>35</v>
      </c>
      <c r="C3071">
        <v>109</v>
      </c>
      <c r="D3071" s="1" t="s">
        <v>22</v>
      </c>
      <c r="E3071" s="1">
        <v>0</v>
      </c>
      <c r="F3071" s="1" t="s">
        <v>23</v>
      </c>
      <c r="G3071">
        <v>0</v>
      </c>
      <c r="H3071" t="str">
        <f>IF(Append1[[#This Row],[number_vmail_messages]]&lt;=10, "Low",
IF(Append1[[#This Row],[number_vmail_messages]]&lt;=25, "Medium", "High"))</f>
        <v>Low</v>
      </c>
      <c r="I3071">
        <v>184.1</v>
      </c>
      <c r="J3071">
        <v>143</v>
      </c>
      <c r="K3071">
        <v>31.3</v>
      </c>
      <c r="L3071">
        <v>211.7</v>
      </c>
      <c r="M3071">
        <v>105</v>
      </c>
      <c r="N3071">
        <v>17.989999999999998</v>
      </c>
      <c r="O3071">
        <v>243</v>
      </c>
      <c r="P3071">
        <v>116</v>
      </c>
      <c r="Q3071">
        <v>10.93</v>
      </c>
      <c r="R3071">
        <v>9.9</v>
      </c>
      <c r="S3071">
        <v>2</v>
      </c>
      <c r="T3071">
        <v>2.67</v>
      </c>
      <c r="U3071" t="str">
        <f>IF(Append1[[#This Row],[total_intl_charge]] &lt;= MEDIAN(Append1[total_intl_charge]), "Low", "High")</f>
        <v>Low</v>
      </c>
      <c r="V3071">
        <v>1</v>
      </c>
      <c r="W3071" t="s">
        <v>23</v>
      </c>
      <c r="X3071" s="1" t="s">
        <v>23</v>
      </c>
      <c r="Y3071">
        <f>IF(Append1[[#This Row],[churn]]="yes", 1,0)</f>
        <v>0</v>
      </c>
      <c r="Z3071" t="str">
        <f>IF(Append1[[#This Row],[total_eve_charge]]&lt;=15,"Low",
IF(Append1[[#This Row],[total_eve_charge]]&lt;=19,"Medium","High"))</f>
        <v>Medium</v>
      </c>
      <c r="AA3071" s="1" t="str">
        <f>IF(Append1[[#This Row],[total_day_charge]]&gt;30,"Heavy User",
IF(Append1[[#This Row],[total_eve_charge]]&gt;20,"Evening User",
IF(Append1[[#This Row],[total_night_charge]]&gt;10,"Night User","Low User")))</f>
        <v>Heavy User</v>
      </c>
    </row>
    <row r="3072" spans="1:27" hidden="1" x14ac:dyDescent="0.3">
      <c r="A3072">
        <v>2321</v>
      </c>
      <c r="B3072" s="1" t="s">
        <v>25</v>
      </c>
      <c r="C3072">
        <v>88</v>
      </c>
      <c r="D3072" s="1" t="s">
        <v>22</v>
      </c>
      <c r="E3072" s="1">
        <v>0</v>
      </c>
      <c r="F3072" s="1" t="s">
        <v>23</v>
      </c>
      <c r="G3072">
        <v>0</v>
      </c>
      <c r="H3072" t="str">
        <f>IF(Append1[[#This Row],[number_vmail_messages]]&lt;=10, "Low",
IF(Append1[[#This Row],[number_vmail_messages]]&lt;=25, "Medium", "High"))</f>
        <v>Low</v>
      </c>
      <c r="I3072">
        <v>181.9</v>
      </c>
      <c r="J3072">
        <v>90</v>
      </c>
      <c r="K3072">
        <v>30.92</v>
      </c>
      <c r="L3072">
        <v>151.5</v>
      </c>
      <c r="M3072">
        <v>87</v>
      </c>
      <c r="N3072">
        <v>12.88</v>
      </c>
      <c r="O3072">
        <v>143</v>
      </c>
      <c r="P3072">
        <v>100</v>
      </c>
      <c r="Q3072">
        <v>6.44</v>
      </c>
      <c r="R3072">
        <v>7.5</v>
      </c>
      <c r="S3072">
        <v>3</v>
      </c>
      <c r="T3072">
        <v>2.0299999999999998</v>
      </c>
      <c r="U3072" t="str">
        <f>IF(Append1[[#This Row],[total_intl_charge]] &lt;= MEDIAN(Append1[total_intl_charge]), "Low", "High")</f>
        <v>Low</v>
      </c>
      <c r="V3072">
        <v>1</v>
      </c>
      <c r="W3072" t="s">
        <v>23</v>
      </c>
      <c r="X3072" s="1" t="s">
        <v>23</v>
      </c>
      <c r="Y3072">
        <f>IF(Append1[[#This Row],[churn]]="yes", 1,0)</f>
        <v>0</v>
      </c>
      <c r="Z3072" t="str">
        <f>IF(Append1[[#This Row],[total_eve_charge]]&lt;=15,"Low",
IF(Append1[[#This Row],[total_eve_charge]]&lt;=19,"Medium","High"))</f>
        <v>Low</v>
      </c>
      <c r="AA3072" s="1" t="str">
        <f>IF(Append1[[#This Row],[total_day_charge]]&gt;30,"Heavy User",
IF(Append1[[#This Row],[total_eve_charge]]&gt;20,"Evening User",
IF(Append1[[#This Row],[total_night_charge]]&gt;10,"Night User","Low User")))</f>
        <v>Heavy User</v>
      </c>
    </row>
    <row r="3073" spans="1:27" hidden="1" x14ac:dyDescent="0.3">
      <c r="A3073">
        <v>2322</v>
      </c>
      <c r="B3073" s="1" t="s">
        <v>73</v>
      </c>
      <c r="C3073">
        <v>171</v>
      </c>
      <c r="D3073" s="1" t="s">
        <v>26</v>
      </c>
      <c r="E3073" s="1">
        <v>0</v>
      </c>
      <c r="F3073" s="1" t="s">
        <v>23</v>
      </c>
      <c r="G3073">
        <v>0</v>
      </c>
      <c r="H3073" t="str">
        <f>IF(Append1[[#This Row],[number_vmail_messages]]&lt;=10, "Low",
IF(Append1[[#This Row],[number_vmail_messages]]&lt;=25, "Medium", "High"))</f>
        <v>Low</v>
      </c>
      <c r="I3073">
        <v>189.8</v>
      </c>
      <c r="J3073">
        <v>122</v>
      </c>
      <c r="K3073">
        <v>32.270000000000003</v>
      </c>
      <c r="L3073">
        <v>173.7</v>
      </c>
      <c r="M3073">
        <v>85</v>
      </c>
      <c r="N3073">
        <v>14.76</v>
      </c>
      <c r="O3073">
        <v>257.10000000000002</v>
      </c>
      <c r="P3073">
        <v>84</v>
      </c>
      <c r="Q3073">
        <v>11.57</v>
      </c>
      <c r="R3073">
        <v>10.3</v>
      </c>
      <c r="S3073">
        <v>1</v>
      </c>
      <c r="T3073">
        <v>2.78</v>
      </c>
      <c r="U3073" t="str">
        <f>IF(Append1[[#This Row],[total_intl_charge]] &lt;= MEDIAN(Append1[total_intl_charge]), "Low", "High")</f>
        <v>Low</v>
      </c>
      <c r="V3073">
        <v>0</v>
      </c>
      <c r="W3073" t="s">
        <v>23</v>
      </c>
      <c r="X3073" s="1" t="s">
        <v>23</v>
      </c>
      <c r="Y3073">
        <f>IF(Append1[[#This Row],[churn]]="yes", 1,0)</f>
        <v>0</v>
      </c>
      <c r="Z3073" t="str">
        <f>IF(Append1[[#This Row],[total_eve_charge]]&lt;=15,"Low",
IF(Append1[[#This Row],[total_eve_charge]]&lt;=19,"Medium","High"))</f>
        <v>Low</v>
      </c>
      <c r="AA3073" s="1" t="str">
        <f>IF(Append1[[#This Row],[total_day_charge]]&gt;30,"Heavy User",
IF(Append1[[#This Row],[total_eve_charge]]&gt;20,"Evening User",
IF(Append1[[#This Row],[total_night_charge]]&gt;10,"Night User","Low User")))</f>
        <v>Heavy User</v>
      </c>
    </row>
    <row r="3074" spans="1:27" hidden="1" x14ac:dyDescent="0.3">
      <c r="A3074">
        <v>2323</v>
      </c>
      <c r="B3074" s="1" t="s">
        <v>56</v>
      </c>
      <c r="C3074">
        <v>21</v>
      </c>
      <c r="D3074" s="1" t="s">
        <v>22</v>
      </c>
      <c r="E3074" s="1">
        <v>0</v>
      </c>
      <c r="F3074" s="1" t="s">
        <v>23</v>
      </c>
      <c r="G3074">
        <v>0</v>
      </c>
      <c r="H3074" t="str">
        <f>IF(Append1[[#This Row],[number_vmail_messages]]&lt;=10, "Low",
IF(Append1[[#This Row],[number_vmail_messages]]&lt;=25, "Medium", "High"))</f>
        <v>Low</v>
      </c>
      <c r="I3074">
        <v>223.2</v>
      </c>
      <c r="J3074">
        <v>142</v>
      </c>
      <c r="K3074">
        <v>37.94</v>
      </c>
      <c r="L3074">
        <v>216.5</v>
      </c>
      <c r="M3074">
        <v>114</v>
      </c>
      <c r="N3074">
        <v>18.399999999999999</v>
      </c>
      <c r="O3074">
        <v>214.7</v>
      </c>
      <c r="P3074">
        <v>111</v>
      </c>
      <c r="Q3074">
        <v>9.66</v>
      </c>
      <c r="R3074">
        <v>12.4</v>
      </c>
      <c r="S3074">
        <v>2</v>
      </c>
      <c r="T3074">
        <v>3.35</v>
      </c>
      <c r="U3074" t="str">
        <f>IF(Append1[[#This Row],[total_intl_charge]] &lt;= MEDIAN(Append1[total_intl_charge]), "Low", "High")</f>
        <v>High</v>
      </c>
      <c r="V3074">
        <v>1</v>
      </c>
      <c r="W3074" t="s">
        <v>23</v>
      </c>
      <c r="X3074" s="1" t="s">
        <v>23</v>
      </c>
      <c r="Y3074">
        <f>IF(Append1[[#This Row],[churn]]="yes", 1,0)</f>
        <v>0</v>
      </c>
      <c r="Z3074" t="str">
        <f>IF(Append1[[#This Row],[total_eve_charge]]&lt;=15,"Low",
IF(Append1[[#This Row],[total_eve_charge]]&lt;=19,"Medium","High"))</f>
        <v>Medium</v>
      </c>
      <c r="AA3074" s="1" t="str">
        <f>IF(Append1[[#This Row],[total_day_charge]]&gt;30,"Heavy User",
IF(Append1[[#This Row],[total_eve_charge]]&gt;20,"Evening User",
IF(Append1[[#This Row],[total_night_charge]]&gt;10,"Night User","Low User")))</f>
        <v>Heavy User</v>
      </c>
    </row>
    <row r="3075" spans="1:27" x14ac:dyDescent="0.3">
      <c r="A3075">
        <v>2324</v>
      </c>
      <c r="B3075" s="1" t="s">
        <v>71</v>
      </c>
      <c r="C3075">
        <v>145</v>
      </c>
      <c r="D3075" s="1" t="s">
        <v>32</v>
      </c>
      <c r="E3075" s="1">
        <v>0</v>
      </c>
      <c r="F3075" s="1" t="s">
        <v>24</v>
      </c>
      <c r="G3075">
        <v>31</v>
      </c>
      <c r="H3075" t="str">
        <f>IF(Append1[[#This Row],[number_vmail_messages]]&lt;=10, "Low",
IF(Append1[[#This Row],[number_vmail_messages]]&lt;=25, "Medium", "High"))</f>
        <v>High</v>
      </c>
      <c r="I3075">
        <v>216</v>
      </c>
      <c r="J3075">
        <v>94</v>
      </c>
      <c r="K3075">
        <v>36.72</v>
      </c>
      <c r="L3075">
        <v>225.1</v>
      </c>
      <c r="M3075">
        <v>123</v>
      </c>
      <c r="N3075">
        <v>19.13</v>
      </c>
      <c r="O3075">
        <v>234.7</v>
      </c>
      <c r="P3075">
        <v>109</v>
      </c>
      <c r="Q3075">
        <v>10.56</v>
      </c>
      <c r="R3075">
        <v>10.7</v>
      </c>
      <c r="S3075">
        <v>1</v>
      </c>
      <c r="T3075">
        <v>2.89</v>
      </c>
      <c r="U3075" t="str">
        <f>IF(Append1[[#This Row],[total_intl_charge]] &lt;= MEDIAN(Append1[total_intl_charge]), "Low", "High")</f>
        <v>High</v>
      </c>
      <c r="V3075">
        <v>2</v>
      </c>
      <c r="W3075" t="s">
        <v>23</v>
      </c>
      <c r="X3075" s="1" t="s">
        <v>23</v>
      </c>
      <c r="Y3075">
        <f>IF(Append1[[#This Row],[churn]]="yes", 1,0)</f>
        <v>0</v>
      </c>
      <c r="Z3075" t="str">
        <f>IF(Append1[[#This Row],[total_eve_charge]]&lt;=15,"Low",
IF(Append1[[#This Row],[total_eve_charge]]&lt;=19,"Medium","High"))</f>
        <v>High</v>
      </c>
      <c r="AA3075" s="1" t="str">
        <f>IF(Append1[[#This Row],[total_day_charge]]&gt;30,"Heavy User",
IF(Append1[[#This Row],[total_eve_charge]]&gt;20,"Evening User",
IF(Append1[[#This Row],[total_night_charge]]&gt;10,"Night User","Low User")))</f>
        <v>Heavy User</v>
      </c>
    </row>
    <row r="3076" spans="1:27" hidden="1" x14ac:dyDescent="0.3">
      <c r="A3076">
        <v>2325</v>
      </c>
      <c r="B3076" s="1" t="s">
        <v>51</v>
      </c>
      <c r="C3076">
        <v>90</v>
      </c>
      <c r="D3076" s="1" t="s">
        <v>22</v>
      </c>
      <c r="E3076" s="1">
        <v>0</v>
      </c>
      <c r="F3076" s="1" t="s">
        <v>23</v>
      </c>
      <c r="G3076">
        <v>0</v>
      </c>
      <c r="H3076" t="str">
        <f>IF(Append1[[#This Row],[number_vmail_messages]]&lt;=10, "Low",
IF(Append1[[#This Row],[number_vmail_messages]]&lt;=25, "Medium", "High"))</f>
        <v>Low</v>
      </c>
      <c r="I3076">
        <v>198.5</v>
      </c>
      <c r="J3076">
        <v>124</v>
      </c>
      <c r="K3076">
        <v>33.75</v>
      </c>
      <c r="L3076">
        <v>266.60000000000002</v>
      </c>
      <c r="M3076">
        <v>100</v>
      </c>
      <c r="N3076">
        <v>22.66</v>
      </c>
      <c r="O3076">
        <v>243.3</v>
      </c>
      <c r="P3076">
        <v>80</v>
      </c>
      <c r="Q3076">
        <v>10.95</v>
      </c>
      <c r="R3076">
        <v>8</v>
      </c>
      <c r="S3076">
        <v>7</v>
      </c>
      <c r="T3076">
        <v>2.16</v>
      </c>
      <c r="U3076" t="str">
        <f>IF(Append1[[#This Row],[total_intl_charge]] &lt;= MEDIAN(Append1[total_intl_charge]), "Low", "High")</f>
        <v>Low</v>
      </c>
      <c r="V3076">
        <v>2</v>
      </c>
      <c r="W3076" t="s">
        <v>23</v>
      </c>
      <c r="X3076" s="1" t="s">
        <v>23</v>
      </c>
      <c r="Y3076">
        <f>IF(Append1[[#This Row],[churn]]="yes", 1,0)</f>
        <v>0</v>
      </c>
      <c r="Z3076" t="str">
        <f>IF(Append1[[#This Row],[total_eve_charge]]&lt;=15,"Low",
IF(Append1[[#This Row],[total_eve_charge]]&lt;=19,"Medium","High"))</f>
        <v>High</v>
      </c>
      <c r="AA3076" s="1" t="str">
        <f>IF(Append1[[#This Row],[total_day_charge]]&gt;30,"Heavy User",
IF(Append1[[#This Row],[total_eve_charge]]&gt;20,"Evening User",
IF(Append1[[#This Row],[total_night_charge]]&gt;10,"Night User","Low User")))</f>
        <v>Heavy User</v>
      </c>
    </row>
    <row r="3077" spans="1:27" hidden="1" x14ac:dyDescent="0.3">
      <c r="A3077">
        <v>2326</v>
      </c>
      <c r="B3077" s="1" t="s">
        <v>66</v>
      </c>
      <c r="C3077">
        <v>33</v>
      </c>
      <c r="D3077" s="1" t="s">
        <v>32</v>
      </c>
      <c r="E3077" s="1">
        <v>0</v>
      </c>
      <c r="F3077" s="1" t="s">
        <v>23</v>
      </c>
      <c r="G3077">
        <v>0</v>
      </c>
      <c r="H3077" t="str">
        <f>IF(Append1[[#This Row],[number_vmail_messages]]&lt;=10, "Low",
IF(Append1[[#This Row],[number_vmail_messages]]&lt;=25, "Medium", "High"))</f>
        <v>Low</v>
      </c>
      <c r="I3077">
        <v>159.5</v>
      </c>
      <c r="J3077">
        <v>115</v>
      </c>
      <c r="K3077">
        <v>27.12</v>
      </c>
      <c r="L3077">
        <v>195.4</v>
      </c>
      <c r="M3077">
        <v>118</v>
      </c>
      <c r="N3077">
        <v>16.61</v>
      </c>
      <c r="O3077">
        <v>102.4</v>
      </c>
      <c r="P3077">
        <v>86</v>
      </c>
      <c r="Q3077">
        <v>4.6100000000000003</v>
      </c>
      <c r="R3077">
        <v>7.1</v>
      </c>
      <c r="S3077">
        <v>7</v>
      </c>
      <c r="T3077">
        <v>1.92</v>
      </c>
      <c r="U3077" t="str">
        <f>IF(Append1[[#This Row],[total_intl_charge]] &lt;= MEDIAN(Append1[total_intl_charge]), "Low", "High")</f>
        <v>Low</v>
      </c>
      <c r="V3077">
        <v>1</v>
      </c>
      <c r="W3077" t="s">
        <v>23</v>
      </c>
      <c r="X3077" s="1" t="s">
        <v>23</v>
      </c>
      <c r="Y3077">
        <f>IF(Append1[[#This Row],[churn]]="yes", 1,0)</f>
        <v>0</v>
      </c>
      <c r="Z3077" t="str">
        <f>IF(Append1[[#This Row],[total_eve_charge]]&lt;=15,"Low",
IF(Append1[[#This Row],[total_eve_charge]]&lt;=19,"Medium","High"))</f>
        <v>Medium</v>
      </c>
      <c r="AA3077" s="1" t="str">
        <f>IF(Append1[[#This Row],[total_day_charge]]&gt;30,"Heavy User",
IF(Append1[[#This Row],[total_eve_charge]]&gt;20,"Evening User",
IF(Append1[[#This Row],[total_night_charge]]&gt;10,"Night User","Low User")))</f>
        <v>Low User</v>
      </c>
    </row>
    <row r="3078" spans="1:27" x14ac:dyDescent="0.3">
      <c r="A3078">
        <v>2327</v>
      </c>
      <c r="B3078" s="1" t="s">
        <v>53</v>
      </c>
      <c r="C3078">
        <v>61</v>
      </c>
      <c r="D3078" s="1" t="s">
        <v>32</v>
      </c>
      <c r="E3078" s="1">
        <v>0</v>
      </c>
      <c r="F3078" s="1" t="s">
        <v>24</v>
      </c>
      <c r="G3078">
        <v>40</v>
      </c>
      <c r="H3078" t="str">
        <f>IF(Append1[[#This Row],[number_vmail_messages]]&lt;=10, "Low",
IF(Append1[[#This Row],[number_vmail_messages]]&lt;=25, "Medium", "High"))</f>
        <v>High</v>
      </c>
      <c r="I3078">
        <v>105</v>
      </c>
      <c r="J3078">
        <v>78</v>
      </c>
      <c r="K3078">
        <v>17.850000000000001</v>
      </c>
      <c r="L3078">
        <v>180.6</v>
      </c>
      <c r="M3078">
        <v>100</v>
      </c>
      <c r="N3078">
        <v>15.35</v>
      </c>
      <c r="O3078">
        <v>174.1</v>
      </c>
      <c r="P3078">
        <v>115</v>
      </c>
      <c r="Q3078">
        <v>7.83</v>
      </c>
      <c r="R3078">
        <v>10.199999999999999</v>
      </c>
      <c r="S3078">
        <v>2</v>
      </c>
      <c r="T3078">
        <v>2.75</v>
      </c>
      <c r="U3078" t="str">
        <f>IF(Append1[[#This Row],[total_intl_charge]] &lt;= MEDIAN(Append1[total_intl_charge]), "Low", "High")</f>
        <v>Low</v>
      </c>
      <c r="V3078">
        <v>2</v>
      </c>
      <c r="W3078" t="s">
        <v>24</v>
      </c>
      <c r="X3078" s="1" t="s">
        <v>23</v>
      </c>
      <c r="Y3078">
        <f>IF(Append1[[#This Row],[churn]]="yes", 1,0)</f>
        <v>1</v>
      </c>
      <c r="Z3078" t="str">
        <f>IF(Append1[[#This Row],[total_eve_charge]]&lt;=15,"Low",
IF(Append1[[#This Row],[total_eve_charge]]&lt;=19,"Medium","High"))</f>
        <v>Medium</v>
      </c>
      <c r="AA3078" s="1" t="str">
        <f>IF(Append1[[#This Row],[total_day_charge]]&gt;30,"Heavy User",
IF(Append1[[#This Row],[total_eve_charge]]&gt;20,"Evening User",
IF(Append1[[#This Row],[total_night_charge]]&gt;10,"Night User","Low User")))</f>
        <v>Low User</v>
      </c>
    </row>
    <row r="3079" spans="1:27" hidden="1" x14ac:dyDescent="0.3">
      <c r="A3079">
        <v>2328</v>
      </c>
      <c r="B3079" s="1" t="s">
        <v>39</v>
      </c>
      <c r="C3079">
        <v>107</v>
      </c>
      <c r="D3079" s="1" t="s">
        <v>22</v>
      </c>
      <c r="E3079" s="1">
        <v>0</v>
      </c>
      <c r="F3079" s="1" t="s">
        <v>23</v>
      </c>
      <c r="G3079">
        <v>0</v>
      </c>
      <c r="H3079" t="str">
        <f>IF(Append1[[#This Row],[number_vmail_messages]]&lt;=10, "Low",
IF(Append1[[#This Row],[number_vmail_messages]]&lt;=25, "Medium", "High"))</f>
        <v>Low</v>
      </c>
      <c r="I3079">
        <v>204.5</v>
      </c>
      <c r="J3079">
        <v>108</v>
      </c>
      <c r="K3079">
        <v>34.770000000000003</v>
      </c>
      <c r="L3079">
        <v>162.4</v>
      </c>
      <c r="M3079">
        <v>110</v>
      </c>
      <c r="N3079">
        <v>13.8</v>
      </c>
      <c r="O3079">
        <v>155</v>
      </c>
      <c r="P3079">
        <v>102</v>
      </c>
      <c r="Q3079">
        <v>6.98</v>
      </c>
      <c r="R3079">
        <v>13.4</v>
      </c>
      <c r="S3079">
        <v>1</v>
      </c>
      <c r="T3079">
        <v>3.62</v>
      </c>
      <c r="U3079" t="str">
        <f>IF(Append1[[#This Row],[total_intl_charge]] &lt;= MEDIAN(Append1[total_intl_charge]), "Low", "High")</f>
        <v>High</v>
      </c>
      <c r="V3079">
        <v>3</v>
      </c>
      <c r="W3079" t="s">
        <v>23</v>
      </c>
      <c r="X3079" s="1" t="s">
        <v>23</v>
      </c>
      <c r="Y3079">
        <f>IF(Append1[[#This Row],[churn]]="yes", 1,0)</f>
        <v>0</v>
      </c>
      <c r="Z3079" t="str">
        <f>IF(Append1[[#This Row],[total_eve_charge]]&lt;=15,"Low",
IF(Append1[[#This Row],[total_eve_charge]]&lt;=19,"Medium","High"))</f>
        <v>Low</v>
      </c>
      <c r="AA3079" s="1" t="str">
        <f>IF(Append1[[#This Row],[total_day_charge]]&gt;30,"Heavy User",
IF(Append1[[#This Row],[total_eve_charge]]&gt;20,"Evening User",
IF(Append1[[#This Row],[total_night_charge]]&gt;10,"Night User","Low User")))</f>
        <v>Heavy User</v>
      </c>
    </row>
    <row r="3080" spans="1:27" hidden="1" x14ac:dyDescent="0.3">
      <c r="A3080">
        <v>2329</v>
      </c>
      <c r="B3080" s="1" t="s">
        <v>55</v>
      </c>
      <c r="C3080">
        <v>147</v>
      </c>
      <c r="D3080" s="1" t="s">
        <v>32</v>
      </c>
      <c r="E3080" s="1">
        <v>0</v>
      </c>
      <c r="F3080" s="1" t="s">
        <v>23</v>
      </c>
      <c r="G3080">
        <v>0</v>
      </c>
      <c r="H3080" t="str">
        <f>IF(Append1[[#This Row],[number_vmail_messages]]&lt;=10, "Low",
IF(Append1[[#This Row],[number_vmail_messages]]&lt;=25, "Medium", "High"))</f>
        <v>Low</v>
      </c>
      <c r="I3080">
        <v>274</v>
      </c>
      <c r="J3080">
        <v>92</v>
      </c>
      <c r="K3080">
        <v>46.58</v>
      </c>
      <c r="L3080">
        <v>231.8</v>
      </c>
      <c r="M3080">
        <v>82</v>
      </c>
      <c r="N3080">
        <v>19.7</v>
      </c>
      <c r="O3080">
        <v>283.60000000000002</v>
      </c>
      <c r="P3080">
        <v>83</v>
      </c>
      <c r="Q3080">
        <v>12.76</v>
      </c>
      <c r="R3080">
        <v>6.2</v>
      </c>
      <c r="S3080">
        <v>1</v>
      </c>
      <c r="T3080">
        <v>1.67</v>
      </c>
      <c r="U3080" t="str">
        <f>IF(Append1[[#This Row],[total_intl_charge]] &lt;= MEDIAN(Append1[total_intl_charge]), "Low", "High")</f>
        <v>Low</v>
      </c>
      <c r="V3080">
        <v>0</v>
      </c>
      <c r="W3080" t="s">
        <v>24</v>
      </c>
      <c r="X3080" s="1" t="s">
        <v>23</v>
      </c>
      <c r="Y3080">
        <f>IF(Append1[[#This Row],[churn]]="yes", 1,0)</f>
        <v>1</v>
      </c>
      <c r="Z3080" t="str">
        <f>IF(Append1[[#This Row],[total_eve_charge]]&lt;=15,"Low",
IF(Append1[[#This Row],[total_eve_charge]]&lt;=19,"Medium","High"))</f>
        <v>High</v>
      </c>
      <c r="AA3080" s="1" t="str">
        <f>IF(Append1[[#This Row],[total_day_charge]]&gt;30,"Heavy User",
IF(Append1[[#This Row],[total_eve_charge]]&gt;20,"Evening User",
IF(Append1[[#This Row],[total_night_charge]]&gt;10,"Night User","Low User")))</f>
        <v>Heavy User</v>
      </c>
    </row>
    <row r="3081" spans="1:27" hidden="1" x14ac:dyDescent="0.3">
      <c r="A3081">
        <v>2330</v>
      </c>
      <c r="B3081" s="1" t="s">
        <v>21</v>
      </c>
      <c r="C3081">
        <v>186</v>
      </c>
      <c r="D3081" s="1" t="s">
        <v>26</v>
      </c>
      <c r="E3081" s="1">
        <v>0</v>
      </c>
      <c r="F3081" s="1" t="s">
        <v>23</v>
      </c>
      <c r="G3081">
        <v>0</v>
      </c>
      <c r="H3081" t="str">
        <f>IF(Append1[[#This Row],[number_vmail_messages]]&lt;=10, "Low",
IF(Append1[[#This Row],[number_vmail_messages]]&lt;=25, "Medium", "High"))</f>
        <v>Low</v>
      </c>
      <c r="I3081">
        <v>137.80000000000001</v>
      </c>
      <c r="J3081">
        <v>97</v>
      </c>
      <c r="K3081">
        <v>23.43</v>
      </c>
      <c r="L3081">
        <v>187.7</v>
      </c>
      <c r="M3081">
        <v>118</v>
      </c>
      <c r="N3081">
        <v>15.95</v>
      </c>
      <c r="O3081">
        <v>146.4</v>
      </c>
      <c r="P3081">
        <v>85</v>
      </c>
      <c r="Q3081">
        <v>6.59</v>
      </c>
      <c r="R3081">
        <v>8.6999999999999993</v>
      </c>
      <c r="S3081">
        <v>6</v>
      </c>
      <c r="T3081">
        <v>2.35</v>
      </c>
      <c r="U3081" t="str">
        <f>IF(Append1[[#This Row],[total_intl_charge]] &lt;= MEDIAN(Append1[total_intl_charge]), "Low", "High")</f>
        <v>Low</v>
      </c>
      <c r="V3081">
        <v>1</v>
      </c>
      <c r="W3081" t="s">
        <v>23</v>
      </c>
      <c r="X3081" s="1" t="s">
        <v>23</v>
      </c>
      <c r="Y3081">
        <f>IF(Append1[[#This Row],[churn]]="yes", 1,0)</f>
        <v>0</v>
      </c>
      <c r="Z3081" t="str">
        <f>IF(Append1[[#This Row],[total_eve_charge]]&lt;=15,"Low",
IF(Append1[[#This Row],[total_eve_charge]]&lt;=19,"Medium","High"))</f>
        <v>Medium</v>
      </c>
      <c r="AA3081" s="1" t="str">
        <f>IF(Append1[[#This Row],[total_day_charge]]&gt;30,"Heavy User",
IF(Append1[[#This Row],[total_eve_charge]]&gt;20,"Evening User",
IF(Append1[[#This Row],[total_night_charge]]&gt;10,"Night User","Low User")))</f>
        <v>Low User</v>
      </c>
    </row>
    <row r="3082" spans="1:27" hidden="1" x14ac:dyDescent="0.3">
      <c r="A3082">
        <v>2331</v>
      </c>
      <c r="B3082" s="1" t="s">
        <v>46</v>
      </c>
      <c r="C3082">
        <v>128</v>
      </c>
      <c r="D3082" s="1" t="s">
        <v>22</v>
      </c>
      <c r="E3082" s="1">
        <v>0</v>
      </c>
      <c r="F3082" s="1" t="s">
        <v>23</v>
      </c>
      <c r="G3082">
        <v>0</v>
      </c>
      <c r="H3082" t="str">
        <f>IF(Append1[[#This Row],[number_vmail_messages]]&lt;=10, "Low",
IF(Append1[[#This Row],[number_vmail_messages]]&lt;=25, "Medium", "High"))</f>
        <v>Low</v>
      </c>
      <c r="I3082">
        <v>179.4</v>
      </c>
      <c r="J3082">
        <v>94</v>
      </c>
      <c r="K3082">
        <v>30.5</v>
      </c>
      <c r="L3082">
        <v>270.39999999999998</v>
      </c>
      <c r="M3082">
        <v>92</v>
      </c>
      <c r="N3082">
        <v>22.98</v>
      </c>
      <c r="O3082">
        <v>191</v>
      </c>
      <c r="P3082">
        <v>88</v>
      </c>
      <c r="Q3082">
        <v>8.59</v>
      </c>
      <c r="R3082">
        <v>7.9</v>
      </c>
      <c r="S3082">
        <v>4</v>
      </c>
      <c r="T3082">
        <v>2.13</v>
      </c>
      <c r="U3082" t="str">
        <f>IF(Append1[[#This Row],[total_intl_charge]] &lt;= MEDIAN(Append1[total_intl_charge]), "Low", "High")</f>
        <v>Low</v>
      </c>
      <c r="V3082">
        <v>0</v>
      </c>
      <c r="W3082" t="s">
        <v>23</v>
      </c>
      <c r="X3082" s="1" t="s">
        <v>23</v>
      </c>
      <c r="Y3082">
        <f>IF(Append1[[#This Row],[churn]]="yes", 1,0)</f>
        <v>0</v>
      </c>
      <c r="Z3082" t="str">
        <f>IF(Append1[[#This Row],[total_eve_charge]]&lt;=15,"Low",
IF(Append1[[#This Row],[total_eve_charge]]&lt;=19,"Medium","High"))</f>
        <v>High</v>
      </c>
      <c r="AA3082" s="1" t="str">
        <f>IF(Append1[[#This Row],[total_day_charge]]&gt;30,"Heavy User",
IF(Append1[[#This Row],[total_eve_charge]]&gt;20,"Evening User",
IF(Append1[[#This Row],[total_night_charge]]&gt;10,"Night User","Low User")))</f>
        <v>Heavy User</v>
      </c>
    </row>
    <row r="3083" spans="1:27" x14ac:dyDescent="0.3">
      <c r="A3083">
        <v>2332</v>
      </c>
      <c r="B3083" s="1" t="s">
        <v>41</v>
      </c>
      <c r="C3083">
        <v>55</v>
      </c>
      <c r="D3083" s="1" t="s">
        <v>32</v>
      </c>
      <c r="E3083" s="1">
        <v>0</v>
      </c>
      <c r="F3083" s="1" t="s">
        <v>24</v>
      </c>
      <c r="G3083">
        <v>39</v>
      </c>
      <c r="H3083" t="str">
        <f>IF(Append1[[#This Row],[number_vmail_messages]]&lt;=10, "Low",
IF(Append1[[#This Row],[number_vmail_messages]]&lt;=25, "Medium", "High"))</f>
        <v>High</v>
      </c>
      <c r="I3083">
        <v>139.30000000000001</v>
      </c>
      <c r="J3083">
        <v>101</v>
      </c>
      <c r="K3083">
        <v>23.68</v>
      </c>
      <c r="L3083">
        <v>178.3</v>
      </c>
      <c r="M3083">
        <v>117</v>
      </c>
      <c r="N3083">
        <v>15.16</v>
      </c>
      <c r="O3083">
        <v>246.5</v>
      </c>
      <c r="P3083">
        <v>104</v>
      </c>
      <c r="Q3083">
        <v>11.09</v>
      </c>
      <c r="R3083">
        <v>8.1</v>
      </c>
      <c r="S3083">
        <v>1</v>
      </c>
      <c r="T3083">
        <v>2.19</v>
      </c>
      <c r="U3083" t="str">
        <f>IF(Append1[[#This Row],[total_intl_charge]] &lt;= MEDIAN(Append1[total_intl_charge]), "Low", "High")</f>
        <v>Low</v>
      </c>
      <c r="V3083">
        <v>3</v>
      </c>
      <c r="W3083" t="s">
        <v>23</v>
      </c>
      <c r="X3083" s="1" t="s">
        <v>23</v>
      </c>
      <c r="Y3083">
        <f>IF(Append1[[#This Row],[churn]]="yes", 1,0)</f>
        <v>0</v>
      </c>
      <c r="Z3083" t="str">
        <f>IF(Append1[[#This Row],[total_eve_charge]]&lt;=15,"Low",
IF(Append1[[#This Row],[total_eve_charge]]&lt;=19,"Medium","High"))</f>
        <v>Medium</v>
      </c>
      <c r="AA3083" s="1" t="str">
        <f>IF(Append1[[#This Row],[total_day_charge]]&gt;30,"Heavy User",
IF(Append1[[#This Row],[total_eve_charge]]&gt;20,"Evening User",
IF(Append1[[#This Row],[total_night_charge]]&gt;10,"Night User","Low User")))</f>
        <v>Night User</v>
      </c>
    </row>
    <row r="3084" spans="1:27" hidden="1" x14ac:dyDescent="0.3">
      <c r="A3084">
        <v>2333</v>
      </c>
      <c r="B3084" s="1" t="s">
        <v>67</v>
      </c>
      <c r="C3084">
        <v>134</v>
      </c>
      <c r="D3084" s="1" t="s">
        <v>22</v>
      </c>
      <c r="E3084" s="1">
        <v>0</v>
      </c>
      <c r="F3084" s="1" t="s">
        <v>23</v>
      </c>
      <c r="G3084">
        <v>0</v>
      </c>
      <c r="H3084" t="str">
        <f>IF(Append1[[#This Row],[number_vmail_messages]]&lt;=10, "Low",
IF(Append1[[#This Row],[number_vmail_messages]]&lt;=25, "Medium", "High"))</f>
        <v>Low</v>
      </c>
      <c r="I3084">
        <v>7.8</v>
      </c>
      <c r="J3084">
        <v>86</v>
      </c>
      <c r="K3084">
        <v>1.33</v>
      </c>
      <c r="L3084">
        <v>171.4</v>
      </c>
      <c r="M3084">
        <v>100</v>
      </c>
      <c r="N3084">
        <v>14.57</v>
      </c>
      <c r="O3084">
        <v>186.5</v>
      </c>
      <c r="P3084">
        <v>80</v>
      </c>
      <c r="Q3084">
        <v>8.39</v>
      </c>
      <c r="R3084">
        <v>12.9</v>
      </c>
      <c r="S3084">
        <v>2</v>
      </c>
      <c r="T3084">
        <v>3.48</v>
      </c>
      <c r="U3084" t="str">
        <f>IF(Append1[[#This Row],[total_intl_charge]] &lt;= MEDIAN(Append1[total_intl_charge]), "Low", "High")</f>
        <v>High</v>
      </c>
      <c r="V3084">
        <v>2</v>
      </c>
      <c r="W3084" t="s">
        <v>23</v>
      </c>
      <c r="X3084" s="1" t="s">
        <v>23</v>
      </c>
      <c r="Y3084">
        <f>IF(Append1[[#This Row],[churn]]="yes", 1,0)</f>
        <v>0</v>
      </c>
      <c r="Z3084" t="str">
        <f>IF(Append1[[#This Row],[total_eve_charge]]&lt;=15,"Low",
IF(Append1[[#This Row],[total_eve_charge]]&lt;=19,"Medium","High"))</f>
        <v>Low</v>
      </c>
      <c r="AA3084" s="1" t="str">
        <f>IF(Append1[[#This Row],[total_day_charge]]&gt;30,"Heavy User",
IF(Append1[[#This Row],[total_eve_charge]]&gt;20,"Evening User",
IF(Append1[[#This Row],[total_night_charge]]&gt;10,"Night User","Low User")))</f>
        <v>Low User</v>
      </c>
    </row>
    <row r="3085" spans="1:27" x14ac:dyDescent="0.3">
      <c r="A3085">
        <v>2334</v>
      </c>
      <c r="B3085" s="1" t="s">
        <v>57</v>
      </c>
      <c r="C3085">
        <v>96</v>
      </c>
      <c r="D3085" s="1" t="s">
        <v>22</v>
      </c>
      <c r="E3085" s="1">
        <v>0</v>
      </c>
      <c r="F3085" s="1" t="s">
        <v>24</v>
      </c>
      <c r="G3085">
        <v>23</v>
      </c>
      <c r="H3085" t="str">
        <f>IF(Append1[[#This Row],[number_vmail_messages]]&lt;=10, "Low",
IF(Append1[[#This Row],[number_vmail_messages]]&lt;=25, "Medium", "High"))</f>
        <v>Medium</v>
      </c>
      <c r="I3085">
        <v>183.1</v>
      </c>
      <c r="J3085">
        <v>88</v>
      </c>
      <c r="K3085">
        <v>31.13</v>
      </c>
      <c r="L3085">
        <v>147.4</v>
      </c>
      <c r="M3085">
        <v>89</v>
      </c>
      <c r="N3085">
        <v>12.53</v>
      </c>
      <c r="O3085">
        <v>350.2</v>
      </c>
      <c r="P3085">
        <v>108</v>
      </c>
      <c r="Q3085">
        <v>15.76</v>
      </c>
      <c r="R3085">
        <v>11.3</v>
      </c>
      <c r="S3085">
        <v>7</v>
      </c>
      <c r="T3085">
        <v>3.05</v>
      </c>
      <c r="U3085" t="str">
        <f>IF(Append1[[#This Row],[total_intl_charge]] &lt;= MEDIAN(Append1[total_intl_charge]), "Low", "High")</f>
        <v>High</v>
      </c>
      <c r="V3085">
        <v>1</v>
      </c>
      <c r="W3085" t="s">
        <v>23</v>
      </c>
      <c r="X3085" s="1" t="s">
        <v>23</v>
      </c>
      <c r="Y3085">
        <f>IF(Append1[[#This Row],[churn]]="yes", 1,0)</f>
        <v>0</v>
      </c>
      <c r="Z3085" t="str">
        <f>IF(Append1[[#This Row],[total_eve_charge]]&lt;=15,"Low",
IF(Append1[[#This Row],[total_eve_charge]]&lt;=19,"Medium","High"))</f>
        <v>Low</v>
      </c>
      <c r="AA3085" s="1" t="str">
        <f>IF(Append1[[#This Row],[total_day_charge]]&gt;30,"Heavy User",
IF(Append1[[#This Row],[total_eve_charge]]&gt;20,"Evening User",
IF(Append1[[#This Row],[total_night_charge]]&gt;10,"Night User","Low User")))</f>
        <v>Heavy User</v>
      </c>
    </row>
    <row r="3086" spans="1:27" hidden="1" x14ac:dyDescent="0.3">
      <c r="A3086">
        <v>2335</v>
      </c>
      <c r="B3086" s="1" t="s">
        <v>21</v>
      </c>
      <c r="C3086">
        <v>123</v>
      </c>
      <c r="D3086" s="1" t="s">
        <v>22</v>
      </c>
      <c r="E3086" s="1">
        <v>0</v>
      </c>
      <c r="F3086" s="1" t="s">
        <v>23</v>
      </c>
      <c r="G3086">
        <v>0</v>
      </c>
      <c r="H3086" t="str">
        <f>IF(Append1[[#This Row],[number_vmail_messages]]&lt;=10, "Low",
IF(Append1[[#This Row],[number_vmail_messages]]&lt;=25, "Medium", "High"))</f>
        <v>Low</v>
      </c>
      <c r="I3086">
        <v>140</v>
      </c>
      <c r="J3086">
        <v>106</v>
      </c>
      <c r="K3086">
        <v>23.8</v>
      </c>
      <c r="L3086">
        <v>153.69999999999999</v>
      </c>
      <c r="M3086">
        <v>101</v>
      </c>
      <c r="N3086">
        <v>13.06</v>
      </c>
      <c r="O3086">
        <v>50.1</v>
      </c>
      <c r="P3086">
        <v>87</v>
      </c>
      <c r="Q3086">
        <v>2.25</v>
      </c>
      <c r="R3086">
        <v>12.5</v>
      </c>
      <c r="S3086">
        <v>1</v>
      </c>
      <c r="T3086">
        <v>3.38</v>
      </c>
      <c r="U3086" t="str">
        <f>IF(Append1[[#This Row],[total_intl_charge]] &lt;= MEDIAN(Append1[total_intl_charge]), "Low", "High")</f>
        <v>High</v>
      </c>
      <c r="V3086">
        <v>2</v>
      </c>
      <c r="W3086" t="s">
        <v>23</v>
      </c>
      <c r="X3086" s="1" t="s">
        <v>23</v>
      </c>
      <c r="Y3086">
        <f>IF(Append1[[#This Row],[churn]]="yes", 1,0)</f>
        <v>0</v>
      </c>
      <c r="Z3086" t="str">
        <f>IF(Append1[[#This Row],[total_eve_charge]]&lt;=15,"Low",
IF(Append1[[#This Row],[total_eve_charge]]&lt;=19,"Medium","High"))</f>
        <v>Low</v>
      </c>
      <c r="AA3086" s="1" t="str">
        <f>IF(Append1[[#This Row],[total_day_charge]]&gt;30,"Heavy User",
IF(Append1[[#This Row],[total_eve_charge]]&gt;20,"Evening User",
IF(Append1[[#This Row],[total_night_charge]]&gt;10,"Night User","Low User")))</f>
        <v>Low User</v>
      </c>
    </row>
    <row r="3087" spans="1:27" hidden="1" x14ac:dyDescent="0.3">
      <c r="A3087">
        <v>2336</v>
      </c>
      <c r="B3087" s="1" t="s">
        <v>50</v>
      </c>
      <c r="C3087">
        <v>35</v>
      </c>
      <c r="D3087" s="1" t="s">
        <v>22</v>
      </c>
      <c r="E3087" s="1">
        <v>0</v>
      </c>
      <c r="F3087" s="1" t="s">
        <v>23</v>
      </c>
      <c r="G3087">
        <v>0</v>
      </c>
      <c r="H3087" t="str">
        <f>IF(Append1[[#This Row],[number_vmail_messages]]&lt;=10, "Low",
IF(Append1[[#This Row],[number_vmail_messages]]&lt;=25, "Medium", "High"))</f>
        <v>Low</v>
      </c>
      <c r="I3087">
        <v>179.2</v>
      </c>
      <c r="J3087">
        <v>59</v>
      </c>
      <c r="K3087">
        <v>30.46</v>
      </c>
      <c r="L3087">
        <v>283.3</v>
      </c>
      <c r="M3087">
        <v>101</v>
      </c>
      <c r="N3087">
        <v>24.08</v>
      </c>
      <c r="O3087">
        <v>285.39999999999998</v>
      </c>
      <c r="P3087">
        <v>83</v>
      </c>
      <c r="Q3087">
        <v>12.84</v>
      </c>
      <c r="R3087">
        <v>5.8</v>
      </c>
      <c r="S3087">
        <v>7</v>
      </c>
      <c r="T3087">
        <v>1.57</v>
      </c>
      <c r="U3087" t="str">
        <f>IF(Append1[[#This Row],[total_intl_charge]] &lt;= MEDIAN(Append1[total_intl_charge]), "Low", "High")</f>
        <v>Low</v>
      </c>
      <c r="V3087">
        <v>2</v>
      </c>
      <c r="W3087" t="s">
        <v>23</v>
      </c>
      <c r="X3087" s="1" t="s">
        <v>23</v>
      </c>
      <c r="Y3087">
        <f>IF(Append1[[#This Row],[churn]]="yes", 1,0)</f>
        <v>0</v>
      </c>
      <c r="Z3087" t="str">
        <f>IF(Append1[[#This Row],[total_eve_charge]]&lt;=15,"Low",
IF(Append1[[#This Row],[total_eve_charge]]&lt;=19,"Medium","High"))</f>
        <v>High</v>
      </c>
      <c r="AA3087" s="1" t="str">
        <f>IF(Append1[[#This Row],[total_day_charge]]&gt;30,"Heavy User",
IF(Append1[[#This Row],[total_eve_charge]]&gt;20,"Evening User",
IF(Append1[[#This Row],[total_night_charge]]&gt;10,"Night User","Low User")))</f>
        <v>Heavy User</v>
      </c>
    </row>
    <row r="3088" spans="1:27" hidden="1" x14ac:dyDescent="0.3">
      <c r="A3088">
        <v>2337</v>
      </c>
      <c r="B3088" s="1" t="s">
        <v>37</v>
      </c>
      <c r="C3088">
        <v>74</v>
      </c>
      <c r="D3088" s="1" t="s">
        <v>32</v>
      </c>
      <c r="E3088" s="1">
        <v>0</v>
      </c>
      <c r="F3088" s="1" t="s">
        <v>23</v>
      </c>
      <c r="G3088">
        <v>0</v>
      </c>
      <c r="H3088" t="str">
        <f>IF(Append1[[#This Row],[number_vmail_messages]]&lt;=10, "Low",
IF(Append1[[#This Row],[number_vmail_messages]]&lt;=25, "Medium", "High"))</f>
        <v>Low</v>
      </c>
      <c r="I3088">
        <v>177.4</v>
      </c>
      <c r="J3088">
        <v>136</v>
      </c>
      <c r="K3088">
        <v>30.16</v>
      </c>
      <c r="L3088">
        <v>240.3</v>
      </c>
      <c r="M3088">
        <v>104</v>
      </c>
      <c r="N3088">
        <v>20.43</v>
      </c>
      <c r="O3088">
        <v>237.3</v>
      </c>
      <c r="P3088">
        <v>133</v>
      </c>
      <c r="Q3088">
        <v>10.68</v>
      </c>
      <c r="R3088">
        <v>12</v>
      </c>
      <c r="S3088">
        <v>3</v>
      </c>
      <c r="T3088">
        <v>3.24</v>
      </c>
      <c r="U3088" t="str">
        <f>IF(Append1[[#This Row],[total_intl_charge]] &lt;= MEDIAN(Append1[total_intl_charge]), "Low", "High")</f>
        <v>High</v>
      </c>
      <c r="V3088">
        <v>0</v>
      </c>
      <c r="W3088" t="s">
        <v>23</v>
      </c>
      <c r="X3088" s="1" t="s">
        <v>23</v>
      </c>
      <c r="Y3088">
        <f>IF(Append1[[#This Row],[churn]]="yes", 1,0)</f>
        <v>0</v>
      </c>
      <c r="Z3088" t="str">
        <f>IF(Append1[[#This Row],[total_eve_charge]]&lt;=15,"Low",
IF(Append1[[#This Row],[total_eve_charge]]&lt;=19,"Medium","High"))</f>
        <v>High</v>
      </c>
      <c r="AA3088" s="1" t="str">
        <f>IF(Append1[[#This Row],[total_day_charge]]&gt;30,"Heavy User",
IF(Append1[[#This Row],[total_eve_charge]]&gt;20,"Evening User",
IF(Append1[[#This Row],[total_night_charge]]&gt;10,"Night User","Low User")))</f>
        <v>Heavy User</v>
      </c>
    </row>
    <row r="3089" spans="1:27" hidden="1" x14ac:dyDescent="0.3">
      <c r="A3089">
        <v>2338</v>
      </c>
      <c r="B3089" s="1" t="s">
        <v>57</v>
      </c>
      <c r="C3089">
        <v>130</v>
      </c>
      <c r="D3089" s="1" t="s">
        <v>32</v>
      </c>
      <c r="E3089" s="1">
        <v>0</v>
      </c>
      <c r="F3089" s="1" t="s">
        <v>23</v>
      </c>
      <c r="G3089">
        <v>0</v>
      </c>
      <c r="H3089" t="str">
        <f>IF(Append1[[#This Row],[number_vmail_messages]]&lt;=10, "Low",
IF(Append1[[#This Row],[number_vmail_messages]]&lt;=25, "Medium", "High"))</f>
        <v>Low</v>
      </c>
      <c r="I3089">
        <v>115.6</v>
      </c>
      <c r="J3089">
        <v>129</v>
      </c>
      <c r="K3089">
        <v>19.649999999999999</v>
      </c>
      <c r="L3089">
        <v>167.8</v>
      </c>
      <c r="M3089">
        <v>104</v>
      </c>
      <c r="N3089">
        <v>14.26</v>
      </c>
      <c r="O3089">
        <v>141.80000000000001</v>
      </c>
      <c r="P3089">
        <v>124</v>
      </c>
      <c r="Q3089">
        <v>6.38</v>
      </c>
      <c r="R3089">
        <v>12.6</v>
      </c>
      <c r="S3089">
        <v>9</v>
      </c>
      <c r="T3089">
        <v>3.4</v>
      </c>
      <c r="U3089" t="str">
        <f>IF(Append1[[#This Row],[total_intl_charge]] &lt;= MEDIAN(Append1[total_intl_charge]), "Low", "High")</f>
        <v>High</v>
      </c>
      <c r="V3089">
        <v>1</v>
      </c>
      <c r="W3089" t="s">
        <v>23</v>
      </c>
      <c r="X3089" s="1" t="s">
        <v>23</v>
      </c>
      <c r="Y3089">
        <f>IF(Append1[[#This Row],[churn]]="yes", 1,0)</f>
        <v>0</v>
      </c>
      <c r="Z3089" t="str">
        <f>IF(Append1[[#This Row],[total_eve_charge]]&lt;=15,"Low",
IF(Append1[[#This Row],[total_eve_charge]]&lt;=19,"Medium","High"))</f>
        <v>Low</v>
      </c>
      <c r="AA3089" s="1" t="str">
        <f>IF(Append1[[#This Row],[total_day_charge]]&gt;30,"Heavy User",
IF(Append1[[#This Row],[total_eve_charge]]&gt;20,"Evening User",
IF(Append1[[#This Row],[total_night_charge]]&gt;10,"Night User","Low User")))</f>
        <v>Low User</v>
      </c>
    </row>
    <row r="3090" spans="1:27" hidden="1" x14ac:dyDescent="0.3">
      <c r="A3090">
        <v>2339</v>
      </c>
      <c r="B3090" s="1" t="s">
        <v>30</v>
      </c>
      <c r="C3090">
        <v>137</v>
      </c>
      <c r="D3090" s="1" t="s">
        <v>32</v>
      </c>
      <c r="E3090" s="1">
        <v>1</v>
      </c>
      <c r="F3090" s="1" t="s">
        <v>23</v>
      </c>
      <c r="G3090">
        <v>0</v>
      </c>
      <c r="H3090" t="str">
        <f>IF(Append1[[#This Row],[number_vmail_messages]]&lt;=10, "Low",
IF(Append1[[#This Row],[number_vmail_messages]]&lt;=25, "Medium", "High"))</f>
        <v>Low</v>
      </c>
      <c r="I3090">
        <v>237.3</v>
      </c>
      <c r="J3090">
        <v>103</v>
      </c>
      <c r="K3090">
        <v>40.340000000000003</v>
      </c>
      <c r="L3090">
        <v>176.7</v>
      </c>
      <c r="M3090">
        <v>84</v>
      </c>
      <c r="N3090">
        <v>15.02</v>
      </c>
      <c r="O3090">
        <v>263.39999999999998</v>
      </c>
      <c r="P3090">
        <v>81</v>
      </c>
      <c r="Q3090">
        <v>11.85</v>
      </c>
      <c r="R3090">
        <v>14.2</v>
      </c>
      <c r="S3090">
        <v>4</v>
      </c>
      <c r="T3090">
        <v>3.83</v>
      </c>
      <c r="U3090" t="str">
        <f>IF(Append1[[#This Row],[total_intl_charge]] &lt;= MEDIAN(Append1[total_intl_charge]), "Low", "High")</f>
        <v>High</v>
      </c>
      <c r="V3090">
        <v>0</v>
      </c>
      <c r="W3090" t="s">
        <v>24</v>
      </c>
      <c r="X3090" s="1" t="s">
        <v>24</v>
      </c>
      <c r="Y3090">
        <f>IF(Append1[[#This Row],[churn]]="yes", 1,0)</f>
        <v>1</v>
      </c>
      <c r="Z3090" t="str">
        <f>IF(Append1[[#This Row],[total_eve_charge]]&lt;=15,"Low",
IF(Append1[[#This Row],[total_eve_charge]]&lt;=19,"Medium","High"))</f>
        <v>Medium</v>
      </c>
      <c r="AA3090" s="1" t="str">
        <f>IF(Append1[[#This Row],[total_day_charge]]&gt;30,"Heavy User",
IF(Append1[[#This Row],[total_eve_charge]]&gt;20,"Evening User",
IF(Append1[[#This Row],[total_night_charge]]&gt;10,"Night User","Low User")))</f>
        <v>Heavy User</v>
      </c>
    </row>
    <row r="3091" spans="1:27" hidden="1" x14ac:dyDescent="0.3">
      <c r="A3091">
        <v>2340</v>
      </c>
      <c r="B3091" s="1" t="s">
        <v>69</v>
      </c>
      <c r="C3091">
        <v>80</v>
      </c>
      <c r="D3091" s="1" t="s">
        <v>32</v>
      </c>
      <c r="E3091" s="1">
        <v>0</v>
      </c>
      <c r="F3091" s="1" t="s">
        <v>23</v>
      </c>
      <c r="G3091">
        <v>0</v>
      </c>
      <c r="H3091" t="str">
        <f>IF(Append1[[#This Row],[number_vmail_messages]]&lt;=10, "Low",
IF(Append1[[#This Row],[number_vmail_messages]]&lt;=25, "Medium", "High"))</f>
        <v>Low</v>
      </c>
      <c r="I3091">
        <v>51.5</v>
      </c>
      <c r="J3091">
        <v>90</v>
      </c>
      <c r="K3091">
        <v>8.76</v>
      </c>
      <c r="L3091">
        <v>164</v>
      </c>
      <c r="M3091">
        <v>98</v>
      </c>
      <c r="N3091">
        <v>13.94</v>
      </c>
      <c r="O3091">
        <v>169.4</v>
      </c>
      <c r="P3091">
        <v>80</v>
      </c>
      <c r="Q3091">
        <v>7.62</v>
      </c>
      <c r="R3091">
        <v>9.5</v>
      </c>
      <c r="S3091">
        <v>4</v>
      </c>
      <c r="T3091">
        <v>2.57</v>
      </c>
      <c r="U3091" t="str">
        <f>IF(Append1[[#This Row],[total_intl_charge]] &lt;= MEDIAN(Append1[total_intl_charge]), "Low", "High")</f>
        <v>Low</v>
      </c>
      <c r="V3091">
        <v>3</v>
      </c>
      <c r="W3091" t="s">
        <v>23</v>
      </c>
      <c r="X3091" s="1" t="s">
        <v>23</v>
      </c>
      <c r="Y3091">
        <f>IF(Append1[[#This Row],[churn]]="yes", 1,0)</f>
        <v>0</v>
      </c>
      <c r="Z3091" t="str">
        <f>IF(Append1[[#This Row],[total_eve_charge]]&lt;=15,"Low",
IF(Append1[[#This Row],[total_eve_charge]]&lt;=19,"Medium","High"))</f>
        <v>Low</v>
      </c>
      <c r="AA3091" s="1" t="str">
        <f>IF(Append1[[#This Row],[total_day_charge]]&gt;30,"Heavy User",
IF(Append1[[#This Row],[total_eve_charge]]&gt;20,"Evening User",
IF(Append1[[#This Row],[total_night_charge]]&gt;10,"Night User","Low User")))</f>
        <v>Low User</v>
      </c>
    </row>
    <row r="3092" spans="1:27" x14ac:dyDescent="0.3">
      <c r="A3092">
        <v>2341</v>
      </c>
      <c r="B3092" s="1" t="s">
        <v>72</v>
      </c>
      <c r="C3092">
        <v>116</v>
      </c>
      <c r="D3092" s="1" t="s">
        <v>32</v>
      </c>
      <c r="E3092" s="1">
        <v>0</v>
      </c>
      <c r="F3092" s="1" t="s">
        <v>24</v>
      </c>
      <c r="G3092">
        <v>19</v>
      </c>
      <c r="H3092" t="str">
        <f>IF(Append1[[#This Row],[number_vmail_messages]]&lt;=10, "Low",
IF(Append1[[#This Row],[number_vmail_messages]]&lt;=25, "Medium", "High"))</f>
        <v>Medium</v>
      </c>
      <c r="I3092">
        <v>155.69999999999999</v>
      </c>
      <c r="J3092">
        <v>104</v>
      </c>
      <c r="K3092">
        <v>26.47</v>
      </c>
      <c r="L3092">
        <v>185.4</v>
      </c>
      <c r="M3092">
        <v>118</v>
      </c>
      <c r="N3092">
        <v>15.76</v>
      </c>
      <c r="O3092">
        <v>192.7</v>
      </c>
      <c r="P3092">
        <v>116</v>
      </c>
      <c r="Q3092">
        <v>8.67</v>
      </c>
      <c r="R3092">
        <v>8.1999999999999993</v>
      </c>
      <c r="S3092">
        <v>2</v>
      </c>
      <c r="T3092">
        <v>2.21</v>
      </c>
      <c r="U3092" t="str">
        <f>IF(Append1[[#This Row],[total_intl_charge]] &lt;= MEDIAN(Append1[total_intl_charge]), "Low", "High")</f>
        <v>Low</v>
      </c>
      <c r="V3092">
        <v>3</v>
      </c>
      <c r="W3092" t="s">
        <v>23</v>
      </c>
      <c r="X3092" s="1" t="s">
        <v>23</v>
      </c>
      <c r="Y3092">
        <f>IF(Append1[[#This Row],[churn]]="yes", 1,0)</f>
        <v>0</v>
      </c>
      <c r="Z3092" t="str">
        <f>IF(Append1[[#This Row],[total_eve_charge]]&lt;=15,"Low",
IF(Append1[[#This Row],[total_eve_charge]]&lt;=19,"Medium","High"))</f>
        <v>Medium</v>
      </c>
      <c r="AA3092" s="1" t="str">
        <f>IF(Append1[[#This Row],[total_day_charge]]&gt;30,"Heavy User",
IF(Append1[[#This Row],[total_eve_charge]]&gt;20,"Evening User",
IF(Append1[[#This Row],[total_night_charge]]&gt;10,"Night User","Low User")))</f>
        <v>Low User</v>
      </c>
    </row>
    <row r="3093" spans="1:27" x14ac:dyDescent="0.3">
      <c r="A3093">
        <v>2342</v>
      </c>
      <c r="B3093" s="1" t="s">
        <v>61</v>
      </c>
      <c r="C3093">
        <v>123</v>
      </c>
      <c r="D3093" s="1" t="s">
        <v>26</v>
      </c>
      <c r="E3093" s="1">
        <v>0</v>
      </c>
      <c r="F3093" s="1" t="s">
        <v>24</v>
      </c>
      <c r="G3093">
        <v>23</v>
      </c>
      <c r="H3093" t="str">
        <f>IF(Append1[[#This Row],[number_vmail_messages]]&lt;=10, "Low",
IF(Append1[[#This Row],[number_vmail_messages]]&lt;=25, "Medium", "High"))</f>
        <v>Medium</v>
      </c>
      <c r="I3093">
        <v>245</v>
      </c>
      <c r="J3093">
        <v>88</v>
      </c>
      <c r="K3093">
        <v>41.65</v>
      </c>
      <c r="L3093">
        <v>265</v>
      </c>
      <c r="M3093">
        <v>105</v>
      </c>
      <c r="N3093">
        <v>22.53</v>
      </c>
      <c r="O3093">
        <v>239.7</v>
      </c>
      <c r="P3093">
        <v>108</v>
      </c>
      <c r="Q3093">
        <v>10.79</v>
      </c>
      <c r="R3093">
        <v>14.9</v>
      </c>
      <c r="S3093">
        <v>3</v>
      </c>
      <c r="T3093">
        <v>4.0199999999999996</v>
      </c>
      <c r="U3093" t="str">
        <f>IF(Append1[[#This Row],[total_intl_charge]] &lt;= MEDIAN(Append1[total_intl_charge]), "Low", "High")</f>
        <v>High</v>
      </c>
      <c r="V3093">
        <v>2</v>
      </c>
      <c r="W3093" t="s">
        <v>23</v>
      </c>
      <c r="X3093" s="1" t="s">
        <v>23</v>
      </c>
      <c r="Y3093">
        <f>IF(Append1[[#This Row],[churn]]="yes", 1,0)</f>
        <v>0</v>
      </c>
      <c r="Z3093" t="str">
        <f>IF(Append1[[#This Row],[total_eve_charge]]&lt;=15,"Low",
IF(Append1[[#This Row],[total_eve_charge]]&lt;=19,"Medium","High"))</f>
        <v>High</v>
      </c>
      <c r="AA3093" s="1" t="str">
        <f>IF(Append1[[#This Row],[total_day_charge]]&gt;30,"Heavy User",
IF(Append1[[#This Row],[total_eve_charge]]&gt;20,"Evening User",
IF(Append1[[#This Row],[total_night_charge]]&gt;10,"Night User","Low User")))</f>
        <v>Heavy User</v>
      </c>
    </row>
    <row r="3094" spans="1:27" hidden="1" x14ac:dyDescent="0.3">
      <c r="A3094">
        <v>2343</v>
      </c>
      <c r="B3094" s="1" t="s">
        <v>56</v>
      </c>
      <c r="C3094">
        <v>146</v>
      </c>
      <c r="D3094" s="1" t="s">
        <v>22</v>
      </c>
      <c r="E3094" s="1">
        <v>1</v>
      </c>
      <c r="F3094" s="1" t="s">
        <v>23</v>
      </c>
      <c r="G3094">
        <v>0</v>
      </c>
      <c r="H3094" t="str">
        <f>IF(Append1[[#This Row],[number_vmail_messages]]&lt;=10, "Low",
IF(Append1[[#This Row],[number_vmail_messages]]&lt;=25, "Medium", "High"))</f>
        <v>Low</v>
      </c>
      <c r="I3094">
        <v>111.1</v>
      </c>
      <c r="J3094">
        <v>126</v>
      </c>
      <c r="K3094">
        <v>18.89</v>
      </c>
      <c r="L3094">
        <v>313.39999999999998</v>
      </c>
      <c r="M3094">
        <v>95</v>
      </c>
      <c r="N3094">
        <v>26.64</v>
      </c>
      <c r="O3094">
        <v>215.7</v>
      </c>
      <c r="P3094">
        <v>82</v>
      </c>
      <c r="Q3094">
        <v>9.7100000000000009</v>
      </c>
      <c r="R3094">
        <v>10.5</v>
      </c>
      <c r="S3094">
        <v>6</v>
      </c>
      <c r="T3094">
        <v>2.84</v>
      </c>
      <c r="U3094" t="str">
        <f>IF(Append1[[#This Row],[total_intl_charge]] &lt;= MEDIAN(Append1[total_intl_charge]), "Low", "High")</f>
        <v>High</v>
      </c>
      <c r="V3094">
        <v>1</v>
      </c>
      <c r="W3094" t="s">
        <v>23</v>
      </c>
      <c r="X3094" s="1" t="s">
        <v>24</v>
      </c>
      <c r="Y3094">
        <f>IF(Append1[[#This Row],[churn]]="yes", 1,0)</f>
        <v>0</v>
      </c>
      <c r="Z3094" t="str">
        <f>IF(Append1[[#This Row],[total_eve_charge]]&lt;=15,"Low",
IF(Append1[[#This Row],[total_eve_charge]]&lt;=19,"Medium","High"))</f>
        <v>High</v>
      </c>
      <c r="AA3094" s="1" t="str">
        <f>IF(Append1[[#This Row],[total_day_charge]]&gt;30,"Heavy User",
IF(Append1[[#This Row],[total_eve_charge]]&gt;20,"Evening User",
IF(Append1[[#This Row],[total_night_charge]]&gt;10,"Night User","Low User")))</f>
        <v>Evening User</v>
      </c>
    </row>
    <row r="3095" spans="1:27" x14ac:dyDescent="0.3">
      <c r="A3095">
        <v>2344</v>
      </c>
      <c r="B3095" s="1" t="s">
        <v>74</v>
      </c>
      <c r="C3095">
        <v>121</v>
      </c>
      <c r="D3095" s="1" t="s">
        <v>32</v>
      </c>
      <c r="E3095" s="1">
        <v>0</v>
      </c>
      <c r="F3095" s="1" t="s">
        <v>24</v>
      </c>
      <c r="G3095">
        <v>44</v>
      </c>
      <c r="H3095" t="str">
        <f>IF(Append1[[#This Row],[number_vmail_messages]]&lt;=10, "Low",
IF(Append1[[#This Row],[number_vmail_messages]]&lt;=25, "Medium", "High"))</f>
        <v>High</v>
      </c>
      <c r="I3095">
        <v>116</v>
      </c>
      <c r="J3095">
        <v>85</v>
      </c>
      <c r="K3095">
        <v>19.72</v>
      </c>
      <c r="L3095">
        <v>150.1</v>
      </c>
      <c r="M3095">
        <v>120</v>
      </c>
      <c r="N3095">
        <v>12.76</v>
      </c>
      <c r="O3095">
        <v>246.8</v>
      </c>
      <c r="P3095">
        <v>98</v>
      </c>
      <c r="Q3095">
        <v>11.11</v>
      </c>
      <c r="R3095">
        <v>12</v>
      </c>
      <c r="S3095">
        <v>2</v>
      </c>
      <c r="T3095">
        <v>3.24</v>
      </c>
      <c r="U3095" t="str">
        <f>IF(Append1[[#This Row],[total_intl_charge]] &lt;= MEDIAN(Append1[total_intl_charge]), "Low", "High")</f>
        <v>High</v>
      </c>
      <c r="V3095">
        <v>1</v>
      </c>
      <c r="W3095" t="s">
        <v>23</v>
      </c>
      <c r="X3095" s="1" t="s">
        <v>23</v>
      </c>
      <c r="Y3095">
        <f>IF(Append1[[#This Row],[churn]]="yes", 1,0)</f>
        <v>0</v>
      </c>
      <c r="Z3095" t="str">
        <f>IF(Append1[[#This Row],[total_eve_charge]]&lt;=15,"Low",
IF(Append1[[#This Row],[total_eve_charge]]&lt;=19,"Medium","High"))</f>
        <v>Low</v>
      </c>
      <c r="AA3095" s="1" t="str">
        <f>IF(Append1[[#This Row],[total_day_charge]]&gt;30,"Heavy User",
IF(Append1[[#This Row],[total_eve_charge]]&gt;20,"Evening User",
IF(Append1[[#This Row],[total_night_charge]]&gt;10,"Night User","Low User")))</f>
        <v>Night User</v>
      </c>
    </row>
    <row r="3096" spans="1:27" hidden="1" x14ac:dyDescent="0.3">
      <c r="A3096">
        <v>2345</v>
      </c>
      <c r="B3096" s="1" t="s">
        <v>37</v>
      </c>
      <c r="C3096">
        <v>137</v>
      </c>
      <c r="D3096" s="1" t="s">
        <v>26</v>
      </c>
      <c r="E3096" s="1">
        <v>0</v>
      </c>
      <c r="F3096" s="1" t="s">
        <v>23</v>
      </c>
      <c r="G3096">
        <v>0</v>
      </c>
      <c r="H3096" t="str">
        <f>IF(Append1[[#This Row],[number_vmail_messages]]&lt;=10, "Low",
IF(Append1[[#This Row],[number_vmail_messages]]&lt;=25, "Medium", "High"))</f>
        <v>Low</v>
      </c>
      <c r="I3096">
        <v>155.5</v>
      </c>
      <c r="J3096">
        <v>81</v>
      </c>
      <c r="K3096">
        <v>26.44</v>
      </c>
      <c r="L3096">
        <v>133.1</v>
      </c>
      <c r="M3096">
        <v>94</v>
      </c>
      <c r="N3096">
        <v>11.31</v>
      </c>
      <c r="O3096">
        <v>253.1</v>
      </c>
      <c r="P3096">
        <v>77</v>
      </c>
      <c r="Q3096">
        <v>11.39</v>
      </c>
      <c r="R3096">
        <v>9.1</v>
      </c>
      <c r="S3096">
        <v>2</v>
      </c>
      <c r="T3096">
        <v>2.46</v>
      </c>
      <c r="U3096" t="str">
        <f>IF(Append1[[#This Row],[total_intl_charge]] &lt;= MEDIAN(Append1[total_intl_charge]), "Low", "High")</f>
        <v>Low</v>
      </c>
      <c r="V3096">
        <v>1</v>
      </c>
      <c r="W3096" t="s">
        <v>23</v>
      </c>
      <c r="X3096" s="1" t="s">
        <v>23</v>
      </c>
      <c r="Y3096">
        <f>IF(Append1[[#This Row],[churn]]="yes", 1,0)</f>
        <v>0</v>
      </c>
      <c r="Z3096" t="str">
        <f>IF(Append1[[#This Row],[total_eve_charge]]&lt;=15,"Low",
IF(Append1[[#This Row],[total_eve_charge]]&lt;=19,"Medium","High"))</f>
        <v>Low</v>
      </c>
      <c r="AA3096" s="1" t="str">
        <f>IF(Append1[[#This Row],[total_day_charge]]&gt;30,"Heavy User",
IF(Append1[[#This Row],[total_eve_charge]]&gt;20,"Evening User",
IF(Append1[[#This Row],[total_night_charge]]&gt;10,"Night User","Low User")))</f>
        <v>Night User</v>
      </c>
    </row>
    <row r="3097" spans="1:27" x14ac:dyDescent="0.3">
      <c r="A3097">
        <v>2346</v>
      </c>
      <c r="B3097" s="1" t="s">
        <v>29</v>
      </c>
      <c r="C3097">
        <v>67</v>
      </c>
      <c r="D3097" s="1" t="s">
        <v>26</v>
      </c>
      <c r="E3097" s="1">
        <v>0</v>
      </c>
      <c r="F3097" s="1" t="s">
        <v>24</v>
      </c>
      <c r="G3097">
        <v>31</v>
      </c>
      <c r="H3097" t="str">
        <f>IF(Append1[[#This Row],[number_vmail_messages]]&lt;=10, "Low",
IF(Append1[[#This Row],[number_vmail_messages]]&lt;=25, "Medium", "High"))</f>
        <v>High</v>
      </c>
      <c r="I3097">
        <v>175.2</v>
      </c>
      <c r="J3097">
        <v>68</v>
      </c>
      <c r="K3097">
        <v>29.78</v>
      </c>
      <c r="L3097">
        <v>199.2</v>
      </c>
      <c r="M3097">
        <v>73</v>
      </c>
      <c r="N3097">
        <v>16.93</v>
      </c>
      <c r="O3097">
        <v>219.8</v>
      </c>
      <c r="P3097">
        <v>99</v>
      </c>
      <c r="Q3097">
        <v>9.89</v>
      </c>
      <c r="R3097">
        <v>13.2</v>
      </c>
      <c r="S3097">
        <v>6</v>
      </c>
      <c r="T3097">
        <v>3.56</v>
      </c>
      <c r="U3097" t="str">
        <f>IF(Append1[[#This Row],[total_intl_charge]] &lt;= MEDIAN(Append1[total_intl_charge]), "Low", "High")</f>
        <v>High</v>
      </c>
      <c r="V3097">
        <v>1</v>
      </c>
      <c r="W3097" t="s">
        <v>23</v>
      </c>
      <c r="X3097" s="1" t="s">
        <v>23</v>
      </c>
      <c r="Y3097">
        <f>IF(Append1[[#This Row],[churn]]="yes", 1,0)</f>
        <v>0</v>
      </c>
      <c r="Z3097" t="str">
        <f>IF(Append1[[#This Row],[total_eve_charge]]&lt;=15,"Low",
IF(Append1[[#This Row],[total_eve_charge]]&lt;=19,"Medium","High"))</f>
        <v>Medium</v>
      </c>
      <c r="AA3097" s="1" t="str">
        <f>IF(Append1[[#This Row],[total_day_charge]]&gt;30,"Heavy User",
IF(Append1[[#This Row],[total_eve_charge]]&gt;20,"Evening User",
IF(Append1[[#This Row],[total_night_charge]]&gt;10,"Night User","Low User")))</f>
        <v>Low User</v>
      </c>
    </row>
    <row r="3098" spans="1:27" hidden="1" x14ac:dyDescent="0.3">
      <c r="A3098">
        <v>2347</v>
      </c>
      <c r="B3098" s="1" t="s">
        <v>37</v>
      </c>
      <c r="C3098">
        <v>161</v>
      </c>
      <c r="D3098" s="1" t="s">
        <v>32</v>
      </c>
      <c r="E3098" s="1">
        <v>0</v>
      </c>
      <c r="F3098" s="1" t="s">
        <v>23</v>
      </c>
      <c r="G3098">
        <v>0</v>
      </c>
      <c r="H3098" t="str">
        <f>IF(Append1[[#This Row],[number_vmail_messages]]&lt;=10, "Low",
IF(Append1[[#This Row],[number_vmail_messages]]&lt;=25, "Medium", "High"))</f>
        <v>Low</v>
      </c>
      <c r="I3098">
        <v>154.69999999999999</v>
      </c>
      <c r="J3098">
        <v>84</v>
      </c>
      <c r="K3098">
        <v>26.3</v>
      </c>
      <c r="L3098">
        <v>177.8</v>
      </c>
      <c r="M3098">
        <v>125</v>
      </c>
      <c r="N3098">
        <v>15.11</v>
      </c>
      <c r="O3098">
        <v>172.9</v>
      </c>
      <c r="P3098">
        <v>90</v>
      </c>
      <c r="Q3098">
        <v>7.78</v>
      </c>
      <c r="R3098">
        <v>5.9</v>
      </c>
      <c r="S3098">
        <v>2</v>
      </c>
      <c r="T3098">
        <v>1.59</v>
      </c>
      <c r="U3098" t="str">
        <f>IF(Append1[[#This Row],[total_intl_charge]] &lt;= MEDIAN(Append1[total_intl_charge]), "Low", "High")</f>
        <v>Low</v>
      </c>
      <c r="V3098">
        <v>4</v>
      </c>
      <c r="W3098" t="s">
        <v>24</v>
      </c>
      <c r="X3098" s="1" t="s">
        <v>23</v>
      </c>
      <c r="Y3098">
        <f>IF(Append1[[#This Row],[churn]]="yes", 1,0)</f>
        <v>1</v>
      </c>
      <c r="Z3098" t="str">
        <f>IF(Append1[[#This Row],[total_eve_charge]]&lt;=15,"Low",
IF(Append1[[#This Row],[total_eve_charge]]&lt;=19,"Medium","High"))</f>
        <v>Medium</v>
      </c>
      <c r="AA3098" s="1" t="str">
        <f>IF(Append1[[#This Row],[total_day_charge]]&gt;30,"Heavy User",
IF(Append1[[#This Row],[total_eve_charge]]&gt;20,"Evening User",
IF(Append1[[#This Row],[total_night_charge]]&gt;10,"Night User","Low User")))</f>
        <v>Low User</v>
      </c>
    </row>
    <row r="3099" spans="1:27" x14ac:dyDescent="0.3">
      <c r="A3099">
        <v>2348</v>
      </c>
      <c r="B3099" s="1" t="s">
        <v>34</v>
      </c>
      <c r="C3099">
        <v>134</v>
      </c>
      <c r="D3099" s="1" t="s">
        <v>26</v>
      </c>
      <c r="E3099" s="1">
        <v>0</v>
      </c>
      <c r="F3099" s="1" t="s">
        <v>24</v>
      </c>
      <c r="G3099">
        <v>34</v>
      </c>
      <c r="H3099" t="str">
        <f>IF(Append1[[#This Row],[number_vmail_messages]]&lt;=10, "Low",
IF(Append1[[#This Row],[number_vmail_messages]]&lt;=25, "Medium", "High"))</f>
        <v>High</v>
      </c>
      <c r="I3099">
        <v>247.2</v>
      </c>
      <c r="J3099">
        <v>105</v>
      </c>
      <c r="K3099">
        <v>42.02</v>
      </c>
      <c r="L3099">
        <v>225.5</v>
      </c>
      <c r="M3099">
        <v>133</v>
      </c>
      <c r="N3099">
        <v>19.170000000000002</v>
      </c>
      <c r="O3099">
        <v>186.3</v>
      </c>
      <c r="P3099">
        <v>76</v>
      </c>
      <c r="Q3099">
        <v>8.3800000000000008</v>
      </c>
      <c r="R3099">
        <v>6.1</v>
      </c>
      <c r="S3099">
        <v>5</v>
      </c>
      <c r="T3099">
        <v>1.65</v>
      </c>
      <c r="U3099" t="str">
        <f>IF(Append1[[#This Row],[total_intl_charge]] &lt;= MEDIAN(Append1[total_intl_charge]), "Low", "High")</f>
        <v>Low</v>
      </c>
      <c r="V3099">
        <v>2</v>
      </c>
      <c r="W3099" t="s">
        <v>24</v>
      </c>
      <c r="X3099" s="1" t="s">
        <v>23</v>
      </c>
      <c r="Y3099">
        <f>IF(Append1[[#This Row],[churn]]="yes", 1,0)</f>
        <v>1</v>
      </c>
      <c r="Z3099" t="str">
        <f>IF(Append1[[#This Row],[total_eve_charge]]&lt;=15,"Low",
IF(Append1[[#This Row],[total_eve_charge]]&lt;=19,"Medium","High"))</f>
        <v>High</v>
      </c>
      <c r="AA3099" s="1" t="str">
        <f>IF(Append1[[#This Row],[total_day_charge]]&gt;30,"Heavy User",
IF(Append1[[#This Row],[total_eve_charge]]&gt;20,"Evening User",
IF(Append1[[#This Row],[total_night_charge]]&gt;10,"Night User","Low User")))</f>
        <v>Heavy User</v>
      </c>
    </row>
    <row r="3100" spans="1:27" x14ac:dyDescent="0.3">
      <c r="A3100">
        <v>2349</v>
      </c>
      <c r="B3100" s="1" t="s">
        <v>36</v>
      </c>
      <c r="C3100">
        <v>120</v>
      </c>
      <c r="D3100" s="1" t="s">
        <v>22</v>
      </c>
      <c r="E3100" s="1">
        <v>0</v>
      </c>
      <c r="F3100" s="1" t="s">
        <v>24</v>
      </c>
      <c r="G3100">
        <v>24</v>
      </c>
      <c r="H3100" t="str">
        <f>IF(Append1[[#This Row],[number_vmail_messages]]&lt;=10, "Low",
IF(Append1[[#This Row],[number_vmail_messages]]&lt;=25, "Medium", "High"))</f>
        <v>Medium</v>
      </c>
      <c r="I3100">
        <v>227.5</v>
      </c>
      <c r="J3100">
        <v>81</v>
      </c>
      <c r="K3100">
        <v>38.68</v>
      </c>
      <c r="L3100">
        <v>234.9</v>
      </c>
      <c r="M3100">
        <v>71</v>
      </c>
      <c r="N3100">
        <v>19.97</v>
      </c>
      <c r="O3100">
        <v>166.4</v>
      </c>
      <c r="P3100">
        <v>128</v>
      </c>
      <c r="Q3100">
        <v>7.49</v>
      </c>
      <c r="R3100">
        <v>9</v>
      </c>
      <c r="S3100">
        <v>13</v>
      </c>
      <c r="T3100">
        <v>2.4300000000000002</v>
      </c>
      <c r="U3100" t="str">
        <f>IF(Append1[[#This Row],[total_intl_charge]] &lt;= MEDIAN(Append1[total_intl_charge]), "Low", "High")</f>
        <v>Low</v>
      </c>
      <c r="V3100">
        <v>1</v>
      </c>
      <c r="W3100" t="s">
        <v>23</v>
      </c>
      <c r="X3100" s="1" t="s">
        <v>23</v>
      </c>
      <c r="Y3100">
        <f>IF(Append1[[#This Row],[churn]]="yes", 1,0)</f>
        <v>0</v>
      </c>
      <c r="Z3100" t="str">
        <f>IF(Append1[[#This Row],[total_eve_charge]]&lt;=15,"Low",
IF(Append1[[#This Row],[total_eve_charge]]&lt;=19,"Medium","High"))</f>
        <v>High</v>
      </c>
      <c r="AA3100" s="1" t="str">
        <f>IF(Append1[[#This Row],[total_day_charge]]&gt;30,"Heavy User",
IF(Append1[[#This Row],[total_eve_charge]]&gt;20,"Evening User",
IF(Append1[[#This Row],[total_night_charge]]&gt;10,"Night User","Low User")))</f>
        <v>Heavy User</v>
      </c>
    </row>
    <row r="3101" spans="1:27" x14ac:dyDescent="0.3">
      <c r="A3101">
        <v>2350</v>
      </c>
      <c r="B3101" s="1" t="s">
        <v>57</v>
      </c>
      <c r="C3101">
        <v>130</v>
      </c>
      <c r="D3101" s="1" t="s">
        <v>32</v>
      </c>
      <c r="E3101" s="1">
        <v>0</v>
      </c>
      <c r="F3101" s="1" t="s">
        <v>24</v>
      </c>
      <c r="G3101">
        <v>30</v>
      </c>
      <c r="H3101" t="str">
        <f>IF(Append1[[#This Row],[number_vmail_messages]]&lt;=10, "Low",
IF(Append1[[#This Row],[number_vmail_messages]]&lt;=25, "Medium", "High"))</f>
        <v>High</v>
      </c>
      <c r="I3101">
        <v>185</v>
      </c>
      <c r="J3101">
        <v>117</v>
      </c>
      <c r="K3101">
        <v>31.45</v>
      </c>
      <c r="L3101">
        <v>249.5</v>
      </c>
      <c r="M3101">
        <v>141</v>
      </c>
      <c r="N3101">
        <v>21.21</v>
      </c>
      <c r="O3101">
        <v>157.80000000000001</v>
      </c>
      <c r="P3101">
        <v>103</v>
      </c>
      <c r="Q3101">
        <v>7.1</v>
      </c>
      <c r="R3101">
        <v>7.4</v>
      </c>
      <c r="S3101">
        <v>7</v>
      </c>
      <c r="T3101">
        <v>2</v>
      </c>
      <c r="U3101" t="str">
        <f>IF(Append1[[#This Row],[total_intl_charge]] &lt;= MEDIAN(Append1[total_intl_charge]), "Low", "High")</f>
        <v>Low</v>
      </c>
      <c r="V3101">
        <v>0</v>
      </c>
      <c r="W3101" t="s">
        <v>23</v>
      </c>
      <c r="X3101" s="1" t="s">
        <v>23</v>
      </c>
      <c r="Y3101">
        <f>IF(Append1[[#This Row],[churn]]="yes", 1,0)</f>
        <v>0</v>
      </c>
      <c r="Z3101" t="str">
        <f>IF(Append1[[#This Row],[total_eve_charge]]&lt;=15,"Low",
IF(Append1[[#This Row],[total_eve_charge]]&lt;=19,"Medium","High"))</f>
        <v>High</v>
      </c>
      <c r="AA3101" s="1" t="str">
        <f>IF(Append1[[#This Row],[total_day_charge]]&gt;30,"Heavy User",
IF(Append1[[#This Row],[total_eve_charge]]&gt;20,"Evening User",
IF(Append1[[#This Row],[total_night_charge]]&gt;10,"Night User","Low User")))</f>
        <v>Heavy User</v>
      </c>
    </row>
    <row r="3102" spans="1:27" hidden="1" x14ac:dyDescent="0.3">
      <c r="A3102">
        <v>2351</v>
      </c>
      <c r="B3102" s="1" t="s">
        <v>28</v>
      </c>
      <c r="C3102">
        <v>68</v>
      </c>
      <c r="D3102" s="1" t="s">
        <v>22</v>
      </c>
      <c r="E3102" s="1">
        <v>0</v>
      </c>
      <c r="F3102" s="1" t="s">
        <v>23</v>
      </c>
      <c r="G3102">
        <v>0</v>
      </c>
      <c r="H3102" t="str">
        <f>IF(Append1[[#This Row],[number_vmail_messages]]&lt;=10, "Low",
IF(Append1[[#This Row],[number_vmail_messages]]&lt;=25, "Medium", "High"))</f>
        <v>Low</v>
      </c>
      <c r="I3102">
        <v>158.80000000000001</v>
      </c>
      <c r="J3102">
        <v>119</v>
      </c>
      <c r="K3102">
        <v>27</v>
      </c>
      <c r="L3102">
        <v>211.8</v>
      </c>
      <c r="M3102">
        <v>105</v>
      </c>
      <c r="N3102">
        <v>18</v>
      </c>
      <c r="O3102">
        <v>198.1</v>
      </c>
      <c r="P3102">
        <v>101</v>
      </c>
      <c r="Q3102">
        <v>8.91</v>
      </c>
      <c r="R3102">
        <v>10.3</v>
      </c>
      <c r="S3102">
        <v>3</v>
      </c>
      <c r="T3102">
        <v>2.78</v>
      </c>
      <c r="U3102" t="str">
        <f>IF(Append1[[#This Row],[total_intl_charge]] &lt;= MEDIAN(Append1[total_intl_charge]), "Low", "High")</f>
        <v>Low</v>
      </c>
      <c r="V3102">
        <v>1</v>
      </c>
      <c r="W3102" t="s">
        <v>23</v>
      </c>
      <c r="X3102" s="1" t="s">
        <v>23</v>
      </c>
      <c r="Y3102">
        <f>IF(Append1[[#This Row],[churn]]="yes", 1,0)</f>
        <v>0</v>
      </c>
      <c r="Z3102" t="str">
        <f>IF(Append1[[#This Row],[total_eve_charge]]&lt;=15,"Low",
IF(Append1[[#This Row],[total_eve_charge]]&lt;=19,"Medium","High"))</f>
        <v>Medium</v>
      </c>
      <c r="AA3102" s="1" t="str">
        <f>IF(Append1[[#This Row],[total_day_charge]]&gt;30,"Heavy User",
IF(Append1[[#This Row],[total_eve_charge]]&gt;20,"Evening User",
IF(Append1[[#This Row],[total_night_charge]]&gt;10,"Night User","Low User")))</f>
        <v>Low User</v>
      </c>
    </row>
    <row r="3103" spans="1:27" hidden="1" x14ac:dyDescent="0.3">
      <c r="A3103">
        <v>2352</v>
      </c>
      <c r="B3103" s="1" t="s">
        <v>57</v>
      </c>
      <c r="C3103">
        <v>77</v>
      </c>
      <c r="D3103" s="1" t="s">
        <v>32</v>
      </c>
      <c r="E3103" s="1">
        <v>0</v>
      </c>
      <c r="F3103" s="1" t="s">
        <v>23</v>
      </c>
      <c r="G3103">
        <v>0</v>
      </c>
      <c r="H3103" t="str">
        <f>IF(Append1[[#This Row],[number_vmail_messages]]&lt;=10, "Low",
IF(Append1[[#This Row],[number_vmail_messages]]&lt;=25, "Medium", "High"))</f>
        <v>Low</v>
      </c>
      <c r="I3103">
        <v>185.9</v>
      </c>
      <c r="J3103">
        <v>95</v>
      </c>
      <c r="K3103">
        <v>31.6</v>
      </c>
      <c r="L3103">
        <v>212</v>
      </c>
      <c r="M3103">
        <v>98</v>
      </c>
      <c r="N3103">
        <v>18.02</v>
      </c>
      <c r="O3103">
        <v>282.3</v>
      </c>
      <c r="P3103">
        <v>81</v>
      </c>
      <c r="Q3103">
        <v>12.7</v>
      </c>
      <c r="R3103">
        <v>11.3</v>
      </c>
      <c r="S3103">
        <v>4</v>
      </c>
      <c r="T3103">
        <v>3.05</v>
      </c>
      <c r="U3103" t="str">
        <f>IF(Append1[[#This Row],[total_intl_charge]] &lt;= MEDIAN(Append1[total_intl_charge]), "Low", "High")</f>
        <v>High</v>
      </c>
      <c r="V3103">
        <v>3</v>
      </c>
      <c r="W3103" t="s">
        <v>23</v>
      </c>
      <c r="X3103" s="1" t="s">
        <v>23</v>
      </c>
      <c r="Y3103">
        <f>IF(Append1[[#This Row],[churn]]="yes", 1,0)</f>
        <v>0</v>
      </c>
      <c r="Z3103" t="str">
        <f>IF(Append1[[#This Row],[total_eve_charge]]&lt;=15,"Low",
IF(Append1[[#This Row],[total_eve_charge]]&lt;=19,"Medium","High"))</f>
        <v>Medium</v>
      </c>
      <c r="AA3103" s="1" t="str">
        <f>IF(Append1[[#This Row],[total_day_charge]]&gt;30,"Heavy User",
IF(Append1[[#This Row],[total_eve_charge]]&gt;20,"Evening User",
IF(Append1[[#This Row],[total_night_charge]]&gt;10,"Night User","Low User")))</f>
        <v>Heavy User</v>
      </c>
    </row>
    <row r="3104" spans="1:27" hidden="1" x14ac:dyDescent="0.3">
      <c r="A3104">
        <v>2353</v>
      </c>
      <c r="B3104" s="1" t="s">
        <v>49</v>
      </c>
      <c r="C3104">
        <v>109</v>
      </c>
      <c r="D3104" s="1" t="s">
        <v>22</v>
      </c>
      <c r="E3104" s="1">
        <v>0</v>
      </c>
      <c r="F3104" s="1" t="s">
        <v>23</v>
      </c>
      <c r="G3104">
        <v>0</v>
      </c>
      <c r="H3104" t="str">
        <f>IF(Append1[[#This Row],[number_vmail_messages]]&lt;=10, "Low",
IF(Append1[[#This Row],[number_vmail_messages]]&lt;=25, "Medium", "High"))</f>
        <v>Low</v>
      </c>
      <c r="I3104">
        <v>222.5</v>
      </c>
      <c r="J3104">
        <v>74</v>
      </c>
      <c r="K3104">
        <v>37.83</v>
      </c>
      <c r="L3104">
        <v>169.7</v>
      </c>
      <c r="M3104">
        <v>75</v>
      </c>
      <c r="N3104">
        <v>14.42</v>
      </c>
      <c r="O3104">
        <v>264.3</v>
      </c>
      <c r="P3104">
        <v>94</v>
      </c>
      <c r="Q3104">
        <v>11.89</v>
      </c>
      <c r="R3104">
        <v>9</v>
      </c>
      <c r="S3104">
        <v>3</v>
      </c>
      <c r="T3104">
        <v>2.4300000000000002</v>
      </c>
      <c r="U3104" t="str">
        <f>IF(Append1[[#This Row],[total_intl_charge]] &lt;= MEDIAN(Append1[total_intl_charge]), "Low", "High")</f>
        <v>Low</v>
      </c>
      <c r="V3104">
        <v>2</v>
      </c>
      <c r="W3104" t="s">
        <v>23</v>
      </c>
      <c r="X3104" s="1" t="s">
        <v>23</v>
      </c>
      <c r="Y3104">
        <f>IF(Append1[[#This Row],[churn]]="yes", 1,0)</f>
        <v>0</v>
      </c>
      <c r="Z3104" t="str">
        <f>IF(Append1[[#This Row],[total_eve_charge]]&lt;=15,"Low",
IF(Append1[[#This Row],[total_eve_charge]]&lt;=19,"Medium","High"))</f>
        <v>Low</v>
      </c>
      <c r="AA3104" s="1" t="str">
        <f>IF(Append1[[#This Row],[total_day_charge]]&gt;30,"Heavy User",
IF(Append1[[#This Row],[total_eve_charge]]&gt;20,"Evening User",
IF(Append1[[#This Row],[total_night_charge]]&gt;10,"Night User","Low User")))</f>
        <v>Heavy User</v>
      </c>
    </row>
    <row r="3105" spans="1:27" hidden="1" x14ac:dyDescent="0.3">
      <c r="A3105">
        <v>2354</v>
      </c>
      <c r="B3105" s="1" t="s">
        <v>57</v>
      </c>
      <c r="C3105">
        <v>108</v>
      </c>
      <c r="D3105" s="1" t="s">
        <v>22</v>
      </c>
      <c r="E3105" s="1">
        <v>0</v>
      </c>
      <c r="F3105" s="1" t="s">
        <v>23</v>
      </c>
      <c r="G3105">
        <v>0</v>
      </c>
      <c r="H3105" t="str">
        <f>IF(Append1[[#This Row],[number_vmail_messages]]&lt;=10, "Low",
IF(Append1[[#This Row],[number_vmail_messages]]&lt;=25, "Medium", "High"))</f>
        <v>Low</v>
      </c>
      <c r="I3105">
        <v>201.1</v>
      </c>
      <c r="J3105">
        <v>101</v>
      </c>
      <c r="K3105">
        <v>34.19</v>
      </c>
      <c r="L3105">
        <v>170.7</v>
      </c>
      <c r="M3105">
        <v>86</v>
      </c>
      <c r="N3105">
        <v>14.51</v>
      </c>
      <c r="O3105">
        <v>237.4</v>
      </c>
      <c r="P3105">
        <v>113</v>
      </c>
      <c r="Q3105">
        <v>10.68</v>
      </c>
      <c r="R3105">
        <v>11.6</v>
      </c>
      <c r="S3105">
        <v>3</v>
      </c>
      <c r="T3105">
        <v>3.13</v>
      </c>
      <c r="U3105" t="str">
        <f>IF(Append1[[#This Row],[total_intl_charge]] &lt;= MEDIAN(Append1[total_intl_charge]), "Low", "High")</f>
        <v>High</v>
      </c>
      <c r="V3105">
        <v>3</v>
      </c>
      <c r="W3105" t="s">
        <v>23</v>
      </c>
      <c r="X3105" s="1" t="s">
        <v>23</v>
      </c>
      <c r="Y3105">
        <f>IF(Append1[[#This Row],[churn]]="yes", 1,0)</f>
        <v>0</v>
      </c>
      <c r="Z3105" t="str">
        <f>IF(Append1[[#This Row],[total_eve_charge]]&lt;=15,"Low",
IF(Append1[[#This Row],[total_eve_charge]]&lt;=19,"Medium","High"))</f>
        <v>Low</v>
      </c>
      <c r="AA3105" s="1" t="str">
        <f>IF(Append1[[#This Row],[total_day_charge]]&gt;30,"Heavy User",
IF(Append1[[#This Row],[total_eve_charge]]&gt;20,"Evening User",
IF(Append1[[#This Row],[total_night_charge]]&gt;10,"Night User","Low User")))</f>
        <v>Heavy User</v>
      </c>
    </row>
    <row r="3106" spans="1:27" x14ac:dyDescent="0.3">
      <c r="A3106">
        <v>2355</v>
      </c>
      <c r="B3106" s="1" t="s">
        <v>27</v>
      </c>
      <c r="C3106">
        <v>79</v>
      </c>
      <c r="D3106" s="1" t="s">
        <v>22</v>
      </c>
      <c r="E3106" s="1">
        <v>0</v>
      </c>
      <c r="F3106" s="1" t="s">
        <v>24</v>
      </c>
      <c r="G3106">
        <v>17</v>
      </c>
      <c r="H3106" t="str">
        <f>IF(Append1[[#This Row],[number_vmail_messages]]&lt;=10, "Low",
IF(Append1[[#This Row],[number_vmail_messages]]&lt;=25, "Medium", "High"))</f>
        <v>Medium</v>
      </c>
      <c r="I3106">
        <v>167.9</v>
      </c>
      <c r="J3106">
        <v>114</v>
      </c>
      <c r="K3106">
        <v>28.54</v>
      </c>
      <c r="L3106">
        <v>243.7</v>
      </c>
      <c r="M3106">
        <v>93</v>
      </c>
      <c r="N3106">
        <v>20.71</v>
      </c>
      <c r="O3106">
        <v>211.9</v>
      </c>
      <c r="P3106">
        <v>114</v>
      </c>
      <c r="Q3106">
        <v>9.5399999999999991</v>
      </c>
      <c r="R3106">
        <v>9.1</v>
      </c>
      <c r="S3106">
        <v>2</v>
      </c>
      <c r="T3106">
        <v>2.46</v>
      </c>
      <c r="U3106" t="str">
        <f>IF(Append1[[#This Row],[total_intl_charge]] &lt;= MEDIAN(Append1[total_intl_charge]), "Low", "High")</f>
        <v>Low</v>
      </c>
      <c r="V3106">
        <v>1</v>
      </c>
      <c r="W3106" t="s">
        <v>23</v>
      </c>
      <c r="X3106" s="1" t="s">
        <v>23</v>
      </c>
      <c r="Y3106">
        <f>IF(Append1[[#This Row],[churn]]="yes", 1,0)</f>
        <v>0</v>
      </c>
      <c r="Z3106" t="str">
        <f>IF(Append1[[#This Row],[total_eve_charge]]&lt;=15,"Low",
IF(Append1[[#This Row],[total_eve_charge]]&lt;=19,"Medium","High"))</f>
        <v>High</v>
      </c>
      <c r="AA3106" s="1" t="str">
        <f>IF(Append1[[#This Row],[total_day_charge]]&gt;30,"Heavy User",
IF(Append1[[#This Row],[total_eve_charge]]&gt;20,"Evening User",
IF(Append1[[#This Row],[total_night_charge]]&gt;10,"Night User","Low User")))</f>
        <v>Evening User</v>
      </c>
    </row>
    <row r="3107" spans="1:27" hidden="1" x14ac:dyDescent="0.3">
      <c r="A3107">
        <v>2356</v>
      </c>
      <c r="B3107" s="1" t="s">
        <v>55</v>
      </c>
      <c r="C3107">
        <v>119</v>
      </c>
      <c r="D3107" s="1" t="s">
        <v>32</v>
      </c>
      <c r="E3107" s="1">
        <v>0</v>
      </c>
      <c r="F3107" s="1" t="s">
        <v>23</v>
      </c>
      <c r="G3107">
        <v>0</v>
      </c>
      <c r="H3107" t="str">
        <f>IF(Append1[[#This Row],[number_vmail_messages]]&lt;=10, "Low",
IF(Append1[[#This Row],[number_vmail_messages]]&lt;=25, "Medium", "High"))</f>
        <v>Low</v>
      </c>
      <c r="I3107">
        <v>239.1</v>
      </c>
      <c r="J3107">
        <v>88</v>
      </c>
      <c r="K3107">
        <v>40.65</v>
      </c>
      <c r="L3107">
        <v>243.5</v>
      </c>
      <c r="M3107">
        <v>79</v>
      </c>
      <c r="N3107">
        <v>20.7</v>
      </c>
      <c r="O3107">
        <v>230.9</v>
      </c>
      <c r="P3107">
        <v>92</v>
      </c>
      <c r="Q3107">
        <v>10.39</v>
      </c>
      <c r="R3107">
        <v>10.9</v>
      </c>
      <c r="S3107">
        <v>3</v>
      </c>
      <c r="T3107">
        <v>2.94</v>
      </c>
      <c r="U3107" t="str">
        <f>IF(Append1[[#This Row],[total_intl_charge]] &lt;= MEDIAN(Append1[total_intl_charge]), "Low", "High")</f>
        <v>High</v>
      </c>
      <c r="V3107">
        <v>3</v>
      </c>
      <c r="W3107" t="s">
        <v>24</v>
      </c>
      <c r="X3107" s="1" t="s">
        <v>23</v>
      </c>
      <c r="Y3107">
        <f>IF(Append1[[#This Row],[churn]]="yes", 1,0)</f>
        <v>1</v>
      </c>
      <c r="Z3107" t="str">
        <f>IF(Append1[[#This Row],[total_eve_charge]]&lt;=15,"Low",
IF(Append1[[#This Row],[total_eve_charge]]&lt;=19,"Medium","High"))</f>
        <v>High</v>
      </c>
      <c r="AA3107" s="1" t="str">
        <f>IF(Append1[[#This Row],[total_day_charge]]&gt;30,"Heavy User",
IF(Append1[[#This Row],[total_eve_charge]]&gt;20,"Evening User",
IF(Append1[[#This Row],[total_night_charge]]&gt;10,"Night User","Low User")))</f>
        <v>Heavy User</v>
      </c>
    </row>
    <row r="3108" spans="1:27" hidden="1" x14ac:dyDescent="0.3">
      <c r="A3108">
        <v>2357</v>
      </c>
      <c r="B3108" s="1" t="s">
        <v>38</v>
      </c>
      <c r="C3108">
        <v>38</v>
      </c>
      <c r="D3108" s="1" t="s">
        <v>26</v>
      </c>
      <c r="E3108" s="1">
        <v>0</v>
      </c>
      <c r="F3108" s="1" t="s">
        <v>23</v>
      </c>
      <c r="G3108">
        <v>0</v>
      </c>
      <c r="H3108" t="str">
        <f>IF(Append1[[#This Row],[number_vmail_messages]]&lt;=10, "Low",
IF(Append1[[#This Row],[number_vmail_messages]]&lt;=25, "Medium", "High"))</f>
        <v>Low</v>
      </c>
      <c r="I3108">
        <v>175.7</v>
      </c>
      <c r="J3108">
        <v>109</v>
      </c>
      <c r="K3108">
        <v>29.87</v>
      </c>
      <c r="L3108">
        <v>211.8</v>
      </c>
      <c r="M3108">
        <v>97</v>
      </c>
      <c r="N3108">
        <v>18</v>
      </c>
      <c r="O3108">
        <v>137.9</v>
      </c>
      <c r="P3108">
        <v>109</v>
      </c>
      <c r="Q3108">
        <v>6.21</v>
      </c>
      <c r="R3108">
        <v>9.1999999999999993</v>
      </c>
      <c r="S3108">
        <v>3</v>
      </c>
      <c r="T3108">
        <v>2.48</v>
      </c>
      <c r="U3108" t="str">
        <f>IF(Append1[[#This Row],[total_intl_charge]] &lt;= MEDIAN(Append1[total_intl_charge]), "Low", "High")</f>
        <v>Low</v>
      </c>
      <c r="V3108">
        <v>5</v>
      </c>
      <c r="W3108" t="s">
        <v>24</v>
      </c>
      <c r="X3108" s="1" t="s">
        <v>23</v>
      </c>
      <c r="Y3108">
        <f>IF(Append1[[#This Row],[churn]]="yes", 1,0)</f>
        <v>1</v>
      </c>
      <c r="Z3108" t="str">
        <f>IF(Append1[[#This Row],[total_eve_charge]]&lt;=15,"Low",
IF(Append1[[#This Row],[total_eve_charge]]&lt;=19,"Medium","High"))</f>
        <v>Medium</v>
      </c>
      <c r="AA3108" s="1" t="str">
        <f>IF(Append1[[#This Row],[total_day_charge]]&gt;30,"Heavy User",
IF(Append1[[#This Row],[total_eve_charge]]&gt;20,"Evening User",
IF(Append1[[#This Row],[total_night_charge]]&gt;10,"Night User","Low User")))</f>
        <v>Low User</v>
      </c>
    </row>
    <row r="3109" spans="1:27" x14ac:dyDescent="0.3">
      <c r="A3109">
        <v>2358</v>
      </c>
      <c r="B3109" s="1" t="s">
        <v>68</v>
      </c>
      <c r="C3109">
        <v>109</v>
      </c>
      <c r="D3109" s="1" t="s">
        <v>22</v>
      </c>
      <c r="E3109" s="1">
        <v>0</v>
      </c>
      <c r="F3109" s="1" t="s">
        <v>24</v>
      </c>
      <c r="G3109">
        <v>29</v>
      </c>
      <c r="H3109" t="str">
        <f>IF(Append1[[#This Row],[number_vmail_messages]]&lt;=10, "Low",
IF(Append1[[#This Row],[number_vmail_messages]]&lt;=25, "Medium", "High"))</f>
        <v>High</v>
      </c>
      <c r="I3109">
        <v>111.2</v>
      </c>
      <c r="J3109">
        <v>90</v>
      </c>
      <c r="K3109">
        <v>18.899999999999999</v>
      </c>
      <c r="L3109">
        <v>263.5</v>
      </c>
      <c r="M3109">
        <v>98</v>
      </c>
      <c r="N3109">
        <v>22.4</v>
      </c>
      <c r="O3109">
        <v>224.7</v>
      </c>
      <c r="P3109">
        <v>128</v>
      </c>
      <c r="Q3109">
        <v>10.11</v>
      </c>
      <c r="R3109">
        <v>9</v>
      </c>
      <c r="S3109">
        <v>6</v>
      </c>
      <c r="T3109">
        <v>2.4300000000000002</v>
      </c>
      <c r="U3109" t="str">
        <f>IF(Append1[[#This Row],[total_intl_charge]] &lt;= MEDIAN(Append1[total_intl_charge]), "Low", "High")</f>
        <v>Low</v>
      </c>
      <c r="V3109">
        <v>6</v>
      </c>
      <c r="W3109" t="s">
        <v>24</v>
      </c>
      <c r="X3109" s="1" t="s">
        <v>23</v>
      </c>
      <c r="Y3109">
        <f>IF(Append1[[#This Row],[churn]]="yes", 1,0)</f>
        <v>1</v>
      </c>
      <c r="Z3109" t="str">
        <f>IF(Append1[[#This Row],[total_eve_charge]]&lt;=15,"Low",
IF(Append1[[#This Row],[total_eve_charge]]&lt;=19,"Medium","High"))</f>
        <v>High</v>
      </c>
      <c r="AA3109" s="1" t="str">
        <f>IF(Append1[[#This Row],[total_day_charge]]&gt;30,"Heavy User",
IF(Append1[[#This Row],[total_eve_charge]]&gt;20,"Evening User",
IF(Append1[[#This Row],[total_night_charge]]&gt;10,"Night User","Low User")))</f>
        <v>Evening User</v>
      </c>
    </row>
    <row r="3110" spans="1:27" hidden="1" x14ac:dyDescent="0.3">
      <c r="A3110">
        <v>2359</v>
      </c>
      <c r="B3110" s="1" t="s">
        <v>59</v>
      </c>
      <c r="C3110">
        <v>78</v>
      </c>
      <c r="D3110" s="1" t="s">
        <v>22</v>
      </c>
      <c r="E3110" s="1">
        <v>0</v>
      </c>
      <c r="F3110" s="1" t="s">
        <v>23</v>
      </c>
      <c r="G3110">
        <v>0</v>
      </c>
      <c r="H3110" t="str">
        <f>IF(Append1[[#This Row],[number_vmail_messages]]&lt;=10, "Low",
IF(Append1[[#This Row],[number_vmail_messages]]&lt;=25, "Medium", "High"))</f>
        <v>Low</v>
      </c>
      <c r="I3110">
        <v>87.7</v>
      </c>
      <c r="J3110">
        <v>74</v>
      </c>
      <c r="K3110">
        <v>14.91</v>
      </c>
      <c r="L3110">
        <v>214.8</v>
      </c>
      <c r="M3110">
        <v>58</v>
      </c>
      <c r="N3110">
        <v>18.260000000000002</v>
      </c>
      <c r="O3110">
        <v>201.3</v>
      </c>
      <c r="P3110">
        <v>147</v>
      </c>
      <c r="Q3110">
        <v>9.06</v>
      </c>
      <c r="R3110">
        <v>10.8</v>
      </c>
      <c r="S3110">
        <v>6</v>
      </c>
      <c r="T3110">
        <v>2.92</v>
      </c>
      <c r="U3110" t="str">
        <f>IF(Append1[[#This Row],[total_intl_charge]] &lt;= MEDIAN(Append1[total_intl_charge]), "Low", "High")</f>
        <v>High</v>
      </c>
      <c r="V3110">
        <v>1</v>
      </c>
      <c r="W3110" t="s">
        <v>23</v>
      </c>
      <c r="X3110" s="1" t="s">
        <v>23</v>
      </c>
      <c r="Y3110">
        <f>IF(Append1[[#This Row],[churn]]="yes", 1,0)</f>
        <v>0</v>
      </c>
      <c r="Z3110" t="str">
        <f>IF(Append1[[#This Row],[total_eve_charge]]&lt;=15,"Low",
IF(Append1[[#This Row],[total_eve_charge]]&lt;=19,"Medium","High"))</f>
        <v>Medium</v>
      </c>
      <c r="AA3110" s="1" t="str">
        <f>IF(Append1[[#This Row],[total_day_charge]]&gt;30,"Heavy User",
IF(Append1[[#This Row],[total_eve_charge]]&gt;20,"Evening User",
IF(Append1[[#This Row],[total_night_charge]]&gt;10,"Night User","Low User")))</f>
        <v>Low User</v>
      </c>
    </row>
    <row r="3111" spans="1:27" hidden="1" x14ac:dyDescent="0.3">
      <c r="A3111">
        <v>2360</v>
      </c>
      <c r="B3111" s="1" t="s">
        <v>38</v>
      </c>
      <c r="C3111">
        <v>134</v>
      </c>
      <c r="D3111" s="1" t="s">
        <v>22</v>
      </c>
      <c r="E3111" s="1">
        <v>0</v>
      </c>
      <c r="F3111" s="1" t="s">
        <v>23</v>
      </c>
      <c r="G3111">
        <v>0</v>
      </c>
      <c r="H3111" t="str">
        <f>IF(Append1[[#This Row],[number_vmail_messages]]&lt;=10, "Low",
IF(Append1[[#This Row],[number_vmail_messages]]&lt;=25, "Medium", "High"))</f>
        <v>Low</v>
      </c>
      <c r="I3111">
        <v>244.1</v>
      </c>
      <c r="J3111">
        <v>99</v>
      </c>
      <c r="K3111">
        <v>41.5</v>
      </c>
      <c r="L3111">
        <v>246.9</v>
      </c>
      <c r="M3111">
        <v>111</v>
      </c>
      <c r="N3111">
        <v>20.99</v>
      </c>
      <c r="O3111">
        <v>200</v>
      </c>
      <c r="P3111">
        <v>133</v>
      </c>
      <c r="Q3111">
        <v>9</v>
      </c>
      <c r="R3111">
        <v>7.2</v>
      </c>
      <c r="S3111">
        <v>2</v>
      </c>
      <c r="T3111">
        <v>1.94</v>
      </c>
      <c r="U3111" t="str">
        <f>IF(Append1[[#This Row],[total_intl_charge]] &lt;= MEDIAN(Append1[total_intl_charge]), "Low", "High")</f>
        <v>Low</v>
      </c>
      <c r="V3111">
        <v>0</v>
      </c>
      <c r="W3111" t="s">
        <v>23</v>
      </c>
      <c r="X3111" s="1" t="s">
        <v>23</v>
      </c>
      <c r="Y3111">
        <f>IF(Append1[[#This Row],[churn]]="yes", 1,0)</f>
        <v>0</v>
      </c>
      <c r="Z3111" t="str">
        <f>IF(Append1[[#This Row],[total_eve_charge]]&lt;=15,"Low",
IF(Append1[[#This Row],[total_eve_charge]]&lt;=19,"Medium","High"))</f>
        <v>High</v>
      </c>
      <c r="AA3111" s="1" t="str">
        <f>IF(Append1[[#This Row],[total_day_charge]]&gt;30,"Heavy User",
IF(Append1[[#This Row],[total_eve_charge]]&gt;20,"Evening User",
IF(Append1[[#This Row],[total_night_charge]]&gt;10,"Night User","Low User")))</f>
        <v>Heavy User</v>
      </c>
    </row>
    <row r="3112" spans="1:27" x14ac:dyDescent="0.3">
      <c r="A3112">
        <v>2361</v>
      </c>
      <c r="B3112" s="1" t="s">
        <v>47</v>
      </c>
      <c r="C3112">
        <v>47</v>
      </c>
      <c r="D3112" s="1" t="s">
        <v>22</v>
      </c>
      <c r="E3112" s="1">
        <v>0</v>
      </c>
      <c r="F3112" s="1" t="s">
        <v>24</v>
      </c>
      <c r="G3112">
        <v>27</v>
      </c>
      <c r="H3112" t="str">
        <f>IF(Append1[[#This Row],[number_vmail_messages]]&lt;=10, "Low",
IF(Append1[[#This Row],[number_vmail_messages]]&lt;=25, "Medium", "High"))</f>
        <v>High</v>
      </c>
      <c r="I3112">
        <v>165</v>
      </c>
      <c r="J3112">
        <v>89</v>
      </c>
      <c r="K3112">
        <v>28.05</v>
      </c>
      <c r="L3112">
        <v>127.3</v>
      </c>
      <c r="M3112">
        <v>118</v>
      </c>
      <c r="N3112">
        <v>10.82</v>
      </c>
      <c r="O3112">
        <v>284.39999999999998</v>
      </c>
      <c r="P3112">
        <v>95</v>
      </c>
      <c r="Q3112">
        <v>12.8</v>
      </c>
      <c r="R3112">
        <v>7.7</v>
      </c>
      <c r="S3112">
        <v>4</v>
      </c>
      <c r="T3112">
        <v>2.08</v>
      </c>
      <c r="U3112" t="str">
        <f>IF(Append1[[#This Row],[total_intl_charge]] &lt;= MEDIAN(Append1[total_intl_charge]), "Low", "High")</f>
        <v>Low</v>
      </c>
      <c r="V3112">
        <v>2</v>
      </c>
      <c r="W3112" t="s">
        <v>23</v>
      </c>
      <c r="X3112" s="1" t="s">
        <v>23</v>
      </c>
      <c r="Y3112">
        <f>IF(Append1[[#This Row],[churn]]="yes", 1,0)</f>
        <v>0</v>
      </c>
      <c r="Z3112" t="str">
        <f>IF(Append1[[#This Row],[total_eve_charge]]&lt;=15,"Low",
IF(Append1[[#This Row],[total_eve_charge]]&lt;=19,"Medium","High"))</f>
        <v>Low</v>
      </c>
      <c r="AA3112" s="1" t="str">
        <f>IF(Append1[[#This Row],[total_day_charge]]&gt;30,"Heavy User",
IF(Append1[[#This Row],[total_eve_charge]]&gt;20,"Evening User",
IF(Append1[[#This Row],[total_night_charge]]&gt;10,"Night User","Low User")))</f>
        <v>Night User</v>
      </c>
    </row>
    <row r="3113" spans="1:27" x14ac:dyDescent="0.3">
      <c r="A3113">
        <v>2362</v>
      </c>
      <c r="B3113" s="1" t="s">
        <v>59</v>
      </c>
      <c r="C3113">
        <v>59</v>
      </c>
      <c r="D3113" s="1" t="s">
        <v>32</v>
      </c>
      <c r="E3113" s="1">
        <v>0</v>
      </c>
      <c r="F3113" s="1" t="s">
        <v>24</v>
      </c>
      <c r="G3113">
        <v>27</v>
      </c>
      <c r="H3113" t="str">
        <f>IF(Append1[[#This Row],[number_vmail_messages]]&lt;=10, "Low",
IF(Append1[[#This Row],[number_vmail_messages]]&lt;=25, "Medium", "High"))</f>
        <v>High</v>
      </c>
      <c r="I3113">
        <v>127.4</v>
      </c>
      <c r="J3113">
        <v>110</v>
      </c>
      <c r="K3113">
        <v>21.66</v>
      </c>
      <c r="L3113">
        <v>103.3</v>
      </c>
      <c r="M3113">
        <v>99</v>
      </c>
      <c r="N3113">
        <v>8.7799999999999994</v>
      </c>
      <c r="O3113">
        <v>164.2</v>
      </c>
      <c r="P3113">
        <v>73</v>
      </c>
      <c r="Q3113">
        <v>7.39</v>
      </c>
      <c r="R3113">
        <v>9.1</v>
      </c>
      <c r="S3113">
        <v>3</v>
      </c>
      <c r="T3113">
        <v>2.46</v>
      </c>
      <c r="U3113" t="str">
        <f>IF(Append1[[#This Row],[total_intl_charge]] &lt;= MEDIAN(Append1[total_intl_charge]), "Low", "High")</f>
        <v>Low</v>
      </c>
      <c r="V3113">
        <v>0</v>
      </c>
      <c r="W3113" t="s">
        <v>23</v>
      </c>
      <c r="X3113" s="1" t="s">
        <v>23</v>
      </c>
      <c r="Y3113">
        <f>IF(Append1[[#This Row],[churn]]="yes", 1,0)</f>
        <v>0</v>
      </c>
      <c r="Z3113" t="str">
        <f>IF(Append1[[#This Row],[total_eve_charge]]&lt;=15,"Low",
IF(Append1[[#This Row],[total_eve_charge]]&lt;=19,"Medium","High"))</f>
        <v>Low</v>
      </c>
      <c r="AA3113" s="1" t="str">
        <f>IF(Append1[[#This Row],[total_day_charge]]&gt;30,"Heavy User",
IF(Append1[[#This Row],[total_eve_charge]]&gt;20,"Evening User",
IF(Append1[[#This Row],[total_night_charge]]&gt;10,"Night User","Low User")))</f>
        <v>Low User</v>
      </c>
    </row>
    <row r="3114" spans="1:27" hidden="1" x14ac:dyDescent="0.3">
      <c r="A3114">
        <v>2363</v>
      </c>
      <c r="B3114" s="1" t="s">
        <v>35</v>
      </c>
      <c r="C3114">
        <v>151</v>
      </c>
      <c r="D3114" s="1" t="s">
        <v>22</v>
      </c>
      <c r="E3114" s="1">
        <v>0</v>
      </c>
      <c r="F3114" s="1" t="s">
        <v>23</v>
      </c>
      <c r="G3114">
        <v>0</v>
      </c>
      <c r="H3114" t="str">
        <f>IF(Append1[[#This Row],[number_vmail_messages]]&lt;=10, "Low",
IF(Append1[[#This Row],[number_vmail_messages]]&lt;=25, "Medium", "High"))</f>
        <v>Low</v>
      </c>
      <c r="I3114">
        <v>194.8</v>
      </c>
      <c r="J3114">
        <v>106</v>
      </c>
      <c r="K3114">
        <v>33.119999999999997</v>
      </c>
      <c r="L3114">
        <v>292.7</v>
      </c>
      <c r="M3114">
        <v>103</v>
      </c>
      <c r="N3114">
        <v>24.88</v>
      </c>
      <c r="O3114">
        <v>224.6</v>
      </c>
      <c r="P3114">
        <v>82</v>
      </c>
      <c r="Q3114">
        <v>10.11</v>
      </c>
      <c r="R3114">
        <v>5.5</v>
      </c>
      <c r="S3114">
        <v>3</v>
      </c>
      <c r="T3114">
        <v>1.49</v>
      </c>
      <c r="U3114" t="str">
        <f>IF(Append1[[#This Row],[total_intl_charge]] &lt;= MEDIAN(Append1[total_intl_charge]), "Low", "High")</f>
        <v>Low</v>
      </c>
      <c r="V3114">
        <v>0</v>
      </c>
      <c r="W3114" t="s">
        <v>23</v>
      </c>
      <c r="X3114" s="1" t="s">
        <v>23</v>
      </c>
      <c r="Y3114">
        <f>IF(Append1[[#This Row],[churn]]="yes", 1,0)</f>
        <v>0</v>
      </c>
      <c r="Z3114" t="str">
        <f>IF(Append1[[#This Row],[total_eve_charge]]&lt;=15,"Low",
IF(Append1[[#This Row],[total_eve_charge]]&lt;=19,"Medium","High"))</f>
        <v>High</v>
      </c>
      <c r="AA3114" s="1" t="str">
        <f>IF(Append1[[#This Row],[total_day_charge]]&gt;30,"Heavy User",
IF(Append1[[#This Row],[total_eve_charge]]&gt;20,"Evening User",
IF(Append1[[#This Row],[total_night_charge]]&gt;10,"Night User","Low User")))</f>
        <v>Heavy User</v>
      </c>
    </row>
    <row r="3115" spans="1:27" hidden="1" x14ac:dyDescent="0.3">
      <c r="A3115">
        <v>2364</v>
      </c>
      <c r="B3115" s="1" t="s">
        <v>72</v>
      </c>
      <c r="C3115">
        <v>129</v>
      </c>
      <c r="D3115" s="1" t="s">
        <v>22</v>
      </c>
      <c r="E3115" s="1">
        <v>0</v>
      </c>
      <c r="F3115" s="1" t="s">
        <v>23</v>
      </c>
      <c r="G3115">
        <v>0</v>
      </c>
      <c r="H3115" t="str">
        <f>IF(Append1[[#This Row],[number_vmail_messages]]&lt;=10, "Low",
IF(Append1[[#This Row],[number_vmail_messages]]&lt;=25, "Medium", "High"))</f>
        <v>Low</v>
      </c>
      <c r="I3115">
        <v>54.7</v>
      </c>
      <c r="J3115">
        <v>131</v>
      </c>
      <c r="K3115">
        <v>9.3000000000000007</v>
      </c>
      <c r="L3115">
        <v>256.10000000000002</v>
      </c>
      <c r="M3115">
        <v>105</v>
      </c>
      <c r="N3115">
        <v>21.77</v>
      </c>
      <c r="O3115">
        <v>176.6</v>
      </c>
      <c r="P3115">
        <v>135</v>
      </c>
      <c r="Q3115">
        <v>7.95</v>
      </c>
      <c r="R3115">
        <v>11.1</v>
      </c>
      <c r="S3115">
        <v>4</v>
      </c>
      <c r="T3115">
        <v>3</v>
      </c>
      <c r="U3115" t="str">
        <f>IF(Append1[[#This Row],[total_intl_charge]] &lt;= MEDIAN(Append1[total_intl_charge]), "Low", "High")</f>
        <v>High</v>
      </c>
      <c r="V3115">
        <v>1</v>
      </c>
      <c r="W3115" t="s">
        <v>23</v>
      </c>
      <c r="X3115" s="1" t="s">
        <v>23</v>
      </c>
      <c r="Y3115">
        <f>IF(Append1[[#This Row],[churn]]="yes", 1,0)</f>
        <v>0</v>
      </c>
      <c r="Z3115" t="str">
        <f>IF(Append1[[#This Row],[total_eve_charge]]&lt;=15,"Low",
IF(Append1[[#This Row],[total_eve_charge]]&lt;=19,"Medium","High"))</f>
        <v>High</v>
      </c>
      <c r="AA3115" s="1" t="str">
        <f>IF(Append1[[#This Row],[total_day_charge]]&gt;30,"Heavy User",
IF(Append1[[#This Row],[total_eve_charge]]&gt;20,"Evening User",
IF(Append1[[#This Row],[total_night_charge]]&gt;10,"Night User","Low User")))</f>
        <v>Evening User</v>
      </c>
    </row>
    <row r="3116" spans="1:27" hidden="1" x14ac:dyDescent="0.3">
      <c r="A3116">
        <v>2365</v>
      </c>
      <c r="B3116" s="1" t="s">
        <v>46</v>
      </c>
      <c r="C3116">
        <v>76</v>
      </c>
      <c r="D3116" s="1" t="s">
        <v>26</v>
      </c>
      <c r="E3116" s="1">
        <v>0</v>
      </c>
      <c r="F3116" s="1" t="s">
        <v>23</v>
      </c>
      <c r="G3116">
        <v>0</v>
      </c>
      <c r="H3116" t="str">
        <f>IF(Append1[[#This Row],[number_vmail_messages]]&lt;=10, "Low",
IF(Append1[[#This Row],[number_vmail_messages]]&lt;=25, "Medium", "High"))</f>
        <v>Low</v>
      </c>
      <c r="I3116">
        <v>90.5</v>
      </c>
      <c r="J3116">
        <v>142</v>
      </c>
      <c r="K3116">
        <v>15.39</v>
      </c>
      <c r="L3116">
        <v>211.7</v>
      </c>
      <c r="M3116">
        <v>75</v>
      </c>
      <c r="N3116">
        <v>17.989999999999998</v>
      </c>
      <c r="O3116">
        <v>194.9</v>
      </c>
      <c r="P3116">
        <v>76</v>
      </c>
      <c r="Q3116">
        <v>8.77</v>
      </c>
      <c r="R3116">
        <v>9.3000000000000007</v>
      </c>
      <c r="S3116">
        <v>2</v>
      </c>
      <c r="T3116">
        <v>2.5099999999999998</v>
      </c>
      <c r="U3116" t="str">
        <f>IF(Append1[[#This Row],[total_intl_charge]] &lt;= MEDIAN(Append1[total_intl_charge]), "Low", "High")</f>
        <v>Low</v>
      </c>
      <c r="V3116">
        <v>1</v>
      </c>
      <c r="W3116" t="s">
        <v>23</v>
      </c>
      <c r="X3116" s="1" t="s">
        <v>23</v>
      </c>
      <c r="Y3116">
        <f>IF(Append1[[#This Row],[churn]]="yes", 1,0)</f>
        <v>0</v>
      </c>
      <c r="Z3116" t="str">
        <f>IF(Append1[[#This Row],[total_eve_charge]]&lt;=15,"Low",
IF(Append1[[#This Row],[total_eve_charge]]&lt;=19,"Medium","High"))</f>
        <v>Medium</v>
      </c>
      <c r="AA3116" s="1" t="str">
        <f>IF(Append1[[#This Row],[total_day_charge]]&gt;30,"Heavy User",
IF(Append1[[#This Row],[total_eve_charge]]&gt;20,"Evening User",
IF(Append1[[#This Row],[total_night_charge]]&gt;10,"Night User","Low User")))</f>
        <v>Low User</v>
      </c>
    </row>
    <row r="3117" spans="1:27" hidden="1" x14ac:dyDescent="0.3">
      <c r="A3117">
        <v>2366</v>
      </c>
      <c r="B3117" s="1" t="s">
        <v>73</v>
      </c>
      <c r="C3117">
        <v>24</v>
      </c>
      <c r="D3117" s="1" t="s">
        <v>22</v>
      </c>
      <c r="E3117" s="1">
        <v>0</v>
      </c>
      <c r="F3117" s="1" t="s">
        <v>23</v>
      </c>
      <c r="G3117">
        <v>0</v>
      </c>
      <c r="H3117" t="str">
        <f>IF(Append1[[#This Row],[number_vmail_messages]]&lt;=10, "Low",
IF(Append1[[#This Row],[number_vmail_messages]]&lt;=25, "Medium", "High"))</f>
        <v>Low</v>
      </c>
      <c r="I3117">
        <v>235.6</v>
      </c>
      <c r="J3117">
        <v>132</v>
      </c>
      <c r="K3117">
        <v>40.049999999999997</v>
      </c>
      <c r="L3117">
        <v>115.9</v>
      </c>
      <c r="M3117">
        <v>129</v>
      </c>
      <c r="N3117">
        <v>9.85</v>
      </c>
      <c r="O3117">
        <v>185.4</v>
      </c>
      <c r="P3117">
        <v>136</v>
      </c>
      <c r="Q3117">
        <v>8.34</v>
      </c>
      <c r="R3117">
        <v>16.2</v>
      </c>
      <c r="S3117">
        <v>2</v>
      </c>
      <c r="T3117">
        <v>4.37</v>
      </c>
      <c r="U3117" t="str">
        <f>IF(Append1[[#This Row],[total_intl_charge]] &lt;= MEDIAN(Append1[total_intl_charge]), "Low", "High")</f>
        <v>High</v>
      </c>
      <c r="V3117">
        <v>0</v>
      </c>
      <c r="W3117" t="s">
        <v>23</v>
      </c>
      <c r="X3117" s="1" t="s">
        <v>23</v>
      </c>
      <c r="Y3117">
        <f>IF(Append1[[#This Row],[churn]]="yes", 1,0)</f>
        <v>0</v>
      </c>
      <c r="Z3117" t="str">
        <f>IF(Append1[[#This Row],[total_eve_charge]]&lt;=15,"Low",
IF(Append1[[#This Row],[total_eve_charge]]&lt;=19,"Medium","High"))</f>
        <v>Low</v>
      </c>
      <c r="AA3117" s="1" t="str">
        <f>IF(Append1[[#This Row],[total_day_charge]]&gt;30,"Heavy User",
IF(Append1[[#This Row],[total_eve_charge]]&gt;20,"Evening User",
IF(Append1[[#This Row],[total_night_charge]]&gt;10,"Night User","Low User")))</f>
        <v>Heavy User</v>
      </c>
    </row>
    <row r="3118" spans="1:27" hidden="1" x14ac:dyDescent="0.3">
      <c r="A3118">
        <v>2367</v>
      </c>
      <c r="B3118" s="1" t="s">
        <v>72</v>
      </c>
      <c r="C3118">
        <v>169</v>
      </c>
      <c r="D3118" s="1" t="s">
        <v>32</v>
      </c>
      <c r="E3118" s="1">
        <v>0</v>
      </c>
      <c r="F3118" s="1" t="s">
        <v>23</v>
      </c>
      <c r="G3118">
        <v>0</v>
      </c>
      <c r="H3118" t="str">
        <f>IF(Append1[[#This Row],[number_vmail_messages]]&lt;=10, "Low",
IF(Append1[[#This Row],[number_vmail_messages]]&lt;=25, "Medium", "High"))</f>
        <v>Low</v>
      </c>
      <c r="I3118">
        <v>142.5</v>
      </c>
      <c r="J3118">
        <v>82</v>
      </c>
      <c r="K3118">
        <v>24.23</v>
      </c>
      <c r="L3118">
        <v>231.4</v>
      </c>
      <c r="M3118">
        <v>110</v>
      </c>
      <c r="N3118">
        <v>19.670000000000002</v>
      </c>
      <c r="O3118">
        <v>131.19999999999999</v>
      </c>
      <c r="P3118">
        <v>67</v>
      </c>
      <c r="Q3118">
        <v>5.9</v>
      </c>
      <c r="R3118">
        <v>10</v>
      </c>
      <c r="S3118">
        <v>4</v>
      </c>
      <c r="T3118">
        <v>2.7</v>
      </c>
      <c r="U3118" t="str">
        <f>IF(Append1[[#This Row],[total_intl_charge]] &lt;= MEDIAN(Append1[total_intl_charge]), "Low", "High")</f>
        <v>Low</v>
      </c>
      <c r="V3118">
        <v>2</v>
      </c>
      <c r="W3118" t="s">
        <v>23</v>
      </c>
      <c r="X3118" s="1" t="s">
        <v>23</v>
      </c>
      <c r="Y3118">
        <f>IF(Append1[[#This Row],[churn]]="yes", 1,0)</f>
        <v>0</v>
      </c>
      <c r="Z3118" t="str">
        <f>IF(Append1[[#This Row],[total_eve_charge]]&lt;=15,"Low",
IF(Append1[[#This Row],[total_eve_charge]]&lt;=19,"Medium","High"))</f>
        <v>High</v>
      </c>
      <c r="AA3118" s="1" t="str">
        <f>IF(Append1[[#This Row],[total_day_charge]]&gt;30,"Heavy User",
IF(Append1[[#This Row],[total_eve_charge]]&gt;20,"Evening User",
IF(Append1[[#This Row],[total_night_charge]]&gt;10,"Night User","Low User")))</f>
        <v>Low User</v>
      </c>
    </row>
    <row r="3119" spans="1:27" hidden="1" x14ac:dyDescent="0.3">
      <c r="A3119">
        <v>2368</v>
      </c>
      <c r="B3119" s="1" t="s">
        <v>38</v>
      </c>
      <c r="C3119">
        <v>30</v>
      </c>
      <c r="D3119" s="1" t="s">
        <v>32</v>
      </c>
      <c r="E3119" s="1">
        <v>0</v>
      </c>
      <c r="F3119" s="1" t="s">
        <v>23</v>
      </c>
      <c r="G3119">
        <v>0</v>
      </c>
      <c r="H3119" t="str">
        <f>IF(Append1[[#This Row],[number_vmail_messages]]&lt;=10, "Low",
IF(Append1[[#This Row],[number_vmail_messages]]&lt;=25, "Medium", "High"))</f>
        <v>Low</v>
      </c>
      <c r="I3119">
        <v>54</v>
      </c>
      <c r="J3119">
        <v>68</v>
      </c>
      <c r="K3119">
        <v>9.18</v>
      </c>
      <c r="L3119">
        <v>179.3</v>
      </c>
      <c r="M3119">
        <v>96</v>
      </c>
      <c r="N3119">
        <v>15.24</v>
      </c>
      <c r="O3119">
        <v>247.2</v>
      </c>
      <c r="P3119">
        <v>101</v>
      </c>
      <c r="Q3119">
        <v>11.12</v>
      </c>
      <c r="R3119">
        <v>10.199999999999999</v>
      </c>
      <c r="S3119">
        <v>8</v>
      </c>
      <c r="T3119">
        <v>2.75</v>
      </c>
      <c r="U3119" t="str">
        <f>IF(Append1[[#This Row],[total_intl_charge]] &lt;= MEDIAN(Append1[total_intl_charge]), "Low", "High")</f>
        <v>Low</v>
      </c>
      <c r="V3119">
        <v>1</v>
      </c>
      <c r="W3119" t="s">
        <v>23</v>
      </c>
      <c r="X3119" s="1" t="s">
        <v>23</v>
      </c>
      <c r="Y3119">
        <f>IF(Append1[[#This Row],[churn]]="yes", 1,0)</f>
        <v>0</v>
      </c>
      <c r="Z3119" t="str">
        <f>IF(Append1[[#This Row],[total_eve_charge]]&lt;=15,"Low",
IF(Append1[[#This Row],[total_eve_charge]]&lt;=19,"Medium","High"))</f>
        <v>Medium</v>
      </c>
      <c r="AA3119" s="1" t="str">
        <f>IF(Append1[[#This Row],[total_day_charge]]&gt;30,"Heavy User",
IF(Append1[[#This Row],[total_eve_charge]]&gt;20,"Evening User",
IF(Append1[[#This Row],[total_night_charge]]&gt;10,"Night User","Low User")))</f>
        <v>Night User</v>
      </c>
    </row>
    <row r="3120" spans="1:27" hidden="1" x14ac:dyDescent="0.3">
      <c r="A3120">
        <v>2369</v>
      </c>
      <c r="B3120" s="1" t="s">
        <v>71</v>
      </c>
      <c r="C3120">
        <v>70</v>
      </c>
      <c r="D3120" s="1" t="s">
        <v>22</v>
      </c>
      <c r="E3120" s="1">
        <v>0</v>
      </c>
      <c r="F3120" s="1" t="s">
        <v>23</v>
      </c>
      <c r="G3120">
        <v>0</v>
      </c>
      <c r="H3120" t="str">
        <f>IF(Append1[[#This Row],[number_vmail_messages]]&lt;=10, "Low",
IF(Append1[[#This Row],[number_vmail_messages]]&lt;=25, "Medium", "High"))</f>
        <v>Low</v>
      </c>
      <c r="I3120">
        <v>214.8</v>
      </c>
      <c r="J3120">
        <v>87</v>
      </c>
      <c r="K3120">
        <v>36.520000000000003</v>
      </c>
      <c r="L3120">
        <v>131</v>
      </c>
      <c r="M3120">
        <v>114</v>
      </c>
      <c r="N3120">
        <v>11.14</v>
      </c>
      <c r="O3120">
        <v>216.9</v>
      </c>
      <c r="P3120">
        <v>104</v>
      </c>
      <c r="Q3120">
        <v>9.76</v>
      </c>
      <c r="R3120">
        <v>9.4</v>
      </c>
      <c r="S3120">
        <v>3</v>
      </c>
      <c r="T3120">
        <v>2.54</v>
      </c>
      <c r="U3120" t="str">
        <f>IF(Append1[[#This Row],[total_intl_charge]] &lt;= MEDIAN(Append1[total_intl_charge]), "Low", "High")</f>
        <v>Low</v>
      </c>
      <c r="V3120">
        <v>3</v>
      </c>
      <c r="W3120" t="s">
        <v>23</v>
      </c>
      <c r="X3120" s="1" t="s">
        <v>23</v>
      </c>
      <c r="Y3120">
        <f>IF(Append1[[#This Row],[churn]]="yes", 1,0)</f>
        <v>0</v>
      </c>
      <c r="Z3120" t="str">
        <f>IF(Append1[[#This Row],[total_eve_charge]]&lt;=15,"Low",
IF(Append1[[#This Row],[total_eve_charge]]&lt;=19,"Medium","High"))</f>
        <v>Low</v>
      </c>
      <c r="AA3120" s="1" t="str">
        <f>IF(Append1[[#This Row],[total_day_charge]]&gt;30,"Heavy User",
IF(Append1[[#This Row],[total_eve_charge]]&gt;20,"Evening User",
IF(Append1[[#This Row],[total_night_charge]]&gt;10,"Night User","Low User")))</f>
        <v>Heavy User</v>
      </c>
    </row>
    <row r="3121" spans="1:27" hidden="1" x14ac:dyDescent="0.3">
      <c r="A3121">
        <v>2370</v>
      </c>
      <c r="B3121" s="1" t="s">
        <v>62</v>
      </c>
      <c r="C3121">
        <v>52</v>
      </c>
      <c r="D3121" s="1" t="s">
        <v>26</v>
      </c>
      <c r="E3121" s="1">
        <v>1</v>
      </c>
      <c r="F3121" s="1" t="s">
        <v>23</v>
      </c>
      <c r="G3121">
        <v>0</v>
      </c>
      <c r="H3121" t="str">
        <f>IF(Append1[[#This Row],[number_vmail_messages]]&lt;=10, "Low",
IF(Append1[[#This Row],[number_vmail_messages]]&lt;=25, "Medium", "High"))</f>
        <v>Low</v>
      </c>
      <c r="I3121">
        <v>251.4</v>
      </c>
      <c r="J3121">
        <v>118</v>
      </c>
      <c r="K3121">
        <v>42.74</v>
      </c>
      <c r="L3121">
        <v>196.6</v>
      </c>
      <c r="M3121">
        <v>80</v>
      </c>
      <c r="N3121">
        <v>16.71</v>
      </c>
      <c r="O3121">
        <v>192</v>
      </c>
      <c r="P3121">
        <v>53</v>
      </c>
      <c r="Q3121">
        <v>8.64</v>
      </c>
      <c r="R3121">
        <v>11</v>
      </c>
      <c r="S3121">
        <v>2</v>
      </c>
      <c r="T3121">
        <v>2.97</v>
      </c>
      <c r="U3121" t="str">
        <f>IF(Append1[[#This Row],[total_intl_charge]] &lt;= MEDIAN(Append1[total_intl_charge]), "Low", "High")</f>
        <v>High</v>
      </c>
      <c r="V3121">
        <v>0</v>
      </c>
      <c r="W3121" t="s">
        <v>24</v>
      </c>
      <c r="X3121" s="1" t="s">
        <v>24</v>
      </c>
      <c r="Y3121">
        <f>IF(Append1[[#This Row],[churn]]="yes", 1,0)</f>
        <v>1</v>
      </c>
      <c r="Z3121" t="str">
        <f>IF(Append1[[#This Row],[total_eve_charge]]&lt;=15,"Low",
IF(Append1[[#This Row],[total_eve_charge]]&lt;=19,"Medium","High"))</f>
        <v>Medium</v>
      </c>
      <c r="AA3121" s="1" t="str">
        <f>IF(Append1[[#This Row],[total_day_charge]]&gt;30,"Heavy User",
IF(Append1[[#This Row],[total_eve_charge]]&gt;20,"Evening User",
IF(Append1[[#This Row],[total_night_charge]]&gt;10,"Night User","Low User")))</f>
        <v>Heavy User</v>
      </c>
    </row>
    <row r="3122" spans="1:27" hidden="1" x14ac:dyDescent="0.3">
      <c r="A3122">
        <v>2371</v>
      </c>
      <c r="B3122" s="1" t="s">
        <v>73</v>
      </c>
      <c r="C3122">
        <v>3</v>
      </c>
      <c r="D3122" s="1" t="s">
        <v>32</v>
      </c>
      <c r="E3122" s="1">
        <v>0</v>
      </c>
      <c r="F3122" s="1" t="s">
        <v>23</v>
      </c>
      <c r="G3122">
        <v>0</v>
      </c>
      <c r="H3122" t="str">
        <f>IF(Append1[[#This Row],[number_vmail_messages]]&lt;=10, "Low",
IF(Append1[[#This Row],[number_vmail_messages]]&lt;=25, "Medium", "High"))</f>
        <v>Low</v>
      </c>
      <c r="I3122">
        <v>139</v>
      </c>
      <c r="J3122">
        <v>99</v>
      </c>
      <c r="K3122">
        <v>23.63</v>
      </c>
      <c r="L3122">
        <v>250.7</v>
      </c>
      <c r="M3122">
        <v>108</v>
      </c>
      <c r="N3122">
        <v>21.31</v>
      </c>
      <c r="O3122">
        <v>286.2</v>
      </c>
      <c r="P3122">
        <v>87</v>
      </c>
      <c r="Q3122">
        <v>12.88</v>
      </c>
      <c r="R3122">
        <v>6.1</v>
      </c>
      <c r="S3122">
        <v>3</v>
      </c>
      <c r="T3122">
        <v>1.65</v>
      </c>
      <c r="U3122" t="str">
        <f>IF(Append1[[#This Row],[total_intl_charge]] &lt;= MEDIAN(Append1[total_intl_charge]), "Low", "High")</f>
        <v>Low</v>
      </c>
      <c r="V3122">
        <v>4</v>
      </c>
      <c r="W3122" t="s">
        <v>23</v>
      </c>
      <c r="X3122" s="1" t="s">
        <v>23</v>
      </c>
      <c r="Y3122">
        <f>IF(Append1[[#This Row],[churn]]="yes", 1,0)</f>
        <v>0</v>
      </c>
      <c r="Z3122" t="str">
        <f>IF(Append1[[#This Row],[total_eve_charge]]&lt;=15,"Low",
IF(Append1[[#This Row],[total_eve_charge]]&lt;=19,"Medium","High"))</f>
        <v>High</v>
      </c>
      <c r="AA3122" s="1" t="str">
        <f>IF(Append1[[#This Row],[total_day_charge]]&gt;30,"Heavy User",
IF(Append1[[#This Row],[total_eve_charge]]&gt;20,"Evening User",
IF(Append1[[#This Row],[total_night_charge]]&gt;10,"Night User","Low User")))</f>
        <v>Evening User</v>
      </c>
    </row>
    <row r="3123" spans="1:27" hidden="1" x14ac:dyDescent="0.3">
      <c r="A3123">
        <v>2372</v>
      </c>
      <c r="B3123" s="1" t="s">
        <v>59</v>
      </c>
      <c r="C3123">
        <v>38</v>
      </c>
      <c r="D3123" s="1" t="s">
        <v>22</v>
      </c>
      <c r="E3123" s="1">
        <v>0</v>
      </c>
      <c r="F3123" s="1" t="s">
        <v>23</v>
      </c>
      <c r="G3123">
        <v>0</v>
      </c>
      <c r="H3123" t="str">
        <f>IF(Append1[[#This Row],[number_vmail_messages]]&lt;=10, "Low",
IF(Append1[[#This Row],[number_vmail_messages]]&lt;=25, "Medium", "High"))</f>
        <v>Low</v>
      </c>
      <c r="I3123">
        <v>117.3</v>
      </c>
      <c r="J3123">
        <v>114</v>
      </c>
      <c r="K3123">
        <v>19.940000000000001</v>
      </c>
      <c r="L3123">
        <v>208.7</v>
      </c>
      <c r="M3123">
        <v>105</v>
      </c>
      <c r="N3123">
        <v>17.739999999999998</v>
      </c>
      <c r="O3123">
        <v>203.4</v>
      </c>
      <c r="P3123">
        <v>98</v>
      </c>
      <c r="Q3123">
        <v>9.15</v>
      </c>
      <c r="R3123">
        <v>14.4</v>
      </c>
      <c r="S3123">
        <v>2</v>
      </c>
      <c r="T3123">
        <v>3.89</v>
      </c>
      <c r="U3123" t="str">
        <f>IF(Append1[[#This Row],[total_intl_charge]] &lt;= MEDIAN(Append1[total_intl_charge]), "Low", "High")</f>
        <v>High</v>
      </c>
      <c r="V3123">
        <v>2</v>
      </c>
      <c r="W3123" t="s">
        <v>23</v>
      </c>
      <c r="X3123" s="1" t="s">
        <v>23</v>
      </c>
      <c r="Y3123">
        <f>IF(Append1[[#This Row],[churn]]="yes", 1,0)</f>
        <v>0</v>
      </c>
      <c r="Z3123" t="str">
        <f>IF(Append1[[#This Row],[total_eve_charge]]&lt;=15,"Low",
IF(Append1[[#This Row],[total_eve_charge]]&lt;=19,"Medium","High"))</f>
        <v>Medium</v>
      </c>
      <c r="AA3123" s="1" t="str">
        <f>IF(Append1[[#This Row],[total_day_charge]]&gt;30,"Heavy User",
IF(Append1[[#This Row],[total_eve_charge]]&gt;20,"Evening User",
IF(Append1[[#This Row],[total_night_charge]]&gt;10,"Night User","Low User")))</f>
        <v>Low User</v>
      </c>
    </row>
    <row r="3124" spans="1:27" hidden="1" x14ac:dyDescent="0.3">
      <c r="A3124">
        <v>2373</v>
      </c>
      <c r="B3124" s="1" t="s">
        <v>44</v>
      </c>
      <c r="C3124">
        <v>104</v>
      </c>
      <c r="D3124" s="1" t="s">
        <v>22</v>
      </c>
      <c r="E3124" s="1">
        <v>0</v>
      </c>
      <c r="F3124" s="1" t="s">
        <v>23</v>
      </c>
      <c r="G3124">
        <v>0</v>
      </c>
      <c r="H3124" t="str">
        <f>IF(Append1[[#This Row],[number_vmail_messages]]&lt;=10, "Low",
IF(Append1[[#This Row],[number_vmail_messages]]&lt;=25, "Medium", "High"))</f>
        <v>Low</v>
      </c>
      <c r="I3124">
        <v>264</v>
      </c>
      <c r="J3124">
        <v>108</v>
      </c>
      <c r="K3124">
        <v>44.88</v>
      </c>
      <c r="L3124">
        <v>132.19999999999999</v>
      </c>
      <c r="M3124">
        <v>75</v>
      </c>
      <c r="N3124">
        <v>11.24</v>
      </c>
      <c r="O3124">
        <v>177.7</v>
      </c>
      <c r="P3124">
        <v>91</v>
      </c>
      <c r="Q3124">
        <v>8</v>
      </c>
      <c r="R3124">
        <v>10.6</v>
      </c>
      <c r="S3124">
        <v>8</v>
      </c>
      <c r="T3124">
        <v>2.86</v>
      </c>
      <c r="U3124" t="str">
        <f>IF(Append1[[#This Row],[total_intl_charge]] &lt;= MEDIAN(Append1[total_intl_charge]), "Low", "High")</f>
        <v>High</v>
      </c>
      <c r="V3124">
        <v>3</v>
      </c>
      <c r="W3124" t="s">
        <v>23</v>
      </c>
      <c r="X3124" s="1" t="s">
        <v>23</v>
      </c>
      <c r="Y3124">
        <f>IF(Append1[[#This Row],[churn]]="yes", 1,0)</f>
        <v>0</v>
      </c>
      <c r="Z3124" t="str">
        <f>IF(Append1[[#This Row],[total_eve_charge]]&lt;=15,"Low",
IF(Append1[[#This Row],[total_eve_charge]]&lt;=19,"Medium","High"))</f>
        <v>Low</v>
      </c>
      <c r="AA3124" s="1" t="str">
        <f>IF(Append1[[#This Row],[total_day_charge]]&gt;30,"Heavy User",
IF(Append1[[#This Row],[total_eve_charge]]&gt;20,"Evening User",
IF(Append1[[#This Row],[total_night_charge]]&gt;10,"Night User","Low User")))</f>
        <v>Heavy User</v>
      </c>
    </row>
    <row r="3125" spans="1:27" hidden="1" x14ac:dyDescent="0.3">
      <c r="A3125">
        <v>2374</v>
      </c>
      <c r="B3125" s="1" t="s">
        <v>31</v>
      </c>
      <c r="C3125">
        <v>27</v>
      </c>
      <c r="D3125" s="1" t="s">
        <v>32</v>
      </c>
      <c r="E3125" s="1">
        <v>0</v>
      </c>
      <c r="F3125" s="1" t="s">
        <v>23</v>
      </c>
      <c r="G3125">
        <v>0</v>
      </c>
      <c r="H3125" t="str">
        <f>IF(Append1[[#This Row],[number_vmail_messages]]&lt;=10, "Low",
IF(Append1[[#This Row],[number_vmail_messages]]&lt;=25, "Medium", "High"))</f>
        <v>Low</v>
      </c>
      <c r="I3125">
        <v>82.6</v>
      </c>
      <c r="J3125">
        <v>105</v>
      </c>
      <c r="K3125">
        <v>14.04</v>
      </c>
      <c r="L3125">
        <v>204</v>
      </c>
      <c r="M3125">
        <v>99</v>
      </c>
      <c r="N3125">
        <v>17.34</v>
      </c>
      <c r="O3125">
        <v>224.2</v>
      </c>
      <c r="P3125">
        <v>122</v>
      </c>
      <c r="Q3125">
        <v>10.09</v>
      </c>
      <c r="R3125">
        <v>9.1</v>
      </c>
      <c r="S3125">
        <v>4</v>
      </c>
      <c r="T3125">
        <v>2.46</v>
      </c>
      <c r="U3125" t="str">
        <f>IF(Append1[[#This Row],[total_intl_charge]] &lt;= MEDIAN(Append1[total_intl_charge]), "Low", "High")</f>
        <v>Low</v>
      </c>
      <c r="V3125">
        <v>1</v>
      </c>
      <c r="W3125" t="s">
        <v>23</v>
      </c>
      <c r="X3125" s="1" t="s">
        <v>23</v>
      </c>
      <c r="Y3125">
        <f>IF(Append1[[#This Row],[churn]]="yes", 1,0)</f>
        <v>0</v>
      </c>
      <c r="Z3125" t="str">
        <f>IF(Append1[[#This Row],[total_eve_charge]]&lt;=15,"Low",
IF(Append1[[#This Row],[total_eve_charge]]&lt;=19,"Medium","High"))</f>
        <v>Medium</v>
      </c>
      <c r="AA3125" s="1" t="str">
        <f>IF(Append1[[#This Row],[total_day_charge]]&gt;30,"Heavy User",
IF(Append1[[#This Row],[total_eve_charge]]&gt;20,"Evening User",
IF(Append1[[#This Row],[total_night_charge]]&gt;10,"Night User","Low User")))</f>
        <v>Night User</v>
      </c>
    </row>
    <row r="3126" spans="1:27" x14ac:dyDescent="0.3">
      <c r="A3126">
        <v>2375</v>
      </c>
      <c r="B3126" s="1" t="s">
        <v>21</v>
      </c>
      <c r="C3126">
        <v>166</v>
      </c>
      <c r="D3126" s="1" t="s">
        <v>22</v>
      </c>
      <c r="E3126" s="1">
        <v>1</v>
      </c>
      <c r="F3126" s="1" t="s">
        <v>24</v>
      </c>
      <c r="G3126">
        <v>28</v>
      </c>
      <c r="H3126" t="str">
        <f>IF(Append1[[#This Row],[number_vmail_messages]]&lt;=10, "Low",
IF(Append1[[#This Row],[number_vmail_messages]]&lt;=25, "Medium", "High"))</f>
        <v>High</v>
      </c>
      <c r="I3126">
        <v>175.8</v>
      </c>
      <c r="J3126">
        <v>126</v>
      </c>
      <c r="K3126">
        <v>29.89</v>
      </c>
      <c r="L3126">
        <v>253.6</v>
      </c>
      <c r="M3126">
        <v>76</v>
      </c>
      <c r="N3126">
        <v>21.56</v>
      </c>
      <c r="O3126">
        <v>128.5</v>
      </c>
      <c r="P3126">
        <v>72</v>
      </c>
      <c r="Q3126">
        <v>5.78</v>
      </c>
      <c r="R3126">
        <v>11.4</v>
      </c>
      <c r="S3126">
        <v>5</v>
      </c>
      <c r="T3126">
        <v>3.08</v>
      </c>
      <c r="U3126" t="str">
        <f>IF(Append1[[#This Row],[total_intl_charge]] &lt;= MEDIAN(Append1[total_intl_charge]), "Low", "High")</f>
        <v>High</v>
      </c>
      <c r="V3126">
        <v>1</v>
      </c>
      <c r="W3126" t="s">
        <v>23</v>
      </c>
      <c r="X3126" s="1" t="s">
        <v>24</v>
      </c>
      <c r="Y3126">
        <f>IF(Append1[[#This Row],[churn]]="yes", 1,0)</f>
        <v>0</v>
      </c>
      <c r="Z3126" t="str">
        <f>IF(Append1[[#This Row],[total_eve_charge]]&lt;=15,"Low",
IF(Append1[[#This Row],[total_eve_charge]]&lt;=19,"Medium","High"))</f>
        <v>High</v>
      </c>
      <c r="AA3126" s="1" t="str">
        <f>IF(Append1[[#This Row],[total_day_charge]]&gt;30,"Heavy User",
IF(Append1[[#This Row],[total_eve_charge]]&gt;20,"Evening User",
IF(Append1[[#This Row],[total_night_charge]]&gt;10,"Night User","Low User")))</f>
        <v>Evening User</v>
      </c>
    </row>
    <row r="3127" spans="1:27" hidden="1" x14ac:dyDescent="0.3">
      <c r="A3127">
        <v>2376</v>
      </c>
      <c r="B3127" s="1" t="s">
        <v>42</v>
      </c>
      <c r="C3127">
        <v>13</v>
      </c>
      <c r="D3127" s="1" t="s">
        <v>32</v>
      </c>
      <c r="E3127" s="1">
        <v>0</v>
      </c>
      <c r="F3127" s="1" t="s">
        <v>23</v>
      </c>
      <c r="G3127">
        <v>0</v>
      </c>
      <c r="H3127" t="str">
        <f>IF(Append1[[#This Row],[number_vmail_messages]]&lt;=10, "Low",
IF(Append1[[#This Row],[number_vmail_messages]]&lt;=25, "Medium", "High"))</f>
        <v>Low</v>
      </c>
      <c r="I3127">
        <v>220.4</v>
      </c>
      <c r="J3127">
        <v>100</v>
      </c>
      <c r="K3127">
        <v>37.47</v>
      </c>
      <c r="L3127">
        <v>211.2</v>
      </c>
      <c r="M3127">
        <v>79</v>
      </c>
      <c r="N3127">
        <v>17.95</v>
      </c>
      <c r="O3127">
        <v>259.3</v>
      </c>
      <c r="P3127">
        <v>112</v>
      </c>
      <c r="Q3127">
        <v>11.67</v>
      </c>
      <c r="R3127">
        <v>13.6</v>
      </c>
      <c r="S3127">
        <v>8</v>
      </c>
      <c r="T3127">
        <v>3.67</v>
      </c>
      <c r="U3127" t="str">
        <f>IF(Append1[[#This Row],[total_intl_charge]] &lt;= MEDIAN(Append1[total_intl_charge]), "Low", "High")</f>
        <v>High</v>
      </c>
      <c r="V3127">
        <v>2</v>
      </c>
      <c r="W3127" t="s">
        <v>23</v>
      </c>
      <c r="X3127" s="1" t="s">
        <v>23</v>
      </c>
      <c r="Y3127">
        <f>IF(Append1[[#This Row],[churn]]="yes", 1,0)</f>
        <v>0</v>
      </c>
      <c r="Z3127" t="str">
        <f>IF(Append1[[#This Row],[total_eve_charge]]&lt;=15,"Low",
IF(Append1[[#This Row],[total_eve_charge]]&lt;=19,"Medium","High"))</f>
        <v>Medium</v>
      </c>
      <c r="AA3127" s="1" t="str">
        <f>IF(Append1[[#This Row],[total_day_charge]]&gt;30,"Heavy User",
IF(Append1[[#This Row],[total_eve_charge]]&gt;20,"Evening User",
IF(Append1[[#This Row],[total_night_charge]]&gt;10,"Night User","Low User")))</f>
        <v>Heavy User</v>
      </c>
    </row>
    <row r="3128" spans="1:27" hidden="1" x14ac:dyDescent="0.3">
      <c r="A3128">
        <v>2377</v>
      </c>
      <c r="B3128" s="1" t="s">
        <v>41</v>
      </c>
      <c r="C3128">
        <v>52</v>
      </c>
      <c r="D3128" s="1" t="s">
        <v>32</v>
      </c>
      <c r="E3128" s="1">
        <v>0</v>
      </c>
      <c r="F3128" s="1" t="s">
        <v>23</v>
      </c>
      <c r="G3128">
        <v>0</v>
      </c>
      <c r="H3128" t="str">
        <f>IF(Append1[[#This Row],[number_vmail_messages]]&lt;=10, "Low",
IF(Append1[[#This Row],[number_vmail_messages]]&lt;=25, "Medium", "High"))</f>
        <v>Low</v>
      </c>
      <c r="I3128">
        <v>217</v>
      </c>
      <c r="J3128">
        <v>104</v>
      </c>
      <c r="K3128">
        <v>36.89</v>
      </c>
      <c r="L3128">
        <v>152.30000000000001</v>
      </c>
      <c r="M3128">
        <v>83</v>
      </c>
      <c r="N3128">
        <v>12.95</v>
      </c>
      <c r="O3128">
        <v>134.30000000000001</v>
      </c>
      <c r="P3128">
        <v>109</v>
      </c>
      <c r="Q3128">
        <v>6.04</v>
      </c>
      <c r="R3128">
        <v>11.8</v>
      </c>
      <c r="S3128">
        <v>4</v>
      </c>
      <c r="T3128">
        <v>3.19</v>
      </c>
      <c r="U3128" t="str">
        <f>IF(Append1[[#This Row],[total_intl_charge]] &lt;= MEDIAN(Append1[total_intl_charge]), "Low", "High")</f>
        <v>High</v>
      </c>
      <c r="V3128">
        <v>2</v>
      </c>
      <c r="W3128" t="s">
        <v>23</v>
      </c>
      <c r="X3128" s="1" t="s">
        <v>23</v>
      </c>
      <c r="Y3128">
        <f>IF(Append1[[#This Row],[churn]]="yes", 1,0)</f>
        <v>0</v>
      </c>
      <c r="Z3128" t="str">
        <f>IF(Append1[[#This Row],[total_eve_charge]]&lt;=15,"Low",
IF(Append1[[#This Row],[total_eve_charge]]&lt;=19,"Medium","High"))</f>
        <v>Low</v>
      </c>
      <c r="AA3128" s="1" t="str">
        <f>IF(Append1[[#This Row],[total_day_charge]]&gt;30,"Heavy User",
IF(Append1[[#This Row],[total_eve_charge]]&gt;20,"Evening User",
IF(Append1[[#This Row],[total_night_charge]]&gt;10,"Night User","Low User")))</f>
        <v>Heavy User</v>
      </c>
    </row>
    <row r="3129" spans="1:27" x14ac:dyDescent="0.3">
      <c r="A3129">
        <v>2378</v>
      </c>
      <c r="B3129" s="1" t="s">
        <v>62</v>
      </c>
      <c r="C3129">
        <v>114</v>
      </c>
      <c r="D3129" s="1" t="s">
        <v>22</v>
      </c>
      <c r="E3129" s="1">
        <v>0</v>
      </c>
      <c r="F3129" s="1" t="s">
        <v>24</v>
      </c>
      <c r="G3129">
        <v>25</v>
      </c>
      <c r="H3129" t="str">
        <f>IF(Append1[[#This Row],[number_vmail_messages]]&lt;=10, "Low",
IF(Append1[[#This Row],[number_vmail_messages]]&lt;=25, "Medium", "High"))</f>
        <v>Medium</v>
      </c>
      <c r="I3129">
        <v>129</v>
      </c>
      <c r="J3129">
        <v>77</v>
      </c>
      <c r="K3129">
        <v>21.93</v>
      </c>
      <c r="L3129">
        <v>290</v>
      </c>
      <c r="M3129">
        <v>110</v>
      </c>
      <c r="N3129">
        <v>24.65</v>
      </c>
      <c r="O3129">
        <v>177.1</v>
      </c>
      <c r="P3129">
        <v>110</v>
      </c>
      <c r="Q3129">
        <v>7.97</v>
      </c>
      <c r="R3129">
        <v>11.6</v>
      </c>
      <c r="S3129">
        <v>5</v>
      </c>
      <c r="T3129">
        <v>3.13</v>
      </c>
      <c r="U3129" t="str">
        <f>IF(Append1[[#This Row],[total_intl_charge]] &lt;= MEDIAN(Append1[total_intl_charge]), "Low", "High")</f>
        <v>High</v>
      </c>
      <c r="V3129">
        <v>1</v>
      </c>
      <c r="W3129" t="s">
        <v>23</v>
      </c>
      <c r="X3129" s="1" t="s">
        <v>23</v>
      </c>
      <c r="Y3129">
        <f>IF(Append1[[#This Row],[churn]]="yes", 1,0)</f>
        <v>0</v>
      </c>
      <c r="Z3129" t="str">
        <f>IF(Append1[[#This Row],[total_eve_charge]]&lt;=15,"Low",
IF(Append1[[#This Row],[total_eve_charge]]&lt;=19,"Medium","High"))</f>
        <v>High</v>
      </c>
      <c r="AA3129" s="1" t="str">
        <f>IF(Append1[[#This Row],[total_day_charge]]&gt;30,"Heavy User",
IF(Append1[[#This Row],[total_eve_charge]]&gt;20,"Evening User",
IF(Append1[[#This Row],[total_night_charge]]&gt;10,"Night User","Low User")))</f>
        <v>Evening User</v>
      </c>
    </row>
    <row r="3130" spans="1:27" hidden="1" x14ac:dyDescent="0.3">
      <c r="A3130">
        <v>2379</v>
      </c>
      <c r="B3130" s="1" t="s">
        <v>39</v>
      </c>
      <c r="C3130">
        <v>156</v>
      </c>
      <c r="D3130" s="1" t="s">
        <v>32</v>
      </c>
      <c r="E3130" s="1">
        <v>0</v>
      </c>
      <c r="F3130" s="1" t="s">
        <v>23</v>
      </c>
      <c r="G3130">
        <v>0</v>
      </c>
      <c r="H3130" t="str">
        <f>IF(Append1[[#This Row],[number_vmail_messages]]&lt;=10, "Low",
IF(Append1[[#This Row],[number_vmail_messages]]&lt;=25, "Medium", "High"))</f>
        <v>Low</v>
      </c>
      <c r="I3130">
        <v>150.5</v>
      </c>
      <c r="J3130">
        <v>106</v>
      </c>
      <c r="K3130">
        <v>25.59</v>
      </c>
      <c r="L3130">
        <v>152.9</v>
      </c>
      <c r="M3130">
        <v>112</v>
      </c>
      <c r="N3130">
        <v>13</v>
      </c>
      <c r="O3130">
        <v>215.9</v>
      </c>
      <c r="P3130">
        <v>86</v>
      </c>
      <c r="Q3130">
        <v>9.7200000000000006</v>
      </c>
      <c r="R3130">
        <v>3.5</v>
      </c>
      <c r="S3130">
        <v>3</v>
      </c>
      <c r="T3130">
        <v>0.95</v>
      </c>
      <c r="U3130" t="str">
        <f>IF(Append1[[#This Row],[total_intl_charge]] &lt;= MEDIAN(Append1[total_intl_charge]), "Low", "High")</f>
        <v>Low</v>
      </c>
      <c r="V3130">
        <v>1</v>
      </c>
      <c r="W3130" t="s">
        <v>23</v>
      </c>
      <c r="X3130" s="1" t="s">
        <v>23</v>
      </c>
      <c r="Y3130">
        <f>IF(Append1[[#This Row],[churn]]="yes", 1,0)</f>
        <v>0</v>
      </c>
      <c r="Z3130" t="str">
        <f>IF(Append1[[#This Row],[total_eve_charge]]&lt;=15,"Low",
IF(Append1[[#This Row],[total_eve_charge]]&lt;=19,"Medium","High"))</f>
        <v>Low</v>
      </c>
      <c r="AA3130" s="1" t="str">
        <f>IF(Append1[[#This Row],[total_day_charge]]&gt;30,"Heavy User",
IF(Append1[[#This Row],[total_eve_charge]]&gt;20,"Evening User",
IF(Append1[[#This Row],[total_night_charge]]&gt;10,"Night User","Low User")))</f>
        <v>Low User</v>
      </c>
    </row>
    <row r="3131" spans="1:27" hidden="1" x14ac:dyDescent="0.3">
      <c r="A3131">
        <v>2380</v>
      </c>
      <c r="B3131" s="1" t="s">
        <v>71</v>
      </c>
      <c r="C3131">
        <v>62</v>
      </c>
      <c r="D3131" s="1" t="s">
        <v>22</v>
      </c>
      <c r="E3131" s="1">
        <v>0</v>
      </c>
      <c r="F3131" s="1" t="s">
        <v>23</v>
      </c>
      <c r="G3131">
        <v>0</v>
      </c>
      <c r="H3131" t="str">
        <f>IF(Append1[[#This Row],[number_vmail_messages]]&lt;=10, "Low",
IF(Append1[[#This Row],[number_vmail_messages]]&lt;=25, "Medium", "High"))</f>
        <v>Low</v>
      </c>
      <c r="I3131">
        <v>189.5</v>
      </c>
      <c r="J3131">
        <v>122</v>
      </c>
      <c r="K3131">
        <v>32.22</v>
      </c>
      <c r="L3131">
        <v>103.8</v>
      </c>
      <c r="M3131">
        <v>95</v>
      </c>
      <c r="N3131">
        <v>8.82</v>
      </c>
      <c r="O3131">
        <v>180.6</v>
      </c>
      <c r="P3131">
        <v>106</v>
      </c>
      <c r="Q3131">
        <v>8.1300000000000008</v>
      </c>
      <c r="R3131">
        <v>10.8</v>
      </c>
      <c r="S3131">
        <v>5</v>
      </c>
      <c r="T3131">
        <v>2.92</v>
      </c>
      <c r="U3131" t="str">
        <f>IF(Append1[[#This Row],[total_intl_charge]] &lt;= MEDIAN(Append1[total_intl_charge]), "Low", "High")</f>
        <v>High</v>
      </c>
      <c r="V3131">
        <v>2</v>
      </c>
      <c r="W3131" t="s">
        <v>23</v>
      </c>
      <c r="X3131" s="1" t="s">
        <v>23</v>
      </c>
      <c r="Y3131">
        <f>IF(Append1[[#This Row],[churn]]="yes", 1,0)</f>
        <v>0</v>
      </c>
      <c r="Z3131" t="str">
        <f>IF(Append1[[#This Row],[total_eve_charge]]&lt;=15,"Low",
IF(Append1[[#This Row],[total_eve_charge]]&lt;=19,"Medium","High"))</f>
        <v>Low</v>
      </c>
      <c r="AA3131" s="1" t="str">
        <f>IF(Append1[[#This Row],[total_day_charge]]&gt;30,"Heavy User",
IF(Append1[[#This Row],[total_eve_charge]]&gt;20,"Evening User",
IF(Append1[[#This Row],[total_night_charge]]&gt;10,"Night User","Low User")))</f>
        <v>Heavy User</v>
      </c>
    </row>
    <row r="3132" spans="1:27" x14ac:dyDescent="0.3">
      <c r="A3132">
        <v>2381</v>
      </c>
      <c r="B3132" s="1" t="s">
        <v>54</v>
      </c>
      <c r="C3132">
        <v>82</v>
      </c>
      <c r="D3132" s="1" t="s">
        <v>22</v>
      </c>
      <c r="E3132" s="1">
        <v>0</v>
      </c>
      <c r="F3132" s="1" t="s">
        <v>24</v>
      </c>
      <c r="G3132">
        <v>33</v>
      </c>
      <c r="H3132" t="str">
        <f>IF(Append1[[#This Row],[number_vmail_messages]]&lt;=10, "Low",
IF(Append1[[#This Row],[number_vmail_messages]]&lt;=25, "Medium", "High"))</f>
        <v>High</v>
      </c>
      <c r="I3132">
        <v>137.80000000000001</v>
      </c>
      <c r="J3132">
        <v>95</v>
      </c>
      <c r="K3132">
        <v>23.43</v>
      </c>
      <c r="L3132">
        <v>235.5</v>
      </c>
      <c r="M3132">
        <v>128</v>
      </c>
      <c r="N3132">
        <v>20.02</v>
      </c>
      <c r="O3132">
        <v>268.10000000000002</v>
      </c>
      <c r="P3132">
        <v>70</v>
      </c>
      <c r="Q3132">
        <v>12.06</v>
      </c>
      <c r="R3132">
        <v>11</v>
      </c>
      <c r="S3132">
        <v>6</v>
      </c>
      <c r="T3132">
        <v>2.97</v>
      </c>
      <c r="U3132" t="str">
        <f>IF(Append1[[#This Row],[total_intl_charge]] &lt;= MEDIAN(Append1[total_intl_charge]), "Low", "High")</f>
        <v>High</v>
      </c>
      <c r="V3132">
        <v>2</v>
      </c>
      <c r="W3132" t="s">
        <v>23</v>
      </c>
      <c r="X3132" s="1" t="s">
        <v>23</v>
      </c>
      <c r="Y3132">
        <f>IF(Append1[[#This Row],[churn]]="yes", 1,0)</f>
        <v>0</v>
      </c>
      <c r="Z3132" t="str">
        <f>IF(Append1[[#This Row],[total_eve_charge]]&lt;=15,"Low",
IF(Append1[[#This Row],[total_eve_charge]]&lt;=19,"Medium","High"))</f>
        <v>High</v>
      </c>
      <c r="AA3132" s="1" t="str">
        <f>IF(Append1[[#This Row],[total_day_charge]]&gt;30,"Heavy User",
IF(Append1[[#This Row],[total_eve_charge]]&gt;20,"Evening User",
IF(Append1[[#This Row],[total_night_charge]]&gt;10,"Night User","Low User")))</f>
        <v>Evening User</v>
      </c>
    </row>
    <row r="3133" spans="1:27" hidden="1" x14ac:dyDescent="0.3">
      <c r="A3133">
        <v>2382</v>
      </c>
      <c r="B3133" s="1" t="s">
        <v>65</v>
      </c>
      <c r="C3133">
        <v>52</v>
      </c>
      <c r="D3133" s="1" t="s">
        <v>26</v>
      </c>
      <c r="E3133" s="1">
        <v>0</v>
      </c>
      <c r="F3133" s="1" t="s">
        <v>23</v>
      </c>
      <c r="G3133">
        <v>0</v>
      </c>
      <c r="H3133" t="str">
        <f>IF(Append1[[#This Row],[number_vmail_messages]]&lt;=10, "Low",
IF(Append1[[#This Row],[number_vmail_messages]]&lt;=25, "Medium", "High"))</f>
        <v>Low</v>
      </c>
      <c r="I3133">
        <v>129.30000000000001</v>
      </c>
      <c r="J3133">
        <v>80</v>
      </c>
      <c r="K3133">
        <v>21.98</v>
      </c>
      <c r="L3133">
        <v>142.69999999999999</v>
      </c>
      <c r="M3133">
        <v>101</v>
      </c>
      <c r="N3133">
        <v>12.13</v>
      </c>
      <c r="O3133">
        <v>258.3</v>
      </c>
      <c r="P3133">
        <v>89</v>
      </c>
      <c r="Q3133">
        <v>11.62</v>
      </c>
      <c r="R3133">
        <v>12.3</v>
      </c>
      <c r="S3133">
        <v>4</v>
      </c>
      <c r="T3133">
        <v>3.32</v>
      </c>
      <c r="U3133" t="str">
        <f>IF(Append1[[#This Row],[total_intl_charge]] &lt;= MEDIAN(Append1[total_intl_charge]), "Low", "High")</f>
        <v>High</v>
      </c>
      <c r="V3133">
        <v>3</v>
      </c>
      <c r="W3133" t="s">
        <v>23</v>
      </c>
      <c r="X3133" s="1" t="s">
        <v>23</v>
      </c>
      <c r="Y3133">
        <f>IF(Append1[[#This Row],[churn]]="yes", 1,0)</f>
        <v>0</v>
      </c>
      <c r="Z3133" t="str">
        <f>IF(Append1[[#This Row],[total_eve_charge]]&lt;=15,"Low",
IF(Append1[[#This Row],[total_eve_charge]]&lt;=19,"Medium","High"))</f>
        <v>Low</v>
      </c>
      <c r="AA3133" s="1" t="str">
        <f>IF(Append1[[#This Row],[total_day_charge]]&gt;30,"Heavy User",
IF(Append1[[#This Row],[total_eve_charge]]&gt;20,"Evening User",
IF(Append1[[#This Row],[total_night_charge]]&gt;10,"Night User","Low User")))</f>
        <v>Night User</v>
      </c>
    </row>
    <row r="3134" spans="1:27" hidden="1" x14ac:dyDescent="0.3">
      <c r="A3134">
        <v>2383</v>
      </c>
      <c r="B3134" s="1" t="s">
        <v>52</v>
      </c>
      <c r="C3134">
        <v>146</v>
      </c>
      <c r="D3134" s="1" t="s">
        <v>26</v>
      </c>
      <c r="E3134" s="1">
        <v>0</v>
      </c>
      <c r="F3134" s="1" t="s">
        <v>23</v>
      </c>
      <c r="G3134">
        <v>0</v>
      </c>
      <c r="H3134" t="str">
        <f>IF(Append1[[#This Row],[number_vmail_messages]]&lt;=10, "Low",
IF(Append1[[#This Row],[number_vmail_messages]]&lt;=25, "Medium", "High"))</f>
        <v>Low</v>
      </c>
      <c r="I3134">
        <v>115.6</v>
      </c>
      <c r="J3134">
        <v>77</v>
      </c>
      <c r="K3134">
        <v>19.649999999999999</v>
      </c>
      <c r="L3134">
        <v>213.6</v>
      </c>
      <c r="M3134">
        <v>100</v>
      </c>
      <c r="N3134">
        <v>18.16</v>
      </c>
      <c r="O3134">
        <v>218.4</v>
      </c>
      <c r="P3134">
        <v>72</v>
      </c>
      <c r="Q3134">
        <v>9.83</v>
      </c>
      <c r="R3134">
        <v>10.7</v>
      </c>
      <c r="S3134">
        <v>6</v>
      </c>
      <c r="T3134">
        <v>2.89</v>
      </c>
      <c r="U3134" t="str">
        <f>IF(Append1[[#This Row],[total_intl_charge]] &lt;= MEDIAN(Append1[total_intl_charge]), "Low", "High")</f>
        <v>High</v>
      </c>
      <c r="V3134">
        <v>1</v>
      </c>
      <c r="W3134" t="s">
        <v>23</v>
      </c>
      <c r="X3134" s="1" t="s">
        <v>23</v>
      </c>
      <c r="Y3134">
        <f>IF(Append1[[#This Row],[churn]]="yes", 1,0)</f>
        <v>0</v>
      </c>
      <c r="Z3134" t="str">
        <f>IF(Append1[[#This Row],[total_eve_charge]]&lt;=15,"Low",
IF(Append1[[#This Row],[total_eve_charge]]&lt;=19,"Medium","High"))</f>
        <v>Medium</v>
      </c>
      <c r="AA3134" s="1" t="str">
        <f>IF(Append1[[#This Row],[total_day_charge]]&gt;30,"Heavy User",
IF(Append1[[#This Row],[total_eve_charge]]&gt;20,"Evening User",
IF(Append1[[#This Row],[total_night_charge]]&gt;10,"Night User","Low User")))</f>
        <v>Low User</v>
      </c>
    </row>
    <row r="3135" spans="1:27" x14ac:dyDescent="0.3">
      <c r="A3135">
        <v>2384</v>
      </c>
      <c r="B3135" s="1" t="s">
        <v>61</v>
      </c>
      <c r="C3135">
        <v>120</v>
      </c>
      <c r="D3135" s="1" t="s">
        <v>22</v>
      </c>
      <c r="E3135" s="1">
        <v>0</v>
      </c>
      <c r="F3135" s="1" t="s">
        <v>24</v>
      </c>
      <c r="G3135">
        <v>23</v>
      </c>
      <c r="H3135" t="str">
        <f>IF(Append1[[#This Row],[number_vmail_messages]]&lt;=10, "Low",
IF(Append1[[#This Row],[number_vmail_messages]]&lt;=25, "Medium", "High"))</f>
        <v>Medium</v>
      </c>
      <c r="I3135">
        <v>221.9</v>
      </c>
      <c r="J3135">
        <v>114</v>
      </c>
      <c r="K3135">
        <v>37.72</v>
      </c>
      <c r="L3135">
        <v>254.7</v>
      </c>
      <c r="M3135">
        <v>84</v>
      </c>
      <c r="N3135">
        <v>21.65</v>
      </c>
      <c r="O3135">
        <v>250.5</v>
      </c>
      <c r="P3135">
        <v>117</v>
      </c>
      <c r="Q3135">
        <v>11.27</v>
      </c>
      <c r="R3135">
        <v>7.2</v>
      </c>
      <c r="S3135">
        <v>5</v>
      </c>
      <c r="T3135">
        <v>1.94</v>
      </c>
      <c r="U3135" t="str">
        <f>IF(Append1[[#This Row],[total_intl_charge]] &lt;= MEDIAN(Append1[total_intl_charge]), "Low", "High")</f>
        <v>Low</v>
      </c>
      <c r="V3135">
        <v>2</v>
      </c>
      <c r="W3135" t="s">
        <v>23</v>
      </c>
      <c r="X3135" s="1" t="s">
        <v>23</v>
      </c>
      <c r="Y3135">
        <f>IF(Append1[[#This Row],[churn]]="yes", 1,0)</f>
        <v>0</v>
      </c>
      <c r="Z3135" t="str">
        <f>IF(Append1[[#This Row],[total_eve_charge]]&lt;=15,"Low",
IF(Append1[[#This Row],[total_eve_charge]]&lt;=19,"Medium","High"))</f>
        <v>High</v>
      </c>
      <c r="AA3135" s="1" t="str">
        <f>IF(Append1[[#This Row],[total_day_charge]]&gt;30,"Heavy User",
IF(Append1[[#This Row],[total_eve_charge]]&gt;20,"Evening User",
IF(Append1[[#This Row],[total_night_charge]]&gt;10,"Night User","Low User")))</f>
        <v>Heavy User</v>
      </c>
    </row>
    <row r="3136" spans="1:27" hidden="1" x14ac:dyDescent="0.3">
      <c r="A3136">
        <v>2385</v>
      </c>
      <c r="B3136" s="1" t="s">
        <v>35</v>
      </c>
      <c r="C3136">
        <v>130</v>
      </c>
      <c r="D3136" s="1" t="s">
        <v>22</v>
      </c>
      <c r="E3136" s="1">
        <v>0</v>
      </c>
      <c r="F3136" s="1" t="s">
        <v>23</v>
      </c>
      <c r="G3136">
        <v>0</v>
      </c>
      <c r="H3136" t="str">
        <f>IF(Append1[[#This Row],[number_vmail_messages]]&lt;=10, "Low",
IF(Append1[[#This Row],[number_vmail_messages]]&lt;=25, "Medium", "High"))</f>
        <v>Low</v>
      </c>
      <c r="I3136">
        <v>263.7</v>
      </c>
      <c r="J3136">
        <v>113</v>
      </c>
      <c r="K3136">
        <v>44.83</v>
      </c>
      <c r="L3136">
        <v>186.5</v>
      </c>
      <c r="M3136">
        <v>103</v>
      </c>
      <c r="N3136">
        <v>15.85</v>
      </c>
      <c r="O3136">
        <v>195.3</v>
      </c>
      <c r="P3136">
        <v>99</v>
      </c>
      <c r="Q3136">
        <v>8.7899999999999991</v>
      </c>
      <c r="R3136">
        <v>18.3</v>
      </c>
      <c r="S3136">
        <v>6</v>
      </c>
      <c r="T3136">
        <v>4.9400000000000004</v>
      </c>
      <c r="U3136" t="str">
        <f>IF(Append1[[#This Row],[total_intl_charge]] &lt;= MEDIAN(Append1[total_intl_charge]), "Low", "High")</f>
        <v>High</v>
      </c>
      <c r="V3136">
        <v>1</v>
      </c>
      <c r="W3136" t="s">
        <v>24</v>
      </c>
      <c r="X3136" s="1" t="s">
        <v>23</v>
      </c>
      <c r="Y3136">
        <f>IF(Append1[[#This Row],[churn]]="yes", 1,0)</f>
        <v>1</v>
      </c>
      <c r="Z3136" t="str">
        <f>IF(Append1[[#This Row],[total_eve_charge]]&lt;=15,"Low",
IF(Append1[[#This Row],[total_eve_charge]]&lt;=19,"Medium","High"))</f>
        <v>Medium</v>
      </c>
      <c r="AA3136" s="1" t="str">
        <f>IF(Append1[[#This Row],[total_day_charge]]&gt;30,"Heavy User",
IF(Append1[[#This Row],[total_eve_charge]]&gt;20,"Evening User",
IF(Append1[[#This Row],[total_night_charge]]&gt;10,"Night User","Low User")))</f>
        <v>Heavy User</v>
      </c>
    </row>
    <row r="3137" spans="1:27" hidden="1" x14ac:dyDescent="0.3">
      <c r="A3137">
        <v>2386</v>
      </c>
      <c r="B3137" s="1" t="s">
        <v>37</v>
      </c>
      <c r="C3137">
        <v>90</v>
      </c>
      <c r="D3137" s="1" t="s">
        <v>32</v>
      </c>
      <c r="E3137" s="1">
        <v>0</v>
      </c>
      <c r="F3137" s="1" t="s">
        <v>23</v>
      </c>
      <c r="G3137">
        <v>0</v>
      </c>
      <c r="H3137" t="str">
        <f>IF(Append1[[#This Row],[number_vmail_messages]]&lt;=10, "Low",
IF(Append1[[#This Row],[number_vmail_messages]]&lt;=25, "Medium", "High"))</f>
        <v>Low</v>
      </c>
      <c r="I3137">
        <v>61.3</v>
      </c>
      <c r="J3137">
        <v>91</v>
      </c>
      <c r="K3137">
        <v>10.42</v>
      </c>
      <c r="L3137">
        <v>194.4</v>
      </c>
      <c r="M3137">
        <v>94</v>
      </c>
      <c r="N3137">
        <v>16.52</v>
      </c>
      <c r="O3137">
        <v>143.1</v>
      </c>
      <c r="P3137">
        <v>80</v>
      </c>
      <c r="Q3137">
        <v>6.44</v>
      </c>
      <c r="R3137">
        <v>11.4</v>
      </c>
      <c r="S3137">
        <v>9</v>
      </c>
      <c r="T3137">
        <v>3.08</v>
      </c>
      <c r="U3137" t="str">
        <f>IF(Append1[[#This Row],[total_intl_charge]] &lt;= MEDIAN(Append1[total_intl_charge]), "Low", "High")</f>
        <v>High</v>
      </c>
      <c r="V3137">
        <v>1</v>
      </c>
      <c r="W3137" t="s">
        <v>23</v>
      </c>
      <c r="X3137" s="1" t="s">
        <v>23</v>
      </c>
      <c r="Y3137">
        <f>IF(Append1[[#This Row],[churn]]="yes", 1,0)</f>
        <v>0</v>
      </c>
      <c r="Z3137" t="str">
        <f>IF(Append1[[#This Row],[total_eve_charge]]&lt;=15,"Low",
IF(Append1[[#This Row],[total_eve_charge]]&lt;=19,"Medium","High"))</f>
        <v>Medium</v>
      </c>
      <c r="AA3137" s="1" t="str">
        <f>IF(Append1[[#This Row],[total_day_charge]]&gt;30,"Heavy User",
IF(Append1[[#This Row],[total_eve_charge]]&gt;20,"Evening User",
IF(Append1[[#This Row],[total_night_charge]]&gt;10,"Night User","Low User")))</f>
        <v>Low User</v>
      </c>
    </row>
    <row r="3138" spans="1:27" hidden="1" x14ac:dyDescent="0.3">
      <c r="A3138">
        <v>2387</v>
      </c>
      <c r="B3138" s="1" t="s">
        <v>58</v>
      </c>
      <c r="C3138">
        <v>147</v>
      </c>
      <c r="D3138" s="1" t="s">
        <v>32</v>
      </c>
      <c r="E3138" s="1">
        <v>1</v>
      </c>
      <c r="F3138" s="1" t="s">
        <v>23</v>
      </c>
      <c r="G3138">
        <v>0</v>
      </c>
      <c r="H3138" t="str">
        <f>IF(Append1[[#This Row],[number_vmail_messages]]&lt;=10, "Low",
IF(Append1[[#This Row],[number_vmail_messages]]&lt;=25, "Medium", "High"))</f>
        <v>Low</v>
      </c>
      <c r="I3138">
        <v>183.8</v>
      </c>
      <c r="J3138">
        <v>113</v>
      </c>
      <c r="K3138">
        <v>31.25</v>
      </c>
      <c r="L3138">
        <v>164.7</v>
      </c>
      <c r="M3138">
        <v>110</v>
      </c>
      <c r="N3138">
        <v>14</v>
      </c>
      <c r="O3138">
        <v>111</v>
      </c>
      <c r="P3138">
        <v>87</v>
      </c>
      <c r="Q3138">
        <v>5</v>
      </c>
      <c r="R3138">
        <v>10.1</v>
      </c>
      <c r="S3138">
        <v>4</v>
      </c>
      <c r="T3138">
        <v>2.73</v>
      </c>
      <c r="U3138" t="str">
        <f>IF(Append1[[#This Row],[total_intl_charge]] &lt;= MEDIAN(Append1[total_intl_charge]), "Low", "High")</f>
        <v>Low</v>
      </c>
      <c r="V3138">
        <v>1</v>
      </c>
      <c r="W3138" t="s">
        <v>23</v>
      </c>
      <c r="X3138" s="1" t="s">
        <v>24</v>
      </c>
      <c r="Y3138">
        <f>IF(Append1[[#This Row],[churn]]="yes", 1,0)</f>
        <v>0</v>
      </c>
      <c r="Z3138" t="str">
        <f>IF(Append1[[#This Row],[total_eve_charge]]&lt;=15,"Low",
IF(Append1[[#This Row],[total_eve_charge]]&lt;=19,"Medium","High"))</f>
        <v>Low</v>
      </c>
      <c r="AA3138" s="1" t="str">
        <f>IF(Append1[[#This Row],[total_day_charge]]&gt;30,"Heavy User",
IF(Append1[[#This Row],[total_eve_charge]]&gt;20,"Evening User",
IF(Append1[[#This Row],[total_night_charge]]&gt;10,"Night User","Low User")))</f>
        <v>Heavy User</v>
      </c>
    </row>
    <row r="3139" spans="1:27" hidden="1" x14ac:dyDescent="0.3">
      <c r="A3139">
        <v>2388</v>
      </c>
      <c r="B3139" s="1" t="s">
        <v>36</v>
      </c>
      <c r="C3139">
        <v>159</v>
      </c>
      <c r="D3139" s="1" t="s">
        <v>22</v>
      </c>
      <c r="E3139" s="1">
        <v>0</v>
      </c>
      <c r="F3139" s="1" t="s">
        <v>23</v>
      </c>
      <c r="G3139">
        <v>0</v>
      </c>
      <c r="H3139" t="str">
        <f>IF(Append1[[#This Row],[number_vmail_messages]]&lt;=10, "Low",
IF(Append1[[#This Row],[number_vmail_messages]]&lt;=25, "Medium", "High"))</f>
        <v>Low</v>
      </c>
      <c r="I3139">
        <v>167.4</v>
      </c>
      <c r="J3139">
        <v>68</v>
      </c>
      <c r="K3139">
        <v>28.46</v>
      </c>
      <c r="L3139">
        <v>143.80000000000001</v>
      </c>
      <c r="M3139">
        <v>74</v>
      </c>
      <c r="N3139">
        <v>12.22</v>
      </c>
      <c r="O3139">
        <v>140.1</v>
      </c>
      <c r="P3139">
        <v>111</v>
      </c>
      <c r="Q3139">
        <v>6.3</v>
      </c>
      <c r="R3139">
        <v>10.3</v>
      </c>
      <c r="S3139">
        <v>3</v>
      </c>
      <c r="T3139">
        <v>2.78</v>
      </c>
      <c r="U3139" t="str">
        <f>IF(Append1[[#This Row],[total_intl_charge]] &lt;= MEDIAN(Append1[total_intl_charge]), "Low", "High")</f>
        <v>Low</v>
      </c>
      <c r="V3139">
        <v>0</v>
      </c>
      <c r="W3139" t="s">
        <v>24</v>
      </c>
      <c r="X3139" s="1" t="s">
        <v>23</v>
      </c>
      <c r="Y3139">
        <f>IF(Append1[[#This Row],[churn]]="yes", 1,0)</f>
        <v>1</v>
      </c>
      <c r="Z3139" t="str">
        <f>IF(Append1[[#This Row],[total_eve_charge]]&lt;=15,"Low",
IF(Append1[[#This Row],[total_eve_charge]]&lt;=19,"Medium","High"))</f>
        <v>Low</v>
      </c>
      <c r="AA3139" s="1" t="str">
        <f>IF(Append1[[#This Row],[total_day_charge]]&gt;30,"Heavy User",
IF(Append1[[#This Row],[total_eve_charge]]&gt;20,"Evening User",
IF(Append1[[#This Row],[total_night_charge]]&gt;10,"Night User","Low User")))</f>
        <v>Low User</v>
      </c>
    </row>
    <row r="3140" spans="1:27" x14ac:dyDescent="0.3">
      <c r="A3140">
        <v>2389</v>
      </c>
      <c r="B3140" s="1" t="s">
        <v>30</v>
      </c>
      <c r="C3140">
        <v>74</v>
      </c>
      <c r="D3140" s="1" t="s">
        <v>26</v>
      </c>
      <c r="E3140" s="1">
        <v>0</v>
      </c>
      <c r="F3140" s="1" t="s">
        <v>24</v>
      </c>
      <c r="G3140">
        <v>27</v>
      </c>
      <c r="H3140" t="str">
        <f>IF(Append1[[#This Row],[number_vmail_messages]]&lt;=10, "Low",
IF(Append1[[#This Row],[number_vmail_messages]]&lt;=25, "Medium", "High"))</f>
        <v>High</v>
      </c>
      <c r="I3140">
        <v>154.1</v>
      </c>
      <c r="J3140">
        <v>122</v>
      </c>
      <c r="K3140">
        <v>26.2</v>
      </c>
      <c r="L3140">
        <v>195.3</v>
      </c>
      <c r="M3140">
        <v>150</v>
      </c>
      <c r="N3140">
        <v>16.600000000000001</v>
      </c>
      <c r="O3140">
        <v>276.7</v>
      </c>
      <c r="P3140">
        <v>86</v>
      </c>
      <c r="Q3140">
        <v>12.45</v>
      </c>
      <c r="R3140">
        <v>13.2</v>
      </c>
      <c r="S3140">
        <v>2</v>
      </c>
      <c r="T3140">
        <v>3.56</v>
      </c>
      <c r="U3140" t="str">
        <f>IF(Append1[[#This Row],[total_intl_charge]] &lt;= MEDIAN(Append1[total_intl_charge]), "Low", "High")</f>
        <v>High</v>
      </c>
      <c r="V3140">
        <v>4</v>
      </c>
      <c r="W3140" t="s">
        <v>23</v>
      </c>
      <c r="X3140" s="1" t="s">
        <v>23</v>
      </c>
      <c r="Y3140">
        <f>IF(Append1[[#This Row],[churn]]="yes", 1,0)</f>
        <v>0</v>
      </c>
      <c r="Z3140" t="str">
        <f>IF(Append1[[#This Row],[total_eve_charge]]&lt;=15,"Low",
IF(Append1[[#This Row],[total_eve_charge]]&lt;=19,"Medium","High"))</f>
        <v>Medium</v>
      </c>
      <c r="AA3140" s="1" t="str">
        <f>IF(Append1[[#This Row],[total_day_charge]]&gt;30,"Heavy User",
IF(Append1[[#This Row],[total_eve_charge]]&gt;20,"Evening User",
IF(Append1[[#This Row],[total_night_charge]]&gt;10,"Night User","Low User")))</f>
        <v>Night User</v>
      </c>
    </row>
    <row r="3141" spans="1:27" hidden="1" x14ac:dyDescent="0.3">
      <c r="A3141">
        <v>2390</v>
      </c>
      <c r="B3141" s="1" t="s">
        <v>40</v>
      </c>
      <c r="C3141">
        <v>130</v>
      </c>
      <c r="D3141" s="1" t="s">
        <v>32</v>
      </c>
      <c r="E3141" s="1">
        <v>0</v>
      </c>
      <c r="F3141" s="1" t="s">
        <v>23</v>
      </c>
      <c r="G3141">
        <v>0</v>
      </c>
      <c r="H3141" t="str">
        <f>IF(Append1[[#This Row],[number_vmail_messages]]&lt;=10, "Low",
IF(Append1[[#This Row],[number_vmail_messages]]&lt;=25, "Medium", "High"))</f>
        <v>Low</v>
      </c>
      <c r="I3141">
        <v>252</v>
      </c>
      <c r="J3141">
        <v>101</v>
      </c>
      <c r="K3141">
        <v>42.84</v>
      </c>
      <c r="L3141">
        <v>170.2</v>
      </c>
      <c r="M3141">
        <v>105</v>
      </c>
      <c r="N3141">
        <v>14.47</v>
      </c>
      <c r="O3141">
        <v>209.2</v>
      </c>
      <c r="P3141">
        <v>64</v>
      </c>
      <c r="Q3141">
        <v>9.41</v>
      </c>
      <c r="R3141">
        <v>5.7</v>
      </c>
      <c r="S3141">
        <v>5</v>
      </c>
      <c r="T3141">
        <v>1.54</v>
      </c>
      <c r="U3141" t="str">
        <f>IF(Append1[[#This Row],[total_intl_charge]] &lt;= MEDIAN(Append1[total_intl_charge]), "Low", "High")</f>
        <v>Low</v>
      </c>
      <c r="V3141">
        <v>0</v>
      </c>
      <c r="W3141" t="s">
        <v>23</v>
      </c>
      <c r="X3141" s="1" t="s">
        <v>23</v>
      </c>
      <c r="Y3141">
        <f>IF(Append1[[#This Row],[churn]]="yes", 1,0)</f>
        <v>0</v>
      </c>
      <c r="Z3141" t="str">
        <f>IF(Append1[[#This Row],[total_eve_charge]]&lt;=15,"Low",
IF(Append1[[#This Row],[total_eve_charge]]&lt;=19,"Medium","High"))</f>
        <v>Low</v>
      </c>
      <c r="AA3141" s="1" t="str">
        <f>IF(Append1[[#This Row],[total_day_charge]]&gt;30,"Heavy User",
IF(Append1[[#This Row],[total_eve_charge]]&gt;20,"Evening User",
IF(Append1[[#This Row],[total_night_charge]]&gt;10,"Night User","Low User")))</f>
        <v>Heavy User</v>
      </c>
    </row>
    <row r="3142" spans="1:27" hidden="1" x14ac:dyDescent="0.3">
      <c r="A3142">
        <v>2391</v>
      </c>
      <c r="B3142" s="1" t="s">
        <v>61</v>
      </c>
      <c r="C3142">
        <v>155</v>
      </c>
      <c r="D3142" s="1" t="s">
        <v>32</v>
      </c>
      <c r="E3142" s="1">
        <v>1</v>
      </c>
      <c r="F3142" s="1" t="s">
        <v>23</v>
      </c>
      <c r="G3142">
        <v>0</v>
      </c>
      <c r="H3142" t="str">
        <f>IF(Append1[[#This Row],[number_vmail_messages]]&lt;=10, "Low",
IF(Append1[[#This Row],[number_vmail_messages]]&lt;=25, "Medium", "High"))</f>
        <v>Low</v>
      </c>
      <c r="I3142">
        <v>163.1</v>
      </c>
      <c r="J3142">
        <v>94</v>
      </c>
      <c r="K3142">
        <v>27.73</v>
      </c>
      <c r="L3142">
        <v>291.7</v>
      </c>
      <c r="M3142">
        <v>108</v>
      </c>
      <c r="N3142">
        <v>24.79</v>
      </c>
      <c r="O3142">
        <v>96.4</v>
      </c>
      <c r="P3142">
        <v>111</v>
      </c>
      <c r="Q3142">
        <v>4.34</v>
      </c>
      <c r="R3142">
        <v>11.2</v>
      </c>
      <c r="S3142">
        <v>3</v>
      </c>
      <c r="T3142">
        <v>3.02</v>
      </c>
      <c r="U3142" t="str">
        <f>IF(Append1[[#This Row],[total_intl_charge]] &lt;= MEDIAN(Append1[total_intl_charge]), "Low", "High")</f>
        <v>High</v>
      </c>
      <c r="V3142">
        <v>0</v>
      </c>
      <c r="W3142" t="s">
        <v>23</v>
      </c>
      <c r="X3142" s="1" t="s">
        <v>24</v>
      </c>
      <c r="Y3142">
        <f>IF(Append1[[#This Row],[churn]]="yes", 1,0)</f>
        <v>0</v>
      </c>
      <c r="Z3142" t="str">
        <f>IF(Append1[[#This Row],[total_eve_charge]]&lt;=15,"Low",
IF(Append1[[#This Row],[total_eve_charge]]&lt;=19,"Medium","High"))</f>
        <v>High</v>
      </c>
      <c r="AA3142" s="1" t="str">
        <f>IF(Append1[[#This Row],[total_day_charge]]&gt;30,"Heavy User",
IF(Append1[[#This Row],[total_eve_charge]]&gt;20,"Evening User",
IF(Append1[[#This Row],[total_night_charge]]&gt;10,"Night User","Low User")))</f>
        <v>Evening User</v>
      </c>
    </row>
    <row r="3143" spans="1:27" hidden="1" x14ac:dyDescent="0.3">
      <c r="A3143">
        <v>2392</v>
      </c>
      <c r="B3143" s="1" t="s">
        <v>46</v>
      </c>
      <c r="C3143">
        <v>87</v>
      </c>
      <c r="D3143" s="1" t="s">
        <v>22</v>
      </c>
      <c r="E3143" s="1">
        <v>0</v>
      </c>
      <c r="F3143" s="1" t="s">
        <v>23</v>
      </c>
      <c r="G3143">
        <v>0</v>
      </c>
      <c r="H3143" t="str">
        <f>IF(Append1[[#This Row],[number_vmail_messages]]&lt;=10, "Low",
IF(Append1[[#This Row],[number_vmail_messages]]&lt;=25, "Medium", "High"))</f>
        <v>Low</v>
      </c>
      <c r="I3143">
        <v>198.3</v>
      </c>
      <c r="J3143">
        <v>80</v>
      </c>
      <c r="K3143">
        <v>33.71</v>
      </c>
      <c r="L3143">
        <v>187</v>
      </c>
      <c r="M3143">
        <v>89</v>
      </c>
      <c r="N3143">
        <v>15.9</v>
      </c>
      <c r="O3143">
        <v>133.5</v>
      </c>
      <c r="P3143">
        <v>96</v>
      </c>
      <c r="Q3143">
        <v>6.01</v>
      </c>
      <c r="R3143">
        <v>16.600000000000001</v>
      </c>
      <c r="S3143">
        <v>4</v>
      </c>
      <c r="T3143">
        <v>4.4800000000000004</v>
      </c>
      <c r="U3143" t="str">
        <f>IF(Append1[[#This Row],[total_intl_charge]] &lt;= MEDIAN(Append1[total_intl_charge]), "Low", "High")</f>
        <v>High</v>
      </c>
      <c r="V3143">
        <v>2</v>
      </c>
      <c r="W3143" t="s">
        <v>23</v>
      </c>
      <c r="X3143" s="1" t="s">
        <v>23</v>
      </c>
      <c r="Y3143">
        <f>IF(Append1[[#This Row],[churn]]="yes", 1,0)</f>
        <v>0</v>
      </c>
      <c r="Z3143" t="str">
        <f>IF(Append1[[#This Row],[total_eve_charge]]&lt;=15,"Low",
IF(Append1[[#This Row],[total_eve_charge]]&lt;=19,"Medium","High"))</f>
        <v>Medium</v>
      </c>
      <c r="AA3143" s="1" t="str">
        <f>IF(Append1[[#This Row],[total_day_charge]]&gt;30,"Heavy User",
IF(Append1[[#This Row],[total_eve_charge]]&gt;20,"Evening User",
IF(Append1[[#This Row],[total_night_charge]]&gt;10,"Night User","Low User")))</f>
        <v>Heavy User</v>
      </c>
    </row>
    <row r="3144" spans="1:27" hidden="1" x14ac:dyDescent="0.3">
      <c r="A3144">
        <v>2393</v>
      </c>
      <c r="B3144" s="1" t="s">
        <v>64</v>
      </c>
      <c r="C3144">
        <v>81</v>
      </c>
      <c r="D3144" s="1" t="s">
        <v>22</v>
      </c>
      <c r="E3144" s="1">
        <v>0</v>
      </c>
      <c r="F3144" s="1" t="s">
        <v>23</v>
      </c>
      <c r="G3144">
        <v>0</v>
      </c>
      <c r="H3144" t="str">
        <f>IF(Append1[[#This Row],[number_vmail_messages]]&lt;=10, "Low",
IF(Append1[[#This Row],[number_vmail_messages]]&lt;=25, "Medium", "High"))</f>
        <v>Low</v>
      </c>
      <c r="I3144">
        <v>324.7</v>
      </c>
      <c r="J3144">
        <v>48</v>
      </c>
      <c r="K3144">
        <v>55.2</v>
      </c>
      <c r="L3144">
        <v>236.4</v>
      </c>
      <c r="M3144">
        <v>82</v>
      </c>
      <c r="N3144">
        <v>20.09</v>
      </c>
      <c r="O3144">
        <v>187.6</v>
      </c>
      <c r="P3144">
        <v>78</v>
      </c>
      <c r="Q3144">
        <v>8.44</v>
      </c>
      <c r="R3144">
        <v>13.1</v>
      </c>
      <c r="S3144">
        <v>5</v>
      </c>
      <c r="T3144">
        <v>3.54</v>
      </c>
      <c r="U3144" t="str">
        <f>IF(Append1[[#This Row],[total_intl_charge]] &lt;= MEDIAN(Append1[total_intl_charge]), "Low", "High")</f>
        <v>High</v>
      </c>
      <c r="V3144">
        <v>0</v>
      </c>
      <c r="W3144" t="s">
        <v>24</v>
      </c>
      <c r="X3144" s="1" t="s">
        <v>23</v>
      </c>
      <c r="Y3144">
        <f>IF(Append1[[#This Row],[churn]]="yes", 1,0)</f>
        <v>1</v>
      </c>
      <c r="Z3144" t="str">
        <f>IF(Append1[[#This Row],[total_eve_charge]]&lt;=15,"Low",
IF(Append1[[#This Row],[total_eve_charge]]&lt;=19,"Medium","High"))</f>
        <v>High</v>
      </c>
      <c r="AA3144" s="1" t="str">
        <f>IF(Append1[[#This Row],[total_day_charge]]&gt;30,"Heavy User",
IF(Append1[[#This Row],[total_eve_charge]]&gt;20,"Evening User",
IF(Append1[[#This Row],[total_night_charge]]&gt;10,"Night User","Low User")))</f>
        <v>Heavy User</v>
      </c>
    </row>
    <row r="3145" spans="1:27" hidden="1" x14ac:dyDescent="0.3">
      <c r="A3145">
        <v>2394</v>
      </c>
      <c r="B3145" s="1" t="s">
        <v>56</v>
      </c>
      <c r="C3145">
        <v>99</v>
      </c>
      <c r="D3145" s="1" t="s">
        <v>26</v>
      </c>
      <c r="E3145" s="1">
        <v>0</v>
      </c>
      <c r="F3145" s="1" t="s">
        <v>23</v>
      </c>
      <c r="G3145">
        <v>0</v>
      </c>
      <c r="H3145" t="str">
        <f>IF(Append1[[#This Row],[number_vmail_messages]]&lt;=10, "Low",
IF(Append1[[#This Row],[number_vmail_messages]]&lt;=25, "Medium", "High"))</f>
        <v>Low</v>
      </c>
      <c r="I3145">
        <v>128.30000000000001</v>
      </c>
      <c r="J3145">
        <v>78</v>
      </c>
      <c r="K3145">
        <v>21.81</v>
      </c>
      <c r="L3145">
        <v>215.3</v>
      </c>
      <c r="M3145">
        <v>120</v>
      </c>
      <c r="N3145">
        <v>18.3</v>
      </c>
      <c r="O3145">
        <v>143.69999999999999</v>
      </c>
      <c r="P3145">
        <v>140</v>
      </c>
      <c r="Q3145">
        <v>6.47</v>
      </c>
      <c r="R3145">
        <v>14.3</v>
      </c>
      <c r="S3145">
        <v>9</v>
      </c>
      <c r="T3145">
        <v>3.86</v>
      </c>
      <c r="U3145" t="str">
        <f>IF(Append1[[#This Row],[total_intl_charge]] &lt;= MEDIAN(Append1[total_intl_charge]), "Low", "High")</f>
        <v>High</v>
      </c>
      <c r="V3145">
        <v>2</v>
      </c>
      <c r="W3145" t="s">
        <v>23</v>
      </c>
      <c r="X3145" s="1" t="s">
        <v>23</v>
      </c>
      <c r="Y3145">
        <f>IF(Append1[[#This Row],[churn]]="yes", 1,0)</f>
        <v>0</v>
      </c>
      <c r="Z3145" t="str">
        <f>IF(Append1[[#This Row],[total_eve_charge]]&lt;=15,"Low",
IF(Append1[[#This Row],[total_eve_charge]]&lt;=19,"Medium","High"))</f>
        <v>Medium</v>
      </c>
      <c r="AA3145" s="1" t="str">
        <f>IF(Append1[[#This Row],[total_day_charge]]&gt;30,"Heavy User",
IF(Append1[[#This Row],[total_eve_charge]]&gt;20,"Evening User",
IF(Append1[[#This Row],[total_night_charge]]&gt;10,"Night User","Low User")))</f>
        <v>Low User</v>
      </c>
    </row>
    <row r="3146" spans="1:27" hidden="1" x14ac:dyDescent="0.3">
      <c r="A3146">
        <v>2395</v>
      </c>
      <c r="B3146" s="1" t="s">
        <v>62</v>
      </c>
      <c r="C3146">
        <v>131</v>
      </c>
      <c r="D3146" s="1" t="s">
        <v>26</v>
      </c>
      <c r="E3146" s="1">
        <v>0</v>
      </c>
      <c r="F3146" s="1" t="s">
        <v>23</v>
      </c>
      <c r="G3146">
        <v>0</v>
      </c>
      <c r="H3146" t="str">
        <f>IF(Append1[[#This Row],[number_vmail_messages]]&lt;=10, "Low",
IF(Append1[[#This Row],[number_vmail_messages]]&lt;=25, "Medium", "High"))</f>
        <v>Low</v>
      </c>
      <c r="I3146">
        <v>187.9</v>
      </c>
      <c r="J3146">
        <v>110</v>
      </c>
      <c r="K3146">
        <v>31.94</v>
      </c>
      <c r="L3146">
        <v>200.5</v>
      </c>
      <c r="M3146">
        <v>101</v>
      </c>
      <c r="N3146">
        <v>17.04</v>
      </c>
      <c r="O3146">
        <v>202.6</v>
      </c>
      <c r="P3146">
        <v>125</v>
      </c>
      <c r="Q3146">
        <v>9.1199999999999992</v>
      </c>
      <c r="R3146">
        <v>10.199999999999999</v>
      </c>
      <c r="S3146">
        <v>11</v>
      </c>
      <c r="T3146">
        <v>2.75</v>
      </c>
      <c r="U3146" t="str">
        <f>IF(Append1[[#This Row],[total_intl_charge]] &lt;= MEDIAN(Append1[total_intl_charge]), "Low", "High")</f>
        <v>Low</v>
      </c>
      <c r="V3146">
        <v>2</v>
      </c>
      <c r="W3146" t="s">
        <v>23</v>
      </c>
      <c r="X3146" s="1" t="s">
        <v>23</v>
      </c>
      <c r="Y3146">
        <f>IF(Append1[[#This Row],[churn]]="yes", 1,0)</f>
        <v>0</v>
      </c>
      <c r="Z3146" t="str">
        <f>IF(Append1[[#This Row],[total_eve_charge]]&lt;=15,"Low",
IF(Append1[[#This Row],[total_eve_charge]]&lt;=19,"Medium","High"))</f>
        <v>Medium</v>
      </c>
      <c r="AA3146" s="1" t="str">
        <f>IF(Append1[[#This Row],[total_day_charge]]&gt;30,"Heavy User",
IF(Append1[[#This Row],[total_eve_charge]]&gt;20,"Evening User",
IF(Append1[[#This Row],[total_night_charge]]&gt;10,"Night User","Low User")))</f>
        <v>Heavy User</v>
      </c>
    </row>
    <row r="3147" spans="1:27" hidden="1" x14ac:dyDescent="0.3">
      <c r="A3147">
        <v>2396</v>
      </c>
      <c r="B3147" s="1" t="s">
        <v>25</v>
      </c>
      <c r="C3147">
        <v>89</v>
      </c>
      <c r="D3147" s="1" t="s">
        <v>26</v>
      </c>
      <c r="E3147" s="1">
        <v>0</v>
      </c>
      <c r="F3147" s="1" t="s">
        <v>23</v>
      </c>
      <c r="G3147">
        <v>0</v>
      </c>
      <c r="H3147" t="str">
        <f>IF(Append1[[#This Row],[number_vmail_messages]]&lt;=10, "Low",
IF(Append1[[#This Row],[number_vmail_messages]]&lt;=25, "Medium", "High"))</f>
        <v>Low</v>
      </c>
      <c r="I3147">
        <v>129.19999999999999</v>
      </c>
      <c r="J3147">
        <v>71</v>
      </c>
      <c r="K3147">
        <v>21.96</v>
      </c>
      <c r="L3147">
        <v>214.1</v>
      </c>
      <c r="M3147">
        <v>68</v>
      </c>
      <c r="N3147">
        <v>18.2</v>
      </c>
      <c r="O3147">
        <v>214.9</v>
      </c>
      <c r="P3147">
        <v>100</v>
      </c>
      <c r="Q3147">
        <v>9.67</v>
      </c>
      <c r="R3147">
        <v>10.3</v>
      </c>
      <c r="S3147">
        <v>4</v>
      </c>
      <c r="T3147">
        <v>2.78</v>
      </c>
      <c r="U3147" t="str">
        <f>IF(Append1[[#This Row],[total_intl_charge]] &lt;= MEDIAN(Append1[total_intl_charge]), "Low", "High")</f>
        <v>Low</v>
      </c>
      <c r="V3147">
        <v>5</v>
      </c>
      <c r="W3147" t="s">
        <v>24</v>
      </c>
      <c r="X3147" s="1" t="s">
        <v>23</v>
      </c>
      <c r="Y3147">
        <f>IF(Append1[[#This Row],[churn]]="yes", 1,0)</f>
        <v>1</v>
      </c>
      <c r="Z3147" t="str">
        <f>IF(Append1[[#This Row],[total_eve_charge]]&lt;=15,"Low",
IF(Append1[[#This Row],[total_eve_charge]]&lt;=19,"Medium","High"))</f>
        <v>Medium</v>
      </c>
      <c r="AA3147" s="1" t="str">
        <f>IF(Append1[[#This Row],[total_day_charge]]&gt;30,"Heavy User",
IF(Append1[[#This Row],[total_eve_charge]]&gt;20,"Evening User",
IF(Append1[[#This Row],[total_night_charge]]&gt;10,"Night User","Low User")))</f>
        <v>Low User</v>
      </c>
    </row>
    <row r="3148" spans="1:27" hidden="1" x14ac:dyDescent="0.3">
      <c r="A3148">
        <v>2397</v>
      </c>
      <c r="B3148" s="1" t="s">
        <v>59</v>
      </c>
      <c r="C3148">
        <v>123</v>
      </c>
      <c r="D3148" s="1" t="s">
        <v>22</v>
      </c>
      <c r="E3148" s="1">
        <v>1</v>
      </c>
      <c r="F3148" s="1" t="s">
        <v>23</v>
      </c>
      <c r="G3148">
        <v>0</v>
      </c>
      <c r="H3148" t="str">
        <f>IF(Append1[[#This Row],[number_vmail_messages]]&lt;=10, "Low",
IF(Append1[[#This Row],[number_vmail_messages]]&lt;=25, "Medium", "High"))</f>
        <v>Low</v>
      </c>
      <c r="I3148">
        <v>125.5</v>
      </c>
      <c r="J3148">
        <v>106</v>
      </c>
      <c r="K3148">
        <v>21.34</v>
      </c>
      <c r="L3148">
        <v>128.9</v>
      </c>
      <c r="M3148">
        <v>96</v>
      </c>
      <c r="N3148">
        <v>10.96</v>
      </c>
      <c r="O3148">
        <v>251.9</v>
      </c>
      <c r="P3148">
        <v>129</v>
      </c>
      <c r="Q3148">
        <v>11.34</v>
      </c>
      <c r="R3148">
        <v>6.3</v>
      </c>
      <c r="S3148">
        <v>6</v>
      </c>
      <c r="T3148">
        <v>1.7</v>
      </c>
      <c r="U3148" t="str">
        <f>IF(Append1[[#This Row],[total_intl_charge]] &lt;= MEDIAN(Append1[total_intl_charge]), "Low", "High")</f>
        <v>Low</v>
      </c>
      <c r="V3148">
        <v>4</v>
      </c>
      <c r="W3148" t="s">
        <v>24</v>
      </c>
      <c r="X3148" s="1" t="s">
        <v>24</v>
      </c>
      <c r="Y3148">
        <f>IF(Append1[[#This Row],[churn]]="yes", 1,0)</f>
        <v>1</v>
      </c>
      <c r="Z3148" t="str">
        <f>IF(Append1[[#This Row],[total_eve_charge]]&lt;=15,"Low",
IF(Append1[[#This Row],[total_eve_charge]]&lt;=19,"Medium","High"))</f>
        <v>Low</v>
      </c>
      <c r="AA3148" s="1" t="str">
        <f>IF(Append1[[#This Row],[total_day_charge]]&gt;30,"Heavy User",
IF(Append1[[#This Row],[total_eve_charge]]&gt;20,"Evening User",
IF(Append1[[#This Row],[total_night_charge]]&gt;10,"Night User","Low User")))</f>
        <v>Night User</v>
      </c>
    </row>
    <row r="3149" spans="1:27" x14ac:dyDescent="0.3">
      <c r="A3149">
        <v>2398</v>
      </c>
      <c r="B3149" s="1" t="s">
        <v>59</v>
      </c>
      <c r="C3149">
        <v>130</v>
      </c>
      <c r="D3149" s="1" t="s">
        <v>26</v>
      </c>
      <c r="E3149" s="1">
        <v>0</v>
      </c>
      <c r="F3149" s="1" t="s">
        <v>24</v>
      </c>
      <c r="G3149">
        <v>26</v>
      </c>
      <c r="H3149" t="str">
        <f>IF(Append1[[#This Row],[number_vmail_messages]]&lt;=10, "Low",
IF(Append1[[#This Row],[number_vmail_messages]]&lt;=25, "Medium", "High"))</f>
        <v>High</v>
      </c>
      <c r="I3149">
        <v>257.2</v>
      </c>
      <c r="J3149">
        <v>108</v>
      </c>
      <c r="K3149">
        <v>43.72</v>
      </c>
      <c r="L3149">
        <v>224.3</v>
      </c>
      <c r="M3149">
        <v>122</v>
      </c>
      <c r="N3149">
        <v>19.07</v>
      </c>
      <c r="O3149">
        <v>204</v>
      </c>
      <c r="P3149">
        <v>118</v>
      </c>
      <c r="Q3149">
        <v>9.18</v>
      </c>
      <c r="R3149">
        <v>12.6</v>
      </c>
      <c r="S3149">
        <v>4</v>
      </c>
      <c r="T3149">
        <v>3.4</v>
      </c>
      <c r="U3149" t="str">
        <f>IF(Append1[[#This Row],[total_intl_charge]] &lt;= MEDIAN(Append1[total_intl_charge]), "Low", "High")</f>
        <v>High</v>
      </c>
      <c r="V3149">
        <v>1</v>
      </c>
      <c r="W3149" t="s">
        <v>23</v>
      </c>
      <c r="X3149" s="1" t="s">
        <v>23</v>
      </c>
      <c r="Y3149">
        <f>IF(Append1[[#This Row],[churn]]="yes", 1,0)</f>
        <v>0</v>
      </c>
      <c r="Z3149" t="str">
        <f>IF(Append1[[#This Row],[total_eve_charge]]&lt;=15,"Low",
IF(Append1[[#This Row],[total_eve_charge]]&lt;=19,"Medium","High"))</f>
        <v>High</v>
      </c>
      <c r="AA3149" s="1" t="str">
        <f>IF(Append1[[#This Row],[total_day_charge]]&gt;30,"Heavy User",
IF(Append1[[#This Row],[total_eve_charge]]&gt;20,"Evening User",
IF(Append1[[#This Row],[total_night_charge]]&gt;10,"Night User","Low User")))</f>
        <v>Heavy User</v>
      </c>
    </row>
    <row r="3150" spans="1:27" hidden="1" x14ac:dyDescent="0.3">
      <c r="A3150">
        <v>2399</v>
      </c>
      <c r="B3150" s="1" t="s">
        <v>73</v>
      </c>
      <c r="C3150">
        <v>99</v>
      </c>
      <c r="D3150" s="1" t="s">
        <v>22</v>
      </c>
      <c r="E3150" s="1">
        <v>0</v>
      </c>
      <c r="F3150" s="1" t="s">
        <v>23</v>
      </c>
      <c r="G3150">
        <v>0</v>
      </c>
      <c r="H3150" t="str">
        <f>IF(Append1[[#This Row],[number_vmail_messages]]&lt;=10, "Low",
IF(Append1[[#This Row],[number_vmail_messages]]&lt;=25, "Medium", "High"))</f>
        <v>Low</v>
      </c>
      <c r="I3150">
        <v>124.6</v>
      </c>
      <c r="J3150">
        <v>90</v>
      </c>
      <c r="K3150">
        <v>21.18</v>
      </c>
      <c r="L3150">
        <v>146.4</v>
      </c>
      <c r="M3150">
        <v>70</v>
      </c>
      <c r="N3150">
        <v>12.44</v>
      </c>
      <c r="O3150">
        <v>169.4</v>
      </c>
      <c r="P3150">
        <v>95</v>
      </c>
      <c r="Q3150">
        <v>7.62</v>
      </c>
      <c r="R3150">
        <v>10.5</v>
      </c>
      <c r="S3150">
        <v>6</v>
      </c>
      <c r="T3150">
        <v>2.84</v>
      </c>
      <c r="U3150" t="str">
        <f>IF(Append1[[#This Row],[total_intl_charge]] &lt;= MEDIAN(Append1[total_intl_charge]), "Low", "High")</f>
        <v>High</v>
      </c>
      <c r="V3150">
        <v>1</v>
      </c>
      <c r="W3150" t="s">
        <v>23</v>
      </c>
      <c r="X3150" s="1" t="s">
        <v>23</v>
      </c>
      <c r="Y3150">
        <f>IF(Append1[[#This Row],[churn]]="yes", 1,0)</f>
        <v>0</v>
      </c>
      <c r="Z3150" t="str">
        <f>IF(Append1[[#This Row],[total_eve_charge]]&lt;=15,"Low",
IF(Append1[[#This Row],[total_eve_charge]]&lt;=19,"Medium","High"))</f>
        <v>Low</v>
      </c>
      <c r="AA3150" s="1" t="str">
        <f>IF(Append1[[#This Row],[total_day_charge]]&gt;30,"Heavy User",
IF(Append1[[#This Row],[total_eve_charge]]&gt;20,"Evening User",
IF(Append1[[#This Row],[total_night_charge]]&gt;10,"Night User","Low User")))</f>
        <v>Low User</v>
      </c>
    </row>
    <row r="3151" spans="1:27" hidden="1" x14ac:dyDescent="0.3">
      <c r="A3151">
        <v>2400</v>
      </c>
      <c r="B3151" s="1" t="s">
        <v>71</v>
      </c>
      <c r="C3151">
        <v>36</v>
      </c>
      <c r="D3151" s="1" t="s">
        <v>32</v>
      </c>
      <c r="E3151" s="1">
        <v>0</v>
      </c>
      <c r="F3151" s="1" t="s">
        <v>23</v>
      </c>
      <c r="G3151">
        <v>0</v>
      </c>
      <c r="H3151" t="str">
        <f>IF(Append1[[#This Row],[number_vmail_messages]]&lt;=10, "Low",
IF(Append1[[#This Row],[number_vmail_messages]]&lt;=25, "Medium", "High"))</f>
        <v>Low</v>
      </c>
      <c r="I3151">
        <v>175.1</v>
      </c>
      <c r="J3151">
        <v>144</v>
      </c>
      <c r="K3151">
        <v>29.77</v>
      </c>
      <c r="L3151">
        <v>216.9</v>
      </c>
      <c r="M3151">
        <v>69</v>
      </c>
      <c r="N3151">
        <v>18.440000000000001</v>
      </c>
      <c r="O3151">
        <v>243.7</v>
      </c>
      <c r="P3151">
        <v>146</v>
      </c>
      <c r="Q3151">
        <v>10.97</v>
      </c>
      <c r="R3151">
        <v>9.9</v>
      </c>
      <c r="S3151">
        <v>3</v>
      </c>
      <c r="T3151">
        <v>2.67</v>
      </c>
      <c r="U3151" t="str">
        <f>IF(Append1[[#This Row],[total_intl_charge]] &lt;= MEDIAN(Append1[total_intl_charge]), "Low", "High")</f>
        <v>Low</v>
      </c>
      <c r="V3151">
        <v>1</v>
      </c>
      <c r="W3151" t="s">
        <v>23</v>
      </c>
      <c r="X3151" s="1" t="s">
        <v>23</v>
      </c>
      <c r="Y3151">
        <f>IF(Append1[[#This Row],[churn]]="yes", 1,0)</f>
        <v>0</v>
      </c>
      <c r="Z3151" t="str">
        <f>IF(Append1[[#This Row],[total_eve_charge]]&lt;=15,"Low",
IF(Append1[[#This Row],[total_eve_charge]]&lt;=19,"Medium","High"))</f>
        <v>Medium</v>
      </c>
      <c r="AA3151" s="1" t="str">
        <f>IF(Append1[[#This Row],[total_day_charge]]&gt;30,"Heavy User",
IF(Append1[[#This Row],[total_eve_charge]]&gt;20,"Evening User",
IF(Append1[[#This Row],[total_night_charge]]&gt;10,"Night User","Low User")))</f>
        <v>Night User</v>
      </c>
    </row>
    <row r="3152" spans="1:27" hidden="1" x14ac:dyDescent="0.3">
      <c r="A3152">
        <v>2401</v>
      </c>
      <c r="B3152" s="1" t="s">
        <v>71</v>
      </c>
      <c r="C3152">
        <v>87</v>
      </c>
      <c r="D3152" s="1" t="s">
        <v>22</v>
      </c>
      <c r="E3152" s="1">
        <v>0</v>
      </c>
      <c r="F3152" s="1" t="s">
        <v>23</v>
      </c>
      <c r="G3152">
        <v>0</v>
      </c>
      <c r="H3152" t="str">
        <f>IF(Append1[[#This Row],[number_vmail_messages]]&lt;=10, "Low",
IF(Append1[[#This Row],[number_vmail_messages]]&lt;=25, "Medium", "High"))</f>
        <v>Low</v>
      </c>
      <c r="I3152">
        <v>124.3</v>
      </c>
      <c r="J3152">
        <v>91</v>
      </c>
      <c r="K3152">
        <v>21.13</v>
      </c>
      <c r="L3152">
        <v>173.4</v>
      </c>
      <c r="M3152">
        <v>105</v>
      </c>
      <c r="N3152">
        <v>14.74</v>
      </c>
      <c r="O3152">
        <v>256.3</v>
      </c>
      <c r="P3152">
        <v>109</v>
      </c>
      <c r="Q3152">
        <v>11.53</v>
      </c>
      <c r="R3152">
        <v>7.5</v>
      </c>
      <c r="S3152">
        <v>5</v>
      </c>
      <c r="T3152">
        <v>2.0299999999999998</v>
      </c>
      <c r="U3152" t="str">
        <f>IF(Append1[[#This Row],[total_intl_charge]] &lt;= MEDIAN(Append1[total_intl_charge]), "Low", "High")</f>
        <v>Low</v>
      </c>
      <c r="V3152">
        <v>3</v>
      </c>
      <c r="W3152" t="s">
        <v>23</v>
      </c>
      <c r="X3152" s="1" t="s">
        <v>23</v>
      </c>
      <c r="Y3152">
        <f>IF(Append1[[#This Row],[churn]]="yes", 1,0)</f>
        <v>0</v>
      </c>
      <c r="Z3152" t="str">
        <f>IF(Append1[[#This Row],[total_eve_charge]]&lt;=15,"Low",
IF(Append1[[#This Row],[total_eve_charge]]&lt;=19,"Medium","High"))</f>
        <v>Low</v>
      </c>
      <c r="AA3152" s="1" t="str">
        <f>IF(Append1[[#This Row],[total_day_charge]]&gt;30,"Heavy User",
IF(Append1[[#This Row],[total_eve_charge]]&gt;20,"Evening User",
IF(Append1[[#This Row],[total_night_charge]]&gt;10,"Night User","Low User")))</f>
        <v>Night User</v>
      </c>
    </row>
    <row r="3153" spans="1:27" hidden="1" x14ac:dyDescent="0.3">
      <c r="A3153">
        <v>2402</v>
      </c>
      <c r="B3153" s="1" t="s">
        <v>71</v>
      </c>
      <c r="C3153">
        <v>139</v>
      </c>
      <c r="D3153" s="1" t="s">
        <v>22</v>
      </c>
      <c r="E3153" s="1">
        <v>0</v>
      </c>
      <c r="F3153" s="1" t="s">
        <v>23</v>
      </c>
      <c r="G3153">
        <v>0</v>
      </c>
      <c r="H3153" t="str">
        <f>IF(Append1[[#This Row],[number_vmail_messages]]&lt;=10, "Low",
IF(Append1[[#This Row],[number_vmail_messages]]&lt;=25, "Medium", "High"))</f>
        <v>Low</v>
      </c>
      <c r="I3153">
        <v>271.60000000000002</v>
      </c>
      <c r="J3153">
        <v>130</v>
      </c>
      <c r="K3153">
        <v>46.17</v>
      </c>
      <c r="L3153">
        <v>156</v>
      </c>
      <c r="M3153">
        <v>131</v>
      </c>
      <c r="N3153">
        <v>13.26</v>
      </c>
      <c r="O3153">
        <v>136.30000000000001</v>
      </c>
      <c r="P3153">
        <v>108</v>
      </c>
      <c r="Q3153">
        <v>6.13</v>
      </c>
      <c r="R3153">
        <v>11.6</v>
      </c>
      <c r="S3153">
        <v>9</v>
      </c>
      <c r="T3153">
        <v>3.13</v>
      </c>
      <c r="U3153" t="str">
        <f>IF(Append1[[#This Row],[total_intl_charge]] &lt;= MEDIAN(Append1[total_intl_charge]), "Low", "High")</f>
        <v>High</v>
      </c>
      <c r="V3153">
        <v>2</v>
      </c>
      <c r="W3153" t="s">
        <v>23</v>
      </c>
      <c r="X3153" s="1" t="s">
        <v>23</v>
      </c>
      <c r="Y3153">
        <f>IF(Append1[[#This Row],[churn]]="yes", 1,0)</f>
        <v>0</v>
      </c>
      <c r="Z3153" t="str">
        <f>IF(Append1[[#This Row],[total_eve_charge]]&lt;=15,"Low",
IF(Append1[[#This Row],[total_eve_charge]]&lt;=19,"Medium","High"))</f>
        <v>Low</v>
      </c>
      <c r="AA3153" s="1" t="str">
        <f>IF(Append1[[#This Row],[total_day_charge]]&gt;30,"Heavy User",
IF(Append1[[#This Row],[total_eve_charge]]&gt;20,"Evening User",
IF(Append1[[#This Row],[total_night_charge]]&gt;10,"Night User","Low User")))</f>
        <v>Heavy User</v>
      </c>
    </row>
    <row r="3154" spans="1:27" x14ac:dyDescent="0.3">
      <c r="A3154">
        <v>2403</v>
      </c>
      <c r="B3154" s="1" t="s">
        <v>58</v>
      </c>
      <c r="C3154">
        <v>96</v>
      </c>
      <c r="D3154" s="1" t="s">
        <v>22</v>
      </c>
      <c r="E3154" s="1">
        <v>0</v>
      </c>
      <c r="F3154" s="1" t="s">
        <v>24</v>
      </c>
      <c r="G3154">
        <v>33</v>
      </c>
      <c r="H3154" t="str">
        <f>IF(Append1[[#This Row],[number_vmail_messages]]&lt;=10, "Low",
IF(Append1[[#This Row],[number_vmail_messages]]&lt;=25, "Medium", "High"))</f>
        <v>High</v>
      </c>
      <c r="I3154">
        <v>183.3</v>
      </c>
      <c r="J3154">
        <v>115</v>
      </c>
      <c r="K3154">
        <v>31.16</v>
      </c>
      <c r="L3154">
        <v>201.4</v>
      </c>
      <c r="M3154">
        <v>87</v>
      </c>
      <c r="N3154">
        <v>17.12</v>
      </c>
      <c r="O3154">
        <v>177.4</v>
      </c>
      <c r="P3154">
        <v>84</v>
      </c>
      <c r="Q3154">
        <v>7.98</v>
      </c>
      <c r="R3154">
        <v>10.4</v>
      </c>
      <c r="S3154">
        <v>15</v>
      </c>
      <c r="T3154">
        <v>2.81</v>
      </c>
      <c r="U3154" t="str">
        <f>IF(Append1[[#This Row],[total_intl_charge]] &lt;= MEDIAN(Append1[total_intl_charge]), "Low", "High")</f>
        <v>High</v>
      </c>
      <c r="V3154">
        <v>3</v>
      </c>
      <c r="W3154" t="s">
        <v>23</v>
      </c>
      <c r="X3154" s="1" t="s">
        <v>23</v>
      </c>
      <c r="Y3154">
        <f>IF(Append1[[#This Row],[churn]]="yes", 1,0)</f>
        <v>0</v>
      </c>
      <c r="Z3154" t="str">
        <f>IF(Append1[[#This Row],[total_eve_charge]]&lt;=15,"Low",
IF(Append1[[#This Row],[total_eve_charge]]&lt;=19,"Medium","High"))</f>
        <v>Medium</v>
      </c>
      <c r="AA3154" s="1" t="str">
        <f>IF(Append1[[#This Row],[total_day_charge]]&gt;30,"Heavy User",
IF(Append1[[#This Row],[total_eve_charge]]&gt;20,"Evening User",
IF(Append1[[#This Row],[total_night_charge]]&gt;10,"Night User","Low User")))</f>
        <v>Heavy User</v>
      </c>
    </row>
    <row r="3155" spans="1:27" hidden="1" x14ac:dyDescent="0.3">
      <c r="A3155">
        <v>2404</v>
      </c>
      <c r="B3155" s="1" t="s">
        <v>51</v>
      </c>
      <c r="C3155">
        <v>112</v>
      </c>
      <c r="D3155" s="1" t="s">
        <v>32</v>
      </c>
      <c r="E3155" s="1">
        <v>0</v>
      </c>
      <c r="F3155" s="1" t="s">
        <v>23</v>
      </c>
      <c r="G3155">
        <v>0</v>
      </c>
      <c r="H3155" t="str">
        <f>IF(Append1[[#This Row],[number_vmail_messages]]&lt;=10, "Low",
IF(Append1[[#This Row],[number_vmail_messages]]&lt;=25, "Medium", "High"))</f>
        <v>Low</v>
      </c>
      <c r="I3155">
        <v>101.1</v>
      </c>
      <c r="J3155">
        <v>119</v>
      </c>
      <c r="K3155">
        <v>17.190000000000001</v>
      </c>
      <c r="L3155">
        <v>214.4</v>
      </c>
      <c r="M3155">
        <v>67</v>
      </c>
      <c r="N3155">
        <v>18.22</v>
      </c>
      <c r="O3155">
        <v>179.5</v>
      </c>
      <c r="P3155">
        <v>112</v>
      </c>
      <c r="Q3155">
        <v>8.08</v>
      </c>
      <c r="R3155">
        <v>10.3</v>
      </c>
      <c r="S3155">
        <v>5</v>
      </c>
      <c r="T3155">
        <v>2.78</v>
      </c>
      <c r="U3155" t="str">
        <f>IF(Append1[[#This Row],[total_intl_charge]] &lt;= MEDIAN(Append1[total_intl_charge]), "Low", "High")</f>
        <v>Low</v>
      </c>
      <c r="V3155">
        <v>2</v>
      </c>
      <c r="W3155" t="s">
        <v>23</v>
      </c>
      <c r="X3155" s="1" t="s">
        <v>23</v>
      </c>
      <c r="Y3155">
        <f>IF(Append1[[#This Row],[churn]]="yes", 1,0)</f>
        <v>0</v>
      </c>
      <c r="Z3155" t="str">
        <f>IF(Append1[[#This Row],[total_eve_charge]]&lt;=15,"Low",
IF(Append1[[#This Row],[total_eve_charge]]&lt;=19,"Medium","High"))</f>
        <v>Medium</v>
      </c>
      <c r="AA3155" s="1" t="str">
        <f>IF(Append1[[#This Row],[total_day_charge]]&gt;30,"Heavy User",
IF(Append1[[#This Row],[total_eve_charge]]&gt;20,"Evening User",
IF(Append1[[#This Row],[total_night_charge]]&gt;10,"Night User","Low User")))</f>
        <v>Low User</v>
      </c>
    </row>
    <row r="3156" spans="1:27" hidden="1" x14ac:dyDescent="0.3">
      <c r="A3156">
        <v>2405</v>
      </c>
      <c r="B3156" s="1" t="s">
        <v>72</v>
      </c>
      <c r="C3156">
        <v>75</v>
      </c>
      <c r="D3156" s="1" t="s">
        <v>32</v>
      </c>
      <c r="E3156" s="1">
        <v>0</v>
      </c>
      <c r="F3156" s="1" t="s">
        <v>23</v>
      </c>
      <c r="G3156">
        <v>0</v>
      </c>
      <c r="H3156" t="str">
        <f>IF(Append1[[#This Row],[number_vmail_messages]]&lt;=10, "Low",
IF(Append1[[#This Row],[number_vmail_messages]]&lt;=25, "Medium", "High"))</f>
        <v>Low</v>
      </c>
      <c r="I3156">
        <v>203.3</v>
      </c>
      <c r="J3156">
        <v>70</v>
      </c>
      <c r="K3156">
        <v>34.56</v>
      </c>
      <c r="L3156">
        <v>228.9</v>
      </c>
      <c r="M3156">
        <v>97</v>
      </c>
      <c r="N3156">
        <v>19.46</v>
      </c>
      <c r="O3156">
        <v>222.2</v>
      </c>
      <c r="P3156">
        <v>118</v>
      </c>
      <c r="Q3156">
        <v>10</v>
      </c>
      <c r="R3156">
        <v>14.3</v>
      </c>
      <c r="S3156">
        <v>3</v>
      </c>
      <c r="T3156">
        <v>3.86</v>
      </c>
      <c r="U3156" t="str">
        <f>IF(Append1[[#This Row],[total_intl_charge]] &lt;= MEDIAN(Append1[total_intl_charge]), "Low", "High")</f>
        <v>High</v>
      </c>
      <c r="V3156">
        <v>1</v>
      </c>
      <c r="W3156" t="s">
        <v>23</v>
      </c>
      <c r="X3156" s="1" t="s">
        <v>23</v>
      </c>
      <c r="Y3156">
        <f>IF(Append1[[#This Row],[churn]]="yes", 1,0)</f>
        <v>0</v>
      </c>
      <c r="Z3156" t="str">
        <f>IF(Append1[[#This Row],[total_eve_charge]]&lt;=15,"Low",
IF(Append1[[#This Row],[total_eve_charge]]&lt;=19,"Medium","High"))</f>
        <v>High</v>
      </c>
      <c r="AA3156" s="1" t="str">
        <f>IF(Append1[[#This Row],[total_day_charge]]&gt;30,"Heavy User",
IF(Append1[[#This Row],[total_eve_charge]]&gt;20,"Evening User",
IF(Append1[[#This Row],[total_night_charge]]&gt;10,"Night User","Low User")))</f>
        <v>Heavy User</v>
      </c>
    </row>
    <row r="3157" spans="1:27" x14ac:dyDescent="0.3">
      <c r="A3157">
        <v>2406</v>
      </c>
      <c r="B3157" s="1" t="s">
        <v>58</v>
      </c>
      <c r="C3157">
        <v>178</v>
      </c>
      <c r="D3157" s="1" t="s">
        <v>22</v>
      </c>
      <c r="E3157" s="1">
        <v>0</v>
      </c>
      <c r="F3157" s="1" t="s">
        <v>24</v>
      </c>
      <c r="G3157">
        <v>35</v>
      </c>
      <c r="H3157" t="str">
        <f>IF(Append1[[#This Row],[number_vmail_messages]]&lt;=10, "Low",
IF(Append1[[#This Row],[number_vmail_messages]]&lt;=25, "Medium", "High"))</f>
        <v>High</v>
      </c>
      <c r="I3157">
        <v>175.4</v>
      </c>
      <c r="J3157">
        <v>88</v>
      </c>
      <c r="K3157">
        <v>29.82</v>
      </c>
      <c r="L3157">
        <v>190</v>
      </c>
      <c r="M3157">
        <v>65</v>
      </c>
      <c r="N3157">
        <v>16.149999999999999</v>
      </c>
      <c r="O3157">
        <v>138.69999999999999</v>
      </c>
      <c r="P3157">
        <v>94</v>
      </c>
      <c r="Q3157">
        <v>6.24</v>
      </c>
      <c r="R3157">
        <v>10.5</v>
      </c>
      <c r="S3157">
        <v>3</v>
      </c>
      <c r="T3157">
        <v>2.84</v>
      </c>
      <c r="U3157" t="str">
        <f>IF(Append1[[#This Row],[total_intl_charge]] &lt;= MEDIAN(Append1[total_intl_charge]), "Low", "High")</f>
        <v>High</v>
      </c>
      <c r="V3157">
        <v>2</v>
      </c>
      <c r="W3157" t="s">
        <v>23</v>
      </c>
      <c r="X3157" s="1" t="s">
        <v>23</v>
      </c>
      <c r="Y3157">
        <f>IF(Append1[[#This Row],[churn]]="yes", 1,0)</f>
        <v>0</v>
      </c>
      <c r="Z3157" t="str">
        <f>IF(Append1[[#This Row],[total_eve_charge]]&lt;=15,"Low",
IF(Append1[[#This Row],[total_eve_charge]]&lt;=19,"Medium","High"))</f>
        <v>Medium</v>
      </c>
      <c r="AA3157" s="1" t="str">
        <f>IF(Append1[[#This Row],[total_day_charge]]&gt;30,"Heavy User",
IF(Append1[[#This Row],[total_eve_charge]]&gt;20,"Evening User",
IF(Append1[[#This Row],[total_night_charge]]&gt;10,"Night User","Low User")))</f>
        <v>Low User</v>
      </c>
    </row>
    <row r="3158" spans="1:27" hidden="1" x14ac:dyDescent="0.3">
      <c r="A3158">
        <v>2407</v>
      </c>
      <c r="B3158" s="1" t="s">
        <v>49</v>
      </c>
      <c r="C3158">
        <v>112</v>
      </c>
      <c r="D3158" s="1" t="s">
        <v>22</v>
      </c>
      <c r="E3158" s="1">
        <v>0</v>
      </c>
      <c r="F3158" s="1" t="s">
        <v>23</v>
      </c>
      <c r="G3158">
        <v>0</v>
      </c>
      <c r="H3158" t="str">
        <f>IF(Append1[[#This Row],[number_vmail_messages]]&lt;=10, "Low",
IF(Append1[[#This Row],[number_vmail_messages]]&lt;=25, "Medium", "High"))</f>
        <v>Low</v>
      </c>
      <c r="I3158">
        <v>266</v>
      </c>
      <c r="J3158">
        <v>97</v>
      </c>
      <c r="K3158">
        <v>45.22</v>
      </c>
      <c r="L3158">
        <v>214.6</v>
      </c>
      <c r="M3158">
        <v>94</v>
      </c>
      <c r="N3158">
        <v>18.239999999999998</v>
      </c>
      <c r="O3158">
        <v>306.2</v>
      </c>
      <c r="P3158">
        <v>100</v>
      </c>
      <c r="Q3158">
        <v>13.78</v>
      </c>
      <c r="R3158">
        <v>14.2</v>
      </c>
      <c r="S3158">
        <v>2</v>
      </c>
      <c r="T3158">
        <v>3.83</v>
      </c>
      <c r="U3158" t="str">
        <f>IF(Append1[[#This Row],[total_intl_charge]] &lt;= MEDIAN(Append1[total_intl_charge]), "Low", "High")</f>
        <v>High</v>
      </c>
      <c r="V3158">
        <v>2</v>
      </c>
      <c r="W3158" t="s">
        <v>24</v>
      </c>
      <c r="X3158" s="1" t="s">
        <v>23</v>
      </c>
      <c r="Y3158">
        <f>IF(Append1[[#This Row],[churn]]="yes", 1,0)</f>
        <v>1</v>
      </c>
      <c r="Z3158" t="str">
        <f>IF(Append1[[#This Row],[total_eve_charge]]&lt;=15,"Low",
IF(Append1[[#This Row],[total_eve_charge]]&lt;=19,"Medium","High"))</f>
        <v>Medium</v>
      </c>
      <c r="AA3158" s="1" t="str">
        <f>IF(Append1[[#This Row],[total_day_charge]]&gt;30,"Heavy User",
IF(Append1[[#This Row],[total_eve_charge]]&gt;20,"Evening User",
IF(Append1[[#This Row],[total_night_charge]]&gt;10,"Night User","Low User")))</f>
        <v>Heavy User</v>
      </c>
    </row>
    <row r="3159" spans="1:27" x14ac:dyDescent="0.3">
      <c r="A3159">
        <v>2408</v>
      </c>
      <c r="B3159" s="1" t="s">
        <v>34</v>
      </c>
      <c r="C3159">
        <v>108</v>
      </c>
      <c r="D3159" s="1" t="s">
        <v>22</v>
      </c>
      <c r="E3159" s="1">
        <v>0</v>
      </c>
      <c r="F3159" s="1" t="s">
        <v>24</v>
      </c>
      <c r="G3159">
        <v>41</v>
      </c>
      <c r="H3159" t="str">
        <f>IF(Append1[[#This Row],[number_vmail_messages]]&lt;=10, "Low",
IF(Append1[[#This Row],[number_vmail_messages]]&lt;=25, "Medium", "High"))</f>
        <v>High</v>
      </c>
      <c r="I3159">
        <v>171.6</v>
      </c>
      <c r="J3159">
        <v>110</v>
      </c>
      <c r="K3159">
        <v>29.17</v>
      </c>
      <c r="L3159">
        <v>136.1</v>
      </c>
      <c r="M3159">
        <v>78</v>
      </c>
      <c r="N3159">
        <v>11.57</v>
      </c>
      <c r="O3159">
        <v>183.4</v>
      </c>
      <c r="P3159">
        <v>103</v>
      </c>
      <c r="Q3159">
        <v>8.25</v>
      </c>
      <c r="R3159">
        <v>10.8</v>
      </c>
      <c r="S3159">
        <v>7</v>
      </c>
      <c r="T3159">
        <v>2.92</v>
      </c>
      <c r="U3159" t="str">
        <f>IF(Append1[[#This Row],[total_intl_charge]] &lt;= MEDIAN(Append1[total_intl_charge]), "Low", "High")</f>
        <v>High</v>
      </c>
      <c r="V3159">
        <v>0</v>
      </c>
      <c r="W3159" t="s">
        <v>23</v>
      </c>
      <c r="X3159" s="1" t="s">
        <v>23</v>
      </c>
      <c r="Y3159">
        <f>IF(Append1[[#This Row],[churn]]="yes", 1,0)</f>
        <v>0</v>
      </c>
      <c r="Z3159" t="str">
        <f>IF(Append1[[#This Row],[total_eve_charge]]&lt;=15,"Low",
IF(Append1[[#This Row],[total_eve_charge]]&lt;=19,"Medium","High"))</f>
        <v>Low</v>
      </c>
      <c r="AA3159" s="1" t="str">
        <f>IF(Append1[[#This Row],[total_day_charge]]&gt;30,"Heavy User",
IF(Append1[[#This Row],[total_eve_charge]]&gt;20,"Evening User",
IF(Append1[[#This Row],[total_night_charge]]&gt;10,"Night User","Low User")))</f>
        <v>Low User</v>
      </c>
    </row>
    <row r="3160" spans="1:27" hidden="1" x14ac:dyDescent="0.3">
      <c r="A3160">
        <v>2409</v>
      </c>
      <c r="B3160" s="1" t="s">
        <v>54</v>
      </c>
      <c r="C3160">
        <v>100</v>
      </c>
      <c r="D3160" s="1" t="s">
        <v>26</v>
      </c>
      <c r="E3160" s="1">
        <v>0</v>
      </c>
      <c r="F3160" s="1" t="s">
        <v>23</v>
      </c>
      <c r="G3160">
        <v>0</v>
      </c>
      <c r="H3160" t="str">
        <f>IF(Append1[[#This Row],[number_vmail_messages]]&lt;=10, "Low",
IF(Append1[[#This Row],[number_vmail_messages]]&lt;=25, "Medium", "High"))</f>
        <v>Low</v>
      </c>
      <c r="I3160">
        <v>78.7</v>
      </c>
      <c r="J3160">
        <v>98</v>
      </c>
      <c r="K3160">
        <v>13.38</v>
      </c>
      <c r="L3160">
        <v>225.6</v>
      </c>
      <c r="M3160">
        <v>102</v>
      </c>
      <c r="N3160">
        <v>19.18</v>
      </c>
      <c r="O3160">
        <v>150.4</v>
      </c>
      <c r="P3160">
        <v>106</v>
      </c>
      <c r="Q3160">
        <v>6.77</v>
      </c>
      <c r="R3160">
        <v>14</v>
      </c>
      <c r="S3160">
        <v>8</v>
      </c>
      <c r="T3160">
        <v>3.78</v>
      </c>
      <c r="U3160" t="str">
        <f>IF(Append1[[#This Row],[total_intl_charge]] &lt;= MEDIAN(Append1[total_intl_charge]), "Low", "High")</f>
        <v>High</v>
      </c>
      <c r="V3160">
        <v>0</v>
      </c>
      <c r="W3160" t="s">
        <v>23</v>
      </c>
      <c r="X3160" s="1" t="s">
        <v>23</v>
      </c>
      <c r="Y3160">
        <f>IF(Append1[[#This Row],[churn]]="yes", 1,0)</f>
        <v>0</v>
      </c>
      <c r="Z3160" t="str">
        <f>IF(Append1[[#This Row],[total_eve_charge]]&lt;=15,"Low",
IF(Append1[[#This Row],[total_eve_charge]]&lt;=19,"Medium","High"))</f>
        <v>High</v>
      </c>
      <c r="AA3160" s="1" t="str">
        <f>IF(Append1[[#This Row],[total_day_charge]]&gt;30,"Heavy User",
IF(Append1[[#This Row],[total_eve_charge]]&gt;20,"Evening User",
IF(Append1[[#This Row],[total_night_charge]]&gt;10,"Night User","Low User")))</f>
        <v>Low User</v>
      </c>
    </row>
    <row r="3161" spans="1:27" x14ac:dyDescent="0.3">
      <c r="A3161">
        <v>2410</v>
      </c>
      <c r="B3161" s="1" t="s">
        <v>61</v>
      </c>
      <c r="C3161">
        <v>121</v>
      </c>
      <c r="D3161" s="1" t="s">
        <v>26</v>
      </c>
      <c r="E3161" s="1">
        <v>0</v>
      </c>
      <c r="F3161" s="1" t="s">
        <v>24</v>
      </c>
      <c r="G3161">
        <v>20</v>
      </c>
      <c r="H3161" t="str">
        <f>IF(Append1[[#This Row],[number_vmail_messages]]&lt;=10, "Low",
IF(Append1[[#This Row],[number_vmail_messages]]&lt;=25, "Medium", "High"))</f>
        <v>Medium</v>
      </c>
      <c r="I3161">
        <v>211.9</v>
      </c>
      <c r="J3161">
        <v>110</v>
      </c>
      <c r="K3161">
        <v>36.020000000000003</v>
      </c>
      <c r="L3161">
        <v>215.1</v>
      </c>
      <c r="M3161">
        <v>120</v>
      </c>
      <c r="N3161">
        <v>18.28</v>
      </c>
      <c r="O3161">
        <v>238.5</v>
      </c>
      <c r="P3161">
        <v>107</v>
      </c>
      <c r="Q3161">
        <v>10.73</v>
      </c>
      <c r="R3161">
        <v>9.4</v>
      </c>
      <c r="S3161">
        <v>2</v>
      </c>
      <c r="T3161">
        <v>2.54</v>
      </c>
      <c r="U3161" t="str">
        <f>IF(Append1[[#This Row],[total_intl_charge]] &lt;= MEDIAN(Append1[total_intl_charge]), "Low", "High")</f>
        <v>Low</v>
      </c>
      <c r="V3161">
        <v>0</v>
      </c>
      <c r="W3161" t="s">
        <v>23</v>
      </c>
      <c r="X3161" s="1" t="s">
        <v>23</v>
      </c>
      <c r="Y3161">
        <f>IF(Append1[[#This Row],[churn]]="yes", 1,0)</f>
        <v>0</v>
      </c>
      <c r="Z3161" t="str">
        <f>IF(Append1[[#This Row],[total_eve_charge]]&lt;=15,"Low",
IF(Append1[[#This Row],[total_eve_charge]]&lt;=19,"Medium","High"))</f>
        <v>Medium</v>
      </c>
      <c r="AA3161" s="1" t="str">
        <f>IF(Append1[[#This Row],[total_day_charge]]&gt;30,"Heavy User",
IF(Append1[[#This Row],[total_eve_charge]]&gt;20,"Evening User",
IF(Append1[[#This Row],[total_night_charge]]&gt;10,"Night User","Low User")))</f>
        <v>Heavy User</v>
      </c>
    </row>
    <row r="3162" spans="1:27" hidden="1" x14ac:dyDescent="0.3">
      <c r="A3162">
        <v>2411</v>
      </c>
      <c r="B3162" s="1" t="s">
        <v>62</v>
      </c>
      <c r="C3162">
        <v>116</v>
      </c>
      <c r="D3162" s="1" t="s">
        <v>22</v>
      </c>
      <c r="E3162" s="1">
        <v>0</v>
      </c>
      <c r="F3162" s="1" t="s">
        <v>23</v>
      </c>
      <c r="G3162">
        <v>0</v>
      </c>
      <c r="H3162" t="str">
        <f>IF(Append1[[#This Row],[number_vmail_messages]]&lt;=10, "Low",
IF(Append1[[#This Row],[number_vmail_messages]]&lt;=25, "Medium", "High"))</f>
        <v>Low</v>
      </c>
      <c r="I3162">
        <v>63.7</v>
      </c>
      <c r="J3162">
        <v>101</v>
      </c>
      <c r="K3162">
        <v>10.83</v>
      </c>
      <c r="L3162">
        <v>195.8</v>
      </c>
      <c r="M3162">
        <v>95</v>
      </c>
      <c r="N3162">
        <v>16.64</v>
      </c>
      <c r="O3162">
        <v>210.1</v>
      </c>
      <c r="P3162">
        <v>87</v>
      </c>
      <c r="Q3162">
        <v>9.4499999999999993</v>
      </c>
      <c r="R3162">
        <v>10</v>
      </c>
      <c r="S3162">
        <v>6</v>
      </c>
      <c r="T3162">
        <v>2.7</v>
      </c>
      <c r="U3162" t="str">
        <f>IF(Append1[[#This Row],[total_intl_charge]] &lt;= MEDIAN(Append1[total_intl_charge]), "Low", "High")</f>
        <v>Low</v>
      </c>
      <c r="V3162">
        <v>1</v>
      </c>
      <c r="W3162" t="s">
        <v>23</v>
      </c>
      <c r="X3162" s="1" t="s">
        <v>23</v>
      </c>
      <c r="Y3162">
        <f>IF(Append1[[#This Row],[churn]]="yes", 1,0)</f>
        <v>0</v>
      </c>
      <c r="Z3162" t="str">
        <f>IF(Append1[[#This Row],[total_eve_charge]]&lt;=15,"Low",
IF(Append1[[#This Row],[total_eve_charge]]&lt;=19,"Medium","High"))</f>
        <v>Medium</v>
      </c>
      <c r="AA3162" s="1" t="str">
        <f>IF(Append1[[#This Row],[total_day_charge]]&gt;30,"Heavy User",
IF(Append1[[#This Row],[total_eve_charge]]&gt;20,"Evening User",
IF(Append1[[#This Row],[total_night_charge]]&gt;10,"Night User","Low User")))</f>
        <v>Low User</v>
      </c>
    </row>
    <row r="3163" spans="1:27" hidden="1" x14ac:dyDescent="0.3">
      <c r="A3163">
        <v>2412</v>
      </c>
      <c r="B3163" s="1" t="s">
        <v>52</v>
      </c>
      <c r="C3163">
        <v>161</v>
      </c>
      <c r="D3163" s="1" t="s">
        <v>22</v>
      </c>
      <c r="E3163" s="1">
        <v>0</v>
      </c>
      <c r="F3163" s="1" t="s">
        <v>23</v>
      </c>
      <c r="G3163">
        <v>0</v>
      </c>
      <c r="H3163" t="str">
        <f>IF(Append1[[#This Row],[number_vmail_messages]]&lt;=10, "Low",
IF(Append1[[#This Row],[number_vmail_messages]]&lt;=25, "Medium", "High"))</f>
        <v>Low</v>
      </c>
      <c r="I3163">
        <v>173.4</v>
      </c>
      <c r="J3163">
        <v>100</v>
      </c>
      <c r="K3163">
        <v>29.48</v>
      </c>
      <c r="L3163">
        <v>213.7</v>
      </c>
      <c r="M3163">
        <v>74</v>
      </c>
      <c r="N3163">
        <v>18.16</v>
      </c>
      <c r="O3163">
        <v>141.5</v>
      </c>
      <c r="P3163">
        <v>69</v>
      </c>
      <c r="Q3163">
        <v>6.37</v>
      </c>
      <c r="R3163">
        <v>11.5</v>
      </c>
      <c r="S3163">
        <v>4</v>
      </c>
      <c r="T3163">
        <v>3.11</v>
      </c>
      <c r="U3163" t="str">
        <f>IF(Append1[[#This Row],[total_intl_charge]] &lt;= MEDIAN(Append1[total_intl_charge]), "Low", "High")</f>
        <v>High</v>
      </c>
      <c r="V3163">
        <v>1</v>
      </c>
      <c r="W3163" t="s">
        <v>23</v>
      </c>
      <c r="X3163" s="1" t="s">
        <v>23</v>
      </c>
      <c r="Y3163">
        <f>IF(Append1[[#This Row],[churn]]="yes", 1,0)</f>
        <v>0</v>
      </c>
      <c r="Z3163" t="str">
        <f>IF(Append1[[#This Row],[total_eve_charge]]&lt;=15,"Low",
IF(Append1[[#This Row],[total_eve_charge]]&lt;=19,"Medium","High"))</f>
        <v>Medium</v>
      </c>
      <c r="AA3163" s="1" t="str">
        <f>IF(Append1[[#This Row],[total_day_charge]]&gt;30,"Heavy User",
IF(Append1[[#This Row],[total_eve_charge]]&gt;20,"Evening User",
IF(Append1[[#This Row],[total_night_charge]]&gt;10,"Night User","Low User")))</f>
        <v>Low User</v>
      </c>
    </row>
    <row r="3164" spans="1:27" hidden="1" x14ac:dyDescent="0.3">
      <c r="A3164">
        <v>2413</v>
      </c>
      <c r="B3164" s="1" t="s">
        <v>71</v>
      </c>
      <c r="C3164">
        <v>104</v>
      </c>
      <c r="D3164" s="1" t="s">
        <v>22</v>
      </c>
      <c r="E3164" s="1">
        <v>0</v>
      </c>
      <c r="F3164" s="1" t="s">
        <v>23</v>
      </c>
      <c r="G3164">
        <v>0</v>
      </c>
      <c r="H3164" t="str">
        <f>IF(Append1[[#This Row],[number_vmail_messages]]&lt;=10, "Low",
IF(Append1[[#This Row],[number_vmail_messages]]&lt;=25, "Medium", "High"))</f>
        <v>Low</v>
      </c>
      <c r="I3164">
        <v>225.9</v>
      </c>
      <c r="J3164">
        <v>123</v>
      </c>
      <c r="K3164">
        <v>38.4</v>
      </c>
      <c r="L3164">
        <v>162.80000000000001</v>
      </c>
      <c r="M3164">
        <v>106</v>
      </c>
      <c r="N3164">
        <v>13.84</v>
      </c>
      <c r="O3164">
        <v>272.10000000000002</v>
      </c>
      <c r="P3164">
        <v>85</v>
      </c>
      <c r="Q3164">
        <v>12.24</v>
      </c>
      <c r="R3164">
        <v>10.1</v>
      </c>
      <c r="S3164">
        <v>4</v>
      </c>
      <c r="T3164">
        <v>2.73</v>
      </c>
      <c r="U3164" t="str">
        <f>IF(Append1[[#This Row],[total_intl_charge]] &lt;= MEDIAN(Append1[total_intl_charge]), "Low", "High")</f>
        <v>Low</v>
      </c>
      <c r="V3164">
        <v>1</v>
      </c>
      <c r="W3164" t="s">
        <v>23</v>
      </c>
      <c r="X3164" s="1" t="s">
        <v>23</v>
      </c>
      <c r="Y3164">
        <f>IF(Append1[[#This Row],[churn]]="yes", 1,0)</f>
        <v>0</v>
      </c>
      <c r="Z3164" t="str">
        <f>IF(Append1[[#This Row],[total_eve_charge]]&lt;=15,"Low",
IF(Append1[[#This Row],[total_eve_charge]]&lt;=19,"Medium","High"))</f>
        <v>Low</v>
      </c>
      <c r="AA3164" s="1" t="str">
        <f>IF(Append1[[#This Row],[total_day_charge]]&gt;30,"Heavy User",
IF(Append1[[#This Row],[total_eve_charge]]&gt;20,"Evening User",
IF(Append1[[#This Row],[total_night_charge]]&gt;10,"Night User","Low User")))</f>
        <v>Heavy User</v>
      </c>
    </row>
    <row r="3165" spans="1:27" x14ac:dyDescent="0.3">
      <c r="A3165">
        <v>2414</v>
      </c>
      <c r="B3165" s="1" t="s">
        <v>35</v>
      </c>
      <c r="C3165">
        <v>119</v>
      </c>
      <c r="D3165" s="1" t="s">
        <v>22</v>
      </c>
      <c r="E3165" s="1">
        <v>1</v>
      </c>
      <c r="F3165" s="1" t="s">
        <v>24</v>
      </c>
      <c r="G3165">
        <v>32</v>
      </c>
      <c r="H3165" t="str">
        <f>IF(Append1[[#This Row],[number_vmail_messages]]&lt;=10, "Low",
IF(Append1[[#This Row],[number_vmail_messages]]&lt;=25, "Medium", "High"))</f>
        <v>High</v>
      </c>
      <c r="I3165">
        <v>173</v>
      </c>
      <c r="J3165">
        <v>101</v>
      </c>
      <c r="K3165">
        <v>29.41</v>
      </c>
      <c r="L3165">
        <v>209.4</v>
      </c>
      <c r="M3165">
        <v>93</v>
      </c>
      <c r="N3165">
        <v>17.8</v>
      </c>
      <c r="O3165">
        <v>231.1</v>
      </c>
      <c r="P3165">
        <v>91</v>
      </c>
      <c r="Q3165">
        <v>10.4</v>
      </c>
      <c r="R3165">
        <v>12.2</v>
      </c>
      <c r="S3165">
        <v>4</v>
      </c>
      <c r="T3165">
        <v>3.29</v>
      </c>
      <c r="U3165" t="str">
        <f>IF(Append1[[#This Row],[total_intl_charge]] &lt;= MEDIAN(Append1[total_intl_charge]), "Low", "High")</f>
        <v>High</v>
      </c>
      <c r="V3165">
        <v>0</v>
      </c>
      <c r="W3165" t="s">
        <v>23</v>
      </c>
      <c r="X3165" s="1" t="s">
        <v>24</v>
      </c>
      <c r="Y3165">
        <f>IF(Append1[[#This Row],[churn]]="yes", 1,0)</f>
        <v>0</v>
      </c>
      <c r="Z3165" t="str">
        <f>IF(Append1[[#This Row],[total_eve_charge]]&lt;=15,"Low",
IF(Append1[[#This Row],[total_eve_charge]]&lt;=19,"Medium","High"))</f>
        <v>Medium</v>
      </c>
      <c r="AA3165" s="1" t="str">
        <f>IF(Append1[[#This Row],[total_day_charge]]&gt;30,"Heavy User",
IF(Append1[[#This Row],[total_eve_charge]]&gt;20,"Evening User",
IF(Append1[[#This Row],[total_night_charge]]&gt;10,"Night User","Low User")))</f>
        <v>Night User</v>
      </c>
    </row>
    <row r="3166" spans="1:27" hidden="1" x14ac:dyDescent="0.3">
      <c r="A3166">
        <v>2415</v>
      </c>
      <c r="B3166" s="1" t="s">
        <v>55</v>
      </c>
      <c r="C3166">
        <v>125</v>
      </c>
      <c r="D3166" s="1" t="s">
        <v>22</v>
      </c>
      <c r="E3166" s="1">
        <v>0</v>
      </c>
      <c r="F3166" s="1" t="s">
        <v>23</v>
      </c>
      <c r="G3166">
        <v>0</v>
      </c>
      <c r="H3166" t="str">
        <f>IF(Append1[[#This Row],[number_vmail_messages]]&lt;=10, "Low",
IF(Append1[[#This Row],[number_vmail_messages]]&lt;=25, "Medium", "High"))</f>
        <v>Low</v>
      </c>
      <c r="I3166">
        <v>224.9</v>
      </c>
      <c r="J3166">
        <v>102</v>
      </c>
      <c r="K3166">
        <v>38.229999999999997</v>
      </c>
      <c r="L3166">
        <v>143.80000000000001</v>
      </c>
      <c r="M3166">
        <v>87</v>
      </c>
      <c r="N3166">
        <v>12.22</v>
      </c>
      <c r="O3166">
        <v>198.9</v>
      </c>
      <c r="P3166">
        <v>105</v>
      </c>
      <c r="Q3166">
        <v>8.9499999999999993</v>
      </c>
      <c r="R3166">
        <v>8</v>
      </c>
      <c r="S3166">
        <v>2</v>
      </c>
      <c r="T3166">
        <v>2.16</v>
      </c>
      <c r="U3166" t="str">
        <f>IF(Append1[[#This Row],[total_intl_charge]] &lt;= MEDIAN(Append1[total_intl_charge]), "Low", "High")</f>
        <v>Low</v>
      </c>
      <c r="V3166">
        <v>0</v>
      </c>
      <c r="W3166" t="s">
        <v>23</v>
      </c>
      <c r="X3166" s="1" t="s">
        <v>23</v>
      </c>
      <c r="Y3166">
        <f>IF(Append1[[#This Row],[churn]]="yes", 1,0)</f>
        <v>0</v>
      </c>
      <c r="Z3166" t="str">
        <f>IF(Append1[[#This Row],[total_eve_charge]]&lt;=15,"Low",
IF(Append1[[#This Row],[total_eve_charge]]&lt;=19,"Medium","High"))</f>
        <v>Low</v>
      </c>
      <c r="AA3166" s="1" t="str">
        <f>IF(Append1[[#This Row],[total_day_charge]]&gt;30,"Heavy User",
IF(Append1[[#This Row],[total_eve_charge]]&gt;20,"Evening User",
IF(Append1[[#This Row],[total_night_charge]]&gt;10,"Night User","Low User")))</f>
        <v>Heavy User</v>
      </c>
    </row>
    <row r="3167" spans="1:27" hidden="1" x14ac:dyDescent="0.3">
      <c r="A3167">
        <v>2416</v>
      </c>
      <c r="B3167" s="1" t="s">
        <v>36</v>
      </c>
      <c r="C3167">
        <v>109</v>
      </c>
      <c r="D3167" s="1" t="s">
        <v>22</v>
      </c>
      <c r="E3167" s="1">
        <v>0</v>
      </c>
      <c r="F3167" s="1" t="s">
        <v>23</v>
      </c>
      <c r="G3167">
        <v>0</v>
      </c>
      <c r="H3167" t="str">
        <f>IF(Append1[[#This Row],[number_vmail_messages]]&lt;=10, "Low",
IF(Append1[[#This Row],[number_vmail_messages]]&lt;=25, "Medium", "High"))</f>
        <v>Low</v>
      </c>
      <c r="I3167">
        <v>137</v>
      </c>
      <c r="J3167">
        <v>128</v>
      </c>
      <c r="K3167">
        <v>23.29</v>
      </c>
      <c r="L3167">
        <v>217</v>
      </c>
      <c r="M3167">
        <v>116</v>
      </c>
      <c r="N3167">
        <v>18.45</v>
      </c>
      <c r="O3167">
        <v>182.1</v>
      </c>
      <c r="P3167">
        <v>86</v>
      </c>
      <c r="Q3167">
        <v>8.19</v>
      </c>
      <c r="R3167">
        <v>10</v>
      </c>
      <c r="S3167">
        <v>5</v>
      </c>
      <c r="T3167">
        <v>2.7</v>
      </c>
      <c r="U3167" t="str">
        <f>IF(Append1[[#This Row],[total_intl_charge]] &lt;= MEDIAN(Append1[total_intl_charge]), "Low", "High")</f>
        <v>Low</v>
      </c>
      <c r="V3167">
        <v>2</v>
      </c>
      <c r="W3167" t="s">
        <v>23</v>
      </c>
      <c r="X3167" s="1" t="s">
        <v>23</v>
      </c>
      <c r="Y3167">
        <f>IF(Append1[[#This Row],[churn]]="yes", 1,0)</f>
        <v>0</v>
      </c>
      <c r="Z3167" t="str">
        <f>IF(Append1[[#This Row],[total_eve_charge]]&lt;=15,"Low",
IF(Append1[[#This Row],[total_eve_charge]]&lt;=19,"Medium","High"))</f>
        <v>Medium</v>
      </c>
      <c r="AA3167" s="1" t="str">
        <f>IF(Append1[[#This Row],[total_day_charge]]&gt;30,"Heavy User",
IF(Append1[[#This Row],[total_eve_charge]]&gt;20,"Evening User",
IF(Append1[[#This Row],[total_night_charge]]&gt;10,"Night User","Low User")))</f>
        <v>Low User</v>
      </c>
    </row>
    <row r="3168" spans="1:27" hidden="1" x14ac:dyDescent="0.3">
      <c r="A3168">
        <v>2417</v>
      </c>
      <c r="B3168" s="1" t="s">
        <v>52</v>
      </c>
      <c r="C3168">
        <v>95</v>
      </c>
      <c r="D3168" s="1" t="s">
        <v>26</v>
      </c>
      <c r="E3168" s="1">
        <v>0</v>
      </c>
      <c r="F3168" s="1" t="s">
        <v>23</v>
      </c>
      <c r="G3168">
        <v>0</v>
      </c>
      <c r="H3168" t="str">
        <f>IF(Append1[[#This Row],[number_vmail_messages]]&lt;=10, "Low",
IF(Append1[[#This Row],[number_vmail_messages]]&lt;=25, "Medium", "High"))</f>
        <v>Low</v>
      </c>
      <c r="I3168">
        <v>142.5</v>
      </c>
      <c r="J3168">
        <v>109</v>
      </c>
      <c r="K3168">
        <v>24.23</v>
      </c>
      <c r="L3168">
        <v>176.1</v>
      </c>
      <c r="M3168">
        <v>107</v>
      </c>
      <c r="N3168">
        <v>14.97</v>
      </c>
      <c r="O3168">
        <v>189.6</v>
      </c>
      <c r="P3168">
        <v>88</v>
      </c>
      <c r="Q3168">
        <v>8.5299999999999994</v>
      </c>
      <c r="R3168">
        <v>8.1999999999999993</v>
      </c>
      <c r="S3168">
        <v>3</v>
      </c>
      <c r="T3168">
        <v>2.21</v>
      </c>
      <c r="U3168" t="str">
        <f>IF(Append1[[#This Row],[total_intl_charge]] &lt;= MEDIAN(Append1[total_intl_charge]), "Low", "High")</f>
        <v>Low</v>
      </c>
      <c r="V3168">
        <v>2</v>
      </c>
      <c r="W3168" t="s">
        <v>23</v>
      </c>
      <c r="X3168" s="1" t="s">
        <v>23</v>
      </c>
      <c r="Y3168">
        <f>IF(Append1[[#This Row],[churn]]="yes", 1,0)</f>
        <v>0</v>
      </c>
      <c r="Z3168" t="str">
        <f>IF(Append1[[#This Row],[total_eve_charge]]&lt;=15,"Low",
IF(Append1[[#This Row],[total_eve_charge]]&lt;=19,"Medium","High"))</f>
        <v>Low</v>
      </c>
      <c r="AA3168" s="1" t="str">
        <f>IF(Append1[[#This Row],[total_day_charge]]&gt;30,"Heavy User",
IF(Append1[[#This Row],[total_eve_charge]]&gt;20,"Evening User",
IF(Append1[[#This Row],[total_night_charge]]&gt;10,"Night User","Low User")))</f>
        <v>Low User</v>
      </c>
    </row>
    <row r="3169" spans="1:27" hidden="1" x14ac:dyDescent="0.3">
      <c r="A3169">
        <v>2418</v>
      </c>
      <c r="B3169" s="1" t="s">
        <v>38</v>
      </c>
      <c r="C3169">
        <v>90</v>
      </c>
      <c r="D3169" s="1" t="s">
        <v>32</v>
      </c>
      <c r="E3169" s="1">
        <v>0</v>
      </c>
      <c r="F3169" s="1" t="s">
        <v>23</v>
      </c>
      <c r="G3169">
        <v>0</v>
      </c>
      <c r="H3169" t="str">
        <f>IF(Append1[[#This Row],[number_vmail_messages]]&lt;=10, "Low",
IF(Append1[[#This Row],[number_vmail_messages]]&lt;=25, "Medium", "High"))</f>
        <v>Low</v>
      </c>
      <c r="I3169">
        <v>142.4</v>
      </c>
      <c r="J3169">
        <v>126</v>
      </c>
      <c r="K3169">
        <v>24.21</v>
      </c>
      <c r="L3169">
        <v>126.2</v>
      </c>
      <c r="M3169">
        <v>118</v>
      </c>
      <c r="N3169">
        <v>10.73</v>
      </c>
      <c r="O3169">
        <v>274.2</v>
      </c>
      <c r="P3169">
        <v>71</v>
      </c>
      <c r="Q3169">
        <v>12.34</v>
      </c>
      <c r="R3169">
        <v>4.5999999999999996</v>
      </c>
      <c r="S3169">
        <v>4</v>
      </c>
      <c r="T3169">
        <v>1.24</v>
      </c>
      <c r="U3169" t="str">
        <f>IF(Append1[[#This Row],[total_intl_charge]] &lt;= MEDIAN(Append1[total_intl_charge]), "Low", "High")</f>
        <v>Low</v>
      </c>
      <c r="V3169">
        <v>1</v>
      </c>
      <c r="W3169" t="s">
        <v>23</v>
      </c>
      <c r="X3169" s="1" t="s">
        <v>23</v>
      </c>
      <c r="Y3169">
        <f>IF(Append1[[#This Row],[churn]]="yes", 1,0)</f>
        <v>0</v>
      </c>
      <c r="Z3169" t="str">
        <f>IF(Append1[[#This Row],[total_eve_charge]]&lt;=15,"Low",
IF(Append1[[#This Row],[total_eve_charge]]&lt;=19,"Medium","High"))</f>
        <v>Low</v>
      </c>
      <c r="AA3169" s="1" t="str">
        <f>IF(Append1[[#This Row],[total_day_charge]]&gt;30,"Heavy User",
IF(Append1[[#This Row],[total_eve_charge]]&gt;20,"Evening User",
IF(Append1[[#This Row],[total_night_charge]]&gt;10,"Night User","Low User")))</f>
        <v>Night User</v>
      </c>
    </row>
    <row r="3170" spans="1:27" x14ac:dyDescent="0.3">
      <c r="A3170">
        <v>2419</v>
      </c>
      <c r="B3170" s="1" t="s">
        <v>42</v>
      </c>
      <c r="C3170">
        <v>105</v>
      </c>
      <c r="D3170" s="1" t="s">
        <v>22</v>
      </c>
      <c r="E3170" s="1">
        <v>0</v>
      </c>
      <c r="F3170" s="1" t="s">
        <v>24</v>
      </c>
      <c r="G3170">
        <v>21</v>
      </c>
      <c r="H3170" t="str">
        <f>IF(Append1[[#This Row],[number_vmail_messages]]&lt;=10, "Low",
IF(Append1[[#This Row],[number_vmail_messages]]&lt;=25, "Medium", "High"))</f>
        <v>Medium</v>
      </c>
      <c r="I3170">
        <v>147</v>
      </c>
      <c r="J3170">
        <v>112</v>
      </c>
      <c r="K3170">
        <v>24.99</v>
      </c>
      <c r="L3170">
        <v>197.3</v>
      </c>
      <c r="M3170">
        <v>43</v>
      </c>
      <c r="N3170">
        <v>16.77</v>
      </c>
      <c r="O3170">
        <v>267.39999999999998</v>
      </c>
      <c r="P3170">
        <v>93</v>
      </c>
      <c r="Q3170">
        <v>12.03</v>
      </c>
      <c r="R3170">
        <v>8.6999999999999993</v>
      </c>
      <c r="S3170">
        <v>3</v>
      </c>
      <c r="T3170">
        <v>2.35</v>
      </c>
      <c r="U3170" t="str">
        <f>IF(Append1[[#This Row],[total_intl_charge]] &lt;= MEDIAN(Append1[total_intl_charge]), "Low", "High")</f>
        <v>Low</v>
      </c>
      <c r="V3170">
        <v>2</v>
      </c>
      <c r="W3170" t="s">
        <v>23</v>
      </c>
      <c r="X3170" s="1" t="s">
        <v>23</v>
      </c>
      <c r="Y3170">
        <f>IF(Append1[[#This Row],[churn]]="yes", 1,0)</f>
        <v>0</v>
      </c>
      <c r="Z3170" t="str">
        <f>IF(Append1[[#This Row],[total_eve_charge]]&lt;=15,"Low",
IF(Append1[[#This Row],[total_eve_charge]]&lt;=19,"Medium","High"))</f>
        <v>Medium</v>
      </c>
      <c r="AA3170" s="1" t="str">
        <f>IF(Append1[[#This Row],[total_day_charge]]&gt;30,"Heavy User",
IF(Append1[[#This Row],[total_eve_charge]]&gt;20,"Evening User",
IF(Append1[[#This Row],[total_night_charge]]&gt;10,"Night User","Low User")))</f>
        <v>Night User</v>
      </c>
    </row>
    <row r="3171" spans="1:27" hidden="1" x14ac:dyDescent="0.3">
      <c r="A3171">
        <v>2420</v>
      </c>
      <c r="B3171" s="1" t="s">
        <v>38</v>
      </c>
      <c r="C3171">
        <v>95</v>
      </c>
      <c r="D3171" s="1" t="s">
        <v>22</v>
      </c>
      <c r="E3171" s="1">
        <v>0</v>
      </c>
      <c r="F3171" s="1" t="s">
        <v>23</v>
      </c>
      <c r="G3171">
        <v>0</v>
      </c>
      <c r="H3171" t="str">
        <f>IF(Append1[[#This Row],[number_vmail_messages]]&lt;=10, "Low",
IF(Append1[[#This Row],[number_vmail_messages]]&lt;=25, "Medium", "High"))</f>
        <v>Low</v>
      </c>
      <c r="I3171">
        <v>149.19999999999999</v>
      </c>
      <c r="J3171">
        <v>96</v>
      </c>
      <c r="K3171">
        <v>25.36</v>
      </c>
      <c r="L3171">
        <v>260.7</v>
      </c>
      <c r="M3171">
        <v>116</v>
      </c>
      <c r="N3171">
        <v>22.16</v>
      </c>
      <c r="O3171">
        <v>201</v>
      </c>
      <c r="P3171">
        <v>120</v>
      </c>
      <c r="Q3171">
        <v>9.0500000000000007</v>
      </c>
      <c r="R3171">
        <v>8.1</v>
      </c>
      <c r="S3171">
        <v>2</v>
      </c>
      <c r="T3171">
        <v>2.19</v>
      </c>
      <c r="U3171" t="str">
        <f>IF(Append1[[#This Row],[total_intl_charge]] &lt;= MEDIAN(Append1[total_intl_charge]), "Low", "High")</f>
        <v>Low</v>
      </c>
      <c r="V3171">
        <v>1</v>
      </c>
      <c r="W3171" t="s">
        <v>23</v>
      </c>
      <c r="X3171" s="1" t="s">
        <v>23</v>
      </c>
      <c r="Y3171">
        <f>IF(Append1[[#This Row],[churn]]="yes", 1,0)</f>
        <v>0</v>
      </c>
      <c r="Z3171" t="str">
        <f>IF(Append1[[#This Row],[total_eve_charge]]&lt;=15,"Low",
IF(Append1[[#This Row],[total_eve_charge]]&lt;=19,"Medium","High"))</f>
        <v>High</v>
      </c>
      <c r="AA3171" s="1" t="str">
        <f>IF(Append1[[#This Row],[total_day_charge]]&gt;30,"Heavy User",
IF(Append1[[#This Row],[total_eve_charge]]&gt;20,"Evening User",
IF(Append1[[#This Row],[total_night_charge]]&gt;10,"Night User","Low User")))</f>
        <v>Evening User</v>
      </c>
    </row>
    <row r="3172" spans="1:27" hidden="1" x14ac:dyDescent="0.3">
      <c r="A3172">
        <v>2421</v>
      </c>
      <c r="B3172" s="1" t="s">
        <v>44</v>
      </c>
      <c r="C3172">
        <v>160</v>
      </c>
      <c r="D3172" s="1" t="s">
        <v>32</v>
      </c>
      <c r="E3172" s="1">
        <v>0</v>
      </c>
      <c r="F3172" s="1" t="s">
        <v>23</v>
      </c>
      <c r="G3172">
        <v>0</v>
      </c>
      <c r="H3172" t="str">
        <f>IF(Append1[[#This Row],[number_vmail_messages]]&lt;=10, "Low",
IF(Append1[[#This Row],[number_vmail_messages]]&lt;=25, "Medium", "High"))</f>
        <v>Low</v>
      </c>
      <c r="I3172">
        <v>216.8</v>
      </c>
      <c r="J3172">
        <v>77</v>
      </c>
      <c r="K3172">
        <v>36.86</v>
      </c>
      <c r="L3172">
        <v>207.3</v>
      </c>
      <c r="M3172">
        <v>117</v>
      </c>
      <c r="N3172">
        <v>17.62</v>
      </c>
      <c r="O3172">
        <v>228.6</v>
      </c>
      <c r="P3172">
        <v>117</v>
      </c>
      <c r="Q3172">
        <v>10.29</v>
      </c>
      <c r="R3172">
        <v>5.6</v>
      </c>
      <c r="S3172">
        <v>2</v>
      </c>
      <c r="T3172">
        <v>1.51</v>
      </c>
      <c r="U3172" t="str">
        <f>IF(Append1[[#This Row],[total_intl_charge]] &lt;= MEDIAN(Append1[total_intl_charge]), "Low", "High")</f>
        <v>Low</v>
      </c>
      <c r="V3172">
        <v>1</v>
      </c>
      <c r="W3172" t="s">
        <v>23</v>
      </c>
      <c r="X3172" s="1" t="s">
        <v>23</v>
      </c>
      <c r="Y3172">
        <f>IF(Append1[[#This Row],[churn]]="yes", 1,0)</f>
        <v>0</v>
      </c>
      <c r="Z3172" t="str">
        <f>IF(Append1[[#This Row],[total_eve_charge]]&lt;=15,"Low",
IF(Append1[[#This Row],[total_eve_charge]]&lt;=19,"Medium","High"))</f>
        <v>Medium</v>
      </c>
      <c r="AA3172" s="1" t="str">
        <f>IF(Append1[[#This Row],[total_day_charge]]&gt;30,"Heavy User",
IF(Append1[[#This Row],[total_eve_charge]]&gt;20,"Evening User",
IF(Append1[[#This Row],[total_night_charge]]&gt;10,"Night User","Low User")))</f>
        <v>Heavy User</v>
      </c>
    </row>
    <row r="3173" spans="1:27" x14ac:dyDescent="0.3">
      <c r="A3173">
        <v>2422</v>
      </c>
      <c r="B3173" s="1" t="s">
        <v>25</v>
      </c>
      <c r="C3173">
        <v>141</v>
      </c>
      <c r="D3173" s="1" t="s">
        <v>26</v>
      </c>
      <c r="E3173" s="1">
        <v>0</v>
      </c>
      <c r="F3173" s="1" t="s">
        <v>24</v>
      </c>
      <c r="G3173">
        <v>28</v>
      </c>
      <c r="H3173" t="str">
        <f>IF(Append1[[#This Row],[number_vmail_messages]]&lt;=10, "Low",
IF(Append1[[#This Row],[number_vmail_messages]]&lt;=25, "Medium", "High"))</f>
        <v>High</v>
      </c>
      <c r="I3173">
        <v>308</v>
      </c>
      <c r="J3173">
        <v>123</v>
      </c>
      <c r="K3173">
        <v>52.36</v>
      </c>
      <c r="L3173">
        <v>247.8</v>
      </c>
      <c r="M3173">
        <v>128</v>
      </c>
      <c r="N3173">
        <v>21.06</v>
      </c>
      <c r="O3173">
        <v>152.9</v>
      </c>
      <c r="P3173">
        <v>103</v>
      </c>
      <c r="Q3173">
        <v>6.88</v>
      </c>
      <c r="R3173">
        <v>7.4</v>
      </c>
      <c r="S3173">
        <v>3</v>
      </c>
      <c r="T3173">
        <v>2</v>
      </c>
      <c r="U3173" t="str">
        <f>IF(Append1[[#This Row],[total_intl_charge]] &lt;= MEDIAN(Append1[total_intl_charge]), "Low", "High")</f>
        <v>Low</v>
      </c>
      <c r="V3173">
        <v>1</v>
      </c>
      <c r="W3173" t="s">
        <v>23</v>
      </c>
      <c r="X3173" s="1" t="s">
        <v>23</v>
      </c>
      <c r="Y3173">
        <f>IF(Append1[[#This Row],[churn]]="yes", 1,0)</f>
        <v>0</v>
      </c>
      <c r="Z3173" t="str">
        <f>IF(Append1[[#This Row],[total_eve_charge]]&lt;=15,"Low",
IF(Append1[[#This Row],[total_eve_charge]]&lt;=19,"Medium","High"))</f>
        <v>High</v>
      </c>
      <c r="AA3173" s="1" t="str">
        <f>IF(Append1[[#This Row],[total_day_charge]]&gt;30,"Heavy User",
IF(Append1[[#This Row],[total_eve_charge]]&gt;20,"Evening User",
IF(Append1[[#This Row],[total_night_charge]]&gt;10,"Night User","Low User")))</f>
        <v>Heavy User</v>
      </c>
    </row>
    <row r="3174" spans="1:27" hidden="1" x14ac:dyDescent="0.3">
      <c r="A3174">
        <v>2423</v>
      </c>
      <c r="B3174" s="1" t="s">
        <v>71</v>
      </c>
      <c r="C3174">
        <v>87</v>
      </c>
      <c r="D3174" s="1" t="s">
        <v>22</v>
      </c>
      <c r="E3174" s="1">
        <v>0</v>
      </c>
      <c r="F3174" s="1" t="s">
        <v>23</v>
      </c>
      <c r="G3174">
        <v>0</v>
      </c>
      <c r="H3174" t="str">
        <f>IF(Append1[[#This Row],[number_vmail_messages]]&lt;=10, "Low",
IF(Append1[[#This Row],[number_vmail_messages]]&lt;=25, "Medium", "High"))</f>
        <v>Low</v>
      </c>
      <c r="I3174">
        <v>58</v>
      </c>
      <c r="J3174">
        <v>125</v>
      </c>
      <c r="K3174">
        <v>9.86</v>
      </c>
      <c r="L3174">
        <v>67.5</v>
      </c>
      <c r="M3174">
        <v>116</v>
      </c>
      <c r="N3174">
        <v>5.74</v>
      </c>
      <c r="O3174">
        <v>185.9</v>
      </c>
      <c r="P3174">
        <v>136</v>
      </c>
      <c r="Q3174">
        <v>8.3699999999999992</v>
      </c>
      <c r="R3174">
        <v>11.5</v>
      </c>
      <c r="S3174">
        <v>3</v>
      </c>
      <c r="T3174">
        <v>3.11</v>
      </c>
      <c r="U3174" t="str">
        <f>IF(Append1[[#This Row],[total_intl_charge]] &lt;= MEDIAN(Append1[total_intl_charge]), "Low", "High")</f>
        <v>High</v>
      </c>
      <c r="V3174">
        <v>0</v>
      </c>
      <c r="W3174" t="s">
        <v>23</v>
      </c>
      <c r="X3174" s="1" t="s">
        <v>23</v>
      </c>
      <c r="Y3174">
        <f>IF(Append1[[#This Row],[churn]]="yes", 1,0)</f>
        <v>0</v>
      </c>
      <c r="Z3174" t="str">
        <f>IF(Append1[[#This Row],[total_eve_charge]]&lt;=15,"Low",
IF(Append1[[#This Row],[total_eve_charge]]&lt;=19,"Medium","High"))</f>
        <v>Low</v>
      </c>
      <c r="AA3174" s="1" t="str">
        <f>IF(Append1[[#This Row],[total_day_charge]]&gt;30,"Heavy User",
IF(Append1[[#This Row],[total_eve_charge]]&gt;20,"Evening User",
IF(Append1[[#This Row],[total_night_charge]]&gt;10,"Night User","Low User")))</f>
        <v>Low User</v>
      </c>
    </row>
    <row r="3175" spans="1:27" hidden="1" x14ac:dyDescent="0.3">
      <c r="A3175">
        <v>2424</v>
      </c>
      <c r="B3175" s="1" t="s">
        <v>58</v>
      </c>
      <c r="C3175">
        <v>81</v>
      </c>
      <c r="D3175" s="1" t="s">
        <v>22</v>
      </c>
      <c r="E3175" s="1">
        <v>0</v>
      </c>
      <c r="F3175" s="1" t="s">
        <v>23</v>
      </c>
      <c r="G3175">
        <v>0</v>
      </c>
      <c r="H3175" t="str">
        <f>IF(Append1[[#This Row],[number_vmail_messages]]&lt;=10, "Low",
IF(Append1[[#This Row],[number_vmail_messages]]&lt;=25, "Medium", "High"))</f>
        <v>Low</v>
      </c>
      <c r="I3175">
        <v>173.2</v>
      </c>
      <c r="J3175">
        <v>80</v>
      </c>
      <c r="K3175">
        <v>29.44</v>
      </c>
      <c r="L3175">
        <v>236.2</v>
      </c>
      <c r="M3175">
        <v>94</v>
      </c>
      <c r="N3175">
        <v>20.079999999999998</v>
      </c>
      <c r="O3175">
        <v>240.2</v>
      </c>
      <c r="P3175">
        <v>84</v>
      </c>
      <c r="Q3175">
        <v>10.81</v>
      </c>
      <c r="R3175">
        <v>11.8</v>
      </c>
      <c r="S3175">
        <v>6</v>
      </c>
      <c r="T3175">
        <v>3.19</v>
      </c>
      <c r="U3175" t="str">
        <f>IF(Append1[[#This Row],[total_intl_charge]] &lt;= MEDIAN(Append1[total_intl_charge]), "Low", "High")</f>
        <v>High</v>
      </c>
      <c r="V3175">
        <v>2</v>
      </c>
      <c r="W3175" t="s">
        <v>23</v>
      </c>
      <c r="X3175" s="1" t="s">
        <v>23</v>
      </c>
      <c r="Y3175">
        <f>IF(Append1[[#This Row],[churn]]="yes", 1,0)</f>
        <v>0</v>
      </c>
      <c r="Z3175" t="str">
        <f>IF(Append1[[#This Row],[total_eve_charge]]&lt;=15,"Low",
IF(Append1[[#This Row],[total_eve_charge]]&lt;=19,"Medium","High"))</f>
        <v>High</v>
      </c>
      <c r="AA3175" s="1" t="str">
        <f>IF(Append1[[#This Row],[total_day_charge]]&gt;30,"Heavy User",
IF(Append1[[#This Row],[total_eve_charge]]&gt;20,"Evening User",
IF(Append1[[#This Row],[total_night_charge]]&gt;10,"Night User","Low User")))</f>
        <v>Evening User</v>
      </c>
    </row>
    <row r="3176" spans="1:27" x14ac:dyDescent="0.3">
      <c r="A3176">
        <v>2425</v>
      </c>
      <c r="B3176" s="1" t="s">
        <v>66</v>
      </c>
      <c r="C3176">
        <v>75</v>
      </c>
      <c r="D3176" s="1" t="s">
        <v>22</v>
      </c>
      <c r="E3176" s="1">
        <v>0</v>
      </c>
      <c r="F3176" s="1" t="s">
        <v>24</v>
      </c>
      <c r="G3176">
        <v>19</v>
      </c>
      <c r="H3176" t="str">
        <f>IF(Append1[[#This Row],[number_vmail_messages]]&lt;=10, "Low",
IF(Append1[[#This Row],[number_vmail_messages]]&lt;=25, "Medium", "High"))</f>
        <v>Medium</v>
      </c>
      <c r="I3176">
        <v>210.3</v>
      </c>
      <c r="J3176">
        <v>90</v>
      </c>
      <c r="K3176">
        <v>35.75</v>
      </c>
      <c r="L3176">
        <v>241.8</v>
      </c>
      <c r="M3176">
        <v>87</v>
      </c>
      <c r="N3176">
        <v>20.55</v>
      </c>
      <c r="O3176">
        <v>215.7</v>
      </c>
      <c r="P3176">
        <v>102</v>
      </c>
      <c r="Q3176">
        <v>9.7100000000000009</v>
      </c>
      <c r="R3176">
        <v>13.1</v>
      </c>
      <c r="S3176">
        <v>3</v>
      </c>
      <c r="T3176">
        <v>3.54</v>
      </c>
      <c r="U3176" t="str">
        <f>IF(Append1[[#This Row],[total_intl_charge]] &lt;= MEDIAN(Append1[total_intl_charge]), "Low", "High")</f>
        <v>High</v>
      </c>
      <c r="V3176">
        <v>4</v>
      </c>
      <c r="W3176" t="s">
        <v>23</v>
      </c>
      <c r="X3176" s="1" t="s">
        <v>23</v>
      </c>
      <c r="Y3176">
        <f>IF(Append1[[#This Row],[churn]]="yes", 1,0)</f>
        <v>0</v>
      </c>
      <c r="Z3176" t="str">
        <f>IF(Append1[[#This Row],[total_eve_charge]]&lt;=15,"Low",
IF(Append1[[#This Row],[total_eve_charge]]&lt;=19,"Medium","High"))</f>
        <v>High</v>
      </c>
      <c r="AA3176" s="1" t="str">
        <f>IF(Append1[[#This Row],[total_day_charge]]&gt;30,"Heavy User",
IF(Append1[[#This Row],[total_eve_charge]]&gt;20,"Evening User",
IF(Append1[[#This Row],[total_night_charge]]&gt;10,"Night User","Low User")))</f>
        <v>Heavy User</v>
      </c>
    </row>
    <row r="3177" spans="1:27" x14ac:dyDescent="0.3">
      <c r="A3177">
        <v>2426</v>
      </c>
      <c r="B3177" s="1" t="s">
        <v>42</v>
      </c>
      <c r="C3177">
        <v>126</v>
      </c>
      <c r="D3177" s="1" t="s">
        <v>32</v>
      </c>
      <c r="E3177" s="1">
        <v>0</v>
      </c>
      <c r="F3177" s="1" t="s">
        <v>24</v>
      </c>
      <c r="G3177">
        <v>24</v>
      </c>
      <c r="H3177" t="str">
        <f>IF(Append1[[#This Row],[number_vmail_messages]]&lt;=10, "Low",
IF(Append1[[#This Row],[number_vmail_messages]]&lt;=25, "Medium", "High"))</f>
        <v>Medium</v>
      </c>
      <c r="I3177">
        <v>58.9</v>
      </c>
      <c r="J3177">
        <v>125</v>
      </c>
      <c r="K3177">
        <v>10.01</v>
      </c>
      <c r="L3177">
        <v>305.5</v>
      </c>
      <c r="M3177">
        <v>90</v>
      </c>
      <c r="N3177">
        <v>25.97</v>
      </c>
      <c r="O3177">
        <v>158.9</v>
      </c>
      <c r="P3177">
        <v>73</v>
      </c>
      <c r="Q3177">
        <v>7.15</v>
      </c>
      <c r="R3177">
        <v>12.1</v>
      </c>
      <c r="S3177">
        <v>6</v>
      </c>
      <c r="T3177">
        <v>3.27</v>
      </c>
      <c r="U3177" t="str">
        <f>IF(Append1[[#This Row],[total_intl_charge]] &lt;= MEDIAN(Append1[total_intl_charge]), "Low", "High")</f>
        <v>High</v>
      </c>
      <c r="V3177">
        <v>0</v>
      </c>
      <c r="W3177" t="s">
        <v>23</v>
      </c>
      <c r="X3177" s="1" t="s">
        <v>23</v>
      </c>
      <c r="Y3177">
        <f>IF(Append1[[#This Row],[churn]]="yes", 1,0)</f>
        <v>0</v>
      </c>
      <c r="Z3177" t="str">
        <f>IF(Append1[[#This Row],[total_eve_charge]]&lt;=15,"Low",
IF(Append1[[#This Row],[total_eve_charge]]&lt;=19,"Medium","High"))</f>
        <v>High</v>
      </c>
      <c r="AA3177" s="1" t="str">
        <f>IF(Append1[[#This Row],[total_day_charge]]&gt;30,"Heavy User",
IF(Append1[[#This Row],[total_eve_charge]]&gt;20,"Evening User",
IF(Append1[[#This Row],[total_night_charge]]&gt;10,"Night User","Low User")))</f>
        <v>Evening User</v>
      </c>
    </row>
    <row r="3178" spans="1:27" hidden="1" x14ac:dyDescent="0.3">
      <c r="A3178">
        <v>2427</v>
      </c>
      <c r="B3178" s="1" t="s">
        <v>65</v>
      </c>
      <c r="C3178">
        <v>28</v>
      </c>
      <c r="D3178" s="1" t="s">
        <v>22</v>
      </c>
      <c r="E3178" s="1">
        <v>0</v>
      </c>
      <c r="F3178" s="1" t="s">
        <v>23</v>
      </c>
      <c r="G3178">
        <v>0</v>
      </c>
      <c r="H3178" t="str">
        <f>IF(Append1[[#This Row],[number_vmail_messages]]&lt;=10, "Low",
IF(Append1[[#This Row],[number_vmail_messages]]&lt;=25, "Medium", "High"))</f>
        <v>Low</v>
      </c>
      <c r="I3178">
        <v>236.8</v>
      </c>
      <c r="J3178">
        <v>102</v>
      </c>
      <c r="K3178">
        <v>40.26</v>
      </c>
      <c r="L3178">
        <v>167.1</v>
      </c>
      <c r="M3178">
        <v>87</v>
      </c>
      <c r="N3178">
        <v>14.2</v>
      </c>
      <c r="O3178">
        <v>280.2</v>
      </c>
      <c r="P3178">
        <v>115</v>
      </c>
      <c r="Q3178">
        <v>12.61</v>
      </c>
      <c r="R3178">
        <v>9.6999999999999993</v>
      </c>
      <c r="S3178">
        <v>3</v>
      </c>
      <c r="T3178">
        <v>2.62</v>
      </c>
      <c r="U3178" t="str">
        <f>IF(Append1[[#This Row],[total_intl_charge]] &lt;= MEDIAN(Append1[total_intl_charge]), "Low", "High")</f>
        <v>Low</v>
      </c>
      <c r="V3178">
        <v>3</v>
      </c>
      <c r="W3178" t="s">
        <v>23</v>
      </c>
      <c r="X3178" s="1" t="s">
        <v>23</v>
      </c>
      <c r="Y3178">
        <f>IF(Append1[[#This Row],[churn]]="yes", 1,0)</f>
        <v>0</v>
      </c>
      <c r="Z3178" t="str">
        <f>IF(Append1[[#This Row],[total_eve_charge]]&lt;=15,"Low",
IF(Append1[[#This Row],[total_eve_charge]]&lt;=19,"Medium","High"))</f>
        <v>Low</v>
      </c>
      <c r="AA3178" s="1" t="str">
        <f>IF(Append1[[#This Row],[total_day_charge]]&gt;30,"Heavy User",
IF(Append1[[#This Row],[total_eve_charge]]&gt;20,"Evening User",
IF(Append1[[#This Row],[total_night_charge]]&gt;10,"Night User","Low User")))</f>
        <v>Heavy User</v>
      </c>
    </row>
    <row r="3179" spans="1:27" hidden="1" x14ac:dyDescent="0.3">
      <c r="A3179">
        <v>2428</v>
      </c>
      <c r="B3179" s="1" t="s">
        <v>45</v>
      </c>
      <c r="C3179">
        <v>153</v>
      </c>
      <c r="D3179" s="1" t="s">
        <v>22</v>
      </c>
      <c r="E3179" s="1">
        <v>0</v>
      </c>
      <c r="F3179" s="1" t="s">
        <v>23</v>
      </c>
      <c r="G3179">
        <v>0</v>
      </c>
      <c r="H3179" t="str">
        <f>IF(Append1[[#This Row],[number_vmail_messages]]&lt;=10, "Low",
IF(Append1[[#This Row],[number_vmail_messages]]&lt;=25, "Medium", "High"))</f>
        <v>Low</v>
      </c>
      <c r="I3179">
        <v>228.9</v>
      </c>
      <c r="J3179">
        <v>102</v>
      </c>
      <c r="K3179">
        <v>38.909999999999997</v>
      </c>
      <c r="L3179">
        <v>160.69999999999999</v>
      </c>
      <c r="M3179">
        <v>136</v>
      </c>
      <c r="N3179">
        <v>13.66</v>
      </c>
      <c r="O3179">
        <v>203.1</v>
      </c>
      <c r="P3179">
        <v>109</v>
      </c>
      <c r="Q3179">
        <v>9.14</v>
      </c>
      <c r="R3179">
        <v>12.5</v>
      </c>
      <c r="S3179">
        <v>2</v>
      </c>
      <c r="T3179">
        <v>3.38</v>
      </c>
      <c r="U3179" t="str">
        <f>IF(Append1[[#This Row],[total_intl_charge]] &lt;= MEDIAN(Append1[total_intl_charge]), "Low", "High")</f>
        <v>High</v>
      </c>
      <c r="V3179">
        <v>0</v>
      </c>
      <c r="W3179" t="s">
        <v>23</v>
      </c>
      <c r="X3179" s="1" t="s">
        <v>23</v>
      </c>
      <c r="Y3179">
        <f>IF(Append1[[#This Row],[churn]]="yes", 1,0)</f>
        <v>0</v>
      </c>
      <c r="Z3179" t="str">
        <f>IF(Append1[[#This Row],[total_eve_charge]]&lt;=15,"Low",
IF(Append1[[#This Row],[total_eve_charge]]&lt;=19,"Medium","High"))</f>
        <v>Low</v>
      </c>
      <c r="AA3179" s="1" t="str">
        <f>IF(Append1[[#This Row],[total_day_charge]]&gt;30,"Heavy User",
IF(Append1[[#This Row],[total_eve_charge]]&gt;20,"Evening User",
IF(Append1[[#This Row],[total_night_charge]]&gt;10,"Night User","Low User")))</f>
        <v>Heavy User</v>
      </c>
    </row>
    <row r="3180" spans="1:27" hidden="1" x14ac:dyDescent="0.3">
      <c r="A3180">
        <v>2429</v>
      </c>
      <c r="B3180" s="1" t="s">
        <v>42</v>
      </c>
      <c r="C3180">
        <v>17</v>
      </c>
      <c r="D3180" s="1" t="s">
        <v>22</v>
      </c>
      <c r="E3180" s="1">
        <v>1</v>
      </c>
      <c r="F3180" s="1" t="s">
        <v>23</v>
      </c>
      <c r="G3180">
        <v>0</v>
      </c>
      <c r="H3180" t="str">
        <f>IF(Append1[[#This Row],[number_vmail_messages]]&lt;=10, "Low",
IF(Append1[[#This Row],[number_vmail_messages]]&lt;=25, "Medium", "High"))</f>
        <v>Low</v>
      </c>
      <c r="I3180">
        <v>162.80000000000001</v>
      </c>
      <c r="J3180">
        <v>118</v>
      </c>
      <c r="K3180">
        <v>27.68</v>
      </c>
      <c r="L3180">
        <v>229.6</v>
      </c>
      <c r="M3180">
        <v>91</v>
      </c>
      <c r="N3180">
        <v>19.52</v>
      </c>
      <c r="O3180">
        <v>332.7</v>
      </c>
      <c r="P3180">
        <v>94</v>
      </c>
      <c r="Q3180">
        <v>14.97</v>
      </c>
      <c r="R3180">
        <v>13.6</v>
      </c>
      <c r="S3180">
        <v>3</v>
      </c>
      <c r="T3180">
        <v>3.67</v>
      </c>
      <c r="U3180" t="str">
        <f>IF(Append1[[#This Row],[total_intl_charge]] &lt;= MEDIAN(Append1[total_intl_charge]), "Low", "High")</f>
        <v>High</v>
      </c>
      <c r="V3180">
        <v>0</v>
      </c>
      <c r="W3180" t="s">
        <v>24</v>
      </c>
      <c r="X3180" s="1" t="s">
        <v>24</v>
      </c>
      <c r="Y3180">
        <f>IF(Append1[[#This Row],[churn]]="yes", 1,0)</f>
        <v>1</v>
      </c>
      <c r="Z3180" t="str">
        <f>IF(Append1[[#This Row],[total_eve_charge]]&lt;=15,"Low",
IF(Append1[[#This Row],[total_eve_charge]]&lt;=19,"Medium","High"))</f>
        <v>High</v>
      </c>
      <c r="AA3180" s="1" t="str">
        <f>IF(Append1[[#This Row],[total_day_charge]]&gt;30,"Heavy User",
IF(Append1[[#This Row],[total_eve_charge]]&gt;20,"Evening User",
IF(Append1[[#This Row],[total_night_charge]]&gt;10,"Night User","Low User")))</f>
        <v>Night User</v>
      </c>
    </row>
    <row r="3181" spans="1:27" hidden="1" x14ac:dyDescent="0.3">
      <c r="A3181">
        <v>2430</v>
      </c>
      <c r="B3181" s="1" t="s">
        <v>40</v>
      </c>
      <c r="C3181">
        <v>121</v>
      </c>
      <c r="D3181" s="1" t="s">
        <v>22</v>
      </c>
      <c r="E3181" s="1">
        <v>0</v>
      </c>
      <c r="F3181" s="1" t="s">
        <v>23</v>
      </c>
      <c r="G3181">
        <v>0</v>
      </c>
      <c r="H3181" t="str">
        <f>IF(Append1[[#This Row],[number_vmail_messages]]&lt;=10, "Low",
IF(Append1[[#This Row],[number_vmail_messages]]&lt;=25, "Medium", "High"))</f>
        <v>Low</v>
      </c>
      <c r="I3181">
        <v>86.1</v>
      </c>
      <c r="J3181">
        <v>100</v>
      </c>
      <c r="K3181">
        <v>14.64</v>
      </c>
      <c r="L3181">
        <v>259.8</v>
      </c>
      <c r="M3181">
        <v>113</v>
      </c>
      <c r="N3181">
        <v>22.08</v>
      </c>
      <c r="O3181">
        <v>148</v>
      </c>
      <c r="P3181">
        <v>79</v>
      </c>
      <c r="Q3181">
        <v>6.66</v>
      </c>
      <c r="R3181">
        <v>9.1</v>
      </c>
      <c r="S3181">
        <v>9</v>
      </c>
      <c r="T3181">
        <v>2.46</v>
      </c>
      <c r="U3181" t="str">
        <f>IF(Append1[[#This Row],[total_intl_charge]] &lt;= MEDIAN(Append1[total_intl_charge]), "Low", "High")</f>
        <v>Low</v>
      </c>
      <c r="V3181">
        <v>2</v>
      </c>
      <c r="W3181" t="s">
        <v>23</v>
      </c>
      <c r="X3181" s="1" t="s">
        <v>23</v>
      </c>
      <c r="Y3181">
        <f>IF(Append1[[#This Row],[churn]]="yes", 1,0)</f>
        <v>0</v>
      </c>
      <c r="Z3181" t="str">
        <f>IF(Append1[[#This Row],[total_eve_charge]]&lt;=15,"Low",
IF(Append1[[#This Row],[total_eve_charge]]&lt;=19,"Medium","High"))</f>
        <v>High</v>
      </c>
      <c r="AA3181" s="1" t="str">
        <f>IF(Append1[[#This Row],[total_day_charge]]&gt;30,"Heavy User",
IF(Append1[[#This Row],[total_eve_charge]]&gt;20,"Evening User",
IF(Append1[[#This Row],[total_night_charge]]&gt;10,"Night User","Low User")))</f>
        <v>Evening User</v>
      </c>
    </row>
    <row r="3182" spans="1:27" hidden="1" x14ac:dyDescent="0.3">
      <c r="A3182">
        <v>2431</v>
      </c>
      <c r="B3182" s="1" t="s">
        <v>72</v>
      </c>
      <c r="C3182">
        <v>125</v>
      </c>
      <c r="D3182" s="1" t="s">
        <v>32</v>
      </c>
      <c r="E3182" s="1">
        <v>0</v>
      </c>
      <c r="F3182" s="1" t="s">
        <v>23</v>
      </c>
      <c r="G3182">
        <v>0</v>
      </c>
      <c r="H3182" t="str">
        <f>IF(Append1[[#This Row],[number_vmail_messages]]&lt;=10, "Low",
IF(Append1[[#This Row],[number_vmail_messages]]&lt;=25, "Medium", "High"))</f>
        <v>Low</v>
      </c>
      <c r="I3182">
        <v>212.3</v>
      </c>
      <c r="J3182">
        <v>89</v>
      </c>
      <c r="K3182">
        <v>36.090000000000003</v>
      </c>
      <c r="L3182">
        <v>215.4</v>
      </c>
      <c r="M3182">
        <v>127</v>
      </c>
      <c r="N3182">
        <v>18.309999999999999</v>
      </c>
      <c r="O3182">
        <v>186.8</v>
      </c>
      <c r="P3182">
        <v>73</v>
      </c>
      <c r="Q3182">
        <v>8.41</v>
      </c>
      <c r="R3182">
        <v>11.3</v>
      </c>
      <c r="S3182">
        <v>2</v>
      </c>
      <c r="T3182">
        <v>3.05</v>
      </c>
      <c r="U3182" t="str">
        <f>IF(Append1[[#This Row],[total_intl_charge]] &lt;= MEDIAN(Append1[total_intl_charge]), "Low", "High")</f>
        <v>High</v>
      </c>
      <c r="V3182">
        <v>2</v>
      </c>
      <c r="W3182" t="s">
        <v>23</v>
      </c>
      <c r="X3182" s="1" t="s">
        <v>23</v>
      </c>
      <c r="Y3182">
        <f>IF(Append1[[#This Row],[churn]]="yes", 1,0)</f>
        <v>0</v>
      </c>
      <c r="Z3182" t="str">
        <f>IF(Append1[[#This Row],[total_eve_charge]]&lt;=15,"Low",
IF(Append1[[#This Row],[total_eve_charge]]&lt;=19,"Medium","High"))</f>
        <v>Medium</v>
      </c>
      <c r="AA3182" s="1" t="str">
        <f>IF(Append1[[#This Row],[total_day_charge]]&gt;30,"Heavy User",
IF(Append1[[#This Row],[total_eve_charge]]&gt;20,"Evening User",
IF(Append1[[#This Row],[total_night_charge]]&gt;10,"Night User","Low User")))</f>
        <v>Heavy User</v>
      </c>
    </row>
    <row r="3183" spans="1:27" hidden="1" x14ac:dyDescent="0.3">
      <c r="A3183">
        <v>2432</v>
      </c>
      <c r="B3183" s="1" t="s">
        <v>60</v>
      </c>
      <c r="C3183">
        <v>124</v>
      </c>
      <c r="D3183" s="1" t="s">
        <v>22</v>
      </c>
      <c r="E3183" s="1">
        <v>0</v>
      </c>
      <c r="F3183" s="1" t="s">
        <v>23</v>
      </c>
      <c r="G3183">
        <v>0</v>
      </c>
      <c r="H3183" t="str">
        <f>IF(Append1[[#This Row],[number_vmail_messages]]&lt;=10, "Low",
IF(Append1[[#This Row],[number_vmail_messages]]&lt;=25, "Medium", "High"))</f>
        <v>Low</v>
      </c>
      <c r="I3183">
        <v>151</v>
      </c>
      <c r="J3183">
        <v>98</v>
      </c>
      <c r="K3183">
        <v>25.67</v>
      </c>
      <c r="L3183">
        <v>120.6</v>
      </c>
      <c r="M3183">
        <v>119</v>
      </c>
      <c r="N3183">
        <v>10.25</v>
      </c>
      <c r="O3183">
        <v>152.80000000000001</v>
      </c>
      <c r="P3183">
        <v>81</v>
      </c>
      <c r="Q3183">
        <v>6.88</v>
      </c>
      <c r="R3183">
        <v>9.1999999999999993</v>
      </c>
      <c r="S3183">
        <v>2</v>
      </c>
      <c r="T3183">
        <v>2.48</v>
      </c>
      <c r="U3183" t="str">
        <f>IF(Append1[[#This Row],[total_intl_charge]] &lt;= MEDIAN(Append1[total_intl_charge]), "Low", "High")</f>
        <v>Low</v>
      </c>
      <c r="V3183">
        <v>2</v>
      </c>
      <c r="W3183" t="s">
        <v>23</v>
      </c>
      <c r="X3183" s="1" t="s">
        <v>23</v>
      </c>
      <c r="Y3183">
        <f>IF(Append1[[#This Row],[churn]]="yes", 1,0)</f>
        <v>0</v>
      </c>
      <c r="Z3183" t="str">
        <f>IF(Append1[[#This Row],[total_eve_charge]]&lt;=15,"Low",
IF(Append1[[#This Row],[total_eve_charge]]&lt;=19,"Medium","High"))</f>
        <v>Low</v>
      </c>
      <c r="AA3183" s="1" t="str">
        <f>IF(Append1[[#This Row],[total_day_charge]]&gt;30,"Heavy User",
IF(Append1[[#This Row],[total_eve_charge]]&gt;20,"Evening User",
IF(Append1[[#This Row],[total_night_charge]]&gt;10,"Night User","Low User")))</f>
        <v>Low User</v>
      </c>
    </row>
    <row r="3184" spans="1:27" hidden="1" x14ac:dyDescent="0.3">
      <c r="A3184">
        <v>2433</v>
      </c>
      <c r="B3184" s="1" t="s">
        <v>34</v>
      </c>
      <c r="C3184">
        <v>35</v>
      </c>
      <c r="D3184" s="1" t="s">
        <v>32</v>
      </c>
      <c r="E3184" s="1">
        <v>0</v>
      </c>
      <c r="F3184" s="1" t="s">
        <v>23</v>
      </c>
      <c r="G3184">
        <v>0</v>
      </c>
      <c r="H3184" t="str">
        <f>IF(Append1[[#This Row],[number_vmail_messages]]&lt;=10, "Low",
IF(Append1[[#This Row],[number_vmail_messages]]&lt;=25, "Medium", "High"))</f>
        <v>Low</v>
      </c>
      <c r="I3184">
        <v>158.6</v>
      </c>
      <c r="J3184">
        <v>67</v>
      </c>
      <c r="K3184">
        <v>26.96</v>
      </c>
      <c r="L3184">
        <v>130.4</v>
      </c>
      <c r="M3184">
        <v>96</v>
      </c>
      <c r="N3184">
        <v>11.08</v>
      </c>
      <c r="O3184">
        <v>229.8</v>
      </c>
      <c r="P3184">
        <v>80</v>
      </c>
      <c r="Q3184">
        <v>10.34</v>
      </c>
      <c r="R3184">
        <v>6.9</v>
      </c>
      <c r="S3184">
        <v>5</v>
      </c>
      <c r="T3184">
        <v>1.86</v>
      </c>
      <c r="U3184" t="str">
        <f>IF(Append1[[#This Row],[total_intl_charge]] &lt;= MEDIAN(Append1[total_intl_charge]), "Low", "High")</f>
        <v>Low</v>
      </c>
      <c r="V3184">
        <v>2</v>
      </c>
      <c r="W3184" t="s">
        <v>23</v>
      </c>
      <c r="X3184" s="1" t="s">
        <v>23</v>
      </c>
      <c r="Y3184">
        <f>IF(Append1[[#This Row],[churn]]="yes", 1,0)</f>
        <v>0</v>
      </c>
      <c r="Z3184" t="str">
        <f>IF(Append1[[#This Row],[total_eve_charge]]&lt;=15,"Low",
IF(Append1[[#This Row],[total_eve_charge]]&lt;=19,"Medium","High"))</f>
        <v>Low</v>
      </c>
      <c r="AA3184" s="1" t="str">
        <f>IF(Append1[[#This Row],[total_day_charge]]&gt;30,"Heavy User",
IF(Append1[[#This Row],[total_eve_charge]]&gt;20,"Evening User",
IF(Append1[[#This Row],[total_night_charge]]&gt;10,"Night User","Low User")))</f>
        <v>Night User</v>
      </c>
    </row>
    <row r="3185" spans="1:27" hidden="1" x14ac:dyDescent="0.3">
      <c r="A3185">
        <v>2434</v>
      </c>
      <c r="B3185" s="1" t="s">
        <v>36</v>
      </c>
      <c r="C3185">
        <v>134</v>
      </c>
      <c r="D3185" s="1" t="s">
        <v>26</v>
      </c>
      <c r="E3185" s="1">
        <v>0</v>
      </c>
      <c r="F3185" s="1" t="s">
        <v>23</v>
      </c>
      <c r="G3185">
        <v>0</v>
      </c>
      <c r="H3185" t="str">
        <f>IF(Append1[[#This Row],[number_vmail_messages]]&lt;=10, "Low",
IF(Append1[[#This Row],[number_vmail_messages]]&lt;=25, "Medium", "High"))</f>
        <v>Low</v>
      </c>
      <c r="I3185">
        <v>296</v>
      </c>
      <c r="J3185">
        <v>93</v>
      </c>
      <c r="K3185">
        <v>50.32</v>
      </c>
      <c r="L3185">
        <v>226.4</v>
      </c>
      <c r="M3185">
        <v>117</v>
      </c>
      <c r="N3185">
        <v>19.239999999999998</v>
      </c>
      <c r="O3185">
        <v>246.8</v>
      </c>
      <c r="P3185">
        <v>98</v>
      </c>
      <c r="Q3185">
        <v>11.11</v>
      </c>
      <c r="R3185">
        <v>12.3</v>
      </c>
      <c r="S3185">
        <v>10</v>
      </c>
      <c r="T3185">
        <v>3.32</v>
      </c>
      <c r="U3185" t="str">
        <f>IF(Append1[[#This Row],[total_intl_charge]] &lt;= MEDIAN(Append1[total_intl_charge]), "Low", "High")</f>
        <v>High</v>
      </c>
      <c r="V3185">
        <v>0</v>
      </c>
      <c r="W3185" t="s">
        <v>24</v>
      </c>
      <c r="X3185" s="1" t="s">
        <v>23</v>
      </c>
      <c r="Y3185">
        <f>IF(Append1[[#This Row],[churn]]="yes", 1,0)</f>
        <v>1</v>
      </c>
      <c r="Z3185" t="str">
        <f>IF(Append1[[#This Row],[total_eve_charge]]&lt;=15,"Low",
IF(Append1[[#This Row],[total_eve_charge]]&lt;=19,"Medium","High"))</f>
        <v>High</v>
      </c>
      <c r="AA3185" s="1" t="str">
        <f>IF(Append1[[#This Row],[total_day_charge]]&gt;30,"Heavy User",
IF(Append1[[#This Row],[total_eve_charge]]&gt;20,"Evening User",
IF(Append1[[#This Row],[total_night_charge]]&gt;10,"Night User","Low User")))</f>
        <v>Heavy User</v>
      </c>
    </row>
    <row r="3186" spans="1:27" x14ac:dyDescent="0.3">
      <c r="A3186">
        <v>2435</v>
      </c>
      <c r="B3186" s="1" t="s">
        <v>31</v>
      </c>
      <c r="C3186">
        <v>123</v>
      </c>
      <c r="D3186" s="1" t="s">
        <v>26</v>
      </c>
      <c r="E3186" s="1">
        <v>0</v>
      </c>
      <c r="F3186" s="1" t="s">
        <v>24</v>
      </c>
      <c r="G3186">
        <v>32</v>
      </c>
      <c r="H3186" t="str">
        <f>IF(Append1[[#This Row],[number_vmail_messages]]&lt;=10, "Low",
IF(Append1[[#This Row],[number_vmail_messages]]&lt;=25, "Medium", "High"))</f>
        <v>High</v>
      </c>
      <c r="I3186">
        <v>212.3</v>
      </c>
      <c r="J3186">
        <v>77</v>
      </c>
      <c r="K3186">
        <v>36.090000000000003</v>
      </c>
      <c r="L3186">
        <v>251.5</v>
      </c>
      <c r="M3186">
        <v>78</v>
      </c>
      <c r="N3186">
        <v>21.38</v>
      </c>
      <c r="O3186">
        <v>208.7</v>
      </c>
      <c r="P3186">
        <v>85</v>
      </c>
      <c r="Q3186">
        <v>9.39</v>
      </c>
      <c r="R3186">
        <v>6.6</v>
      </c>
      <c r="S3186">
        <v>2</v>
      </c>
      <c r="T3186">
        <v>1.78</v>
      </c>
      <c r="U3186" t="str">
        <f>IF(Append1[[#This Row],[total_intl_charge]] &lt;= MEDIAN(Append1[total_intl_charge]), "Low", "High")</f>
        <v>Low</v>
      </c>
      <c r="V3186">
        <v>3</v>
      </c>
      <c r="W3186" t="s">
        <v>23</v>
      </c>
      <c r="X3186" s="1" t="s">
        <v>23</v>
      </c>
      <c r="Y3186">
        <f>IF(Append1[[#This Row],[churn]]="yes", 1,0)</f>
        <v>0</v>
      </c>
      <c r="Z3186" t="str">
        <f>IF(Append1[[#This Row],[total_eve_charge]]&lt;=15,"Low",
IF(Append1[[#This Row],[total_eve_charge]]&lt;=19,"Medium","High"))</f>
        <v>High</v>
      </c>
      <c r="AA3186" s="1" t="str">
        <f>IF(Append1[[#This Row],[total_day_charge]]&gt;30,"Heavy User",
IF(Append1[[#This Row],[total_eve_charge]]&gt;20,"Evening User",
IF(Append1[[#This Row],[total_night_charge]]&gt;10,"Night User","Low User")))</f>
        <v>Heavy User</v>
      </c>
    </row>
    <row r="3187" spans="1:27" hidden="1" x14ac:dyDescent="0.3">
      <c r="A3187">
        <v>2436</v>
      </c>
      <c r="B3187" s="1" t="s">
        <v>74</v>
      </c>
      <c r="C3187">
        <v>124</v>
      </c>
      <c r="D3187" s="1" t="s">
        <v>22</v>
      </c>
      <c r="E3187" s="1">
        <v>0</v>
      </c>
      <c r="F3187" s="1" t="s">
        <v>23</v>
      </c>
      <c r="G3187">
        <v>0</v>
      </c>
      <c r="H3187" t="str">
        <f>IF(Append1[[#This Row],[number_vmail_messages]]&lt;=10, "Low",
IF(Append1[[#This Row],[number_vmail_messages]]&lt;=25, "Medium", "High"))</f>
        <v>Low</v>
      </c>
      <c r="I3187">
        <v>234.4</v>
      </c>
      <c r="J3187">
        <v>61</v>
      </c>
      <c r="K3187">
        <v>39.85</v>
      </c>
      <c r="L3187">
        <v>179.3</v>
      </c>
      <c r="M3187">
        <v>111</v>
      </c>
      <c r="N3187">
        <v>15.24</v>
      </c>
      <c r="O3187">
        <v>285.5</v>
      </c>
      <c r="P3187">
        <v>117</v>
      </c>
      <c r="Q3187">
        <v>12.85</v>
      </c>
      <c r="R3187">
        <v>10.4</v>
      </c>
      <c r="S3187">
        <v>6</v>
      </c>
      <c r="T3187">
        <v>2.81</v>
      </c>
      <c r="U3187" t="str">
        <f>IF(Append1[[#This Row],[total_intl_charge]] &lt;= MEDIAN(Append1[total_intl_charge]), "Low", "High")</f>
        <v>High</v>
      </c>
      <c r="V3187">
        <v>3</v>
      </c>
      <c r="W3187" t="s">
        <v>23</v>
      </c>
      <c r="X3187" s="1" t="s">
        <v>23</v>
      </c>
      <c r="Y3187">
        <f>IF(Append1[[#This Row],[churn]]="yes", 1,0)</f>
        <v>0</v>
      </c>
      <c r="Z3187" t="str">
        <f>IF(Append1[[#This Row],[total_eve_charge]]&lt;=15,"Low",
IF(Append1[[#This Row],[total_eve_charge]]&lt;=19,"Medium","High"))</f>
        <v>Medium</v>
      </c>
      <c r="AA3187" s="1" t="str">
        <f>IF(Append1[[#This Row],[total_day_charge]]&gt;30,"Heavy User",
IF(Append1[[#This Row],[total_eve_charge]]&gt;20,"Evening User",
IF(Append1[[#This Row],[total_night_charge]]&gt;10,"Night User","Low User")))</f>
        <v>Heavy User</v>
      </c>
    </row>
    <row r="3188" spans="1:27" hidden="1" x14ac:dyDescent="0.3">
      <c r="A3188">
        <v>2437</v>
      </c>
      <c r="B3188" s="1" t="s">
        <v>71</v>
      </c>
      <c r="C3188">
        <v>133</v>
      </c>
      <c r="D3188" s="1" t="s">
        <v>26</v>
      </c>
      <c r="E3188" s="1">
        <v>0</v>
      </c>
      <c r="F3188" s="1" t="s">
        <v>23</v>
      </c>
      <c r="G3188">
        <v>0</v>
      </c>
      <c r="H3188" t="str">
        <f>IF(Append1[[#This Row],[number_vmail_messages]]&lt;=10, "Low",
IF(Append1[[#This Row],[number_vmail_messages]]&lt;=25, "Medium", "High"))</f>
        <v>Low</v>
      </c>
      <c r="I3188">
        <v>176.8</v>
      </c>
      <c r="J3188">
        <v>92</v>
      </c>
      <c r="K3188">
        <v>30.06</v>
      </c>
      <c r="L3188">
        <v>187.5</v>
      </c>
      <c r="M3188">
        <v>97</v>
      </c>
      <c r="N3188">
        <v>15.94</v>
      </c>
      <c r="O3188">
        <v>196.8</v>
      </c>
      <c r="P3188">
        <v>88</v>
      </c>
      <c r="Q3188">
        <v>8.86</v>
      </c>
      <c r="R3188">
        <v>6.5</v>
      </c>
      <c r="S3188">
        <v>3</v>
      </c>
      <c r="T3188">
        <v>1.76</v>
      </c>
      <c r="U3188" t="str">
        <f>IF(Append1[[#This Row],[total_intl_charge]] &lt;= MEDIAN(Append1[total_intl_charge]), "Low", "High")</f>
        <v>Low</v>
      </c>
      <c r="V3188">
        <v>2</v>
      </c>
      <c r="W3188" t="s">
        <v>23</v>
      </c>
      <c r="X3188" s="1" t="s">
        <v>23</v>
      </c>
      <c r="Y3188">
        <f>IF(Append1[[#This Row],[churn]]="yes", 1,0)</f>
        <v>0</v>
      </c>
      <c r="Z3188" t="str">
        <f>IF(Append1[[#This Row],[total_eve_charge]]&lt;=15,"Low",
IF(Append1[[#This Row],[total_eve_charge]]&lt;=19,"Medium","High"))</f>
        <v>Medium</v>
      </c>
      <c r="AA3188" s="1" t="str">
        <f>IF(Append1[[#This Row],[total_day_charge]]&gt;30,"Heavy User",
IF(Append1[[#This Row],[total_eve_charge]]&gt;20,"Evening User",
IF(Append1[[#This Row],[total_night_charge]]&gt;10,"Night User","Low User")))</f>
        <v>Heavy User</v>
      </c>
    </row>
    <row r="3189" spans="1:27" x14ac:dyDescent="0.3">
      <c r="A3189">
        <v>2438</v>
      </c>
      <c r="B3189" s="1" t="s">
        <v>68</v>
      </c>
      <c r="C3189">
        <v>185</v>
      </c>
      <c r="D3189" s="1" t="s">
        <v>22</v>
      </c>
      <c r="E3189" s="1">
        <v>0</v>
      </c>
      <c r="F3189" s="1" t="s">
        <v>24</v>
      </c>
      <c r="G3189">
        <v>19</v>
      </c>
      <c r="H3189" t="str">
        <f>IF(Append1[[#This Row],[number_vmail_messages]]&lt;=10, "Low",
IF(Append1[[#This Row],[number_vmail_messages]]&lt;=25, "Medium", "High"))</f>
        <v>Medium</v>
      </c>
      <c r="I3189">
        <v>157.30000000000001</v>
      </c>
      <c r="J3189">
        <v>123</v>
      </c>
      <c r="K3189">
        <v>26.74</v>
      </c>
      <c r="L3189">
        <v>257.7</v>
      </c>
      <c r="M3189">
        <v>94</v>
      </c>
      <c r="N3189">
        <v>21.9</v>
      </c>
      <c r="O3189">
        <v>190.4</v>
      </c>
      <c r="P3189">
        <v>107</v>
      </c>
      <c r="Q3189">
        <v>8.57</v>
      </c>
      <c r="R3189">
        <v>9.6</v>
      </c>
      <c r="S3189">
        <v>6</v>
      </c>
      <c r="T3189">
        <v>2.59</v>
      </c>
      <c r="U3189" t="str">
        <f>IF(Append1[[#This Row],[total_intl_charge]] &lt;= MEDIAN(Append1[total_intl_charge]), "Low", "High")</f>
        <v>Low</v>
      </c>
      <c r="V3189">
        <v>0</v>
      </c>
      <c r="W3189" t="s">
        <v>23</v>
      </c>
      <c r="X3189" s="1" t="s">
        <v>23</v>
      </c>
      <c r="Y3189">
        <f>IF(Append1[[#This Row],[churn]]="yes", 1,0)</f>
        <v>0</v>
      </c>
      <c r="Z3189" t="str">
        <f>IF(Append1[[#This Row],[total_eve_charge]]&lt;=15,"Low",
IF(Append1[[#This Row],[total_eve_charge]]&lt;=19,"Medium","High"))</f>
        <v>High</v>
      </c>
      <c r="AA3189" s="1" t="str">
        <f>IF(Append1[[#This Row],[total_day_charge]]&gt;30,"Heavy User",
IF(Append1[[#This Row],[total_eve_charge]]&gt;20,"Evening User",
IF(Append1[[#This Row],[total_night_charge]]&gt;10,"Night User","Low User")))</f>
        <v>Evening User</v>
      </c>
    </row>
    <row r="3190" spans="1:27" hidden="1" x14ac:dyDescent="0.3">
      <c r="A3190">
        <v>2439</v>
      </c>
      <c r="B3190" s="1" t="s">
        <v>21</v>
      </c>
      <c r="C3190">
        <v>107</v>
      </c>
      <c r="D3190" s="1" t="s">
        <v>22</v>
      </c>
      <c r="E3190" s="1">
        <v>0</v>
      </c>
      <c r="F3190" s="1" t="s">
        <v>23</v>
      </c>
      <c r="G3190">
        <v>0</v>
      </c>
      <c r="H3190" t="str">
        <f>IF(Append1[[#This Row],[number_vmail_messages]]&lt;=10, "Low",
IF(Append1[[#This Row],[number_vmail_messages]]&lt;=25, "Medium", "High"))</f>
        <v>Low</v>
      </c>
      <c r="I3190">
        <v>260.5</v>
      </c>
      <c r="J3190">
        <v>108</v>
      </c>
      <c r="K3190">
        <v>44.29</v>
      </c>
      <c r="L3190">
        <v>102.4</v>
      </c>
      <c r="M3190">
        <v>110</v>
      </c>
      <c r="N3190">
        <v>8.6999999999999993</v>
      </c>
      <c r="O3190">
        <v>129.69999999999999</v>
      </c>
      <c r="P3190">
        <v>148</v>
      </c>
      <c r="Q3190">
        <v>5.84</v>
      </c>
      <c r="R3190">
        <v>9.8000000000000007</v>
      </c>
      <c r="S3190">
        <v>5</v>
      </c>
      <c r="T3190">
        <v>2.65</v>
      </c>
      <c r="U3190" t="str">
        <f>IF(Append1[[#This Row],[total_intl_charge]] &lt;= MEDIAN(Append1[total_intl_charge]), "Low", "High")</f>
        <v>Low</v>
      </c>
      <c r="V3190">
        <v>1</v>
      </c>
      <c r="W3190" t="s">
        <v>23</v>
      </c>
      <c r="X3190" s="1" t="s">
        <v>23</v>
      </c>
      <c r="Y3190">
        <f>IF(Append1[[#This Row],[churn]]="yes", 1,0)</f>
        <v>0</v>
      </c>
      <c r="Z3190" t="str">
        <f>IF(Append1[[#This Row],[total_eve_charge]]&lt;=15,"Low",
IF(Append1[[#This Row],[total_eve_charge]]&lt;=19,"Medium","High"))</f>
        <v>Low</v>
      </c>
      <c r="AA3190" s="1" t="str">
        <f>IF(Append1[[#This Row],[total_day_charge]]&gt;30,"Heavy User",
IF(Append1[[#This Row],[total_eve_charge]]&gt;20,"Evening User",
IF(Append1[[#This Row],[total_night_charge]]&gt;10,"Night User","Low User")))</f>
        <v>Heavy User</v>
      </c>
    </row>
    <row r="3191" spans="1:27" hidden="1" x14ac:dyDescent="0.3">
      <c r="A3191">
        <v>2440</v>
      </c>
      <c r="B3191" s="1" t="s">
        <v>46</v>
      </c>
      <c r="C3191">
        <v>178</v>
      </c>
      <c r="D3191" s="1" t="s">
        <v>32</v>
      </c>
      <c r="E3191" s="1">
        <v>1</v>
      </c>
      <c r="F3191" s="1" t="s">
        <v>23</v>
      </c>
      <c r="G3191">
        <v>0</v>
      </c>
      <c r="H3191" t="str">
        <f>IF(Append1[[#This Row],[number_vmail_messages]]&lt;=10, "Low",
IF(Append1[[#This Row],[number_vmail_messages]]&lt;=25, "Medium", "High"))</f>
        <v>Low</v>
      </c>
      <c r="I3191">
        <v>124.5</v>
      </c>
      <c r="J3191">
        <v>134</v>
      </c>
      <c r="K3191">
        <v>21.17</v>
      </c>
      <c r="L3191">
        <v>141.19999999999999</v>
      </c>
      <c r="M3191">
        <v>78</v>
      </c>
      <c r="N3191">
        <v>12</v>
      </c>
      <c r="O3191">
        <v>268.2</v>
      </c>
      <c r="P3191">
        <v>113</v>
      </c>
      <c r="Q3191">
        <v>12.07</v>
      </c>
      <c r="R3191">
        <v>11.4</v>
      </c>
      <c r="S3191">
        <v>2</v>
      </c>
      <c r="T3191">
        <v>3.08</v>
      </c>
      <c r="U3191" t="str">
        <f>IF(Append1[[#This Row],[total_intl_charge]] &lt;= MEDIAN(Append1[total_intl_charge]), "Low", "High")</f>
        <v>High</v>
      </c>
      <c r="V3191">
        <v>2</v>
      </c>
      <c r="W3191" t="s">
        <v>24</v>
      </c>
      <c r="X3191" s="1" t="s">
        <v>24</v>
      </c>
      <c r="Y3191">
        <f>IF(Append1[[#This Row],[churn]]="yes", 1,0)</f>
        <v>1</v>
      </c>
      <c r="Z3191" t="str">
        <f>IF(Append1[[#This Row],[total_eve_charge]]&lt;=15,"Low",
IF(Append1[[#This Row],[total_eve_charge]]&lt;=19,"Medium","High"))</f>
        <v>Low</v>
      </c>
      <c r="AA3191" s="1" t="str">
        <f>IF(Append1[[#This Row],[total_day_charge]]&gt;30,"Heavy User",
IF(Append1[[#This Row],[total_eve_charge]]&gt;20,"Evening User",
IF(Append1[[#This Row],[total_night_charge]]&gt;10,"Night User","Low User")))</f>
        <v>Night User</v>
      </c>
    </row>
    <row r="3192" spans="1:27" hidden="1" x14ac:dyDescent="0.3">
      <c r="A3192">
        <v>2441</v>
      </c>
      <c r="B3192" s="1" t="s">
        <v>42</v>
      </c>
      <c r="C3192">
        <v>123</v>
      </c>
      <c r="D3192" s="1" t="s">
        <v>22</v>
      </c>
      <c r="E3192" s="1">
        <v>0</v>
      </c>
      <c r="F3192" s="1" t="s">
        <v>23</v>
      </c>
      <c r="G3192">
        <v>0</v>
      </c>
      <c r="H3192" t="str">
        <f>IF(Append1[[#This Row],[number_vmail_messages]]&lt;=10, "Low",
IF(Append1[[#This Row],[number_vmail_messages]]&lt;=25, "Medium", "High"))</f>
        <v>Low</v>
      </c>
      <c r="I3192">
        <v>209.4</v>
      </c>
      <c r="J3192">
        <v>49</v>
      </c>
      <c r="K3192">
        <v>35.6</v>
      </c>
      <c r="L3192">
        <v>237.4</v>
      </c>
      <c r="M3192">
        <v>117</v>
      </c>
      <c r="N3192">
        <v>20.18</v>
      </c>
      <c r="O3192">
        <v>239.2</v>
      </c>
      <c r="P3192">
        <v>98</v>
      </c>
      <c r="Q3192">
        <v>10.76</v>
      </c>
      <c r="R3192">
        <v>9.8000000000000007</v>
      </c>
      <c r="S3192">
        <v>11</v>
      </c>
      <c r="T3192">
        <v>2.65</v>
      </c>
      <c r="U3192" t="str">
        <f>IF(Append1[[#This Row],[total_intl_charge]] &lt;= MEDIAN(Append1[total_intl_charge]), "Low", "High")</f>
        <v>Low</v>
      </c>
      <c r="V3192">
        <v>1</v>
      </c>
      <c r="W3192" t="s">
        <v>23</v>
      </c>
      <c r="X3192" s="1" t="s">
        <v>23</v>
      </c>
      <c r="Y3192">
        <f>IF(Append1[[#This Row],[churn]]="yes", 1,0)</f>
        <v>0</v>
      </c>
      <c r="Z3192" t="str">
        <f>IF(Append1[[#This Row],[total_eve_charge]]&lt;=15,"Low",
IF(Append1[[#This Row],[total_eve_charge]]&lt;=19,"Medium","High"))</f>
        <v>High</v>
      </c>
      <c r="AA3192" s="1" t="str">
        <f>IF(Append1[[#This Row],[total_day_charge]]&gt;30,"Heavy User",
IF(Append1[[#This Row],[total_eve_charge]]&gt;20,"Evening User",
IF(Append1[[#This Row],[total_night_charge]]&gt;10,"Night User","Low User")))</f>
        <v>Heavy User</v>
      </c>
    </row>
    <row r="3193" spans="1:27" hidden="1" x14ac:dyDescent="0.3">
      <c r="A3193">
        <v>2442</v>
      </c>
      <c r="B3193" s="1" t="s">
        <v>48</v>
      </c>
      <c r="C3193">
        <v>170</v>
      </c>
      <c r="D3193" s="1" t="s">
        <v>22</v>
      </c>
      <c r="E3193" s="1">
        <v>0</v>
      </c>
      <c r="F3193" s="1" t="s">
        <v>23</v>
      </c>
      <c r="G3193">
        <v>0</v>
      </c>
      <c r="H3193" t="str">
        <f>IF(Append1[[#This Row],[number_vmail_messages]]&lt;=10, "Low",
IF(Append1[[#This Row],[number_vmail_messages]]&lt;=25, "Medium", "High"))</f>
        <v>Low</v>
      </c>
      <c r="I3193">
        <v>285.7</v>
      </c>
      <c r="J3193">
        <v>44</v>
      </c>
      <c r="K3193">
        <v>48.57</v>
      </c>
      <c r="L3193">
        <v>167.5</v>
      </c>
      <c r="M3193">
        <v>144</v>
      </c>
      <c r="N3193">
        <v>14.24</v>
      </c>
      <c r="O3193">
        <v>260</v>
      </c>
      <c r="P3193">
        <v>97</v>
      </c>
      <c r="Q3193">
        <v>11.7</v>
      </c>
      <c r="R3193">
        <v>8.6999999999999993</v>
      </c>
      <c r="S3193">
        <v>4</v>
      </c>
      <c r="T3193">
        <v>2.35</v>
      </c>
      <c r="U3193" t="str">
        <f>IF(Append1[[#This Row],[total_intl_charge]] &lt;= MEDIAN(Append1[total_intl_charge]), "Low", "High")</f>
        <v>Low</v>
      </c>
      <c r="V3193">
        <v>1</v>
      </c>
      <c r="W3193" t="s">
        <v>24</v>
      </c>
      <c r="X3193" s="1" t="s">
        <v>23</v>
      </c>
      <c r="Y3193">
        <f>IF(Append1[[#This Row],[churn]]="yes", 1,0)</f>
        <v>1</v>
      </c>
      <c r="Z3193" t="str">
        <f>IF(Append1[[#This Row],[total_eve_charge]]&lt;=15,"Low",
IF(Append1[[#This Row],[total_eve_charge]]&lt;=19,"Medium","High"))</f>
        <v>Low</v>
      </c>
      <c r="AA3193" s="1" t="str">
        <f>IF(Append1[[#This Row],[total_day_charge]]&gt;30,"Heavy User",
IF(Append1[[#This Row],[total_eve_charge]]&gt;20,"Evening User",
IF(Append1[[#This Row],[total_night_charge]]&gt;10,"Night User","Low User")))</f>
        <v>Heavy User</v>
      </c>
    </row>
    <row r="3194" spans="1:27" hidden="1" x14ac:dyDescent="0.3">
      <c r="A3194">
        <v>2443</v>
      </c>
      <c r="B3194" s="1" t="s">
        <v>73</v>
      </c>
      <c r="C3194">
        <v>135</v>
      </c>
      <c r="D3194" s="1" t="s">
        <v>22</v>
      </c>
      <c r="E3194" s="1">
        <v>0</v>
      </c>
      <c r="F3194" s="1" t="s">
        <v>23</v>
      </c>
      <c r="G3194">
        <v>0</v>
      </c>
      <c r="H3194" t="str">
        <f>IF(Append1[[#This Row],[number_vmail_messages]]&lt;=10, "Low",
IF(Append1[[#This Row],[number_vmail_messages]]&lt;=25, "Medium", "High"))</f>
        <v>Low</v>
      </c>
      <c r="I3194">
        <v>190.9</v>
      </c>
      <c r="J3194">
        <v>44</v>
      </c>
      <c r="K3194">
        <v>32.450000000000003</v>
      </c>
      <c r="L3194">
        <v>161.4</v>
      </c>
      <c r="M3194">
        <v>109</v>
      </c>
      <c r="N3194">
        <v>13.72</v>
      </c>
      <c r="O3194">
        <v>231.9</v>
      </c>
      <c r="P3194">
        <v>100</v>
      </c>
      <c r="Q3194">
        <v>10.44</v>
      </c>
      <c r="R3194">
        <v>8.4</v>
      </c>
      <c r="S3194">
        <v>2</v>
      </c>
      <c r="T3194">
        <v>2.27</v>
      </c>
      <c r="U3194" t="str">
        <f>IF(Append1[[#This Row],[total_intl_charge]] &lt;= MEDIAN(Append1[total_intl_charge]), "Low", "High")</f>
        <v>Low</v>
      </c>
      <c r="V3194">
        <v>1</v>
      </c>
      <c r="W3194" t="s">
        <v>23</v>
      </c>
      <c r="X3194" s="1" t="s">
        <v>23</v>
      </c>
      <c r="Y3194">
        <f>IF(Append1[[#This Row],[churn]]="yes", 1,0)</f>
        <v>0</v>
      </c>
      <c r="Z3194" t="str">
        <f>IF(Append1[[#This Row],[total_eve_charge]]&lt;=15,"Low",
IF(Append1[[#This Row],[total_eve_charge]]&lt;=19,"Medium","High"))</f>
        <v>Low</v>
      </c>
      <c r="AA3194" s="1" t="str">
        <f>IF(Append1[[#This Row],[total_day_charge]]&gt;30,"Heavy User",
IF(Append1[[#This Row],[total_eve_charge]]&gt;20,"Evening User",
IF(Append1[[#This Row],[total_night_charge]]&gt;10,"Night User","Low User")))</f>
        <v>Heavy User</v>
      </c>
    </row>
    <row r="3195" spans="1:27" x14ac:dyDescent="0.3">
      <c r="A3195">
        <v>2444</v>
      </c>
      <c r="B3195" s="1" t="s">
        <v>64</v>
      </c>
      <c r="C3195">
        <v>134</v>
      </c>
      <c r="D3195" s="1" t="s">
        <v>22</v>
      </c>
      <c r="E3195" s="1">
        <v>0</v>
      </c>
      <c r="F3195" s="1" t="s">
        <v>24</v>
      </c>
      <c r="G3195">
        <v>50</v>
      </c>
      <c r="H3195" t="str">
        <f>IF(Append1[[#This Row],[number_vmail_messages]]&lt;=10, "Low",
IF(Append1[[#This Row],[number_vmail_messages]]&lt;=25, "Medium", "High"))</f>
        <v>High</v>
      </c>
      <c r="I3195">
        <v>208.8</v>
      </c>
      <c r="J3195">
        <v>130</v>
      </c>
      <c r="K3195">
        <v>35.5</v>
      </c>
      <c r="L3195">
        <v>132.9</v>
      </c>
      <c r="M3195">
        <v>104</v>
      </c>
      <c r="N3195">
        <v>11.3</v>
      </c>
      <c r="O3195">
        <v>136.69999999999999</v>
      </c>
      <c r="P3195">
        <v>107</v>
      </c>
      <c r="Q3195">
        <v>6.15</v>
      </c>
      <c r="R3195">
        <v>11.1</v>
      </c>
      <c r="S3195">
        <v>4</v>
      </c>
      <c r="T3195">
        <v>3</v>
      </c>
      <c r="U3195" t="str">
        <f>IF(Append1[[#This Row],[total_intl_charge]] &lt;= MEDIAN(Append1[total_intl_charge]), "Low", "High")</f>
        <v>High</v>
      </c>
      <c r="V3195">
        <v>2</v>
      </c>
      <c r="W3195" t="s">
        <v>23</v>
      </c>
      <c r="X3195" s="1" t="s">
        <v>23</v>
      </c>
      <c r="Y3195">
        <f>IF(Append1[[#This Row],[churn]]="yes", 1,0)</f>
        <v>0</v>
      </c>
      <c r="Z3195" t="str">
        <f>IF(Append1[[#This Row],[total_eve_charge]]&lt;=15,"Low",
IF(Append1[[#This Row],[total_eve_charge]]&lt;=19,"Medium","High"))</f>
        <v>Low</v>
      </c>
      <c r="AA3195" s="1" t="str">
        <f>IF(Append1[[#This Row],[total_day_charge]]&gt;30,"Heavy User",
IF(Append1[[#This Row],[total_eve_charge]]&gt;20,"Evening User",
IF(Append1[[#This Row],[total_night_charge]]&gt;10,"Night User","Low User")))</f>
        <v>Heavy User</v>
      </c>
    </row>
    <row r="3196" spans="1:27" x14ac:dyDescent="0.3">
      <c r="A3196">
        <v>2445</v>
      </c>
      <c r="B3196" s="1" t="s">
        <v>75</v>
      </c>
      <c r="C3196">
        <v>148</v>
      </c>
      <c r="D3196" s="1" t="s">
        <v>22</v>
      </c>
      <c r="E3196" s="1">
        <v>0</v>
      </c>
      <c r="F3196" s="1" t="s">
        <v>24</v>
      </c>
      <c r="G3196">
        <v>36</v>
      </c>
      <c r="H3196" t="str">
        <f>IF(Append1[[#This Row],[number_vmail_messages]]&lt;=10, "Low",
IF(Append1[[#This Row],[number_vmail_messages]]&lt;=25, "Medium", "High"))</f>
        <v>High</v>
      </c>
      <c r="I3196">
        <v>77.599999999999994</v>
      </c>
      <c r="J3196">
        <v>141</v>
      </c>
      <c r="K3196">
        <v>13.19</v>
      </c>
      <c r="L3196">
        <v>207</v>
      </c>
      <c r="M3196">
        <v>60</v>
      </c>
      <c r="N3196">
        <v>17.600000000000001</v>
      </c>
      <c r="O3196">
        <v>255.7</v>
      </c>
      <c r="P3196">
        <v>115</v>
      </c>
      <c r="Q3196">
        <v>11.51</v>
      </c>
      <c r="R3196">
        <v>10.9</v>
      </c>
      <c r="S3196">
        <v>2</v>
      </c>
      <c r="T3196">
        <v>2.94</v>
      </c>
      <c r="U3196" t="str">
        <f>IF(Append1[[#This Row],[total_intl_charge]] &lt;= MEDIAN(Append1[total_intl_charge]), "Low", "High")</f>
        <v>High</v>
      </c>
      <c r="V3196">
        <v>1</v>
      </c>
      <c r="W3196" t="s">
        <v>23</v>
      </c>
      <c r="X3196" s="1" t="s">
        <v>23</v>
      </c>
      <c r="Y3196">
        <f>IF(Append1[[#This Row],[churn]]="yes", 1,0)</f>
        <v>0</v>
      </c>
      <c r="Z3196" t="str">
        <f>IF(Append1[[#This Row],[total_eve_charge]]&lt;=15,"Low",
IF(Append1[[#This Row],[total_eve_charge]]&lt;=19,"Medium","High"))</f>
        <v>Medium</v>
      </c>
      <c r="AA3196" s="1" t="str">
        <f>IF(Append1[[#This Row],[total_day_charge]]&gt;30,"Heavy User",
IF(Append1[[#This Row],[total_eve_charge]]&gt;20,"Evening User",
IF(Append1[[#This Row],[total_night_charge]]&gt;10,"Night User","Low User")))</f>
        <v>Night User</v>
      </c>
    </row>
    <row r="3197" spans="1:27" hidden="1" x14ac:dyDescent="0.3">
      <c r="A3197">
        <v>2446</v>
      </c>
      <c r="B3197" s="1" t="s">
        <v>60</v>
      </c>
      <c r="C3197">
        <v>93</v>
      </c>
      <c r="D3197" s="1" t="s">
        <v>22</v>
      </c>
      <c r="E3197" s="1">
        <v>0</v>
      </c>
      <c r="F3197" s="1" t="s">
        <v>23</v>
      </c>
      <c r="G3197">
        <v>0</v>
      </c>
      <c r="H3197" t="str">
        <f>IF(Append1[[#This Row],[number_vmail_messages]]&lt;=10, "Low",
IF(Append1[[#This Row],[number_vmail_messages]]&lt;=25, "Medium", "High"))</f>
        <v>Low</v>
      </c>
      <c r="I3197">
        <v>271.10000000000002</v>
      </c>
      <c r="J3197">
        <v>101</v>
      </c>
      <c r="K3197">
        <v>46.09</v>
      </c>
      <c r="L3197">
        <v>237.4</v>
      </c>
      <c r="M3197">
        <v>133</v>
      </c>
      <c r="N3197">
        <v>20.18</v>
      </c>
      <c r="O3197">
        <v>145.4</v>
      </c>
      <c r="P3197">
        <v>103</v>
      </c>
      <c r="Q3197">
        <v>6.54</v>
      </c>
      <c r="R3197">
        <v>8.4</v>
      </c>
      <c r="S3197">
        <v>6</v>
      </c>
      <c r="T3197">
        <v>2.27</v>
      </c>
      <c r="U3197" t="str">
        <f>IF(Append1[[#This Row],[total_intl_charge]] &lt;= MEDIAN(Append1[total_intl_charge]), "Low", "High")</f>
        <v>Low</v>
      </c>
      <c r="V3197">
        <v>1</v>
      </c>
      <c r="W3197" t="s">
        <v>24</v>
      </c>
      <c r="X3197" s="1" t="s">
        <v>23</v>
      </c>
      <c r="Y3197">
        <f>IF(Append1[[#This Row],[churn]]="yes", 1,0)</f>
        <v>1</v>
      </c>
      <c r="Z3197" t="str">
        <f>IF(Append1[[#This Row],[total_eve_charge]]&lt;=15,"Low",
IF(Append1[[#This Row],[total_eve_charge]]&lt;=19,"Medium","High"))</f>
        <v>High</v>
      </c>
      <c r="AA3197" s="1" t="str">
        <f>IF(Append1[[#This Row],[total_day_charge]]&gt;30,"Heavy User",
IF(Append1[[#This Row],[total_eve_charge]]&gt;20,"Evening User",
IF(Append1[[#This Row],[total_night_charge]]&gt;10,"Night User","Low User")))</f>
        <v>Heavy User</v>
      </c>
    </row>
    <row r="3198" spans="1:27" hidden="1" x14ac:dyDescent="0.3">
      <c r="A3198">
        <v>2447</v>
      </c>
      <c r="B3198" s="1" t="s">
        <v>54</v>
      </c>
      <c r="C3198">
        <v>138</v>
      </c>
      <c r="D3198" s="1" t="s">
        <v>22</v>
      </c>
      <c r="E3198" s="1">
        <v>0</v>
      </c>
      <c r="F3198" s="1" t="s">
        <v>23</v>
      </c>
      <c r="G3198">
        <v>0</v>
      </c>
      <c r="H3198" t="str">
        <f>IF(Append1[[#This Row],[number_vmail_messages]]&lt;=10, "Low",
IF(Append1[[#This Row],[number_vmail_messages]]&lt;=25, "Medium", "High"))</f>
        <v>Low</v>
      </c>
      <c r="I3198">
        <v>240.8</v>
      </c>
      <c r="J3198">
        <v>104</v>
      </c>
      <c r="K3198">
        <v>40.94</v>
      </c>
      <c r="L3198">
        <v>144.5</v>
      </c>
      <c r="M3198">
        <v>92</v>
      </c>
      <c r="N3198">
        <v>12.28</v>
      </c>
      <c r="O3198">
        <v>125.7</v>
      </c>
      <c r="P3198">
        <v>98</v>
      </c>
      <c r="Q3198">
        <v>5.66</v>
      </c>
      <c r="R3198">
        <v>11.6</v>
      </c>
      <c r="S3198">
        <v>1</v>
      </c>
      <c r="T3198">
        <v>3.13</v>
      </c>
      <c r="U3198" t="str">
        <f>IF(Append1[[#This Row],[total_intl_charge]] &lt;= MEDIAN(Append1[total_intl_charge]), "Low", "High")</f>
        <v>High</v>
      </c>
      <c r="V3198">
        <v>0</v>
      </c>
      <c r="W3198" t="s">
        <v>23</v>
      </c>
      <c r="X3198" s="1" t="s">
        <v>23</v>
      </c>
      <c r="Y3198">
        <f>IF(Append1[[#This Row],[churn]]="yes", 1,0)</f>
        <v>0</v>
      </c>
      <c r="Z3198" t="str">
        <f>IF(Append1[[#This Row],[total_eve_charge]]&lt;=15,"Low",
IF(Append1[[#This Row],[total_eve_charge]]&lt;=19,"Medium","High"))</f>
        <v>Low</v>
      </c>
      <c r="AA3198" s="1" t="str">
        <f>IF(Append1[[#This Row],[total_day_charge]]&gt;30,"Heavy User",
IF(Append1[[#This Row],[total_eve_charge]]&gt;20,"Evening User",
IF(Append1[[#This Row],[total_night_charge]]&gt;10,"Night User","Low User")))</f>
        <v>Heavy User</v>
      </c>
    </row>
    <row r="3199" spans="1:27" hidden="1" x14ac:dyDescent="0.3">
      <c r="A3199">
        <v>2448</v>
      </c>
      <c r="B3199" s="1" t="s">
        <v>64</v>
      </c>
      <c r="C3199">
        <v>159</v>
      </c>
      <c r="D3199" s="1" t="s">
        <v>26</v>
      </c>
      <c r="E3199" s="1">
        <v>0</v>
      </c>
      <c r="F3199" s="1" t="s">
        <v>23</v>
      </c>
      <c r="G3199">
        <v>0</v>
      </c>
      <c r="H3199" t="str">
        <f>IF(Append1[[#This Row],[number_vmail_messages]]&lt;=10, "Low",
IF(Append1[[#This Row],[number_vmail_messages]]&lt;=25, "Medium", "High"))</f>
        <v>Low</v>
      </c>
      <c r="I3199">
        <v>114.8</v>
      </c>
      <c r="J3199">
        <v>98</v>
      </c>
      <c r="K3199">
        <v>19.52</v>
      </c>
      <c r="L3199">
        <v>192.6</v>
      </c>
      <c r="M3199">
        <v>101</v>
      </c>
      <c r="N3199">
        <v>16.37</v>
      </c>
      <c r="O3199">
        <v>259</v>
      </c>
      <c r="P3199">
        <v>108</v>
      </c>
      <c r="Q3199">
        <v>11.66</v>
      </c>
      <c r="R3199">
        <v>12.2</v>
      </c>
      <c r="S3199">
        <v>5</v>
      </c>
      <c r="T3199">
        <v>3.29</v>
      </c>
      <c r="U3199" t="str">
        <f>IF(Append1[[#This Row],[total_intl_charge]] &lt;= MEDIAN(Append1[total_intl_charge]), "Low", "High")</f>
        <v>High</v>
      </c>
      <c r="V3199">
        <v>0</v>
      </c>
      <c r="W3199" t="s">
        <v>23</v>
      </c>
      <c r="X3199" s="1" t="s">
        <v>23</v>
      </c>
      <c r="Y3199">
        <f>IF(Append1[[#This Row],[churn]]="yes", 1,0)</f>
        <v>0</v>
      </c>
      <c r="Z3199" t="str">
        <f>IF(Append1[[#This Row],[total_eve_charge]]&lt;=15,"Low",
IF(Append1[[#This Row],[total_eve_charge]]&lt;=19,"Medium","High"))</f>
        <v>Medium</v>
      </c>
      <c r="AA3199" s="1" t="str">
        <f>IF(Append1[[#This Row],[total_day_charge]]&gt;30,"Heavy User",
IF(Append1[[#This Row],[total_eve_charge]]&gt;20,"Evening User",
IF(Append1[[#This Row],[total_night_charge]]&gt;10,"Night User","Low User")))</f>
        <v>Night User</v>
      </c>
    </row>
    <row r="3200" spans="1:27" x14ac:dyDescent="0.3">
      <c r="A3200">
        <v>2449</v>
      </c>
      <c r="B3200" s="1" t="s">
        <v>51</v>
      </c>
      <c r="C3200">
        <v>103</v>
      </c>
      <c r="D3200" s="1" t="s">
        <v>22</v>
      </c>
      <c r="E3200" s="1">
        <v>0</v>
      </c>
      <c r="F3200" s="1" t="s">
        <v>24</v>
      </c>
      <c r="G3200">
        <v>34</v>
      </c>
      <c r="H3200" t="str">
        <f>IF(Append1[[#This Row],[number_vmail_messages]]&lt;=10, "Low",
IF(Append1[[#This Row],[number_vmail_messages]]&lt;=25, "Medium", "High"))</f>
        <v>High</v>
      </c>
      <c r="I3200">
        <v>138.80000000000001</v>
      </c>
      <c r="J3200">
        <v>80</v>
      </c>
      <c r="K3200">
        <v>23.6</v>
      </c>
      <c r="L3200">
        <v>142</v>
      </c>
      <c r="M3200">
        <v>108</v>
      </c>
      <c r="N3200">
        <v>12.07</v>
      </c>
      <c r="O3200">
        <v>183.8</v>
      </c>
      <c r="P3200">
        <v>77</v>
      </c>
      <c r="Q3200">
        <v>8.27</v>
      </c>
      <c r="R3200">
        <v>11.8</v>
      </c>
      <c r="S3200">
        <v>7</v>
      </c>
      <c r="T3200">
        <v>3.19</v>
      </c>
      <c r="U3200" t="str">
        <f>IF(Append1[[#This Row],[total_intl_charge]] &lt;= MEDIAN(Append1[total_intl_charge]), "Low", "High")</f>
        <v>High</v>
      </c>
      <c r="V3200">
        <v>1</v>
      </c>
      <c r="W3200" t="s">
        <v>23</v>
      </c>
      <c r="X3200" s="1" t="s">
        <v>23</v>
      </c>
      <c r="Y3200">
        <f>IF(Append1[[#This Row],[churn]]="yes", 1,0)</f>
        <v>0</v>
      </c>
      <c r="Z3200" t="str">
        <f>IF(Append1[[#This Row],[total_eve_charge]]&lt;=15,"Low",
IF(Append1[[#This Row],[total_eve_charge]]&lt;=19,"Medium","High"))</f>
        <v>Low</v>
      </c>
      <c r="AA3200" s="1" t="str">
        <f>IF(Append1[[#This Row],[total_day_charge]]&gt;30,"Heavy User",
IF(Append1[[#This Row],[total_eve_charge]]&gt;20,"Evening User",
IF(Append1[[#This Row],[total_night_charge]]&gt;10,"Night User","Low User")))</f>
        <v>Low User</v>
      </c>
    </row>
    <row r="3201" spans="1:27" x14ac:dyDescent="0.3">
      <c r="A3201">
        <v>2450</v>
      </c>
      <c r="B3201" s="1" t="s">
        <v>42</v>
      </c>
      <c r="C3201">
        <v>150</v>
      </c>
      <c r="D3201" s="1" t="s">
        <v>32</v>
      </c>
      <c r="E3201" s="1">
        <v>0</v>
      </c>
      <c r="F3201" s="1" t="s">
        <v>24</v>
      </c>
      <c r="G3201">
        <v>27</v>
      </c>
      <c r="H3201" t="str">
        <f>IF(Append1[[#This Row],[number_vmail_messages]]&lt;=10, "Low",
IF(Append1[[#This Row],[number_vmail_messages]]&lt;=25, "Medium", "High"))</f>
        <v>High</v>
      </c>
      <c r="I3201">
        <v>209.8</v>
      </c>
      <c r="J3201">
        <v>112</v>
      </c>
      <c r="K3201">
        <v>35.67</v>
      </c>
      <c r="L3201">
        <v>155</v>
      </c>
      <c r="M3201">
        <v>80</v>
      </c>
      <c r="N3201">
        <v>13.18</v>
      </c>
      <c r="O3201">
        <v>251.5</v>
      </c>
      <c r="P3201">
        <v>111</v>
      </c>
      <c r="Q3201">
        <v>11.32</v>
      </c>
      <c r="R3201">
        <v>7.2</v>
      </c>
      <c r="S3201">
        <v>6</v>
      </c>
      <c r="T3201">
        <v>1.94</v>
      </c>
      <c r="U3201" t="str">
        <f>IF(Append1[[#This Row],[total_intl_charge]] &lt;= MEDIAN(Append1[total_intl_charge]), "Low", "High")</f>
        <v>Low</v>
      </c>
      <c r="V3201">
        <v>0</v>
      </c>
      <c r="W3201" t="s">
        <v>23</v>
      </c>
      <c r="X3201" s="1" t="s">
        <v>23</v>
      </c>
      <c r="Y3201">
        <f>IF(Append1[[#This Row],[churn]]="yes", 1,0)</f>
        <v>0</v>
      </c>
      <c r="Z3201" t="str">
        <f>IF(Append1[[#This Row],[total_eve_charge]]&lt;=15,"Low",
IF(Append1[[#This Row],[total_eve_charge]]&lt;=19,"Medium","High"))</f>
        <v>Low</v>
      </c>
      <c r="AA3201" s="1" t="str">
        <f>IF(Append1[[#This Row],[total_day_charge]]&gt;30,"Heavy User",
IF(Append1[[#This Row],[total_eve_charge]]&gt;20,"Evening User",
IF(Append1[[#This Row],[total_night_charge]]&gt;10,"Night User","Low User")))</f>
        <v>Heavy User</v>
      </c>
    </row>
    <row r="3202" spans="1:27" hidden="1" x14ac:dyDescent="0.3">
      <c r="A3202">
        <v>2451</v>
      </c>
      <c r="B3202" s="1" t="s">
        <v>60</v>
      </c>
      <c r="C3202">
        <v>37</v>
      </c>
      <c r="D3202" s="1" t="s">
        <v>32</v>
      </c>
      <c r="E3202" s="1">
        <v>0</v>
      </c>
      <c r="F3202" s="1" t="s">
        <v>23</v>
      </c>
      <c r="G3202">
        <v>0</v>
      </c>
      <c r="H3202" t="str">
        <f>IF(Append1[[#This Row],[number_vmail_messages]]&lt;=10, "Low",
IF(Append1[[#This Row],[number_vmail_messages]]&lt;=25, "Medium", "High"))</f>
        <v>Low</v>
      </c>
      <c r="I3202">
        <v>134.9</v>
      </c>
      <c r="J3202">
        <v>98</v>
      </c>
      <c r="K3202">
        <v>22.93</v>
      </c>
      <c r="L3202">
        <v>248.4</v>
      </c>
      <c r="M3202">
        <v>130</v>
      </c>
      <c r="N3202">
        <v>21.11</v>
      </c>
      <c r="O3202">
        <v>236.2</v>
      </c>
      <c r="P3202">
        <v>113</v>
      </c>
      <c r="Q3202">
        <v>10.63</v>
      </c>
      <c r="R3202">
        <v>14.7</v>
      </c>
      <c r="S3202">
        <v>2</v>
      </c>
      <c r="T3202">
        <v>3.97</v>
      </c>
      <c r="U3202" t="str">
        <f>IF(Append1[[#This Row],[total_intl_charge]] &lt;= MEDIAN(Append1[total_intl_charge]), "Low", "High")</f>
        <v>High</v>
      </c>
      <c r="V3202">
        <v>3</v>
      </c>
      <c r="W3202" t="s">
        <v>23</v>
      </c>
      <c r="X3202" s="1" t="s">
        <v>23</v>
      </c>
      <c r="Y3202">
        <f>IF(Append1[[#This Row],[churn]]="yes", 1,0)</f>
        <v>0</v>
      </c>
      <c r="Z3202" t="str">
        <f>IF(Append1[[#This Row],[total_eve_charge]]&lt;=15,"Low",
IF(Append1[[#This Row],[total_eve_charge]]&lt;=19,"Medium","High"))</f>
        <v>High</v>
      </c>
      <c r="AA3202" s="1" t="str">
        <f>IF(Append1[[#This Row],[total_day_charge]]&gt;30,"Heavy User",
IF(Append1[[#This Row],[total_eve_charge]]&gt;20,"Evening User",
IF(Append1[[#This Row],[total_night_charge]]&gt;10,"Night User","Low User")))</f>
        <v>Evening User</v>
      </c>
    </row>
    <row r="3203" spans="1:27" hidden="1" x14ac:dyDescent="0.3">
      <c r="A3203">
        <v>2452</v>
      </c>
      <c r="B3203" s="1" t="s">
        <v>68</v>
      </c>
      <c r="C3203">
        <v>33</v>
      </c>
      <c r="D3203" s="1" t="s">
        <v>22</v>
      </c>
      <c r="E3203" s="1">
        <v>1</v>
      </c>
      <c r="F3203" s="1" t="s">
        <v>23</v>
      </c>
      <c r="G3203">
        <v>0</v>
      </c>
      <c r="H3203" t="str">
        <f>IF(Append1[[#This Row],[number_vmail_messages]]&lt;=10, "Low",
IF(Append1[[#This Row],[number_vmail_messages]]&lt;=25, "Medium", "High"))</f>
        <v>Low</v>
      </c>
      <c r="I3203">
        <v>164</v>
      </c>
      <c r="J3203">
        <v>99</v>
      </c>
      <c r="K3203">
        <v>27.88</v>
      </c>
      <c r="L3203">
        <v>153.1</v>
      </c>
      <c r="M3203">
        <v>102</v>
      </c>
      <c r="N3203">
        <v>13.01</v>
      </c>
      <c r="O3203">
        <v>123.8</v>
      </c>
      <c r="P3203">
        <v>104</v>
      </c>
      <c r="Q3203">
        <v>5.57</v>
      </c>
      <c r="R3203">
        <v>6.4</v>
      </c>
      <c r="S3203">
        <v>4</v>
      </c>
      <c r="T3203">
        <v>1.73</v>
      </c>
      <c r="U3203" t="str">
        <f>IF(Append1[[#This Row],[total_intl_charge]] &lt;= MEDIAN(Append1[total_intl_charge]), "Low", "High")</f>
        <v>Low</v>
      </c>
      <c r="V3203">
        <v>0</v>
      </c>
      <c r="W3203" t="s">
        <v>23</v>
      </c>
      <c r="X3203" s="1" t="s">
        <v>24</v>
      </c>
      <c r="Y3203">
        <f>IF(Append1[[#This Row],[churn]]="yes", 1,0)</f>
        <v>0</v>
      </c>
      <c r="Z3203" t="str">
        <f>IF(Append1[[#This Row],[total_eve_charge]]&lt;=15,"Low",
IF(Append1[[#This Row],[total_eve_charge]]&lt;=19,"Medium","High"))</f>
        <v>Low</v>
      </c>
      <c r="AA3203" s="1" t="str">
        <f>IF(Append1[[#This Row],[total_day_charge]]&gt;30,"Heavy User",
IF(Append1[[#This Row],[total_eve_charge]]&gt;20,"Evening User",
IF(Append1[[#This Row],[total_night_charge]]&gt;10,"Night User","Low User")))</f>
        <v>Low User</v>
      </c>
    </row>
    <row r="3204" spans="1:27" hidden="1" x14ac:dyDescent="0.3">
      <c r="A3204">
        <v>2453</v>
      </c>
      <c r="B3204" s="1" t="s">
        <v>62</v>
      </c>
      <c r="C3204">
        <v>55</v>
      </c>
      <c r="D3204" s="1" t="s">
        <v>22</v>
      </c>
      <c r="E3204" s="1">
        <v>0</v>
      </c>
      <c r="F3204" s="1" t="s">
        <v>23</v>
      </c>
      <c r="G3204">
        <v>0</v>
      </c>
      <c r="H3204" t="str">
        <f>IF(Append1[[#This Row],[number_vmail_messages]]&lt;=10, "Low",
IF(Append1[[#This Row],[number_vmail_messages]]&lt;=25, "Medium", "High"))</f>
        <v>Low</v>
      </c>
      <c r="I3204">
        <v>245.5</v>
      </c>
      <c r="J3204">
        <v>130</v>
      </c>
      <c r="K3204">
        <v>41.74</v>
      </c>
      <c r="L3204">
        <v>192.7</v>
      </c>
      <c r="M3204">
        <v>54</v>
      </c>
      <c r="N3204">
        <v>16.38</v>
      </c>
      <c r="O3204">
        <v>141.69999999999999</v>
      </c>
      <c r="P3204">
        <v>83</v>
      </c>
      <c r="Q3204">
        <v>6.38</v>
      </c>
      <c r="R3204">
        <v>9.1</v>
      </c>
      <c r="S3204">
        <v>4</v>
      </c>
      <c r="T3204">
        <v>2.46</v>
      </c>
      <c r="U3204" t="str">
        <f>IF(Append1[[#This Row],[total_intl_charge]] &lt;= MEDIAN(Append1[total_intl_charge]), "Low", "High")</f>
        <v>Low</v>
      </c>
      <c r="V3204">
        <v>1</v>
      </c>
      <c r="W3204" t="s">
        <v>23</v>
      </c>
      <c r="X3204" s="1" t="s">
        <v>23</v>
      </c>
      <c r="Y3204">
        <f>IF(Append1[[#This Row],[churn]]="yes", 1,0)</f>
        <v>0</v>
      </c>
      <c r="Z3204" t="str">
        <f>IF(Append1[[#This Row],[total_eve_charge]]&lt;=15,"Low",
IF(Append1[[#This Row],[total_eve_charge]]&lt;=19,"Medium","High"))</f>
        <v>Medium</v>
      </c>
      <c r="AA3204" s="1" t="str">
        <f>IF(Append1[[#This Row],[total_day_charge]]&gt;30,"Heavy User",
IF(Append1[[#This Row],[total_eve_charge]]&gt;20,"Evening User",
IF(Append1[[#This Row],[total_night_charge]]&gt;10,"Night User","Low User")))</f>
        <v>Heavy User</v>
      </c>
    </row>
    <row r="3205" spans="1:27" x14ac:dyDescent="0.3">
      <c r="A3205">
        <v>2454</v>
      </c>
      <c r="B3205" s="1" t="s">
        <v>60</v>
      </c>
      <c r="C3205">
        <v>134</v>
      </c>
      <c r="D3205" s="1" t="s">
        <v>32</v>
      </c>
      <c r="E3205" s="1">
        <v>0</v>
      </c>
      <c r="F3205" s="1" t="s">
        <v>24</v>
      </c>
      <c r="G3205">
        <v>32</v>
      </c>
      <c r="H3205" t="str">
        <f>IF(Append1[[#This Row],[number_vmail_messages]]&lt;=10, "Low",
IF(Append1[[#This Row],[number_vmail_messages]]&lt;=25, "Medium", "High"))</f>
        <v>High</v>
      </c>
      <c r="I3205">
        <v>80.3</v>
      </c>
      <c r="J3205">
        <v>94</v>
      </c>
      <c r="K3205">
        <v>13.65</v>
      </c>
      <c r="L3205">
        <v>199.9</v>
      </c>
      <c r="M3205">
        <v>124</v>
      </c>
      <c r="N3205">
        <v>16.989999999999998</v>
      </c>
      <c r="O3205">
        <v>170.8</v>
      </c>
      <c r="P3205">
        <v>117</v>
      </c>
      <c r="Q3205">
        <v>7.69</v>
      </c>
      <c r="R3205">
        <v>16.600000000000001</v>
      </c>
      <c r="S3205">
        <v>3</v>
      </c>
      <c r="T3205">
        <v>4.4800000000000004</v>
      </c>
      <c r="U3205" t="str">
        <f>IF(Append1[[#This Row],[total_intl_charge]] &lt;= MEDIAN(Append1[total_intl_charge]), "Low", "High")</f>
        <v>High</v>
      </c>
      <c r="V3205">
        <v>0</v>
      </c>
      <c r="W3205" t="s">
        <v>23</v>
      </c>
      <c r="X3205" s="1" t="s">
        <v>23</v>
      </c>
      <c r="Y3205">
        <f>IF(Append1[[#This Row],[churn]]="yes", 1,0)</f>
        <v>0</v>
      </c>
      <c r="Z3205" t="str">
        <f>IF(Append1[[#This Row],[total_eve_charge]]&lt;=15,"Low",
IF(Append1[[#This Row],[total_eve_charge]]&lt;=19,"Medium","High"))</f>
        <v>Medium</v>
      </c>
      <c r="AA3205" s="1" t="str">
        <f>IF(Append1[[#This Row],[total_day_charge]]&gt;30,"Heavy User",
IF(Append1[[#This Row],[total_eve_charge]]&gt;20,"Evening User",
IF(Append1[[#This Row],[total_night_charge]]&gt;10,"Night User","Low User")))</f>
        <v>Low User</v>
      </c>
    </row>
    <row r="3206" spans="1:27" hidden="1" x14ac:dyDescent="0.3">
      <c r="A3206">
        <v>2455</v>
      </c>
      <c r="B3206" s="1" t="s">
        <v>60</v>
      </c>
      <c r="C3206">
        <v>107</v>
      </c>
      <c r="D3206" s="1" t="s">
        <v>32</v>
      </c>
      <c r="E3206" s="1">
        <v>0</v>
      </c>
      <c r="F3206" s="1" t="s">
        <v>23</v>
      </c>
      <c r="G3206">
        <v>0</v>
      </c>
      <c r="H3206" t="str">
        <f>IF(Append1[[#This Row],[number_vmail_messages]]&lt;=10, "Low",
IF(Append1[[#This Row],[number_vmail_messages]]&lt;=25, "Medium", "High"))</f>
        <v>Low</v>
      </c>
      <c r="I3206">
        <v>90.7</v>
      </c>
      <c r="J3206">
        <v>90</v>
      </c>
      <c r="K3206">
        <v>15.42</v>
      </c>
      <c r="L3206">
        <v>207.5</v>
      </c>
      <c r="M3206">
        <v>109</v>
      </c>
      <c r="N3206">
        <v>17.64</v>
      </c>
      <c r="O3206">
        <v>169.4</v>
      </c>
      <c r="P3206">
        <v>96</v>
      </c>
      <c r="Q3206">
        <v>7.62</v>
      </c>
      <c r="R3206">
        <v>5.6</v>
      </c>
      <c r="S3206">
        <v>5</v>
      </c>
      <c r="T3206">
        <v>1.51</v>
      </c>
      <c r="U3206" t="str">
        <f>IF(Append1[[#This Row],[total_intl_charge]] &lt;= MEDIAN(Append1[total_intl_charge]), "Low", "High")</f>
        <v>Low</v>
      </c>
      <c r="V3206">
        <v>2</v>
      </c>
      <c r="W3206" t="s">
        <v>23</v>
      </c>
      <c r="X3206" s="1" t="s">
        <v>23</v>
      </c>
      <c r="Y3206">
        <f>IF(Append1[[#This Row],[churn]]="yes", 1,0)</f>
        <v>0</v>
      </c>
      <c r="Z3206" t="str">
        <f>IF(Append1[[#This Row],[total_eve_charge]]&lt;=15,"Low",
IF(Append1[[#This Row],[total_eve_charge]]&lt;=19,"Medium","High"))</f>
        <v>Medium</v>
      </c>
      <c r="AA3206" s="1" t="str">
        <f>IF(Append1[[#This Row],[total_day_charge]]&gt;30,"Heavy User",
IF(Append1[[#This Row],[total_eve_charge]]&gt;20,"Evening User",
IF(Append1[[#This Row],[total_night_charge]]&gt;10,"Night User","Low User")))</f>
        <v>Low User</v>
      </c>
    </row>
    <row r="3207" spans="1:27" x14ac:dyDescent="0.3">
      <c r="A3207">
        <v>2456</v>
      </c>
      <c r="B3207" s="1" t="s">
        <v>42</v>
      </c>
      <c r="C3207">
        <v>80</v>
      </c>
      <c r="D3207" s="1" t="s">
        <v>32</v>
      </c>
      <c r="E3207" s="1">
        <v>0</v>
      </c>
      <c r="F3207" s="1" t="s">
        <v>24</v>
      </c>
      <c r="G3207">
        <v>36</v>
      </c>
      <c r="H3207" t="str">
        <f>IF(Append1[[#This Row],[number_vmail_messages]]&lt;=10, "Low",
IF(Append1[[#This Row],[number_vmail_messages]]&lt;=25, "Medium", "High"))</f>
        <v>High</v>
      </c>
      <c r="I3207">
        <v>190.3</v>
      </c>
      <c r="J3207">
        <v>115</v>
      </c>
      <c r="K3207">
        <v>32.35</v>
      </c>
      <c r="L3207">
        <v>256.60000000000002</v>
      </c>
      <c r="M3207">
        <v>78</v>
      </c>
      <c r="N3207">
        <v>21.81</v>
      </c>
      <c r="O3207">
        <v>214.9</v>
      </c>
      <c r="P3207">
        <v>145</v>
      </c>
      <c r="Q3207">
        <v>9.67</v>
      </c>
      <c r="R3207">
        <v>3.8</v>
      </c>
      <c r="S3207">
        <v>4</v>
      </c>
      <c r="T3207">
        <v>1.03</v>
      </c>
      <c r="U3207" t="str">
        <f>IF(Append1[[#This Row],[total_intl_charge]] &lt;= MEDIAN(Append1[total_intl_charge]), "Low", "High")</f>
        <v>Low</v>
      </c>
      <c r="V3207">
        <v>1</v>
      </c>
      <c r="W3207" t="s">
        <v>23</v>
      </c>
      <c r="X3207" s="1" t="s">
        <v>23</v>
      </c>
      <c r="Y3207">
        <f>IF(Append1[[#This Row],[churn]]="yes", 1,0)</f>
        <v>0</v>
      </c>
      <c r="Z3207" t="str">
        <f>IF(Append1[[#This Row],[total_eve_charge]]&lt;=15,"Low",
IF(Append1[[#This Row],[total_eve_charge]]&lt;=19,"Medium","High"))</f>
        <v>High</v>
      </c>
      <c r="AA3207" s="1" t="str">
        <f>IF(Append1[[#This Row],[total_day_charge]]&gt;30,"Heavy User",
IF(Append1[[#This Row],[total_eve_charge]]&gt;20,"Evening User",
IF(Append1[[#This Row],[total_night_charge]]&gt;10,"Night User","Low User")))</f>
        <v>Heavy User</v>
      </c>
    </row>
    <row r="3208" spans="1:27" hidden="1" x14ac:dyDescent="0.3">
      <c r="A3208">
        <v>2457</v>
      </c>
      <c r="B3208" s="1" t="s">
        <v>59</v>
      </c>
      <c r="C3208">
        <v>78</v>
      </c>
      <c r="D3208" s="1" t="s">
        <v>32</v>
      </c>
      <c r="E3208" s="1">
        <v>0</v>
      </c>
      <c r="F3208" s="1" t="s">
        <v>23</v>
      </c>
      <c r="G3208">
        <v>0</v>
      </c>
      <c r="H3208" t="str">
        <f>IF(Append1[[#This Row],[number_vmail_messages]]&lt;=10, "Low",
IF(Append1[[#This Row],[number_vmail_messages]]&lt;=25, "Medium", "High"))</f>
        <v>Low</v>
      </c>
      <c r="I3208">
        <v>108.6</v>
      </c>
      <c r="J3208">
        <v>108</v>
      </c>
      <c r="K3208">
        <v>18.46</v>
      </c>
      <c r="L3208">
        <v>209.9</v>
      </c>
      <c r="M3208">
        <v>126</v>
      </c>
      <c r="N3208">
        <v>17.84</v>
      </c>
      <c r="O3208">
        <v>222.6</v>
      </c>
      <c r="P3208">
        <v>117</v>
      </c>
      <c r="Q3208">
        <v>10.02</v>
      </c>
      <c r="R3208">
        <v>7.9</v>
      </c>
      <c r="S3208">
        <v>5</v>
      </c>
      <c r="T3208">
        <v>2.13</v>
      </c>
      <c r="U3208" t="str">
        <f>IF(Append1[[#This Row],[total_intl_charge]] &lt;= MEDIAN(Append1[total_intl_charge]), "Low", "High")</f>
        <v>Low</v>
      </c>
      <c r="V3208">
        <v>1</v>
      </c>
      <c r="W3208" t="s">
        <v>24</v>
      </c>
      <c r="X3208" s="1" t="s">
        <v>23</v>
      </c>
      <c r="Y3208">
        <f>IF(Append1[[#This Row],[churn]]="yes", 1,0)</f>
        <v>1</v>
      </c>
      <c r="Z3208" t="str">
        <f>IF(Append1[[#This Row],[total_eve_charge]]&lt;=15,"Low",
IF(Append1[[#This Row],[total_eve_charge]]&lt;=19,"Medium","High"))</f>
        <v>Medium</v>
      </c>
      <c r="AA3208" s="1" t="str">
        <f>IF(Append1[[#This Row],[total_day_charge]]&gt;30,"Heavy User",
IF(Append1[[#This Row],[total_eve_charge]]&gt;20,"Evening User",
IF(Append1[[#This Row],[total_night_charge]]&gt;10,"Night User","Low User")))</f>
        <v>Night User</v>
      </c>
    </row>
    <row r="3209" spans="1:27" x14ac:dyDescent="0.3">
      <c r="A3209">
        <v>2458</v>
      </c>
      <c r="B3209" s="1" t="s">
        <v>41</v>
      </c>
      <c r="C3209">
        <v>61</v>
      </c>
      <c r="D3209" s="1" t="s">
        <v>22</v>
      </c>
      <c r="E3209" s="1">
        <v>0</v>
      </c>
      <c r="F3209" s="1" t="s">
        <v>24</v>
      </c>
      <c r="G3209">
        <v>15</v>
      </c>
      <c r="H3209" t="str">
        <f>IF(Append1[[#This Row],[number_vmail_messages]]&lt;=10, "Low",
IF(Append1[[#This Row],[number_vmail_messages]]&lt;=25, "Medium", "High"))</f>
        <v>Medium</v>
      </c>
      <c r="I3209">
        <v>252.4</v>
      </c>
      <c r="J3209">
        <v>106</v>
      </c>
      <c r="K3209">
        <v>42.91</v>
      </c>
      <c r="L3209">
        <v>187.8</v>
      </c>
      <c r="M3209">
        <v>69</v>
      </c>
      <c r="N3209">
        <v>15.96</v>
      </c>
      <c r="O3209">
        <v>259.60000000000002</v>
      </c>
      <c r="P3209">
        <v>137</v>
      </c>
      <c r="Q3209">
        <v>11.68</v>
      </c>
      <c r="R3209">
        <v>10</v>
      </c>
      <c r="S3209">
        <v>3</v>
      </c>
      <c r="T3209">
        <v>2.7</v>
      </c>
      <c r="U3209" t="str">
        <f>IF(Append1[[#This Row],[total_intl_charge]] &lt;= MEDIAN(Append1[total_intl_charge]), "Low", "High")</f>
        <v>Low</v>
      </c>
      <c r="V3209">
        <v>2</v>
      </c>
      <c r="W3209" t="s">
        <v>23</v>
      </c>
      <c r="X3209" s="1" t="s">
        <v>23</v>
      </c>
      <c r="Y3209">
        <f>IF(Append1[[#This Row],[churn]]="yes", 1,0)</f>
        <v>0</v>
      </c>
      <c r="Z3209" t="str">
        <f>IF(Append1[[#This Row],[total_eve_charge]]&lt;=15,"Low",
IF(Append1[[#This Row],[total_eve_charge]]&lt;=19,"Medium","High"))</f>
        <v>Medium</v>
      </c>
      <c r="AA3209" s="1" t="str">
        <f>IF(Append1[[#This Row],[total_day_charge]]&gt;30,"Heavy User",
IF(Append1[[#This Row],[total_eve_charge]]&gt;20,"Evening User",
IF(Append1[[#This Row],[total_night_charge]]&gt;10,"Night User","Low User")))</f>
        <v>Heavy User</v>
      </c>
    </row>
    <row r="3210" spans="1:27" x14ac:dyDescent="0.3">
      <c r="A3210">
        <v>2459</v>
      </c>
      <c r="B3210" s="1" t="s">
        <v>51</v>
      </c>
      <c r="C3210">
        <v>97</v>
      </c>
      <c r="D3210" s="1" t="s">
        <v>22</v>
      </c>
      <c r="E3210" s="1">
        <v>0</v>
      </c>
      <c r="F3210" s="1" t="s">
        <v>24</v>
      </c>
      <c r="G3210">
        <v>32</v>
      </c>
      <c r="H3210" t="str">
        <f>IF(Append1[[#This Row],[number_vmail_messages]]&lt;=10, "Low",
IF(Append1[[#This Row],[number_vmail_messages]]&lt;=25, "Medium", "High"))</f>
        <v>High</v>
      </c>
      <c r="I3210">
        <v>183.4</v>
      </c>
      <c r="J3210">
        <v>94</v>
      </c>
      <c r="K3210">
        <v>31.18</v>
      </c>
      <c r="L3210">
        <v>269.10000000000002</v>
      </c>
      <c r="M3210">
        <v>120</v>
      </c>
      <c r="N3210">
        <v>22.87</v>
      </c>
      <c r="O3210">
        <v>203.5</v>
      </c>
      <c r="P3210">
        <v>38</v>
      </c>
      <c r="Q3210">
        <v>9.16</v>
      </c>
      <c r="R3210">
        <v>6.7</v>
      </c>
      <c r="S3210">
        <v>4</v>
      </c>
      <c r="T3210">
        <v>1.81</v>
      </c>
      <c r="U3210" t="str">
        <f>IF(Append1[[#This Row],[total_intl_charge]] &lt;= MEDIAN(Append1[total_intl_charge]), "Low", "High")</f>
        <v>Low</v>
      </c>
      <c r="V3210">
        <v>5</v>
      </c>
      <c r="W3210" t="s">
        <v>23</v>
      </c>
      <c r="X3210" s="1" t="s">
        <v>23</v>
      </c>
      <c r="Y3210">
        <f>IF(Append1[[#This Row],[churn]]="yes", 1,0)</f>
        <v>0</v>
      </c>
      <c r="Z3210" t="str">
        <f>IF(Append1[[#This Row],[total_eve_charge]]&lt;=15,"Low",
IF(Append1[[#This Row],[total_eve_charge]]&lt;=19,"Medium","High"))</f>
        <v>High</v>
      </c>
      <c r="AA3210" s="1" t="str">
        <f>IF(Append1[[#This Row],[total_day_charge]]&gt;30,"Heavy User",
IF(Append1[[#This Row],[total_eve_charge]]&gt;20,"Evening User",
IF(Append1[[#This Row],[total_night_charge]]&gt;10,"Night User","Low User")))</f>
        <v>Heavy User</v>
      </c>
    </row>
    <row r="3211" spans="1:27" hidden="1" x14ac:dyDescent="0.3">
      <c r="A3211">
        <v>2460</v>
      </c>
      <c r="B3211" s="1" t="s">
        <v>67</v>
      </c>
      <c r="C3211">
        <v>136</v>
      </c>
      <c r="D3211" s="1" t="s">
        <v>32</v>
      </c>
      <c r="E3211" s="1">
        <v>1</v>
      </c>
      <c r="F3211" s="1" t="s">
        <v>23</v>
      </c>
      <c r="G3211">
        <v>0</v>
      </c>
      <c r="H3211" t="str">
        <f>IF(Append1[[#This Row],[number_vmail_messages]]&lt;=10, "Low",
IF(Append1[[#This Row],[number_vmail_messages]]&lt;=25, "Medium", "High"))</f>
        <v>Low</v>
      </c>
      <c r="I3211">
        <v>183.4</v>
      </c>
      <c r="J3211">
        <v>103</v>
      </c>
      <c r="K3211">
        <v>31.18</v>
      </c>
      <c r="L3211">
        <v>141.9</v>
      </c>
      <c r="M3211">
        <v>113</v>
      </c>
      <c r="N3211">
        <v>12.06</v>
      </c>
      <c r="O3211">
        <v>200.4</v>
      </c>
      <c r="P3211">
        <v>122</v>
      </c>
      <c r="Q3211">
        <v>9.02</v>
      </c>
      <c r="R3211">
        <v>10.4</v>
      </c>
      <c r="S3211">
        <v>9</v>
      </c>
      <c r="T3211">
        <v>2.81</v>
      </c>
      <c r="U3211" t="str">
        <f>IF(Append1[[#This Row],[total_intl_charge]] &lt;= MEDIAN(Append1[total_intl_charge]), "Low", "High")</f>
        <v>High</v>
      </c>
      <c r="V3211">
        <v>2</v>
      </c>
      <c r="W3211" t="s">
        <v>23</v>
      </c>
      <c r="X3211" s="1" t="s">
        <v>24</v>
      </c>
      <c r="Y3211">
        <f>IF(Append1[[#This Row],[churn]]="yes", 1,0)</f>
        <v>0</v>
      </c>
      <c r="Z3211" t="str">
        <f>IF(Append1[[#This Row],[total_eve_charge]]&lt;=15,"Low",
IF(Append1[[#This Row],[total_eve_charge]]&lt;=19,"Medium","High"))</f>
        <v>Low</v>
      </c>
      <c r="AA3211" s="1" t="str">
        <f>IF(Append1[[#This Row],[total_day_charge]]&gt;30,"Heavy User",
IF(Append1[[#This Row],[total_eve_charge]]&gt;20,"Evening User",
IF(Append1[[#This Row],[total_night_charge]]&gt;10,"Night User","Low User")))</f>
        <v>Heavy User</v>
      </c>
    </row>
    <row r="3212" spans="1:27" hidden="1" x14ac:dyDescent="0.3">
      <c r="A3212">
        <v>2461</v>
      </c>
      <c r="B3212" s="1" t="s">
        <v>38</v>
      </c>
      <c r="C3212">
        <v>135</v>
      </c>
      <c r="D3212" s="1" t="s">
        <v>32</v>
      </c>
      <c r="E3212" s="1">
        <v>0</v>
      </c>
      <c r="F3212" s="1" t="s">
        <v>23</v>
      </c>
      <c r="G3212">
        <v>0</v>
      </c>
      <c r="H3212" t="str">
        <f>IF(Append1[[#This Row],[number_vmail_messages]]&lt;=10, "Low",
IF(Append1[[#This Row],[number_vmail_messages]]&lt;=25, "Medium", "High"))</f>
        <v>Low</v>
      </c>
      <c r="I3212">
        <v>155.19999999999999</v>
      </c>
      <c r="J3212">
        <v>100</v>
      </c>
      <c r="K3212">
        <v>26.38</v>
      </c>
      <c r="L3212">
        <v>135.9</v>
      </c>
      <c r="M3212">
        <v>84</v>
      </c>
      <c r="N3212">
        <v>11.55</v>
      </c>
      <c r="O3212">
        <v>184.6</v>
      </c>
      <c r="P3212">
        <v>82</v>
      </c>
      <c r="Q3212">
        <v>8.31</v>
      </c>
      <c r="R3212">
        <v>3.8</v>
      </c>
      <c r="S3212">
        <v>9</v>
      </c>
      <c r="T3212">
        <v>1.03</v>
      </c>
      <c r="U3212" t="str">
        <f>IF(Append1[[#This Row],[total_intl_charge]] &lt;= MEDIAN(Append1[total_intl_charge]), "Low", "High")</f>
        <v>Low</v>
      </c>
      <c r="V3212">
        <v>3</v>
      </c>
      <c r="W3212" t="s">
        <v>23</v>
      </c>
      <c r="X3212" s="1" t="s">
        <v>23</v>
      </c>
      <c r="Y3212">
        <f>IF(Append1[[#This Row],[churn]]="yes", 1,0)</f>
        <v>0</v>
      </c>
      <c r="Z3212" t="str">
        <f>IF(Append1[[#This Row],[total_eve_charge]]&lt;=15,"Low",
IF(Append1[[#This Row],[total_eve_charge]]&lt;=19,"Medium","High"))</f>
        <v>Low</v>
      </c>
      <c r="AA3212" s="1" t="str">
        <f>IF(Append1[[#This Row],[total_day_charge]]&gt;30,"Heavy User",
IF(Append1[[#This Row],[total_eve_charge]]&gt;20,"Evening User",
IF(Append1[[#This Row],[total_night_charge]]&gt;10,"Night User","Low User")))</f>
        <v>Low User</v>
      </c>
    </row>
    <row r="3213" spans="1:27" x14ac:dyDescent="0.3">
      <c r="A3213">
        <v>2462</v>
      </c>
      <c r="B3213" s="1" t="s">
        <v>66</v>
      </c>
      <c r="C3213">
        <v>87</v>
      </c>
      <c r="D3213" s="1" t="s">
        <v>22</v>
      </c>
      <c r="E3213" s="1">
        <v>0</v>
      </c>
      <c r="F3213" s="1" t="s">
        <v>24</v>
      </c>
      <c r="G3213">
        <v>19</v>
      </c>
      <c r="H3213" t="str">
        <f>IF(Append1[[#This Row],[number_vmail_messages]]&lt;=10, "Low",
IF(Append1[[#This Row],[number_vmail_messages]]&lt;=25, "Medium", "High"))</f>
        <v>Medium</v>
      </c>
      <c r="I3213">
        <v>165.8</v>
      </c>
      <c r="J3213">
        <v>122</v>
      </c>
      <c r="K3213">
        <v>28.19</v>
      </c>
      <c r="L3213">
        <v>186.9</v>
      </c>
      <c r="M3213">
        <v>89</v>
      </c>
      <c r="N3213">
        <v>15.89</v>
      </c>
      <c r="O3213">
        <v>249.7</v>
      </c>
      <c r="P3213">
        <v>78</v>
      </c>
      <c r="Q3213">
        <v>11.24</v>
      </c>
      <c r="R3213">
        <v>0</v>
      </c>
      <c r="S3213">
        <v>0</v>
      </c>
      <c r="T3213">
        <v>0</v>
      </c>
      <c r="U3213" t="str">
        <f>IF(Append1[[#This Row],[total_intl_charge]] &lt;= MEDIAN(Append1[total_intl_charge]), "Low", "High")</f>
        <v>Low</v>
      </c>
      <c r="V3213">
        <v>1</v>
      </c>
      <c r="W3213" t="s">
        <v>23</v>
      </c>
      <c r="X3213" s="1" t="s">
        <v>23</v>
      </c>
      <c r="Y3213">
        <f>IF(Append1[[#This Row],[churn]]="yes", 1,0)</f>
        <v>0</v>
      </c>
      <c r="Z3213" t="str">
        <f>IF(Append1[[#This Row],[total_eve_charge]]&lt;=15,"Low",
IF(Append1[[#This Row],[total_eve_charge]]&lt;=19,"Medium","High"))</f>
        <v>Medium</v>
      </c>
      <c r="AA3213" s="1" t="str">
        <f>IF(Append1[[#This Row],[total_day_charge]]&gt;30,"Heavy User",
IF(Append1[[#This Row],[total_eve_charge]]&gt;20,"Evening User",
IF(Append1[[#This Row],[total_night_charge]]&gt;10,"Night User","Low User")))</f>
        <v>Night User</v>
      </c>
    </row>
    <row r="3214" spans="1:27" hidden="1" x14ac:dyDescent="0.3">
      <c r="A3214">
        <v>2463</v>
      </c>
      <c r="B3214" s="1" t="s">
        <v>67</v>
      </c>
      <c r="C3214">
        <v>165</v>
      </c>
      <c r="D3214" s="1" t="s">
        <v>26</v>
      </c>
      <c r="E3214" s="1">
        <v>0</v>
      </c>
      <c r="F3214" s="1" t="s">
        <v>23</v>
      </c>
      <c r="G3214">
        <v>0</v>
      </c>
      <c r="H3214" t="str">
        <f>IF(Append1[[#This Row],[number_vmail_messages]]&lt;=10, "Low",
IF(Append1[[#This Row],[number_vmail_messages]]&lt;=25, "Medium", "High"))</f>
        <v>Low</v>
      </c>
      <c r="I3214">
        <v>209.4</v>
      </c>
      <c r="J3214">
        <v>67</v>
      </c>
      <c r="K3214">
        <v>35.6</v>
      </c>
      <c r="L3214">
        <v>273.8</v>
      </c>
      <c r="M3214">
        <v>89</v>
      </c>
      <c r="N3214">
        <v>23.27</v>
      </c>
      <c r="O3214">
        <v>150.19999999999999</v>
      </c>
      <c r="P3214">
        <v>88</v>
      </c>
      <c r="Q3214">
        <v>6.76</v>
      </c>
      <c r="R3214">
        <v>12.8</v>
      </c>
      <c r="S3214">
        <v>1</v>
      </c>
      <c r="T3214">
        <v>3.46</v>
      </c>
      <c r="U3214" t="str">
        <f>IF(Append1[[#This Row],[total_intl_charge]] &lt;= MEDIAN(Append1[total_intl_charge]), "Low", "High")</f>
        <v>High</v>
      </c>
      <c r="V3214">
        <v>0</v>
      </c>
      <c r="W3214" t="s">
        <v>23</v>
      </c>
      <c r="X3214" s="1" t="s">
        <v>23</v>
      </c>
      <c r="Y3214">
        <f>IF(Append1[[#This Row],[churn]]="yes", 1,0)</f>
        <v>0</v>
      </c>
      <c r="Z3214" t="str">
        <f>IF(Append1[[#This Row],[total_eve_charge]]&lt;=15,"Low",
IF(Append1[[#This Row],[total_eve_charge]]&lt;=19,"Medium","High"))</f>
        <v>High</v>
      </c>
      <c r="AA3214" s="1" t="str">
        <f>IF(Append1[[#This Row],[total_day_charge]]&gt;30,"Heavy User",
IF(Append1[[#This Row],[total_eve_charge]]&gt;20,"Evening User",
IF(Append1[[#This Row],[total_night_charge]]&gt;10,"Night User","Low User")))</f>
        <v>Heavy User</v>
      </c>
    </row>
    <row r="3215" spans="1:27" hidden="1" x14ac:dyDescent="0.3">
      <c r="A3215">
        <v>2464</v>
      </c>
      <c r="B3215" s="1" t="s">
        <v>74</v>
      </c>
      <c r="C3215">
        <v>148</v>
      </c>
      <c r="D3215" s="1" t="s">
        <v>22</v>
      </c>
      <c r="E3215" s="1">
        <v>0</v>
      </c>
      <c r="F3215" s="1" t="s">
        <v>23</v>
      </c>
      <c r="G3215">
        <v>0</v>
      </c>
      <c r="H3215" t="str">
        <f>IF(Append1[[#This Row],[number_vmail_messages]]&lt;=10, "Low",
IF(Append1[[#This Row],[number_vmail_messages]]&lt;=25, "Medium", "High"))</f>
        <v>Low</v>
      </c>
      <c r="I3215">
        <v>279.3</v>
      </c>
      <c r="J3215">
        <v>104</v>
      </c>
      <c r="K3215">
        <v>47.48</v>
      </c>
      <c r="L3215">
        <v>201.6</v>
      </c>
      <c r="M3215">
        <v>87</v>
      </c>
      <c r="N3215">
        <v>17.14</v>
      </c>
      <c r="O3215">
        <v>280.8</v>
      </c>
      <c r="P3215">
        <v>99</v>
      </c>
      <c r="Q3215">
        <v>12.64</v>
      </c>
      <c r="R3215">
        <v>7.9</v>
      </c>
      <c r="S3215">
        <v>2</v>
      </c>
      <c r="T3215">
        <v>2.13</v>
      </c>
      <c r="U3215" t="str">
        <f>IF(Append1[[#This Row],[total_intl_charge]] &lt;= MEDIAN(Append1[total_intl_charge]), "Low", "High")</f>
        <v>Low</v>
      </c>
      <c r="V3215">
        <v>2</v>
      </c>
      <c r="W3215" t="s">
        <v>24</v>
      </c>
      <c r="X3215" s="1" t="s">
        <v>23</v>
      </c>
      <c r="Y3215">
        <f>IF(Append1[[#This Row],[churn]]="yes", 1,0)</f>
        <v>1</v>
      </c>
      <c r="Z3215" t="str">
        <f>IF(Append1[[#This Row],[total_eve_charge]]&lt;=15,"Low",
IF(Append1[[#This Row],[total_eve_charge]]&lt;=19,"Medium","High"))</f>
        <v>Medium</v>
      </c>
      <c r="AA3215" s="1" t="str">
        <f>IF(Append1[[#This Row],[total_day_charge]]&gt;30,"Heavy User",
IF(Append1[[#This Row],[total_eve_charge]]&gt;20,"Evening User",
IF(Append1[[#This Row],[total_night_charge]]&gt;10,"Night User","Low User")))</f>
        <v>Heavy User</v>
      </c>
    </row>
    <row r="3216" spans="1:27" hidden="1" x14ac:dyDescent="0.3">
      <c r="A3216">
        <v>2465</v>
      </c>
      <c r="B3216" s="1" t="s">
        <v>58</v>
      </c>
      <c r="C3216">
        <v>127</v>
      </c>
      <c r="D3216" s="1" t="s">
        <v>22</v>
      </c>
      <c r="E3216" s="1">
        <v>1</v>
      </c>
      <c r="F3216" s="1" t="s">
        <v>23</v>
      </c>
      <c r="G3216">
        <v>0</v>
      </c>
      <c r="H3216" t="str">
        <f>IF(Append1[[#This Row],[number_vmail_messages]]&lt;=10, "Low",
IF(Append1[[#This Row],[number_vmail_messages]]&lt;=25, "Medium", "High"))</f>
        <v>Low</v>
      </c>
      <c r="I3216">
        <v>256.5</v>
      </c>
      <c r="J3216">
        <v>87</v>
      </c>
      <c r="K3216">
        <v>43.61</v>
      </c>
      <c r="L3216">
        <v>222.1</v>
      </c>
      <c r="M3216">
        <v>101</v>
      </c>
      <c r="N3216">
        <v>18.88</v>
      </c>
      <c r="O3216">
        <v>156.69999999999999</v>
      </c>
      <c r="P3216">
        <v>122</v>
      </c>
      <c r="Q3216">
        <v>7.05</v>
      </c>
      <c r="R3216">
        <v>13</v>
      </c>
      <c r="S3216">
        <v>3</v>
      </c>
      <c r="T3216">
        <v>3.51</v>
      </c>
      <c r="U3216" t="str">
        <f>IF(Append1[[#This Row],[total_intl_charge]] &lt;= MEDIAN(Append1[total_intl_charge]), "Low", "High")</f>
        <v>High</v>
      </c>
      <c r="V3216">
        <v>1</v>
      </c>
      <c r="W3216" t="s">
        <v>23</v>
      </c>
      <c r="X3216" s="1" t="s">
        <v>24</v>
      </c>
      <c r="Y3216">
        <f>IF(Append1[[#This Row],[churn]]="yes", 1,0)</f>
        <v>0</v>
      </c>
      <c r="Z3216" t="str">
        <f>IF(Append1[[#This Row],[total_eve_charge]]&lt;=15,"Low",
IF(Append1[[#This Row],[total_eve_charge]]&lt;=19,"Medium","High"))</f>
        <v>Medium</v>
      </c>
      <c r="AA3216" s="1" t="str">
        <f>IF(Append1[[#This Row],[total_day_charge]]&gt;30,"Heavy User",
IF(Append1[[#This Row],[total_eve_charge]]&gt;20,"Evening User",
IF(Append1[[#This Row],[total_night_charge]]&gt;10,"Night User","Low User")))</f>
        <v>Heavy User</v>
      </c>
    </row>
    <row r="3217" spans="1:27" hidden="1" x14ac:dyDescent="0.3">
      <c r="A3217">
        <v>2466</v>
      </c>
      <c r="B3217" s="1" t="s">
        <v>36</v>
      </c>
      <c r="C3217">
        <v>151</v>
      </c>
      <c r="D3217" s="1" t="s">
        <v>22</v>
      </c>
      <c r="E3217" s="1">
        <v>0</v>
      </c>
      <c r="F3217" s="1" t="s">
        <v>23</v>
      </c>
      <c r="G3217">
        <v>0</v>
      </c>
      <c r="H3217" t="str">
        <f>IF(Append1[[#This Row],[number_vmail_messages]]&lt;=10, "Low",
IF(Append1[[#This Row],[number_vmail_messages]]&lt;=25, "Medium", "High"))</f>
        <v>Low</v>
      </c>
      <c r="I3217">
        <v>170.2</v>
      </c>
      <c r="J3217">
        <v>89</v>
      </c>
      <c r="K3217">
        <v>28.93</v>
      </c>
      <c r="L3217">
        <v>187.5</v>
      </c>
      <c r="M3217">
        <v>83</v>
      </c>
      <c r="N3217">
        <v>15.94</v>
      </c>
      <c r="O3217">
        <v>119.5</v>
      </c>
      <c r="P3217">
        <v>100</v>
      </c>
      <c r="Q3217">
        <v>5.38</v>
      </c>
      <c r="R3217">
        <v>4.3</v>
      </c>
      <c r="S3217">
        <v>3</v>
      </c>
      <c r="T3217">
        <v>1.1599999999999999</v>
      </c>
      <c r="U3217" t="str">
        <f>IF(Append1[[#This Row],[total_intl_charge]] &lt;= MEDIAN(Append1[total_intl_charge]), "Low", "High")</f>
        <v>Low</v>
      </c>
      <c r="V3217">
        <v>0</v>
      </c>
      <c r="W3217" t="s">
        <v>23</v>
      </c>
      <c r="X3217" s="1" t="s">
        <v>23</v>
      </c>
      <c r="Y3217">
        <f>IF(Append1[[#This Row],[churn]]="yes", 1,0)</f>
        <v>0</v>
      </c>
      <c r="Z3217" t="str">
        <f>IF(Append1[[#This Row],[total_eve_charge]]&lt;=15,"Low",
IF(Append1[[#This Row],[total_eve_charge]]&lt;=19,"Medium","High"))</f>
        <v>Medium</v>
      </c>
      <c r="AA3217" s="1" t="str">
        <f>IF(Append1[[#This Row],[total_day_charge]]&gt;30,"Heavy User",
IF(Append1[[#This Row],[total_eve_charge]]&gt;20,"Evening User",
IF(Append1[[#This Row],[total_night_charge]]&gt;10,"Night User","Low User")))</f>
        <v>Low User</v>
      </c>
    </row>
    <row r="3218" spans="1:27" hidden="1" x14ac:dyDescent="0.3">
      <c r="A3218">
        <v>2467</v>
      </c>
      <c r="B3218" s="1" t="s">
        <v>66</v>
      </c>
      <c r="C3218">
        <v>185</v>
      </c>
      <c r="D3218" s="1" t="s">
        <v>32</v>
      </c>
      <c r="E3218" s="1">
        <v>0</v>
      </c>
      <c r="F3218" s="1" t="s">
        <v>23</v>
      </c>
      <c r="G3218">
        <v>0</v>
      </c>
      <c r="H3218" t="str">
        <f>IF(Append1[[#This Row],[number_vmail_messages]]&lt;=10, "Low",
IF(Append1[[#This Row],[number_vmail_messages]]&lt;=25, "Medium", "High"))</f>
        <v>Low</v>
      </c>
      <c r="I3218">
        <v>139.6</v>
      </c>
      <c r="J3218">
        <v>92</v>
      </c>
      <c r="K3218">
        <v>23.73</v>
      </c>
      <c r="L3218">
        <v>250.2</v>
      </c>
      <c r="M3218">
        <v>115</v>
      </c>
      <c r="N3218">
        <v>21.27</v>
      </c>
      <c r="O3218">
        <v>158.1</v>
      </c>
      <c r="P3218">
        <v>79</v>
      </c>
      <c r="Q3218">
        <v>7.11</v>
      </c>
      <c r="R3218">
        <v>10.8</v>
      </c>
      <c r="S3218">
        <v>4</v>
      </c>
      <c r="T3218">
        <v>2.92</v>
      </c>
      <c r="U3218" t="str">
        <f>IF(Append1[[#This Row],[total_intl_charge]] &lt;= MEDIAN(Append1[total_intl_charge]), "Low", "High")</f>
        <v>High</v>
      </c>
      <c r="V3218">
        <v>1</v>
      </c>
      <c r="W3218" t="s">
        <v>23</v>
      </c>
      <c r="X3218" s="1" t="s">
        <v>23</v>
      </c>
      <c r="Y3218">
        <f>IF(Append1[[#This Row],[churn]]="yes", 1,0)</f>
        <v>0</v>
      </c>
      <c r="Z3218" t="str">
        <f>IF(Append1[[#This Row],[total_eve_charge]]&lt;=15,"Low",
IF(Append1[[#This Row],[total_eve_charge]]&lt;=19,"Medium","High"))</f>
        <v>High</v>
      </c>
      <c r="AA3218" s="1" t="str">
        <f>IF(Append1[[#This Row],[total_day_charge]]&gt;30,"Heavy User",
IF(Append1[[#This Row],[total_eve_charge]]&gt;20,"Evening User",
IF(Append1[[#This Row],[total_night_charge]]&gt;10,"Night User","Low User")))</f>
        <v>Evening User</v>
      </c>
    </row>
    <row r="3219" spans="1:27" x14ac:dyDescent="0.3">
      <c r="A3219">
        <v>2468</v>
      </c>
      <c r="B3219" s="1" t="s">
        <v>21</v>
      </c>
      <c r="C3219">
        <v>65</v>
      </c>
      <c r="D3219" s="1" t="s">
        <v>22</v>
      </c>
      <c r="E3219" s="1">
        <v>0</v>
      </c>
      <c r="F3219" s="1" t="s">
        <v>24</v>
      </c>
      <c r="G3219">
        <v>34</v>
      </c>
      <c r="H3219" t="str">
        <f>IF(Append1[[#This Row],[number_vmail_messages]]&lt;=10, "Low",
IF(Append1[[#This Row],[number_vmail_messages]]&lt;=25, "Medium", "High"))</f>
        <v>High</v>
      </c>
      <c r="I3219">
        <v>208.8</v>
      </c>
      <c r="J3219">
        <v>119</v>
      </c>
      <c r="K3219">
        <v>35.5</v>
      </c>
      <c r="L3219">
        <v>142.1</v>
      </c>
      <c r="M3219">
        <v>106</v>
      </c>
      <c r="N3219">
        <v>12.08</v>
      </c>
      <c r="O3219">
        <v>214.6</v>
      </c>
      <c r="P3219">
        <v>87</v>
      </c>
      <c r="Q3219">
        <v>9.66</v>
      </c>
      <c r="R3219">
        <v>12.5</v>
      </c>
      <c r="S3219">
        <v>4</v>
      </c>
      <c r="T3219">
        <v>3.38</v>
      </c>
      <c r="U3219" t="str">
        <f>IF(Append1[[#This Row],[total_intl_charge]] &lt;= MEDIAN(Append1[total_intl_charge]), "Low", "High")</f>
        <v>High</v>
      </c>
      <c r="V3219">
        <v>4</v>
      </c>
      <c r="W3219" t="s">
        <v>23</v>
      </c>
      <c r="X3219" s="1" t="s">
        <v>23</v>
      </c>
      <c r="Y3219">
        <f>IF(Append1[[#This Row],[churn]]="yes", 1,0)</f>
        <v>0</v>
      </c>
      <c r="Z3219" t="str">
        <f>IF(Append1[[#This Row],[total_eve_charge]]&lt;=15,"Low",
IF(Append1[[#This Row],[total_eve_charge]]&lt;=19,"Medium","High"))</f>
        <v>Low</v>
      </c>
      <c r="AA3219" s="1" t="str">
        <f>IF(Append1[[#This Row],[total_day_charge]]&gt;30,"Heavy User",
IF(Append1[[#This Row],[total_eve_charge]]&gt;20,"Evening User",
IF(Append1[[#This Row],[total_night_charge]]&gt;10,"Night User","Low User")))</f>
        <v>Heavy User</v>
      </c>
    </row>
    <row r="3220" spans="1:27" hidden="1" x14ac:dyDescent="0.3">
      <c r="A3220">
        <v>2469</v>
      </c>
      <c r="B3220" s="1" t="s">
        <v>36</v>
      </c>
      <c r="C3220">
        <v>58</v>
      </c>
      <c r="D3220" s="1" t="s">
        <v>26</v>
      </c>
      <c r="E3220" s="1">
        <v>0</v>
      </c>
      <c r="F3220" s="1" t="s">
        <v>23</v>
      </c>
      <c r="G3220">
        <v>0</v>
      </c>
      <c r="H3220" t="str">
        <f>IF(Append1[[#This Row],[number_vmail_messages]]&lt;=10, "Low",
IF(Append1[[#This Row],[number_vmail_messages]]&lt;=25, "Medium", "High"))</f>
        <v>Low</v>
      </c>
      <c r="I3220">
        <v>210.1</v>
      </c>
      <c r="J3220">
        <v>126</v>
      </c>
      <c r="K3220">
        <v>35.72</v>
      </c>
      <c r="L3220">
        <v>248.9</v>
      </c>
      <c r="M3220">
        <v>108</v>
      </c>
      <c r="N3220">
        <v>21.16</v>
      </c>
      <c r="O3220">
        <v>158.6</v>
      </c>
      <c r="P3220">
        <v>88</v>
      </c>
      <c r="Q3220">
        <v>7.14</v>
      </c>
      <c r="R3220">
        <v>14.4</v>
      </c>
      <c r="S3220">
        <v>2</v>
      </c>
      <c r="T3220">
        <v>3.89</v>
      </c>
      <c r="U3220" t="str">
        <f>IF(Append1[[#This Row],[total_intl_charge]] &lt;= MEDIAN(Append1[total_intl_charge]), "Low", "High")</f>
        <v>High</v>
      </c>
      <c r="V3220">
        <v>4</v>
      </c>
      <c r="W3220" t="s">
        <v>23</v>
      </c>
      <c r="X3220" s="1" t="s">
        <v>23</v>
      </c>
      <c r="Y3220">
        <f>IF(Append1[[#This Row],[churn]]="yes", 1,0)</f>
        <v>0</v>
      </c>
      <c r="Z3220" t="str">
        <f>IF(Append1[[#This Row],[total_eve_charge]]&lt;=15,"Low",
IF(Append1[[#This Row],[total_eve_charge]]&lt;=19,"Medium","High"))</f>
        <v>High</v>
      </c>
      <c r="AA3220" s="1" t="str">
        <f>IF(Append1[[#This Row],[total_day_charge]]&gt;30,"Heavy User",
IF(Append1[[#This Row],[total_eve_charge]]&gt;20,"Evening User",
IF(Append1[[#This Row],[total_night_charge]]&gt;10,"Night User","Low User")))</f>
        <v>Heavy User</v>
      </c>
    </row>
    <row r="3221" spans="1:27" hidden="1" x14ac:dyDescent="0.3">
      <c r="A3221">
        <v>2470</v>
      </c>
      <c r="B3221" s="1" t="s">
        <v>48</v>
      </c>
      <c r="C3221">
        <v>44</v>
      </c>
      <c r="D3221" s="1" t="s">
        <v>22</v>
      </c>
      <c r="E3221" s="1">
        <v>0</v>
      </c>
      <c r="F3221" s="1" t="s">
        <v>23</v>
      </c>
      <c r="G3221">
        <v>0</v>
      </c>
      <c r="H3221" t="str">
        <f>IF(Append1[[#This Row],[number_vmail_messages]]&lt;=10, "Low",
IF(Append1[[#This Row],[number_vmail_messages]]&lt;=25, "Medium", "High"))</f>
        <v>Low</v>
      </c>
      <c r="I3221">
        <v>202.6</v>
      </c>
      <c r="J3221">
        <v>89</v>
      </c>
      <c r="K3221">
        <v>34.44</v>
      </c>
      <c r="L3221">
        <v>163</v>
      </c>
      <c r="M3221">
        <v>96</v>
      </c>
      <c r="N3221">
        <v>13.86</v>
      </c>
      <c r="O3221">
        <v>268.10000000000002</v>
      </c>
      <c r="P3221">
        <v>151</v>
      </c>
      <c r="Q3221">
        <v>12.06</v>
      </c>
      <c r="R3221">
        <v>8.3000000000000007</v>
      </c>
      <c r="S3221">
        <v>3</v>
      </c>
      <c r="T3221">
        <v>2.2400000000000002</v>
      </c>
      <c r="U3221" t="str">
        <f>IF(Append1[[#This Row],[total_intl_charge]] &lt;= MEDIAN(Append1[total_intl_charge]), "Low", "High")</f>
        <v>Low</v>
      </c>
      <c r="V3221">
        <v>0</v>
      </c>
      <c r="W3221" t="s">
        <v>23</v>
      </c>
      <c r="X3221" s="1" t="s">
        <v>23</v>
      </c>
      <c r="Y3221">
        <f>IF(Append1[[#This Row],[churn]]="yes", 1,0)</f>
        <v>0</v>
      </c>
      <c r="Z3221" t="str">
        <f>IF(Append1[[#This Row],[total_eve_charge]]&lt;=15,"Low",
IF(Append1[[#This Row],[total_eve_charge]]&lt;=19,"Medium","High"))</f>
        <v>Low</v>
      </c>
      <c r="AA3221" s="1" t="str">
        <f>IF(Append1[[#This Row],[total_day_charge]]&gt;30,"Heavy User",
IF(Append1[[#This Row],[total_eve_charge]]&gt;20,"Evening User",
IF(Append1[[#This Row],[total_night_charge]]&gt;10,"Night User","Low User")))</f>
        <v>Heavy User</v>
      </c>
    </row>
    <row r="3222" spans="1:27" hidden="1" x14ac:dyDescent="0.3">
      <c r="A3222">
        <v>2471</v>
      </c>
      <c r="B3222" s="1" t="s">
        <v>42</v>
      </c>
      <c r="C3222">
        <v>58</v>
      </c>
      <c r="D3222" s="1" t="s">
        <v>32</v>
      </c>
      <c r="E3222" s="1">
        <v>0</v>
      </c>
      <c r="F3222" s="1" t="s">
        <v>23</v>
      </c>
      <c r="G3222">
        <v>0</v>
      </c>
      <c r="H3222" t="str">
        <f>IF(Append1[[#This Row],[number_vmail_messages]]&lt;=10, "Low",
IF(Append1[[#This Row],[number_vmail_messages]]&lt;=25, "Medium", "High"))</f>
        <v>Low</v>
      </c>
      <c r="I3222">
        <v>174.4</v>
      </c>
      <c r="J3222">
        <v>112</v>
      </c>
      <c r="K3222">
        <v>29.65</v>
      </c>
      <c r="L3222">
        <v>265.8</v>
      </c>
      <c r="M3222">
        <v>122</v>
      </c>
      <c r="N3222">
        <v>22.59</v>
      </c>
      <c r="O3222">
        <v>182.4</v>
      </c>
      <c r="P3222">
        <v>87</v>
      </c>
      <c r="Q3222">
        <v>8.2100000000000009</v>
      </c>
      <c r="R3222">
        <v>0</v>
      </c>
      <c r="S3222">
        <v>0</v>
      </c>
      <c r="T3222">
        <v>0</v>
      </c>
      <c r="U3222" t="str">
        <f>IF(Append1[[#This Row],[total_intl_charge]] &lt;= MEDIAN(Append1[total_intl_charge]), "Low", "High")</f>
        <v>Low</v>
      </c>
      <c r="V3222">
        <v>4</v>
      </c>
      <c r="W3222" t="s">
        <v>23</v>
      </c>
      <c r="X3222" s="1" t="s">
        <v>23</v>
      </c>
      <c r="Y3222">
        <f>IF(Append1[[#This Row],[churn]]="yes", 1,0)</f>
        <v>0</v>
      </c>
      <c r="Z3222" t="str">
        <f>IF(Append1[[#This Row],[total_eve_charge]]&lt;=15,"Low",
IF(Append1[[#This Row],[total_eve_charge]]&lt;=19,"Medium","High"))</f>
        <v>High</v>
      </c>
      <c r="AA3222" s="1" t="str">
        <f>IF(Append1[[#This Row],[total_day_charge]]&gt;30,"Heavy User",
IF(Append1[[#This Row],[total_eve_charge]]&gt;20,"Evening User",
IF(Append1[[#This Row],[total_night_charge]]&gt;10,"Night User","Low User")))</f>
        <v>Evening User</v>
      </c>
    </row>
    <row r="3223" spans="1:27" hidden="1" x14ac:dyDescent="0.3">
      <c r="A3223">
        <v>2472</v>
      </c>
      <c r="B3223" s="1" t="s">
        <v>48</v>
      </c>
      <c r="C3223">
        <v>108</v>
      </c>
      <c r="D3223" s="1" t="s">
        <v>22</v>
      </c>
      <c r="E3223" s="1">
        <v>0</v>
      </c>
      <c r="F3223" s="1" t="s">
        <v>23</v>
      </c>
      <c r="G3223">
        <v>0</v>
      </c>
      <c r="H3223" t="str">
        <f>IF(Append1[[#This Row],[number_vmail_messages]]&lt;=10, "Low",
IF(Append1[[#This Row],[number_vmail_messages]]&lt;=25, "Medium", "High"))</f>
        <v>Low</v>
      </c>
      <c r="I3223">
        <v>210.6</v>
      </c>
      <c r="J3223">
        <v>117</v>
      </c>
      <c r="K3223">
        <v>35.799999999999997</v>
      </c>
      <c r="L3223">
        <v>164.2</v>
      </c>
      <c r="M3223">
        <v>103</v>
      </c>
      <c r="N3223">
        <v>13.96</v>
      </c>
      <c r="O3223">
        <v>201.4</v>
      </c>
      <c r="P3223">
        <v>68</v>
      </c>
      <c r="Q3223">
        <v>9.06</v>
      </c>
      <c r="R3223">
        <v>9.4</v>
      </c>
      <c r="S3223">
        <v>5</v>
      </c>
      <c r="T3223">
        <v>2.54</v>
      </c>
      <c r="U3223" t="str">
        <f>IF(Append1[[#This Row],[total_intl_charge]] &lt;= MEDIAN(Append1[total_intl_charge]), "Low", "High")</f>
        <v>Low</v>
      </c>
      <c r="V3223">
        <v>0</v>
      </c>
      <c r="W3223" t="s">
        <v>23</v>
      </c>
      <c r="X3223" s="1" t="s">
        <v>23</v>
      </c>
      <c r="Y3223">
        <f>IF(Append1[[#This Row],[churn]]="yes", 1,0)</f>
        <v>0</v>
      </c>
      <c r="Z3223" t="str">
        <f>IF(Append1[[#This Row],[total_eve_charge]]&lt;=15,"Low",
IF(Append1[[#This Row],[total_eve_charge]]&lt;=19,"Medium","High"))</f>
        <v>Low</v>
      </c>
      <c r="AA3223" s="1" t="str">
        <f>IF(Append1[[#This Row],[total_day_charge]]&gt;30,"Heavy User",
IF(Append1[[#This Row],[total_eve_charge]]&gt;20,"Evening User",
IF(Append1[[#This Row],[total_night_charge]]&gt;10,"Night User","Low User")))</f>
        <v>Heavy User</v>
      </c>
    </row>
    <row r="3224" spans="1:27" hidden="1" x14ac:dyDescent="0.3">
      <c r="A3224">
        <v>2473</v>
      </c>
      <c r="B3224" s="1" t="s">
        <v>38</v>
      </c>
      <c r="C3224">
        <v>132</v>
      </c>
      <c r="D3224" s="1" t="s">
        <v>26</v>
      </c>
      <c r="E3224" s="1">
        <v>0</v>
      </c>
      <c r="F3224" s="1" t="s">
        <v>23</v>
      </c>
      <c r="G3224">
        <v>0</v>
      </c>
      <c r="H3224" t="str">
        <f>IF(Append1[[#This Row],[number_vmail_messages]]&lt;=10, "Low",
IF(Append1[[#This Row],[number_vmail_messages]]&lt;=25, "Medium", "High"))</f>
        <v>Low</v>
      </c>
      <c r="I3224">
        <v>121.5</v>
      </c>
      <c r="J3224">
        <v>88</v>
      </c>
      <c r="K3224">
        <v>20.66</v>
      </c>
      <c r="L3224">
        <v>253</v>
      </c>
      <c r="M3224">
        <v>124</v>
      </c>
      <c r="N3224">
        <v>21.51</v>
      </c>
      <c r="O3224">
        <v>195.7</v>
      </c>
      <c r="P3224">
        <v>120</v>
      </c>
      <c r="Q3224">
        <v>8.81</v>
      </c>
      <c r="R3224">
        <v>10.7</v>
      </c>
      <c r="S3224">
        <v>4</v>
      </c>
      <c r="T3224">
        <v>2.89</v>
      </c>
      <c r="U3224" t="str">
        <f>IF(Append1[[#This Row],[total_intl_charge]] &lt;= MEDIAN(Append1[total_intl_charge]), "Low", "High")</f>
        <v>High</v>
      </c>
      <c r="V3224">
        <v>1</v>
      </c>
      <c r="W3224" t="s">
        <v>23</v>
      </c>
      <c r="X3224" s="1" t="s">
        <v>23</v>
      </c>
      <c r="Y3224">
        <f>IF(Append1[[#This Row],[churn]]="yes", 1,0)</f>
        <v>0</v>
      </c>
      <c r="Z3224" t="str">
        <f>IF(Append1[[#This Row],[total_eve_charge]]&lt;=15,"Low",
IF(Append1[[#This Row],[total_eve_charge]]&lt;=19,"Medium","High"))</f>
        <v>High</v>
      </c>
      <c r="AA3224" s="1" t="str">
        <f>IF(Append1[[#This Row],[total_day_charge]]&gt;30,"Heavy User",
IF(Append1[[#This Row],[total_eve_charge]]&gt;20,"Evening User",
IF(Append1[[#This Row],[total_night_charge]]&gt;10,"Night User","Low User")))</f>
        <v>Evening User</v>
      </c>
    </row>
    <row r="3225" spans="1:27" hidden="1" x14ac:dyDescent="0.3">
      <c r="A3225">
        <v>2474</v>
      </c>
      <c r="B3225" s="1" t="s">
        <v>29</v>
      </c>
      <c r="C3225">
        <v>80</v>
      </c>
      <c r="D3225" s="1" t="s">
        <v>22</v>
      </c>
      <c r="E3225" s="1">
        <v>0</v>
      </c>
      <c r="F3225" s="1" t="s">
        <v>23</v>
      </c>
      <c r="G3225">
        <v>0</v>
      </c>
      <c r="H3225" t="str">
        <f>IF(Append1[[#This Row],[number_vmail_messages]]&lt;=10, "Low",
IF(Append1[[#This Row],[number_vmail_messages]]&lt;=25, "Medium", "High"))</f>
        <v>Low</v>
      </c>
      <c r="I3225">
        <v>127.8</v>
      </c>
      <c r="J3225">
        <v>67</v>
      </c>
      <c r="K3225">
        <v>21.73</v>
      </c>
      <c r="L3225">
        <v>181.6</v>
      </c>
      <c r="M3225">
        <v>112</v>
      </c>
      <c r="N3225">
        <v>15.44</v>
      </c>
      <c r="O3225">
        <v>197.3</v>
      </c>
      <c r="P3225">
        <v>63</v>
      </c>
      <c r="Q3225">
        <v>8.8800000000000008</v>
      </c>
      <c r="R3225">
        <v>15.9</v>
      </c>
      <c r="S3225">
        <v>2</v>
      </c>
      <c r="T3225">
        <v>4.29</v>
      </c>
      <c r="U3225" t="str">
        <f>IF(Append1[[#This Row],[total_intl_charge]] &lt;= MEDIAN(Append1[total_intl_charge]), "Low", "High")</f>
        <v>High</v>
      </c>
      <c r="V3225">
        <v>2</v>
      </c>
      <c r="W3225" t="s">
        <v>23</v>
      </c>
      <c r="X3225" s="1" t="s">
        <v>23</v>
      </c>
      <c r="Y3225">
        <f>IF(Append1[[#This Row],[churn]]="yes", 1,0)</f>
        <v>0</v>
      </c>
      <c r="Z3225" t="str">
        <f>IF(Append1[[#This Row],[total_eve_charge]]&lt;=15,"Low",
IF(Append1[[#This Row],[total_eve_charge]]&lt;=19,"Medium","High"))</f>
        <v>Medium</v>
      </c>
      <c r="AA3225" s="1" t="str">
        <f>IF(Append1[[#This Row],[total_day_charge]]&gt;30,"Heavy User",
IF(Append1[[#This Row],[total_eve_charge]]&gt;20,"Evening User",
IF(Append1[[#This Row],[total_night_charge]]&gt;10,"Night User","Low User")))</f>
        <v>Low User</v>
      </c>
    </row>
    <row r="3226" spans="1:27" hidden="1" x14ac:dyDescent="0.3">
      <c r="A3226">
        <v>2475</v>
      </c>
      <c r="B3226" s="1" t="s">
        <v>67</v>
      </c>
      <c r="C3226">
        <v>162</v>
      </c>
      <c r="D3226" s="1" t="s">
        <v>22</v>
      </c>
      <c r="E3226" s="1">
        <v>0</v>
      </c>
      <c r="F3226" s="1" t="s">
        <v>23</v>
      </c>
      <c r="G3226">
        <v>0</v>
      </c>
      <c r="H3226" t="str">
        <f>IF(Append1[[#This Row],[number_vmail_messages]]&lt;=10, "Low",
IF(Append1[[#This Row],[number_vmail_messages]]&lt;=25, "Medium", "High"))</f>
        <v>Low</v>
      </c>
      <c r="I3226">
        <v>135.19999999999999</v>
      </c>
      <c r="J3226">
        <v>98</v>
      </c>
      <c r="K3226">
        <v>22.98</v>
      </c>
      <c r="L3226">
        <v>242</v>
      </c>
      <c r="M3226">
        <v>107</v>
      </c>
      <c r="N3226">
        <v>20.57</v>
      </c>
      <c r="O3226">
        <v>246.9</v>
      </c>
      <c r="P3226">
        <v>96</v>
      </c>
      <c r="Q3226">
        <v>11.11</v>
      </c>
      <c r="R3226">
        <v>10.199999999999999</v>
      </c>
      <c r="S3226">
        <v>2</v>
      </c>
      <c r="T3226">
        <v>2.75</v>
      </c>
      <c r="U3226" t="str">
        <f>IF(Append1[[#This Row],[total_intl_charge]] &lt;= MEDIAN(Append1[total_intl_charge]), "Low", "High")</f>
        <v>Low</v>
      </c>
      <c r="V3226">
        <v>2</v>
      </c>
      <c r="W3226" t="s">
        <v>23</v>
      </c>
      <c r="X3226" s="1" t="s">
        <v>23</v>
      </c>
      <c r="Y3226">
        <f>IF(Append1[[#This Row],[churn]]="yes", 1,0)</f>
        <v>0</v>
      </c>
      <c r="Z3226" t="str">
        <f>IF(Append1[[#This Row],[total_eve_charge]]&lt;=15,"Low",
IF(Append1[[#This Row],[total_eve_charge]]&lt;=19,"Medium","High"))</f>
        <v>High</v>
      </c>
      <c r="AA3226" s="1" t="str">
        <f>IF(Append1[[#This Row],[total_day_charge]]&gt;30,"Heavy User",
IF(Append1[[#This Row],[total_eve_charge]]&gt;20,"Evening User",
IF(Append1[[#This Row],[total_night_charge]]&gt;10,"Night User","Low User")))</f>
        <v>Evening User</v>
      </c>
    </row>
    <row r="3227" spans="1:27" hidden="1" x14ac:dyDescent="0.3">
      <c r="A3227">
        <v>2476</v>
      </c>
      <c r="B3227" s="1" t="s">
        <v>76</v>
      </c>
      <c r="C3227">
        <v>110</v>
      </c>
      <c r="D3227" s="1" t="s">
        <v>26</v>
      </c>
      <c r="E3227" s="1">
        <v>0</v>
      </c>
      <c r="F3227" s="1" t="s">
        <v>23</v>
      </c>
      <c r="G3227">
        <v>0</v>
      </c>
      <c r="H3227" t="str">
        <f>IF(Append1[[#This Row],[number_vmail_messages]]&lt;=10, "Low",
IF(Append1[[#This Row],[number_vmail_messages]]&lt;=25, "Medium", "High"))</f>
        <v>Low</v>
      </c>
      <c r="I3227">
        <v>99.4</v>
      </c>
      <c r="J3227">
        <v>62</v>
      </c>
      <c r="K3227">
        <v>16.899999999999999</v>
      </c>
      <c r="L3227">
        <v>275</v>
      </c>
      <c r="M3227">
        <v>86</v>
      </c>
      <c r="N3227">
        <v>23.38</v>
      </c>
      <c r="O3227">
        <v>212.1</v>
      </c>
      <c r="P3227">
        <v>94</v>
      </c>
      <c r="Q3227">
        <v>9.5399999999999991</v>
      </c>
      <c r="R3227">
        <v>16.7</v>
      </c>
      <c r="S3227">
        <v>3</v>
      </c>
      <c r="T3227">
        <v>4.51</v>
      </c>
      <c r="U3227" t="str">
        <f>IF(Append1[[#This Row],[total_intl_charge]] &lt;= MEDIAN(Append1[total_intl_charge]), "Low", "High")</f>
        <v>High</v>
      </c>
      <c r="V3227">
        <v>2</v>
      </c>
      <c r="W3227" t="s">
        <v>23</v>
      </c>
      <c r="X3227" s="1" t="s">
        <v>23</v>
      </c>
      <c r="Y3227">
        <f>IF(Append1[[#This Row],[churn]]="yes", 1,0)</f>
        <v>0</v>
      </c>
      <c r="Z3227" t="str">
        <f>IF(Append1[[#This Row],[total_eve_charge]]&lt;=15,"Low",
IF(Append1[[#This Row],[total_eve_charge]]&lt;=19,"Medium","High"))</f>
        <v>High</v>
      </c>
      <c r="AA3227" s="1" t="str">
        <f>IF(Append1[[#This Row],[total_day_charge]]&gt;30,"Heavy User",
IF(Append1[[#This Row],[total_eve_charge]]&gt;20,"Evening User",
IF(Append1[[#This Row],[total_night_charge]]&gt;10,"Night User","Low User")))</f>
        <v>Evening User</v>
      </c>
    </row>
    <row r="3228" spans="1:27" hidden="1" x14ac:dyDescent="0.3">
      <c r="A3228">
        <v>2477</v>
      </c>
      <c r="B3228" s="1" t="s">
        <v>47</v>
      </c>
      <c r="C3228">
        <v>96</v>
      </c>
      <c r="D3228" s="1" t="s">
        <v>22</v>
      </c>
      <c r="E3228" s="1">
        <v>0</v>
      </c>
      <c r="F3228" s="1" t="s">
        <v>23</v>
      </c>
      <c r="G3228">
        <v>0</v>
      </c>
      <c r="H3228" t="str">
        <f>IF(Append1[[#This Row],[number_vmail_messages]]&lt;=10, "Low",
IF(Append1[[#This Row],[number_vmail_messages]]&lt;=25, "Medium", "High"))</f>
        <v>Low</v>
      </c>
      <c r="I3228">
        <v>276.89999999999998</v>
      </c>
      <c r="J3228">
        <v>105</v>
      </c>
      <c r="K3228">
        <v>47.07</v>
      </c>
      <c r="L3228">
        <v>246.9</v>
      </c>
      <c r="M3228">
        <v>94</v>
      </c>
      <c r="N3228">
        <v>20.99</v>
      </c>
      <c r="O3228">
        <v>254.4</v>
      </c>
      <c r="P3228">
        <v>107</v>
      </c>
      <c r="Q3228">
        <v>11.45</v>
      </c>
      <c r="R3228">
        <v>10.3</v>
      </c>
      <c r="S3228">
        <v>3</v>
      </c>
      <c r="T3228">
        <v>2.78</v>
      </c>
      <c r="U3228" t="str">
        <f>IF(Append1[[#This Row],[total_intl_charge]] &lt;= MEDIAN(Append1[total_intl_charge]), "Low", "High")</f>
        <v>Low</v>
      </c>
      <c r="V3228">
        <v>1</v>
      </c>
      <c r="W3228" t="s">
        <v>24</v>
      </c>
      <c r="X3228" s="1" t="s">
        <v>23</v>
      </c>
      <c r="Y3228">
        <f>IF(Append1[[#This Row],[churn]]="yes", 1,0)</f>
        <v>1</v>
      </c>
      <c r="Z3228" t="str">
        <f>IF(Append1[[#This Row],[total_eve_charge]]&lt;=15,"Low",
IF(Append1[[#This Row],[total_eve_charge]]&lt;=19,"Medium","High"))</f>
        <v>High</v>
      </c>
      <c r="AA3228" s="1" t="str">
        <f>IF(Append1[[#This Row],[total_day_charge]]&gt;30,"Heavy User",
IF(Append1[[#This Row],[total_eve_charge]]&gt;20,"Evening User",
IF(Append1[[#This Row],[total_night_charge]]&gt;10,"Night User","Low User")))</f>
        <v>Heavy User</v>
      </c>
    </row>
    <row r="3229" spans="1:27" hidden="1" x14ac:dyDescent="0.3">
      <c r="A3229">
        <v>2478</v>
      </c>
      <c r="B3229" s="1" t="s">
        <v>57</v>
      </c>
      <c r="C3229">
        <v>72</v>
      </c>
      <c r="D3229" s="1" t="s">
        <v>26</v>
      </c>
      <c r="E3229" s="1">
        <v>0</v>
      </c>
      <c r="F3229" s="1" t="s">
        <v>23</v>
      </c>
      <c r="G3229">
        <v>0</v>
      </c>
      <c r="H3229" t="str">
        <f>IF(Append1[[#This Row],[number_vmail_messages]]&lt;=10, "Low",
IF(Append1[[#This Row],[number_vmail_messages]]&lt;=25, "Medium", "High"))</f>
        <v>Low</v>
      </c>
      <c r="I3229">
        <v>287.39999999999998</v>
      </c>
      <c r="J3229">
        <v>116</v>
      </c>
      <c r="K3229">
        <v>48.86</v>
      </c>
      <c r="L3229">
        <v>235.3</v>
      </c>
      <c r="M3229">
        <v>126</v>
      </c>
      <c r="N3229">
        <v>20</v>
      </c>
      <c r="O3229">
        <v>292.10000000000002</v>
      </c>
      <c r="P3229">
        <v>114</v>
      </c>
      <c r="Q3229">
        <v>13.14</v>
      </c>
      <c r="R3229">
        <v>5</v>
      </c>
      <c r="S3229">
        <v>3</v>
      </c>
      <c r="T3229">
        <v>1.35</v>
      </c>
      <c r="U3229" t="str">
        <f>IF(Append1[[#This Row],[total_intl_charge]] &lt;= MEDIAN(Append1[total_intl_charge]), "Low", "High")</f>
        <v>Low</v>
      </c>
      <c r="V3229">
        <v>4</v>
      </c>
      <c r="W3229" t="s">
        <v>24</v>
      </c>
      <c r="X3229" s="1" t="s">
        <v>23</v>
      </c>
      <c r="Y3229">
        <f>IF(Append1[[#This Row],[churn]]="yes", 1,0)</f>
        <v>1</v>
      </c>
      <c r="Z3229" t="str">
        <f>IF(Append1[[#This Row],[total_eve_charge]]&lt;=15,"Low",
IF(Append1[[#This Row],[total_eve_charge]]&lt;=19,"Medium","High"))</f>
        <v>High</v>
      </c>
      <c r="AA3229" s="1" t="str">
        <f>IF(Append1[[#This Row],[total_day_charge]]&gt;30,"Heavy User",
IF(Append1[[#This Row],[total_eve_charge]]&gt;20,"Evening User",
IF(Append1[[#This Row],[total_night_charge]]&gt;10,"Night User","Low User")))</f>
        <v>Heavy User</v>
      </c>
    </row>
    <row r="3230" spans="1:27" x14ac:dyDescent="0.3">
      <c r="A3230">
        <v>2479</v>
      </c>
      <c r="B3230" s="1" t="s">
        <v>39</v>
      </c>
      <c r="C3230">
        <v>125</v>
      </c>
      <c r="D3230" s="1" t="s">
        <v>32</v>
      </c>
      <c r="E3230" s="1">
        <v>0</v>
      </c>
      <c r="F3230" s="1" t="s">
        <v>24</v>
      </c>
      <c r="G3230">
        <v>23</v>
      </c>
      <c r="H3230" t="str">
        <f>IF(Append1[[#This Row],[number_vmail_messages]]&lt;=10, "Low",
IF(Append1[[#This Row],[number_vmail_messages]]&lt;=25, "Medium", "High"))</f>
        <v>Medium</v>
      </c>
      <c r="I3230">
        <v>120.5</v>
      </c>
      <c r="J3230">
        <v>104</v>
      </c>
      <c r="K3230">
        <v>20.49</v>
      </c>
      <c r="L3230">
        <v>227.8</v>
      </c>
      <c r="M3230">
        <v>115</v>
      </c>
      <c r="N3230">
        <v>19.36</v>
      </c>
      <c r="O3230">
        <v>158.5</v>
      </c>
      <c r="P3230">
        <v>100</v>
      </c>
      <c r="Q3230">
        <v>7.13</v>
      </c>
      <c r="R3230">
        <v>10.199999999999999</v>
      </c>
      <c r="S3230">
        <v>3</v>
      </c>
      <c r="T3230">
        <v>2.75</v>
      </c>
      <c r="U3230" t="str">
        <f>IF(Append1[[#This Row],[total_intl_charge]] &lt;= MEDIAN(Append1[total_intl_charge]), "Low", "High")</f>
        <v>Low</v>
      </c>
      <c r="V3230">
        <v>1</v>
      </c>
      <c r="W3230" t="s">
        <v>23</v>
      </c>
      <c r="X3230" s="1" t="s">
        <v>23</v>
      </c>
      <c r="Y3230">
        <f>IF(Append1[[#This Row],[churn]]="yes", 1,0)</f>
        <v>0</v>
      </c>
      <c r="Z3230" t="str">
        <f>IF(Append1[[#This Row],[total_eve_charge]]&lt;=15,"Low",
IF(Append1[[#This Row],[total_eve_charge]]&lt;=19,"Medium","High"))</f>
        <v>High</v>
      </c>
      <c r="AA3230" s="1" t="str">
        <f>IF(Append1[[#This Row],[total_day_charge]]&gt;30,"Heavy User",
IF(Append1[[#This Row],[total_eve_charge]]&gt;20,"Evening User",
IF(Append1[[#This Row],[total_night_charge]]&gt;10,"Night User","Low User")))</f>
        <v>Low User</v>
      </c>
    </row>
    <row r="3231" spans="1:27" hidden="1" x14ac:dyDescent="0.3">
      <c r="A3231">
        <v>2480</v>
      </c>
      <c r="B3231" s="1" t="s">
        <v>69</v>
      </c>
      <c r="C3231">
        <v>170</v>
      </c>
      <c r="D3231" s="1" t="s">
        <v>26</v>
      </c>
      <c r="E3231" s="1">
        <v>0</v>
      </c>
      <c r="F3231" s="1" t="s">
        <v>23</v>
      </c>
      <c r="G3231">
        <v>0</v>
      </c>
      <c r="H3231" t="str">
        <f>IF(Append1[[#This Row],[number_vmail_messages]]&lt;=10, "Low",
IF(Append1[[#This Row],[number_vmail_messages]]&lt;=25, "Medium", "High"))</f>
        <v>Low</v>
      </c>
      <c r="I3231">
        <v>184.1</v>
      </c>
      <c r="J3231">
        <v>106</v>
      </c>
      <c r="K3231">
        <v>31.3</v>
      </c>
      <c r="L3231">
        <v>204.9</v>
      </c>
      <c r="M3231">
        <v>70</v>
      </c>
      <c r="N3231">
        <v>17.420000000000002</v>
      </c>
      <c r="O3231">
        <v>224.3</v>
      </c>
      <c r="P3231">
        <v>133</v>
      </c>
      <c r="Q3231">
        <v>10.09</v>
      </c>
      <c r="R3231">
        <v>9.8000000000000007</v>
      </c>
      <c r="S3231">
        <v>3</v>
      </c>
      <c r="T3231">
        <v>2.65</v>
      </c>
      <c r="U3231" t="str">
        <f>IF(Append1[[#This Row],[total_intl_charge]] &lt;= MEDIAN(Append1[total_intl_charge]), "Low", "High")</f>
        <v>Low</v>
      </c>
      <c r="V3231">
        <v>2</v>
      </c>
      <c r="W3231" t="s">
        <v>23</v>
      </c>
      <c r="X3231" s="1" t="s">
        <v>23</v>
      </c>
      <c r="Y3231">
        <f>IF(Append1[[#This Row],[churn]]="yes", 1,0)</f>
        <v>0</v>
      </c>
      <c r="Z3231" t="str">
        <f>IF(Append1[[#This Row],[total_eve_charge]]&lt;=15,"Low",
IF(Append1[[#This Row],[total_eve_charge]]&lt;=19,"Medium","High"))</f>
        <v>Medium</v>
      </c>
      <c r="AA3231" s="1" t="str">
        <f>IF(Append1[[#This Row],[total_day_charge]]&gt;30,"Heavy User",
IF(Append1[[#This Row],[total_eve_charge]]&gt;20,"Evening User",
IF(Append1[[#This Row],[total_night_charge]]&gt;10,"Night User","Low User")))</f>
        <v>Heavy User</v>
      </c>
    </row>
    <row r="3232" spans="1:27" hidden="1" x14ac:dyDescent="0.3">
      <c r="A3232">
        <v>2481</v>
      </c>
      <c r="B3232" s="1" t="s">
        <v>41</v>
      </c>
      <c r="C3232">
        <v>71</v>
      </c>
      <c r="D3232" s="1" t="s">
        <v>26</v>
      </c>
      <c r="E3232" s="1">
        <v>0</v>
      </c>
      <c r="F3232" s="1" t="s">
        <v>23</v>
      </c>
      <c r="G3232">
        <v>0</v>
      </c>
      <c r="H3232" t="str">
        <f>IF(Append1[[#This Row],[number_vmail_messages]]&lt;=10, "Low",
IF(Append1[[#This Row],[number_vmail_messages]]&lt;=25, "Medium", "High"))</f>
        <v>Low</v>
      </c>
      <c r="I3232">
        <v>185</v>
      </c>
      <c r="J3232">
        <v>84</v>
      </c>
      <c r="K3232">
        <v>31.45</v>
      </c>
      <c r="L3232">
        <v>232.5</v>
      </c>
      <c r="M3232">
        <v>129</v>
      </c>
      <c r="N3232">
        <v>19.760000000000002</v>
      </c>
      <c r="O3232">
        <v>191.1</v>
      </c>
      <c r="P3232">
        <v>82</v>
      </c>
      <c r="Q3232">
        <v>8.6</v>
      </c>
      <c r="R3232">
        <v>14.9</v>
      </c>
      <c r="S3232">
        <v>4</v>
      </c>
      <c r="T3232">
        <v>4.0199999999999996</v>
      </c>
      <c r="U3232" t="str">
        <f>IF(Append1[[#This Row],[total_intl_charge]] &lt;= MEDIAN(Append1[total_intl_charge]), "Low", "High")</f>
        <v>High</v>
      </c>
      <c r="V3232">
        <v>3</v>
      </c>
      <c r="W3232" t="s">
        <v>23</v>
      </c>
      <c r="X3232" s="1" t="s">
        <v>23</v>
      </c>
      <c r="Y3232">
        <f>IF(Append1[[#This Row],[churn]]="yes", 1,0)</f>
        <v>0</v>
      </c>
      <c r="Z3232" t="str">
        <f>IF(Append1[[#This Row],[total_eve_charge]]&lt;=15,"Low",
IF(Append1[[#This Row],[total_eve_charge]]&lt;=19,"Medium","High"))</f>
        <v>High</v>
      </c>
      <c r="AA3232" s="1" t="str">
        <f>IF(Append1[[#This Row],[total_day_charge]]&gt;30,"Heavy User",
IF(Append1[[#This Row],[total_eve_charge]]&gt;20,"Evening User",
IF(Append1[[#This Row],[total_night_charge]]&gt;10,"Night User","Low User")))</f>
        <v>Heavy User</v>
      </c>
    </row>
    <row r="3233" spans="1:27" hidden="1" x14ac:dyDescent="0.3">
      <c r="A3233">
        <v>2482</v>
      </c>
      <c r="B3233" s="1" t="s">
        <v>49</v>
      </c>
      <c r="C3233">
        <v>124</v>
      </c>
      <c r="D3233" s="1" t="s">
        <v>22</v>
      </c>
      <c r="E3233" s="1">
        <v>0</v>
      </c>
      <c r="F3233" s="1" t="s">
        <v>23</v>
      </c>
      <c r="G3233">
        <v>0</v>
      </c>
      <c r="H3233" t="str">
        <f>IF(Append1[[#This Row],[number_vmail_messages]]&lt;=10, "Low",
IF(Append1[[#This Row],[number_vmail_messages]]&lt;=25, "Medium", "High"))</f>
        <v>Low</v>
      </c>
      <c r="I3233">
        <v>160.9</v>
      </c>
      <c r="J3233">
        <v>109</v>
      </c>
      <c r="K3233">
        <v>27.35</v>
      </c>
      <c r="L3233">
        <v>144.19999999999999</v>
      </c>
      <c r="M3233">
        <v>152</v>
      </c>
      <c r="N3233">
        <v>12.26</v>
      </c>
      <c r="O3233">
        <v>120.4</v>
      </c>
      <c r="P3233">
        <v>97</v>
      </c>
      <c r="Q3233">
        <v>5.42</v>
      </c>
      <c r="R3233">
        <v>12.9</v>
      </c>
      <c r="S3233">
        <v>12</v>
      </c>
      <c r="T3233">
        <v>3.48</v>
      </c>
      <c r="U3233" t="str">
        <f>IF(Append1[[#This Row],[total_intl_charge]] &lt;= MEDIAN(Append1[total_intl_charge]), "Low", "High")</f>
        <v>High</v>
      </c>
      <c r="V3233">
        <v>1</v>
      </c>
      <c r="W3233" t="s">
        <v>23</v>
      </c>
      <c r="X3233" s="1" t="s">
        <v>23</v>
      </c>
      <c r="Y3233">
        <f>IF(Append1[[#This Row],[churn]]="yes", 1,0)</f>
        <v>0</v>
      </c>
      <c r="Z3233" t="str">
        <f>IF(Append1[[#This Row],[total_eve_charge]]&lt;=15,"Low",
IF(Append1[[#This Row],[total_eve_charge]]&lt;=19,"Medium","High"))</f>
        <v>Low</v>
      </c>
      <c r="AA3233" s="1" t="str">
        <f>IF(Append1[[#This Row],[total_day_charge]]&gt;30,"Heavy User",
IF(Append1[[#This Row],[total_eve_charge]]&gt;20,"Evening User",
IF(Append1[[#This Row],[total_night_charge]]&gt;10,"Night User","Low User")))</f>
        <v>Low User</v>
      </c>
    </row>
    <row r="3234" spans="1:27" hidden="1" x14ac:dyDescent="0.3">
      <c r="A3234">
        <v>2483</v>
      </c>
      <c r="B3234" s="1" t="s">
        <v>48</v>
      </c>
      <c r="C3234">
        <v>97</v>
      </c>
      <c r="D3234" s="1" t="s">
        <v>22</v>
      </c>
      <c r="E3234" s="1">
        <v>0</v>
      </c>
      <c r="F3234" s="1" t="s">
        <v>23</v>
      </c>
      <c r="G3234">
        <v>0</v>
      </c>
      <c r="H3234" t="str">
        <f>IF(Append1[[#This Row],[number_vmail_messages]]&lt;=10, "Low",
IF(Append1[[#This Row],[number_vmail_messages]]&lt;=25, "Medium", "High"))</f>
        <v>Low</v>
      </c>
      <c r="I3234">
        <v>209.2</v>
      </c>
      <c r="J3234">
        <v>134</v>
      </c>
      <c r="K3234">
        <v>35.56</v>
      </c>
      <c r="L3234">
        <v>0</v>
      </c>
      <c r="M3234">
        <v>0</v>
      </c>
      <c r="N3234">
        <v>0</v>
      </c>
      <c r="O3234">
        <v>175.4</v>
      </c>
      <c r="P3234">
        <v>94</v>
      </c>
      <c r="Q3234">
        <v>7.89</v>
      </c>
      <c r="R3234">
        <v>11.8</v>
      </c>
      <c r="S3234">
        <v>6</v>
      </c>
      <c r="T3234">
        <v>3.19</v>
      </c>
      <c r="U3234" t="str">
        <f>IF(Append1[[#This Row],[total_intl_charge]] &lt;= MEDIAN(Append1[total_intl_charge]), "Low", "High")</f>
        <v>High</v>
      </c>
      <c r="V3234">
        <v>1</v>
      </c>
      <c r="W3234" t="s">
        <v>23</v>
      </c>
      <c r="X3234" s="1" t="s">
        <v>23</v>
      </c>
      <c r="Y3234">
        <f>IF(Append1[[#This Row],[churn]]="yes", 1,0)</f>
        <v>0</v>
      </c>
      <c r="Z3234" t="str">
        <f>IF(Append1[[#This Row],[total_eve_charge]]&lt;=15,"Low",
IF(Append1[[#This Row],[total_eve_charge]]&lt;=19,"Medium","High"))</f>
        <v>Low</v>
      </c>
      <c r="AA3234" s="1" t="str">
        <f>IF(Append1[[#This Row],[total_day_charge]]&gt;30,"Heavy User",
IF(Append1[[#This Row],[total_eve_charge]]&gt;20,"Evening User",
IF(Append1[[#This Row],[total_night_charge]]&gt;10,"Night User","Low User")))</f>
        <v>Heavy User</v>
      </c>
    </row>
    <row r="3235" spans="1:27" hidden="1" x14ac:dyDescent="0.3">
      <c r="A3235">
        <v>2484</v>
      </c>
      <c r="B3235" s="1" t="s">
        <v>30</v>
      </c>
      <c r="C3235">
        <v>98</v>
      </c>
      <c r="D3235" s="1" t="s">
        <v>26</v>
      </c>
      <c r="E3235" s="1">
        <v>1</v>
      </c>
      <c r="F3235" s="1" t="s">
        <v>23</v>
      </c>
      <c r="G3235">
        <v>0</v>
      </c>
      <c r="H3235" t="str">
        <f>IF(Append1[[#This Row],[number_vmail_messages]]&lt;=10, "Low",
IF(Append1[[#This Row],[number_vmail_messages]]&lt;=25, "Medium", "High"))</f>
        <v>Low</v>
      </c>
      <c r="I3235">
        <v>158.4</v>
      </c>
      <c r="J3235">
        <v>71</v>
      </c>
      <c r="K3235">
        <v>26.93</v>
      </c>
      <c r="L3235">
        <v>306.60000000000002</v>
      </c>
      <c r="M3235">
        <v>66</v>
      </c>
      <c r="N3235">
        <v>26.06</v>
      </c>
      <c r="O3235">
        <v>144.19999999999999</v>
      </c>
      <c r="P3235">
        <v>93</v>
      </c>
      <c r="Q3235">
        <v>6.49</v>
      </c>
      <c r="R3235">
        <v>2.1</v>
      </c>
      <c r="S3235">
        <v>4</v>
      </c>
      <c r="T3235">
        <v>0.56999999999999995</v>
      </c>
      <c r="U3235" t="str">
        <f>IF(Append1[[#This Row],[total_intl_charge]] &lt;= MEDIAN(Append1[total_intl_charge]), "Low", "High")</f>
        <v>Low</v>
      </c>
      <c r="V3235">
        <v>1</v>
      </c>
      <c r="W3235" t="s">
        <v>23</v>
      </c>
      <c r="X3235" s="1" t="s">
        <v>24</v>
      </c>
      <c r="Y3235">
        <f>IF(Append1[[#This Row],[churn]]="yes", 1,0)</f>
        <v>0</v>
      </c>
      <c r="Z3235" t="str">
        <f>IF(Append1[[#This Row],[total_eve_charge]]&lt;=15,"Low",
IF(Append1[[#This Row],[total_eve_charge]]&lt;=19,"Medium","High"))</f>
        <v>High</v>
      </c>
      <c r="AA3235" s="1" t="str">
        <f>IF(Append1[[#This Row],[total_day_charge]]&gt;30,"Heavy User",
IF(Append1[[#This Row],[total_eve_charge]]&gt;20,"Evening User",
IF(Append1[[#This Row],[total_night_charge]]&gt;10,"Night User","Low User")))</f>
        <v>Evening User</v>
      </c>
    </row>
    <row r="3236" spans="1:27" hidden="1" x14ac:dyDescent="0.3">
      <c r="A3236">
        <v>2485</v>
      </c>
      <c r="B3236" s="1" t="s">
        <v>69</v>
      </c>
      <c r="C3236">
        <v>24</v>
      </c>
      <c r="D3236" s="1" t="s">
        <v>32</v>
      </c>
      <c r="E3236" s="1">
        <v>0</v>
      </c>
      <c r="F3236" s="1" t="s">
        <v>23</v>
      </c>
      <c r="G3236">
        <v>0</v>
      </c>
      <c r="H3236" t="str">
        <f>IF(Append1[[#This Row],[number_vmail_messages]]&lt;=10, "Low",
IF(Append1[[#This Row],[number_vmail_messages]]&lt;=25, "Medium", "High"))</f>
        <v>Low</v>
      </c>
      <c r="I3236">
        <v>149</v>
      </c>
      <c r="J3236">
        <v>73</v>
      </c>
      <c r="K3236">
        <v>25.33</v>
      </c>
      <c r="L3236">
        <v>131</v>
      </c>
      <c r="M3236">
        <v>81</v>
      </c>
      <c r="N3236">
        <v>11.14</v>
      </c>
      <c r="O3236">
        <v>238.6</v>
      </c>
      <c r="P3236">
        <v>69</v>
      </c>
      <c r="Q3236">
        <v>10.74</v>
      </c>
      <c r="R3236">
        <v>8.6</v>
      </c>
      <c r="S3236">
        <v>3</v>
      </c>
      <c r="T3236">
        <v>2.3199999999999998</v>
      </c>
      <c r="U3236" t="str">
        <f>IF(Append1[[#This Row],[total_intl_charge]] &lt;= MEDIAN(Append1[total_intl_charge]), "Low", "High")</f>
        <v>Low</v>
      </c>
      <c r="V3236">
        <v>2</v>
      </c>
      <c r="W3236" t="s">
        <v>24</v>
      </c>
      <c r="X3236" s="1" t="s">
        <v>23</v>
      </c>
      <c r="Y3236">
        <f>IF(Append1[[#This Row],[churn]]="yes", 1,0)</f>
        <v>1</v>
      </c>
      <c r="Z3236" t="str">
        <f>IF(Append1[[#This Row],[total_eve_charge]]&lt;=15,"Low",
IF(Append1[[#This Row],[total_eve_charge]]&lt;=19,"Medium","High"))</f>
        <v>Low</v>
      </c>
      <c r="AA3236" s="1" t="str">
        <f>IF(Append1[[#This Row],[total_day_charge]]&gt;30,"Heavy User",
IF(Append1[[#This Row],[total_eve_charge]]&gt;20,"Evening User",
IF(Append1[[#This Row],[total_night_charge]]&gt;10,"Night User","Low User")))</f>
        <v>Night User</v>
      </c>
    </row>
    <row r="3237" spans="1:27" hidden="1" x14ac:dyDescent="0.3">
      <c r="A3237">
        <v>2486</v>
      </c>
      <c r="B3237" s="1" t="s">
        <v>69</v>
      </c>
      <c r="C3237">
        <v>136</v>
      </c>
      <c r="D3237" s="1" t="s">
        <v>26</v>
      </c>
      <c r="E3237" s="1">
        <v>0</v>
      </c>
      <c r="F3237" s="1" t="s">
        <v>23</v>
      </c>
      <c r="G3237">
        <v>0</v>
      </c>
      <c r="H3237" t="str">
        <f>IF(Append1[[#This Row],[number_vmail_messages]]&lt;=10, "Low",
IF(Append1[[#This Row],[number_vmail_messages]]&lt;=25, "Medium", "High"))</f>
        <v>Low</v>
      </c>
      <c r="I3237">
        <v>204.5</v>
      </c>
      <c r="J3237">
        <v>63</v>
      </c>
      <c r="K3237">
        <v>34.770000000000003</v>
      </c>
      <c r="L3237">
        <v>208.8</v>
      </c>
      <c r="M3237">
        <v>95</v>
      </c>
      <c r="N3237">
        <v>17.75</v>
      </c>
      <c r="O3237">
        <v>224</v>
      </c>
      <c r="P3237">
        <v>119</v>
      </c>
      <c r="Q3237">
        <v>10.08</v>
      </c>
      <c r="R3237">
        <v>9.8000000000000007</v>
      </c>
      <c r="S3237">
        <v>2</v>
      </c>
      <c r="T3237">
        <v>2.65</v>
      </c>
      <c r="U3237" t="str">
        <f>IF(Append1[[#This Row],[total_intl_charge]] &lt;= MEDIAN(Append1[total_intl_charge]), "Low", "High")</f>
        <v>Low</v>
      </c>
      <c r="V3237">
        <v>0</v>
      </c>
      <c r="W3237" t="s">
        <v>23</v>
      </c>
      <c r="X3237" s="1" t="s">
        <v>23</v>
      </c>
      <c r="Y3237">
        <f>IF(Append1[[#This Row],[churn]]="yes", 1,0)</f>
        <v>0</v>
      </c>
      <c r="Z3237" t="str">
        <f>IF(Append1[[#This Row],[total_eve_charge]]&lt;=15,"Low",
IF(Append1[[#This Row],[total_eve_charge]]&lt;=19,"Medium","High"))</f>
        <v>Medium</v>
      </c>
      <c r="AA3237" s="1" t="str">
        <f>IF(Append1[[#This Row],[total_day_charge]]&gt;30,"Heavy User",
IF(Append1[[#This Row],[total_eve_charge]]&gt;20,"Evening User",
IF(Append1[[#This Row],[total_night_charge]]&gt;10,"Night User","Low User")))</f>
        <v>Heavy User</v>
      </c>
    </row>
    <row r="3238" spans="1:27" hidden="1" x14ac:dyDescent="0.3">
      <c r="A3238">
        <v>2487</v>
      </c>
      <c r="B3238" s="1" t="s">
        <v>50</v>
      </c>
      <c r="C3238">
        <v>44</v>
      </c>
      <c r="D3238" s="1" t="s">
        <v>32</v>
      </c>
      <c r="E3238" s="1">
        <v>0</v>
      </c>
      <c r="F3238" s="1" t="s">
        <v>23</v>
      </c>
      <c r="G3238">
        <v>0</v>
      </c>
      <c r="H3238" t="str">
        <f>IF(Append1[[#This Row],[number_vmail_messages]]&lt;=10, "Low",
IF(Append1[[#This Row],[number_vmail_messages]]&lt;=25, "Medium", "High"))</f>
        <v>Low</v>
      </c>
      <c r="I3238">
        <v>288.8</v>
      </c>
      <c r="J3238">
        <v>86</v>
      </c>
      <c r="K3238">
        <v>49.1</v>
      </c>
      <c r="L3238">
        <v>175.9</v>
      </c>
      <c r="M3238">
        <v>87</v>
      </c>
      <c r="N3238">
        <v>14.95</v>
      </c>
      <c r="O3238">
        <v>215.4</v>
      </c>
      <c r="P3238">
        <v>106</v>
      </c>
      <c r="Q3238">
        <v>9.69</v>
      </c>
      <c r="R3238">
        <v>9.5</v>
      </c>
      <c r="S3238">
        <v>2</v>
      </c>
      <c r="T3238">
        <v>2.57</v>
      </c>
      <c r="U3238" t="str">
        <f>IF(Append1[[#This Row],[total_intl_charge]] &lt;= MEDIAN(Append1[total_intl_charge]), "Low", "High")</f>
        <v>Low</v>
      </c>
      <c r="V3238">
        <v>0</v>
      </c>
      <c r="W3238" t="s">
        <v>24</v>
      </c>
      <c r="X3238" s="1" t="s">
        <v>23</v>
      </c>
      <c r="Y3238">
        <f>IF(Append1[[#This Row],[churn]]="yes", 1,0)</f>
        <v>1</v>
      </c>
      <c r="Z3238" t="str">
        <f>IF(Append1[[#This Row],[total_eve_charge]]&lt;=15,"Low",
IF(Append1[[#This Row],[total_eve_charge]]&lt;=19,"Medium","High"))</f>
        <v>Low</v>
      </c>
      <c r="AA3238" s="1" t="str">
        <f>IF(Append1[[#This Row],[total_day_charge]]&gt;30,"Heavy User",
IF(Append1[[#This Row],[total_eve_charge]]&gt;20,"Evening User",
IF(Append1[[#This Row],[total_night_charge]]&gt;10,"Night User","Low User")))</f>
        <v>Heavy User</v>
      </c>
    </row>
    <row r="3239" spans="1:27" x14ac:dyDescent="0.3">
      <c r="A3239">
        <v>2488</v>
      </c>
      <c r="B3239" s="1" t="s">
        <v>76</v>
      </c>
      <c r="C3239">
        <v>96</v>
      </c>
      <c r="D3239" s="1" t="s">
        <v>22</v>
      </c>
      <c r="E3239" s="1">
        <v>0</v>
      </c>
      <c r="F3239" s="1" t="s">
        <v>24</v>
      </c>
      <c r="G3239">
        <v>40</v>
      </c>
      <c r="H3239" t="str">
        <f>IF(Append1[[#This Row],[number_vmail_messages]]&lt;=10, "Low",
IF(Append1[[#This Row],[number_vmail_messages]]&lt;=25, "Medium", "High"))</f>
        <v>High</v>
      </c>
      <c r="I3239">
        <v>108.6</v>
      </c>
      <c r="J3239">
        <v>90</v>
      </c>
      <c r="K3239">
        <v>18.46</v>
      </c>
      <c r="L3239">
        <v>206.4</v>
      </c>
      <c r="M3239">
        <v>154</v>
      </c>
      <c r="N3239">
        <v>17.54</v>
      </c>
      <c r="O3239">
        <v>126.3</v>
      </c>
      <c r="P3239">
        <v>118</v>
      </c>
      <c r="Q3239">
        <v>5.68</v>
      </c>
      <c r="R3239">
        <v>13.4</v>
      </c>
      <c r="S3239">
        <v>4</v>
      </c>
      <c r="T3239">
        <v>3.62</v>
      </c>
      <c r="U3239" t="str">
        <f>IF(Append1[[#This Row],[total_intl_charge]] &lt;= MEDIAN(Append1[total_intl_charge]), "Low", "High")</f>
        <v>High</v>
      </c>
      <c r="V3239">
        <v>0</v>
      </c>
      <c r="W3239" t="s">
        <v>23</v>
      </c>
      <c r="X3239" s="1" t="s">
        <v>23</v>
      </c>
      <c r="Y3239">
        <f>IF(Append1[[#This Row],[churn]]="yes", 1,0)</f>
        <v>0</v>
      </c>
      <c r="Z3239" t="str">
        <f>IF(Append1[[#This Row],[total_eve_charge]]&lt;=15,"Low",
IF(Append1[[#This Row],[total_eve_charge]]&lt;=19,"Medium","High"))</f>
        <v>Medium</v>
      </c>
      <c r="AA3239" s="1" t="str">
        <f>IF(Append1[[#This Row],[total_day_charge]]&gt;30,"Heavy User",
IF(Append1[[#This Row],[total_eve_charge]]&gt;20,"Evening User",
IF(Append1[[#This Row],[total_night_charge]]&gt;10,"Night User","Low User")))</f>
        <v>Low User</v>
      </c>
    </row>
    <row r="3240" spans="1:27" hidden="1" x14ac:dyDescent="0.3">
      <c r="A3240">
        <v>2489</v>
      </c>
      <c r="B3240" s="1" t="s">
        <v>29</v>
      </c>
      <c r="C3240">
        <v>31</v>
      </c>
      <c r="D3240" s="1" t="s">
        <v>22</v>
      </c>
      <c r="E3240" s="1">
        <v>0</v>
      </c>
      <c r="F3240" s="1" t="s">
        <v>23</v>
      </c>
      <c r="G3240">
        <v>0</v>
      </c>
      <c r="H3240" t="str">
        <f>IF(Append1[[#This Row],[number_vmail_messages]]&lt;=10, "Low",
IF(Append1[[#This Row],[number_vmail_messages]]&lt;=25, "Medium", "High"))</f>
        <v>Low</v>
      </c>
      <c r="I3240">
        <v>97.5</v>
      </c>
      <c r="J3240">
        <v>129</v>
      </c>
      <c r="K3240">
        <v>16.579999999999998</v>
      </c>
      <c r="L3240">
        <v>260.39999999999998</v>
      </c>
      <c r="M3240">
        <v>78</v>
      </c>
      <c r="N3240">
        <v>22.13</v>
      </c>
      <c r="O3240">
        <v>88.7</v>
      </c>
      <c r="P3240">
        <v>100</v>
      </c>
      <c r="Q3240">
        <v>3.99</v>
      </c>
      <c r="R3240">
        <v>7</v>
      </c>
      <c r="S3240">
        <v>5</v>
      </c>
      <c r="T3240">
        <v>1.89</v>
      </c>
      <c r="U3240" t="str">
        <f>IF(Append1[[#This Row],[total_intl_charge]] &lt;= MEDIAN(Append1[total_intl_charge]), "Low", "High")</f>
        <v>Low</v>
      </c>
      <c r="V3240">
        <v>1</v>
      </c>
      <c r="W3240" t="s">
        <v>23</v>
      </c>
      <c r="X3240" s="1" t="s">
        <v>23</v>
      </c>
      <c r="Y3240">
        <f>IF(Append1[[#This Row],[churn]]="yes", 1,0)</f>
        <v>0</v>
      </c>
      <c r="Z3240" t="str">
        <f>IF(Append1[[#This Row],[total_eve_charge]]&lt;=15,"Low",
IF(Append1[[#This Row],[total_eve_charge]]&lt;=19,"Medium","High"))</f>
        <v>High</v>
      </c>
      <c r="AA3240" s="1" t="str">
        <f>IF(Append1[[#This Row],[total_day_charge]]&gt;30,"Heavy User",
IF(Append1[[#This Row],[total_eve_charge]]&gt;20,"Evening User",
IF(Append1[[#This Row],[total_night_charge]]&gt;10,"Night User","Low User")))</f>
        <v>Evening User</v>
      </c>
    </row>
    <row r="3241" spans="1:27" hidden="1" x14ac:dyDescent="0.3">
      <c r="A3241">
        <v>2490</v>
      </c>
      <c r="B3241" s="1" t="s">
        <v>25</v>
      </c>
      <c r="C3241">
        <v>72</v>
      </c>
      <c r="D3241" s="1" t="s">
        <v>22</v>
      </c>
      <c r="E3241" s="1">
        <v>0</v>
      </c>
      <c r="F3241" s="1" t="s">
        <v>23</v>
      </c>
      <c r="G3241">
        <v>0</v>
      </c>
      <c r="H3241" t="str">
        <f>IF(Append1[[#This Row],[number_vmail_messages]]&lt;=10, "Low",
IF(Append1[[#This Row],[number_vmail_messages]]&lt;=25, "Medium", "High"))</f>
        <v>Low</v>
      </c>
      <c r="I3241">
        <v>166.5</v>
      </c>
      <c r="J3241">
        <v>102</v>
      </c>
      <c r="K3241">
        <v>28.31</v>
      </c>
      <c r="L3241">
        <v>261</v>
      </c>
      <c r="M3241">
        <v>103</v>
      </c>
      <c r="N3241">
        <v>22.19</v>
      </c>
      <c r="O3241">
        <v>262.7</v>
      </c>
      <c r="P3241">
        <v>85</v>
      </c>
      <c r="Q3241">
        <v>11.82</v>
      </c>
      <c r="R3241">
        <v>13.3</v>
      </c>
      <c r="S3241">
        <v>5</v>
      </c>
      <c r="T3241">
        <v>3.59</v>
      </c>
      <c r="U3241" t="str">
        <f>IF(Append1[[#This Row],[total_intl_charge]] &lt;= MEDIAN(Append1[total_intl_charge]), "Low", "High")</f>
        <v>High</v>
      </c>
      <c r="V3241">
        <v>0</v>
      </c>
      <c r="W3241" t="s">
        <v>23</v>
      </c>
      <c r="X3241" s="1" t="s">
        <v>23</v>
      </c>
      <c r="Y3241">
        <f>IF(Append1[[#This Row],[churn]]="yes", 1,0)</f>
        <v>0</v>
      </c>
      <c r="Z3241" t="str">
        <f>IF(Append1[[#This Row],[total_eve_charge]]&lt;=15,"Low",
IF(Append1[[#This Row],[total_eve_charge]]&lt;=19,"Medium","High"))</f>
        <v>High</v>
      </c>
      <c r="AA3241" s="1" t="str">
        <f>IF(Append1[[#This Row],[total_day_charge]]&gt;30,"Heavy User",
IF(Append1[[#This Row],[total_eve_charge]]&gt;20,"Evening User",
IF(Append1[[#This Row],[total_night_charge]]&gt;10,"Night User","Low User")))</f>
        <v>Evening User</v>
      </c>
    </row>
    <row r="3242" spans="1:27" hidden="1" x14ac:dyDescent="0.3">
      <c r="A3242">
        <v>2491</v>
      </c>
      <c r="B3242" s="1" t="s">
        <v>73</v>
      </c>
      <c r="C3242">
        <v>24</v>
      </c>
      <c r="D3242" s="1" t="s">
        <v>22</v>
      </c>
      <c r="E3242" s="1">
        <v>0</v>
      </c>
      <c r="F3242" s="1" t="s">
        <v>23</v>
      </c>
      <c r="G3242">
        <v>0</v>
      </c>
      <c r="H3242" t="str">
        <f>IF(Append1[[#This Row],[number_vmail_messages]]&lt;=10, "Low",
IF(Append1[[#This Row],[number_vmail_messages]]&lt;=25, "Medium", "High"))</f>
        <v>Low</v>
      </c>
      <c r="I3242">
        <v>156.19999999999999</v>
      </c>
      <c r="J3242">
        <v>104</v>
      </c>
      <c r="K3242">
        <v>26.55</v>
      </c>
      <c r="L3242">
        <v>90</v>
      </c>
      <c r="M3242">
        <v>101</v>
      </c>
      <c r="N3242">
        <v>7.65</v>
      </c>
      <c r="O3242">
        <v>205.1</v>
      </c>
      <c r="P3242">
        <v>116</v>
      </c>
      <c r="Q3242">
        <v>9.23</v>
      </c>
      <c r="R3242">
        <v>7.3</v>
      </c>
      <c r="S3242">
        <v>5</v>
      </c>
      <c r="T3242">
        <v>1.97</v>
      </c>
      <c r="U3242" t="str">
        <f>IF(Append1[[#This Row],[total_intl_charge]] &lt;= MEDIAN(Append1[total_intl_charge]), "Low", "High")</f>
        <v>Low</v>
      </c>
      <c r="V3242">
        <v>1</v>
      </c>
      <c r="W3242" t="s">
        <v>23</v>
      </c>
      <c r="X3242" s="1" t="s">
        <v>23</v>
      </c>
      <c r="Y3242">
        <f>IF(Append1[[#This Row],[churn]]="yes", 1,0)</f>
        <v>0</v>
      </c>
      <c r="Z3242" t="str">
        <f>IF(Append1[[#This Row],[total_eve_charge]]&lt;=15,"Low",
IF(Append1[[#This Row],[total_eve_charge]]&lt;=19,"Medium","High"))</f>
        <v>Low</v>
      </c>
      <c r="AA3242" s="1" t="str">
        <f>IF(Append1[[#This Row],[total_day_charge]]&gt;30,"Heavy User",
IF(Append1[[#This Row],[total_eve_charge]]&gt;20,"Evening User",
IF(Append1[[#This Row],[total_night_charge]]&gt;10,"Night User","Low User")))</f>
        <v>Low User</v>
      </c>
    </row>
    <row r="3243" spans="1:27" hidden="1" x14ac:dyDescent="0.3">
      <c r="A3243">
        <v>2492</v>
      </c>
      <c r="B3243" s="1" t="s">
        <v>33</v>
      </c>
      <c r="C3243">
        <v>117</v>
      </c>
      <c r="D3243" s="1" t="s">
        <v>22</v>
      </c>
      <c r="E3243" s="1">
        <v>1</v>
      </c>
      <c r="F3243" s="1" t="s">
        <v>23</v>
      </c>
      <c r="G3243">
        <v>0</v>
      </c>
      <c r="H3243" t="str">
        <f>IF(Append1[[#This Row],[number_vmail_messages]]&lt;=10, "Low",
IF(Append1[[#This Row],[number_vmail_messages]]&lt;=25, "Medium", "High"))</f>
        <v>Low</v>
      </c>
      <c r="I3243">
        <v>287.39999999999998</v>
      </c>
      <c r="J3243">
        <v>118</v>
      </c>
      <c r="K3243">
        <v>48.86</v>
      </c>
      <c r="L3243">
        <v>259.60000000000002</v>
      </c>
      <c r="M3243">
        <v>84</v>
      </c>
      <c r="N3243">
        <v>22.07</v>
      </c>
      <c r="O3243">
        <v>153.19999999999999</v>
      </c>
      <c r="P3243">
        <v>86</v>
      </c>
      <c r="Q3243">
        <v>6.89</v>
      </c>
      <c r="R3243">
        <v>10</v>
      </c>
      <c r="S3243">
        <v>3</v>
      </c>
      <c r="T3243">
        <v>2.7</v>
      </c>
      <c r="U3243" t="str">
        <f>IF(Append1[[#This Row],[total_intl_charge]] &lt;= MEDIAN(Append1[total_intl_charge]), "Low", "High")</f>
        <v>Low</v>
      </c>
      <c r="V3243">
        <v>1</v>
      </c>
      <c r="W3243" t="s">
        <v>24</v>
      </c>
      <c r="X3243" s="1" t="s">
        <v>24</v>
      </c>
      <c r="Y3243">
        <f>IF(Append1[[#This Row],[churn]]="yes", 1,0)</f>
        <v>1</v>
      </c>
      <c r="Z3243" t="str">
        <f>IF(Append1[[#This Row],[total_eve_charge]]&lt;=15,"Low",
IF(Append1[[#This Row],[total_eve_charge]]&lt;=19,"Medium","High"))</f>
        <v>High</v>
      </c>
      <c r="AA3243" s="1" t="str">
        <f>IF(Append1[[#This Row],[total_day_charge]]&gt;30,"Heavy User",
IF(Append1[[#This Row],[total_eve_charge]]&gt;20,"Evening User",
IF(Append1[[#This Row],[total_night_charge]]&gt;10,"Night User","Low User")))</f>
        <v>Heavy User</v>
      </c>
    </row>
    <row r="3244" spans="1:27" x14ac:dyDescent="0.3">
      <c r="A3244">
        <v>2493</v>
      </c>
      <c r="B3244" s="1" t="s">
        <v>21</v>
      </c>
      <c r="C3244">
        <v>137</v>
      </c>
      <c r="D3244" s="1" t="s">
        <v>22</v>
      </c>
      <c r="E3244" s="1">
        <v>0</v>
      </c>
      <c r="F3244" s="1" t="s">
        <v>24</v>
      </c>
      <c r="G3244">
        <v>19</v>
      </c>
      <c r="H3244" t="str">
        <f>IF(Append1[[#This Row],[number_vmail_messages]]&lt;=10, "Low",
IF(Append1[[#This Row],[number_vmail_messages]]&lt;=25, "Medium", "High"))</f>
        <v>Medium</v>
      </c>
      <c r="I3244">
        <v>175.3</v>
      </c>
      <c r="J3244">
        <v>96</v>
      </c>
      <c r="K3244">
        <v>29.8</v>
      </c>
      <c r="L3244">
        <v>241.3</v>
      </c>
      <c r="M3244">
        <v>146</v>
      </c>
      <c r="N3244">
        <v>20.51</v>
      </c>
      <c r="O3244">
        <v>211.4</v>
      </c>
      <c r="P3244">
        <v>109</v>
      </c>
      <c r="Q3244">
        <v>9.51</v>
      </c>
      <c r="R3244">
        <v>7.8</v>
      </c>
      <c r="S3244">
        <v>2</v>
      </c>
      <c r="T3244">
        <v>2.11</v>
      </c>
      <c r="U3244" t="str">
        <f>IF(Append1[[#This Row],[total_intl_charge]] &lt;= MEDIAN(Append1[total_intl_charge]), "Low", "High")</f>
        <v>Low</v>
      </c>
      <c r="V3244">
        <v>0</v>
      </c>
      <c r="W3244" t="s">
        <v>23</v>
      </c>
      <c r="X3244" s="1" t="s">
        <v>23</v>
      </c>
      <c r="Y3244">
        <f>IF(Append1[[#This Row],[churn]]="yes", 1,0)</f>
        <v>0</v>
      </c>
      <c r="Z3244" t="str">
        <f>IF(Append1[[#This Row],[total_eve_charge]]&lt;=15,"Low",
IF(Append1[[#This Row],[total_eve_charge]]&lt;=19,"Medium","High"))</f>
        <v>High</v>
      </c>
      <c r="AA3244" s="1" t="str">
        <f>IF(Append1[[#This Row],[total_day_charge]]&gt;30,"Heavy User",
IF(Append1[[#This Row],[total_eve_charge]]&gt;20,"Evening User",
IF(Append1[[#This Row],[total_night_charge]]&gt;10,"Night User","Low User")))</f>
        <v>Evening User</v>
      </c>
    </row>
    <row r="3245" spans="1:27" hidden="1" x14ac:dyDescent="0.3">
      <c r="A3245">
        <v>2494</v>
      </c>
      <c r="B3245" s="1" t="s">
        <v>53</v>
      </c>
      <c r="C3245">
        <v>136</v>
      </c>
      <c r="D3245" s="1" t="s">
        <v>32</v>
      </c>
      <c r="E3245" s="1">
        <v>0</v>
      </c>
      <c r="F3245" s="1" t="s">
        <v>23</v>
      </c>
      <c r="G3245">
        <v>0</v>
      </c>
      <c r="H3245" t="str">
        <f>IF(Append1[[#This Row],[number_vmail_messages]]&lt;=10, "Low",
IF(Append1[[#This Row],[number_vmail_messages]]&lt;=25, "Medium", "High"))</f>
        <v>Low</v>
      </c>
      <c r="I3245">
        <v>102.1</v>
      </c>
      <c r="J3245">
        <v>75</v>
      </c>
      <c r="K3245">
        <v>17.36</v>
      </c>
      <c r="L3245">
        <v>219.5</v>
      </c>
      <c r="M3245">
        <v>97</v>
      </c>
      <c r="N3245">
        <v>18.66</v>
      </c>
      <c r="O3245">
        <v>73.7</v>
      </c>
      <c r="P3245">
        <v>92</v>
      </c>
      <c r="Q3245">
        <v>3.32</v>
      </c>
      <c r="R3245">
        <v>9.8000000000000007</v>
      </c>
      <c r="S3245">
        <v>5</v>
      </c>
      <c r="T3245">
        <v>2.65</v>
      </c>
      <c r="U3245" t="str">
        <f>IF(Append1[[#This Row],[total_intl_charge]] &lt;= MEDIAN(Append1[total_intl_charge]), "Low", "High")</f>
        <v>Low</v>
      </c>
      <c r="V3245">
        <v>0</v>
      </c>
      <c r="W3245" t="s">
        <v>23</v>
      </c>
      <c r="X3245" s="1" t="s">
        <v>23</v>
      </c>
      <c r="Y3245">
        <f>IF(Append1[[#This Row],[churn]]="yes", 1,0)</f>
        <v>0</v>
      </c>
      <c r="Z3245" t="str">
        <f>IF(Append1[[#This Row],[total_eve_charge]]&lt;=15,"Low",
IF(Append1[[#This Row],[total_eve_charge]]&lt;=19,"Medium","High"))</f>
        <v>Medium</v>
      </c>
      <c r="AA3245" s="1" t="str">
        <f>IF(Append1[[#This Row],[total_day_charge]]&gt;30,"Heavy User",
IF(Append1[[#This Row],[total_eve_charge]]&gt;20,"Evening User",
IF(Append1[[#This Row],[total_night_charge]]&gt;10,"Night User","Low User")))</f>
        <v>Low User</v>
      </c>
    </row>
    <row r="3246" spans="1:27" hidden="1" x14ac:dyDescent="0.3">
      <c r="A3246">
        <v>2495</v>
      </c>
      <c r="B3246" s="1" t="s">
        <v>48</v>
      </c>
      <c r="C3246">
        <v>95</v>
      </c>
      <c r="D3246" s="1" t="s">
        <v>22</v>
      </c>
      <c r="E3246" s="1">
        <v>0</v>
      </c>
      <c r="F3246" s="1" t="s">
        <v>23</v>
      </c>
      <c r="G3246">
        <v>0</v>
      </c>
      <c r="H3246" t="str">
        <f>IF(Append1[[#This Row],[number_vmail_messages]]&lt;=10, "Low",
IF(Append1[[#This Row],[number_vmail_messages]]&lt;=25, "Medium", "High"))</f>
        <v>Low</v>
      </c>
      <c r="I3246">
        <v>157.9</v>
      </c>
      <c r="J3246">
        <v>103</v>
      </c>
      <c r="K3246">
        <v>26.84</v>
      </c>
      <c r="L3246">
        <v>259.60000000000002</v>
      </c>
      <c r="M3246">
        <v>90</v>
      </c>
      <c r="N3246">
        <v>22.07</v>
      </c>
      <c r="O3246">
        <v>230</v>
      </c>
      <c r="P3246">
        <v>117</v>
      </c>
      <c r="Q3246">
        <v>10.35</v>
      </c>
      <c r="R3246">
        <v>14</v>
      </c>
      <c r="S3246">
        <v>2</v>
      </c>
      <c r="T3246">
        <v>3.78</v>
      </c>
      <c r="U3246" t="str">
        <f>IF(Append1[[#This Row],[total_intl_charge]] &lt;= MEDIAN(Append1[total_intl_charge]), "Low", "High")</f>
        <v>High</v>
      </c>
      <c r="V3246">
        <v>0</v>
      </c>
      <c r="W3246" t="s">
        <v>23</v>
      </c>
      <c r="X3246" s="1" t="s">
        <v>23</v>
      </c>
      <c r="Y3246">
        <f>IF(Append1[[#This Row],[churn]]="yes", 1,0)</f>
        <v>0</v>
      </c>
      <c r="Z3246" t="str">
        <f>IF(Append1[[#This Row],[total_eve_charge]]&lt;=15,"Low",
IF(Append1[[#This Row],[total_eve_charge]]&lt;=19,"Medium","High"))</f>
        <v>High</v>
      </c>
      <c r="AA3246" s="1" t="str">
        <f>IF(Append1[[#This Row],[total_day_charge]]&gt;30,"Heavy User",
IF(Append1[[#This Row],[total_eve_charge]]&gt;20,"Evening User",
IF(Append1[[#This Row],[total_night_charge]]&gt;10,"Night User","Low User")))</f>
        <v>Evening User</v>
      </c>
    </row>
    <row r="3247" spans="1:27" x14ac:dyDescent="0.3">
      <c r="A3247">
        <v>2496</v>
      </c>
      <c r="B3247" s="1" t="s">
        <v>64</v>
      </c>
      <c r="C3247">
        <v>82</v>
      </c>
      <c r="D3247" s="1" t="s">
        <v>22</v>
      </c>
      <c r="E3247" s="1">
        <v>0</v>
      </c>
      <c r="F3247" s="1" t="s">
        <v>24</v>
      </c>
      <c r="G3247">
        <v>19</v>
      </c>
      <c r="H3247" t="str">
        <f>IF(Append1[[#This Row],[number_vmail_messages]]&lt;=10, "Low",
IF(Append1[[#This Row],[number_vmail_messages]]&lt;=25, "Medium", "High"))</f>
        <v>Medium</v>
      </c>
      <c r="I3247">
        <v>146.5</v>
      </c>
      <c r="J3247">
        <v>73</v>
      </c>
      <c r="K3247">
        <v>24.91</v>
      </c>
      <c r="L3247">
        <v>246.4</v>
      </c>
      <c r="M3247">
        <v>65</v>
      </c>
      <c r="N3247">
        <v>20.94</v>
      </c>
      <c r="O3247">
        <v>199</v>
      </c>
      <c r="P3247">
        <v>114</v>
      </c>
      <c r="Q3247">
        <v>8.9600000000000009</v>
      </c>
      <c r="R3247">
        <v>4.0999999999999996</v>
      </c>
      <c r="S3247">
        <v>4</v>
      </c>
      <c r="T3247">
        <v>1.1100000000000001</v>
      </c>
      <c r="U3247" t="str">
        <f>IF(Append1[[#This Row],[total_intl_charge]] &lt;= MEDIAN(Append1[total_intl_charge]), "Low", "High")</f>
        <v>Low</v>
      </c>
      <c r="V3247">
        <v>1</v>
      </c>
      <c r="W3247" t="s">
        <v>23</v>
      </c>
      <c r="X3247" s="1" t="s">
        <v>23</v>
      </c>
      <c r="Y3247">
        <f>IF(Append1[[#This Row],[churn]]="yes", 1,0)</f>
        <v>0</v>
      </c>
      <c r="Z3247" t="str">
        <f>IF(Append1[[#This Row],[total_eve_charge]]&lt;=15,"Low",
IF(Append1[[#This Row],[total_eve_charge]]&lt;=19,"Medium","High"))</f>
        <v>High</v>
      </c>
      <c r="AA3247" s="1" t="str">
        <f>IF(Append1[[#This Row],[total_day_charge]]&gt;30,"Heavy User",
IF(Append1[[#This Row],[total_eve_charge]]&gt;20,"Evening User",
IF(Append1[[#This Row],[total_night_charge]]&gt;10,"Night User","Low User")))</f>
        <v>Evening User</v>
      </c>
    </row>
    <row r="3248" spans="1:27" hidden="1" x14ac:dyDescent="0.3">
      <c r="A3248">
        <v>2497</v>
      </c>
      <c r="B3248" s="1" t="s">
        <v>70</v>
      </c>
      <c r="C3248">
        <v>145</v>
      </c>
      <c r="D3248" s="1" t="s">
        <v>22</v>
      </c>
      <c r="E3248" s="1">
        <v>0</v>
      </c>
      <c r="F3248" s="1" t="s">
        <v>23</v>
      </c>
      <c r="G3248">
        <v>0</v>
      </c>
      <c r="H3248" t="str">
        <f>IF(Append1[[#This Row],[number_vmail_messages]]&lt;=10, "Low",
IF(Append1[[#This Row],[number_vmail_messages]]&lt;=25, "Medium", "High"))</f>
        <v>Low</v>
      </c>
      <c r="I3248">
        <v>245.8</v>
      </c>
      <c r="J3248">
        <v>116</v>
      </c>
      <c r="K3248">
        <v>41.79</v>
      </c>
      <c r="L3248">
        <v>286.7</v>
      </c>
      <c r="M3248">
        <v>91</v>
      </c>
      <c r="N3248">
        <v>24.37</v>
      </c>
      <c r="O3248">
        <v>240.7</v>
      </c>
      <c r="P3248">
        <v>115</v>
      </c>
      <c r="Q3248">
        <v>10.83</v>
      </c>
      <c r="R3248">
        <v>9</v>
      </c>
      <c r="S3248">
        <v>13</v>
      </c>
      <c r="T3248">
        <v>2.4300000000000002</v>
      </c>
      <c r="U3248" t="str">
        <f>IF(Append1[[#This Row],[total_intl_charge]] &lt;= MEDIAN(Append1[total_intl_charge]), "Low", "High")</f>
        <v>Low</v>
      </c>
      <c r="V3248">
        <v>1</v>
      </c>
      <c r="W3248" t="s">
        <v>24</v>
      </c>
      <c r="X3248" s="1" t="s">
        <v>23</v>
      </c>
      <c r="Y3248">
        <f>IF(Append1[[#This Row],[churn]]="yes", 1,0)</f>
        <v>1</v>
      </c>
      <c r="Z3248" t="str">
        <f>IF(Append1[[#This Row],[total_eve_charge]]&lt;=15,"Low",
IF(Append1[[#This Row],[total_eve_charge]]&lt;=19,"Medium","High"))</f>
        <v>High</v>
      </c>
      <c r="AA3248" s="1" t="str">
        <f>IF(Append1[[#This Row],[total_day_charge]]&gt;30,"Heavy User",
IF(Append1[[#This Row],[total_eve_charge]]&gt;20,"Evening User",
IF(Append1[[#This Row],[total_night_charge]]&gt;10,"Night User","Low User")))</f>
        <v>Heavy User</v>
      </c>
    </row>
    <row r="3249" spans="1:27" hidden="1" x14ac:dyDescent="0.3">
      <c r="A3249">
        <v>2498</v>
      </c>
      <c r="B3249" s="1" t="s">
        <v>38</v>
      </c>
      <c r="C3249">
        <v>155</v>
      </c>
      <c r="D3249" s="1" t="s">
        <v>32</v>
      </c>
      <c r="E3249" s="1">
        <v>1</v>
      </c>
      <c r="F3249" s="1" t="s">
        <v>23</v>
      </c>
      <c r="G3249">
        <v>0</v>
      </c>
      <c r="H3249" t="str">
        <f>IF(Append1[[#This Row],[number_vmail_messages]]&lt;=10, "Low",
IF(Append1[[#This Row],[number_vmail_messages]]&lt;=25, "Medium", "High"))</f>
        <v>Low</v>
      </c>
      <c r="I3249">
        <v>250.8</v>
      </c>
      <c r="J3249">
        <v>146</v>
      </c>
      <c r="K3249">
        <v>42.64</v>
      </c>
      <c r="L3249">
        <v>152.5</v>
      </c>
      <c r="M3249">
        <v>105</v>
      </c>
      <c r="N3249">
        <v>12.96</v>
      </c>
      <c r="O3249">
        <v>148.1</v>
      </c>
      <c r="P3249">
        <v>104</v>
      </c>
      <c r="Q3249">
        <v>6.66</v>
      </c>
      <c r="R3249">
        <v>10</v>
      </c>
      <c r="S3249">
        <v>5</v>
      </c>
      <c r="T3249">
        <v>2.7</v>
      </c>
      <c r="U3249" t="str">
        <f>IF(Append1[[#This Row],[total_intl_charge]] &lt;= MEDIAN(Append1[total_intl_charge]), "Low", "High")</f>
        <v>Low</v>
      </c>
      <c r="V3249">
        <v>2</v>
      </c>
      <c r="W3249" t="s">
        <v>23</v>
      </c>
      <c r="X3249" s="1" t="s">
        <v>24</v>
      </c>
      <c r="Y3249">
        <f>IF(Append1[[#This Row],[churn]]="yes", 1,0)</f>
        <v>0</v>
      </c>
      <c r="Z3249" t="str">
        <f>IF(Append1[[#This Row],[total_eve_charge]]&lt;=15,"Low",
IF(Append1[[#This Row],[total_eve_charge]]&lt;=19,"Medium","High"))</f>
        <v>Low</v>
      </c>
      <c r="AA3249" s="1" t="str">
        <f>IF(Append1[[#This Row],[total_day_charge]]&gt;30,"Heavy User",
IF(Append1[[#This Row],[total_eve_charge]]&gt;20,"Evening User",
IF(Append1[[#This Row],[total_night_charge]]&gt;10,"Night User","Low User")))</f>
        <v>Heavy User</v>
      </c>
    </row>
    <row r="3250" spans="1:27" hidden="1" x14ac:dyDescent="0.3">
      <c r="A3250">
        <v>2499</v>
      </c>
      <c r="B3250" s="1" t="s">
        <v>40</v>
      </c>
      <c r="C3250">
        <v>53</v>
      </c>
      <c r="D3250" s="1" t="s">
        <v>22</v>
      </c>
      <c r="E3250" s="1">
        <v>0</v>
      </c>
      <c r="F3250" s="1" t="s">
        <v>23</v>
      </c>
      <c r="G3250">
        <v>0</v>
      </c>
      <c r="H3250" t="str">
        <f>IF(Append1[[#This Row],[number_vmail_messages]]&lt;=10, "Low",
IF(Append1[[#This Row],[number_vmail_messages]]&lt;=25, "Medium", "High"))</f>
        <v>Low</v>
      </c>
      <c r="I3250">
        <v>119.7</v>
      </c>
      <c r="J3250">
        <v>113</v>
      </c>
      <c r="K3250">
        <v>20.350000000000001</v>
      </c>
      <c r="L3250">
        <v>189.7</v>
      </c>
      <c r="M3250">
        <v>84</v>
      </c>
      <c r="N3250">
        <v>16.12</v>
      </c>
      <c r="O3250">
        <v>256.2</v>
      </c>
      <c r="P3250">
        <v>108</v>
      </c>
      <c r="Q3250">
        <v>11.53</v>
      </c>
      <c r="R3250">
        <v>12.9</v>
      </c>
      <c r="S3250">
        <v>7</v>
      </c>
      <c r="T3250">
        <v>3.48</v>
      </c>
      <c r="U3250" t="str">
        <f>IF(Append1[[#This Row],[total_intl_charge]] &lt;= MEDIAN(Append1[total_intl_charge]), "Low", "High")</f>
        <v>High</v>
      </c>
      <c r="V3250">
        <v>2</v>
      </c>
      <c r="W3250" t="s">
        <v>23</v>
      </c>
      <c r="X3250" s="1" t="s">
        <v>23</v>
      </c>
      <c r="Y3250">
        <f>IF(Append1[[#This Row],[churn]]="yes", 1,0)</f>
        <v>0</v>
      </c>
      <c r="Z3250" t="str">
        <f>IF(Append1[[#This Row],[total_eve_charge]]&lt;=15,"Low",
IF(Append1[[#This Row],[total_eve_charge]]&lt;=19,"Medium","High"))</f>
        <v>Medium</v>
      </c>
      <c r="AA3250" s="1" t="str">
        <f>IF(Append1[[#This Row],[total_day_charge]]&gt;30,"Heavy User",
IF(Append1[[#This Row],[total_eve_charge]]&gt;20,"Evening User",
IF(Append1[[#This Row],[total_night_charge]]&gt;10,"Night User","Low User")))</f>
        <v>Night User</v>
      </c>
    </row>
    <row r="3251" spans="1:27" hidden="1" x14ac:dyDescent="0.3">
      <c r="A3251">
        <v>2500</v>
      </c>
      <c r="B3251" s="1" t="s">
        <v>36</v>
      </c>
      <c r="C3251">
        <v>123</v>
      </c>
      <c r="D3251" s="1" t="s">
        <v>22</v>
      </c>
      <c r="E3251" s="1">
        <v>0</v>
      </c>
      <c r="F3251" s="1" t="s">
        <v>23</v>
      </c>
      <c r="G3251">
        <v>0</v>
      </c>
      <c r="H3251" t="str">
        <f>IF(Append1[[#This Row],[number_vmail_messages]]&lt;=10, "Low",
IF(Append1[[#This Row],[number_vmail_messages]]&lt;=25, "Medium", "High"))</f>
        <v>Low</v>
      </c>
      <c r="I3251">
        <v>242.2</v>
      </c>
      <c r="J3251">
        <v>87</v>
      </c>
      <c r="K3251">
        <v>41.17</v>
      </c>
      <c r="L3251">
        <v>226.1</v>
      </c>
      <c r="M3251">
        <v>101</v>
      </c>
      <c r="N3251">
        <v>19.22</v>
      </c>
      <c r="O3251">
        <v>268.60000000000002</v>
      </c>
      <c r="P3251">
        <v>121</v>
      </c>
      <c r="Q3251">
        <v>12.09</v>
      </c>
      <c r="R3251">
        <v>8.1999999999999993</v>
      </c>
      <c r="S3251">
        <v>3</v>
      </c>
      <c r="T3251">
        <v>2.21</v>
      </c>
      <c r="U3251" t="str">
        <f>IF(Append1[[#This Row],[total_intl_charge]] &lt;= MEDIAN(Append1[total_intl_charge]), "Low", "High")</f>
        <v>Low</v>
      </c>
      <c r="V3251">
        <v>5</v>
      </c>
      <c r="W3251" t="s">
        <v>24</v>
      </c>
      <c r="X3251" s="1" t="s">
        <v>23</v>
      </c>
      <c r="Y3251">
        <f>IF(Append1[[#This Row],[churn]]="yes", 1,0)</f>
        <v>1</v>
      </c>
      <c r="Z3251" t="str">
        <f>IF(Append1[[#This Row],[total_eve_charge]]&lt;=15,"Low",
IF(Append1[[#This Row],[total_eve_charge]]&lt;=19,"Medium","High"))</f>
        <v>High</v>
      </c>
      <c r="AA3251" s="1" t="str">
        <f>IF(Append1[[#This Row],[total_day_charge]]&gt;30,"Heavy User",
IF(Append1[[#This Row],[total_eve_charge]]&gt;20,"Evening User",
IF(Append1[[#This Row],[total_night_charge]]&gt;10,"Night User","Low User")))</f>
        <v>Heavy User</v>
      </c>
    </row>
    <row r="3252" spans="1:27" hidden="1" x14ac:dyDescent="0.3">
      <c r="A3252">
        <v>2501</v>
      </c>
      <c r="B3252" s="1" t="s">
        <v>33</v>
      </c>
      <c r="C3252">
        <v>136</v>
      </c>
      <c r="D3252" s="1" t="s">
        <v>22</v>
      </c>
      <c r="E3252" s="1">
        <v>0</v>
      </c>
      <c r="F3252" s="1" t="s">
        <v>23</v>
      </c>
      <c r="G3252">
        <v>0</v>
      </c>
      <c r="H3252" t="str">
        <f>IF(Append1[[#This Row],[number_vmail_messages]]&lt;=10, "Low",
IF(Append1[[#This Row],[number_vmail_messages]]&lt;=25, "Medium", "High"))</f>
        <v>Low</v>
      </c>
      <c r="I3252">
        <v>163.4</v>
      </c>
      <c r="J3252">
        <v>83</v>
      </c>
      <c r="K3252">
        <v>27.78</v>
      </c>
      <c r="L3252">
        <v>249.3</v>
      </c>
      <c r="M3252">
        <v>119</v>
      </c>
      <c r="N3252">
        <v>21.19</v>
      </c>
      <c r="O3252">
        <v>249.7</v>
      </c>
      <c r="P3252">
        <v>90</v>
      </c>
      <c r="Q3252">
        <v>11.24</v>
      </c>
      <c r="R3252">
        <v>9.8000000000000007</v>
      </c>
      <c r="S3252">
        <v>4</v>
      </c>
      <c r="T3252">
        <v>2.65</v>
      </c>
      <c r="U3252" t="str">
        <f>IF(Append1[[#This Row],[total_intl_charge]] &lt;= MEDIAN(Append1[total_intl_charge]), "Low", "High")</f>
        <v>Low</v>
      </c>
      <c r="V3252">
        <v>7</v>
      </c>
      <c r="W3252" t="s">
        <v>23</v>
      </c>
      <c r="X3252" s="1" t="s">
        <v>23</v>
      </c>
      <c r="Y3252">
        <f>IF(Append1[[#This Row],[churn]]="yes", 1,0)</f>
        <v>0</v>
      </c>
      <c r="Z3252" t="str">
        <f>IF(Append1[[#This Row],[total_eve_charge]]&lt;=15,"Low",
IF(Append1[[#This Row],[total_eve_charge]]&lt;=19,"Medium","High"))</f>
        <v>High</v>
      </c>
      <c r="AA3252" s="1" t="str">
        <f>IF(Append1[[#This Row],[total_day_charge]]&gt;30,"Heavy User",
IF(Append1[[#This Row],[total_eve_charge]]&gt;20,"Evening User",
IF(Append1[[#This Row],[total_night_charge]]&gt;10,"Night User","Low User")))</f>
        <v>Evening User</v>
      </c>
    </row>
    <row r="3253" spans="1:27" hidden="1" x14ac:dyDescent="0.3">
      <c r="A3253">
        <v>2502</v>
      </c>
      <c r="B3253" s="1" t="s">
        <v>40</v>
      </c>
      <c r="C3253">
        <v>57</v>
      </c>
      <c r="D3253" s="1" t="s">
        <v>22</v>
      </c>
      <c r="E3253" s="1">
        <v>0</v>
      </c>
      <c r="F3253" s="1" t="s">
        <v>23</v>
      </c>
      <c r="G3253">
        <v>0</v>
      </c>
      <c r="H3253" t="str">
        <f>IF(Append1[[#This Row],[number_vmail_messages]]&lt;=10, "Low",
IF(Append1[[#This Row],[number_vmail_messages]]&lt;=25, "Medium", "High"))</f>
        <v>Low</v>
      </c>
      <c r="I3253">
        <v>161</v>
      </c>
      <c r="J3253">
        <v>113</v>
      </c>
      <c r="K3253">
        <v>27.37</v>
      </c>
      <c r="L3253">
        <v>208</v>
      </c>
      <c r="M3253">
        <v>134</v>
      </c>
      <c r="N3253">
        <v>17.68</v>
      </c>
      <c r="O3253">
        <v>208.1</v>
      </c>
      <c r="P3253">
        <v>81</v>
      </c>
      <c r="Q3253">
        <v>9.36</v>
      </c>
      <c r="R3253">
        <v>8.4</v>
      </c>
      <c r="S3253">
        <v>4</v>
      </c>
      <c r="T3253">
        <v>2.27</v>
      </c>
      <c r="U3253" t="str">
        <f>IF(Append1[[#This Row],[total_intl_charge]] &lt;= MEDIAN(Append1[total_intl_charge]), "Low", "High")</f>
        <v>Low</v>
      </c>
      <c r="V3253">
        <v>3</v>
      </c>
      <c r="W3253" t="s">
        <v>23</v>
      </c>
      <c r="X3253" s="1" t="s">
        <v>23</v>
      </c>
      <c r="Y3253">
        <f>IF(Append1[[#This Row],[churn]]="yes", 1,0)</f>
        <v>0</v>
      </c>
      <c r="Z3253" t="str">
        <f>IF(Append1[[#This Row],[total_eve_charge]]&lt;=15,"Low",
IF(Append1[[#This Row],[total_eve_charge]]&lt;=19,"Medium","High"))</f>
        <v>Medium</v>
      </c>
      <c r="AA3253" s="1" t="str">
        <f>IF(Append1[[#This Row],[total_day_charge]]&gt;30,"Heavy User",
IF(Append1[[#This Row],[total_eve_charge]]&gt;20,"Evening User",
IF(Append1[[#This Row],[total_night_charge]]&gt;10,"Night User","Low User")))</f>
        <v>Low User</v>
      </c>
    </row>
    <row r="3254" spans="1:27" hidden="1" x14ac:dyDescent="0.3">
      <c r="A3254">
        <v>2503</v>
      </c>
      <c r="B3254" s="1" t="s">
        <v>71</v>
      </c>
      <c r="C3254">
        <v>62</v>
      </c>
      <c r="D3254" s="1" t="s">
        <v>32</v>
      </c>
      <c r="E3254" s="1">
        <v>0</v>
      </c>
      <c r="F3254" s="1" t="s">
        <v>23</v>
      </c>
      <c r="G3254">
        <v>0</v>
      </c>
      <c r="H3254" t="str">
        <f>IF(Append1[[#This Row],[number_vmail_messages]]&lt;=10, "Low",
IF(Append1[[#This Row],[number_vmail_messages]]&lt;=25, "Medium", "High"))</f>
        <v>Low</v>
      </c>
      <c r="I3254">
        <v>128.69999999999999</v>
      </c>
      <c r="J3254">
        <v>111</v>
      </c>
      <c r="K3254">
        <v>21.88</v>
      </c>
      <c r="L3254">
        <v>169.5</v>
      </c>
      <c r="M3254">
        <v>104</v>
      </c>
      <c r="N3254">
        <v>14.41</v>
      </c>
      <c r="O3254">
        <v>193.6</v>
      </c>
      <c r="P3254">
        <v>97</v>
      </c>
      <c r="Q3254">
        <v>8.7100000000000009</v>
      </c>
      <c r="R3254">
        <v>10.3</v>
      </c>
      <c r="S3254">
        <v>5</v>
      </c>
      <c r="T3254">
        <v>2.78</v>
      </c>
      <c r="U3254" t="str">
        <f>IF(Append1[[#This Row],[total_intl_charge]] &lt;= MEDIAN(Append1[total_intl_charge]), "Low", "High")</f>
        <v>Low</v>
      </c>
      <c r="V3254">
        <v>1</v>
      </c>
      <c r="W3254" t="s">
        <v>23</v>
      </c>
      <c r="X3254" s="1" t="s">
        <v>23</v>
      </c>
      <c r="Y3254">
        <f>IF(Append1[[#This Row],[churn]]="yes", 1,0)</f>
        <v>0</v>
      </c>
      <c r="Z3254" t="str">
        <f>IF(Append1[[#This Row],[total_eve_charge]]&lt;=15,"Low",
IF(Append1[[#This Row],[total_eve_charge]]&lt;=19,"Medium","High"))</f>
        <v>Low</v>
      </c>
      <c r="AA3254" s="1" t="str">
        <f>IF(Append1[[#This Row],[total_day_charge]]&gt;30,"Heavy User",
IF(Append1[[#This Row],[total_eve_charge]]&gt;20,"Evening User",
IF(Append1[[#This Row],[total_night_charge]]&gt;10,"Night User","Low User")))</f>
        <v>Low User</v>
      </c>
    </row>
    <row r="3255" spans="1:27" hidden="1" x14ac:dyDescent="0.3">
      <c r="A3255">
        <v>2504</v>
      </c>
      <c r="B3255" s="1" t="s">
        <v>58</v>
      </c>
      <c r="C3255">
        <v>112</v>
      </c>
      <c r="D3255" s="1" t="s">
        <v>22</v>
      </c>
      <c r="E3255" s="1">
        <v>0</v>
      </c>
      <c r="F3255" s="1" t="s">
        <v>23</v>
      </c>
      <c r="G3255">
        <v>0</v>
      </c>
      <c r="H3255" t="str">
        <f>IF(Append1[[#This Row],[number_vmail_messages]]&lt;=10, "Low",
IF(Append1[[#This Row],[number_vmail_messages]]&lt;=25, "Medium", "High"))</f>
        <v>Low</v>
      </c>
      <c r="I3255">
        <v>81.599999999999994</v>
      </c>
      <c r="J3255">
        <v>94</v>
      </c>
      <c r="K3255">
        <v>13.87</v>
      </c>
      <c r="L3255">
        <v>268.10000000000002</v>
      </c>
      <c r="M3255">
        <v>112</v>
      </c>
      <c r="N3255">
        <v>22.79</v>
      </c>
      <c r="O3255">
        <v>140.80000000000001</v>
      </c>
      <c r="P3255">
        <v>75</v>
      </c>
      <c r="Q3255">
        <v>6.34</v>
      </c>
      <c r="R3255">
        <v>8.6</v>
      </c>
      <c r="S3255">
        <v>18</v>
      </c>
      <c r="T3255">
        <v>2.3199999999999998</v>
      </c>
      <c r="U3255" t="str">
        <f>IF(Append1[[#This Row],[total_intl_charge]] &lt;= MEDIAN(Append1[total_intl_charge]), "Low", "High")</f>
        <v>Low</v>
      </c>
      <c r="V3255">
        <v>1</v>
      </c>
      <c r="W3255" t="s">
        <v>23</v>
      </c>
      <c r="X3255" s="1" t="s">
        <v>23</v>
      </c>
      <c r="Y3255">
        <f>IF(Append1[[#This Row],[churn]]="yes", 1,0)</f>
        <v>0</v>
      </c>
      <c r="Z3255" t="str">
        <f>IF(Append1[[#This Row],[total_eve_charge]]&lt;=15,"Low",
IF(Append1[[#This Row],[total_eve_charge]]&lt;=19,"Medium","High"))</f>
        <v>High</v>
      </c>
      <c r="AA3255" s="1" t="str">
        <f>IF(Append1[[#This Row],[total_day_charge]]&gt;30,"Heavy User",
IF(Append1[[#This Row],[total_eve_charge]]&gt;20,"Evening User",
IF(Append1[[#This Row],[total_night_charge]]&gt;10,"Night User","Low User")))</f>
        <v>Evening User</v>
      </c>
    </row>
    <row r="3256" spans="1:27" x14ac:dyDescent="0.3">
      <c r="A3256">
        <v>2505</v>
      </c>
      <c r="B3256" s="1" t="s">
        <v>46</v>
      </c>
      <c r="C3256">
        <v>55</v>
      </c>
      <c r="D3256" s="1" t="s">
        <v>22</v>
      </c>
      <c r="E3256" s="1">
        <v>0</v>
      </c>
      <c r="F3256" s="1" t="s">
        <v>24</v>
      </c>
      <c r="G3256">
        <v>20</v>
      </c>
      <c r="H3256" t="str">
        <f>IF(Append1[[#This Row],[number_vmail_messages]]&lt;=10, "Low",
IF(Append1[[#This Row],[number_vmail_messages]]&lt;=25, "Medium", "High"))</f>
        <v>Medium</v>
      </c>
      <c r="I3256">
        <v>207.7</v>
      </c>
      <c r="J3256">
        <v>91</v>
      </c>
      <c r="K3256">
        <v>35.31</v>
      </c>
      <c r="L3256">
        <v>199.7</v>
      </c>
      <c r="M3256">
        <v>113</v>
      </c>
      <c r="N3256">
        <v>16.97</v>
      </c>
      <c r="O3256">
        <v>216.5</v>
      </c>
      <c r="P3256">
        <v>110</v>
      </c>
      <c r="Q3256">
        <v>9.74</v>
      </c>
      <c r="R3256">
        <v>7.3</v>
      </c>
      <c r="S3256">
        <v>1</v>
      </c>
      <c r="T3256">
        <v>1.97</v>
      </c>
      <c r="U3256" t="str">
        <f>IF(Append1[[#This Row],[total_intl_charge]] &lt;= MEDIAN(Append1[total_intl_charge]), "Low", "High")</f>
        <v>Low</v>
      </c>
      <c r="V3256">
        <v>1</v>
      </c>
      <c r="W3256" t="s">
        <v>23</v>
      </c>
      <c r="X3256" s="1" t="s">
        <v>23</v>
      </c>
      <c r="Y3256">
        <f>IF(Append1[[#This Row],[churn]]="yes", 1,0)</f>
        <v>0</v>
      </c>
      <c r="Z3256" t="str">
        <f>IF(Append1[[#This Row],[total_eve_charge]]&lt;=15,"Low",
IF(Append1[[#This Row],[total_eve_charge]]&lt;=19,"Medium","High"))</f>
        <v>Medium</v>
      </c>
      <c r="AA3256" s="1" t="str">
        <f>IF(Append1[[#This Row],[total_day_charge]]&gt;30,"Heavy User",
IF(Append1[[#This Row],[total_eve_charge]]&gt;20,"Evening User",
IF(Append1[[#This Row],[total_night_charge]]&gt;10,"Night User","Low User")))</f>
        <v>Heavy User</v>
      </c>
    </row>
    <row r="3257" spans="1:27" hidden="1" x14ac:dyDescent="0.3">
      <c r="A3257">
        <v>2506</v>
      </c>
      <c r="B3257" s="1" t="s">
        <v>44</v>
      </c>
      <c r="C3257">
        <v>125</v>
      </c>
      <c r="D3257" s="1" t="s">
        <v>22</v>
      </c>
      <c r="E3257" s="1">
        <v>0</v>
      </c>
      <c r="F3257" s="1" t="s">
        <v>23</v>
      </c>
      <c r="G3257">
        <v>0</v>
      </c>
      <c r="H3257" t="str">
        <f>IF(Append1[[#This Row],[number_vmail_messages]]&lt;=10, "Low",
IF(Append1[[#This Row],[number_vmail_messages]]&lt;=25, "Medium", "High"))</f>
        <v>Low</v>
      </c>
      <c r="I3257">
        <v>233.3</v>
      </c>
      <c r="J3257">
        <v>65</v>
      </c>
      <c r="K3257">
        <v>39.659999999999997</v>
      </c>
      <c r="L3257">
        <v>209.8</v>
      </c>
      <c r="M3257">
        <v>93</v>
      </c>
      <c r="N3257">
        <v>17.829999999999998</v>
      </c>
      <c r="O3257">
        <v>210.6</v>
      </c>
      <c r="P3257">
        <v>109</v>
      </c>
      <c r="Q3257">
        <v>9.48</v>
      </c>
      <c r="R3257">
        <v>9.1</v>
      </c>
      <c r="S3257">
        <v>4</v>
      </c>
      <c r="T3257">
        <v>2.46</v>
      </c>
      <c r="U3257" t="str">
        <f>IF(Append1[[#This Row],[total_intl_charge]] &lt;= MEDIAN(Append1[total_intl_charge]), "Low", "High")</f>
        <v>Low</v>
      </c>
      <c r="V3257">
        <v>1</v>
      </c>
      <c r="W3257" t="s">
        <v>23</v>
      </c>
      <c r="X3257" s="1" t="s">
        <v>23</v>
      </c>
      <c r="Y3257">
        <f>IF(Append1[[#This Row],[churn]]="yes", 1,0)</f>
        <v>0</v>
      </c>
      <c r="Z3257" t="str">
        <f>IF(Append1[[#This Row],[total_eve_charge]]&lt;=15,"Low",
IF(Append1[[#This Row],[total_eve_charge]]&lt;=19,"Medium","High"))</f>
        <v>Medium</v>
      </c>
      <c r="AA3257" s="1" t="str">
        <f>IF(Append1[[#This Row],[total_day_charge]]&gt;30,"Heavy User",
IF(Append1[[#This Row],[total_eve_charge]]&gt;20,"Evening User",
IF(Append1[[#This Row],[total_night_charge]]&gt;10,"Night User","Low User")))</f>
        <v>Heavy User</v>
      </c>
    </row>
    <row r="3258" spans="1:27" x14ac:dyDescent="0.3">
      <c r="A3258">
        <v>2507</v>
      </c>
      <c r="B3258" s="1" t="s">
        <v>76</v>
      </c>
      <c r="C3258">
        <v>98</v>
      </c>
      <c r="D3258" s="1" t="s">
        <v>22</v>
      </c>
      <c r="E3258" s="1">
        <v>0</v>
      </c>
      <c r="F3258" s="1" t="s">
        <v>24</v>
      </c>
      <c r="G3258">
        <v>36</v>
      </c>
      <c r="H3258" t="str">
        <f>IF(Append1[[#This Row],[number_vmail_messages]]&lt;=10, "Low",
IF(Append1[[#This Row],[number_vmail_messages]]&lt;=25, "Medium", "High"))</f>
        <v>High</v>
      </c>
      <c r="I3258">
        <v>168</v>
      </c>
      <c r="J3258">
        <v>81</v>
      </c>
      <c r="K3258">
        <v>28.56</v>
      </c>
      <c r="L3258">
        <v>163.19999999999999</v>
      </c>
      <c r="M3258">
        <v>125</v>
      </c>
      <c r="N3258">
        <v>13.87</v>
      </c>
      <c r="O3258">
        <v>172.7</v>
      </c>
      <c r="P3258">
        <v>120</v>
      </c>
      <c r="Q3258">
        <v>7.77</v>
      </c>
      <c r="R3258">
        <v>8</v>
      </c>
      <c r="S3258">
        <v>2</v>
      </c>
      <c r="T3258">
        <v>2.16</v>
      </c>
      <c r="U3258" t="str">
        <f>IF(Append1[[#This Row],[total_intl_charge]] &lt;= MEDIAN(Append1[total_intl_charge]), "Low", "High")</f>
        <v>Low</v>
      </c>
      <c r="V3258">
        <v>6</v>
      </c>
      <c r="W3258" t="s">
        <v>24</v>
      </c>
      <c r="X3258" s="1" t="s">
        <v>23</v>
      </c>
      <c r="Y3258">
        <f>IF(Append1[[#This Row],[churn]]="yes", 1,0)</f>
        <v>1</v>
      </c>
      <c r="Z3258" t="str">
        <f>IF(Append1[[#This Row],[total_eve_charge]]&lt;=15,"Low",
IF(Append1[[#This Row],[total_eve_charge]]&lt;=19,"Medium","High"))</f>
        <v>Low</v>
      </c>
      <c r="AA3258" s="1" t="str">
        <f>IF(Append1[[#This Row],[total_day_charge]]&gt;30,"Heavy User",
IF(Append1[[#This Row],[total_eve_charge]]&gt;20,"Evening User",
IF(Append1[[#This Row],[total_night_charge]]&gt;10,"Night User","Low User")))</f>
        <v>Low User</v>
      </c>
    </row>
    <row r="3259" spans="1:27" hidden="1" x14ac:dyDescent="0.3">
      <c r="A3259">
        <v>2508</v>
      </c>
      <c r="B3259" s="1" t="s">
        <v>62</v>
      </c>
      <c r="C3259">
        <v>105</v>
      </c>
      <c r="D3259" s="1" t="s">
        <v>22</v>
      </c>
      <c r="E3259" s="1">
        <v>0</v>
      </c>
      <c r="F3259" s="1" t="s">
        <v>23</v>
      </c>
      <c r="G3259">
        <v>0</v>
      </c>
      <c r="H3259" t="str">
        <f>IF(Append1[[#This Row],[number_vmail_messages]]&lt;=10, "Low",
IF(Append1[[#This Row],[number_vmail_messages]]&lt;=25, "Medium", "High"))</f>
        <v>Low</v>
      </c>
      <c r="I3259">
        <v>251.6</v>
      </c>
      <c r="J3259">
        <v>88</v>
      </c>
      <c r="K3259">
        <v>42.77</v>
      </c>
      <c r="L3259">
        <v>175.1</v>
      </c>
      <c r="M3259">
        <v>103</v>
      </c>
      <c r="N3259">
        <v>14.88</v>
      </c>
      <c r="O3259">
        <v>184.4</v>
      </c>
      <c r="P3259">
        <v>112</v>
      </c>
      <c r="Q3259">
        <v>8.3000000000000007</v>
      </c>
      <c r="R3259">
        <v>5.4</v>
      </c>
      <c r="S3259">
        <v>5</v>
      </c>
      <c r="T3259">
        <v>1.46</v>
      </c>
      <c r="U3259" t="str">
        <f>IF(Append1[[#This Row],[total_intl_charge]] &lt;= MEDIAN(Append1[total_intl_charge]), "Low", "High")</f>
        <v>Low</v>
      </c>
      <c r="V3259">
        <v>1</v>
      </c>
      <c r="W3259" t="s">
        <v>23</v>
      </c>
      <c r="X3259" s="1" t="s">
        <v>23</v>
      </c>
      <c r="Y3259">
        <f>IF(Append1[[#This Row],[churn]]="yes", 1,0)</f>
        <v>0</v>
      </c>
      <c r="Z3259" t="str">
        <f>IF(Append1[[#This Row],[total_eve_charge]]&lt;=15,"Low",
IF(Append1[[#This Row],[total_eve_charge]]&lt;=19,"Medium","High"))</f>
        <v>Low</v>
      </c>
      <c r="AA3259" s="1" t="str">
        <f>IF(Append1[[#This Row],[total_day_charge]]&gt;30,"Heavy User",
IF(Append1[[#This Row],[total_eve_charge]]&gt;20,"Evening User",
IF(Append1[[#This Row],[total_night_charge]]&gt;10,"Night User","Low User")))</f>
        <v>Heavy User</v>
      </c>
    </row>
    <row r="3260" spans="1:27" x14ac:dyDescent="0.3">
      <c r="A3260">
        <v>2509</v>
      </c>
      <c r="B3260" s="1" t="s">
        <v>35</v>
      </c>
      <c r="C3260">
        <v>113</v>
      </c>
      <c r="D3260" s="1" t="s">
        <v>22</v>
      </c>
      <c r="E3260" s="1">
        <v>0</v>
      </c>
      <c r="F3260" s="1" t="s">
        <v>24</v>
      </c>
      <c r="G3260">
        <v>30</v>
      </c>
      <c r="H3260" t="str">
        <f>IF(Append1[[#This Row],[number_vmail_messages]]&lt;=10, "Low",
IF(Append1[[#This Row],[number_vmail_messages]]&lt;=25, "Medium", "High"))</f>
        <v>High</v>
      </c>
      <c r="I3260">
        <v>183.8</v>
      </c>
      <c r="J3260">
        <v>102</v>
      </c>
      <c r="K3260">
        <v>31.25</v>
      </c>
      <c r="L3260">
        <v>183.4</v>
      </c>
      <c r="M3260">
        <v>123</v>
      </c>
      <c r="N3260">
        <v>15.59</v>
      </c>
      <c r="O3260">
        <v>235</v>
      </c>
      <c r="P3260">
        <v>52</v>
      </c>
      <c r="Q3260">
        <v>10.58</v>
      </c>
      <c r="R3260">
        <v>11.6</v>
      </c>
      <c r="S3260">
        <v>7</v>
      </c>
      <c r="T3260">
        <v>3.13</v>
      </c>
      <c r="U3260" t="str">
        <f>IF(Append1[[#This Row],[total_intl_charge]] &lt;= MEDIAN(Append1[total_intl_charge]), "Low", "High")</f>
        <v>High</v>
      </c>
      <c r="V3260">
        <v>0</v>
      </c>
      <c r="W3260" t="s">
        <v>23</v>
      </c>
      <c r="X3260" s="1" t="s">
        <v>23</v>
      </c>
      <c r="Y3260">
        <f>IF(Append1[[#This Row],[churn]]="yes", 1,0)</f>
        <v>0</v>
      </c>
      <c r="Z3260" t="str">
        <f>IF(Append1[[#This Row],[total_eve_charge]]&lt;=15,"Low",
IF(Append1[[#This Row],[total_eve_charge]]&lt;=19,"Medium","High"))</f>
        <v>Medium</v>
      </c>
      <c r="AA3260" s="1" t="str">
        <f>IF(Append1[[#This Row],[total_day_charge]]&gt;30,"Heavy User",
IF(Append1[[#This Row],[total_eve_charge]]&gt;20,"Evening User",
IF(Append1[[#This Row],[total_night_charge]]&gt;10,"Night User","Low User")))</f>
        <v>Heavy User</v>
      </c>
    </row>
    <row r="3261" spans="1:27" hidden="1" x14ac:dyDescent="0.3">
      <c r="A3261">
        <v>2510</v>
      </c>
      <c r="B3261" s="1" t="s">
        <v>64</v>
      </c>
      <c r="C3261">
        <v>99</v>
      </c>
      <c r="D3261" s="1" t="s">
        <v>32</v>
      </c>
      <c r="E3261" s="1">
        <v>0</v>
      </c>
      <c r="F3261" s="1" t="s">
        <v>23</v>
      </c>
      <c r="G3261">
        <v>0</v>
      </c>
      <c r="H3261" t="str">
        <f>IF(Append1[[#This Row],[number_vmail_messages]]&lt;=10, "Low",
IF(Append1[[#This Row],[number_vmail_messages]]&lt;=25, "Medium", "High"))</f>
        <v>Low</v>
      </c>
      <c r="I3261">
        <v>256.39999999999998</v>
      </c>
      <c r="J3261">
        <v>44</v>
      </c>
      <c r="K3261">
        <v>43.59</v>
      </c>
      <c r="L3261">
        <v>214.5</v>
      </c>
      <c r="M3261">
        <v>105</v>
      </c>
      <c r="N3261">
        <v>18.23</v>
      </c>
      <c r="O3261">
        <v>233.7</v>
      </c>
      <c r="P3261">
        <v>75</v>
      </c>
      <c r="Q3261">
        <v>10.52</v>
      </c>
      <c r="R3261">
        <v>7.9</v>
      </c>
      <c r="S3261">
        <v>1</v>
      </c>
      <c r="T3261">
        <v>2.13</v>
      </c>
      <c r="U3261" t="str">
        <f>IF(Append1[[#This Row],[total_intl_charge]] &lt;= MEDIAN(Append1[total_intl_charge]), "Low", "High")</f>
        <v>Low</v>
      </c>
      <c r="V3261">
        <v>3</v>
      </c>
      <c r="W3261" t="s">
        <v>24</v>
      </c>
      <c r="X3261" s="1" t="s">
        <v>23</v>
      </c>
      <c r="Y3261">
        <f>IF(Append1[[#This Row],[churn]]="yes", 1,0)</f>
        <v>1</v>
      </c>
      <c r="Z3261" t="str">
        <f>IF(Append1[[#This Row],[total_eve_charge]]&lt;=15,"Low",
IF(Append1[[#This Row],[total_eve_charge]]&lt;=19,"Medium","High"))</f>
        <v>Medium</v>
      </c>
      <c r="AA3261" s="1" t="str">
        <f>IF(Append1[[#This Row],[total_day_charge]]&gt;30,"Heavy User",
IF(Append1[[#This Row],[total_eve_charge]]&gt;20,"Evening User",
IF(Append1[[#This Row],[total_night_charge]]&gt;10,"Night User","Low User")))</f>
        <v>Heavy User</v>
      </c>
    </row>
    <row r="3262" spans="1:27" hidden="1" x14ac:dyDescent="0.3">
      <c r="A3262">
        <v>2511</v>
      </c>
      <c r="B3262" s="1" t="s">
        <v>37</v>
      </c>
      <c r="C3262">
        <v>103</v>
      </c>
      <c r="D3262" s="1" t="s">
        <v>22</v>
      </c>
      <c r="E3262" s="1">
        <v>0</v>
      </c>
      <c r="F3262" s="1" t="s">
        <v>23</v>
      </c>
      <c r="G3262">
        <v>0</v>
      </c>
      <c r="H3262" t="str">
        <f>IF(Append1[[#This Row],[number_vmail_messages]]&lt;=10, "Low",
IF(Append1[[#This Row],[number_vmail_messages]]&lt;=25, "Medium", "High"))</f>
        <v>Low</v>
      </c>
      <c r="I3262">
        <v>180.2</v>
      </c>
      <c r="J3262">
        <v>134</v>
      </c>
      <c r="K3262">
        <v>30.63</v>
      </c>
      <c r="L3262">
        <v>97.7</v>
      </c>
      <c r="M3262">
        <v>85</v>
      </c>
      <c r="N3262">
        <v>8.3000000000000007</v>
      </c>
      <c r="O3262">
        <v>181.7</v>
      </c>
      <c r="P3262">
        <v>134</v>
      </c>
      <c r="Q3262">
        <v>8.18</v>
      </c>
      <c r="R3262">
        <v>8.4</v>
      </c>
      <c r="S3262">
        <v>3</v>
      </c>
      <c r="T3262">
        <v>2.27</v>
      </c>
      <c r="U3262" t="str">
        <f>IF(Append1[[#This Row],[total_intl_charge]] &lt;= MEDIAN(Append1[total_intl_charge]), "Low", "High")</f>
        <v>Low</v>
      </c>
      <c r="V3262">
        <v>1</v>
      </c>
      <c r="W3262" t="s">
        <v>23</v>
      </c>
      <c r="X3262" s="1" t="s">
        <v>23</v>
      </c>
      <c r="Y3262">
        <f>IF(Append1[[#This Row],[churn]]="yes", 1,0)</f>
        <v>0</v>
      </c>
      <c r="Z3262" t="str">
        <f>IF(Append1[[#This Row],[total_eve_charge]]&lt;=15,"Low",
IF(Append1[[#This Row],[total_eve_charge]]&lt;=19,"Medium","High"))</f>
        <v>Low</v>
      </c>
      <c r="AA3262" s="1" t="str">
        <f>IF(Append1[[#This Row],[total_day_charge]]&gt;30,"Heavy User",
IF(Append1[[#This Row],[total_eve_charge]]&gt;20,"Evening User",
IF(Append1[[#This Row],[total_night_charge]]&gt;10,"Night User","Low User")))</f>
        <v>Heavy User</v>
      </c>
    </row>
    <row r="3263" spans="1:27" hidden="1" x14ac:dyDescent="0.3">
      <c r="A3263">
        <v>2512</v>
      </c>
      <c r="B3263" s="1" t="s">
        <v>71</v>
      </c>
      <c r="C3263">
        <v>177</v>
      </c>
      <c r="D3263" s="1" t="s">
        <v>32</v>
      </c>
      <c r="E3263" s="1">
        <v>0</v>
      </c>
      <c r="F3263" s="1" t="s">
        <v>23</v>
      </c>
      <c r="G3263">
        <v>0</v>
      </c>
      <c r="H3263" t="str">
        <f>IF(Append1[[#This Row],[number_vmail_messages]]&lt;=10, "Low",
IF(Append1[[#This Row],[number_vmail_messages]]&lt;=25, "Medium", "High"))</f>
        <v>Low</v>
      </c>
      <c r="I3263">
        <v>227.8</v>
      </c>
      <c r="J3263">
        <v>81</v>
      </c>
      <c r="K3263">
        <v>38.729999999999997</v>
      </c>
      <c r="L3263">
        <v>161.80000000000001</v>
      </c>
      <c r="M3263">
        <v>97</v>
      </c>
      <c r="N3263">
        <v>13.75</v>
      </c>
      <c r="O3263">
        <v>217</v>
      </c>
      <c r="P3263">
        <v>106</v>
      </c>
      <c r="Q3263">
        <v>9.76</v>
      </c>
      <c r="R3263">
        <v>8</v>
      </c>
      <c r="S3263">
        <v>5</v>
      </c>
      <c r="T3263">
        <v>2.16</v>
      </c>
      <c r="U3263" t="str">
        <f>IF(Append1[[#This Row],[total_intl_charge]] &lt;= MEDIAN(Append1[total_intl_charge]), "Low", "High")</f>
        <v>Low</v>
      </c>
      <c r="V3263">
        <v>1</v>
      </c>
      <c r="W3263" t="s">
        <v>23</v>
      </c>
      <c r="X3263" s="1" t="s">
        <v>23</v>
      </c>
      <c r="Y3263">
        <f>IF(Append1[[#This Row],[churn]]="yes", 1,0)</f>
        <v>0</v>
      </c>
      <c r="Z3263" t="str">
        <f>IF(Append1[[#This Row],[total_eve_charge]]&lt;=15,"Low",
IF(Append1[[#This Row],[total_eve_charge]]&lt;=19,"Medium","High"))</f>
        <v>Low</v>
      </c>
      <c r="AA3263" s="1" t="str">
        <f>IF(Append1[[#This Row],[total_day_charge]]&gt;30,"Heavy User",
IF(Append1[[#This Row],[total_eve_charge]]&gt;20,"Evening User",
IF(Append1[[#This Row],[total_night_charge]]&gt;10,"Night User","Low User")))</f>
        <v>Heavy User</v>
      </c>
    </row>
    <row r="3264" spans="1:27" x14ac:dyDescent="0.3">
      <c r="A3264">
        <v>2513</v>
      </c>
      <c r="B3264" s="1" t="s">
        <v>49</v>
      </c>
      <c r="C3264">
        <v>149</v>
      </c>
      <c r="D3264" s="1" t="s">
        <v>22</v>
      </c>
      <c r="E3264" s="1">
        <v>0</v>
      </c>
      <c r="F3264" s="1" t="s">
        <v>24</v>
      </c>
      <c r="G3264">
        <v>20</v>
      </c>
      <c r="H3264" t="str">
        <f>IF(Append1[[#This Row],[number_vmail_messages]]&lt;=10, "Low",
IF(Append1[[#This Row],[number_vmail_messages]]&lt;=25, "Medium", "High"))</f>
        <v>Medium</v>
      </c>
      <c r="I3264">
        <v>147.80000000000001</v>
      </c>
      <c r="J3264">
        <v>132</v>
      </c>
      <c r="K3264">
        <v>25.13</v>
      </c>
      <c r="L3264">
        <v>276.8</v>
      </c>
      <c r="M3264">
        <v>94</v>
      </c>
      <c r="N3264">
        <v>23.53</v>
      </c>
      <c r="O3264">
        <v>149.9</v>
      </c>
      <c r="P3264">
        <v>110</v>
      </c>
      <c r="Q3264">
        <v>6.75</v>
      </c>
      <c r="R3264">
        <v>10.199999999999999</v>
      </c>
      <c r="S3264">
        <v>6</v>
      </c>
      <c r="T3264">
        <v>2.75</v>
      </c>
      <c r="U3264" t="str">
        <f>IF(Append1[[#This Row],[total_intl_charge]] &lt;= MEDIAN(Append1[total_intl_charge]), "Low", "High")</f>
        <v>Low</v>
      </c>
      <c r="V3264">
        <v>0</v>
      </c>
      <c r="W3264" t="s">
        <v>23</v>
      </c>
      <c r="X3264" s="1" t="s">
        <v>23</v>
      </c>
      <c r="Y3264">
        <f>IF(Append1[[#This Row],[churn]]="yes", 1,0)</f>
        <v>0</v>
      </c>
      <c r="Z3264" t="str">
        <f>IF(Append1[[#This Row],[total_eve_charge]]&lt;=15,"Low",
IF(Append1[[#This Row],[total_eve_charge]]&lt;=19,"Medium","High"))</f>
        <v>High</v>
      </c>
      <c r="AA3264" s="1" t="str">
        <f>IF(Append1[[#This Row],[total_day_charge]]&gt;30,"Heavy User",
IF(Append1[[#This Row],[total_eve_charge]]&gt;20,"Evening User",
IF(Append1[[#This Row],[total_night_charge]]&gt;10,"Night User","Low User")))</f>
        <v>Evening User</v>
      </c>
    </row>
    <row r="3265" spans="1:27" hidden="1" x14ac:dyDescent="0.3">
      <c r="A3265">
        <v>2514</v>
      </c>
      <c r="B3265" s="1" t="s">
        <v>60</v>
      </c>
      <c r="C3265">
        <v>160</v>
      </c>
      <c r="D3265" s="1" t="s">
        <v>22</v>
      </c>
      <c r="E3265" s="1">
        <v>0</v>
      </c>
      <c r="F3265" s="1" t="s">
        <v>23</v>
      </c>
      <c r="G3265">
        <v>0</v>
      </c>
      <c r="H3265" t="str">
        <f>IF(Append1[[#This Row],[number_vmail_messages]]&lt;=10, "Low",
IF(Append1[[#This Row],[number_vmail_messages]]&lt;=25, "Medium", "High"))</f>
        <v>Low</v>
      </c>
      <c r="I3265">
        <v>234.9</v>
      </c>
      <c r="J3265">
        <v>136</v>
      </c>
      <c r="K3265">
        <v>39.93</v>
      </c>
      <c r="L3265">
        <v>270.8</v>
      </c>
      <c r="M3265">
        <v>134</v>
      </c>
      <c r="N3265">
        <v>23.02</v>
      </c>
      <c r="O3265">
        <v>219.3</v>
      </c>
      <c r="P3265">
        <v>101</v>
      </c>
      <c r="Q3265">
        <v>9.8699999999999992</v>
      </c>
      <c r="R3265">
        <v>13.9</v>
      </c>
      <c r="S3265">
        <v>2</v>
      </c>
      <c r="T3265">
        <v>3.75</v>
      </c>
      <c r="U3265" t="str">
        <f>IF(Append1[[#This Row],[total_intl_charge]] &lt;= MEDIAN(Append1[total_intl_charge]), "Low", "High")</f>
        <v>High</v>
      </c>
      <c r="V3265">
        <v>1</v>
      </c>
      <c r="W3265" t="s">
        <v>24</v>
      </c>
      <c r="X3265" s="1" t="s">
        <v>23</v>
      </c>
      <c r="Y3265">
        <f>IF(Append1[[#This Row],[churn]]="yes", 1,0)</f>
        <v>1</v>
      </c>
      <c r="Z3265" t="str">
        <f>IF(Append1[[#This Row],[total_eve_charge]]&lt;=15,"Low",
IF(Append1[[#This Row],[total_eve_charge]]&lt;=19,"Medium","High"))</f>
        <v>High</v>
      </c>
      <c r="AA3265" s="1" t="str">
        <f>IF(Append1[[#This Row],[total_day_charge]]&gt;30,"Heavy User",
IF(Append1[[#This Row],[total_eve_charge]]&gt;20,"Evening User",
IF(Append1[[#This Row],[total_night_charge]]&gt;10,"Night User","Low User")))</f>
        <v>Heavy User</v>
      </c>
    </row>
    <row r="3266" spans="1:27" hidden="1" x14ac:dyDescent="0.3">
      <c r="A3266">
        <v>2515</v>
      </c>
      <c r="B3266" s="1" t="s">
        <v>74</v>
      </c>
      <c r="C3266">
        <v>116</v>
      </c>
      <c r="D3266" s="1" t="s">
        <v>32</v>
      </c>
      <c r="E3266" s="1">
        <v>0</v>
      </c>
      <c r="F3266" s="1" t="s">
        <v>23</v>
      </c>
      <c r="G3266">
        <v>0</v>
      </c>
      <c r="H3266" t="str">
        <f>IF(Append1[[#This Row],[number_vmail_messages]]&lt;=10, "Low",
IF(Append1[[#This Row],[number_vmail_messages]]&lt;=25, "Medium", "High"))</f>
        <v>Low</v>
      </c>
      <c r="I3266">
        <v>110.9</v>
      </c>
      <c r="J3266">
        <v>54</v>
      </c>
      <c r="K3266">
        <v>18.850000000000001</v>
      </c>
      <c r="L3266">
        <v>213.4</v>
      </c>
      <c r="M3266">
        <v>82</v>
      </c>
      <c r="N3266">
        <v>18.14</v>
      </c>
      <c r="O3266">
        <v>186.2</v>
      </c>
      <c r="P3266">
        <v>116</v>
      </c>
      <c r="Q3266">
        <v>8.3800000000000008</v>
      </c>
      <c r="R3266">
        <v>7.9</v>
      </c>
      <c r="S3266">
        <v>2</v>
      </c>
      <c r="T3266">
        <v>2.13</v>
      </c>
      <c r="U3266" t="str">
        <f>IF(Append1[[#This Row],[total_intl_charge]] &lt;= MEDIAN(Append1[total_intl_charge]), "Low", "High")</f>
        <v>Low</v>
      </c>
      <c r="V3266">
        <v>2</v>
      </c>
      <c r="W3266" t="s">
        <v>23</v>
      </c>
      <c r="X3266" s="1" t="s">
        <v>23</v>
      </c>
      <c r="Y3266">
        <f>IF(Append1[[#This Row],[churn]]="yes", 1,0)</f>
        <v>0</v>
      </c>
      <c r="Z3266" t="str">
        <f>IF(Append1[[#This Row],[total_eve_charge]]&lt;=15,"Low",
IF(Append1[[#This Row],[total_eve_charge]]&lt;=19,"Medium","High"))</f>
        <v>Medium</v>
      </c>
      <c r="AA3266" s="1" t="str">
        <f>IF(Append1[[#This Row],[total_day_charge]]&gt;30,"Heavy User",
IF(Append1[[#This Row],[total_eve_charge]]&gt;20,"Evening User",
IF(Append1[[#This Row],[total_night_charge]]&gt;10,"Night User","Low User")))</f>
        <v>Low User</v>
      </c>
    </row>
    <row r="3267" spans="1:27" hidden="1" x14ac:dyDescent="0.3">
      <c r="A3267">
        <v>2516</v>
      </c>
      <c r="B3267" s="1" t="s">
        <v>46</v>
      </c>
      <c r="C3267">
        <v>148</v>
      </c>
      <c r="D3267" s="1" t="s">
        <v>22</v>
      </c>
      <c r="E3267" s="1">
        <v>1</v>
      </c>
      <c r="F3267" s="1" t="s">
        <v>23</v>
      </c>
      <c r="G3267">
        <v>0</v>
      </c>
      <c r="H3267" t="str">
        <f>IF(Append1[[#This Row],[number_vmail_messages]]&lt;=10, "Low",
IF(Append1[[#This Row],[number_vmail_messages]]&lt;=25, "Medium", "High"))</f>
        <v>Low</v>
      </c>
      <c r="I3267">
        <v>233.5</v>
      </c>
      <c r="J3267">
        <v>81</v>
      </c>
      <c r="K3267">
        <v>39.700000000000003</v>
      </c>
      <c r="L3267">
        <v>187.7</v>
      </c>
      <c r="M3267">
        <v>71</v>
      </c>
      <c r="N3267">
        <v>15.95</v>
      </c>
      <c r="O3267">
        <v>122.3</v>
      </c>
      <c r="P3267">
        <v>97</v>
      </c>
      <c r="Q3267">
        <v>5.5</v>
      </c>
      <c r="R3267">
        <v>9.6</v>
      </c>
      <c r="S3267">
        <v>2</v>
      </c>
      <c r="T3267">
        <v>2.59</v>
      </c>
      <c r="U3267" t="str">
        <f>IF(Append1[[#This Row],[total_intl_charge]] &lt;= MEDIAN(Append1[total_intl_charge]), "Low", "High")</f>
        <v>Low</v>
      </c>
      <c r="V3267">
        <v>0</v>
      </c>
      <c r="W3267" t="s">
        <v>24</v>
      </c>
      <c r="X3267" s="1" t="s">
        <v>24</v>
      </c>
      <c r="Y3267">
        <f>IF(Append1[[#This Row],[churn]]="yes", 1,0)</f>
        <v>1</v>
      </c>
      <c r="Z3267" t="str">
        <f>IF(Append1[[#This Row],[total_eve_charge]]&lt;=15,"Low",
IF(Append1[[#This Row],[total_eve_charge]]&lt;=19,"Medium","High"))</f>
        <v>Medium</v>
      </c>
      <c r="AA3267" s="1" t="str">
        <f>IF(Append1[[#This Row],[total_day_charge]]&gt;30,"Heavy User",
IF(Append1[[#This Row],[total_eve_charge]]&gt;20,"Evening User",
IF(Append1[[#This Row],[total_night_charge]]&gt;10,"Night User","Low User")))</f>
        <v>Heavy User</v>
      </c>
    </row>
    <row r="3268" spans="1:27" x14ac:dyDescent="0.3">
      <c r="A3268">
        <v>2517</v>
      </c>
      <c r="B3268" s="1" t="s">
        <v>63</v>
      </c>
      <c r="C3268">
        <v>147</v>
      </c>
      <c r="D3268" s="1" t="s">
        <v>22</v>
      </c>
      <c r="E3268" s="1">
        <v>0</v>
      </c>
      <c r="F3268" s="1" t="s">
        <v>24</v>
      </c>
      <c r="G3268">
        <v>35</v>
      </c>
      <c r="H3268" t="str">
        <f>IF(Append1[[#This Row],[number_vmail_messages]]&lt;=10, "Low",
IF(Append1[[#This Row],[number_vmail_messages]]&lt;=25, "Medium", "High"))</f>
        <v>High</v>
      </c>
      <c r="I3268">
        <v>197.3</v>
      </c>
      <c r="J3268">
        <v>134</v>
      </c>
      <c r="K3268">
        <v>33.54</v>
      </c>
      <c r="L3268">
        <v>141.1</v>
      </c>
      <c r="M3268">
        <v>99</v>
      </c>
      <c r="N3268">
        <v>11.99</v>
      </c>
      <c r="O3268">
        <v>212.1</v>
      </c>
      <c r="P3268">
        <v>90</v>
      </c>
      <c r="Q3268">
        <v>9.5399999999999991</v>
      </c>
      <c r="R3268">
        <v>10.1</v>
      </c>
      <c r="S3268">
        <v>4</v>
      </c>
      <c r="T3268">
        <v>2.73</v>
      </c>
      <c r="U3268" t="str">
        <f>IF(Append1[[#This Row],[total_intl_charge]] &lt;= MEDIAN(Append1[total_intl_charge]), "Low", "High")</f>
        <v>Low</v>
      </c>
      <c r="V3268">
        <v>2</v>
      </c>
      <c r="W3268" t="s">
        <v>24</v>
      </c>
      <c r="X3268" s="1" t="s">
        <v>23</v>
      </c>
      <c r="Y3268">
        <f>IF(Append1[[#This Row],[churn]]="yes", 1,0)</f>
        <v>1</v>
      </c>
      <c r="Z3268" t="str">
        <f>IF(Append1[[#This Row],[total_eve_charge]]&lt;=15,"Low",
IF(Append1[[#This Row],[total_eve_charge]]&lt;=19,"Medium","High"))</f>
        <v>Low</v>
      </c>
      <c r="AA3268" s="1" t="str">
        <f>IF(Append1[[#This Row],[total_day_charge]]&gt;30,"Heavy User",
IF(Append1[[#This Row],[total_eve_charge]]&gt;20,"Evening User",
IF(Append1[[#This Row],[total_night_charge]]&gt;10,"Night User","Low User")))</f>
        <v>Heavy User</v>
      </c>
    </row>
    <row r="3269" spans="1:27" hidden="1" x14ac:dyDescent="0.3">
      <c r="A3269">
        <v>2518</v>
      </c>
      <c r="B3269" s="1" t="s">
        <v>29</v>
      </c>
      <c r="C3269">
        <v>95</v>
      </c>
      <c r="D3269" s="1" t="s">
        <v>26</v>
      </c>
      <c r="E3269" s="1">
        <v>0</v>
      </c>
      <c r="F3269" s="1" t="s">
        <v>23</v>
      </c>
      <c r="G3269">
        <v>0</v>
      </c>
      <c r="H3269" t="str">
        <f>IF(Append1[[#This Row],[number_vmail_messages]]&lt;=10, "Low",
IF(Append1[[#This Row],[number_vmail_messages]]&lt;=25, "Medium", "High"))</f>
        <v>Low</v>
      </c>
      <c r="I3269">
        <v>58.2</v>
      </c>
      <c r="J3269">
        <v>96</v>
      </c>
      <c r="K3269">
        <v>9.89</v>
      </c>
      <c r="L3269">
        <v>202.1</v>
      </c>
      <c r="M3269">
        <v>126</v>
      </c>
      <c r="N3269">
        <v>17.18</v>
      </c>
      <c r="O3269">
        <v>210.5</v>
      </c>
      <c r="P3269">
        <v>97</v>
      </c>
      <c r="Q3269">
        <v>9.4700000000000006</v>
      </c>
      <c r="R3269">
        <v>10.4</v>
      </c>
      <c r="S3269">
        <v>5</v>
      </c>
      <c r="T3269">
        <v>2.81</v>
      </c>
      <c r="U3269" t="str">
        <f>IF(Append1[[#This Row],[total_intl_charge]] &lt;= MEDIAN(Append1[total_intl_charge]), "Low", "High")</f>
        <v>High</v>
      </c>
      <c r="V3269">
        <v>0</v>
      </c>
      <c r="W3269" t="s">
        <v>23</v>
      </c>
      <c r="X3269" s="1" t="s">
        <v>23</v>
      </c>
      <c r="Y3269">
        <f>IF(Append1[[#This Row],[churn]]="yes", 1,0)</f>
        <v>0</v>
      </c>
      <c r="Z3269" t="str">
        <f>IF(Append1[[#This Row],[total_eve_charge]]&lt;=15,"Low",
IF(Append1[[#This Row],[total_eve_charge]]&lt;=19,"Medium","High"))</f>
        <v>Medium</v>
      </c>
      <c r="AA3269" s="1" t="str">
        <f>IF(Append1[[#This Row],[total_day_charge]]&gt;30,"Heavy User",
IF(Append1[[#This Row],[total_eve_charge]]&gt;20,"Evening User",
IF(Append1[[#This Row],[total_night_charge]]&gt;10,"Night User","Low User")))</f>
        <v>Low User</v>
      </c>
    </row>
    <row r="3270" spans="1:27" hidden="1" x14ac:dyDescent="0.3">
      <c r="A3270">
        <v>2519</v>
      </c>
      <c r="B3270" s="1" t="s">
        <v>48</v>
      </c>
      <c r="C3270">
        <v>201</v>
      </c>
      <c r="D3270" s="1" t="s">
        <v>26</v>
      </c>
      <c r="E3270" s="1">
        <v>0</v>
      </c>
      <c r="F3270" s="1" t="s">
        <v>23</v>
      </c>
      <c r="G3270">
        <v>0</v>
      </c>
      <c r="H3270" t="str">
        <f>IF(Append1[[#This Row],[number_vmail_messages]]&lt;=10, "Low",
IF(Append1[[#This Row],[number_vmail_messages]]&lt;=25, "Medium", "High"))</f>
        <v>Low</v>
      </c>
      <c r="I3270">
        <v>212.7</v>
      </c>
      <c r="J3270">
        <v>72</v>
      </c>
      <c r="K3270">
        <v>36.159999999999997</v>
      </c>
      <c r="L3270">
        <v>225.2</v>
      </c>
      <c r="M3270">
        <v>90</v>
      </c>
      <c r="N3270">
        <v>19.14</v>
      </c>
      <c r="O3270">
        <v>195.1</v>
      </c>
      <c r="P3270">
        <v>99</v>
      </c>
      <c r="Q3270">
        <v>8.7799999999999994</v>
      </c>
      <c r="R3270">
        <v>7</v>
      </c>
      <c r="S3270">
        <v>6</v>
      </c>
      <c r="T3270">
        <v>1.89</v>
      </c>
      <c r="U3270" t="str">
        <f>IF(Append1[[#This Row],[total_intl_charge]] &lt;= MEDIAN(Append1[total_intl_charge]), "Low", "High")</f>
        <v>Low</v>
      </c>
      <c r="V3270">
        <v>1</v>
      </c>
      <c r="W3270" t="s">
        <v>23</v>
      </c>
      <c r="X3270" s="1" t="s">
        <v>23</v>
      </c>
      <c r="Y3270">
        <f>IF(Append1[[#This Row],[churn]]="yes", 1,0)</f>
        <v>0</v>
      </c>
      <c r="Z3270" t="str">
        <f>IF(Append1[[#This Row],[total_eve_charge]]&lt;=15,"Low",
IF(Append1[[#This Row],[total_eve_charge]]&lt;=19,"Medium","High"))</f>
        <v>High</v>
      </c>
      <c r="AA3270" s="1" t="str">
        <f>IF(Append1[[#This Row],[total_day_charge]]&gt;30,"Heavy User",
IF(Append1[[#This Row],[total_eve_charge]]&gt;20,"Evening User",
IF(Append1[[#This Row],[total_night_charge]]&gt;10,"Night User","Low User")))</f>
        <v>Heavy User</v>
      </c>
    </row>
    <row r="3271" spans="1:27" hidden="1" x14ac:dyDescent="0.3">
      <c r="A3271">
        <v>2520</v>
      </c>
      <c r="B3271" s="1" t="s">
        <v>71</v>
      </c>
      <c r="C3271">
        <v>80</v>
      </c>
      <c r="D3271" s="1" t="s">
        <v>22</v>
      </c>
      <c r="E3271" s="1">
        <v>0</v>
      </c>
      <c r="F3271" s="1" t="s">
        <v>23</v>
      </c>
      <c r="G3271">
        <v>0</v>
      </c>
      <c r="H3271" t="str">
        <f>IF(Append1[[#This Row],[number_vmail_messages]]&lt;=10, "Low",
IF(Append1[[#This Row],[number_vmail_messages]]&lt;=25, "Medium", "High"))</f>
        <v>Low</v>
      </c>
      <c r="I3271">
        <v>151.5</v>
      </c>
      <c r="J3271">
        <v>89</v>
      </c>
      <c r="K3271">
        <v>25.76</v>
      </c>
      <c r="L3271">
        <v>131.69999999999999</v>
      </c>
      <c r="M3271">
        <v>78</v>
      </c>
      <c r="N3271">
        <v>11.19</v>
      </c>
      <c r="O3271">
        <v>235.3</v>
      </c>
      <c r="P3271">
        <v>131</v>
      </c>
      <c r="Q3271">
        <v>10.59</v>
      </c>
      <c r="R3271">
        <v>11.8</v>
      </c>
      <c r="S3271">
        <v>4</v>
      </c>
      <c r="T3271">
        <v>3.19</v>
      </c>
      <c r="U3271" t="str">
        <f>IF(Append1[[#This Row],[total_intl_charge]] &lt;= MEDIAN(Append1[total_intl_charge]), "Low", "High")</f>
        <v>High</v>
      </c>
      <c r="V3271">
        <v>0</v>
      </c>
      <c r="W3271" t="s">
        <v>23</v>
      </c>
      <c r="X3271" s="1" t="s">
        <v>23</v>
      </c>
      <c r="Y3271">
        <f>IF(Append1[[#This Row],[churn]]="yes", 1,0)</f>
        <v>0</v>
      </c>
      <c r="Z3271" t="str">
        <f>IF(Append1[[#This Row],[total_eve_charge]]&lt;=15,"Low",
IF(Append1[[#This Row],[total_eve_charge]]&lt;=19,"Medium","High"))</f>
        <v>Low</v>
      </c>
      <c r="AA3271" s="1" t="str">
        <f>IF(Append1[[#This Row],[total_day_charge]]&gt;30,"Heavy User",
IF(Append1[[#This Row],[total_eve_charge]]&gt;20,"Evening User",
IF(Append1[[#This Row],[total_night_charge]]&gt;10,"Night User","Low User")))</f>
        <v>Night User</v>
      </c>
    </row>
    <row r="3272" spans="1:27" hidden="1" x14ac:dyDescent="0.3">
      <c r="A3272">
        <v>2521</v>
      </c>
      <c r="B3272" s="1" t="s">
        <v>68</v>
      </c>
      <c r="C3272">
        <v>122</v>
      </c>
      <c r="D3272" s="1" t="s">
        <v>22</v>
      </c>
      <c r="E3272" s="1">
        <v>1</v>
      </c>
      <c r="F3272" s="1" t="s">
        <v>23</v>
      </c>
      <c r="G3272">
        <v>0</v>
      </c>
      <c r="H3272" t="str">
        <f>IF(Append1[[#This Row],[number_vmail_messages]]&lt;=10, "Low",
IF(Append1[[#This Row],[number_vmail_messages]]&lt;=25, "Medium", "High"))</f>
        <v>Low</v>
      </c>
      <c r="I3272">
        <v>146.30000000000001</v>
      </c>
      <c r="J3272">
        <v>117</v>
      </c>
      <c r="K3272">
        <v>24.87</v>
      </c>
      <c r="L3272">
        <v>218.7</v>
      </c>
      <c r="M3272">
        <v>93</v>
      </c>
      <c r="N3272">
        <v>18.59</v>
      </c>
      <c r="O3272">
        <v>236</v>
      </c>
      <c r="P3272">
        <v>97</v>
      </c>
      <c r="Q3272">
        <v>10.62</v>
      </c>
      <c r="R3272">
        <v>11.5</v>
      </c>
      <c r="S3272">
        <v>5</v>
      </c>
      <c r="T3272">
        <v>3.11</v>
      </c>
      <c r="U3272" t="str">
        <f>IF(Append1[[#This Row],[total_intl_charge]] &lt;= MEDIAN(Append1[total_intl_charge]), "Low", "High")</f>
        <v>High</v>
      </c>
      <c r="V3272">
        <v>1</v>
      </c>
      <c r="W3272" t="s">
        <v>23</v>
      </c>
      <c r="X3272" s="1" t="s">
        <v>24</v>
      </c>
      <c r="Y3272">
        <f>IF(Append1[[#This Row],[churn]]="yes", 1,0)</f>
        <v>0</v>
      </c>
      <c r="Z3272" t="str">
        <f>IF(Append1[[#This Row],[total_eve_charge]]&lt;=15,"Low",
IF(Append1[[#This Row],[total_eve_charge]]&lt;=19,"Medium","High"))</f>
        <v>Medium</v>
      </c>
      <c r="AA3272" s="1" t="str">
        <f>IF(Append1[[#This Row],[total_day_charge]]&gt;30,"Heavy User",
IF(Append1[[#This Row],[total_eve_charge]]&gt;20,"Evening User",
IF(Append1[[#This Row],[total_night_charge]]&gt;10,"Night User","Low User")))</f>
        <v>Night User</v>
      </c>
    </row>
    <row r="3273" spans="1:27" hidden="1" x14ac:dyDescent="0.3">
      <c r="A3273">
        <v>2522</v>
      </c>
      <c r="B3273" s="1" t="s">
        <v>63</v>
      </c>
      <c r="C3273">
        <v>132</v>
      </c>
      <c r="D3273" s="1" t="s">
        <v>32</v>
      </c>
      <c r="E3273" s="1">
        <v>0</v>
      </c>
      <c r="F3273" s="1" t="s">
        <v>23</v>
      </c>
      <c r="G3273">
        <v>0</v>
      </c>
      <c r="H3273" t="str">
        <f>IF(Append1[[#This Row],[number_vmail_messages]]&lt;=10, "Low",
IF(Append1[[#This Row],[number_vmail_messages]]&lt;=25, "Medium", "High"))</f>
        <v>Low</v>
      </c>
      <c r="I3273">
        <v>195.1</v>
      </c>
      <c r="J3273">
        <v>100</v>
      </c>
      <c r="K3273">
        <v>33.17</v>
      </c>
      <c r="L3273">
        <v>148.80000000000001</v>
      </c>
      <c r="M3273">
        <v>95</v>
      </c>
      <c r="N3273">
        <v>12.65</v>
      </c>
      <c r="O3273">
        <v>224.5</v>
      </c>
      <c r="P3273">
        <v>117</v>
      </c>
      <c r="Q3273">
        <v>10.1</v>
      </c>
      <c r="R3273">
        <v>6.7</v>
      </c>
      <c r="S3273">
        <v>2</v>
      </c>
      <c r="T3273">
        <v>1.81</v>
      </c>
      <c r="U3273" t="str">
        <f>IF(Append1[[#This Row],[total_intl_charge]] &lt;= MEDIAN(Append1[total_intl_charge]), "Low", "High")</f>
        <v>Low</v>
      </c>
      <c r="V3273">
        <v>0</v>
      </c>
      <c r="W3273" t="s">
        <v>23</v>
      </c>
      <c r="X3273" s="1" t="s">
        <v>23</v>
      </c>
      <c r="Y3273">
        <f>IF(Append1[[#This Row],[churn]]="yes", 1,0)</f>
        <v>0</v>
      </c>
      <c r="Z3273" t="str">
        <f>IF(Append1[[#This Row],[total_eve_charge]]&lt;=15,"Low",
IF(Append1[[#This Row],[total_eve_charge]]&lt;=19,"Medium","High"))</f>
        <v>Low</v>
      </c>
      <c r="AA3273" s="1" t="str">
        <f>IF(Append1[[#This Row],[total_day_charge]]&gt;30,"Heavy User",
IF(Append1[[#This Row],[total_eve_charge]]&gt;20,"Evening User",
IF(Append1[[#This Row],[total_night_charge]]&gt;10,"Night User","Low User")))</f>
        <v>Heavy User</v>
      </c>
    </row>
    <row r="3274" spans="1:27" hidden="1" x14ac:dyDescent="0.3">
      <c r="A3274">
        <v>2523</v>
      </c>
      <c r="B3274" s="1" t="s">
        <v>48</v>
      </c>
      <c r="C3274">
        <v>83</v>
      </c>
      <c r="D3274" s="1" t="s">
        <v>26</v>
      </c>
      <c r="E3274" s="1">
        <v>0</v>
      </c>
      <c r="F3274" s="1" t="s">
        <v>23</v>
      </c>
      <c r="G3274">
        <v>0</v>
      </c>
      <c r="H3274" t="str">
        <f>IF(Append1[[#This Row],[number_vmail_messages]]&lt;=10, "Low",
IF(Append1[[#This Row],[number_vmail_messages]]&lt;=25, "Medium", "High"))</f>
        <v>Low</v>
      </c>
      <c r="I3274">
        <v>208.9</v>
      </c>
      <c r="J3274">
        <v>71</v>
      </c>
      <c r="K3274">
        <v>35.51</v>
      </c>
      <c r="L3274">
        <v>214.8</v>
      </c>
      <c r="M3274">
        <v>92</v>
      </c>
      <c r="N3274">
        <v>18.260000000000002</v>
      </c>
      <c r="O3274">
        <v>247.9</v>
      </c>
      <c r="P3274">
        <v>108</v>
      </c>
      <c r="Q3274">
        <v>11.16</v>
      </c>
      <c r="R3274">
        <v>13</v>
      </c>
      <c r="S3274">
        <v>5</v>
      </c>
      <c r="T3274">
        <v>3.51</v>
      </c>
      <c r="U3274" t="str">
        <f>IF(Append1[[#This Row],[total_intl_charge]] &lt;= MEDIAN(Append1[total_intl_charge]), "Low", "High")</f>
        <v>High</v>
      </c>
      <c r="V3274">
        <v>1</v>
      </c>
      <c r="W3274" t="s">
        <v>23</v>
      </c>
      <c r="X3274" s="1" t="s">
        <v>23</v>
      </c>
      <c r="Y3274">
        <f>IF(Append1[[#This Row],[churn]]="yes", 1,0)</f>
        <v>0</v>
      </c>
      <c r="Z3274" t="str">
        <f>IF(Append1[[#This Row],[total_eve_charge]]&lt;=15,"Low",
IF(Append1[[#This Row],[total_eve_charge]]&lt;=19,"Medium","High"))</f>
        <v>Medium</v>
      </c>
      <c r="AA3274" s="1" t="str">
        <f>IF(Append1[[#This Row],[total_day_charge]]&gt;30,"Heavy User",
IF(Append1[[#This Row],[total_eve_charge]]&gt;20,"Evening User",
IF(Append1[[#This Row],[total_night_charge]]&gt;10,"Night User","Low User")))</f>
        <v>Heavy User</v>
      </c>
    </row>
    <row r="3275" spans="1:27" hidden="1" x14ac:dyDescent="0.3">
      <c r="A3275">
        <v>2524</v>
      </c>
      <c r="B3275" s="1" t="s">
        <v>73</v>
      </c>
      <c r="C3275">
        <v>99</v>
      </c>
      <c r="D3275" s="1" t="s">
        <v>32</v>
      </c>
      <c r="E3275" s="1">
        <v>0</v>
      </c>
      <c r="F3275" s="1" t="s">
        <v>23</v>
      </c>
      <c r="G3275">
        <v>0</v>
      </c>
      <c r="H3275" t="str">
        <f>IF(Append1[[#This Row],[number_vmail_messages]]&lt;=10, "Low",
IF(Append1[[#This Row],[number_vmail_messages]]&lt;=25, "Medium", "High"))</f>
        <v>Low</v>
      </c>
      <c r="I3275">
        <v>135.69999999999999</v>
      </c>
      <c r="J3275">
        <v>107</v>
      </c>
      <c r="K3275">
        <v>23.07</v>
      </c>
      <c r="L3275">
        <v>208.4</v>
      </c>
      <c r="M3275">
        <v>103</v>
      </c>
      <c r="N3275">
        <v>17.71</v>
      </c>
      <c r="O3275">
        <v>209</v>
      </c>
      <c r="P3275">
        <v>95</v>
      </c>
      <c r="Q3275">
        <v>9.4</v>
      </c>
      <c r="R3275">
        <v>8.8000000000000007</v>
      </c>
      <c r="S3275">
        <v>3</v>
      </c>
      <c r="T3275">
        <v>2.38</v>
      </c>
      <c r="U3275" t="str">
        <f>IF(Append1[[#This Row],[total_intl_charge]] &lt;= MEDIAN(Append1[total_intl_charge]), "Low", "High")</f>
        <v>Low</v>
      </c>
      <c r="V3275">
        <v>7</v>
      </c>
      <c r="W3275" t="s">
        <v>24</v>
      </c>
      <c r="X3275" s="1" t="s">
        <v>23</v>
      </c>
      <c r="Y3275">
        <f>IF(Append1[[#This Row],[churn]]="yes", 1,0)</f>
        <v>1</v>
      </c>
      <c r="Z3275" t="str">
        <f>IF(Append1[[#This Row],[total_eve_charge]]&lt;=15,"Low",
IF(Append1[[#This Row],[total_eve_charge]]&lt;=19,"Medium","High"))</f>
        <v>Medium</v>
      </c>
      <c r="AA3275" s="1" t="str">
        <f>IF(Append1[[#This Row],[total_day_charge]]&gt;30,"Heavy User",
IF(Append1[[#This Row],[total_eve_charge]]&gt;20,"Evening User",
IF(Append1[[#This Row],[total_night_charge]]&gt;10,"Night User","Low User")))</f>
        <v>Low User</v>
      </c>
    </row>
    <row r="3276" spans="1:27" hidden="1" x14ac:dyDescent="0.3">
      <c r="A3276">
        <v>2525</v>
      </c>
      <c r="B3276" s="1" t="s">
        <v>21</v>
      </c>
      <c r="C3276">
        <v>84</v>
      </c>
      <c r="D3276" s="1" t="s">
        <v>22</v>
      </c>
      <c r="E3276" s="1">
        <v>0</v>
      </c>
      <c r="F3276" s="1" t="s">
        <v>23</v>
      </c>
      <c r="G3276">
        <v>0</v>
      </c>
      <c r="H3276" t="str">
        <f>IF(Append1[[#This Row],[number_vmail_messages]]&lt;=10, "Low",
IF(Append1[[#This Row],[number_vmail_messages]]&lt;=25, "Medium", "High"))</f>
        <v>Low</v>
      </c>
      <c r="I3276">
        <v>225.9</v>
      </c>
      <c r="J3276">
        <v>86</v>
      </c>
      <c r="K3276">
        <v>38.4</v>
      </c>
      <c r="L3276">
        <v>275.60000000000002</v>
      </c>
      <c r="M3276">
        <v>105</v>
      </c>
      <c r="N3276">
        <v>23.43</v>
      </c>
      <c r="O3276">
        <v>201.4</v>
      </c>
      <c r="P3276">
        <v>108</v>
      </c>
      <c r="Q3276">
        <v>9.06</v>
      </c>
      <c r="R3276">
        <v>14.3</v>
      </c>
      <c r="S3276">
        <v>3</v>
      </c>
      <c r="T3276">
        <v>3.86</v>
      </c>
      <c r="U3276" t="str">
        <f>IF(Append1[[#This Row],[total_intl_charge]] &lt;= MEDIAN(Append1[total_intl_charge]), "Low", "High")</f>
        <v>High</v>
      </c>
      <c r="V3276">
        <v>3</v>
      </c>
      <c r="W3276" t="s">
        <v>24</v>
      </c>
      <c r="X3276" s="1" t="s">
        <v>23</v>
      </c>
      <c r="Y3276">
        <f>IF(Append1[[#This Row],[churn]]="yes", 1,0)</f>
        <v>1</v>
      </c>
      <c r="Z3276" t="str">
        <f>IF(Append1[[#This Row],[total_eve_charge]]&lt;=15,"Low",
IF(Append1[[#This Row],[total_eve_charge]]&lt;=19,"Medium","High"))</f>
        <v>High</v>
      </c>
      <c r="AA3276" s="1" t="str">
        <f>IF(Append1[[#This Row],[total_day_charge]]&gt;30,"Heavy User",
IF(Append1[[#This Row],[total_eve_charge]]&gt;20,"Evening User",
IF(Append1[[#This Row],[total_night_charge]]&gt;10,"Night User","Low User")))</f>
        <v>Heavy User</v>
      </c>
    </row>
    <row r="3277" spans="1:27" hidden="1" x14ac:dyDescent="0.3">
      <c r="A3277">
        <v>2526</v>
      </c>
      <c r="B3277" s="1" t="s">
        <v>67</v>
      </c>
      <c r="C3277">
        <v>87</v>
      </c>
      <c r="D3277" s="1" t="s">
        <v>26</v>
      </c>
      <c r="E3277" s="1">
        <v>0</v>
      </c>
      <c r="F3277" s="1" t="s">
        <v>23</v>
      </c>
      <c r="G3277">
        <v>0</v>
      </c>
      <c r="H3277" t="str">
        <f>IF(Append1[[#This Row],[number_vmail_messages]]&lt;=10, "Low",
IF(Append1[[#This Row],[number_vmail_messages]]&lt;=25, "Medium", "High"))</f>
        <v>Low</v>
      </c>
      <c r="I3277">
        <v>153.30000000000001</v>
      </c>
      <c r="J3277">
        <v>106</v>
      </c>
      <c r="K3277">
        <v>26.06</v>
      </c>
      <c r="L3277">
        <v>224.5</v>
      </c>
      <c r="M3277">
        <v>117</v>
      </c>
      <c r="N3277">
        <v>19.079999999999998</v>
      </c>
      <c r="O3277">
        <v>273.39999999999998</v>
      </c>
      <c r="P3277">
        <v>152</v>
      </c>
      <c r="Q3277">
        <v>12.3</v>
      </c>
      <c r="R3277">
        <v>8.9</v>
      </c>
      <c r="S3277">
        <v>5</v>
      </c>
      <c r="T3277">
        <v>2.4</v>
      </c>
      <c r="U3277" t="str">
        <f>IF(Append1[[#This Row],[total_intl_charge]] &lt;= MEDIAN(Append1[total_intl_charge]), "Low", "High")</f>
        <v>Low</v>
      </c>
      <c r="V3277">
        <v>2</v>
      </c>
      <c r="W3277" t="s">
        <v>23</v>
      </c>
      <c r="X3277" s="1" t="s">
        <v>23</v>
      </c>
      <c r="Y3277">
        <f>IF(Append1[[#This Row],[churn]]="yes", 1,0)</f>
        <v>0</v>
      </c>
      <c r="Z3277" t="str">
        <f>IF(Append1[[#This Row],[total_eve_charge]]&lt;=15,"Low",
IF(Append1[[#This Row],[total_eve_charge]]&lt;=19,"Medium","High"))</f>
        <v>High</v>
      </c>
      <c r="AA3277" s="1" t="str">
        <f>IF(Append1[[#This Row],[total_day_charge]]&gt;30,"Heavy User",
IF(Append1[[#This Row],[total_eve_charge]]&gt;20,"Evening User",
IF(Append1[[#This Row],[total_night_charge]]&gt;10,"Night User","Low User")))</f>
        <v>Night User</v>
      </c>
    </row>
    <row r="3278" spans="1:27" hidden="1" x14ac:dyDescent="0.3">
      <c r="A3278">
        <v>2527</v>
      </c>
      <c r="B3278" s="1" t="s">
        <v>57</v>
      </c>
      <c r="C3278">
        <v>7</v>
      </c>
      <c r="D3278" s="1" t="s">
        <v>22</v>
      </c>
      <c r="E3278" s="1">
        <v>0</v>
      </c>
      <c r="F3278" s="1" t="s">
        <v>23</v>
      </c>
      <c r="G3278">
        <v>0</v>
      </c>
      <c r="H3278" t="str">
        <f>IF(Append1[[#This Row],[number_vmail_messages]]&lt;=10, "Low",
IF(Append1[[#This Row],[number_vmail_messages]]&lt;=25, "Medium", "High"))</f>
        <v>Low</v>
      </c>
      <c r="I3278">
        <v>206.7</v>
      </c>
      <c r="J3278">
        <v>87</v>
      </c>
      <c r="K3278">
        <v>35.14</v>
      </c>
      <c r="L3278">
        <v>281.10000000000002</v>
      </c>
      <c r="M3278">
        <v>83</v>
      </c>
      <c r="N3278">
        <v>23.89</v>
      </c>
      <c r="O3278">
        <v>158.5</v>
      </c>
      <c r="P3278">
        <v>77</v>
      </c>
      <c r="Q3278">
        <v>7.13</v>
      </c>
      <c r="R3278">
        <v>11</v>
      </c>
      <c r="S3278">
        <v>5</v>
      </c>
      <c r="T3278">
        <v>2.97</v>
      </c>
      <c r="U3278" t="str">
        <f>IF(Append1[[#This Row],[total_intl_charge]] &lt;= MEDIAN(Append1[total_intl_charge]), "Low", "High")</f>
        <v>High</v>
      </c>
      <c r="V3278">
        <v>3</v>
      </c>
      <c r="W3278" t="s">
        <v>23</v>
      </c>
      <c r="X3278" s="1" t="s">
        <v>23</v>
      </c>
      <c r="Y3278">
        <f>IF(Append1[[#This Row],[churn]]="yes", 1,0)</f>
        <v>0</v>
      </c>
      <c r="Z3278" t="str">
        <f>IF(Append1[[#This Row],[total_eve_charge]]&lt;=15,"Low",
IF(Append1[[#This Row],[total_eve_charge]]&lt;=19,"Medium","High"))</f>
        <v>High</v>
      </c>
      <c r="AA3278" s="1" t="str">
        <f>IF(Append1[[#This Row],[total_day_charge]]&gt;30,"Heavy User",
IF(Append1[[#This Row],[total_eve_charge]]&gt;20,"Evening User",
IF(Append1[[#This Row],[total_night_charge]]&gt;10,"Night User","Low User")))</f>
        <v>Heavy User</v>
      </c>
    </row>
    <row r="3279" spans="1:27" x14ac:dyDescent="0.3">
      <c r="A3279">
        <v>2528</v>
      </c>
      <c r="B3279" s="1" t="s">
        <v>64</v>
      </c>
      <c r="C3279">
        <v>89</v>
      </c>
      <c r="D3279" s="1" t="s">
        <v>22</v>
      </c>
      <c r="E3279" s="1">
        <v>0</v>
      </c>
      <c r="F3279" s="1" t="s">
        <v>24</v>
      </c>
      <c r="G3279">
        <v>12</v>
      </c>
      <c r="H3279" t="str">
        <f>IF(Append1[[#This Row],[number_vmail_messages]]&lt;=10, "Low",
IF(Append1[[#This Row],[number_vmail_messages]]&lt;=25, "Medium", "High"))</f>
        <v>Medium</v>
      </c>
      <c r="I3279">
        <v>188</v>
      </c>
      <c r="J3279">
        <v>105</v>
      </c>
      <c r="K3279">
        <v>31.96</v>
      </c>
      <c r="L3279">
        <v>151.30000000000001</v>
      </c>
      <c r="M3279">
        <v>107</v>
      </c>
      <c r="N3279">
        <v>12.86</v>
      </c>
      <c r="O3279">
        <v>201.9</v>
      </c>
      <c r="P3279">
        <v>132</v>
      </c>
      <c r="Q3279">
        <v>9.09</v>
      </c>
      <c r="R3279">
        <v>10.5</v>
      </c>
      <c r="S3279">
        <v>3</v>
      </c>
      <c r="T3279">
        <v>2.84</v>
      </c>
      <c r="U3279" t="str">
        <f>IF(Append1[[#This Row],[total_intl_charge]] &lt;= MEDIAN(Append1[total_intl_charge]), "Low", "High")</f>
        <v>High</v>
      </c>
      <c r="V3279">
        <v>2</v>
      </c>
      <c r="W3279" t="s">
        <v>23</v>
      </c>
      <c r="X3279" s="1" t="s">
        <v>23</v>
      </c>
      <c r="Y3279">
        <f>IF(Append1[[#This Row],[churn]]="yes", 1,0)</f>
        <v>0</v>
      </c>
      <c r="Z3279" t="str">
        <f>IF(Append1[[#This Row],[total_eve_charge]]&lt;=15,"Low",
IF(Append1[[#This Row],[total_eve_charge]]&lt;=19,"Medium","High"))</f>
        <v>Low</v>
      </c>
      <c r="AA3279" s="1" t="str">
        <f>IF(Append1[[#This Row],[total_day_charge]]&gt;30,"Heavy User",
IF(Append1[[#This Row],[total_eve_charge]]&gt;20,"Evening User",
IF(Append1[[#This Row],[total_night_charge]]&gt;10,"Night User","Low User")))</f>
        <v>Heavy User</v>
      </c>
    </row>
    <row r="3280" spans="1:27" hidden="1" x14ac:dyDescent="0.3">
      <c r="A3280">
        <v>2529</v>
      </c>
      <c r="B3280" s="1" t="s">
        <v>44</v>
      </c>
      <c r="C3280">
        <v>131</v>
      </c>
      <c r="D3280" s="1" t="s">
        <v>32</v>
      </c>
      <c r="E3280" s="1">
        <v>1</v>
      </c>
      <c r="F3280" s="1" t="s">
        <v>23</v>
      </c>
      <c r="G3280">
        <v>0</v>
      </c>
      <c r="H3280" t="str">
        <f>IF(Append1[[#This Row],[number_vmail_messages]]&lt;=10, "Low",
IF(Append1[[#This Row],[number_vmail_messages]]&lt;=25, "Medium", "High"))</f>
        <v>Low</v>
      </c>
      <c r="I3280">
        <v>122.3</v>
      </c>
      <c r="J3280">
        <v>83</v>
      </c>
      <c r="K3280">
        <v>20.79</v>
      </c>
      <c r="L3280">
        <v>118.8</v>
      </c>
      <c r="M3280">
        <v>94</v>
      </c>
      <c r="N3280">
        <v>10.1</v>
      </c>
      <c r="O3280">
        <v>147.9</v>
      </c>
      <c r="P3280">
        <v>95</v>
      </c>
      <c r="Q3280">
        <v>6.66</v>
      </c>
      <c r="R3280">
        <v>13.7</v>
      </c>
      <c r="S3280">
        <v>3</v>
      </c>
      <c r="T3280">
        <v>3.7</v>
      </c>
      <c r="U3280" t="str">
        <f>IF(Append1[[#This Row],[total_intl_charge]] &lt;= MEDIAN(Append1[total_intl_charge]), "Low", "High")</f>
        <v>High</v>
      </c>
      <c r="V3280">
        <v>3</v>
      </c>
      <c r="W3280" t="s">
        <v>24</v>
      </c>
      <c r="X3280" s="1" t="s">
        <v>24</v>
      </c>
      <c r="Y3280">
        <f>IF(Append1[[#This Row],[churn]]="yes", 1,0)</f>
        <v>1</v>
      </c>
      <c r="Z3280" t="str">
        <f>IF(Append1[[#This Row],[total_eve_charge]]&lt;=15,"Low",
IF(Append1[[#This Row],[total_eve_charge]]&lt;=19,"Medium","High"))</f>
        <v>Low</v>
      </c>
      <c r="AA3280" s="1" t="str">
        <f>IF(Append1[[#This Row],[total_day_charge]]&gt;30,"Heavy User",
IF(Append1[[#This Row],[total_eve_charge]]&gt;20,"Evening User",
IF(Append1[[#This Row],[total_night_charge]]&gt;10,"Night User","Low User")))</f>
        <v>Low User</v>
      </c>
    </row>
    <row r="3281" spans="1:27" hidden="1" x14ac:dyDescent="0.3">
      <c r="A3281">
        <v>2530</v>
      </c>
      <c r="B3281" s="1" t="s">
        <v>56</v>
      </c>
      <c r="C3281">
        <v>105</v>
      </c>
      <c r="D3281" s="1" t="s">
        <v>22</v>
      </c>
      <c r="E3281" s="1">
        <v>0</v>
      </c>
      <c r="F3281" s="1" t="s">
        <v>23</v>
      </c>
      <c r="G3281">
        <v>0</v>
      </c>
      <c r="H3281" t="str">
        <f>IF(Append1[[#This Row],[number_vmail_messages]]&lt;=10, "Low",
IF(Append1[[#This Row],[number_vmail_messages]]&lt;=25, "Medium", "High"))</f>
        <v>Low</v>
      </c>
      <c r="I3281">
        <v>259.3</v>
      </c>
      <c r="J3281">
        <v>96</v>
      </c>
      <c r="K3281">
        <v>44.08</v>
      </c>
      <c r="L3281">
        <v>175.2</v>
      </c>
      <c r="M3281">
        <v>97</v>
      </c>
      <c r="N3281">
        <v>14.89</v>
      </c>
      <c r="O3281">
        <v>222.4</v>
      </c>
      <c r="P3281">
        <v>36</v>
      </c>
      <c r="Q3281">
        <v>10.01</v>
      </c>
      <c r="R3281">
        <v>12</v>
      </c>
      <c r="S3281">
        <v>5</v>
      </c>
      <c r="T3281">
        <v>3.24</v>
      </c>
      <c r="U3281" t="str">
        <f>IF(Append1[[#This Row],[total_intl_charge]] &lt;= MEDIAN(Append1[total_intl_charge]), "Low", "High")</f>
        <v>High</v>
      </c>
      <c r="V3281">
        <v>3</v>
      </c>
      <c r="W3281" t="s">
        <v>23</v>
      </c>
      <c r="X3281" s="1" t="s">
        <v>23</v>
      </c>
      <c r="Y3281">
        <f>IF(Append1[[#This Row],[churn]]="yes", 1,0)</f>
        <v>0</v>
      </c>
      <c r="Z3281" t="str">
        <f>IF(Append1[[#This Row],[total_eve_charge]]&lt;=15,"Low",
IF(Append1[[#This Row],[total_eve_charge]]&lt;=19,"Medium","High"))</f>
        <v>Low</v>
      </c>
      <c r="AA3281" s="1" t="str">
        <f>IF(Append1[[#This Row],[total_day_charge]]&gt;30,"Heavy User",
IF(Append1[[#This Row],[total_eve_charge]]&gt;20,"Evening User",
IF(Append1[[#This Row],[total_night_charge]]&gt;10,"Night User","Low User")))</f>
        <v>Heavy User</v>
      </c>
    </row>
    <row r="3282" spans="1:27" hidden="1" x14ac:dyDescent="0.3">
      <c r="A3282">
        <v>2531</v>
      </c>
      <c r="B3282" s="1" t="s">
        <v>46</v>
      </c>
      <c r="C3282">
        <v>108</v>
      </c>
      <c r="D3282" s="1" t="s">
        <v>32</v>
      </c>
      <c r="E3282" s="1">
        <v>1</v>
      </c>
      <c r="F3282" s="1" t="s">
        <v>23</v>
      </c>
      <c r="G3282">
        <v>0</v>
      </c>
      <c r="H3282" t="str">
        <f>IF(Append1[[#This Row],[number_vmail_messages]]&lt;=10, "Low",
IF(Append1[[#This Row],[number_vmail_messages]]&lt;=25, "Medium", "High"))</f>
        <v>Low</v>
      </c>
      <c r="I3282">
        <v>115.1</v>
      </c>
      <c r="J3282">
        <v>114</v>
      </c>
      <c r="K3282">
        <v>19.57</v>
      </c>
      <c r="L3282">
        <v>211.3</v>
      </c>
      <c r="M3282">
        <v>70</v>
      </c>
      <c r="N3282">
        <v>17.96</v>
      </c>
      <c r="O3282">
        <v>136.1</v>
      </c>
      <c r="P3282">
        <v>85</v>
      </c>
      <c r="Q3282">
        <v>6.12</v>
      </c>
      <c r="R3282">
        <v>13.8</v>
      </c>
      <c r="S3282">
        <v>3</v>
      </c>
      <c r="T3282">
        <v>3.73</v>
      </c>
      <c r="U3282" t="str">
        <f>IF(Append1[[#This Row],[total_intl_charge]] &lt;= MEDIAN(Append1[total_intl_charge]), "Low", "High")</f>
        <v>High</v>
      </c>
      <c r="V3282">
        <v>2</v>
      </c>
      <c r="W3282" t="s">
        <v>24</v>
      </c>
      <c r="X3282" s="1" t="s">
        <v>24</v>
      </c>
      <c r="Y3282">
        <f>IF(Append1[[#This Row],[churn]]="yes", 1,0)</f>
        <v>1</v>
      </c>
      <c r="Z3282" t="str">
        <f>IF(Append1[[#This Row],[total_eve_charge]]&lt;=15,"Low",
IF(Append1[[#This Row],[total_eve_charge]]&lt;=19,"Medium","High"))</f>
        <v>Medium</v>
      </c>
      <c r="AA3282" s="1" t="str">
        <f>IF(Append1[[#This Row],[total_day_charge]]&gt;30,"Heavy User",
IF(Append1[[#This Row],[total_eve_charge]]&gt;20,"Evening User",
IF(Append1[[#This Row],[total_night_charge]]&gt;10,"Night User","Low User")))</f>
        <v>Low User</v>
      </c>
    </row>
    <row r="3283" spans="1:27" x14ac:dyDescent="0.3">
      <c r="A3283">
        <v>2532</v>
      </c>
      <c r="B3283" s="1" t="s">
        <v>35</v>
      </c>
      <c r="C3283">
        <v>47</v>
      </c>
      <c r="D3283" s="1" t="s">
        <v>22</v>
      </c>
      <c r="E3283" s="1">
        <v>0</v>
      </c>
      <c r="F3283" s="1" t="s">
        <v>24</v>
      </c>
      <c r="G3283">
        <v>28</v>
      </c>
      <c r="H3283" t="str">
        <f>IF(Append1[[#This Row],[number_vmail_messages]]&lt;=10, "Low",
IF(Append1[[#This Row],[number_vmail_messages]]&lt;=25, "Medium", "High"))</f>
        <v>High</v>
      </c>
      <c r="I3283">
        <v>172.9</v>
      </c>
      <c r="J3283">
        <v>109</v>
      </c>
      <c r="K3283">
        <v>29.39</v>
      </c>
      <c r="L3283">
        <v>137.6</v>
      </c>
      <c r="M3283">
        <v>94</v>
      </c>
      <c r="N3283">
        <v>11.7</v>
      </c>
      <c r="O3283">
        <v>203.8</v>
      </c>
      <c r="P3283">
        <v>109</v>
      </c>
      <c r="Q3283">
        <v>9.17</v>
      </c>
      <c r="R3283">
        <v>8.3000000000000007</v>
      </c>
      <c r="S3283">
        <v>6</v>
      </c>
      <c r="T3283">
        <v>2.2400000000000002</v>
      </c>
      <c r="U3283" t="str">
        <f>IF(Append1[[#This Row],[total_intl_charge]] &lt;= MEDIAN(Append1[total_intl_charge]), "Low", "High")</f>
        <v>Low</v>
      </c>
      <c r="V3283">
        <v>1</v>
      </c>
      <c r="W3283" t="s">
        <v>23</v>
      </c>
      <c r="X3283" s="1" t="s">
        <v>23</v>
      </c>
      <c r="Y3283">
        <f>IF(Append1[[#This Row],[churn]]="yes", 1,0)</f>
        <v>0</v>
      </c>
      <c r="Z3283" t="str">
        <f>IF(Append1[[#This Row],[total_eve_charge]]&lt;=15,"Low",
IF(Append1[[#This Row],[total_eve_charge]]&lt;=19,"Medium","High"))</f>
        <v>Low</v>
      </c>
      <c r="AA3283" s="1" t="str">
        <f>IF(Append1[[#This Row],[total_day_charge]]&gt;30,"Heavy User",
IF(Append1[[#This Row],[total_eve_charge]]&gt;20,"Evening User",
IF(Append1[[#This Row],[total_night_charge]]&gt;10,"Night User","Low User")))</f>
        <v>Low User</v>
      </c>
    </row>
    <row r="3284" spans="1:27" hidden="1" x14ac:dyDescent="0.3">
      <c r="A3284">
        <v>2533</v>
      </c>
      <c r="B3284" s="1" t="s">
        <v>43</v>
      </c>
      <c r="C3284">
        <v>101</v>
      </c>
      <c r="D3284" s="1" t="s">
        <v>22</v>
      </c>
      <c r="E3284" s="1">
        <v>1</v>
      </c>
      <c r="F3284" s="1" t="s">
        <v>23</v>
      </c>
      <c r="G3284">
        <v>0</v>
      </c>
      <c r="H3284" t="str">
        <f>IF(Append1[[#This Row],[number_vmail_messages]]&lt;=10, "Low",
IF(Append1[[#This Row],[number_vmail_messages]]&lt;=25, "Medium", "High"))</f>
        <v>Low</v>
      </c>
      <c r="I3284">
        <v>156.4</v>
      </c>
      <c r="J3284">
        <v>116</v>
      </c>
      <c r="K3284">
        <v>26.59</v>
      </c>
      <c r="L3284">
        <v>130.4</v>
      </c>
      <c r="M3284">
        <v>114</v>
      </c>
      <c r="N3284">
        <v>11.08</v>
      </c>
      <c r="O3284">
        <v>207.3</v>
      </c>
      <c r="P3284">
        <v>109</v>
      </c>
      <c r="Q3284">
        <v>9.33</v>
      </c>
      <c r="R3284">
        <v>7.3</v>
      </c>
      <c r="S3284">
        <v>5</v>
      </c>
      <c r="T3284">
        <v>1.97</v>
      </c>
      <c r="U3284" t="str">
        <f>IF(Append1[[#This Row],[total_intl_charge]] &lt;= MEDIAN(Append1[total_intl_charge]), "Low", "High")</f>
        <v>Low</v>
      </c>
      <c r="V3284">
        <v>1</v>
      </c>
      <c r="W3284" t="s">
        <v>23</v>
      </c>
      <c r="X3284" s="1" t="s">
        <v>24</v>
      </c>
      <c r="Y3284">
        <f>IF(Append1[[#This Row],[churn]]="yes", 1,0)</f>
        <v>0</v>
      </c>
      <c r="Z3284" t="str">
        <f>IF(Append1[[#This Row],[total_eve_charge]]&lt;=15,"Low",
IF(Append1[[#This Row],[total_eve_charge]]&lt;=19,"Medium","High"))</f>
        <v>Low</v>
      </c>
      <c r="AA3284" s="1" t="str">
        <f>IF(Append1[[#This Row],[total_day_charge]]&gt;30,"Heavy User",
IF(Append1[[#This Row],[total_eve_charge]]&gt;20,"Evening User",
IF(Append1[[#This Row],[total_night_charge]]&gt;10,"Night User","Low User")))</f>
        <v>Low User</v>
      </c>
    </row>
    <row r="3285" spans="1:27" x14ac:dyDescent="0.3">
      <c r="A3285">
        <v>2534</v>
      </c>
      <c r="B3285" s="1" t="s">
        <v>25</v>
      </c>
      <c r="C3285">
        <v>182</v>
      </c>
      <c r="D3285" s="1" t="s">
        <v>22</v>
      </c>
      <c r="E3285" s="1">
        <v>0</v>
      </c>
      <c r="F3285" s="1" t="s">
        <v>24</v>
      </c>
      <c r="G3285">
        <v>24</v>
      </c>
      <c r="H3285" t="str">
        <f>IF(Append1[[#This Row],[number_vmail_messages]]&lt;=10, "Low",
IF(Append1[[#This Row],[number_vmail_messages]]&lt;=25, "Medium", "High"))</f>
        <v>Medium</v>
      </c>
      <c r="I3285">
        <v>128.1</v>
      </c>
      <c r="J3285">
        <v>104</v>
      </c>
      <c r="K3285">
        <v>21.78</v>
      </c>
      <c r="L3285">
        <v>143.4</v>
      </c>
      <c r="M3285">
        <v>127</v>
      </c>
      <c r="N3285">
        <v>12.19</v>
      </c>
      <c r="O3285">
        <v>191</v>
      </c>
      <c r="P3285">
        <v>98</v>
      </c>
      <c r="Q3285">
        <v>8.59</v>
      </c>
      <c r="R3285">
        <v>11.6</v>
      </c>
      <c r="S3285">
        <v>3</v>
      </c>
      <c r="T3285">
        <v>3.13</v>
      </c>
      <c r="U3285" t="str">
        <f>IF(Append1[[#This Row],[total_intl_charge]] &lt;= MEDIAN(Append1[total_intl_charge]), "Low", "High")</f>
        <v>High</v>
      </c>
      <c r="V3285">
        <v>1</v>
      </c>
      <c r="W3285" t="s">
        <v>23</v>
      </c>
      <c r="X3285" s="1" t="s">
        <v>23</v>
      </c>
      <c r="Y3285">
        <f>IF(Append1[[#This Row],[churn]]="yes", 1,0)</f>
        <v>0</v>
      </c>
      <c r="Z3285" t="str">
        <f>IF(Append1[[#This Row],[total_eve_charge]]&lt;=15,"Low",
IF(Append1[[#This Row],[total_eve_charge]]&lt;=19,"Medium","High"))</f>
        <v>Low</v>
      </c>
      <c r="AA3285" s="1" t="str">
        <f>IF(Append1[[#This Row],[total_day_charge]]&gt;30,"Heavy User",
IF(Append1[[#This Row],[total_eve_charge]]&gt;20,"Evening User",
IF(Append1[[#This Row],[total_night_charge]]&gt;10,"Night User","Low User")))</f>
        <v>Low User</v>
      </c>
    </row>
    <row r="3286" spans="1:27" hidden="1" x14ac:dyDescent="0.3">
      <c r="A3286">
        <v>2535</v>
      </c>
      <c r="B3286" s="1" t="s">
        <v>28</v>
      </c>
      <c r="C3286">
        <v>128</v>
      </c>
      <c r="D3286" s="1" t="s">
        <v>32</v>
      </c>
      <c r="E3286" s="1">
        <v>0</v>
      </c>
      <c r="F3286" s="1" t="s">
        <v>23</v>
      </c>
      <c r="G3286">
        <v>0</v>
      </c>
      <c r="H3286" t="str">
        <f>IF(Append1[[#This Row],[number_vmail_messages]]&lt;=10, "Low",
IF(Append1[[#This Row],[number_vmail_messages]]&lt;=25, "Medium", "High"))</f>
        <v>Low</v>
      </c>
      <c r="I3286">
        <v>227.9</v>
      </c>
      <c r="J3286">
        <v>130</v>
      </c>
      <c r="K3286">
        <v>38.74</v>
      </c>
      <c r="L3286">
        <v>302.60000000000002</v>
      </c>
      <c r="M3286">
        <v>71</v>
      </c>
      <c r="N3286">
        <v>25.72</v>
      </c>
      <c r="O3286">
        <v>191.5</v>
      </c>
      <c r="P3286">
        <v>82</v>
      </c>
      <c r="Q3286">
        <v>8.6199999999999992</v>
      </c>
      <c r="R3286">
        <v>5.5</v>
      </c>
      <c r="S3286">
        <v>7</v>
      </c>
      <c r="T3286">
        <v>1.49</v>
      </c>
      <c r="U3286" t="str">
        <f>IF(Append1[[#This Row],[total_intl_charge]] &lt;= MEDIAN(Append1[total_intl_charge]), "Low", "High")</f>
        <v>Low</v>
      </c>
      <c r="V3286">
        <v>1</v>
      </c>
      <c r="W3286" t="s">
        <v>24</v>
      </c>
      <c r="X3286" s="1" t="s">
        <v>23</v>
      </c>
      <c r="Y3286">
        <f>IF(Append1[[#This Row],[churn]]="yes", 1,0)</f>
        <v>1</v>
      </c>
      <c r="Z3286" t="str">
        <f>IF(Append1[[#This Row],[total_eve_charge]]&lt;=15,"Low",
IF(Append1[[#This Row],[total_eve_charge]]&lt;=19,"Medium","High"))</f>
        <v>High</v>
      </c>
      <c r="AA3286" s="1" t="str">
        <f>IF(Append1[[#This Row],[total_day_charge]]&gt;30,"Heavy User",
IF(Append1[[#This Row],[total_eve_charge]]&gt;20,"Evening User",
IF(Append1[[#This Row],[total_night_charge]]&gt;10,"Night User","Low User")))</f>
        <v>Heavy User</v>
      </c>
    </row>
    <row r="3287" spans="1:27" x14ac:dyDescent="0.3">
      <c r="A3287">
        <v>2536</v>
      </c>
      <c r="B3287" s="1" t="s">
        <v>54</v>
      </c>
      <c r="C3287">
        <v>69</v>
      </c>
      <c r="D3287" s="1" t="s">
        <v>22</v>
      </c>
      <c r="E3287" s="1">
        <v>0</v>
      </c>
      <c r="F3287" s="1" t="s">
        <v>24</v>
      </c>
      <c r="G3287">
        <v>31</v>
      </c>
      <c r="H3287" t="str">
        <f>IF(Append1[[#This Row],[number_vmail_messages]]&lt;=10, "Low",
IF(Append1[[#This Row],[number_vmail_messages]]&lt;=25, "Medium", "High"))</f>
        <v>High</v>
      </c>
      <c r="I3287">
        <v>194.9</v>
      </c>
      <c r="J3287">
        <v>63</v>
      </c>
      <c r="K3287">
        <v>33.130000000000003</v>
      </c>
      <c r="L3287">
        <v>191.6</v>
      </c>
      <c r="M3287">
        <v>90</v>
      </c>
      <c r="N3287">
        <v>16.29</v>
      </c>
      <c r="O3287">
        <v>153</v>
      </c>
      <c r="P3287">
        <v>129</v>
      </c>
      <c r="Q3287">
        <v>6.89</v>
      </c>
      <c r="R3287">
        <v>13.2</v>
      </c>
      <c r="S3287">
        <v>2</v>
      </c>
      <c r="T3287">
        <v>3.56</v>
      </c>
      <c r="U3287" t="str">
        <f>IF(Append1[[#This Row],[total_intl_charge]] &lt;= MEDIAN(Append1[total_intl_charge]), "Low", "High")</f>
        <v>High</v>
      </c>
      <c r="V3287">
        <v>2</v>
      </c>
      <c r="W3287" t="s">
        <v>23</v>
      </c>
      <c r="X3287" s="1" t="s">
        <v>23</v>
      </c>
      <c r="Y3287">
        <f>IF(Append1[[#This Row],[churn]]="yes", 1,0)</f>
        <v>0</v>
      </c>
      <c r="Z3287" t="str">
        <f>IF(Append1[[#This Row],[total_eve_charge]]&lt;=15,"Low",
IF(Append1[[#This Row],[total_eve_charge]]&lt;=19,"Medium","High"))</f>
        <v>Medium</v>
      </c>
      <c r="AA3287" s="1" t="str">
        <f>IF(Append1[[#This Row],[total_day_charge]]&gt;30,"Heavy User",
IF(Append1[[#This Row],[total_eve_charge]]&gt;20,"Evening User",
IF(Append1[[#This Row],[total_night_charge]]&gt;10,"Night User","Low User")))</f>
        <v>Heavy User</v>
      </c>
    </row>
    <row r="3288" spans="1:27" x14ac:dyDescent="0.3">
      <c r="A3288">
        <v>2537</v>
      </c>
      <c r="B3288" s="1" t="s">
        <v>56</v>
      </c>
      <c r="C3288">
        <v>113</v>
      </c>
      <c r="D3288" s="1" t="s">
        <v>32</v>
      </c>
      <c r="E3288" s="1">
        <v>0</v>
      </c>
      <c r="F3288" s="1" t="s">
        <v>24</v>
      </c>
      <c r="G3288">
        <v>34</v>
      </c>
      <c r="H3288" t="str">
        <f>IF(Append1[[#This Row],[number_vmail_messages]]&lt;=10, "Low",
IF(Append1[[#This Row],[number_vmail_messages]]&lt;=25, "Medium", "High"))</f>
        <v>High</v>
      </c>
      <c r="I3288">
        <v>44.9</v>
      </c>
      <c r="J3288">
        <v>63</v>
      </c>
      <c r="K3288">
        <v>7.63</v>
      </c>
      <c r="L3288">
        <v>134.19999999999999</v>
      </c>
      <c r="M3288">
        <v>82</v>
      </c>
      <c r="N3288">
        <v>11.41</v>
      </c>
      <c r="O3288">
        <v>168.4</v>
      </c>
      <c r="P3288">
        <v>118</v>
      </c>
      <c r="Q3288">
        <v>7.58</v>
      </c>
      <c r="R3288">
        <v>13.3</v>
      </c>
      <c r="S3288">
        <v>3</v>
      </c>
      <c r="T3288">
        <v>3.59</v>
      </c>
      <c r="U3288" t="str">
        <f>IF(Append1[[#This Row],[total_intl_charge]] &lt;= MEDIAN(Append1[total_intl_charge]), "Low", "High")</f>
        <v>High</v>
      </c>
      <c r="V3288">
        <v>1</v>
      </c>
      <c r="W3288" t="s">
        <v>23</v>
      </c>
      <c r="X3288" s="1" t="s">
        <v>23</v>
      </c>
      <c r="Y3288">
        <f>IF(Append1[[#This Row],[churn]]="yes", 1,0)</f>
        <v>0</v>
      </c>
      <c r="Z3288" t="str">
        <f>IF(Append1[[#This Row],[total_eve_charge]]&lt;=15,"Low",
IF(Append1[[#This Row],[total_eve_charge]]&lt;=19,"Medium","High"))</f>
        <v>Low</v>
      </c>
      <c r="AA3288" s="1" t="str">
        <f>IF(Append1[[#This Row],[total_day_charge]]&gt;30,"Heavy User",
IF(Append1[[#This Row],[total_eve_charge]]&gt;20,"Evening User",
IF(Append1[[#This Row],[total_night_charge]]&gt;10,"Night User","Low User")))</f>
        <v>Low User</v>
      </c>
    </row>
    <row r="3289" spans="1:27" x14ac:dyDescent="0.3">
      <c r="A3289">
        <v>2538</v>
      </c>
      <c r="B3289" s="1" t="s">
        <v>53</v>
      </c>
      <c r="C3289">
        <v>87</v>
      </c>
      <c r="D3289" s="1" t="s">
        <v>32</v>
      </c>
      <c r="E3289" s="1">
        <v>0</v>
      </c>
      <c r="F3289" s="1" t="s">
        <v>24</v>
      </c>
      <c r="G3289">
        <v>30</v>
      </c>
      <c r="H3289" t="str">
        <f>IF(Append1[[#This Row],[number_vmail_messages]]&lt;=10, "Low",
IF(Append1[[#This Row],[number_vmail_messages]]&lt;=25, "Medium", "High"))</f>
        <v>High</v>
      </c>
      <c r="I3289">
        <v>262.8</v>
      </c>
      <c r="J3289">
        <v>114</v>
      </c>
      <c r="K3289">
        <v>44.68</v>
      </c>
      <c r="L3289">
        <v>215.8</v>
      </c>
      <c r="M3289">
        <v>130</v>
      </c>
      <c r="N3289">
        <v>18.34</v>
      </c>
      <c r="O3289">
        <v>154.80000000000001</v>
      </c>
      <c r="P3289">
        <v>88</v>
      </c>
      <c r="Q3289">
        <v>6.97</v>
      </c>
      <c r="R3289">
        <v>7.8</v>
      </c>
      <c r="S3289">
        <v>2</v>
      </c>
      <c r="T3289">
        <v>2.11</v>
      </c>
      <c r="U3289" t="str">
        <f>IF(Append1[[#This Row],[total_intl_charge]] &lt;= MEDIAN(Append1[total_intl_charge]), "Low", "High")</f>
        <v>Low</v>
      </c>
      <c r="V3289">
        <v>0</v>
      </c>
      <c r="W3289" t="s">
        <v>23</v>
      </c>
      <c r="X3289" s="1" t="s">
        <v>23</v>
      </c>
      <c r="Y3289">
        <f>IF(Append1[[#This Row],[churn]]="yes", 1,0)</f>
        <v>0</v>
      </c>
      <c r="Z3289" t="str">
        <f>IF(Append1[[#This Row],[total_eve_charge]]&lt;=15,"Low",
IF(Append1[[#This Row],[total_eve_charge]]&lt;=19,"Medium","High"))</f>
        <v>Medium</v>
      </c>
      <c r="AA3289" s="1" t="str">
        <f>IF(Append1[[#This Row],[total_day_charge]]&gt;30,"Heavy User",
IF(Append1[[#This Row],[total_eve_charge]]&gt;20,"Evening User",
IF(Append1[[#This Row],[total_night_charge]]&gt;10,"Night User","Low User")))</f>
        <v>Heavy User</v>
      </c>
    </row>
    <row r="3290" spans="1:27" hidden="1" x14ac:dyDescent="0.3">
      <c r="A3290">
        <v>2539</v>
      </c>
      <c r="B3290" s="1" t="s">
        <v>39</v>
      </c>
      <c r="C3290">
        <v>71</v>
      </c>
      <c r="D3290" s="1" t="s">
        <v>22</v>
      </c>
      <c r="E3290" s="1">
        <v>0</v>
      </c>
      <c r="F3290" s="1" t="s">
        <v>23</v>
      </c>
      <c r="G3290">
        <v>0</v>
      </c>
      <c r="H3290" t="str">
        <f>IF(Append1[[#This Row],[number_vmail_messages]]&lt;=10, "Low",
IF(Append1[[#This Row],[number_vmail_messages]]&lt;=25, "Medium", "High"))</f>
        <v>Low</v>
      </c>
      <c r="I3290">
        <v>211.2</v>
      </c>
      <c r="J3290">
        <v>70</v>
      </c>
      <c r="K3290">
        <v>35.9</v>
      </c>
      <c r="L3290">
        <v>252.7</v>
      </c>
      <c r="M3290">
        <v>122</v>
      </c>
      <c r="N3290">
        <v>21.48</v>
      </c>
      <c r="O3290">
        <v>225.8</v>
      </c>
      <c r="P3290">
        <v>104</v>
      </c>
      <c r="Q3290">
        <v>10.16</v>
      </c>
      <c r="R3290">
        <v>12.3</v>
      </c>
      <c r="S3290">
        <v>3</v>
      </c>
      <c r="T3290">
        <v>3.32</v>
      </c>
      <c r="U3290" t="str">
        <f>IF(Append1[[#This Row],[total_intl_charge]] &lt;= MEDIAN(Append1[total_intl_charge]), "Low", "High")</f>
        <v>High</v>
      </c>
      <c r="V3290">
        <v>0</v>
      </c>
      <c r="W3290" t="s">
        <v>23</v>
      </c>
      <c r="X3290" s="1" t="s">
        <v>23</v>
      </c>
      <c r="Y3290">
        <f>IF(Append1[[#This Row],[churn]]="yes", 1,0)</f>
        <v>0</v>
      </c>
      <c r="Z3290" t="str">
        <f>IF(Append1[[#This Row],[total_eve_charge]]&lt;=15,"Low",
IF(Append1[[#This Row],[total_eve_charge]]&lt;=19,"Medium","High"))</f>
        <v>High</v>
      </c>
      <c r="AA3290" s="1" t="str">
        <f>IF(Append1[[#This Row],[total_day_charge]]&gt;30,"Heavy User",
IF(Append1[[#This Row],[total_eve_charge]]&gt;20,"Evening User",
IF(Append1[[#This Row],[total_night_charge]]&gt;10,"Night User","Low User")))</f>
        <v>Heavy User</v>
      </c>
    </row>
    <row r="3291" spans="1:27" hidden="1" x14ac:dyDescent="0.3">
      <c r="A3291">
        <v>2540</v>
      </c>
      <c r="B3291" s="1" t="s">
        <v>34</v>
      </c>
      <c r="C3291">
        <v>87</v>
      </c>
      <c r="D3291" s="1" t="s">
        <v>26</v>
      </c>
      <c r="E3291" s="1">
        <v>0</v>
      </c>
      <c r="F3291" s="1" t="s">
        <v>23</v>
      </c>
      <c r="G3291">
        <v>0</v>
      </c>
      <c r="H3291" t="str">
        <f>IF(Append1[[#This Row],[number_vmail_messages]]&lt;=10, "Low",
IF(Append1[[#This Row],[number_vmail_messages]]&lt;=25, "Medium", "High"))</f>
        <v>Low</v>
      </c>
      <c r="I3291">
        <v>223.2</v>
      </c>
      <c r="J3291">
        <v>109</v>
      </c>
      <c r="K3291">
        <v>37.94</v>
      </c>
      <c r="L3291">
        <v>127.5</v>
      </c>
      <c r="M3291">
        <v>86</v>
      </c>
      <c r="N3291">
        <v>10.84</v>
      </c>
      <c r="O3291">
        <v>289.3</v>
      </c>
      <c r="P3291">
        <v>83</v>
      </c>
      <c r="Q3291">
        <v>13.02</v>
      </c>
      <c r="R3291">
        <v>14.5</v>
      </c>
      <c r="S3291">
        <v>4</v>
      </c>
      <c r="T3291">
        <v>3.92</v>
      </c>
      <c r="U3291" t="str">
        <f>IF(Append1[[#This Row],[total_intl_charge]] &lt;= MEDIAN(Append1[total_intl_charge]), "Low", "High")</f>
        <v>High</v>
      </c>
      <c r="V3291">
        <v>3</v>
      </c>
      <c r="W3291" t="s">
        <v>23</v>
      </c>
      <c r="X3291" s="1" t="s">
        <v>23</v>
      </c>
      <c r="Y3291">
        <f>IF(Append1[[#This Row],[churn]]="yes", 1,0)</f>
        <v>0</v>
      </c>
      <c r="Z3291" t="str">
        <f>IF(Append1[[#This Row],[total_eve_charge]]&lt;=15,"Low",
IF(Append1[[#This Row],[total_eve_charge]]&lt;=19,"Medium","High"))</f>
        <v>Low</v>
      </c>
      <c r="AA3291" s="1" t="str">
        <f>IF(Append1[[#This Row],[total_day_charge]]&gt;30,"Heavy User",
IF(Append1[[#This Row],[total_eve_charge]]&gt;20,"Evening User",
IF(Append1[[#This Row],[total_night_charge]]&gt;10,"Night User","Low User")))</f>
        <v>Heavy User</v>
      </c>
    </row>
    <row r="3292" spans="1:27" hidden="1" x14ac:dyDescent="0.3">
      <c r="A3292">
        <v>2541</v>
      </c>
      <c r="B3292" s="1" t="s">
        <v>30</v>
      </c>
      <c r="C3292">
        <v>117</v>
      </c>
      <c r="D3292" s="1" t="s">
        <v>32</v>
      </c>
      <c r="E3292" s="1">
        <v>0</v>
      </c>
      <c r="F3292" s="1" t="s">
        <v>23</v>
      </c>
      <c r="G3292">
        <v>0</v>
      </c>
      <c r="H3292" t="str">
        <f>IF(Append1[[#This Row],[number_vmail_messages]]&lt;=10, "Low",
IF(Append1[[#This Row],[number_vmail_messages]]&lt;=25, "Medium", "High"))</f>
        <v>Low</v>
      </c>
      <c r="I3292">
        <v>119</v>
      </c>
      <c r="J3292">
        <v>82</v>
      </c>
      <c r="K3292">
        <v>20.23</v>
      </c>
      <c r="L3292">
        <v>187.5</v>
      </c>
      <c r="M3292">
        <v>108</v>
      </c>
      <c r="N3292">
        <v>15.94</v>
      </c>
      <c r="O3292">
        <v>189.3</v>
      </c>
      <c r="P3292">
        <v>97</v>
      </c>
      <c r="Q3292">
        <v>8.52</v>
      </c>
      <c r="R3292">
        <v>11.5</v>
      </c>
      <c r="S3292">
        <v>3</v>
      </c>
      <c r="T3292">
        <v>3.11</v>
      </c>
      <c r="U3292" t="str">
        <f>IF(Append1[[#This Row],[total_intl_charge]] &lt;= MEDIAN(Append1[total_intl_charge]), "Low", "High")</f>
        <v>High</v>
      </c>
      <c r="V3292">
        <v>1</v>
      </c>
      <c r="W3292" t="s">
        <v>23</v>
      </c>
      <c r="X3292" s="1" t="s">
        <v>23</v>
      </c>
      <c r="Y3292">
        <f>IF(Append1[[#This Row],[churn]]="yes", 1,0)</f>
        <v>0</v>
      </c>
      <c r="Z3292" t="str">
        <f>IF(Append1[[#This Row],[total_eve_charge]]&lt;=15,"Low",
IF(Append1[[#This Row],[total_eve_charge]]&lt;=19,"Medium","High"))</f>
        <v>Medium</v>
      </c>
      <c r="AA3292" s="1" t="str">
        <f>IF(Append1[[#This Row],[total_day_charge]]&gt;30,"Heavy User",
IF(Append1[[#This Row],[total_eve_charge]]&gt;20,"Evening User",
IF(Append1[[#This Row],[total_night_charge]]&gt;10,"Night User","Low User")))</f>
        <v>Low User</v>
      </c>
    </row>
    <row r="3293" spans="1:27" hidden="1" x14ac:dyDescent="0.3">
      <c r="A3293">
        <v>2542</v>
      </c>
      <c r="B3293" s="1" t="s">
        <v>47</v>
      </c>
      <c r="C3293">
        <v>177</v>
      </c>
      <c r="D3293" s="1" t="s">
        <v>22</v>
      </c>
      <c r="E3293" s="1">
        <v>0</v>
      </c>
      <c r="F3293" s="1" t="s">
        <v>23</v>
      </c>
      <c r="G3293">
        <v>0</v>
      </c>
      <c r="H3293" t="str">
        <f>IF(Append1[[#This Row],[number_vmail_messages]]&lt;=10, "Low",
IF(Append1[[#This Row],[number_vmail_messages]]&lt;=25, "Medium", "High"))</f>
        <v>Low</v>
      </c>
      <c r="I3293">
        <v>266.10000000000002</v>
      </c>
      <c r="J3293">
        <v>91</v>
      </c>
      <c r="K3293">
        <v>45.24</v>
      </c>
      <c r="L3293">
        <v>225.2</v>
      </c>
      <c r="M3293">
        <v>79</v>
      </c>
      <c r="N3293">
        <v>19.14</v>
      </c>
      <c r="O3293">
        <v>224.7</v>
      </c>
      <c r="P3293">
        <v>58</v>
      </c>
      <c r="Q3293">
        <v>10.11</v>
      </c>
      <c r="R3293">
        <v>8.9</v>
      </c>
      <c r="S3293">
        <v>8</v>
      </c>
      <c r="T3293">
        <v>2.4</v>
      </c>
      <c r="U3293" t="str">
        <f>IF(Append1[[#This Row],[total_intl_charge]] &lt;= MEDIAN(Append1[total_intl_charge]), "Low", "High")</f>
        <v>Low</v>
      </c>
      <c r="V3293">
        <v>3</v>
      </c>
      <c r="W3293" t="s">
        <v>24</v>
      </c>
      <c r="X3293" s="1" t="s">
        <v>23</v>
      </c>
      <c r="Y3293">
        <f>IF(Append1[[#This Row],[churn]]="yes", 1,0)</f>
        <v>1</v>
      </c>
      <c r="Z3293" t="str">
        <f>IF(Append1[[#This Row],[total_eve_charge]]&lt;=15,"Low",
IF(Append1[[#This Row],[total_eve_charge]]&lt;=19,"Medium","High"))</f>
        <v>High</v>
      </c>
      <c r="AA3293" s="1" t="str">
        <f>IF(Append1[[#This Row],[total_day_charge]]&gt;30,"Heavy User",
IF(Append1[[#This Row],[total_eve_charge]]&gt;20,"Evening User",
IF(Append1[[#This Row],[total_night_charge]]&gt;10,"Night User","Low User")))</f>
        <v>Heavy User</v>
      </c>
    </row>
    <row r="3294" spans="1:27" hidden="1" x14ac:dyDescent="0.3">
      <c r="A3294">
        <v>2543</v>
      </c>
      <c r="B3294" s="1" t="s">
        <v>67</v>
      </c>
      <c r="C3294">
        <v>66</v>
      </c>
      <c r="D3294" s="1" t="s">
        <v>22</v>
      </c>
      <c r="E3294" s="1">
        <v>0</v>
      </c>
      <c r="F3294" s="1" t="s">
        <v>23</v>
      </c>
      <c r="G3294">
        <v>0</v>
      </c>
      <c r="H3294" t="str">
        <f>IF(Append1[[#This Row],[number_vmail_messages]]&lt;=10, "Low",
IF(Append1[[#This Row],[number_vmail_messages]]&lt;=25, "Medium", "High"))</f>
        <v>Low</v>
      </c>
      <c r="I3294">
        <v>170.5</v>
      </c>
      <c r="J3294">
        <v>103</v>
      </c>
      <c r="K3294">
        <v>28.99</v>
      </c>
      <c r="L3294">
        <v>254.3</v>
      </c>
      <c r="M3294">
        <v>77</v>
      </c>
      <c r="N3294">
        <v>21.62</v>
      </c>
      <c r="O3294">
        <v>197.3</v>
      </c>
      <c r="P3294">
        <v>138</v>
      </c>
      <c r="Q3294">
        <v>8.8800000000000008</v>
      </c>
      <c r="R3294">
        <v>10.5</v>
      </c>
      <c r="S3294">
        <v>2</v>
      </c>
      <c r="T3294">
        <v>2.84</v>
      </c>
      <c r="U3294" t="str">
        <f>IF(Append1[[#This Row],[total_intl_charge]] &lt;= MEDIAN(Append1[total_intl_charge]), "Low", "High")</f>
        <v>High</v>
      </c>
      <c r="V3294">
        <v>2</v>
      </c>
      <c r="W3294" t="s">
        <v>23</v>
      </c>
      <c r="X3294" s="1" t="s">
        <v>23</v>
      </c>
      <c r="Y3294">
        <f>IF(Append1[[#This Row],[churn]]="yes", 1,0)</f>
        <v>0</v>
      </c>
      <c r="Z3294" t="str">
        <f>IF(Append1[[#This Row],[total_eve_charge]]&lt;=15,"Low",
IF(Append1[[#This Row],[total_eve_charge]]&lt;=19,"Medium","High"))</f>
        <v>High</v>
      </c>
      <c r="AA3294" s="1" t="str">
        <f>IF(Append1[[#This Row],[total_day_charge]]&gt;30,"Heavy User",
IF(Append1[[#This Row],[total_eve_charge]]&gt;20,"Evening User",
IF(Append1[[#This Row],[total_night_charge]]&gt;10,"Night User","Low User")))</f>
        <v>Evening User</v>
      </c>
    </row>
    <row r="3295" spans="1:27" hidden="1" x14ac:dyDescent="0.3">
      <c r="A3295">
        <v>2544</v>
      </c>
      <c r="B3295" s="1" t="s">
        <v>43</v>
      </c>
      <c r="C3295">
        <v>110</v>
      </c>
      <c r="D3295" s="1" t="s">
        <v>22</v>
      </c>
      <c r="E3295" s="1">
        <v>0</v>
      </c>
      <c r="F3295" s="1" t="s">
        <v>23</v>
      </c>
      <c r="G3295">
        <v>0</v>
      </c>
      <c r="H3295" t="str">
        <f>IF(Append1[[#This Row],[number_vmail_messages]]&lt;=10, "Low",
IF(Append1[[#This Row],[number_vmail_messages]]&lt;=25, "Medium", "High"))</f>
        <v>Low</v>
      </c>
      <c r="I3295">
        <v>178.5</v>
      </c>
      <c r="J3295">
        <v>124</v>
      </c>
      <c r="K3295">
        <v>30.35</v>
      </c>
      <c r="L3295">
        <v>146.9</v>
      </c>
      <c r="M3295">
        <v>141</v>
      </c>
      <c r="N3295">
        <v>12.49</v>
      </c>
      <c r="O3295">
        <v>217.1</v>
      </c>
      <c r="P3295">
        <v>102</v>
      </c>
      <c r="Q3295">
        <v>9.77</v>
      </c>
      <c r="R3295">
        <v>9.9</v>
      </c>
      <c r="S3295">
        <v>7</v>
      </c>
      <c r="T3295">
        <v>2.67</v>
      </c>
      <c r="U3295" t="str">
        <f>IF(Append1[[#This Row],[total_intl_charge]] &lt;= MEDIAN(Append1[total_intl_charge]), "Low", "High")</f>
        <v>Low</v>
      </c>
      <c r="V3295">
        <v>1</v>
      </c>
      <c r="W3295" t="s">
        <v>23</v>
      </c>
      <c r="X3295" s="1" t="s">
        <v>23</v>
      </c>
      <c r="Y3295">
        <f>IF(Append1[[#This Row],[churn]]="yes", 1,0)</f>
        <v>0</v>
      </c>
      <c r="Z3295" t="str">
        <f>IF(Append1[[#This Row],[total_eve_charge]]&lt;=15,"Low",
IF(Append1[[#This Row],[total_eve_charge]]&lt;=19,"Medium","High"))</f>
        <v>Low</v>
      </c>
      <c r="AA3295" s="1" t="str">
        <f>IF(Append1[[#This Row],[total_day_charge]]&gt;30,"Heavy User",
IF(Append1[[#This Row],[total_eve_charge]]&gt;20,"Evening User",
IF(Append1[[#This Row],[total_night_charge]]&gt;10,"Night User","Low User")))</f>
        <v>Heavy User</v>
      </c>
    </row>
    <row r="3296" spans="1:27" hidden="1" x14ac:dyDescent="0.3">
      <c r="A3296">
        <v>2545</v>
      </c>
      <c r="B3296" s="1" t="s">
        <v>55</v>
      </c>
      <c r="C3296">
        <v>204</v>
      </c>
      <c r="D3296" s="1" t="s">
        <v>26</v>
      </c>
      <c r="E3296" s="1">
        <v>0</v>
      </c>
      <c r="F3296" s="1" t="s">
        <v>23</v>
      </c>
      <c r="G3296">
        <v>0</v>
      </c>
      <c r="H3296" t="str">
        <f>IF(Append1[[#This Row],[number_vmail_messages]]&lt;=10, "Low",
IF(Append1[[#This Row],[number_vmail_messages]]&lt;=25, "Medium", "High"))</f>
        <v>Low</v>
      </c>
      <c r="I3296">
        <v>205.2</v>
      </c>
      <c r="J3296">
        <v>145</v>
      </c>
      <c r="K3296">
        <v>34.880000000000003</v>
      </c>
      <c r="L3296">
        <v>154.80000000000001</v>
      </c>
      <c r="M3296">
        <v>95</v>
      </c>
      <c r="N3296">
        <v>13.16</v>
      </c>
      <c r="O3296">
        <v>191.4</v>
      </c>
      <c r="P3296">
        <v>77</v>
      </c>
      <c r="Q3296">
        <v>8.61</v>
      </c>
      <c r="R3296">
        <v>14.1</v>
      </c>
      <c r="S3296">
        <v>5</v>
      </c>
      <c r="T3296">
        <v>3.81</v>
      </c>
      <c r="U3296" t="str">
        <f>IF(Append1[[#This Row],[total_intl_charge]] &lt;= MEDIAN(Append1[total_intl_charge]), "Low", "High")</f>
        <v>High</v>
      </c>
      <c r="V3296">
        <v>3</v>
      </c>
      <c r="W3296" t="s">
        <v>23</v>
      </c>
      <c r="X3296" s="1" t="s">
        <v>23</v>
      </c>
      <c r="Y3296">
        <f>IF(Append1[[#This Row],[churn]]="yes", 1,0)</f>
        <v>0</v>
      </c>
      <c r="Z3296" t="str">
        <f>IF(Append1[[#This Row],[total_eve_charge]]&lt;=15,"Low",
IF(Append1[[#This Row],[total_eve_charge]]&lt;=19,"Medium","High"))</f>
        <v>Low</v>
      </c>
      <c r="AA3296" s="1" t="str">
        <f>IF(Append1[[#This Row],[total_day_charge]]&gt;30,"Heavy User",
IF(Append1[[#This Row],[total_eve_charge]]&gt;20,"Evening User",
IF(Append1[[#This Row],[total_night_charge]]&gt;10,"Night User","Low User")))</f>
        <v>Heavy User</v>
      </c>
    </row>
    <row r="3297" spans="1:27" x14ac:dyDescent="0.3">
      <c r="A3297">
        <v>2546</v>
      </c>
      <c r="B3297" s="1" t="s">
        <v>67</v>
      </c>
      <c r="C3297">
        <v>32</v>
      </c>
      <c r="D3297" s="1" t="s">
        <v>22</v>
      </c>
      <c r="E3297" s="1">
        <v>0</v>
      </c>
      <c r="F3297" s="1" t="s">
        <v>24</v>
      </c>
      <c r="G3297">
        <v>31</v>
      </c>
      <c r="H3297" t="str">
        <f>IF(Append1[[#This Row],[number_vmail_messages]]&lt;=10, "Low",
IF(Append1[[#This Row],[number_vmail_messages]]&lt;=25, "Medium", "High"))</f>
        <v>High</v>
      </c>
      <c r="I3297">
        <v>232.8</v>
      </c>
      <c r="J3297">
        <v>97</v>
      </c>
      <c r="K3297">
        <v>39.58</v>
      </c>
      <c r="L3297">
        <v>183.5</v>
      </c>
      <c r="M3297">
        <v>111</v>
      </c>
      <c r="N3297">
        <v>15.6</v>
      </c>
      <c r="O3297">
        <v>206.8</v>
      </c>
      <c r="P3297">
        <v>111</v>
      </c>
      <c r="Q3297">
        <v>9.31</v>
      </c>
      <c r="R3297">
        <v>13</v>
      </c>
      <c r="S3297">
        <v>2</v>
      </c>
      <c r="T3297">
        <v>3.51</v>
      </c>
      <c r="U3297" t="str">
        <f>IF(Append1[[#This Row],[total_intl_charge]] &lt;= MEDIAN(Append1[total_intl_charge]), "Low", "High")</f>
        <v>High</v>
      </c>
      <c r="V3297">
        <v>0</v>
      </c>
      <c r="W3297" t="s">
        <v>23</v>
      </c>
      <c r="X3297" s="1" t="s">
        <v>23</v>
      </c>
      <c r="Y3297">
        <f>IF(Append1[[#This Row],[churn]]="yes", 1,0)</f>
        <v>0</v>
      </c>
      <c r="Z3297" t="str">
        <f>IF(Append1[[#This Row],[total_eve_charge]]&lt;=15,"Low",
IF(Append1[[#This Row],[total_eve_charge]]&lt;=19,"Medium","High"))</f>
        <v>Medium</v>
      </c>
      <c r="AA3297" s="1" t="str">
        <f>IF(Append1[[#This Row],[total_day_charge]]&gt;30,"Heavy User",
IF(Append1[[#This Row],[total_eve_charge]]&gt;20,"Evening User",
IF(Append1[[#This Row],[total_night_charge]]&gt;10,"Night User","Low User")))</f>
        <v>Heavy User</v>
      </c>
    </row>
    <row r="3298" spans="1:27" x14ac:dyDescent="0.3">
      <c r="A3298">
        <v>2547</v>
      </c>
      <c r="B3298" s="1" t="s">
        <v>56</v>
      </c>
      <c r="C3298">
        <v>133</v>
      </c>
      <c r="D3298" s="1" t="s">
        <v>32</v>
      </c>
      <c r="E3298" s="1">
        <v>0</v>
      </c>
      <c r="F3298" s="1" t="s">
        <v>24</v>
      </c>
      <c r="G3298">
        <v>39</v>
      </c>
      <c r="H3298" t="str">
        <f>IF(Append1[[#This Row],[number_vmail_messages]]&lt;=10, "Low",
IF(Append1[[#This Row],[number_vmail_messages]]&lt;=25, "Medium", "High"))</f>
        <v>High</v>
      </c>
      <c r="I3298">
        <v>239.9</v>
      </c>
      <c r="J3298">
        <v>107</v>
      </c>
      <c r="K3298">
        <v>40.78</v>
      </c>
      <c r="L3298">
        <v>253.8</v>
      </c>
      <c r="M3298">
        <v>77</v>
      </c>
      <c r="N3298">
        <v>21.57</v>
      </c>
      <c r="O3298">
        <v>128.69999999999999</v>
      </c>
      <c r="P3298">
        <v>85</v>
      </c>
      <c r="Q3298">
        <v>5.79</v>
      </c>
      <c r="R3298">
        <v>6.7</v>
      </c>
      <c r="S3298">
        <v>3</v>
      </c>
      <c r="T3298">
        <v>1.81</v>
      </c>
      <c r="U3298" t="str">
        <f>IF(Append1[[#This Row],[total_intl_charge]] &lt;= MEDIAN(Append1[total_intl_charge]), "Low", "High")</f>
        <v>Low</v>
      </c>
      <c r="V3298">
        <v>5</v>
      </c>
      <c r="W3298" t="s">
        <v>23</v>
      </c>
      <c r="X3298" s="1" t="s">
        <v>23</v>
      </c>
      <c r="Y3298">
        <f>IF(Append1[[#This Row],[churn]]="yes", 1,0)</f>
        <v>0</v>
      </c>
      <c r="Z3298" t="str">
        <f>IF(Append1[[#This Row],[total_eve_charge]]&lt;=15,"Low",
IF(Append1[[#This Row],[total_eve_charge]]&lt;=19,"Medium","High"))</f>
        <v>High</v>
      </c>
      <c r="AA3298" s="1" t="str">
        <f>IF(Append1[[#This Row],[total_day_charge]]&gt;30,"Heavy User",
IF(Append1[[#This Row],[total_eve_charge]]&gt;20,"Evening User",
IF(Append1[[#This Row],[total_night_charge]]&gt;10,"Night User","Low User")))</f>
        <v>Heavy User</v>
      </c>
    </row>
    <row r="3299" spans="1:27" hidden="1" x14ac:dyDescent="0.3">
      <c r="A3299">
        <v>2548</v>
      </c>
      <c r="B3299" s="1" t="s">
        <v>45</v>
      </c>
      <c r="C3299">
        <v>185</v>
      </c>
      <c r="D3299" s="1" t="s">
        <v>32</v>
      </c>
      <c r="E3299" s="1">
        <v>0</v>
      </c>
      <c r="F3299" s="1" t="s">
        <v>23</v>
      </c>
      <c r="G3299">
        <v>0</v>
      </c>
      <c r="H3299" t="str">
        <f>IF(Append1[[#This Row],[number_vmail_messages]]&lt;=10, "Low",
IF(Append1[[#This Row],[number_vmail_messages]]&lt;=25, "Medium", "High"))</f>
        <v>Low</v>
      </c>
      <c r="I3299">
        <v>55.6</v>
      </c>
      <c r="J3299">
        <v>97</v>
      </c>
      <c r="K3299">
        <v>9.4499999999999993</v>
      </c>
      <c r="L3299">
        <v>288.7</v>
      </c>
      <c r="M3299">
        <v>83</v>
      </c>
      <c r="N3299">
        <v>24.54</v>
      </c>
      <c r="O3299">
        <v>111.2</v>
      </c>
      <c r="P3299">
        <v>110</v>
      </c>
      <c r="Q3299">
        <v>5</v>
      </c>
      <c r="R3299">
        <v>12.1</v>
      </c>
      <c r="S3299">
        <v>3</v>
      </c>
      <c r="T3299">
        <v>3.27</v>
      </c>
      <c r="U3299" t="str">
        <f>IF(Append1[[#This Row],[total_intl_charge]] &lt;= MEDIAN(Append1[total_intl_charge]), "Low", "High")</f>
        <v>High</v>
      </c>
      <c r="V3299">
        <v>2</v>
      </c>
      <c r="W3299" t="s">
        <v>23</v>
      </c>
      <c r="X3299" s="1" t="s">
        <v>23</v>
      </c>
      <c r="Y3299">
        <f>IF(Append1[[#This Row],[churn]]="yes", 1,0)</f>
        <v>0</v>
      </c>
      <c r="Z3299" t="str">
        <f>IF(Append1[[#This Row],[total_eve_charge]]&lt;=15,"Low",
IF(Append1[[#This Row],[total_eve_charge]]&lt;=19,"Medium","High"))</f>
        <v>High</v>
      </c>
      <c r="AA3299" s="1" t="str">
        <f>IF(Append1[[#This Row],[total_day_charge]]&gt;30,"Heavy User",
IF(Append1[[#This Row],[total_eve_charge]]&gt;20,"Evening User",
IF(Append1[[#This Row],[total_night_charge]]&gt;10,"Night User","Low User")))</f>
        <v>Evening User</v>
      </c>
    </row>
    <row r="3300" spans="1:27" hidden="1" x14ac:dyDescent="0.3">
      <c r="A3300">
        <v>2549</v>
      </c>
      <c r="B3300" s="1" t="s">
        <v>44</v>
      </c>
      <c r="C3300">
        <v>91</v>
      </c>
      <c r="D3300" s="1" t="s">
        <v>26</v>
      </c>
      <c r="E3300" s="1">
        <v>0</v>
      </c>
      <c r="F3300" s="1" t="s">
        <v>23</v>
      </c>
      <c r="G3300">
        <v>0</v>
      </c>
      <c r="H3300" t="str">
        <f>IF(Append1[[#This Row],[number_vmail_messages]]&lt;=10, "Low",
IF(Append1[[#This Row],[number_vmail_messages]]&lt;=25, "Medium", "High"))</f>
        <v>Low</v>
      </c>
      <c r="I3300">
        <v>109.8</v>
      </c>
      <c r="J3300">
        <v>100</v>
      </c>
      <c r="K3300">
        <v>18.670000000000002</v>
      </c>
      <c r="L3300">
        <v>189.6</v>
      </c>
      <c r="M3300">
        <v>104</v>
      </c>
      <c r="N3300">
        <v>16.12</v>
      </c>
      <c r="O3300">
        <v>206.7</v>
      </c>
      <c r="P3300">
        <v>85</v>
      </c>
      <c r="Q3300">
        <v>9.3000000000000007</v>
      </c>
      <c r="R3300">
        <v>11.1</v>
      </c>
      <c r="S3300">
        <v>3</v>
      </c>
      <c r="T3300">
        <v>3</v>
      </c>
      <c r="U3300" t="str">
        <f>IF(Append1[[#This Row],[total_intl_charge]] &lt;= MEDIAN(Append1[total_intl_charge]), "Low", "High")</f>
        <v>High</v>
      </c>
      <c r="V3300">
        <v>1</v>
      </c>
      <c r="W3300" t="s">
        <v>23</v>
      </c>
      <c r="X3300" s="1" t="s">
        <v>23</v>
      </c>
      <c r="Y3300">
        <f>IF(Append1[[#This Row],[churn]]="yes", 1,0)</f>
        <v>0</v>
      </c>
      <c r="Z3300" t="str">
        <f>IF(Append1[[#This Row],[total_eve_charge]]&lt;=15,"Low",
IF(Append1[[#This Row],[total_eve_charge]]&lt;=19,"Medium","High"))</f>
        <v>Medium</v>
      </c>
      <c r="AA3300" s="1" t="str">
        <f>IF(Append1[[#This Row],[total_day_charge]]&gt;30,"Heavy User",
IF(Append1[[#This Row],[total_eve_charge]]&gt;20,"Evening User",
IF(Append1[[#This Row],[total_night_charge]]&gt;10,"Night User","Low User")))</f>
        <v>Low User</v>
      </c>
    </row>
    <row r="3301" spans="1:27" hidden="1" x14ac:dyDescent="0.3">
      <c r="A3301">
        <v>2550</v>
      </c>
      <c r="B3301" s="1" t="s">
        <v>71</v>
      </c>
      <c r="C3301">
        <v>131</v>
      </c>
      <c r="D3301" s="1" t="s">
        <v>22</v>
      </c>
      <c r="E3301" s="1">
        <v>0</v>
      </c>
      <c r="F3301" s="1" t="s">
        <v>23</v>
      </c>
      <c r="G3301">
        <v>0</v>
      </c>
      <c r="H3301" t="str">
        <f>IF(Append1[[#This Row],[number_vmail_messages]]&lt;=10, "Low",
IF(Append1[[#This Row],[number_vmail_messages]]&lt;=25, "Medium", "High"))</f>
        <v>Low</v>
      </c>
      <c r="I3301">
        <v>196.1</v>
      </c>
      <c r="J3301">
        <v>89</v>
      </c>
      <c r="K3301">
        <v>33.340000000000003</v>
      </c>
      <c r="L3301">
        <v>185.5</v>
      </c>
      <c r="M3301">
        <v>87</v>
      </c>
      <c r="N3301">
        <v>15.77</v>
      </c>
      <c r="O3301">
        <v>250</v>
      </c>
      <c r="P3301">
        <v>132</v>
      </c>
      <c r="Q3301">
        <v>11.25</v>
      </c>
      <c r="R3301">
        <v>5.2</v>
      </c>
      <c r="S3301">
        <v>6</v>
      </c>
      <c r="T3301">
        <v>1.4</v>
      </c>
      <c r="U3301" t="str">
        <f>IF(Append1[[#This Row],[total_intl_charge]] &lt;= MEDIAN(Append1[total_intl_charge]), "Low", "High")</f>
        <v>Low</v>
      </c>
      <c r="V3301">
        <v>2</v>
      </c>
      <c r="W3301" t="s">
        <v>23</v>
      </c>
      <c r="X3301" s="1" t="s">
        <v>23</v>
      </c>
      <c r="Y3301">
        <f>IF(Append1[[#This Row],[churn]]="yes", 1,0)</f>
        <v>0</v>
      </c>
      <c r="Z3301" t="str">
        <f>IF(Append1[[#This Row],[total_eve_charge]]&lt;=15,"Low",
IF(Append1[[#This Row],[total_eve_charge]]&lt;=19,"Medium","High"))</f>
        <v>Medium</v>
      </c>
      <c r="AA3301" s="1" t="str">
        <f>IF(Append1[[#This Row],[total_day_charge]]&gt;30,"Heavy User",
IF(Append1[[#This Row],[total_eve_charge]]&gt;20,"Evening User",
IF(Append1[[#This Row],[total_night_charge]]&gt;10,"Night User","Low User")))</f>
        <v>Heavy User</v>
      </c>
    </row>
    <row r="3302" spans="1:27" hidden="1" x14ac:dyDescent="0.3">
      <c r="A3302">
        <v>2551</v>
      </c>
      <c r="B3302" s="1" t="s">
        <v>31</v>
      </c>
      <c r="C3302">
        <v>153</v>
      </c>
      <c r="D3302" s="1" t="s">
        <v>26</v>
      </c>
      <c r="E3302" s="1">
        <v>0</v>
      </c>
      <c r="F3302" s="1" t="s">
        <v>23</v>
      </c>
      <c r="G3302">
        <v>0</v>
      </c>
      <c r="H3302" t="str">
        <f>IF(Append1[[#This Row],[number_vmail_messages]]&lt;=10, "Low",
IF(Append1[[#This Row],[number_vmail_messages]]&lt;=25, "Medium", "High"))</f>
        <v>Low</v>
      </c>
      <c r="I3302">
        <v>166.8</v>
      </c>
      <c r="J3302">
        <v>127</v>
      </c>
      <c r="K3302">
        <v>28.36</v>
      </c>
      <c r="L3302">
        <v>143.5</v>
      </c>
      <c r="M3302">
        <v>121</v>
      </c>
      <c r="N3302">
        <v>12.2</v>
      </c>
      <c r="O3302">
        <v>210.7</v>
      </c>
      <c r="P3302">
        <v>130</v>
      </c>
      <c r="Q3302">
        <v>9.48</v>
      </c>
      <c r="R3302">
        <v>11.8</v>
      </c>
      <c r="S3302">
        <v>4</v>
      </c>
      <c r="T3302">
        <v>3.19</v>
      </c>
      <c r="U3302" t="str">
        <f>IF(Append1[[#This Row],[total_intl_charge]] &lt;= MEDIAN(Append1[total_intl_charge]), "Low", "High")</f>
        <v>High</v>
      </c>
      <c r="V3302">
        <v>0</v>
      </c>
      <c r="W3302" t="s">
        <v>23</v>
      </c>
      <c r="X3302" s="1" t="s">
        <v>23</v>
      </c>
      <c r="Y3302">
        <f>IF(Append1[[#This Row],[churn]]="yes", 1,0)</f>
        <v>0</v>
      </c>
      <c r="Z3302" t="str">
        <f>IF(Append1[[#This Row],[total_eve_charge]]&lt;=15,"Low",
IF(Append1[[#This Row],[total_eve_charge]]&lt;=19,"Medium","High"))</f>
        <v>Low</v>
      </c>
      <c r="AA3302" s="1" t="str">
        <f>IF(Append1[[#This Row],[total_day_charge]]&gt;30,"Heavy User",
IF(Append1[[#This Row],[total_eve_charge]]&gt;20,"Evening User",
IF(Append1[[#This Row],[total_night_charge]]&gt;10,"Night User","Low User")))</f>
        <v>Low User</v>
      </c>
    </row>
    <row r="3303" spans="1:27" hidden="1" x14ac:dyDescent="0.3">
      <c r="A3303">
        <v>2552</v>
      </c>
      <c r="B3303" s="1" t="s">
        <v>25</v>
      </c>
      <c r="C3303">
        <v>141</v>
      </c>
      <c r="D3303" s="1" t="s">
        <v>32</v>
      </c>
      <c r="E3303" s="1">
        <v>0</v>
      </c>
      <c r="F3303" s="1" t="s">
        <v>23</v>
      </c>
      <c r="G3303">
        <v>0</v>
      </c>
      <c r="H3303" t="str">
        <f>IF(Append1[[#This Row],[number_vmail_messages]]&lt;=10, "Low",
IF(Append1[[#This Row],[number_vmail_messages]]&lt;=25, "Medium", "High"))</f>
        <v>Low</v>
      </c>
      <c r="I3303">
        <v>242.8</v>
      </c>
      <c r="J3303">
        <v>90</v>
      </c>
      <c r="K3303">
        <v>41.28</v>
      </c>
      <c r="L3303">
        <v>234.1</v>
      </c>
      <c r="M3303">
        <v>80</v>
      </c>
      <c r="N3303">
        <v>19.899999999999999</v>
      </c>
      <c r="O3303">
        <v>211.5</v>
      </c>
      <c r="P3303">
        <v>104</v>
      </c>
      <c r="Q3303">
        <v>9.52</v>
      </c>
      <c r="R3303">
        <v>6</v>
      </c>
      <c r="S3303">
        <v>3</v>
      </c>
      <c r="T3303">
        <v>1.62</v>
      </c>
      <c r="U3303" t="str">
        <f>IF(Append1[[#This Row],[total_intl_charge]] &lt;= MEDIAN(Append1[total_intl_charge]), "Low", "High")</f>
        <v>Low</v>
      </c>
      <c r="V3303">
        <v>5</v>
      </c>
      <c r="W3303" t="s">
        <v>23</v>
      </c>
      <c r="X3303" s="1" t="s">
        <v>23</v>
      </c>
      <c r="Y3303">
        <f>IF(Append1[[#This Row],[churn]]="yes", 1,0)</f>
        <v>0</v>
      </c>
      <c r="Z3303" t="str">
        <f>IF(Append1[[#This Row],[total_eve_charge]]&lt;=15,"Low",
IF(Append1[[#This Row],[total_eve_charge]]&lt;=19,"Medium","High"))</f>
        <v>High</v>
      </c>
      <c r="AA3303" s="1" t="str">
        <f>IF(Append1[[#This Row],[total_day_charge]]&gt;30,"Heavy User",
IF(Append1[[#This Row],[total_eve_charge]]&gt;20,"Evening User",
IF(Append1[[#This Row],[total_night_charge]]&gt;10,"Night User","Low User")))</f>
        <v>Heavy User</v>
      </c>
    </row>
    <row r="3304" spans="1:27" hidden="1" x14ac:dyDescent="0.3">
      <c r="A3304">
        <v>2553</v>
      </c>
      <c r="B3304" s="1" t="s">
        <v>40</v>
      </c>
      <c r="C3304">
        <v>169</v>
      </c>
      <c r="D3304" s="1" t="s">
        <v>32</v>
      </c>
      <c r="E3304" s="1">
        <v>0</v>
      </c>
      <c r="F3304" s="1" t="s">
        <v>23</v>
      </c>
      <c r="G3304">
        <v>0</v>
      </c>
      <c r="H3304" t="str">
        <f>IF(Append1[[#This Row],[number_vmail_messages]]&lt;=10, "Low",
IF(Append1[[#This Row],[number_vmail_messages]]&lt;=25, "Medium", "High"))</f>
        <v>Low</v>
      </c>
      <c r="I3304">
        <v>266.7</v>
      </c>
      <c r="J3304">
        <v>105</v>
      </c>
      <c r="K3304">
        <v>45.34</v>
      </c>
      <c r="L3304">
        <v>158.19999999999999</v>
      </c>
      <c r="M3304">
        <v>88</v>
      </c>
      <c r="N3304">
        <v>13.45</v>
      </c>
      <c r="O3304">
        <v>287.7</v>
      </c>
      <c r="P3304">
        <v>111</v>
      </c>
      <c r="Q3304">
        <v>12.95</v>
      </c>
      <c r="R3304">
        <v>13.8</v>
      </c>
      <c r="S3304">
        <v>3</v>
      </c>
      <c r="T3304">
        <v>3.73</v>
      </c>
      <c r="U3304" t="str">
        <f>IF(Append1[[#This Row],[total_intl_charge]] &lt;= MEDIAN(Append1[total_intl_charge]), "Low", "High")</f>
        <v>High</v>
      </c>
      <c r="V3304">
        <v>3</v>
      </c>
      <c r="W3304" t="s">
        <v>24</v>
      </c>
      <c r="X3304" s="1" t="s">
        <v>23</v>
      </c>
      <c r="Y3304">
        <f>IF(Append1[[#This Row],[churn]]="yes", 1,0)</f>
        <v>1</v>
      </c>
      <c r="Z3304" t="str">
        <f>IF(Append1[[#This Row],[total_eve_charge]]&lt;=15,"Low",
IF(Append1[[#This Row],[total_eve_charge]]&lt;=19,"Medium","High"))</f>
        <v>Low</v>
      </c>
      <c r="AA3304" s="1" t="str">
        <f>IF(Append1[[#This Row],[total_day_charge]]&gt;30,"Heavy User",
IF(Append1[[#This Row],[total_eve_charge]]&gt;20,"Evening User",
IF(Append1[[#This Row],[total_night_charge]]&gt;10,"Night User","Low User")))</f>
        <v>Heavy User</v>
      </c>
    </row>
    <row r="3305" spans="1:27" x14ac:dyDescent="0.3">
      <c r="A3305">
        <v>2554</v>
      </c>
      <c r="B3305" s="1" t="s">
        <v>70</v>
      </c>
      <c r="C3305">
        <v>127</v>
      </c>
      <c r="D3305" s="1" t="s">
        <v>22</v>
      </c>
      <c r="E3305" s="1">
        <v>0</v>
      </c>
      <c r="F3305" s="1" t="s">
        <v>24</v>
      </c>
      <c r="G3305">
        <v>23</v>
      </c>
      <c r="H3305" t="str">
        <f>IF(Append1[[#This Row],[number_vmail_messages]]&lt;=10, "Low",
IF(Append1[[#This Row],[number_vmail_messages]]&lt;=25, "Medium", "High"))</f>
        <v>Medium</v>
      </c>
      <c r="I3305">
        <v>182</v>
      </c>
      <c r="J3305">
        <v>80</v>
      </c>
      <c r="K3305">
        <v>30.94</v>
      </c>
      <c r="L3305">
        <v>216.1</v>
      </c>
      <c r="M3305">
        <v>85</v>
      </c>
      <c r="N3305">
        <v>18.37</v>
      </c>
      <c r="O3305">
        <v>156.9</v>
      </c>
      <c r="P3305">
        <v>82</v>
      </c>
      <c r="Q3305">
        <v>7.06</v>
      </c>
      <c r="R3305">
        <v>9.8000000000000007</v>
      </c>
      <c r="S3305">
        <v>4</v>
      </c>
      <c r="T3305">
        <v>2.65</v>
      </c>
      <c r="U3305" t="str">
        <f>IF(Append1[[#This Row],[total_intl_charge]] &lt;= MEDIAN(Append1[total_intl_charge]), "Low", "High")</f>
        <v>Low</v>
      </c>
      <c r="V3305">
        <v>1</v>
      </c>
      <c r="W3305" t="s">
        <v>23</v>
      </c>
      <c r="X3305" s="1" t="s">
        <v>23</v>
      </c>
      <c r="Y3305">
        <f>IF(Append1[[#This Row],[churn]]="yes", 1,0)</f>
        <v>0</v>
      </c>
      <c r="Z3305" t="str">
        <f>IF(Append1[[#This Row],[total_eve_charge]]&lt;=15,"Low",
IF(Append1[[#This Row],[total_eve_charge]]&lt;=19,"Medium","High"))</f>
        <v>Medium</v>
      </c>
      <c r="AA3305" s="1" t="str">
        <f>IF(Append1[[#This Row],[total_day_charge]]&gt;30,"Heavy User",
IF(Append1[[#This Row],[total_eve_charge]]&gt;20,"Evening User",
IF(Append1[[#This Row],[total_night_charge]]&gt;10,"Night User","Low User")))</f>
        <v>Heavy User</v>
      </c>
    </row>
    <row r="3306" spans="1:27" hidden="1" x14ac:dyDescent="0.3">
      <c r="A3306">
        <v>2555</v>
      </c>
      <c r="B3306" s="1" t="s">
        <v>39</v>
      </c>
      <c r="C3306">
        <v>57</v>
      </c>
      <c r="D3306" s="1" t="s">
        <v>22</v>
      </c>
      <c r="E3306" s="1">
        <v>0</v>
      </c>
      <c r="F3306" s="1" t="s">
        <v>23</v>
      </c>
      <c r="G3306">
        <v>0</v>
      </c>
      <c r="H3306" t="str">
        <f>IF(Append1[[#This Row],[number_vmail_messages]]&lt;=10, "Low",
IF(Append1[[#This Row],[number_vmail_messages]]&lt;=25, "Medium", "High"))</f>
        <v>Low</v>
      </c>
      <c r="I3306">
        <v>85.9</v>
      </c>
      <c r="J3306">
        <v>92</v>
      </c>
      <c r="K3306">
        <v>14.6</v>
      </c>
      <c r="L3306">
        <v>193.9</v>
      </c>
      <c r="M3306">
        <v>127</v>
      </c>
      <c r="N3306">
        <v>16.48</v>
      </c>
      <c r="O3306">
        <v>231.5</v>
      </c>
      <c r="P3306">
        <v>93</v>
      </c>
      <c r="Q3306">
        <v>10.42</v>
      </c>
      <c r="R3306">
        <v>10.1</v>
      </c>
      <c r="S3306">
        <v>2</v>
      </c>
      <c r="T3306">
        <v>2.73</v>
      </c>
      <c r="U3306" t="str">
        <f>IF(Append1[[#This Row],[total_intl_charge]] &lt;= MEDIAN(Append1[total_intl_charge]), "Low", "High")</f>
        <v>Low</v>
      </c>
      <c r="V3306">
        <v>0</v>
      </c>
      <c r="W3306" t="s">
        <v>23</v>
      </c>
      <c r="X3306" s="1" t="s">
        <v>23</v>
      </c>
      <c r="Y3306">
        <f>IF(Append1[[#This Row],[churn]]="yes", 1,0)</f>
        <v>0</v>
      </c>
      <c r="Z3306" t="str">
        <f>IF(Append1[[#This Row],[total_eve_charge]]&lt;=15,"Low",
IF(Append1[[#This Row],[total_eve_charge]]&lt;=19,"Medium","High"))</f>
        <v>Medium</v>
      </c>
      <c r="AA3306" s="1" t="str">
        <f>IF(Append1[[#This Row],[total_day_charge]]&gt;30,"Heavy User",
IF(Append1[[#This Row],[total_eve_charge]]&gt;20,"Evening User",
IF(Append1[[#This Row],[total_night_charge]]&gt;10,"Night User","Low User")))</f>
        <v>Night User</v>
      </c>
    </row>
    <row r="3307" spans="1:27" x14ac:dyDescent="0.3">
      <c r="A3307">
        <v>2556</v>
      </c>
      <c r="B3307" s="1" t="s">
        <v>31</v>
      </c>
      <c r="C3307">
        <v>123</v>
      </c>
      <c r="D3307" s="1" t="s">
        <v>22</v>
      </c>
      <c r="E3307" s="1">
        <v>0</v>
      </c>
      <c r="F3307" s="1" t="s">
        <v>24</v>
      </c>
      <c r="G3307">
        <v>33</v>
      </c>
      <c r="H3307" t="str">
        <f>IF(Append1[[#This Row],[number_vmail_messages]]&lt;=10, "Low",
IF(Append1[[#This Row],[number_vmail_messages]]&lt;=25, "Medium", "High"))</f>
        <v>High</v>
      </c>
      <c r="I3307">
        <v>146.6</v>
      </c>
      <c r="J3307">
        <v>87</v>
      </c>
      <c r="K3307">
        <v>24.92</v>
      </c>
      <c r="L3307">
        <v>114.8</v>
      </c>
      <c r="M3307">
        <v>59</v>
      </c>
      <c r="N3307">
        <v>9.76</v>
      </c>
      <c r="O3307">
        <v>220.4</v>
      </c>
      <c r="P3307">
        <v>99</v>
      </c>
      <c r="Q3307">
        <v>9.92</v>
      </c>
      <c r="R3307">
        <v>2.9</v>
      </c>
      <c r="S3307">
        <v>7</v>
      </c>
      <c r="T3307">
        <v>0.78</v>
      </c>
      <c r="U3307" t="str">
        <f>IF(Append1[[#This Row],[total_intl_charge]] &lt;= MEDIAN(Append1[total_intl_charge]), "Low", "High")</f>
        <v>Low</v>
      </c>
      <c r="V3307">
        <v>0</v>
      </c>
      <c r="W3307" t="s">
        <v>23</v>
      </c>
      <c r="X3307" s="1" t="s">
        <v>23</v>
      </c>
      <c r="Y3307">
        <f>IF(Append1[[#This Row],[churn]]="yes", 1,0)</f>
        <v>0</v>
      </c>
      <c r="Z3307" t="str">
        <f>IF(Append1[[#This Row],[total_eve_charge]]&lt;=15,"Low",
IF(Append1[[#This Row],[total_eve_charge]]&lt;=19,"Medium","High"))</f>
        <v>Low</v>
      </c>
      <c r="AA3307" s="1" t="str">
        <f>IF(Append1[[#This Row],[total_day_charge]]&gt;30,"Heavy User",
IF(Append1[[#This Row],[total_eve_charge]]&gt;20,"Evening User",
IF(Append1[[#This Row],[total_night_charge]]&gt;10,"Night User","Low User")))</f>
        <v>Low User</v>
      </c>
    </row>
    <row r="3308" spans="1:27" x14ac:dyDescent="0.3">
      <c r="A3308">
        <v>2557</v>
      </c>
      <c r="B3308" s="1" t="s">
        <v>63</v>
      </c>
      <c r="C3308">
        <v>103</v>
      </c>
      <c r="D3308" s="1" t="s">
        <v>26</v>
      </c>
      <c r="E3308" s="1">
        <v>0</v>
      </c>
      <c r="F3308" s="1" t="s">
        <v>24</v>
      </c>
      <c r="G3308">
        <v>35</v>
      </c>
      <c r="H3308" t="str">
        <f>IF(Append1[[#This Row],[number_vmail_messages]]&lt;=10, "Low",
IF(Append1[[#This Row],[number_vmail_messages]]&lt;=25, "Medium", "High"))</f>
        <v>High</v>
      </c>
      <c r="I3308">
        <v>110.5</v>
      </c>
      <c r="J3308">
        <v>101</v>
      </c>
      <c r="K3308">
        <v>18.79</v>
      </c>
      <c r="L3308">
        <v>208.3</v>
      </c>
      <c r="M3308">
        <v>81</v>
      </c>
      <c r="N3308">
        <v>17.71</v>
      </c>
      <c r="O3308">
        <v>87.4</v>
      </c>
      <c r="P3308">
        <v>77</v>
      </c>
      <c r="Q3308">
        <v>3.93</v>
      </c>
      <c r="R3308">
        <v>13.9</v>
      </c>
      <c r="S3308">
        <v>2</v>
      </c>
      <c r="T3308">
        <v>3.75</v>
      </c>
      <c r="U3308" t="str">
        <f>IF(Append1[[#This Row],[total_intl_charge]] &lt;= MEDIAN(Append1[total_intl_charge]), "Low", "High")</f>
        <v>High</v>
      </c>
      <c r="V3308">
        <v>4</v>
      </c>
      <c r="W3308" t="s">
        <v>24</v>
      </c>
      <c r="X3308" s="1" t="s">
        <v>23</v>
      </c>
      <c r="Y3308">
        <f>IF(Append1[[#This Row],[churn]]="yes", 1,0)</f>
        <v>1</v>
      </c>
      <c r="Z3308" t="str">
        <f>IF(Append1[[#This Row],[total_eve_charge]]&lt;=15,"Low",
IF(Append1[[#This Row],[total_eve_charge]]&lt;=19,"Medium","High"))</f>
        <v>Medium</v>
      </c>
      <c r="AA3308" s="1" t="str">
        <f>IF(Append1[[#This Row],[total_day_charge]]&gt;30,"Heavy User",
IF(Append1[[#This Row],[total_eve_charge]]&gt;20,"Evening User",
IF(Append1[[#This Row],[total_night_charge]]&gt;10,"Night User","Low User")))</f>
        <v>Low User</v>
      </c>
    </row>
    <row r="3309" spans="1:27" hidden="1" x14ac:dyDescent="0.3">
      <c r="A3309">
        <v>2558</v>
      </c>
      <c r="B3309" s="1" t="s">
        <v>64</v>
      </c>
      <c r="C3309">
        <v>101</v>
      </c>
      <c r="D3309" s="1" t="s">
        <v>22</v>
      </c>
      <c r="E3309" s="1">
        <v>0</v>
      </c>
      <c r="F3309" s="1" t="s">
        <v>23</v>
      </c>
      <c r="G3309">
        <v>0</v>
      </c>
      <c r="H3309" t="str">
        <f>IF(Append1[[#This Row],[number_vmail_messages]]&lt;=10, "Low",
IF(Append1[[#This Row],[number_vmail_messages]]&lt;=25, "Medium", "High"))</f>
        <v>Low</v>
      </c>
      <c r="I3309">
        <v>118.6</v>
      </c>
      <c r="J3309">
        <v>89</v>
      </c>
      <c r="K3309">
        <v>20.16</v>
      </c>
      <c r="L3309">
        <v>199.6</v>
      </c>
      <c r="M3309">
        <v>97</v>
      </c>
      <c r="N3309">
        <v>16.97</v>
      </c>
      <c r="O3309">
        <v>53.3</v>
      </c>
      <c r="P3309">
        <v>61</v>
      </c>
      <c r="Q3309">
        <v>2.4</v>
      </c>
      <c r="R3309">
        <v>11.5</v>
      </c>
      <c r="S3309">
        <v>5</v>
      </c>
      <c r="T3309">
        <v>3.11</v>
      </c>
      <c r="U3309" t="str">
        <f>IF(Append1[[#This Row],[total_intl_charge]] &lt;= MEDIAN(Append1[total_intl_charge]), "Low", "High")</f>
        <v>High</v>
      </c>
      <c r="V3309">
        <v>1</v>
      </c>
      <c r="W3309" t="s">
        <v>23</v>
      </c>
      <c r="X3309" s="1" t="s">
        <v>23</v>
      </c>
      <c r="Y3309">
        <f>IF(Append1[[#This Row],[churn]]="yes", 1,0)</f>
        <v>0</v>
      </c>
      <c r="Z3309" t="str">
        <f>IF(Append1[[#This Row],[total_eve_charge]]&lt;=15,"Low",
IF(Append1[[#This Row],[total_eve_charge]]&lt;=19,"Medium","High"))</f>
        <v>Medium</v>
      </c>
      <c r="AA3309" s="1" t="str">
        <f>IF(Append1[[#This Row],[total_day_charge]]&gt;30,"Heavy User",
IF(Append1[[#This Row],[total_eve_charge]]&gt;20,"Evening User",
IF(Append1[[#This Row],[total_night_charge]]&gt;10,"Night User","Low User")))</f>
        <v>Low User</v>
      </c>
    </row>
    <row r="3310" spans="1:27" x14ac:dyDescent="0.3">
      <c r="A3310">
        <v>2559</v>
      </c>
      <c r="B3310" s="1" t="s">
        <v>52</v>
      </c>
      <c r="C3310">
        <v>123</v>
      </c>
      <c r="D3310" s="1" t="s">
        <v>22</v>
      </c>
      <c r="E3310" s="1">
        <v>0</v>
      </c>
      <c r="F3310" s="1" t="s">
        <v>24</v>
      </c>
      <c r="G3310">
        <v>22</v>
      </c>
      <c r="H3310" t="str">
        <f>IF(Append1[[#This Row],[number_vmail_messages]]&lt;=10, "Low",
IF(Append1[[#This Row],[number_vmail_messages]]&lt;=25, "Medium", "High"))</f>
        <v>Medium</v>
      </c>
      <c r="I3310">
        <v>197.6</v>
      </c>
      <c r="J3310">
        <v>105</v>
      </c>
      <c r="K3310">
        <v>33.590000000000003</v>
      </c>
      <c r="L3310">
        <v>80</v>
      </c>
      <c r="M3310">
        <v>86</v>
      </c>
      <c r="N3310">
        <v>6.8</v>
      </c>
      <c r="O3310">
        <v>120.8</v>
      </c>
      <c r="P3310">
        <v>82</v>
      </c>
      <c r="Q3310">
        <v>5.44</v>
      </c>
      <c r="R3310">
        <v>15.6</v>
      </c>
      <c r="S3310">
        <v>12</v>
      </c>
      <c r="T3310">
        <v>4.21</v>
      </c>
      <c r="U3310" t="str">
        <f>IF(Append1[[#This Row],[total_intl_charge]] &lt;= MEDIAN(Append1[total_intl_charge]), "Low", "High")</f>
        <v>High</v>
      </c>
      <c r="V3310">
        <v>2</v>
      </c>
      <c r="W3310" t="s">
        <v>23</v>
      </c>
      <c r="X3310" s="1" t="s">
        <v>23</v>
      </c>
      <c r="Y3310">
        <f>IF(Append1[[#This Row],[churn]]="yes", 1,0)</f>
        <v>0</v>
      </c>
      <c r="Z3310" t="str">
        <f>IF(Append1[[#This Row],[total_eve_charge]]&lt;=15,"Low",
IF(Append1[[#This Row],[total_eve_charge]]&lt;=19,"Medium","High"))</f>
        <v>Low</v>
      </c>
      <c r="AA3310" s="1" t="str">
        <f>IF(Append1[[#This Row],[total_day_charge]]&gt;30,"Heavy User",
IF(Append1[[#This Row],[total_eve_charge]]&gt;20,"Evening User",
IF(Append1[[#This Row],[total_night_charge]]&gt;10,"Night User","Low User")))</f>
        <v>Heavy User</v>
      </c>
    </row>
    <row r="3311" spans="1:27" x14ac:dyDescent="0.3">
      <c r="A3311">
        <v>2560</v>
      </c>
      <c r="B3311" s="1" t="s">
        <v>29</v>
      </c>
      <c r="C3311">
        <v>78</v>
      </c>
      <c r="D3311" s="1" t="s">
        <v>26</v>
      </c>
      <c r="E3311" s="1">
        <v>0</v>
      </c>
      <c r="F3311" s="1" t="s">
        <v>24</v>
      </c>
      <c r="G3311">
        <v>32</v>
      </c>
      <c r="H3311" t="str">
        <f>IF(Append1[[#This Row],[number_vmail_messages]]&lt;=10, "Low",
IF(Append1[[#This Row],[number_vmail_messages]]&lt;=25, "Medium", "High"))</f>
        <v>High</v>
      </c>
      <c r="I3311">
        <v>210.3</v>
      </c>
      <c r="J3311">
        <v>116</v>
      </c>
      <c r="K3311">
        <v>35.75</v>
      </c>
      <c r="L3311">
        <v>192.2</v>
      </c>
      <c r="M3311">
        <v>83</v>
      </c>
      <c r="N3311">
        <v>16.34</v>
      </c>
      <c r="O3311">
        <v>246.1</v>
      </c>
      <c r="P3311">
        <v>92</v>
      </c>
      <c r="Q3311">
        <v>11.07</v>
      </c>
      <c r="R3311">
        <v>10.8</v>
      </c>
      <c r="S3311">
        <v>4</v>
      </c>
      <c r="T3311">
        <v>2.92</v>
      </c>
      <c r="U3311" t="str">
        <f>IF(Append1[[#This Row],[total_intl_charge]] &lt;= MEDIAN(Append1[total_intl_charge]), "Low", "High")</f>
        <v>High</v>
      </c>
      <c r="V3311">
        <v>6</v>
      </c>
      <c r="W3311" t="s">
        <v>23</v>
      </c>
      <c r="X3311" s="1" t="s">
        <v>23</v>
      </c>
      <c r="Y3311">
        <f>IF(Append1[[#This Row],[churn]]="yes", 1,0)</f>
        <v>0</v>
      </c>
      <c r="Z3311" t="str">
        <f>IF(Append1[[#This Row],[total_eve_charge]]&lt;=15,"Low",
IF(Append1[[#This Row],[total_eve_charge]]&lt;=19,"Medium","High"))</f>
        <v>Medium</v>
      </c>
      <c r="AA3311" s="1" t="str">
        <f>IF(Append1[[#This Row],[total_day_charge]]&gt;30,"Heavy User",
IF(Append1[[#This Row],[total_eve_charge]]&gt;20,"Evening User",
IF(Append1[[#This Row],[total_night_charge]]&gt;10,"Night User","Low User")))</f>
        <v>Heavy User</v>
      </c>
    </row>
    <row r="3312" spans="1:27" x14ac:dyDescent="0.3">
      <c r="A3312">
        <v>2561</v>
      </c>
      <c r="B3312" s="1" t="s">
        <v>71</v>
      </c>
      <c r="C3312">
        <v>101</v>
      </c>
      <c r="D3312" s="1" t="s">
        <v>22</v>
      </c>
      <c r="E3312" s="1">
        <v>0</v>
      </c>
      <c r="F3312" s="1" t="s">
        <v>24</v>
      </c>
      <c r="G3312">
        <v>28</v>
      </c>
      <c r="H3312" t="str">
        <f>IF(Append1[[#This Row],[number_vmail_messages]]&lt;=10, "Low",
IF(Append1[[#This Row],[number_vmail_messages]]&lt;=25, "Medium", "High"))</f>
        <v>High</v>
      </c>
      <c r="I3312">
        <v>220.3</v>
      </c>
      <c r="J3312">
        <v>96</v>
      </c>
      <c r="K3312">
        <v>37.450000000000003</v>
      </c>
      <c r="L3312">
        <v>285.8</v>
      </c>
      <c r="M3312">
        <v>72</v>
      </c>
      <c r="N3312">
        <v>24.29</v>
      </c>
      <c r="O3312">
        <v>203</v>
      </c>
      <c r="P3312">
        <v>111</v>
      </c>
      <c r="Q3312">
        <v>9.14</v>
      </c>
      <c r="R3312">
        <v>9.4</v>
      </c>
      <c r="S3312">
        <v>6</v>
      </c>
      <c r="T3312">
        <v>2.54</v>
      </c>
      <c r="U3312" t="str">
        <f>IF(Append1[[#This Row],[total_intl_charge]] &lt;= MEDIAN(Append1[total_intl_charge]), "Low", "High")</f>
        <v>Low</v>
      </c>
      <c r="V3312">
        <v>4</v>
      </c>
      <c r="W3312" t="s">
        <v>23</v>
      </c>
      <c r="X3312" s="1" t="s">
        <v>23</v>
      </c>
      <c r="Y3312">
        <f>IF(Append1[[#This Row],[churn]]="yes", 1,0)</f>
        <v>0</v>
      </c>
      <c r="Z3312" t="str">
        <f>IF(Append1[[#This Row],[total_eve_charge]]&lt;=15,"Low",
IF(Append1[[#This Row],[total_eve_charge]]&lt;=19,"Medium","High"))</f>
        <v>High</v>
      </c>
      <c r="AA3312" s="1" t="str">
        <f>IF(Append1[[#This Row],[total_day_charge]]&gt;30,"Heavy User",
IF(Append1[[#This Row],[total_eve_charge]]&gt;20,"Evening User",
IF(Append1[[#This Row],[total_night_charge]]&gt;10,"Night User","Low User")))</f>
        <v>Heavy User</v>
      </c>
    </row>
    <row r="3313" spans="1:27" x14ac:dyDescent="0.3">
      <c r="A3313">
        <v>2562</v>
      </c>
      <c r="B3313" s="1" t="s">
        <v>42</v>
      </c>
      <c r="C3313">
        <v>67</v>
      </c>
      <c r="D3313" s="1" t="s">
        <v>22</v>
      </c>
      <c r="E3313" s="1">
        <v>0</v>
      </c>
      <c r="F3313" s="1" t="s">
        <v>24</v>
      </c>
      <c r="G3313">
        <v>34</v>
      </c>
      <c r="H3313" t="str">
        <f>IF(Append1[[#This Row],[number_vmail_messages]]&lt;=10, "Low",
IF(Append1[[#This Row],[number_vmail_messages]]&lt;=25, "Medium", "High"))</f>
        <v>High</v>
      </c>
      <c r="I3313">
        <v>161.69999999999999</v>
      </c>
      <c r="J3313">
        <v>114</v>
      </c>
      <c r="K3313">
        <v>27.49</v>
      </c>
      <c r="L3313">
        <v>207.6</v>
      </c>
      <c r="M3313">
        <v>115</v>
      </c>
      <c r="N3313">
        <v>17.649999999999999</v>
      </c>
      <c r="O3313">
        <v>205.7</v>
      </c>
      <c r="P3313">
        <v>114</v>
      </c>
      <c r="Q3313">
        <v>9.26</v>
      </c>
      <c r="R3313">
        <v>9.1999999999999993</v>
      </c>
      <c r="S3313">
        <v>4</v>
      </c>
      <c r="T3313">
        <v>2.48</v>
      </c>
      <c r="U3313" t="str">
        <f>IF(Append1[[#This Row],[total_intl_charge]] &lt;= MEDIAN(Append1[total_intl_charge]), "Low", "High")</f>
        <v>Low</v>
      </c>
      <c r="V3313">
        <v>0</v>
      </c>
      <c r="W3313" t="s">
        <v>23</v>
      </c>
      <c r="X3313" s="1" t="s">
        <v>23</v>
      </c>
      <c r="Y3313">
        <f>IF(Append1[[#This Row],[churn]]="yes", 1,0)</f>
        <v>0</v>
      </c>
      <c r="Z3313" t="str">
        <f>IF(Append1[[#This Row],[total_eve_charge]]&lt;=15,"Low",
IF(Append1[[#This Row],[total_eve_charge]]&lt;=19,"Medium","High"))</f>
        <v>Medium</v>
      </c>
      <c r="AA3313" s="1" t="str">
        <f>IF(Append1[[#This Row],[total_day_charge]]&gt;30,"Heavy User",
IF(Append1[[#This Row],[total_eve_charge]]&gt;20,"Evening User",
IF(Append1[[#This Row],[total_night_charge]]&gt;10,"Night User","Low User")))</f>
        <v>Low User</v>
      </c>
    </row>
    <row r="3314" spans="1:27" hidden="1" x14ac:dyDescent="0.3">
      <c r="A3314">
        <v>2563</v>
      </c>
      <c r="B3314" s="1" t="s">
        <v>76</v>
      </c>
      <c r="C3314">
        <v>64</v>
      </c>
      <c r="D3314" s="1" t="s">
        <v>22</v>
      </c>
      <c r="E3314" s="1">
        <v>1</v>
      </c>
      <c r="F3314" s="1" t="s">
        <v>23</v>
      </c>
      <c r="G3314">
        <v>0</v>
      </c>
      <c r="H3314" t="str">
        <f>IF(Append1[[#This Row],[number_vmail_messages]]&lt;=10, "Low",
IF(Append1[[#This Row],[number_vmail_messages]]&lt;=25, "Medium", "High"))</f>
        <v>Low</v>
      </c>
      <c r="I3314">
        <v>146.69999999999999</v>
      </c>
      <c r="J3314">
        <v>83</v>
      </c>
      <c r="K3314">
        <v>24.94</v>
      </c>
      <c r="L3314">
        <v>148.30000000000001</v>
      </c>
      <c r="M3314">
        <v>91</v>
      </c>
      <c r="N3314">
        <v>12.61</v>
      </c>
      <c r="O3314">
        <v>238.6</v>
      </c>
      <c r="P3314">
        <v>69</v>
      </c>
      <c r="Q3314">
        <v>10.74</v>
      </c>
      <c r="R3314">
        <v>12.5</v>
      </c>
      <c r="S3314">
        <v>3</v>
      </c>
      <c r="T3314">
        <v>3.38</v>
      </c>
      <c r="U3314" t="str">
        <f>IF(Append1[[#This Row],[total_intl_charge]] &lt;= MEDIAN(Append1[total_intl_charge]), "Low", "High")</f>
        <v>High</v>
      </c>
      <c r="V3314">
        <v>3</v>
      </c>
      <c r="W3314" t="s">
        <v>23</v>
      </c>
      <c r="X3314" s="1" t="s">
        <v>24</v>
      </c>
      <c r="Y3314">
        <f>IF(Append1[[#This Row],[churn]]="yes", 1,0)</f>
        <v>0</v>
      </c>
      <c r="Z3314" t="str">
        <f>IF(Append1[[#This Row],[total_eve_charge]]&lt;=15,"Low",
IF(Append1[[#This Row],[total_eve_charge]]&lt;=19,"Medium","High"))</f>
        <v>Low</v>
      </c>
      <c r="AA3314" s="1" t="str">
        <f>IF(Append1[[#This Row],[total_day_charge]]&gt;30,"Heavy User",
IF(Append1[[#This Row],[total_eve_charge]]&gt;20,"Evening User",
IF(Append1[[#This Row],[total_night_charge]]&gt;10,"Night User","Low User")))</f>
        <v>Night User</v>
      </c>
    </row>
    <row r="3315" spans="1:27" hidden="1" x14ac:dyDescent="0.3">
      <c r="A3315">
        <v>2564</v>
      </c>
      <c r="B3315" s="1" t="s">
        <v>71</v>
      </c>
      <c r="C3315">
        <v>173</v>
      </c>
      <c r="D3315" s="1" t="s">
        <v>26</v>
      </c>
      <c r="E3315" s="1">
        <v>0</v>
      </c>
      <c r="F3315" s="1" t="s">
        <v>23</v>
      </c>
      <c r="G3315">
        <v>0</v>
      </c>
      <c r="H3315" t="str">
        <f>IF(Append1[[#This Row],[number_vmail_messages]]&lt;=10, "Low",
IF(Append1[[#This Row],[number_vmail_messages]]&lt;=25, "Medium", "High"))</f>
        <v>Low</v>
      </c>
      <c r="I3315">
        <v>109.4</v>
      </c>
      <c r="J3315">
        <v>103</v>
      </c>
      <c r="K3315">
        <v>18.600000000000001</v>
      </c>
      <c r="L3315">
        <v>101.3</v>
      </c>
      <c r="M3315">
        <v>111</v>
      </c>
      <c r="N3315">
        <v>8.61</v>
      </c>
      <c r="O3315">
        <v>167.3</v>
      </c>
      <c r="P3315">
        <v>106</v>
      </c>
      <c r="Q3315">
        <v>7.53</v>
      </c>
      <c r="R3315">
        <v>7.8</v>
      </c>
      <c r="S3315">
        <v>7</v>
      </c>
      <c r="T3315">
        <v>2.11</v>
      </c>
      <c r="U3315" t="str">
        <f>IF(Append1[[#This Row],[total_intl_charge]] &lt;= MEDIAN(Append1[total_intl_charge]), "Low", "High")</f>
        <v>Low</v>
      </c>
      <c r="V3315">
        <v>1</v>
      </c>
      <c r="W3315" t="s">
        <v>23</v>
      </c>
      <c r="X3315" s="1" t="s">
        <v>23</v>
      </c>
      <c r="Y3315">
        <f>IF(Append1[[#This Row],[churn]]="yes", 1,0)</f>
        <v>0</v>
      </c>
      <c r="Z3315" t="str">
        <f>IF(Append1[[#This Row],[total_eve_charge]]&lt;=15,"Low",
IF(Append1[[#This Row],[total_eve_charge]]&lt;=19,"Medium","High"))</f>
        <v>Low</v>
      </c>
      <c r="AA3315" s="1" t="str">
        <f>IF(Append1[[#This Row],[total_day_charge]]&gt;30,"Heavy User",
IF(Append1[[#This Row],[total_eve_charge]]&gt;20,"Evening User",
IF(Append1[[#This Row],[total_night_charge]]&gt;10,"Night User","Low User")))</f>
        <v>Low User</v>
      </c>
    </row>
    <row r="3316" spans="1:27" hidden="1" x14ac:dyDescent="0.3">
      <c r="A3316">
        <v>2565</v>
      </c>
      <c r="B3316" s="1" t="s">
        <v>76</v>
      </c>
      <c r="C3316">
        <v>135</v>
      </c>
      <c r="D3316" s="1" t="s">
        <v>26</v>
      </c>
      <c r="E3316" s="1">
        <v>0</v>
      </c>
      <c r="F3316" s="1" t="s">
        <v>23</v>
      </c>
      <c r="G3316">
        <v>0</v>
      </c>
      <c r="H3316" t="str">
        <f>IF(Append1[[#This Row],[number_vmail_messages]]&lt;=10, "Low",
IF(Append1[[#This Row],[number_vmail_messages]]&lt;=25, "Medium", "High"))</f>
        <v>Low</v>
      </c>
      <c r="I3316">
        <v>144.1</v>
      </c>
      <c r="J3316">
        <v>115</v>
      </c>
      <c r="K3316">
        <v>24.5</v>
      </c>
      <c r="L3316">
        <v>249.8</v>
      </c>
      <c r="M3316">
        <v>68</v>
      </c>
      <c r="N3316">
        <v>21.23</v>
      </c>
      <c r="O3316">
        <v>211.4</v>
      </c>
      <c r="P3316">
        <v>82</v>
      </c>
      <c r="Q3316">
        <v>9.51</v>
      </c>
      <c r="R3316">
        <v>13.6</v>
      </c>
      <c r="S3316">
        <v>3</v>
      </c>
      <c r="T3316">
        <v>3.67</v>
      </c>
      <c r="U3316" t="str">
        <f>IF(Append1[[#This Row],[total_intl_charge]] &lt;= MEDIAN(Append1[total_intl_charge]), "Low", "High")</f>
        <v>High</v>
      </c>
      <c r="V3316">
        <v>1</v>
      </c>
      <c r="W3316" t="s">
        <v>23</v>
      </c>
      <c r="X3316" s="1" t="s">
        <v>23</v>
      </c>
      <c r="Y3316">
        <f>IF(Append1[[#This Row],[churn]]="yes", 1,0)</f>
        <v>0</v>
      </c>
      <c r="Z3316" t="str">
        <f>IF(Append1[[#This Row],[total_eve_charge]]&lt;=15,"Low",
IF(Append1[[#This Row],[total_eve_charge]]&lt;=19,"Medium","High"))</f>
        <v>High</v>
      </c>
      <c r="AA3316" s="1" t="str">
        <f>IF(Append1[[#This Row],[total_day_charge]]&gt;30,"Heavy User",
IF(Append1[[#This Row],[total_eve_charge]]&gt;20,"Evening User",
IF(Append1[[#This Row],[total_night_charge]]&gt;10,"Night User","Low User")))</f>
        <v>Evening User</v>
      </c>
    </row>
    <row r="3317" spans="1:27" x14ac:dyDescent="0.3">
      <c r="A3317">
        <v>2566</v>
      </c>
      <c r="B3317" s="1" t="s">
        <v>34</v>
      </c>
      <c r="C3317">
        <v>75</v>
      </c>
      <c r="D3317" s="1" t="s">
        <v>22</v>
      </c>
      <c r="E3317" s="1">
        <v>0</v>
      </c>
      <c r="F3317" s="1" t="s">
        <v>24</v>
      </c>
      <c r="G3317">
        <v>42</v>
      </c>
      <c r="H3317" t="str">
        <f>IF(Append1[[#This Row],[number_vmail_messages]]&lt;=10, "Low",
IF(Append1[[#This Row],[number_vmail_messages]]&lt;=25, "Medium", "High"))</f>
        <v>High</v>
      </c>
      <c r="I3317">
        <v>248.9</v>
      </c>
      <c r="J3317">
        <v>93</v>
      </c>
      <c r="K3317">
        <v>42.31</v>
      </c>
      <c r="L3317">
        <v>170.8</v>
      </c>
      <c r="M3317">
        <v>108</v>
      </c>
      <c r="N3317">
        <v>14.52</v>
      </c>
      <c r="O3317">
        <v>104.5</v>
      </c>
      <c r="P3317">
        <v>91</v>
      </c>
      <c r="Q3317">
        <v>4.7</v>
      </c>
      <c r="R3317">
        <v>11.2</v>
      </c>
      <c r="S3317">
        <v>8</v>
      </c>
      <c r="T3317">
        <v>3.02</v>
      </c>
      <c r="U3317" t="str">
        <f>IF(Append1[[#This Row],[total_intl_charge]] &lt;= MEDIAN(Append1[total_intl_charge]), "Low", "High")</f>
        <v>High</v>
      </c>
      <c r="V3317">
        <v>1</v>
      </c>
      <c r="W3317" t="s">
        <v>23</v>
      </c>
      <c r="X3317" s="1" t="s">
        <v>23</v>
      </c>
      <c r="Y3317">
        <f>IF(Append1[[#This Row],[churn]]="yes", 1,0)</f>
        <v>0</v>
      </c>
      <c r="Z3317" t="str">
        <f>IF(Append1[[#This Row],[total_eve_charge]]&lt;=15,"Low",
IF(Append1[[#This Row],[total_eve_charge]]&lt;=19,"Medium","High"))</f>
        <v>Low</v>
      </c>
      <c r="AA3317" s="1" t="str">
        <f>IF(Append1[[#This Row],[total_day_charge]]&gt;30,"Heavy User",
IF(Append1[[#This Row],[total_eve_charge]]&gt;20,"Evening User",
IF(Append1[[#This Row],[total_night_charge]]&gt;10,"Night User","Low User")))</f>
        <v>Heavy User</v>
      </c>
    </row>
    <row r="3318" spans="1:27" hidden="1" x14ac:dyDescent="0.3">
      <c r="A3318">
        <v>2567</v>
      </c>
      <c r="B3318" s="1" t="s">
        <v>65</v>
      </c>
      <c r="C3318">
        <v>88</v>
      </c>
      <c r="D3318" s="1" t="s">
        <v>22</v>
      </c>
      <c r="E3318" s="1">
        <v>0</v>
      </c>
      <c r="F3318" s="1" t="s">
        <v>23</v>
      </c>
      <c r="G3318">
        <v>0</v>
      </c>
      <c r="H3318" t="str">
        <f>IF(Append1[[#This Row],[number_vmail_messages]]&lt;=10, "Low",
IF(Append1[[#This Row],[number_vmail_messages]]&lt;=25, "Medium", "High"))</f>
        <v>Low</v>
      </c>
      <c r="I3318">
        <v>85.7</v>
      </c>
      <c r="J3318">
        <v>112</v>
      </c>
      <c r="K3318">
        <v>14.57</v>
      </c>
      <c r="L3318">
        <v>221.6</v>
      </c>
      <c r="M3318">
        <v>70</v>
      </c>
      <c r="N3318">
        <v>18.84</v>
      </c>
      <c r="O3318">
        <v>190.6</v>
      </c>
      <c r="P3318">
        <v>75</v>
      </c>
      <c r="Q3318">
        <v>8.58</v>
      </c>
      <c r="R3318">
        <v>11.6</v>
      </c>
      <c r="S3318">
        <v>3</v>
      </c>
      <c r="T3318">
        <v>3.13</v>
      </c>
      <c r="U3318" t="str">
        <f>IF(Append1[[#This Row],[total_intl_charge]] &lt;= MEDIAN(Append1[total_intl_charge]), "Low", "High")</f>
        <v>High</v>
      </c>
      <c r="V3318">
        <v>4</v>
      </c>
      <c r="W3318" t="s">
        <v>24</v>
      </c>
      <c r="X3318" s="1" t="s">
        <v>23</v>
      </c>
      <c r="Y3318">
        <f>IF(Append1[[#This Row],[churn]]="yes", 1,0)</f>
        <v>1</v>
      </c>
      <c r="Z3318" t="str">
        <f>IF(Append1[[#This Row],[total_eve_charge]]&lt;=15,"Low",
IF(Append1[[#This Row],[total_eve_charge]]&lt;=19,"Medium","High"))</f>
        <v>Medium</v>
      </c>
      <c r="AA3318" s="1" t="str">
        <f>IF(Append1[[#This Row],[total_day_charge]]&gt;30,"Heavy User",
IF(Append1[[#This Row],[total_eve_charge]]&gt;20,"Evening User",
IF(Append1[[#This Row],[total_night_charge]]&gt;10,"Night User","Low User")))</f>
        <v>Low User</v>
      </c>
    </row>
    <row r="3319" spans="1:27" hidden="1" x14ac:dyDescent="0.3">
      <c r="A3319">
        <v>2568</v>
      </c>
      <c r="B3319" s="1" t="s">
        <v>40</v>
      </c>
      <c r="C3319">
        <v>112</v>
      </c>
      <c r="D3319" s="1" t="s">
        <v>22</v>
      </c>
      <c r="E3319" s="1">
        <v>0</v>
      </c>
      <c r="F3319" s="1" t="s">
        <v>23</v>
      </c>
      <c r="G3319">
        <v>0</v>
      </c>
      <c r="H3319" t="str">
        <f>IF(Append1[[#This Row],[number_vmail_messages]]&lt;=10, "Low",
IF(Append1[[#This Row],[number_vmail_messages]]&lt;=25, "Medium", "High"))</f>
        <v>Low</v>
      </c>
      <c r="I3319">
        <v>214.8</v>
      </c>
      <c r="J3319">
        <v>112</v>
      </c>
      <c r="K3319">
        <v>36.520000000000003</v>
      </c>
      <c r="L3319">
        <v>209.7</v>
      </c>
      <c r="M3319">
        <v>104</v>
      </c>
      <c r="N3319">
        <v>17.82</v>
      </c>
      <c r="O3319">
        <v>164.4</v>
      </c>
      <c r="P3319">
        <v>97</v>
      </c>
      <c r="Q3319">
        <v>7.4</v>
      </c>
      <c r="R3319">
        <v>9.4</v>
      </c>
      <c r="S3319">
        <v>5</v>
      </c>
      <c r="T3319">
        <v>2.54</v>
      </c>
      <c r="U3319" t="str">
        <f>IF(Append1[[#This Row],[total_intl_charge]] &lt;= MEDIAN(Append1[total_intl_charge]), "Low", "High")</f>
        <v>Low</v>
      </c>
      <c r="V3319">
        <v>3</v>
      </c>
      <c r="W3319" t="s">
        <v>23</v>
      </c>
      <c r="X3319" s="1" t="s">
        <v>23</v>
      </c>
      <c r="Y3319">
        <f>IF(Append1[[#This Row],[churn]]="yes", 1,0)</f>
        <v>0</v>
      </c>
      <c r="Z3319" t="str">
        <f>IF(Append1[[#This Row],[total_eve_charge]]&lt;=15,"Low",
IF(Append1[[#This Row],[total_eve_charge]]&lt;=19,"Medium","High"))</f>
        <v>Medium</v>
      </c>
      <c r="AA3319" s="1" t="str">
        <f>IF(Append1[[#This Row],[total_day_charge]]&gt;30,"Heavy User",
IF(Append1[[#This Row],[total_eve_charge]]&gt;20,"Evening User",
IF(Append1[[#This Row],[total_night_charge]]&gt;10,"Night User","Low User")))</f>
        <v>Heavy User</v>
      </c>
    </row>
    <row r="3320" spans="1:27" hidden="1" x14ac:dyDescent="0.3">
      <c r="A3320">
        <v>2569</v>
      </c>
      <c r="B3320" s="1" t="s">
        <v>38</v>
      </c>
      <c r="C3320">
        <v>113</v>
      </c>
      <c r="D3320" s="1" t="s">
        <v>32</v>
      </c>
      <c r="E3320" s="1">
        <v>0</v>
      </c>
      <c r="F3320" s="1" t="s">
        <v>23</v>
      </c>
      <c r="G3320">
        <v>0</v>
      </c>
      <c r="H3320" t="str">
        <f>IF(Append1[[#This Row],[number_vmail_messages]]&lt;=10, "Low",
IF(Append1[[#This Row],[number_vmail_messages]]&lt;=25, "Medium", "High"))</f>
        <v>Low</v>
      </c>
      <c r="I3320">
        <v>158.9</v>
      </c>
      <c r="J3320">
        <v>137</v>
      </c>
      <c r="K3320">
        <v>27.01</v>
      </c>
      <c r="L3320">
        <v>242.8</v>
      </c>
      <c r="M3320">
        <v>109</v>
      </c>
      <c r="N3320">
        <v>20.64</v>
      </c>
      <c r="O3320">
        <v>247.8</v>
      </c>
      <c r="P3320">
        <v>97</v>
      </c>
      <c r="Q3320">
        <v>11.15</v>
      </c>
      <c r="R3320">
        <v>6.5</v>
      </c>
      <c r="S3320">
        <v>4</v>
      </c>
      <c r="T3320">
        <v>1.76</v>
      </c>
      <c r="U3320" t="str">
        <f>IF(Append1[[#This Row],[total_intl_charge]] &lt;= MEDIAN(Append1[total_intl_charge]), "Low", "High")</f>
        <v>Low</v>
      </c>
      <c r="V3320">
        <v>0</v>
      </c>
      <c r="W3320" t="s">
        <v>23</v>
      </c>
      <c r="X3320" s="1" t="s">
        <v>23</v>
      </c>
      <c r="Y3320">
        <f>IF(Append1[[#This Row],[churn]]="yes", 1,0)</f>
        <v>0</v>
      </c>
      <c r="Z3320" t="str">
        <f>IF(Append1[[#This Row],[total_eve_charge]]&lt;=15,"Low",
IF(Append1[[#This Row],[total_eve_charge]]&lt;=19,"Medium","High"))</f>
        <v>High</v>
      </c>
      <c r="AA3320" s="1" t="str">
        <f>IF(Append1[[#This Row],[total_day_charge]]&gt;30,"Heavy User",
IF(Append1[[#This Row],[total_eve_charge]]&gt;20,"Evening User",
IF(Append1[[#This Row],[total_night_charge]]&gt;10,"Night User","Low User")))</f>
        <v>Evening User</v>
      </c>
    </row>
    <row r="3321" spans="1:27" x14ac:dyDescent="0.3">
      <c r="A3321">
        <v>2570</v>
      </c>
      <c r="B3321" s="1" t="s">
        <v>56</v>
      </c>
      <c r="C3321">
        <v>121</v>
      </c>
      <c r="D3321" s="1" t="s">
        <v>26</v>
      </c>
      <c r="E3321" s="1">
        <v>0</v>
      </c>
      <c r="F3321" s="1" t="s">
        <v>24</v>
      </c>
      <c r="G3321">
        <v>28</v>
      </c>
      <c r="H3321" t="str">
        <f>IF(Append1[[#This Row],[number_vmail_messages]]&lt;=10, "Low",
IF(Append1[[#This Row],[number_vmail_messages]]&lt;=25, "Medium", "High"))</f>
        <v>High</v>
      </c>
      <c r="I3321">
        <v>110</v>
      </c>
      <c r="J3321">
        <v>94</v>
      </c>
      <c r="K3321">
        <v>18.7</v>
      </c>
      <c r="L3321">
        <v>141.5</v>
      </c>
      <c r="M3321">
        <v>76</v>
      </c>
      <c r="N3321">
        <v>12.03</v>
      </c>
      <c r="O3321">
        <v>237.3</v>
      </c>
      <c r="P3321">
        <v>87</v>
      </c>
      <c r="Q3321">
        <v>10.68</v>
      </c>
      <c r="R3321">
        <v>6.4</v>
      </c>
      <c r="S3321">
        <v>3</v>
      </c>
      <c r="T3321">
        <v>1.73</v>
      </c>
      <c r="U3321" t="str">
        <f>IF(Append1[[#This Row],[total_intl_charge]] &lt;= MEDIAN(Append1[total_intl_charge]), "Low", "High")</f>
        <v>Low</v>
      </c>
      <c r="V3321">
        <v>2</v>
      </c>
      <c r="W3321" t="s">
        <v>23</v>
      </c>
      <c r="X3321" s="1" t="s">
        <v>23</v>
      </c>
      <c r="Y3321">
        <f>IF(Append1[[#This Row],[churn]]="yes", 1,0)</f>
        <v>0</v>
      </c>
      <c r="Z3321" t="str">
        <f>IF(Append1[[#This Row],[total_eve_charge]]&lt;=15,"Low",
IF(Append1[[#This Row],[total_eve_charge]]&lt;=19,"Medium","High"))</f>
        <v>Low</v>
      </c>
      <c r="AA3321" s="1" t="str">
        <f>IF(Append1[[#This Row],[total_day_charge]]&gt;30,"Heavy User",
IF(Append1[[#This Row],[total_eve_charge]]&gt;20,"Evening User",
IF(Append1[[#This Row],[total_night_charge]]&gt;10,"Night User","Low User")))</f>
        <v>Night User</v>
      </c>
    </row>
    <row r="3322" spans="1:27" hidden="1" x14ac:dyDescent="0.3">
      <c r="A3322">
        <v>2571</v>
      </c>
      <c r="B3322" s="1" t="s">
        <v>69</v>
      </c>
      <c r="C3322">
        <v>70</v>
      </c>
      <c r="D3322" s="1" t="s">
        <v>22</v>
      </c>
      <c r="E3322" s="1">
        <v>0</v>
      </c>
      <c r="F3322" s="1" t="s">
        <v>23</v>
      </c>
      <c r="G3322">
        <v>0</v>
      </c>
      <c r="H3322" t="str">
        <f>IF(Append1[[#This Row],[number_vmail_messages]]&lt;=10, "Low",
IF(Append1[[#This Row],[number_vmail_messages]]&lt;=25, "Medium", "High"))</f>
        <v>Low</v>
      </c>
      <c r="I3322">
        <v>152.80000000000001</v>
      </c>
      <c r="J3322">
        <v>145</v>
      </c>
      <c r="K3322">
        <v>25.98</v>
      </c>
      <c r="L3322">
        <v>183.6</v>
      </c>
      <c r="M3322">
        <v>102</v>
      </c>
      <c r="N3322">
        <v>15.61</v>
      </c>
      <c r="O3322">
        <v>151.80000000000001</v>
      </c>
      <c r="P3322">
        <v>75</v>
      </c>
      <c r="Q3322">
        <v>6.83</v>
      </c>
      <c r="R3322">
        <v>10.5</v>
      </c>
      <c r="S3322">
        <v>2</v>
      </c>
      <c r="T3322">
        <v>2.84</v>
      </c>
      <c r="U3322" t="str">
        <f>IF(Append1[[#This Row],[total_intl_charge]] &lt;= MEDIAN(Append1[total_intl_charge]), "Low", "High")</f>
        <v>High</v>
      </c>
      <c r="V3322">
        <v>1</v>
      </c>
      <c r="W3322" t="s">
        <v>23</v>
      </c>
      <c r="X3322" s="1" t="s">
        <v>23</v>
      </c>
      <c r="Y3322">
        <f>IF(Append1[[#This Row],[churn]]="yes", 1,0)</f>
        <v>0</v>
      </c>
      <c r="Z3322" t="str">
        <f>IF(Append1[[#This Row],[total_eve_charge]]&lt;=15,"Low",
IF(Append1[[#This Row],[total_eve_charge]]&lt;=19,"Medium","High"))</f>
        <v>Medium</v>
      </c>
      <c r="AA3322" s="1" t="str">
        <f>IF(Append1[[#This Row],[total_day_charge]]&gt;30,"Heavy User",
IF(Append1[[#This Row],[total_eve_charge]]&gt;20,"Evening User",
IF(Append1[[#This Row],[total_night_charge]]&gt;10,"Night User","Low User")))</f>
        <v>Low User</v>
      </c>
    </row>
    <row r="3323" spans="1:27" hidden="1" x14ac:dyDescent="0.3">
      <c r="A3323">
        <v>2572</v>
      </c>
      <c r="B3323" s="1" t="s">
        <v>55</v>
      </c>
      <c r="C3323">
        <v>90</v>
      </c>
      <c r="D3323" s="1" t="s">
        <v>22</v>
      </c>
      <c r="E3323" s="1">
        <v>0</v>
      </c>
      <c r="F3323" s="1" t="s">
        <v>23</v>
      </c>
      <c r="G3323">
        <v>0</v>
      </c>
      <c r="H3323" t="str">
        <f>IF(Append1[[#This Row],[number_vmail_messages]]&lt;=10, "Low",
IF(Append1[[#This Row],[number_vmail_messages]]&lt;=25, "Medium", "High"))</f>
        <v>Low</v>
      </c>
      <c r="I3323">
        <v>145.6</v>
      </c>
      <c r="J3323">
        <v>103</v>
      </c>
      <c r="K3323">
        <v>24.75</v>
      </c>
      <c r="L3323">
        <v>197.1</v>
      </c>
      <c r="M3323">
        <v>137</v>
      </c>
      <c r="N3323">
        <v>16.75</v>
      </c>
      <c r="O3323">
        <v>294.5</v>
      </c>
      <c r="P3323">
        <v>83</v>
      </c>
      <c r="Q3323">
        <v>13.25</v>
      </c>
      <c r="R3323">
        <v>10.5</v>
      </c>
      <c r="S3323">
        <v>4</v>
      </c>
      <c r="T3323">
        <v>2.84</v>
      </c>
      <c r="U3323" t="str">
        <f>IF(Append1[[#This Row],[total_intl_charge]] &lt;= MEDIAN(Append1[total_intl_charge]), "Low", "High")</f>
        <v>High</v>
      </c>
      <c r="V3323">
        <v>0</v>
      </c>
      <c r="W3323" t="s">
        <v>23</v>
      </c>
      <c r="X3323" s="1" t="s">
        <v>23</v>
      </c>
      <c r="Y3323">
        <f>IF(Append1[[#This Row],[churn]]="yes", 1,0)</f>
        <v>0</v>
      </c>
      <c r="Z3323" t="str">
        <f>IF(Append1[[#This Row],[total_eve_charge]]&lt;=15,"Low",
IF(Append1[[#This Row],[total_eve_charge]]&lt;=19,"Medium","High"))</f>
        <v>Medium</v>
      </c>
      <c r="AA3323" s="1" t="str">
        <f>IF(Append1[[#This Row],[total_day_charge]]&gt;30,"Heavy User",
IF(Append1[[#This Row],[total_eve_charge]]&gt;20,"Evening User",
IF(Append1[[#This Row],[total_night_charge]]&gt;10,"Night User","Low User")))</f>
        <v>Night User</v>
      </c>
    </row>
    <row r="3324" spans="1:27" hidden="1" x14ac:dyDescent="0.3">
      <c r="A3324">
        <v>2573</v>
      </c>
      <c r="B3324" s="1" t="s">
        <v>61</v>
      </c>
      <c r="C3324">
        <v>39</v>
      </c>
      <c r="D3324" s="1" t="s">
        <v>32</v>
      </c>
      <c r="E3324" s="1">
        <v>0</v>
      </c>
      <c r="F3324" s="1" t="s">
        <v>23</v>
      </c>
      <c r="G3324">
        <v>0</v>
      </c>
      <c r="H3324" t="str">
        <f>IF(Append1[[#This Row],[number_vmail_messages]]&lt;=10, "Low",
IF(Append1[[#This Row],[number_vmail_messages]]&lt;=25, "Medium", "High"))</f>
        <v>Low</v>
      </c>
      <c r="I3324">
        <v>93.3</v>
      </c>
      <c r="J3324">
        <v>83</v>
      </c>
      <c r="K3324">
        <v>15.86</v>
      </c>
      <c r="L3324">
        <v>199.6</v>
      </c>
      <c r="M3324">
        <v>114</v>
      </c>
      <c r="N3324">
        <v>16.97</v>
      </c>
      <c r="O3324">
        <v>206.2</v>
      </c>
      <c r="P3324">
        <v>104</v>
      </c>
      <c r="Q3324">
        <v>9.2799999999999994</v>
      </c>
      <c r="R3324">
        <v>6.5</v>
      </c>
      <c r="S3324">
        <v>4</v>
      </c>
      <c r="T3324">
        <v>1.76</v>
      </c>
      <c r="U3324" t="str">
        <f>IF(Append1[[#This Row],[total_intl_charge]] &lt;= MEDIAN(Append1[total_intl_charge]), "Low", "High")</f>
        <v>Low</v>
      </c>
      <c r="V3324">
        <v>0</v>
      </c>
      <c r="W3324" t="s">
        <v>23</v>
      </c>
      <c r="X3324" s="1" t="s">
        <v>23</v>
      </c>
      <c r="Y3324">
        <f>IF(Append1[[#This Row],[churn]]="yes", 1,0)</f>
        <v>0</v>
      </c>
      <c r="Z3324" t="str">
        <f>IF(Append1[[#This Row],[total_eve_charge]]&lt;=15,"Low",
IF(Append1[[#This Row],[total_eve_charge]]&lt;=19,"Medium","High"))</f>
        <v>Medium</v>
      </c>
      <c r="AA3324" s="1" t="str">
        <f>IF(Append1[[#This Row],[total_day_charge]]&gt;30,"Heavy User",
IF(Append1[[#This Row],[total_eve_charge]]&gt;20,"Evening User",
IF(Append1[[#This Row],[total_night_charge]]&gt;10,"Night User","Low User")))</f>
        <v>Low User</v>
      </c>
    </row>
    <row r="3325" spans="1:27" hidden="1" x14ac:dyDescent="0.3">
      <c r="A3325">
        <v>2574</v>
      </c>
      <c r="B3325" s="1" t="s">
        <v>42</v>
      </c>
      <c r="C3325">
        <v>142</v>
      </c>
      <c r="D3325" s="1" t="s">
        <v>32</v>
      </c>
      <c r="E3325" s="1">
        <v>0</v>
      </c>
      <c r="F3325" s="1" t="s">
        <v>23</v>
      </c>
      <c r="G3325">
        <v>0</v>
      </c>
      <c r="H3325" t="str">
        <f>IF(Append1[[#This Row],[number_vmail_messages]]&lt;=10, "Low",
IF(Append1[[#This Row],[number_vmail_messages]]&lt;=25, "Medium", "High"))</f>
        <v>Low</v>
      </c>
      <c r="I3325">
        <v>216.8</v>
      </c>
      <c r="J3325">
        <v>134</v>
      </c>
      <c r="K3325">
        <v>36.86</v>
      </c>
      <c r="L3325">
        <v>187.8</v>
      </c>
      <c r="M3325">
        <v>106</v>
      </c>
      <c r="N3325">
        <v>15.96</v>
      </c>
      <c r="O3325">
        <v>138.1</v>
      </c>
      <c r="P3325">
        <v>108</v>
      </c>
      <c r="Q3325">
        <v>6.21</v>
      </c>
      <c r="R3325">
        <v>8.3000000000000007</v>
      </c>
      <c r="S3325">
        <v>2</v>
      </c>
      <c r="T3325">
        <v>2.2400000000000002</v>
      </c>
      <c r="U3325" t="str">
        <f>IF(Append1[[#This Row],[total_intl_charge]] &lt;= MEDIAN(Append1[total_intl_charge]), "Low", "High")</f>
        <v>Low</v>
      </c>
      <c r="V3325">
        <v>0</v>
      </c>
      <c r="W3325" t="s">
        <v>23</v>
      </c>
      <c r="X3325" s="1" t="s">
        <v>23</v>
      </c>
      <c r="Y3325">
        <f>IF(Append1[[#This Row],[churn]]="yes", 1,0)</f>
        <v>0</v>
      </c>
      <c r="Z3325" t="str">
        <f>IF(Append1[[#This Row],[total_eve_charge]]&lt;=15,"Low",
IF(Append1[[#This Row],[total_eve_charge]]&lt;=19,"Medium","High"))</f>
        <v>Medium</v>
      </c>
      <c r="AA3325" s="1" t="str">
        <f>IF(Append1[[#This Row],[total_day_charge]]&gt;30,"Heavy User",
IF(Append1[[#This Row],[total_eve_charge]]&gt;20,"Evening User",
IF(Append1[[#This Row],[total_night_charge]]&gt;10,"Night User","Low User")))</f>
        <v>Heavy User</v>
      </c>
    </row>
    <row r="3326" spans="1:27" hidden="1" x14ac:dyDescent="0.3">
      <c r="A3326">
        <v>2575</v>
      </c>
      <c r="B3326" s="1" t="s">
        <v>55</v>
      </c>
      <c r="C3326">
        <v>176</v>
      </c>
      <c r="D3326" s="1" t="s">
        <v>32</v>
      </c>
      <c r="E3326" s="1">
        <v>0</v>
      </c>
      <c r="F3326" s="1" t="s">
        <v>23</v>
      </c>
      <c r="G3326">
        <v>0</v>
      </c>
      <c r="H3326" t="str">
        <f>IF(Append1[[#This Row],[number_vmail_messages]]&lt;=10, "Low",
IF(Append1[[#This Row],[number_vmail_messages]]&lt;=25, "Medium", "High"))</f>
        <v>Low</v>
      </c>
      <c r="I3326">
        <v>201.9</v>
      </c>
      <c r="J3326">
        <v>101</v>
      </c>
      <c r="K3326">
        <v>34.32</v>
      </c>
      <c r="L3326">
        <v>154.69999999999999</v>
      </c>
      <c r="M3326">
        <v>78</v>
      </c>
      <c r="N3326">
        <v>13.15</v>
      </c>
      <c r="O3326">
        <v>164.4</v>
      </c>
      <c r="P3326">
        <v>79</v>
      </c>
      <c r="Q3326">
        <v>7.4</v>
      </c>
      <c r="R3326">
        <v>9</v>
      </c>
      <c r="S3326">
        <v>2</v>
      </c>
      <c r="T3326">
        <v>2.4300000000000002</v>
      </c>
      <c r="U3326" t="str">
        <f>IF(Append1[[#This Row],[total_intl_charge]] &lt;= MEDIAN(Append1[total_intl_charge]), "Low", "High")</f>
        <v>Low</v>
      </c>
      <c r="V3326">
        <v>1</v>
      </c>
      <c r="W3326" t="s">
        <v>23</v>
      </c>
      <c r="X3326" s="1" t="s">
        <v>23</v>
      </c>
      <c r="Y3326">
        <f>IF(Append1[[#This Row],[churn]]="yes", 1,0)</f>
        <v>0</v>
      </c>
      <c r="Z3326" t="str">
        <f>IF(Append1[[#This Row],[total_eve_charge]]&lt;=15,"Low",
IF(Append1[[#This Row],[total_eve_charge]]&lt;=19,"Medium","High"))</f>
        <v>Low</v>
      </c>
      <c r="AA3326" s="1" t="str">
        <f>IF(Append1[[#This Row],[total_day_charge]]&gt;30,"Heavy User",
IF(Append1[[#This Row],[total_eve_charge]]&gt;20,"Evening User",
IF(Append1[[#This Row],[total_night_charge]]&gt;10,"Night User","Low User")))</f>
        <v>Heavy User</v>
      </c>
    </row>
    <row r="3327" spans="1:27" hidden="1" x14ac:dyDescent="0.3">
      <c r="A3327">
        <v>2576</v>
      </c>
      <c r="B3327" s="1" t="s">
        <v>58</v>
      </c>
      <c r="C3327">
        <v>105</v>
      </c>
      <c r="D3327" s="1" t="s">
        <v>32</v>
      </c>
      <c r="E3327" s="1">
        <v>0</v>
      </c>
      <c r="F3327" s="1" t="s">
        <v>23</v>
      </c>
      <c r="G3327">
        <v>0</v>
      </c>
      <c r="H3327" t="str">
        <f>IF(Append1[[#This Row],[number_vmail_messages]]&lt;=10, "Low",
IF(Append1[[#This Row],[number_vmail_messages]]&lt;=25, "Medium", "High"))</f>
        <v>Low</v>
      </c>
      <c r="I3327">
        <v>146.4</v>
      </c>
      <c r="J3327">
        <v>81</v>
      </c>
      <c r="K3327">
        <v>24.89</v>
      </c>
      <c r="L3327">
        <v>225.1</v>
      </c>
      <c r="M3327">
        <v>80</v>
      </c>
      <c r="N3327">
        <v>19.13</v>
      </c>
      <c r="O3327">
        <v>230.1</v>
      </c>
      <c r="P3327">
        <v>117</v>
      </c>
      <c r="Q3327">
        <v>10.35</v>
      </c>
      <c r="R3327">
        <v>8.5</v>
      </c>
      <c r="S3327">
        <v>2</v>
      </c>
      <c r="T3327">
        <v>2.2999999999999998</v>
      </c>
      <c r="U3327" t="str">
        <f>IF(Append1[[#This Row],[total_intl_charge]] &lt;= MEDIAN(Append1[total_intl_charge]), "Low", "High")</f>
        <v>Low</v>
      </c>
      <c r="V3327">
        <v>1</v>
      </c>
      <c r="W3327" t="s">
        <v>23</v>
      </c>
      <c r="X3327" s="1" t="s">
        <v>23</v>
      </c>
      <c r="Y3327">
        <f>IF(Append1[[#This Row],[churn]]="yes", 1,0)</f>
        <v>0</v>
      </c>
      <c r="Z3327" t="str">
        <f>IF(Append1[[#This Row],[total_eve_charge]]&lt;=15,"Low",
IF(Append1[[#This Row],[total_eve_charge]]&lt;=19,"Medium","High"))</f>
        <v>High</v>
      </c>
      <c r="AA3327" s="1" t="str">
        <f>IF(Append1[[#This Row],[total_day_charge]]&gt;30,"Heavy User",
IF(Append1[[#This Row],[total_eve_charge]]&gt;20,"Evening User",
IF(Append1[[#This Row],[total_night_charge]]&gt;10,"Night User","Low User")))</f>
        <v>Night User</v>
      </c>
    </row>
    <row r="3328" spans="1:27" hidden="1" x14ac:dyDescent="0.3">
      <c r="A3328">
        <v>2577</v>
      </c>
      <c r="B3328" s="1" t="s">
        <v>38</v>
      </c>
      <c r="C3328">
        <v>57</v>
      </c>
      <c r="D3328" s="1" t="s">
        <v>22</v>
      </c>
      <c r="E3328" s="1">
        <v>0</v>
      </c>
      <c r="F3328" s="1" t="s">
        <v>23</v>
      </c>
      <c r="G3328">
        <v>0</v>
      </c>
      <c r="H3328" t="str">
        <f>IF(Append1[[#This Row],[number_vmail_messages]]&lt;=10, "Low",
IF(Append1[[#This Row],[number_vmail_messages]]&lt;=25, "Medium", "High"))</f>
        <v>Low</v>
      </c>
      <c r="I3328">
        <v>272.7</v>
      </c>
      <c r="J3328">
        <v>74</v>
      </c>
      <c r="K3328">
        <v>46.36</v>
      </c>
      <c r="L3328">
        <v>224.9</v>
      </c>
      <c r="M3328">
        <v>85</v>
      </c>
      <c r="N3328">
        <v>19.12</v>
      </c>
      <c r="O3328">
        <v>178.2</v>
      </c>
      <c r="P3328">
        <v>104</v>
      </c>
      <c r="Q3328">
        <v>8.02</v>
      </c>
      <c r="R3328">
        <v>10.5</v>
      </c>
      <c r="S3328">
        <v>3</v>
      </c>
      <c r="T3328">
        <v>2.84</v>
      </c>
      <c r="U3328" t="str">
        <f>IF(Append1[[#This Row],[total_intl_charge]] &lt;= MEDIAN(Append1[total_intl_charge]), "Low", "High")</f>
        <v>High</v>
      </c>
      <c r="V3328">
        <v>2</v>
      </c>
      <c r="W3328" t="s">
        <v>24</v>
      </c>
      <c r="X3328" s="1" t="s">
        <v>23</v>
      </c>
      <c r="Y3328">
        <f>IF(Append1[[#This Row],[churn]]="yes", 1,0)</f>
        <v>1</v>
      </c>
      <c r="Z3328" t="str">
        <f>IF(Append1[[#This Row],[total_eve_charge]]&lt;=15,"Low",
IF(Append1[[#This Row],[total_eve_charge]]&lt;=19,"Medium","High"))</f>
        <v>High</v>
      </c>
      <c r="AA3328" s="1" t="str">
        <f>IF(Append1[[#This Row],[total_day_charge]]&gt;30,"Heavy User",
IF(Append1[[#This Row],[total_eve_charge]]&gt;20,"Evening User",
IF(Append1[[#This Row],[total_night_charge]]&gt;10,"Night User","Low User")))</f>
        <v>Heavy User</v>
      </c>
    </row>
    <row r="3329" spans="1:27" hidden="1" x14ac:dyDescent="0.3">
      <c r="A3329">
        <v>2578</v>
      </c>
      <c r="B3329" s="1" t="s">
        <v>54</v>
      </c>
      <c r="C3329">
        <v>88</v>
      </c>
      <c r="D3329" s="1" t="s">
        <v>22</v>
      </c>
      <c r="E3329" s="1">
        <v>0</v>
      </c>
      <c r="F3329" s="1" t="s">
        <v>23</v>
      </c>
      <c r="G3329">
        <v>0</v>
      </c>
      <c r="H3329" t="str">
        <f>IF(Append1[[#This Row],[number_vmail_messages]]&lt;=10, "Low",
IF(Append1[[#This Row],[number_vmail_messages]]&lt;=25, "Medium", "High"))</f>
        <v>Low</v>
      </c>
      <c r="I3329">
        <v>172.8</v>
      </c>
      <c r="J3329">
        <v>81</v>
      </c>
      <c r="K3329">
        <v>29.38</v>
      </c>
      <c r="L3329">
        <v>193.4</v>
      </c>
      <c r="M3329">
        <v>90</v>
      </c>
      <c r="N3329">
        <v>16.440000000000001</v>
      </c>
      <c r="O3329">
        <v>89.6</v>
      </c>
      <c r="P3329">
        <v>107</v>
      </c>
      <c r="Q3329">
        <v>4.03</v>
      </c>
      <c r="R3329">
        <v>12.8</v>
      </c>
      <c r="S3329">
        <v>5</v>
      </c>
      <c r="T3329">
        <v>3.46</v>
      </c>
      <c r="U3329" t="str">
        <f>IF(Append1[[#This Row],[total_intl_charge]] &lt;= MEDIAN(Append1[total_intl_charge]), "Low", "High")</f>
        <v>High</v>
      </c>
      <c r="V3329">
        <v>2</v>
      </c>
      <c r="W3329" t="s">
        <v>23</v>
      </c>
      <c r="X3329" s="1" t="s">
        <v>23</v>
      </c>
      <c r="Y3329">
        <f>IF(Append1[[#This Row],[churn]]="yes", 1,0)</f>
        <v>0</v>
      </c>
      <c r="Z3329" t="str">
        <f>IF(Append1[[#This Row],[total_eve_charge]]&lt;=15,"Low",
IF(Append1[[#This Row],[total_eve_charge]]&lt;=19,"Medium","High"))</f>
        <v>Medium</v>
      </c>
      <c r="AA3329" s="1" t="str">
        <f>IF(Append1[[#This Row],[total_day_charge]]&gt;30,"Heavy User",
IF(Append1[[#This Row],[total_eve_charge]]&gt;20,"Evening User",
IF(Append1[[#This Row],[total_night_charge]]&gt;10,"Night User","Low User")))</f>
        <v>Low User</v>
      </c>
    </row>
    <row r="3330" spans="1:27" hidden="1" x14ac:dyDescent="0.3">
      <c r="A3330">
        <v>2579</v>
      </c>
      <c r="B3330" s="1" t="s">
        <v>25</v>
      </c>
      <c r="C3330">
        <v>95</v>
      </c>
      <c r="D3330" s="1" t="s">
        <v>32</v>
      </c>
      <c r="E3330" s="1">
        <v>0</v>
      </c>
      <c r="F3330" s="1" t="s">
        <v>23</v>
      </c>
      <c r="G3330">
        <v>0</v>
      </c>
      <c r="H3330" t="str">
        <f>IF(Append1[[#This Row],[number_vmail_messages]]&lt;=10, "Low",
IF(Append1[[#This Row],[number_vmail_messages]]&lt;=25, "Medium", "High"))</f>
        <v>Low</v>
      </c>
      <c r="I3330">
        <v>190.2</v>
      </c>
      <c r="J3330">
        <v>119</v>
      </c>
      <c r="K3330">
        <v>32.33</v>
      </c>
      <c r="L3330">
        <v>157.1</v>
      </c>
      <c r="M3330">
        <v>70</v>
      </c>
      <c r="N3330">
        <v>13.35</v>
      </c>
      <c r="O3330">
        <v>181.5</v>
      </c>
      <c r="P3330">
        <v>120</v>
      </c>
      <c r="Q3330">
        <v>8.17</v>
      </c>
      <c r="R3330">
        <v>14</v>
      </c>
      <c r="S3330">
        <v>6</v>
      </c>
      <c r="T3330">
        <v>3.78</v>
      </c>
      <c r="U3330" t="str">
        <f>IF(Append1[[#This Row],[total_intl_charge]] &lt;= MEDIAN(Append1[total_intl_charge]), "Low", "High")</f>
        <v>High</v>
      </c>
      <c r="V3330">
        <v>0</v>
      </c>
      <c r="W3330" t="s">
        <v>23</v>
      </c>
      <c r="X3330" s="1" t="s">
        <v>23</v>
      </c>
      <c r="Y3330">
        <f>IF(Append1[[#This Row],[churn]]="yes", 1,0)</f>
        <v>0</v>
      </c>
      <c r="Z3330" t="str">
        <f>IF(Append1[[#This Row],[total_eve_charge]]&lt;=15,"Low",
IF(Append1[[#This Row],[total_eve_charge]]&lt;=19,"Medium","High"))</f>
        <v>Low</v>
      </c>
      <c r="AA3330" s="1" t="str">
        <f>IF(Append1[[#This Row],[total_day_charge]]&gt;30,"Heavy User",
IF(Append1[[#This Row],[total_eve_charge]]&gt;20,"Evening User",
IF(Append1[[#This Row],[total_night_charge]]&gt;10,"Night User","Low User")))</f>
        <v>Heavy User</v>
      </c>
    </row>
    <row r="3331" spans="1:27" hidden="1" x14ac:dyDescent="0.3">
      <c r="A3331">
        <v>2580</v>
      </c>
      <c r="B3331" s="1" t="s">
        <v>46</v>
      </c>
      <c r="C3331">
        <v>147</v>
      </c>
      <c r="D3331" s="1" t="s">
        <v>22</v>
      </c>
      <c r="E3331" s="1">
        <v>0</v>
      </c>
      <c r="F3331" s="1" t="s">
        <v>23</v>
      </c>
      <c r="G3331">
        <v>0</v>
      </c>
      <c r="H3331" t="str">
        <f>IF(Append1[[#This Row],[number_vmail_messages]]&lt;=10, "Low",
IF(Append1[[#This Row],[number_vmail_messages]]&lt;=25, "Medium", "High"))</f>
        <v>Low</v>
      </c>
      <c r="I3331">
        <v>130.6</v>
      </c>
      <c r="J3331">
        <v>83</v>
      </c>
      <c r="K3331">
        <v>22.2</v>
      </c>
      <c r="L3331">
        <v>208.1</v>
      </c>
      <c r="M3331">
        <v>144</v>
      </c>
      <c r="N3331">
        <v>17.690000000000001</v>
      </c>
      <c r="O3331">
        <v>204.6</v>
      </c>
      <c r="P3331">
        <v>72</v>
      </c>
      <c r="Q3331">
        <v>9.2100000000000009</v>
      </c>
      <c r="R3331">
        <v>15.6</v>
      </c>
      <c r="S3331">
        <v>3</v>
      </c>
      <c r="T3331">
        <v>4.21</v>
      </c>
      <c r="U3331" t="str">
        <f>IF(Append1[[#This Row],[total_intl_charge]] &lt;= MEDIAN(Append1[total_intl_charge]), "Low", "High")</f>
        <v>High</v>
      </c>
      <c r="V3331">
        <v>3</v>
      </c>
      <c r="W3331" t="s">
        <v>23</v>
      </c>
      <c r="X3331" s="1" t="s">
        <v>23</v>
      </c>
      <c r="Y3331">
        <f>IF(Append1[[#This Row],[churn]]="yes", 1,0)</f>
        <v>0</v>
      </c>
      <c r="Z3331" t="str">
        <f>IF(Append1[[#This Row],[total_eve_charge]]&lt;=15,"Low",
IF(Append1[[#This Row],[total_eve_charge]]&lt;=19,"Medium","High"))</f>
        <v>Medium</v>
      </c>
      <c r="AA3331" s="1" t="str">
        <f>IF(Append1[[#This Row],[total_day_charge]]&gt;30,"Heavy User",
IF(Append1[[#This Row],[total_eve_charge]]&gt;20,"Evening User",
IF(Append1[[#This Row],[total_night_charge]]&gt;10,"Night User","Low User")))</f>
        <v>Low User</v>
      </c>
    </row>
    <row r="3332" spans="1:27" hidden="1" x14ac:dyDescent="0.3">
      <c r="A3332">
        <v>2581</v>
      </c>
      <c r="B3332" s="1" t="s">
        <v>49</v>
      </c>
      <c r="C3332">
        <v>101</v>
      </c>
      <c r="D3332" s="1" t="s">
        <v>22</v>
      </c>
      <c r="E3332" s="1">
        <v>0</v>
      </c>
      <c r="F3332" s="1" t="s">
        <v>23</v>
      </c>
      <c r="G3332">
        <v>0</v>
      </c>
      <c r="H3332" t="str">
        <f>IF(Append1[[#This Row],[number_vmail_messages]]&lt;=10, "Low",
IF(Append1[[#This Row],[number_vmail_messages]]&lt;=25, "Medium", "High"))</f>
        <v>Low</v>
      </c>
      <c r="I3332">
        <v>158.4</v>
      </c>
      <c r="J3332">
        <v>92</v>
      </c>
      <c r="K3332">
        <v>26.93</v>
      </c>
      <c r="L3332">
        <v>188</v>
      </c>
      <c r="M3332">
        <v>117</v>
      </c>
      <c r="N3332">
        <v>15.98</v>
      </c>
      <c r="O3332">
        <v>219.7</v>
      </c>
      <c r="P3332">
        <v>125</v>
      </c>
      <c r="Q3332">
        <v>9.89</v>
      </c>
      <c r="R3332">
        <v>13.5</v>
      </c>
      <c r="S3332">
        <v>4</v>
      </c>
      <c r="T3332">
        <v>3.65</v>
      </c>
      <c r="U3332" t="str">
        <f>IF(Append1[[#This Row],[total_intl_charge]] &lt;= MEDIAN(Append1[total_intl_charge]), "Low", "High")</f>
        <v>High</v>
      </c>
      <c r="V3332">
        <v>4</v>
      </c>
      <c r="W3332" t="s">
        <v>24</v>
      </c>
      <c r="X3332" s="1" t="s">
        <v>23</v>
      </c>
      <c r="Y3332">
        <f>IF(Append1[[#This Row],[churn]]="yes", 1,0)</f>
        <v>1</v>
      </c>
      <c r="Z3332" t="str">
        <f>IF(Append1[[#This Row],[total_eve_charge]]&lt;=15,"Low",
IF(Append1[[#This Row],[total_eve_charge]]&lt;=19,"Medium","High"))</f>
        <v>Medium</v>
      </c>
      <c r="AA3332" s="1" t="str">
        <f>IF(Append1[[#This Row],[total_day_charge]]&gt;30,"Heavy User",
IF(Append1[[#This Row],[total_eve_charge]]&gt;20,"Evening User",
IF(Append1[[#This Row],[total_night_charge]]&gt;10,"Night User","Low User")))</f>
        <v>Low User</v>
      </c>
    </row>
    <row r="3333" spans="1:27" hidden="1" x14ac:dyDescent="0.3">
      <c r="A3333">
        <v>2582</v>
      </c>
      <c r="B3333" s="1" t="s">
        <v>59</v>
      </c>
      <c r="C3333">
        <v>115</v>
      </c>
      <c r="D3333" s="1" t="s">
        <v>22</v>
      </c>
      <c r="E3333" s="1">
        <v>0</v>
      </c>
      <c r="F3333" s="1" t="s">
        <v>23</v>
      </c>
      <c r="G3333">
        <v>0</v>
      </c>
      <c r="H3333" t="str">
        <f>IF(Append1[[#This Row],[number_vmail_messages]]&lt;=10, "Low",
IF(Append1[[#This Row],[number_vmail_messages]]&lt;=25, "Medium", "High"))</f>
        <v>Low</v>
      </c>
      <c r="I3333">
        <v>166.5</v>
      </c>
      <c r="J3333">
        <v>111</v>
      </c>
      <c r="K3333">
        <v>28.31</v>
      </c>
      <c r="L3333">
        <v>236.2</v>
      </c>
      <c r="M3333">
        <v>98</v>
      </c>
      <c r="N3333">
        <v>20.079999999999998</v>
      </c>
      <c r="O3333">
        <v>205.6</v>
      </c>
      <c r="P3333">
        <v>92</v>
      </c>
      <c r="Q3333">
        <v>9.25</v>
      </c>
      <c r="R3333">
        <v>15.6</v>
      </c>
      <c r="S3333">
        <v>2</v>
      </c>
      <c r="T3333">
        <v>4.21</v>
      </c>
      <c r="U3333" t="str">
        <f>IF(Append1[[#This Row],[total_intl_charge]] &lt;= MEDIAN(Append1[total_intl_charge]), "Low", "High")</f>
        <v>High</v>
      </c>
      <c r="V3333">
        <v>1</v>
      </c>
      <c r="W3333" t="s">
        <v>23</v>
      </c>
      <c r="X3333" s="1" t="s">
        <v>23</v>
      </c>
      <c r="Y3333">
        <f>IF(Append1[[#This Row],[churn]]="yes", 1,0)</f>
        <v>0</v>
      </c>
      <c r="Z3333" t="str">
        <f>IF(Append1[[#This Row],[total_eve_charge]]&lt;=15,"Low",
IF(Append1[[#This Row],[total_eve_charge]]&lt;=19,"Medium","High"))</f>
        <v>High</v>
      </c>
      <c r="AA3333" s="1" t="str">
        <f>IF(Append1[[#This Row],[total_day_charge]]&gt;30,"Heavy User",
IF(Append1[[#This Row],[total_eve_charge]]&gt;20,"Evening User",
IF(Append1[[#This Row],[total_night_charge]]&gt;10,"Night User","Low User")))</f>
        <v>Evening User</v>
      </c>
    </row>
    <row r="3334" spans="1:27" hidden="1" x14ac:dyDescent="0.3">
      <c r="A3334">
        <v>2583</v>
      </c>
      <c r="B3334" s="1" t="s">
        <v>59</v>
      </c>
      <c r="C3334">
        <v>103</v>
      </c>
      <c r="D3334" s="1" t="s">
        <v>22</v>
      </c>
      <c r="E3334" s="1">
        <v>0</v>
      </c>
      <c r="F3334" s="1" t="s">
        <v>23</v>
      </c>
      <c r="G3334">
        <v>0</v>
      </c>
      <c r="H3334" t="str">
        <f>IF(Append1[[#This Row],[number_vmail_messages]]&lt;=10, "Low",
IF(Append1[[#This Row],[number_vmail_messages]]&lt;=25, "Medium", "High"))</f>
        <v>Low</v>
      </c>
      <c r="I3334">
        <v>129.30000000000001</v>
      </c>
      <c r="J3334">
        <v>103</v>
      </c>
      <c r="K3334">
        <v>21.98</v>
      </c>
      <c r="L3334">
        <v>202.8</v>
      </c>
      <c r="M3334">
        <v>89</v>
      </c>
      <c r="N3334">
        <v>17.239999999999998</v>
      </c>
      <c r="O3334">
        <v>233</v>
      </c>
      <c r="P3334">
        <v>126</v>
      </c>
      <c r="Q3334">
        <v>10.49</v>
      </c>
      <c r="R3334">
        <v>12.9</v>
      </c>
      <c r="S3334">
        <v>2</v>
      </c>
      <c r="T3334">
        <v>3.48</v>
      </c>
      <c r="U3334" t="str">
        <f>IF(Append1[[#This Row],[total_intl_charge]] &lt;= MEDIAN(Append1[total_intl_charge]), "Low", "High")</f>
        <v>High</v>
      </c>
      <c r="V3334">
        <v>2</v>
      </c>
      <c r="W3334" t="s">
        <v>23</v>
      </c>
      <c r="X3334" s="1" t="s">
        <v>23</v>
      </c>
      <c r="Y3334">
        <f>IF(Append1[[#This Row],[churn]]="yes", 1,0)</f>
        <v>0</v>
      </c>
      <c r="Z3334" t="str">
        <f>IF(Append1[[#This Row],[total_eve_charge]]&lt;=15,"Low",
IF(Append1[[#This Row],[total_eve_charge]]&lt;=19,"Medium","High"))</f>
        <v>Medium</v>
      </c>
      <c r="AA3334" s="1" t="str">
        <f>IF(Append1[[#This Row],[total_day_charge]]&gt;30,"Heavy User",
IF(Append1[[#This Row],[total_eve_charge]]&gt;20,"Evening User",
IF(Append1[[#This Row],[total_night_charge]]&gt;10,"Night User","Low User")))</f>
        <v>Night User</v>
      </c>
    </row>
    <row r="3335" spans="1:27" hidden="1" x14ac:dyDescent="0.3">
      <c r="A3335">
        <v>2584</v>
      </c>
      <c r="B3335" s="1" t="s">
        <v>66</v>
      </c>
      <c r="C3335">
        <v>82</v>
      </c>
      <c r="D3335" s="1" t="s">
        <v>22</v>
      </c>
      <c r="E3335" s="1">
        <v>0</v>
      </c>
      <c r="F3335" s="1" t="s">
        <v>23</v>
      </c>
      <c r="G3335">
        <v>0</v>
      </c>
      <c r="H3335" t="str">
        <f>IF(Append1[[#This Row],[number_vmail_messages]]&lt;=10, "Low",
IF(Append1[[#This Row],[number_vmail_messages]]&lt;=25, "Medium", "High"))</f>
        <v>Low</v>
      </c>
      <c r="I3335">
        <v>199.3</v>
      </c>
      <c r="J3335">
        <v>112</v>
      </c>
      <c r="K3335">
        <v>33.880000000000003</v>
      </c>
      <c r="L3335">
        <v>193.4</v>
      </c>
      <c r="M3335">
        <v>120</v>
      </c>
      <c r="N3335">
        <v>16.440000000000001</v>
      </c>
      <c r="O3335">
        <v>254.4</v>
      </c>
      <c r="P3335">
        <v>117</v>
      </c>
      <c r="Q3335">
        <v>11.45</v>
      </c>
      <c r="R3335">
        <v>7</v>
      </c>
      <c r="S3335">
        <v>10</v>
      </c>
      <c r="T3335">
        <v>1.89</v>
      </c>
      <c r="U3335" t="str">
        <f>IF(Append1[[#This Row],[total_intl_charge]] &lt;= MEDIAN(Append1[total_intl_charge]), "Low", "High")</f>
        <v>Low</v>
      </c>
      <c r="V3335">
        <v>0</v>
      </c>
      <c r="W3335" t="s">
        <v>23</v>
      </c>
      <c r="X3335" s="1" t="s">
        <v>23</v>
      </c>
      <c r="Y3335">
        <f>IF(Append1[[#This Row],[churn]]="yes", 1,0)</f>
        <v>0</v>
      </c>
      <c r="Z3335" t="str">
        <f>IF(Append1[[#This Row],[total_eve_charge]]&lt;=15,"Low",
IF(Append1[[#This Row],[total_eve_charge]]&lt;=19,"Medium","High"))</f>
        <v>Medium</v>
      </c>
      <c r="AA3335" s="1" t="str">
        <f>IF(Append1[[#This Row],[total_day_charge]]&gt;30,"Heavy User",
IF(Append1[[#This Row],[total_eve_charge]]&gt;20,"Evening User",
IF(Append1[[#This Row],[total_night_charge]]&gt;10,"Night User","Low User")))</f>
        <v>Heavy User</v>
      </c>
    </row>
    <row r="3336" spans="1:27" hidden="1" x14ac:dyDescent="0.3">
      <c r="A3336">
        <v>2585</v>
      </c>
      <c r="B3336" s="1" t="s">
        <v>55</v>
      </c>
      <c r="C3336">
        <v>141</v>
      </c>
      <c r="D3336" s="1" t="s">
        <v>22</v>
      </c>
      <c r="E3336" s="1">
        <v>0</v>
      </c>
      <c r="F3336" s="1" t="s">
        <v>23</v>
      </c>
      <c r="G3336">
        <v>0</v>
      </c>
      <c r="H3336" t="str">
        <f>IF(Append1[[#This Row],[number_vmail_messages]]&lt;=10, "Low",
IF(Append1[[#This Row],[number_vmail_messages]]&lt;=25, "Medium", "High"))</f>
        <v>Low</v>
      </c>
      <c r="I3336">
        <v>185.1</v>
      </c>
      <c r="J3336">
        <v>126</v>
      </c>
      <c r="K3336">
        <v>31.47</v>
      </c>
      <c r="L3336">
        <v>233</v>
      </c>
      <c r="M3336">
        <v>98</v>
      </c>
      <c r="N3336">
        <v>19.809999999999999</v>
      </c>
      <c r="O3336">
        <v>152.19999999999999</v>
      </c>
      <c r="P3336">
        <v>106</v>
      </c>
      <c r="Q3336">
        <v>6.85</v>
      </c>
      <c r="R3336">
        <v>9.1</v>
      </c>
      <c r="S3336">
        <v>7</v>
      </c>
      <c r="T3336">
        <v>2.46</v>
      </c>
      <c r="U3336" t="str">
        <f>IF(Append1[[#This Row],[total_intl_charge]] &lt;= MEDIAN(Append1[total_intl_charge]), "Low", "High")</f>
        <v>Low</v>
      </c>
      <c r="V3336">
        <v>0</v>
      </c>
      <c r="W3336" t="s">
        <v>23</v>
      </c>
      <c r="X3336" s="1" t="s">
        <v>23</v>
      </c>
      <c r="Y3336">
        <f>IF(Append1[[#This Row],[churn]]="yes", 1,0)</f>
        <v>0</v>
      </c>
      <c r="Z3336" t="str">
        <f>IF(Append1[[#This Row],[total_eve_charge]]&lt;=15,"Low",
IF(Append1[[#This Row],[total_eve_charge]]&lt;=19,"Medium","High"))</f>
        <v>High</v>
      </c>
      <c r="AA3336" s="1" t="str">
        <f>IF(Append1[[#This Row],[total_day_charge]]&gt;30,"Heavy User",
IF(Append1[[#This Row],[total_eve_charge]]&gt;20,"Evening User",
IF(Append1[[#This Row],[total_night_charge]]&gt;10,"Night User","Low User")))</f>
        <v>Heavy User</v>
      </c>
    </row>
    <row r="3337" spans="1:27" hidden="1" x14ac:dyDescent="0.3">
      <c r="A3337">
        <v>2586</v>
      </c>
      <c r="B3337" s="1" t="s">
        <v>70</v>
      </c>
      <c r="C3337">
        <v>149</v>
      </c>
      <c r="D3337" s="1" t="s">
        <v>32</v>
      </c>
      <c r="E3337" s="1">
        <v>0</v>
      </c>
      <c r="F3337" s="1" t="s">
        <v>23</v>
      </c>
      <c r="G3337">
        <v>0</v>
      </c>
      <c r="H3337" t="str">
        <f>IF(Append1[[#This Row],[number_vmail_messages]]&lt;=10, "Low",
IF(Append1[[#This Row],[number_vmail_messages]]&lt;=25, "Medium", "High"))</f>
        <v>Low</v>
      </c>
      <c r="I3337">
        <v>175.4</v>
      </c>
      <c r="J3337">
        <v>80</v>
      </c>
      <c r="K3337">
        <v>29.82</v>
      </c>
      <c r="L3337">
        <v>197.4</v>
      </c>
      <c r="M3337">
        <v>127</v>
      </c>
      <c r="N3337">
        <v>16.78</v>
      </c>
      <c r="O3337">
        <v>188.2</v>
      </c>
      <c r="P3337">
        <v>102</v>
      </c>
      <c r="Q3337">
        <v>8.4700000000000006</v>
      </c>
      <c r="R3337">
        <v>9.6999999999999993</v>
      </c>
      <c r="S3337">
        <v>2</v>
      </c>
      <c r="T3337">
        <v>2.62</v>
      </c>
      <c r="U3337" t="str">
        <f>IF(Append1[[#This Row],[total_intl_charge]] &lt;= MEDIAN(Append1[total_intl_charge]), "Low", "High")</f>
        <v>Low</v>
      </c>
      <c r="V3337">
        <v>2</v>
      </c>
      <c r="W3337" t="s">
        <v>23</v>
      </c>
      <c r="X3337" s="1" t="s">
        <v>23</v>
      </c>
      <c r="Y3337">
        <f>IF(Append1[[#This Row],[churn]]="yes", 1,0)</f>
        <v>0</v>
      </c>
      <c r="Z3337" t="str">
        <f>IF(Append1[[#This Row],[total_eve_charge]]&lt;=15,"Low",
IF(Append1[[#This Row],[total_eve_charge]]&lt;=19,"Medium","High"))</f>
        <v>Medium</v>
      </c>
      <c r="AA3337" s="1" t="str">
        <f>IF(Append1[[#This Row],[total_day_charge]]&gt;30,"Heavy User",
IF(Append1[[#This Row],[total_eve_charge]]&gt;20,"Evening User",
IF(Append1[[#This Row],[total_night_charge]]&gt;10,"Night User","Low User")))</f>
        <v>Low User</v>
      </c>
    </row>
    <row r="3338" spans="1:27" hidden="1" x14ac:dyDescent="0.3">
      <c r="A3338">
        <v>2587</v>
      </c>
      <c r="B3338" s="1" t="s">
        <v>30</v>
      </c>
      <c r="C3338">
        <v>131</v>
      </c>
      <c r="D3338" s="1" t="s">
        <v>26</v>
      </c>
      <c r="E3338" s="1">
        <v>0</v>
      </c>
      <c r="F3338" s="1" t="s">
        <v>23</v>
      </c>
      <c r="G3338">
        <v>0</v>
      </c>
      <c r="H3338" t="str">
        <f>IF(Append1[[#This Row],[number_vmail_messages]]&lt;=10, "Low",
IF(Append1[[#This Row],[number_vmail_messages]]&lt;=25, "Medium", "High"))</f>
        <v>Low</v>
      </c>
      <c r="I3338">
        <v>263.39999999999998</v>
      </c>
      <c r="J3338">
        <v>123</v>
      </c>
      <c r="K3338">
        <v>44.78</v>
      </c>
      <c r="L3338">
        <v>151.9</v>
      </c>
      <c r="M3338">
        <v>74</v>
      </c>
      <c r="N3338">
        <v>12.91</v>
      </c>
      <c r="O3338">
        <v>218.5</v>
      </c>
      <c r="P3338">
        <v>101</v>
      </c>
      <c r="Q3338">
        <v>9.83</v>
      </c>
      <c r="R3338">
        <v>10.7</v>
      </c>
      <c r="S3338">
        <v>2</v>
      </c>
      <c r="T3338">
        <v>2.89</v>
      </c>
      <c r="U3338" t="str">
        <f>IF(Append1[[#This Row],[total_intl_charge]] &lt;= MEDIAN(Append1[total_intl_charge]), "Low", "High")</f>
        <v>High</v>
      </c>
      <c r="V3338">
        <v>2</v>
      </c>
      <c r="W3338" t="s">
        <v>23</v>
      </c>
      <c r="X3338" s="1" t="s">
        <v>23</v>
      </c>
      <c r="Y3338">
        <f>IF(Append1[[#This Row],[churn]]="yes", 1,0)</f>
        <v>0</v>
      </c>
      <c r="Z3338" t="str">
        <f>IF(Append1[[#This Row],[total_eve_charge]]&lt;=15,"Low",
IF(Append1[[#This Row],[total_eve_charge]]&lt;=19,"Medium","High"))</f>
        <v>Low</v>
      </c>
      <c r="AA3338" s="1" t="str">
        <f>IF(Append1[[#This Row],[total_day_charge]]&gt;30,"Heavy User",
IF(Append1[[#This Row],[total_eve_charge]]&gt;20,"Evening User",
IF(Append1[[#This Row],[total_night_charge]]&gt;10,"Night User","Low User")))</f>
        <v>Heavy User</v>
      </c>
    </row>
    <row r="3339" spans="1:27" hidden="1" x14ac:dyDescent="0.3">
      <c r="A3339">
        <v>2588</v>
      </c>
      <c r="B3339" s="1" t="s">
        <v>62</v>
      </c>
      <c r="C3339">
        <v>119</v>
      </c>
      <c r="D3339" s="1" t="s">
        <v>26</v>
      </c>
      <c r="E3339" s="1">
        <v>0</v>
      </c>
      <c r="F3339" s="1" t="s">
        <v>23</v>
      </c>
      <c r="G3339">
        <v>0</v>
      </c>
      <c r="H3339" t="str">
        <f>IF(Append1[[#This Row],[number_vmail_messages]]&lt;=10, "Low",
IF(Append1[[#This Row],[number_vmail_messages]]&lt;=25, "Medium", "High"))</f>
        <v>Low</v>
      </c>
      <c r="I3339">
        <v>94.2</v>
      </c>
      <c r="J3339">
        <v>108</v>
      </c>
      <c r="K3339">
        <v>16.010000000000002</v>
      </c>
      <c r="L3339">
        <v>264.10000000000002</v>
      </c>
      <c r="M3339">
        <v>100</v>
      </c>
      <c r="N3339">
        <v>22.45</v>
      </c>
      <c r="O3339">
        <v>203.7</v>
      </c>
      <c r="P3339">
        <v>79</v>
      </c>
      <c r="Q3339">
        <v>9.17</v>
      </c>
      <c r="R3339">
        <v>7.3</v>
      </c>
      <c r="S3339">
        <v>3</v>
      </c>
      <c r="T3339">
        <v>1.97</v>
      </c>
      <c r="U3339" t="str">
        <f>IF(Append1[[#This Row],[total_intl_charge]] &lt;= MEDIAN(Append1[total_intl_charge]), "Low", "High")</f>
        <v>Low</v>
      </c>
      <c r="V3339">
        <v>1</v>
      </c>
      <c r="W3339" t="s">
        <v>23</v>
      </c>
      <c r="X3339" s="1" t="s">
        <v>23</v>
      </c>
      <c r="Y3339">
        <f>IF(Append1[[#This Row],[churn]]="yes", 1,0)</f>
        <v>0</v>
      </c>
      <c r="Z3339" t="str">
        <f>IF(Append1[[#This Row],[total_eve_charge]]&lt;=15,"Low",
IF(Append1[[#This Row],[total_eve_charge]]&lt;=19,"Medium","High"))</f>
        <v>High</v>
      </c>
      <c r="AA3339" s="1" t="str">
        <f>IF(Append1[[#This Row],[total_day_charge]]&gt;30,"Heavy User",
IF(Append1[[#This Row],[total_eve_charge]]&gt;20,"Evening User",
IF(Append1[[#This Row],[total_night_charge]]&gt;10,"Night User","Low User")))</f>
        <v>Evening User</v>
      </c>
    </row>
    <row r="3340" spans="1:27" hidden="1" x14ac:dyDescent="0.3">
      <c r="A3340">
        <v>2589</v>
      </c>
      <c r="B3340" s="1" t="s">
        <v>25</v>
      </c>
      <c r="C3340">
        <v>112</v>
      </c>
      <c r="D3340" s="1" t="s">
        <v>26</v>
      </c>
      <c r="E3340" s="1">
        <v>0</v>
      </c>
      <c r="F3340" s="1" t="s">
        <v>23</v>
      </c>
      <c r="G3340">
        <v>0</v>
      </c>
      <c r="H3340" t="str">
        <f>IF(Append1[[#This Row],[number_vmail_messages]]&lt;=10, "Low",
IF(Append1[[#This Row],[number_vmail_messages]]&lt;=25, "Medium", "High"))</f>
        <v>Low</v>
      </c>
      <c r="I3340">
        <v>189.4</v>
      </c>
      <c r="J3340">
        <v>83</v>
      </c>
      <c r="K3340">
        <v>32.200000000000003</v>
      </c>
      <c r="L3340">
        <v>219</v>
      </c>
      <c r="M3340">
        <v>89</v>
      </c>
      <c r="N3340">
        <v>18.62</v>
      </c>
      <c r="O3340">
        <v>168</v>
      </c>
      <c r="P3340">
        <v>116</v>
      </c>
      <c r="Q3340">
        <v>7.56</v>
      </c>
      <c r="R3340">
        <v>7.1</v>
      </c>
      <c r="S3340">
        <v>8</v>
      </c>
      <c r="T3340">
        <v>1.92</v>
      </c>
      <c r="U3340" t="str">
        <f>IF(Append1[[#This Row],[total_intl_charge]] &lt;= MEDIAN(Append1[total_intl_charge]), "Low", "High")</f>
        <v>Low</v>
      </c>
      <c r="V3340">
        <v>3</v>
      </c>
      <c r="W3340" t="s">
        <v>23</v>
      </c>
      <c r="X3340" s="1" t="s">
        <v>23</v>
      </c>
      <c r="Y3340">
        <f>IF(Append1[[#This Row],[churn]]="yes", 1,0)</f>
        <v>0</v>
      </c>
      <c r="Z3340" t="str">
        <f>IF(Append1[[#This Row],[total_eve_charge]]&lt;=15,"Low",
IF(Append1[[#This Row],[total_eve_charge]]&lt;=19,"Medium","High"))</f>
        <v>Medium</v>
      </c>
      <c r="AA3340" s="1" t="str">
        <f>IF(Append1[[#This Row],[total_day_charge]]&gt;30,"Heavy User",
IF(Append1[[#This Row],[total_eve_charge]]&gt;20,"Evening User",
IF(Append1[[#This Row],[total_night_charge]]&gt;10,"Night User","Low User")))</f>
        <v>Heavy User</v>
      </c>
    </row>
    <row r="3341" spans="1:27" x14ac:dyDescent="0.3">
      <c r="A3341">
        <v>2590</v>
      </c>
      <c r="B3341" s="1" t="s">
        <v>74</v>
      </c>
      <c r="C3341">
        <v>116</v>
      </c>
      <c r="D3341" s="1" t="s">
        <v>26</v>
      </c>
      <c r="E3341" s="1">
        <v>0</v>
      </c>
      <c r="F3341" s="1" t="s">
        <v>24</v>
      </c>
      <c r="G3341">
        <v>35</v>
      </c>
      <c r="H3341" t="str">
        <f>IF(Append1[[#This Row],[number_vmail_messages]]&lt;=10, "Low",
IF(Append1[[#This Row],[number_vmail_messages]]&lt;=25, "Medium", "High"))</f>
        <v>High</v>
      </c>
      <c r="I3341">
        <v>118</v>
      </c>
      <c r="J3341">
        <v>103</v>
      </c>
      <c r="K3341">
        <v>20.059999999999999</v>
      </c>
      <c r="L3341">
        <v>167.2</v>
      </c>
      <c r="M3341">
        <v>106</v>
      </c>
      <c r="N3341">
        <v>14.21</v>
      </c>
      <c r="O3341">
        <v>205.7</v>
      </c>
      <c r="P3341">
        <v>102</v>
      </c>
      <c r="Q3341">
        <v>9.26</v>
      </c>
      <c r="R3341">
        <v>11.8</v>
      </c>
      <c r="S3341">
        <v>2</v>
      </c>
      <c r="T3341">
        <v>3.19</v>
      </c>
      <c r="U3341" t="str">
        <f>IF(Append1[[#This Row],[total_intl_charge]] &lt;= MEDIAN(Append1[total_intl_charge]), "Low", "High")</f>
        <v>High</v>
      </c>
      <c r="V3341">
        <v>2</v>
      </c>
      <c r="W3341" t="s">
        <v>23</v>
      </c>
      <c r="X3341" s="1" t="s">
        <v>23</v>
      </c>
      <c r="Y3341">
        <f>IF(Append1[[#This Row],[churn]]="yes", 1,0)</f>
        <v>0</v>
      </c>
      <c r="Z3341" t="str">
        <f>IF(Append1[[#This Row],[total_eve_charge]]&lt;=15,"Low",
IF(Append1[[#This Row],[total_eve_charge]]&lt;=19,"Medium","High"))</f>
        <v>Low</v>
      </c>
      <c r="AA3341" s="1" t="str">
        <f>IF(Append1[[#This Row],[total_day_charge]]&gt;30,"Heavy User",
IF(Append1[[#This Row],[total_eve_charge]]&gt;20,"Evening User",
IF(Append1[[#This Row],[total_night_charge]]&gt;10,"Night User","Low User")))</f>
        <v>Low User</v>
      </c>
    </row>
    <row r="3342" spans="1:27" hidden="1" x14ac:dyDescent="0.3">
      <c r="A3342">
        <v>2591</v>
      </c>
      <c r="B3342" s="1" t="s">
        <v>31</v>
      </c>
      <c r="C3342">
        <v>94</v>
      </c>
      <c r="D3342" s="1" t="s">
        <v>22</v>
      </c>
      <c r="E3342" s="1">
        <v>0</v>
      </c>
      <c r="F3342" s="1" t="s">
        <v>23</v>
      </c>
      <c r="G3342">
        <v>0</v>
      </c>
      <c r="H3342" t="str">
        <f>IF(Append1[[#This Row],[number_vmail_messages]]&lt;=10, "Low",
IF(Append1[[#This Row],[number_vmail_messages]]&lt;=25, "Medium", "High"))</f>
        <v>Low</v>
      </c>
      <c r="I3342">
        <v>212.1</v>
      </c>
      <c r="J3342">
        <v>98</v>
      </c>
      <c r="K3342">
        <v>36.06</v>
      </c>
      <c r="L3342">
        <v>189.4</v>
      </c>
      <c r="M3342">
        <v>89</v>
      </c>
      <c r="N3342">
        <v>16.100000000000001</v>
      </c>
      <c r="O3342">
        <v>352.2</v>
      </c>
      <c r="P3342">
        <v>95</v>
      </c>
      <c r="Q3342">
        <v>15.85</v>
      </c>
      <c r="R3342">
        <v>8.4</v>
      </c>
      <c r="S3342">
        <v>5</v>
      </c>
      <c r="T3342">
        <v>2.27</v>
      </c>
      <c r="U3342" t="str">
        <f>IF(Append1[[#This Row],[total_intl_charge]] &lt;= MEDIAN(Append1[total_intl_charge]), "Low", "High")</f>
        <v>Low</v>
      </c>
      <c r="V3342">
        <v>3</v>
      </c>
      <c r="W3342" t="s">
        <v>23</v>
      </c>
      <c r="X3342" s="1" t="s">
        <v>23</v>
      </c>
      <c r="Y3342">
        <f>IF(Append1[[#This Row],[churn]]="yes", 1,0)</f>
        <v>0</v>
      </c>
      <c r="Z3342" t="str">
        <f>IF(Append1[[#This Row],[total_eve_charge]]&lt;=15,"Low",
IF(Append1[[#This Row],[total_eve_charge]]&lt;=19,"Medium","High"))</f>
        <v>Medium</v>
      </c>
      <c r="AA3342" s="1" t="str">
        <f>IF(Append1[[#This Row],[total_day_charge]]&gt;30,"Heavy User",
IF(Append1[[#This Row],[total_eve_charge]]&gt;20,"Evening User",
IF(Append1[[#This Row],[total_night_charge]]&gt;10,"Night User","Low User")))</f>
        <v>Heavy User</v>
      </c>
    </row>
    <row r="3343" spans="1:27" x14ac:dyDescent="0.3">
      <c r="A3343">
        <v>2592</v>
      </c>
      <c r="B3343" s="1" t="s">
        <v>51</v>
      </c>
      <c r="C3343">
        <v>114</v>
      </c>
      <c r="D3343" s="1" t="s">
        <v>22</v>
      </c>
      <c r="E3343" s="1">
        <v>0</v>
      </c>
      <c r="F3343" s="1" t="s">
        <v>24</v>
      </c>
      <c r="G3343">
        <v>31</v>
      </c>
      <c r="H3343" t="str">
        <f>IF(Append1[[#This Row],[number_vmail_messages]]&lt;=10, "Low",
IF(Append1[[#This Row],[number_vmail_messages]]&lt;=25, "Medium", "High"))</f>
        <v>High</v>
      </c>
      <c r="I3343">
        <v>222.8</v>
      </c>
      <c r="J3343">
        <v>98</v>
      </c>
      <c r="K3343">
        <v>37.880000000000003</v>
      </c>
      <c r="L3343">
        <v>180.5</v>
      </c>
      <c r="M3343">
        <v>105</v>
      </c>
      <c r="N3343">
        <v>15.34</v>
      </c>
      <c r="O3343">
        <v>151.30000000000001</v>
      </c>
      <c r="P3343">
        <v>101</v>
      </c>
      <c r="Q3343">
        <v>6.81</v>
      </c>
      <c r="R3343">
        <v>13</v>
      </c>
      <c r="S3343">
        <v>4</v>
      </c>
      <c r="T3343">
        <v>3.51</v>
      </c>
      <c r="U3343" t="str">
        <f>IF(Append1[[#This Row],[total_intl_charge]] &lt;= MEDIAN(Append1[total_intl_charge]), "Low", "High")</f>
        <v>High</v>
      </c>
      <c r="V3343">
        <v>0</v>
      </c>
      <c r="W3343" t="s">
        <v>23</v>
      </c>
      <c r="X3343" s="1" t="s">
        <v>23</v>
      </c>
      <c r="Y3343">
        <f>IF(Append1[[#This Row],[churn]]="yes", 1,0)</f>
        <v>0</v>
      </c>
      <c r="Z3343" t="str">
        <f>IF(Append1[[#This Row],[total_eve_charge]]&lt;=15,"Low",
IF(Append1[[#This Row],[total_eve_charge]]&lt;=19,"Medium","High"))</f>
        <v>Medium</v>
      </c>
      <c r="AA3343" s="1" t="str">
        <f>IF(Append1[[#This Row],[total_day_charge]]&gt;30,"Heavy User",
IF(Append1[[#This Row],[total_eve_charge]]&gt;20,"Evening User",
IF(Append1[[#This Row],[total_night_charge]]&gt;10,"Night User","Low User")))</f>
        <v>Heavy User</v>
      </c>
    </row>
    <row r="3344" spans="1:27" x14ac:dyDescent="0.3">
      <c r="A3344">
        <v>2593</v>
      </c>
      <c r="B3344" s="1" t="s">
        <v>60</v>
      </c>
      <c r="C3344">
        <v>63</v>
      </c>
      <c r="D3344" s="1" t="s">
        <v>32</v>
      </c>
      <c r="E3344" s="1">
        <v>0</v>
      </c>
      <c r="F3344" s="1" t="s">
        <v>24</v>
      </c>
      <c r="G3344">
        <v>25</v>
      </c>
      <c r="H3344" t="str">
        <f>IF(Append1[[#This Row],[number_vmail_messages]]&lt;=10, "Low",
IF(Append1[[#This Row],[number_vmail_messages]]&lt;=25, "Medium", "High"))</f>
        <v>Medium</v>
      </c>
      <c r="I3344">
        <v>190</v>
      </c>
      <c r="J3344">
        <v>137</v>
      </c>
      <c r="K3344">
        <v>32.299999999999997</v>
      </c>
      <c r="L3344">
        <v>116.6</v>
      </c>
      <c r="M3344">
        <v>76</v>
      </c>
      <c r="N3344">
        <v>9.91</v>
      </c>
      <c r="O3344">
        <v>141.5</v>
      </c>
      <c r="P3344">
        <v>110</v>
      </c>
      <c r="Q3344">
        <v>6.37</v>
      </c>
      <c r="R3344">
        <v>12.2</v>
      </c>
      <c r="S3344">
        <v>2</v>
      </c>
      <c r="T3344">
        <v>3.29</v>
      </c>
      <c r="U3344" t="str">
        <f>IF(Append1[[#This Row],[total_intl_charge]] &lt;= MEDIAN(Append1[total_intl_charge]), "Low", "High")</f>
        <v>High</v>
      </c>
      <c r="V3344">
        <v>1</v>
      </c>
      <c r="W3344" t="s">
        <v>23</v>
      </c>
      <c r="X3344" s="1" t="s">
        <v>23</v>
      </c>
      <c r="Y3344">
        <f>IF(Append1[[#This Row],[churn]]="yes", 1,0)</f>
        <v>0</v>
      </c>
      <c r="Z3344" t="str">
        <f>IF(Append1[[#This Row],[total_eve_charge]]&lt;=15,"Low",
IF(Append1[[#This Row],[total_eve_charge]]&lt;=19,"Medium","High"))</f>
        <v>Low</v>
      </c>
      <c r="AA3344" s="1" t="str">
        <f>IF(Append1[[#This Row],[total_day_charge]]&gt;30,"Heavy User",
IF(Append1[[#This Row],[total_eve_charge]]&gt;20,"Evening User",
IF(Append1[[#This Row],[total_night_charge]]&gt;10,"Night User","Low User")))</f>
        <v>Heavy User</v>
      </c>
    </row>
    <row r="3345" spans="1:27" hidden="1" x14ac:dyDescent="0.3">
      <c r="A3345">
        <v>2594</v>
      </c>
      <c r="B3345" s="1" t="s">
        <v>39</v>
      </c>
      <c r="C3345">
        <v>130</v>
      </c>
      <c r="D3345" s="1" t="s">
        <v>32</v>
      </c>
      <c r="E3345" s="1">
        <v>0</v>
      </c>
      <c r="F3345" s="1" t="s">
        <v>23</v>
      </c>
      <c r="G3345">
        <v>0</v>
      </c>
      <c r="H3345" t="str">
        <f>IF(Append1[[#This Row],[number_vmail_messages]]&lt;=10, "Low",
IF(Append1[[#This Row],[number_vmail_messages]]&lt;=25, "Medium", "High"))</f>
        <v>Low</v>
      </c>
      <c r="I3345">
        <v>271.8</v>
      </c>
      <c r="J3345">
        <v>129</v>
      </c>
      <c r="K3345">
        <v>46.21</v>
      </c>
      <c r="L3345">
        <v>237.2</v>
      </c>
      <c r="M3345">
        <v>128</v>
      </c>
      <c r="N3345">
        <v>20.16</v>
      </c>
      <c r="O3345">
        <v>210.1</v>
      </c>
      <c r="P3345">
        <v>91</v>
      </c>
      <c r="Q3345">
        <v>9.4499999999999993</v>
      </c>
      <c r="R3345">
        <v>8.6999999999999993</v>
      </c>
      <c r="S3345">
        <v>2</v>
      </c>
      <c r="T3345">
        <v>2.35</v>
      </c>
      <c r="U3345" t="str">
        <f>IF(Append1[[#This Row],[total_intl_charge]] &lt;= MEDIAN(Append1[total_intl_charge]), "Low", "High")</f>
        <v>Low</v>
      </c>
      <c r="V3345">
        <v>4</v>
      </c>
      <c r="W3345" t="s">
        <v>24</v>
      </c>
      <c r="X3345" s="1" t="s">
        <v>23</v>
      </c>
      <c r="Y3345">
        <f>IF(Append1[[#This Row],[churn]]="yes", 1,0)</f>
        <v>1</v>
      </c>
      <c r="Z3345" t="str">
        <f>IF(Append1[[#This Row],[total_eve_charge]]&lt;=15,"Low",
IF(Append1[[#This Row],[total_eve_charge]]&lt;=19,"Medium","High"))</f>
        <v>High</v>
      </c>
      <c r="AA3345" s="1" t="str">
        <f>IF(Append1[[#This Row],[total_day_charge]]&gt;30,"Heavy User",
IF(Append1[[#This Row],[total_eve_charge]]&gt;20,"Evening User",
IF(Append1[[#This Row],[total_night_charge]]&gt;10,"Night User","Low User")))</f>
        <v>Heavy User</v>
      </c>
    </row>
    <row r="3346" spans="1:27" x14ac:dyDescent="0.3">
      <c r="A3346">
        <v>2595</v>
      </c>
      <c r="B3346" s="1" t="s">
        <v>42</v>
      </c>
      <c r="C3346">
        <v>122</v>
      </c>
      <c r="D3346" s="1" t="s">
        <v>32</v>
      </c>
      <c r="E3346" s="1">
        <v>0</v>
      </c>
      <c r="F3346" s="1" t="s">
        <v>24</v>
      </c>
      <c r="G3346">
        <v>29</v>
      </c>
      <c r="H3346" t="str">
        <f>IF(Append1[[#This Row],[number_vmail_messages]]&lt;=10, "Low",
IF(Append1[[#This Row],[number_vmail_messages]]&lt;=25, "Medium", "High"))</f>
        <v>High</v>
      </c>
      <c r="I3346">
        <v>195.4</v>
      </c>
      <c r="J3346">
        <v>83</v>
      </c>
      <c r="K3346">
        <v>33.22</v>
      </c>
      <c r="L3346">
        <v>268.2</v>
      </c>
      <c r="M3346">
        <v>93</v>
      </c>
      <c r="N3346">
        <v>22.8</v>
      </c>
      <c r="O3346">
        <v>168</v>
      </c>
      <c r="P3346">
        <v>95</v>
      </c>
      <c r="Q3346">
        <v>7.56</v>
      </c>
      <c r="R3346">
        <v>8.4</v>
      </c>
      <c r="S3346">
        <v>6</v>
      </c>
      <c r="T3346">
        <v>2.27</v>
      </c>
      <c r="U3346" t="str">
        <f>IF(Append1[[#This Row],[total_intl_charge]] &lt;= MEDIAN(Append1[total_intl_charge]), "Low", "High")</f>
        <v>Low</v>
      </c>
      <c r="V3346">
        <v>3</v>
      </c>
      <c r="W3346" t="s">
        <v>23</v>
      </c>
      <c r="X3346" s="1" t="s">
        <v>23</v>
      </c>
      <c r="Y3346">
        <f>IF(Append1[[#This Row],[churn]]="yes", 1,0)</f>
        <v>0</v>
      </c>
      <c r="Z3346" t="str">
        <f>IF(Append1[[#This Row],[total_eve_charge]]&lt;=15,"Low",
IF(Append1[[#This Row],[total_eve_charge]]&lt;=19,"Medium","High"))</f>
        <v>High</v>
      </c>
      <c r="AA3346" s="1" t="str">
        <f>IF(Append1[[#This Row],[total_day_charge]]&gt;30,"Heavy User",
IF(Append1[[#This Row],[total_eve_charge]]&gt;20,"Evening User",
IF(Append1[[#This Row],[total_night_charge]]&gt;10,"Night User","Low User")))</f>
        <v>Heavy User</v>
      </c>
    </row>
    <row r="3347" spans="1:27" hidden="1" x14ac:dyDescent="0.3">
      <c r="A3347">
        <v>2596</v>
      </c>
      <c r="B3347" s="1" t="s">
        <v>64</v>
      </c>
      <c r="C3347">
        <v>166</v>
      </c>
      <c r="D3347" s="1" t="s">
        <v>26</v>
      </c>
      <c r="E3347" s="1">
        <v>0</v>
      </c>
      <c r="F3347" s="1" t="s">
        <v>23</v>
      </c>
      <c r="G3347">
        <v>0</v>
      </c>
      <c r="H3347" t="str">
        <f>IF(Append1[[#This Row],[number_vmail_messages]]&lt;=10, "Low",
IF(Append1[[#This Row],[number_vmail_messages]]&lt;=25, "Medium", "High"))</f>
        <v>Low</v>
      </c>
      <c r="I3347">
        <v>199.6</v>
      </c>
      <c r="J3347">
        <v>93</v>
      </c>
      <c r="K3347">
        <v>33.93</v>
      </c>
      <c r="L3347">
        <v>214.3</v>
      </c>
      <c r="M3347">
        <v>99</v>
      </c>
      <c r="N3347">
        <v>18.22</v>
      </c>
      <c r="O3347">
        <v>196.8</v>
      </c>
      <c r="P3347">
        <v>110</v>
      </c>
      <c r="Q3347">
        <v>8.86</v>
      </c>
      <c r="R3347">
        <v>7.2</v>
      </c>
      <c r="S3347">
        <v>5</v>
      </c>
      <c r="T3347">
        <v>1.94</v>
      </c>
      <c r="U3347" t="str">
        <f>IF(Append1[[#This Row],[total_intl_charge]] &lt;= MEDIAN(Append1[total_intl_charge]), "Low", "High")</f>
        <v>Low</v>
      </c>
      <c r="V3347">
        <v>3</v>
      </c>
      <c r="W3347" t="s">
        <v>23</v>
      </c>
      <c r="X3347" s="1" t="s">
        <v>23</v>
      </c>
      <c r="Y3347">
        <f>IF(Append1[[#This Row],[churn]]="yes", 1,0)</f>
        <v>0</v>
      </c>
      <c r="Z3347" t="str">
        <f>IF(Append1[[#This Row],[total_eve_charge]]&lt;=15,"Low",
IF(Append1[[#This Row],[total_eve_charge]]&lt;=19,"Medium","High"))</f>
        <v>Medium</v>
      </c>
      <c r="AA3347" s="1" t="str">
        <f>IF(Append1[[#This Row],[total_day_charge]]&gt;30,"Heavy User",
IF(Append1[[#This Row],[total_eve_charge]]&gt;20,"Evening User",
IF(Append1[[#This Row],[total_night_charge]]&gt;10,"Night User","Low User")))</f>
        <v>Heavy User</v>
      </c>
    </row>
    <row r="3348" spans="1:27" x14ac:dyDescent="0.3">
      <c r="A3348">
        <v>2597</v>
      </c>
      <c r="B3348" s="1" t="s">
        <v>49</v>
      </c>
      <c r="C3348">
        <v>78</v>
      </c>
      <c r="D3348" s="1" t="s">
        <v>22</v>
      </c>
      <c r="E3348" s="1">
        <v>0</v>
      </c>
      <c r="F3348" s="1" t="s">
        <v>24</v>
      </c>
      <c r="G3348">
        <v>21</v>
      </c>
      <c r="H3348" t="str">
        <f>IF(Append1[[#This Row],[number_vmail_messages]]&lt;=10, "Low",
IF(Append1[[#This Row],[number_vmail_messages]]&lt;=25, "Medium", "High"))</f>
        <v>Medium</v>
      </c>
      <c r="I3348">
        <v>160.6</v>
      </c>
      <c r="J3348">
        <v>85</v>
      </c>
      <c r="K3348">
        <v>27.3</v>
      </c>
      <c r="L3348">
        <v>223.1</v>
      </c>
      <c r="M3348">
        <v>79</v>
      </c>
      <c r="N3348">
        <v>18.96</v>
      </c>
      <c r="O3348">
        <v>124</v>
      </c>
      <c r="P3348">
        <v>92</v>
      </c>
      <c r="Q3348">
        <v>5.58</v>
      </c>
      <c r="R3348">
        <v>9.5</v>
      </c>
      <c r="S3348">
        <v>1</v>
      </c>
      <c r="T3348">
        <v>2.57</v>
      </c>
      <c r="U3348" t="str">
        <f>IF(Append1[[#This Row],[total_intl_charge]] &lt;= MEDIAN(Append1[total_intl_charge]), "Low", "High")</f>
        <v>Low</v>
      </c>
      <c r="V3348">
        <v>2</v>
      </c>
      <c r="W3348" t="s">
        <v>23</v>
      </c>
      <c r="X3348" s="1" t="s">
        <v>23</v>
      </c>
      <c r="Y3348">
        <f>IF(Append1[[#This Row],[churn]]="yes", 1,0)</f>
        <v>0</v>
      </c>
      <c r="Z3348" t="str">
        <f>IF(Append1[[#This Row],[total_eve_charge]]&lt;=15,"Low",
IF(Append1[[#This Row],[total_eve_charge]]&lt;=19,"Medium","High"))</f>
        <v>Medium</v>
      </c>
      <c r="AA3348" s="1" t="str">
        <f>IF(Append1[[#This Row],[total_day_charge]]&gt;30,"Heavy User",
IF(Append1[[#This Row],[total_eve_charge]]&gt;20,"Evening User",
IF(Append1[[#This Row],[total_night_charge]]&gt;10,"Night User","Low User")))</f>
        <v>Low User</v>
      </c>
    </row>
    <row r="3349" spans="1:27" x14ac:dyDescent="0.3">
      <c r="A3349">
        <v>2598</v>
      </c>
      <c r="B3349" s="1" t="s">
        <v>57</v>
      </c>
      <c r="C3349">
        <v>148</v>
      </c>
      <c r="D3349" s="1" t="s">
        <v>22</v>
      </c>
      <c r="E3349" s="1">
        <v>0</v>
      </c>
      <c r="F3349" s="1" t="s">
        <v>24</v>
      </c>
      <c r="G3349">
        <v>26</v>
      </c>
      <c r="H3349" t="str">
        <f>IF(Append1[[#This Row],[number_vmail_messages]]&lt;=10, "Low",
IF(Append1[[#This Row],[number_vmail_messages]]&lt;=25, "Medium", "High"))</f>
        <v>High</v>
      </c>
      <c r="I3349">
        <v>158.69999999999999</v>
      </c>
      <c r="J3349">
        <v>91</v>
      </c>
      <c r="K3349">
        <v>26.98</v>
      </c>
      <c r="L3349">
        <v>160.5</v>
      </c>
      <c r="M3349">
        <v>127</v>
      </c>
      <c r="N3349">
        <v>13.64</v>
      </c>
      <c r="O3349">
        <v>218.3</v>
      </c>
      <c r="P3349">
        <v>88</v>
      </c>
      <c r="Q3349">
        <v>9.82</v>
      </c>
      <c r="R3349">
        <v>9.9</v>
      </c>
      <c r="S3349">
        <v>3</v>
      </c>
      <c r="T3349">
        <v>2.67</v>
      </c>
      <c r="U3349" t="str">
        <f>IF(Append1[[#This Row],[total_intl_charge]] &lt;= MEDIAN(Append1[total_intl_charge]), "Low", "High")</f>
        <v>Low</v>
      </c>
      <c r="V3349">
        <v>1</v>
      </c>
      <c r="W3349" t="s">
        <v>23</v>
      </c>
      <c r="X3349" s="1" t="s">
        <v>23</v>
      </c>
      <c r="Y3349">
        <f>IF(Append1[[#This Row],[churn]]="yes", 1,0)</f>
        <v>0</v>
      </c>
      <c r="Z3349" t="str">
        <f>IF(Append1[[#This Row],[total_eve_charge]]&lt;=15,"Low",
IF(Append1[[#This Row],[total_eve_charge]]&lt;=19,"Medium","High"))</f>
        <v>Low</v>
      </c>
      <c r="AA3349" s="1" t="str">
        <f>IF(Append1[[#This Row],[total_day_charge]]&gt;30,"Heavy User",
IF(Append1[[#This Row],[total_eve_charge]]&gt;20,"Evening User",
IF(Append1[[#This Row],[total_night_charge]]&gt;10,"Night User","Low User")))</f>
        <v>Low User</v>
      </c>
    </row>
    <row r="3350" spans="1:27" hidden="1" x14ac:dyDescent="0.3">
      <c r="A3350">
        <v>2599</v>
      </c>
      <c r="B3350" s="1" t="s">
        <v>55</v>
      </c>
      <c r="C3350">
        <v>154</v>
      </c>
      <c r="D3350" s="1" t="s">
        <v>26</v>
      </c>
      <c r="E3350" s="1">
        <v>0</v>
      </c>
      <c r="F3350" s="1" t="s">
        <v>23</v>
      </c>
      <c r="G3350">
        <v>0</v>
      </c>
      <c r="H3350" t="str">
        <f>IF(Append1[[#This Row],[number_vmail_messages]]&lt;=10, "Low",
IF(Append1[[#This Row],[number_vmail_messages]]&lt;=25, "Medium", "High"))</f>
        <v>Low</v>
      </c>
      <c r="I3350">
        <v>154.5</v>
      </c>
      <c r="J3350">
        <v>122</v>
      </c>
      <c r="K3350">
        <v>26.27</v>
      </c>
      <c r="L3350">
        <v>214.2</v>
      </c>
      <c r="M3350">
        <v>71</v>
      </c>
      <c r="N3350">
        <v>18.21</v>
      </c>
      <c r="O3350">
        <v>178</v>
      </c>
      <c r="P3350">
        <v>105</v>
      </c>
      <c r="Q3350">
        <v>8.01</v>
      </c>
      <c r="R3350">
        <v>12</v>
      </c>
      <c r="S3350">
        <v>2</v>
      </c>
      <c r="T3350">
        <v>3.24</v>
      </c>
      <c r="U3350" t="str">
        <f>IF(Append1[[#This Row],[total_intl_charge]] &lt;= MEDIAN(Append1[total_intl_charge]), "Low", "High")</f>
        <v>High</v>
      </c>
      <c r="V3350">
        <v>3</v>
      </c>
      <c r="W3350" t="s">
        <v>24</v>
      </c>
      <c r="X3350" s="1" t="s">
        <v>23</v>
      </c>
      <c r="Y3350">
        <f>IF(Append1[[#This Row],[churn]]="yes", 1,0)</f>
        <v>1</v>
      </c>
      <c r="Z3350" t="str">
        <f>IF(Append1[[#This Row],[total_eve_charge]]&lt;=15,"Low",
IF(Append1[[#This Row],[total_eve_charge]]&lt;=19,"Medium","High"))</f>
        <v>Medium</v>
      </c>
      <c r="AA3350" s="1" t="str">
        <f>IF(Append1[[#This Row],[total_day_charge]]&gt;30,"Heavy User",
IF(Append1[[#This Row],[total_eve_charge]]&gt;20,"Evening User",
IF(Append1[[#This Row],[total_night_charge]]&gt;10,"Night User","Low User")))</f>
        <v>Low User</v>
      </c>
    </row>
    <row r="3351" spans="1:27" x14ac:dyDescent="0.3">
      <c r="A3351">
        <v>2600</v>
      </c>
      <c r="B3351" s="1" t="s">
        <v>74</v>
      </c>
      <c r="C3351">
        <v>110</v>
      </c>
      <c r="D3351" s="1" t="s">
        <v>32</v>
      </c>
      <c r="E3351" s="1">
        <v>0</v>
      </c>
      <c r="F3351" s="1" t="s">
        <v>24</v>
      </c>
      <c r="G3351">
        <v>34</v>
      </c>
      <c r="H3351" t="str">
        <f>IF(Append1[[#This Row],[number_vmail_messages]]&lt;=10, "Low",
IF(Append1[[#This Row],[number_vmail_messages]]&lt;=25, "Medium", "High"))</f>
        <v>High</v>
      </c>
      <c r="I3351">
        <v>192.3</v>
      </c>
      <c r="J3351">
        <v>114</v>
      </c>
      <c r="K3351">
        <v>32.69</v>
      </c>
      <c r="L3351">
        <v>129.30000000000001</v>
      </c>
      <c r="M3351">
        <v>114</v>
      </c>
      <c r="N3351">
        <v>10.99</v>
      </c>
      <c r="O3351">
        <v>136.30000000000001</v>
      </c>
      <c r="P3351">
        <v>102</v>
      </c>
      <c r="Q3351">
        <v>6.13</v>
      </c>
      <c r="R3351">
        <v>6.3</v>
      </c>
      <c r="S3351">
        <v>12</v>
      </c>
      <c r="T3351">
        <v>1.7</v>
      </c>
      <c r="U3351" t="str">
        <f>IF(Append1[[#This Row],[total_intl_charge]] &lt;= MEDIAN(Append1[total_intl_charge]), "Low", "High")</f>
        <v>Low</v>
      </c>
      <c r="V3351">
        <v>1</v>
      </c>
      <c r="W3351" t="s">
        <v>23</v>
      </c>
      <c r="X3351" s="1" t="s">
        <v>23</v>
      </c>
      <c r="Y3351">
        <f>IF(Append1[[#This Row],[churn]]="yes", 1,0)</f>
        <v>0</v>
      </c>
      <c r="Z3351" t="str">
        <f>IF(Append1[[#This Row],[total_eve_charge]]&lt;=15,"Low",
IF(Append1[[#This Row],[total_eve_charge]]&lt;=19,"Medium","High"))</f>
        <v>Low</v>
      </c>
      <c r="AA3351" s="1" t="str">
        <f>IF(Append1[[#This Row],[total_day_charge]]&gt;30,"Heavy User",
IF(Append1[[#This Row],[total_eve_charge]]&gt;20,"Evening User",
IF(Append1[[#This Row],[total_night_charge]]&gt;10,"Night User","Low User")))</f>
        <v>Heavy User</v>
      </c>
    </row>
    <row r="3352" spans="1:27" hidden="1" x14ac:dyDescent="0.3">
      <c r="A3352">
        <v>2601</v>
      </c>
      <c r="B3352" s="1" t="s">
        <v>40</v>
      </c>
      <c r="C3352">
        <v>75</v>
      </c>
      <c r="D3352" s="1" t="s">
        <v>22</v>
      </c>
      <c r="E3352" s="1">
        <v>0</v>
      </c>
      <c r="F3352" s="1" t="s">
        <v>23</v>
      </c>
      <c r="G3352">
        <v>0</v>
      </c>
      <c r="H3352" t="str">
        <f>IF(Append1[[#This Row],[number_vmail_messages]]&lt;=10, "Low",
IF(Append1[[#This Row],[number_vmail_messages]]&lt;=25, "Medium", "High"))</f>
        <v>Low</v>
      </c>
      <c r="I3352">
        <v>305.10000000000002</v>
      </c>
      <c r="J3352">
        <v>106</v>
      </c>
      <c r="K3352">
        <v>51.87</v>
      </c>
      <c r="L3352">
        <v>188</v>
      </c>
      <c r="M3352">
        <v>115</v>
      </c>
      <c r="N3352">
        <v>15.98</v>
      </c>
      <c r="O3352">
        <v>235.4</v>
      </c>
      <c r="P3352">
        <v>116</v>
      </c>
      <c r="Q3352">
        <v>10.59</v>
      </c>
      <c r="R3352">
        <v>8.5</v>
      </c>
      <c r="S3352">
        <v>5</v>
      </c>
      <c r="T3352">
        <v>2.2999999999999998</v>
      </c>
      <c r="U3352" t="str">
        <f>IF(Append1[[#This Row],[total_intl_charge]] &lt;= MEDIAN(Append1[total_intl_charge]), "Low", "High")</f>
        <v>Low</v>
      </c>
      <c r="V3352">
        <v>0</v>
      </c>
      <c r="W3352" t="s">
        <v>24</v>
      </c>
      <c r="X3352" s="1" t="s">
        <v>23</v>
      </c>
      <c r="Y3352">
        <f>IF(Append1[[#This Row],[churn]]="yes", 1,0)</f>
        <v>1</v>
      </c>
      <c r="Z3352" t="str">
        <f>IF(Append1[[#This Row],[total_eve_charge]]&lt;=15,"Low",
IF(Append1[[#This Row],[total_eve_charge]]&lt;=19,"Medium","High"))</f>
        <v>Medium</v>
      </c>
      <c r="AA3352" s="1" t="str">
        <f>IF(Append1[[#This Row],[total_day_charge]]&gt;30,"Heavy User",
IF(Append1[[#This Row],[total_eve_charge]]&gt;20,"Evening User",
IF(Append1[[#This Row],[total_night_charge]]&gt;10,"Night User","Low User")))</f>
        <v>Heavy User</v>
      </c>
    </row>
    <row r="3353" spans="1:27" hidden="1" x14ac:dyDescent="0.3">
      <c r="A3353">
        <v>2602</v>
      </c>
      <c r="B3353" s="1" t="s">
        <v>71</v>
      </c>
      <c r="C3353">
        <v>113</v>
      </c>
      <c r="D3353" s="1" t="s">
        <v>26</v>
      </c>
      <c r="E3353" s="1">
        <v>0</v>
      </c>
      <c r="F3353" s="1" t="s">
        <v>23</v>
      </c>
      <c r="G3353">
        <v>0</v>
      </c>
      <c r="H3353" t="str">
        <f>IF(Append1[[#This Row],[number_vmail_messages]]&lt;=10, "Low",
IF(Append1[[#This Row],[number_vmail_messages]]&lt;=25, "Medium", "High"))</f>
        <v>Low</v>
      </c>
      <c r="I3353">
        <v>72.5</v>
      </c>
      <c r="J3353">
        <v>88</v>
      </c>
      <c r="K3353">
        <v>12.33</v>
      </c>
      <c r="L3353">
        <v>204</v>
      </c>
      <c r="M3353">
        <v>112</v>
      </c>
      <c r="N3353">
        <v>17.34</v>
      </c>
      <c r="O3353">
        <v>117.9</v>
      </c>
      <c r="P3353">
        <v>118</v>
      </c>
      <c r="Q3353">
        <v>5.31</v>
      </c>
      <c r="R3353">
        <v>6.6</v>
      </c>
      <c r="S3353">
        <v>3</v>
      </c>
      <c r="T3353">
        <v>1.78</v>
      </c>
      <c r="U3353" t="str">
        <f>IF(Append1[[#This Row],[total_intl_charge]] &lt;= MEDIAN(Append1[total_intl_charge]), "Low", "High")</f>
        <v>Low</v>
      </c>
      <c r="V3353">
        <v>1</v>
      </c>
      <c r="W3353" t="s">
        <v>23</v>
      </c>
      <c r="X3353" s="1" t="s">
        <v>23</v>
      </c>
      <c r="Y3353">
        <f>IF(Append1[[#This Row],[churn]]="yes", 1,0)</f>
        <v>0</v>
      </c>
      <c r="Z3353" t="str">
        <f>IF(Append1[[#This Row],[total_eve_charge]]&lt;=15,"Low",
IF(Append1[[#This Row],[total_eve_charge]]&lt;=19,"Medium","High"))</f>
        <v>Medium</v>
      </c>
      <c r="AA3353" s="1" t="str">
        <f>IF(Append1[[#This Row],[total_day_charge]]&gt;30,"Heavy User",
IF(Append1[[#This Row],[total_eve_charge]]&gt;20,"Evening User",
IF(Append1[[#This Row],[total_night_charge]]&gt;10,"Night User","Low User")))</f>
        <v>Low User</v>
      </c>
    </row>
    <row r="3354" spans="1:27" x14ac:dyDescent="0.3">
      <c r="A3354">
        <v>2603</v>
      </c>
      <c r="B3354" s="1" t="s">
        <v>39</v>
      </c>
      <c r="C3354">
        <v>181</v>
      </c>
      <c r="D3354" s="1" t="s">
        <v>26</v>
      </c>
      <c r="E3354" s="1">
        <v>0</v>
      </c>
      <c r="F3354" s="1" t="s">
        <v>24</v>
      </c>
      <c r="G3354">
        <v>40</v>
      </c>
      <c r="H3354" t="str">
        <f>IF(Append1[[#This Row],[number_vmail_messages]]&lt;=10, "Low",
IF(Append1[[#This Row],[number_vmail_messages]]&lt;=25, "Medium", "High"))</f>
        <v>High</v>
      </c>
      <c r="I3354">
        <v>105.2</v>
      </c>
      <c r="J3354">
        <v>61</v>
      </c>
      <c r="K3354">
        <v>17.88</v>
      </c>
      <c r="L3354">
        <v>341.3</v>
      </c>
      <c r="M3354">
        <v>79</v>
      </c>
      <c r="N3354">
        <v>29.01</v>
      </c>
      <c r="O3354">
        <v>165.7</v>
      </c>
      <c r="P3354">
        <v>97</v>
      </c>
      <c r="Q3354">
        <v>7.46</v>
      </c>
      <c r="R3354">
        <v>6.3</v>
      </c>
      <c r="S3354">
        <v>3</v>
      </c>
      <c r="T3354">
        <v>1.7</v>
      </c>
      <c r="U3354" t="str">
        <f>IF(Append1[[#This Row],[total_intl_charge]] &lt;= MEDIAN(Append1[total_intl_charge]), "Low", "High")</f>
        <v>Low</v>
      </c>
      <c r="V3354">
        <v>2</v>
      </c>
      <c r="W3354" t="s">
        <v>23</v>
      </c>
      <c r="X3354" s="1" t="s">
        <v>23</v>
      </c>
      <c r="Y3354">
        <f>IF(Append1[[#This Row],[churn]]="yes", 1,0)</f>
        <v>0</v>
      </c>
      <c r="Z3354" t="str">
        <f>IF(Append1[[#This Row],[total_eve_charge]]&lt;=15,"Low",
IF(Append1[[#This Row],[total_eve_charge]]&lt;=19,"Medium","High"))</f>
        <v>High</v>
      </c>
      <c r="AA3354" s="1" t="str">
        <f>IF(Append1[[#This Row],[total_day_charge]]&gt;30,"Heavy User",
IF(Append1[[#This Row],[total_eve_charge]]&gt;20,"Evening User",
IF(Append1[[#This Row],[total_night_charge]]&gt;10,"Night User","Low User")))</f>
        <v>Evening User</v>
      </c>
    </row>
    <row r="3355" spans="1:27" hidden="1" x14ac:dyDescent="0.3">
      <c r="A3355">
        <v>2604</v>
      </c>
      <c r="B3355" s="1" t="s">
        <v>40</v>
      </c>
      <c r="C3355">
        <v>51</v>
      </c>
      <c r="D3355" s="1" t="s">
        <v>22</v>
      </c>
      <c r="E3355" s="1">
        <v>0</v>
      </c>
      <c r="F3355" s="1" t="s">
        <v>23</v>
      </c>
      <c r="G3355">
        <v>0</v>
      </c>
      <c r="H3355" t="str">
        <f>IF(Append1[[#This Row],[number_vmail_messages]]&lt;=10, "Low",
IF(Append1[[#This Row],[number_vmail_messages]]&lt;=25, "Medium", "High"))</f>
        <v>Low</v>
      </c>
      <c r="I3355">
        <v>180.5</v>
      </c>
      <c r="J3355">
        <v>88</v>
      </c>
      <c r="K3355">
        <v>30.69</v>
      </c>
      <c r="L3355">
        <v>134.69999999999999</v>
      </c>
      <c r="M3355">
        <v>102</v>
      </c>
      <c r="N3355">
        <v>11.45</v>
      </c>
      <c r="O3355">
        <v>170.7</v>
      </c>
      <c r="P3355">
        <v>97</v>
      </c>
      <c r="Q3355">
        <v>7.68</v>
      </c>
      <c r="R3355">
        <v>10</v>
      </c>
      <c r="S3355">
        <v>3</v>
      </c>
      <c r="T3355">
        <v>2.7</v>
      </c>
      <c r="U3355" t="str">
        <f>IF(Append1[[#This Row],[total_intl_charge]] &lt;= MEDIAN(Append1[total_intl_charge]), "Low", "High")</f>
        <v>Low</v>
      </c>
      <c r="V3355">
        <v>2</v>
      </c>
      <c r="W3355" t="s">
        <v>23</v>
      </c>
      <c r="X3355" s="1" t="s">
        <v>23</v>
      </c>
      <c r="Y3355">
        <f>IF(Append1[[#This Row],[churn]]="yes", 1,0)</f>
        <v>0</v>
      </c>
      <c r="Z3355" t="str">
        <f>IF(Append1[[#This Row],[total_eve_charge]]&lt;=15,"Low",
IF(Append1[[#This Row],[total_eve_charge]]&lt;=19,"Medium","High"))</f>
        <v>Low</v>
      </c>
      <c r="AA3355" s="1" t="str">
        <f>IF(Append1[[#This Row],[total_day_charge]]&gt;30,"Heavy User",
IF(Append1[[#This Row],[total_eve_charge]]&gt;20,"Evening User",
IF(Append1[[#This Row],[total_night_charge]]&gt;10,"Night User","Low User")))</f>
        <v>Heavy User</v>
      </c>
    </row>
    <row r="3356" spans="1:27" x14ac:dyDescent="0.3">
      <c r="A3356">
        <v>2605</v>
      </c>
      <c r="B3356" s="1" t="s">
        <v>45</v>
      </c>
      <c r="C3356">
        <v>102</v>
      </c>
      <c r="D3356" s="1" t="s">
        <v>32</v>
      </c>
      <c r="E3356" s="1">
        <v>0</v>
      </c>
      <c r="F3356" s="1" t="s">
        <v>24</v>
      </c>
      <c r="G3356">
        <v>29</v>
      </c>
      <c r="H3356" t="str">
        <f>IF(Append1[[#This Row],[number_vmail_messages]]&lt;=10, "Low",
IF(Append1[[#This Row],[number_vmail_messages]]&lt;=25, "Medium", "High"))</f>
        <v>High</v>
      </c>
      <c r="I3356">
        <v>214.7</v>
      </c>
      <c r="J3356">
        <v>86</v>
      </c>
      <c r="K3356">
        <v>36.5</v>
      </c>
      <c r="L3356">
        <v>314.3</v>
      </c>
      <c r="M3356">
        <v>109</v>
      </c>
      <c r="N3356">
        <v>26.72</v>
      </c>
      <c r="O3356">
        <v>280.2</v>
      </c>
      <c r="P3356">
        <v>110</v>
      </c>
      <c r="Q3356">
        <v>12.61</v>
      </c>
      <c r="R3356">
        <v>14.3</v>
      </c>
      <c r="S3356">
        <v>2</v>
      </c>
      <c r="T3356">
        <v>3.86</v>
      </c>
      <c r="U3356" t="str">
        <f>IF(Append1[[#This Row],[total_intl_charge]] &lt;= MEDIAN(Append1[total_intl_charge]), "Low", "High")</f>
        <v>High</v>
      </c>
      <c r="V3356">
        <v>0</v>
      </c>
      <c r="W3356" t="s">
        <v>23</v>
      </c>
      <c r="X3356" s="1" t="s">
        <v>23</v>
      </c>
      <c r="Y3356">
        <f>IF(Append1[[#This Row],[churn]]="yes", 1,0)</f>
        <v>0</v>
      </c>
      <c r="Z3356" t="str">
        <f>IF(Append1[[#This Row],[total_eve_charge]]&lt;=15,"Low",
IF(Append1[[#This Row],[total_eve_charge]]&lt;=19,"Medium","High"))</f>
        <v>High</v>
      </c>
      <c r="AA3356" s="1" t="str">
        <f>IF(Append1[[#This Row],[total_day_charge]]&gt;30,"Heavy User",
IF(Append1[[#This Row],[total_eve_charge]]&gt;20,"Evening User",
IF(Append1[[#This Row],[total_night_charge]]&gt;10,"Night User","Low User")))</f>
        <v>Heavy User</v>
      </c>
    </row>
    <row r="3357" spans="1:27" hidden="1" x14ac:dyDescent="0.3">
      <c r="A3357">
        <v>2606</v>
      </c>
      <c r="B3357" s="1" t="s">
        <v>25</v>
      </c>
      <c r="C3357">
        <v>107</v>
      </c>
      <c r="D3357" s="1" t="s">
        <v>32</v>
      </c>
      <c r="E3357" s="1">
        <v>0</v>
      </c>
      <c r="F3357" s="1" t="s">
        <v>23</v>
      </c>
      <c r="G3357">
        <v>0</v>
      </c>
      <c r="H3357" t="str">
        <f>IF(Append1[[#This Row],[number_vmail_messages]]&lt;=10, "Low",
IF(Append1[[#This Row],[number_vmail_messages]]&lt;=25, "Medium", "High"))</f>
        <v>Low</v>
      </c>
      <c r="I3357">
        <v>86.8</v>
      </c>
      <c r="J3357">
        <v>95</v>
      </c>
      <c r="K3357">
        <v>14.76</v>
      </c>
      <c r="L3357">
        <v>108.1</v>
      </c>
      <c r="M3357">
        <v>85</v>
      </c>
      <c r="N3357">
        <v>9.19</v>
      </c>
      <c r="O3357">
        <v>204.3</v>
      </c>
      <c r="P3357">
        <v>87</v>
      </c>
      <c r="Q3357">
        <v>9.19</v>
      </c>
      <c r="R3357">
        <v>13.2</v>
      </c>
      <c r="S3357">
        <v>3</v>
      </c>
      <c r="T3357">
        <v>3.56</v>
      </c>
      <c r="U3357" t="str">
        <f>IF(Append1[[#This Row],[total_intl_charge]] &lt;= MEDIAN(Append1[total_intl_charge]), "Low", "High")</f>
        <v>High</v>
      </c>
      <c r="V3357">
        <v>1</v>
      </c>
      <c r="W3357" t="s">
        <v>23</v>
      </c>
      <c r="X3357" s="1" t="s">
        <v>23</v>
      </c>
      <c r="Y3357">
        <f>IF(Append1[[#This Row],[churn]]="yes", 1,0)</f>
        <v>0</v>
      </c>
      <c r="Z3357" t="str">
        <f>IF(Append1[[#This Row],[total_eve_charge]]&lt;=15,"Low",
IF(Append1[[#This Row],[total_eve_charge]]&lt;=19,"Medium","High"))</f>
        <v>Low</v>
      </c>
      <c r="AA3357" s="1" t="str">
        <f>IF(Append1[[#This Row],[total_day_charge]]&gt;30,"Heavy User",
IF(Append1[[#This Row],[total_eve_charge]]&gt;20,"Evening User",
IF(Append1[[#This Row],[total_night_charge]]&gt;10,"Night User","Low User")))</f>
        <v>Low User</v>
      </c>
    </row>
    <row r="3358" spans="1:27" hidden="1" x14ac:dyDescent="0.3">
      <c r="A3358">
        <v>2607</v>
      </c>
      <c r="B3358" s="1" t="s">
        <v>71</v>
      </c>
      <c r="C3358">
        <v>88</v>
      </c>
      <c r="D3358" s="1" t="s">
        <v>26</v>
      </c>
      <c r="E3358" s="1">
        <v>0</v>
      </c>
      <c r="F3358" s="1" t="s">
        <v>23</v>
      </c>
      <c r="G3358">
        <v>0</v>
      </c>
      <c r="H3358" t="str">
        <f>IF(Append1[[#This Row],[number_vmail_messages]]&lt;=10, "Low",
IF(Append1[[#This Row],[number_vmail_messages]]&lt;=25, "Medium", "High"))</f>
        <v>Low</v>
      </c>
      <c r="I3358">
        <v>131.5</v>
      </c>
      <c r="J3358">
        <v>99</v>
      </c>
      <c r="K3358">
        <v>22.36</v>
      </c>
      <c r="L3358">
        <v>174.8</v>
      </c>
      <c r="M3358">
        <v>128</v>
      </c>
      <c r="N3358">
        <v>14.86</v>
      </c>
      <c r="O3358">
        <v>184.2</v>
      </c>
      <c r="P3358">
        <v>83</v>
      </c>
      <c r="Q3358">
        <v>8.2899999999999991</v>
      </c>
      <c r="R3358">
        <v>7.9</v>
      </c>
      <c r="S3358">
        <v>2</v>
      </c>
      <c r="T3358">
        <v>2.13</v>
      </c>
      <c r="U3358" t="str">
        <f>IF(Append1[[#This Row],[total_intl_charge]] &lt;= MEDIAN(Append1[total_intl_charge]), "Low", "High")</f>
        <v>Low</v>
      </c>
      <c r="V3358">
        <v>5</v>
      </c>
      <c r="W3358" t="s">
        <v>24</v>
      </c>
      <c r="X3358" s="1" t="s">
        <v>23</v>
      </c>
      <c r="Y3358">
        <f>IF(Append1[[#This Row],[churn]]="yes", 1,0)</f>
        <v>1</v>
      </c>
      <c r="Z3358" t="str">
        <f>IF(Append1[[#This Row],[total_eve_charge]]&lt;=15,"Low",
IF(Append1[[#This Row],[total_eve_charge]]&lt;=19,"Medium","High"))</f>
        <v>Low</v>
      </c>
      <c r="AA3358" s="1" t="str">
        <f>IF(Append1[[#This Row],[total_day_charge]]&gt;30,"Heavy User",
IF(Append1[[#This Row],[total_eve_charge]]&gt;20,"Evening User",
IF(Append1[[#This Row],[total_night_charge]]&gt;10,"Night User","Low User")))</f>
        <v>Low User</v>
      </c>
    </row>
    <row r="3359" spans="1:27" hidden="1" x14ac:dyDescent="0.3">
      <c r="A3359">
        <v>2608</v>
      </c>
      <c r="B3359" s="1" t="s">
        <v>46</v>
      </c>
      <c r="C3359">
        <v>82</v>
      </c>
      <c r="D3359" s="1" t="s">
        <v>22</v>
      </c>
      <c r="E3359" s="1">
        <v>0</v>
      </c>
      <c r="F3359" s="1" t="s">
        <v>23</v>
      </c>
      <c r="G3359">
        <v>0</v>
      </c>
      <c r="H3359" t="str">
        <f>IF(Append1[[#This Row],[number_vmail_messages]]&lt;=10, "Low",
IF(Append1[[#This Row],[number_vmail_messages]]&lt;=25, "Medium", "High"))</f>
        <v>Low</v>
      </c>
      <c r="I3359">
        <v>135.4</v>
      </c>
      <c r="J3359">
        <v>102</v>
      </c>
      <c r="K3359">
        <v>23.02</v>
      </c>
      <c r="L3359">
        <v>237.1</v>
      </c>
      <c r="M3359">
        <v>122</v>
      </c>
      <c r="N3359">
        <v>20.149999999999999</v>
      </c>
      <c r="O3359">
        <v>118.3</v>
      </c>
      <c r="P3359">
        <v>91</v>
      </c>
      <c r="Q3359">
        <v>5.32</v>
      </c>
      <c r="R3359">
        <v>17.5</v>
      </c>
      <c r="S3359">
        <v>4</v>
      </c>
      <c r="T3359">
        <v>4.7300000000000004</v>
      </c>
      <c r="U3359" t="str">
        <f>IF(Append1[[#This Row],[total_intl_charge]] &lt;= MEDIAN(Append1[total_intl_charge]), "Low", "High")</f>
        <v>High</v>
      </c>
      <c r="V3359">
        <v>0</v>
      </c>
      <c r="W3359" t="s">
        <v>23</v>
      </c>
      <c r="X3359" s="1" t="s">
        <v>23</v>
      </c>
      <c r="Y3359">
        <f>IF(Append1[[#This Row],[churn]]="yes", 1,0)</f>
        <v>0</v>
      </c>
      <c r="Z3359" t="str">
        <f>IF(Append1[[#This Row],[total_eve_charge]]&lt;=15,"Low",
IF(Append1[[#This Row],[total_eve_charge]]&lt;=19,"Medium","High"))</f>
        <v>High</v>
      </c>
      <c r="AA3359" s="1" t="str">
        <f>IF(Append1[[#This Row],[total_day_charge]]&gt;30,"Heavy User",
IF(Append1[[#This Row],[total_eve_charge]]&gt;20,"Evening User",
IF(Append1[[#This Row],[total_night_charge]]&gt;10,"Night User","Low User")))</f>
        <v>Evening User</v>
      </c>
    </row>
    <row r="3360" spans="1:27" hidden="1" x14ac:dyDescent="0.3">
      <c r="A3360">
        <v>2609</v>
      </c>
      <c r="B3360" s="1" t="s">
        <v>44</v>
      </c>
      <c r="C3360">
        <v>204</v>
      </c>
      <c r="D3360" s="1" t="s">
        <v>22</v>
      </c>
      <c r="E3360" s="1">
        <v>0</v>
      </c>
      <c r="F3360" s="1" t="s">
        <v>23</v>
      </c>
      <c r="G3360">
        <v>0</v>
      </c>
      <c r="H3360" t="str">
        <f>IF(Append1[[#This Row],[number_vmail_messages]]&lt;=10, "Low",
IF(Append1[[#This Row],[number_vmail_messages]]&lt;=25, "Medium", "High"))</f>
        <v>Low</v>
      </c>
      <c r="I3360">
        <v>174.3</v>
      </c>
      <c r="J3360">
        <v>85</v>
      </c>
      <c r="K3360">
        <v>29.63</v>
      </c>
      <c r="L3360">
        <v>254.1</v>
      </c>
      <c r="M3360">
        <v>95</v>
      </c>
      <c r="N3360">
        <v>21.6</v>
      </c>
      <c r="O3360">
        <v>176.4</v>
      </c>
      <c r="P3360">
        <v>96</v>
      </c>
      <c r="Q3360">
        <v>7.94</v>
      </c>
      <c r="R3360">
        <v>5.9</v>
      </c>
      <c r="S3360">
        <v>3</v>
      </c>
      <c r="T3360">
        <v>1.59</v>
      </c>
      <c r="U3360" t="str">
        <f>IF(Append1[[#This Row],[total_intl_charge]] &lt;= MEDIAN(Append1[total_intl_charge]), "Low", "High")</f>
        <v>Low</v>
      </c>
      <c r="V3360">
        <v>6</v>
      </c>
      <c r="W3360" t="s">
        <v>23</v>
      </c>
      <c r="X3360" s="1" t="s">
        <v>23</v>
      </c>
      <c r="Y3360">
        <f>IF(Append1[[#This Row],[churn]]="yes", 1,0)</f>
        <v>0</v>
      </c>
      <c r="Z3360" t="str">
        <f>IF(Append1[[#This Row],[total_eve_charge]]&lt;=15,"Low",
IF(Append1[[#This Row],[total_eve_charge]]&lt;=19,"Medium","High"))</f>
        <v>High</v>
      </c>
      <c r="AA3360" s="1" t="str">
        <f>IF(Append1[[#This Row],[total_day_charge]]&gt;30,"Heavy User",
IF(Append1[[#This Row],[total_eve_charge]]&gt;20,"Evening User",
IF(Append1[[#This Row],[total_night_charge]]&gt;10,"Night User","Low User")))</f>
        <v>Evening User</v>
      </c>
    </row>
    <row r="3361" spans="1:27" hidden="1" x14ac:dyDescent="0.3">
      <c r="A3361">
        <v>2610</v>
      </c>
      <c r="B3361" s="1" t="s">
        <v>59</v>
      </c>
      <c r="C3361">
        <v>130</v>
      </c>
      <c r="D3361" s="1" t="s">
        <v>26</v>
      </c>
      <c r="E3361" s="1">
        <v>0</v>
      </c>
      <c r="F3361" s="1" t="s">
        <v>23</v>
      </c>
      <c r="G3361">
        <v>0</v>
      </c>
      <c r="H3361" t="str">
        <f>IF(Append1[[#This Row],[number_vmail_messages]]&lt;=10, "Low",
IF(Append1[[#This Row],[number_vmail_messages]]&lt;=25, "Medium", "High"))</f>
        <v>Low</v>
      </c>
      <c r="I3361">
        <v>203.9</v>
      </c>
      <c r="J3361">
        <v>63</v>
      </c>
      <c r="K3361">
        <v>34.659999999999997</v>
      </c>
      <c r="L3361">
        <v>191.8</v>
      </c>
      <c r="M3361">
        <v>93</v>
      </c>
      <c r="N3361">
        <v>16.3</v>
      </c>
      <c r="O3361">
        <v>132.5</v>
      </c>
      <c r="P3361">
        <v>125</v>
      </c>
      <c r="Q3361">
        <v>5.96</v>
      </c>
      <c r="R3361">
        <v>12.1</v>
      </c>
      <c r="S3361">
        <v>4</v>
      </c>
      <c r="T3361">
        <v>3.27</v>
      </c>
      <c r="U3361" t="str">
        <f>IF(Append1[[#This Row],[total_intl_charge]] &lt;= MEDIAN(Append1[total_intl_charge]), "Low", "High")</f>
        <v>High</v>
      </c>
      <c r="V3361">
        <v>3</v>
      </c>
      <c r="W3361" t="s">
        <v>23</v>
      </c>
      <c r="X3361" s="1" t="s">
        <v>23</v>
      </c>
      <c r="Y3361">
        <f>IF(Append1[[#This Row],[churn]]="yes", 1,0)</f>
        <v>0</v>
      </c>
      <c r="Z3361" t="str">
        <f>IF(Append1[[#This Row],[total_eve_charge]]&lt;=15,"Low",
IF(Append1[[#This Row],[total_eve_charge]]&lt;=19,"Medium","High"))</f>
        <v>Medium</v>
      </c>
      <c r="AA3361" s="1" t="str">
        <f>IF(Append1[[#This Row],[total_day_charge]]&gt;30,"Heavy User",
IF(Append1[[#This Row],[total_eve_charge]]&gt;20,"Evening User",
IF(Append1[[#This Row],[total_night_charge]]&gt;10,"Night User","Low User")))</f>
        <v>Heavy User</v>
      </c>
    </row>
    <row r="3362" spans="1:27" hidden="1" x14ac:dyDescent="0.3">
      <c r="A3362">
        <v>2611</v>
      </c>
      <c r="B3362" s="1" t="s">
        <v>43</v>
      </c>
      <c r="C3362">
        <v>174</v>
      </c>
      <c r="D3362" s="1" t="s">
        <v>26</v>
      </c>
      <c r="E3362" s="1">
        <v>0</v>
      </c>
      <c r="F3362" s="1" t="s">
        <v>23</v>
      </c>
      <c r="G3362">
        <v>0</v>
      </c>
      <c r="H3362" t="str">
        <f>IF(Append1[[#This Row],[number_vmail_messages]]&lt;=10, "Low",
IF(Append1[[#This Row],[number_vmail_messages]]&lt;=25, "Medium", "High"))</f>
        <v>Low</v>
      </c>
      <c r="I3362">
        <v>235.5</v>
      </c>
      <c r="J3362">
        <v>108</v>
      </c>
      <c r="K3362">
        <v>40.04</v>
      </c>
      <c r="L3362">
        <v>142.30000000000001</v>
      </c>
      <c r="M3362">
        <v>143</v>
      </c>
      <c r="N3362">
        <v>12.1</v>
      </c>
      <c r="O3362">
        <v>316.7</v>
      </c>
      <c r="P3362">
        <v>131</v>
      </c>
      <c r="Q3362">
        <v>14.25</v>
      </c>
      <c r="R3362">
        <v>12.5</v>
      </c>
      <c r="S3362">
        <v>5</v>
      </c>
      <c r="T3362">
        <v>3.38</v>
      </c>
      <c r="U3362" t="str">
        <f>IF(Append1[[#This Row],[total_intl_charge]] &lt;= MEDIAN(Append1[total_intl_charge]), "Low", "High")</f>
        <v>High</v>
      </c>
      <c r="V3362">
        <v>0</v>
      </c>
      <c r="W3362" t="s">
        <v>23</v>
      </c>
      <c r="X3362" s="1" t="s">
        <v>23</v>
      </c>
      <c r="Y3362">
        <f>IF(Append1[[#This Row],[churn]]="yes", 1,0)</f>
        <v>0</v>
      </c>
      <c r="Z3362" t="str">
        <f>IF(Append1[[#This Row],[total_eve_charge]]&lt;=15,"Low",
IF(Append1[[#This Row],[total_eve_charge]]&lt;=19,"Medium","High"))</f>
        <v>Low</v>
      </c>
      <c r="AA3362" s="1" t="str">
        <f>IF(Append1[[#This Row],[total_day_charge]]&gt;30,"Heavy User",
IF(Append1[[#This Row],[total_eve_charge]]&gt;20,"Evening User",
IF(Append1[[#This Row],[total_night_charge]]&gt;10,"Night User","Low User")))</f>
        <v>Heavy User</v>
      </c>
    </row>
    <row r="3363" spans="1:27" hidden="1" x14ac:dyDescent="0.3">
      <c r="A3363">
        <v>2612</v>
      </c>
      <c r="B3363" s="1" t="s">
        <v>68</v>
      </c>
      <c r="C3363">
        <v>129</v>
      </c>
      <c r="D3363" s="1" t="s">
        <v>22</v>
      </c>
      <c r="E3363" s="1">
        <v>0</v>
      </c>
      <c r="F3363" s="1" t="s">
        <v>23</v>
      </c>
      <c r="G3363">
        <v>0</v>
      </c>
      <c r="H3363" t="str">
        <f>IF(Append1[[#This Row],[number_vmail_messages]]&lt;=10, "Low",
IF(Append1[[#This Row],[number_vmail_messages]]&lt;=25, "Medium", "High"))</f>
        <v>Low</v>
      </c>
      <c r="I3363">
        <v>157</v>
      </c>
      <c r="J3363">
        <v>113</v>
      </c>
      <c r="K3363">
        <v>26.69</v>
      </c>
      <c r="L3363">
        <v>256.89999999999998</v>
      </c>
      <c r="M3363">
        <v>97</v>
      </c>
      <c r="N3363">
        <v>21.84</v>
      </c>
      <c r="O3363">
        <v>185.5</v>
      </c>
      <c r="P3363">
        <v>126</v>
      </c>
      <c r="Q3363">
        <v>8.35</v>
      </c>
      <c r="R3363">
        <v>12.1</v>
      </c>
      <c r="S3363">
        <v>2</v>
      </c>
      <c r="T3363">
        <v>3.27</v>
      </c>
      <c r="U3363" t="str">
        <f>IF(Append1[[#This Row],[total_intl_charge]] &lt;= MEDIAN(Append1[total_intl_charge]), "Low", "High")</f>
        <v>High</v>
      </c>
      <c r="V3363">
        <v>2</v>
      </c>
      <c r="W3363" t="s">
        <v>23</v>
      </c>
      <c r="X3363" s="1" t="s">
        <v>23</v>
      </c>
      <c r="Y3363">
        <f>IF(Append1[[#This Row],[churn]]="yes", 1,0)</f>
        <v>0</v>
      </c>
      <c r="Z3363" t="str">
        <f>IF(Append1[[#This Row],[total_eve_charge]]&lt;=15,"Low",
IF(Append1[[#This Row],[total_eve_charge]]&lt;=19,"Medium","High"))</f>
        <v>High</v>
      </c>
      <c r="AA3363" s="1" t="str">
        <f>IF(Append1[[#This Row],[total_day_charge]]&gt;30,"Heavy User",
IF(Append1[[#This Row],[total_eve_charge]]&gt;20,"Evening User",
IF(Append1[[#This Row],[total_night_charge]]&gt;10,"Night User","Low User")))</f>
        <v>Evening User</v>
      </c>
    </row>
    <row r="3364" spans="1:27" hidden="1" x14ac:dyDescent="0.3">
      <c r="A3364">
        <v>2613</v>
      </c>
      <c r="B3364" s="1" t="s">
        <v>59</v>
      </c>
      <c r="C3364">
        <v>190</v>
      </c>
      <c r="D3364" s="1" t="s">
        <v>22</v>
      </c>
      <c r="E3364" s="1">
        <v>1</v>
      </c>
      <c r="F3364" s="1" t="s">
        <v>23</v>
      </c>
      <c r="G3364">
        <v>0</v>
      </c>
      <c r="H3364" t="str">
        <f>IF(Append1[[#This Row],[number_vmail_messages]]&lt;=10, "Low",
IF(Append1[[#This Row],[number_vmail_messages]]&lt;=25, "Medium", "High"))</f>
        <v>Low</v>
      </c>
      <c r="I3364">
        <v>111.9</v>
      </c>
      <c r="J3364">
        <v>55</v>
      </c>
      <c r="K3364">
        <v>19.02</v>
      </c>
      <c r="L3364">
        <v>223</v>
      </c>
      <c r="M3364">
        <v>124</v>
      </c>
      <c r="N3364">
        <v>18.96</v>
      </c>
      <c r="O3364">
        <v>243.2</v>
      </c>
      <c r="P3364">
        <v>81</v>
      </c>
      <c r="Q3364">
        <v>10.94</v>
      </c>
      <c r="R3364">
        <v>10</v>
      </c>
      <c r="S3364">
        <v>7</v>
      </c>
      <c r="T3364">
        <v>2.7</v>
      </c>
      <c r="U3364" t="str">
        <f>IF(Append1[[#This Row],[total_intl_charge]] &lt;= MEDIAN(Append1[total_intl_charge]), "Low", "High")</f>
        <v>Low</v>
      </c>
      <c r="V3364">
        <v>3</v>
      </c>
      <c r="W3364" t="s">
        <v>23</v>
      </c>
      <c r="X3364" s="1" t="s">
        <v>24</v>
      </c>
      <c r="Y3364">
        <f>IF(Append1[[#This Row],[churn]]="yes", 1,0)</f>
        <v>0</v>
      </c>
      <c r="Z3364" t="str">
        <f>IF(Append1[[#This Row],[total_eve_charge]]&lt;=15,"Low",
IF(Append1[[#This Row],[total_eve_charge]]&lt;=19,"Medium","High"))</f>
        <v>Medium</v>
      </c>
      <c r="AA3364" s="1" t="str">
        <f>IF(Append1[[#This Row],[total_day_charge]]&gt;30,"Heavy User",
IF(Append1[[#This Row],[total_eve_charge]]&gt;20,"Evening User",
IF(Append1[[#This Row],[total_night_charge]]&gt;10,"Night User","Low User")))</f>
        <v>Night User</v>
      </c>
    </row>
    <row r="3365" spans="1:27" hidden="1" x14ac:dyDescent="0.3">
      <c r="A3365">
        <v>2614</v>
      </c>
      <c r="B3365" s="1" t="s">
        <v>44</v>
      </c>
      <c r="C3365">
        <v>54</v>
      </c>
      <c r="D3365" s="1" t="s">
        <v>26</v>
      </c>
      <c r="E3365" s="1">
        <v>1</v>
      </c>
      <c r="F3365" s="1" t="s">
        <v>23</v>
      </c>
      <c r="G3365">
        <v>0</v>
      </c>
      <c r="H3365" t="str">
        <f>IF(Append1[[#This Row],[number_vmail_messages]]&lt;=10, "Low",
IF(Append1[[#This Row],[number_vmail_messages]]&lt;=25, "Medium", "High"))</f>
        <v>Low</v>
      </c>
      <c r="I3365">
        <v>236.3</v>
      </c>
      <c r="J3365">
        <v>91</v>
      </c>
      <c r="K3365">
        <v>40.17</v>
      </c>
      <c r="L3365">
        <v>152.80000000000001</v>
      </c>
      <c r="M3365">
        <v>130</v>
      </c>
      <c r="N3365">
        <v>12.99</v>
      </c>
      <c r="O3365">
        <v>160.30000000000001</v>
      </c>
      <c r="P3365">
        <v>98</v>
      </c>
      <c r="Q3365">
        <v>7.21</v>
      </c>
      <c r="R3365">
        <v>11.2</v>
      </c>
      <c r="S3365">
        <v>8</v>
      </c>
      <c r="T3365">
        <v>3.02</v>
      </c>
      <c r="U3365" t="str">
        <f>IF(Append1[[#This Row],[total_intl_charge]] &lt;= MEDIAN(Append1[total_intl_charge]), "Low", "High")</f>
        <v>High</v>
      </c>
      <c r="V3365">
        <v>3</v>
      </c>
      <c r="W3365" t="s">
        <v>23</v>
      </c>
      <c r="X3365" s="1" t="s">
        <v>24</v>
      </c>
      <c r="Y3365">
        <f>IF(Append1[[#This Row],[churn]]="yes", 1,0)</f>
        <v>0</v>
      </c>
      <c r="Z3365" t="str">
        <f>IF(Append1[[#This Row],[total_eve_charge]]&lt;=15,"Low",
IF(Append1[[#This Row],[total_eve_charge]]&lt;=19,"Medium","High"))</f>
        <v>Low</v>
      </c>
      <c r="AA3365" s="1" t="str">
        <f>IF(Append1[[#This Row],[total_day_charge]]&gt;30,"Heavy User",
IF(Append1[[#This Row],[total_eve_charge]]&gt;20,"Evening User",
IF(Append1[[#This Row],[total_night_charge]]&gt;10,"Night User","Low User")))</f>
        <v>Heavy User</v>
      </c>
    </row>
    <row r="3366" spans="1:27" hidden="1" x14ac:dyDescent="0.3">
      <c r="A3366">
        <v>2615</v>
      </c>
      <c r="B3366" s="1" t="s">
        <v>62</v>
      </c>
      <c r="C3366">
        <v>78</v>
      </c>
      <c r="D3366" s="1" t="s">
        <v>32</v>
      </c>
      <c r="E3366" s="1">
        <v>0</v>
      </c>
      <c r="F3366" s="1" t="s">
        <v>23</v>
      </c>
      <c r="G3366">
        <v>0</v>
      </c>
      <c r="H3366" t="str">
        <f>IF(Append1[[#This Row],[number_vmail_messages]]&lt;=10, "Low",
IF(Append1[[#This Row],[number_vmail_messages]]&lt;=25, "Medium", "High"))</f>
        <v>Low</v>
      </c>
      <c r="I3366">
        <v>163.6</v>
      </c>
      <c r="J3366">
        <v>88</v>
      </c>
      <c r="K3366">
        <v>27.81</v>
      </c>
      <c r="L3366">
        <v>283.39999999999998</v>
      </c>
      <c r="M3366">
        <v>93</v>
      </c>
      <c r="N3366">
        <v>24.09</v>
      </c>
      <c r="O3366">
        <v>262.10000000000002</v>
      </c>
      <c r="P3366">
        <v>108</v>
      </c>
      <c r="Q3366">
        <v>11.79</v>
      </c>
      <c r="R3366">
        <v>8.6</v>
      </c>
      <c r="S3366">
        <v>9</v>
      </c>
      <c r="T3366">
        <v>2.3199999999999998</v>
      </c>
      <c r="U3366" t="str">
        <f>IF(Append1[[#This Row],[total_intl_charge]] &lt;= MEDIAN(Append1[total_intl_charge]), "Low", "High")</f>
        <v>Low</v>
      </c>
      <c r="V3366">
        <v>0</v>
      </c>
      <c r="W3366" t="s">
        <v>23</v>
      </c>
      <c r="X3366" s="1" t="s">
        <v>23</v>
      </c>
      <c r="Y3366">
        <f>IF(Append1[[#This Row],[churn]]="yes", 1,0)</f>
        <v>0</v>
      </c>
      <c r="Z3366" t="str">
        <f>IF(Append1[[#This Row],[total_eve_charge]]&lt;=15,"Low",
IF(Append1[[#This Row],[total_eve_charge]]&lt;=19,"Medium","High"))</f>
        <v>High</v>
      </c>
      <c r="AA3366" s="1" t="str">
        <f>IF(Append1[[#This Row],[total_day_charge]]&gt;30,"Heavy User",
IF(Append1[[#This Row],[total_eve_charge]]&gt;20,"Evening User",
IF(Append1[[#This Row],[total_night_charge]]&gt;10,"Night User","Low User")))</f>
        <v>Evening User</v>
      </c>
    </row>
    <row r="3367" spans="1:27" x14ac:dyDescent="0.3">
      <c r="A3367">
        <v>2616</v>
      </c>
      <c r="B3367" s="1" t="s">
        <v>41</v>
      </c>
      <c r="C3367">
        <v>100</v>
      </c>
      <c r="D3367" s="1" t="s">
        <v>22</v>
      </c>
      <c r="E3367" s="1">
        <v>0</v>
      </c>
      <c r="F3367" s="1" t="s">
        <v>24</v>
      </c>
      <c r="G3367">
        <v>29</v>
      </c>
      <c r="H3367" t="str">
        <f>IF(Append1[[#This Row],[number_vmail_messages]]&lt;=10, "Low",
IF(Append1[[#This Row],[number_vmail_messages]]&lt;=25, "Medium", "High"))</f>
        <v>High</v>
      </c>
      <c r="I3367">
        <v>213.6</v>
      </c>
      <c r="J3367">
        <v>127</v>
      </c>
      <c r="K3367">
        <v>36.31</v>
      </c>
      <c r="L3367">
        <v>175.9</v>
      </c>
      <c r="M3367">
        <v>82</v>
      </c>
      <c r="N3367">
        <v>14.95</v>
      </c>
      <c r="O3367">
        <v>207.2</v>
      </c>
      <c r="P3367">
        <v>100</v>
      </c>
      <c r="Q3367">
        <v>9.32</v>
      </c>
      <c r="R3367">
        <v>8.9</v>
      </c>
      <c r="S3367">
        <v>3</v>
      </c>
      <c r="T3367">
        <v>2.4</v>
      </c>
      <c r="U3367" t="str">
        <f>IF(Append1[[#This Row],[total_intl_charge]] &lt;= MEDIAN(Append1[total_intl_charge]), "Low", "High")</f>
        <v>Low</v>
      </c>
      <c r="V3367">
        <v>1</v>
      </c>
      <c r="W3367" t="s">
        <v>23</v>
      </c>
      <c r="X3367" s="1" t="s">
        <v>23</v>
      </c>
      <c r="Y3367">
        <f>IF(Append1[[#This Row],[churn]]="yes", 1,0)</f>
        <v>0</v>
      </c>
      <c r="Z3367" t="str">
        <f>IF(Append1[[#This Row],[total_eve_charge]]&lt;=15,"Low",
IF(Append1[[#This Row],[total_eve_charge]]&lt;=19,"Medium","High"))</f>
        <v>Low</v>
      </c>
      <c r="AA3367" s="1" t="str">
        <f>IF(Append1[[#This Row],[total_day_charge]]&gt;30,"Heavy User",
IF(Append1[[#This Row],[total_eve_charge]]&gt;20,"Evening User",
IF(Append1[[#This Row],[total_night_charge]]&gt;10,"Night User","Low User")))</f>
        <v>Heavy User</v>
      </c>
    </row>
    <row r="3368" spans="1:27" x14ac:dyDescent="0.3">
      <c r="A3368">
        <v>2617</v>
      </c>
      <c r="B3368" s="1" t="s">
        <v>71</v>
      </c>
      <c r="C3368">
        <v>70</v>
      </c>
      <c r="D3368" s="1" t="s">
        <v>26</v>
      </c>
      <c r="E3368" s="1">
        <v>0</v>
      </c>
      <c r="F3368" s="1" t="s">
        <v>24</v>
      </c>
      <c r="G3368">
        <v>30</v>
      </c>
      <c r="H3368" t="str">
        <f>IF(Append1[[#This Row],[number_vmail_messages]]&lt;=10, "Low",
IF(Append1[[#This Row],[number_vmail_messages]]&lt;=25, "Medium", "High"))</f>
        <v>High</v>
      </c>
      <c r="I3368">
        <v>143.4</v>
      </c>
      <c r="J3368">
        <v>72</v>
      </c>
      <c r="K3368">
        <v>24.38</v>
      </c>
      <c r="L3368">
        <v>170</v>
      </c>
      <c r="M3368">
        <v>92</v>
      </c>
      <c r="N3368">
        <v>14.45</v>
      </c>
      <c r="O3368">
        <v>127.9</v>
      </c>
      <c r="P3368">
        <v>68</v>
      </c>
      <c r="Q3368">
        <v>5.76</v>
      </c>
      <c r="R3368">
        <v>9.4</v>
      </c>
      <c r="S3368">
        <v>4</v>
      </c>
      <c r="T3368">
        <v>2.54</v>
      </c>
      <c r="U3368" t="str">
        <f>IF(Append1[[#This Row],[total_intl_charge]] &lt;= MEDIAN(Append1[total_intl_charge]), "Low", "High")</f>
        <v>Low</v>
      </c>
      <c r="V3368">
        <v>3</v>
      </c>
      <c r="W3368" t="s">
        <v>23</v>
      </c>
      <c r="X3368" s="1" t="s">
        <v>23</v>
      </c>
      <c r="Y3368">
        <f>IF(Append1[[#This Row],[churn]]="yes", 1,0)</f>
        <v>0</v>
      </c>
      <c r="Z3368" t="str">
        <f>IF(Append1[[#This Row],[total_eve_charge]]&lt;=15,"Low",
IF(Append1[[#This Row],[total_eve_charge]]&lt;=19,"Medium","High"))</f>
        <v>Low</v>
      </c>
      <c r="AA3368" s="1" t="str">
        <f>IF(Append1[[#This Row],[total_day_charge]]&gt;30,"Heavy User",
IF(Append1[[#This Row],[total_eve_charge]]&gt;20,"Evening User",
IF(Append1[[#This Row],[total_night_charge]]&gt;10,"Night User","Low User")))</f>
        <v>Low User</v>
      </c>
    </row>
    <row r="3369" spans="1:27" hidden="1" x14ac:dyDescent="0.3">
      <c r="A3369">
        <v>2618</v>
      </c>
      <c r="B3369" s="1" t="s">
        <v>56</v>
      </c>
      <c r="C3369">
        <v>117</v>
      </c>
      <c r="D3369" s="1" t="s">
        <v>32</v>
      </c>
      <c r="E3369" s="1">
        <v>0</v>
      </c>
      <c r="F3369" s="1" t="s">
        <v>23</v>
      </c>
      <c r="G3369">
        <v>0</v>
      </c>
      <c r="H3369" t="str">
        <f>IF(Append1[[#This Row],[number_vmail_messages]]&lt;=10, "Low",
IF(Append1[[#This Row],[number_vmail_messages]]&lt;=25, "Medium", "High"))</f>
        <v>Low</v>
      </c>
      <c r="I3369">
        <v>97.1</v>
      </c>
      <c r="J3369">
        <v>98</v>
      </c>
      <c r="K3369">
        <v>16.510000000000002</v>
      </c>
      <c r="L3369">
        <v>228</v>
      </c>
      <c r="M3369">
        <v>131</v>
      </c>
      <c r="N3369">
        <v>19.38</v>
      </c>
      <c r="O3369">
        <v>240</v>
      </c>
      <c r="P3369">
        <v>111</v>
      </c>
      <c r="Q3369">
        <v>10.8</v>
      </c>
      <c r="R3369">
        <v>10.6</v>
      </c>
      <c r="S3369">
        <v>3</v>
      </c>
      <c r="T3369">
        <v>2.86</v>
      </c>
      <c r="U3369" t="str">
        <f>IF(Append1[[#This Row],[total_intl_charge]] &lt;= MEDIAN(Append1[total_intl_charge]), "Low", "High")</f>
        <v>High</v>
      </c>
      <c r="V3369">
        <v>1</v>
      </c>
      <c r="W3369" t="s">
        <v>23</v>
      </c>
      <c r="X3369" s="1" t="s">
        <v>23</v>
      </c>
      <c r="Y3369">
        <f>IF(Append1[[#This Row],[churn]]="yes", 1,0)</f>
        <v>0</v>
      </c>
      <c r="Z3369" t="str">
        <f>IF(Append1[[#This Row],[total_eve_charge]]&lt;=15,"Low",
IF(Append1[[#This Row],[total_eve_charge]]&lt;=19,"Medium","High"))</f>
        <v>High</v>
      </c>
      <c r="AA3369" s="1" t="str">
        <f>IF(Append1[[#This Row],[total_day_charge]]&gt;30,"Heavy User",
IF(Append1[[#This Row],[total_eve_charge]]&gt;20,"Evening User",
IF(Append1[[#This Row],[total_night_charge]]&gt;10,"Night User","Low User")))</f>
        <v>Night User</v>
      </c>
    </row>
    <row r="3370" spans="1:27" hidden="1" x14ac:dyDescent="0.3">
      <c r="A3370">
        <v>2619</v>
      </c>
      <c r="B3370" s="1" t="s">
        <v>59</v>
      </c>
      <c r="C3370">
        <v>68</v>
      </c>
      <c r="D3370" s="1" t="s">
        <v>22</v>
      </c>
      <c r="E3370" s="1">
        <v>0</v>
      </c>
      <c r="F3370" s="1" t="s">
        <v>23</v>
      </c>
      <c r="G3370">
        <v>0</v>
      </c>
      <c r="H3370" t="str">
        <f>IF(Append1[[#This Row],[number_vmail_messages]]&lt;=10, "Low",
IF(Append1[[#This Row],[number_vmail_messages]]&lt;=25, "Medium", "High"))</f>
        <v>Low</v>
      </c>
      <c r="I3370">
        <v>94.1</v>
      </c>
      <c r="J3370">
        <v>93</v>
      </c>
      <c r="K3370">
        <v>16</v>
      </c>
      <c r="L3370">
        <v>147.6</v>
      </c>
      <c r="M3370">
        <v>80</v>
      </c>
      <c r="N3370">
        <v>12.55</v>
      </c>
      <c r="O3370">
        <v>213.5</v>
      </c>
      <c r="P3370">
        <v>85</v>
      </c>
      <c r="Q3370">
        <v>9.61</v>
      </c>
      <c r="R3370">
        <v>10.1</v>
      </c>
      <c r="S3370">
        <v>2</v>
      </c>
      <c r="T3370">
        <v>2.73</v>
      </c>
      <c r="U3370" t="str">
        <f>IF(Append1[[#This Row],[total_intl_charge]] &lt;= MEDIAN(Append1[total_intl_charge]), "Low", "High")</f>
        <v>Low</v>
      </c>
      <c r="V3370">
        <v>0</v>
      </c>
      <c r="W3370" t="s">
        <v>23</v>
      </c>
      <c r="X3370" s="1" t="s">
        <v>23</v>
      </c>
      <c r="Y3370">
        <f>IF(Append1[[#This Row],[churn]]="yes", 1,0)</f>
        <v>0</v>
      </c>
      <c r="Z3370" t="str">
        <f>IF(Append1[[#This Row],[total_eve_charge]]&lt;=15,"Low",
IF(Append1[[#This Row],[total_eve_charge]]&lt;=19,"Medium","High"))</f>
        <v>Low</v>
      </c>
      <c r="AA3370" s="1" t="str">
        <f>IF(Append1[[#This Row],[total_day_charge]]&gt;30,"Heavy User",
IF(Append1[[#This Row],[total_eve_charge]]&gt;20,"Evening User",
IF(Append1[[#This Row],[total_night_charge]]&gt;10,"Night User","Low User")))</f>
        <v>Low User</v>
      </c>
    </row>
    <row r="3371" spans="1:27" hidden="1" x14ac:dyDescent="0.3">
      <c r="A3371">
        <v>2620</v>
      </c>
      <c r="B3371" s="1" t="s">
        <v>62</v>
      </c>
      <c r="C3371">
        <v>27</v>
      </c>
      <c r="D3371" s="1" t="s">
        <v>26</v>
      </c>
      <c r="E3371" s="1">
        <v>0</v>
      </c>
      <c r="F3371" s="1" t="s">
        <v>23</v>
      </c>
      <c r="G3371">
        <v>0</v>
      </c>
      <c r="H3371" t="str">
        <f>IF(Append1[[#This Row],[number_vmail_messages]]&lt;=10, "Low",
IF(Append1[[#This Row],[number_vmail_messages]]&lt;=25, "Medium", "High"))</f>
        <v>Low</v>
      </c>
      <c r="I3371">
        <v>226.3</v>
      </c>
      <c r="J3371">
        <v>95</v>
      </c>
      <c r="K3371">
        <v>38.47</v>
      </c>
      <c r="L3371">
        <v>274.3</v>
      </c>
      <c r="M3371">
        <v>109</v>
      </c>
      <c r="N3371">
        <v>23.32</v>
      </c>
      <c r="O3371">
        <v>242.7</v>
      </c>
      <c r="P3371">
        <v>119</v>
      </c>
      <c r="Q3371">
        <v>10.92</v>
      </c>
      <c r="R3371">
        <v>8.1999999999999993</v>
      </c>
      <c r="S3371">
        <v>3</v>
      </c>
      <c r="T3371">
        <v>2.21</v>
      </c>
      <c r="U3371" t="str">
        <f>IF(Append1[[#This Row],[total_intl_charge]] &lt;= MEDIAN(Append1[total_intl_charge]), "Low", "High")</f>
        <v>Low</v>
      </c>
      <c r="V3371">
        <v>2</v>
      </c>
      <c r="W3371" t="s">
        <v>24</v>
      </c>
      <c r="X3371" s="1" t="s">
        <v>23</v>
      </c>
      <c r="Y3371">
        <f>IF(Append1[[#This Row],[churn]]="yes", 1,0)</f>
        <v>1</v>
      </c>
      <c r="Z3371" t="str">
        <f>IF(Append1[[#This Row],[total_eve_charge]]&lt;=15,"Low",
IF(Append1[[#This Row],[total_eve_charge]]&lt;=19,"Medium","High"))</f>
        <v>High</v>
      </c>
      <c r="AA3371" s="1" t="str">
        <f>IF(Append1[[#This Row],[total_day_charge]]&gt;30,"Heavy User",
IF(Append1[[#This Row],[total_eve_charge]]&gt;20,"Evening User",
IF(Append1[[#This Row],[total_night_charge]]&gt;10,"Night User","Low User")))</f>
        <v>Heavy User</v>
      </c>
    </row>
    <row r="3372" spans="1:27" x14ac:dyDescent="0.3">
      <c r="A3372">
        <v>2621</v>
      </c>
      <c r="B3372" s="1" t="s">
        <v>25</v>
      </c>
      <c r="C3372">
        <v>181</v>
      </c>
      <c r="D3372" s="1" t="s">
        <v>22</v>
      </c>
      <c r="E3372" s="1">
        <v>0</v>
      </c>
      <c r="F3372" s="1" t="s">
        <v>24</v>
      </c>
      <c r="G3372">
        <v>27</v>
      </c>
      <c r="H3372" t="str">
        <f>IF(Append1[[#This Row],[number_vmail_messages]]&lt;=10, "Low",
IF(Append1[[#This Row],[number_vmail_messages]]&lt;=25, "Medium", "High"))</f>
        <v>High</v>
      </c>
      <c r="I3372">
        <v>190.3</v>
      </c>
      <c r="J3372">
        <v>93</v>
      </c>
      <c r="K3372">
        <v>32.35</v>
      </c>
      <c r="L3372">
        <v>249</v>
      </c>
      <c r="M3372">
        <v>127</v>
      </c>
      <c r="N3372">
        <v>21.17</v>
      </c>
      <c r="O3372">
        <v>215.7</v>
      </c>
      <c r="P3372">
        <v>82</v>
      </c>
      <c r="Q3372">
        <v>9.7100000000000009</v>
      </c>
      <c r="R3372">
        <v>10.6</v>
      </c>
      <c r="S3372">
        <v>4</v>
      </c>
      <c r="T3372">
        <v>2.86</v>
      </c>
      <c r="U3372" t="str">
        <f>IF(Append1[[#This Row],[total_intl_charge]] &lt;= MEDIAN(Append1[total_intl_charge]), "Low", "High")</f>
        <v>High</v>
      </c>
      <c r="V3372">
        <v>1</v>
      </c>
      <c r="W3372" t="s">
        <v>23</v>
      </c>
      <c r="X3372" s="1" t="s">
        <v>23</v>
      </c>
      <c r="Y3372">
        <f>IF(Append1[[#This Row],[churn]]="yes", 1,0)</f>
        <v>0</v>
      </c>
      <c r="Z3372" t="str">
        <f>IF(Append1[[#This Row],[total_eve_charge]]&lt;=15,"Low",
IF(Append1[[#This Row],[total_eve_charge]]&lt;=19,"Medium","High"))</f>
        <v>High</v>
      </c>
      <c r="AA3372" s="1" t="str">
        <f>IF(Append1[[#This Row],[total_day_charge]]&gt;30,"Heavy User",
IF(Append1[[#This Row],[total_eve_charge]]&gt;20,"Evening User",
IF(Append1[[#This Row],[total_night_charge]]&gt;10,"Night User","Low User")))</f>
        <v>Heavy User</v>
      </c>
    </row>
    <row r="3373" spans="1:27" hidden="1" x14ac:dyDescent="0.3">
      <c r="A3373">
        <v>2622</v>
      </c>
      <c r="B3373" s="1" t="s">
        <v>65</v>
      </c>
      <c r="C3373">
        <v>112</v>
      </c>
      <c r="D3373" s="1" t="s">
        <v>22</v>
      </c>
      <c r="E3373" s="1">
        <v>0</v>
      </c>
      <c r="F3373" s="1" t="s">
        <v>23</v>
      </c>
      <c r="G3373">
        <v>0</v>
      </c>
      <c r="H3373" t="str">
        <f>IF(Append1[[#This Row],[number_vmail_messages]]&lt;=10, "Low",
IF(Append1[[#This Row],[number_vmail_messages]]&lt;=25, "Medium", "High"))</f>
        <v>Low</v>
      </c>
      <c r="I3373">
        <v>185.4</v>
      </c>
      <c r="J3373">
        <v>114</v>
      </c>
      <c r="K3373">
        <v>31.52</v>
      </c>
      <c r="L3373">
        <v>191.4</v>
      </c>
      <c r="M3373">
        <v>119</v>
      </c>
      <c r="N3373">
        <v>16.27</v>
      </c>
      <c r="O3373">
        <v>144</v>
      </c>
      <c r="P3373">
        <v>78</v>
      </c>
      <c r="Q3373">
        <v>6.48</v>
      </c>
      <c r="R3373">
        <v>10</v>
      </c>
      <c r="S3373">
        <v>11</v>
      </c>
      <c r="T3373">
        <v>2.7</v>
      </c>
      <c r="U3373" t="str">
        <f>IF(Append1[[#This Row],[total_intl_charge]] &lt;= MEDIAN(Append1[total_intl_charge]), "Low", "High")</f>
        <v>Low</v>
      </c>
      <c r="V3373">
        <v>2</v>
      </c>
      <c r="W3373" t="s">
        <v>23</v>
      </c>
      <c r="X3373" s="1" t="s">
        <v>23</v>
      </c>
      <c r="Y3373">
        <f>IF(Append1[[#This Row],[churn]]="yes", 1,0)</f>
        <v>0</v>
      </c>
      <c r="Z3373" t="str">
        <f>IF(Append1[[#This Row],[total_eve_charge]]&lt;=15,"Low",
IF(Append1[[#This Row],[total_eve_charge]]&lt;=19,"Medium","High"))</f>
        <v>Medium</v>
      </c>
      <c r="AA3373" s="1" t="str">
        <f>IF(Append1[[#This Row],[total_day_charge]]&gt;30,"Heavy User",
IF(Append1[[#This Row],[total_eve_charge]]&gt;20,"Evening User",
IF(Append1[[#This Row],[total_night_charge]]&gt;10,"Night User","Low User")))</f>
        <v>Heavy User</v>
      </c>
    </row>
    <row r="3374" spans="1:27" hidden="1" x14ac:dyDescent="0.3">
      <c r="A3374">
        <v>2623</v>
      </c>
      <c r="B3374" s="1" t="s">
        <v>33</v>
      </c>
      <c r="C3374">
        <v>93</v>
      </c>
      <c r="D3374" s="1" t="s">
        <v>22</v>
      </c>
      <c r="E3374" s="1">
        <v>0</v>
      </c>
      <c r="F3374" s="1" t="s">
        <v>23</v>
      </c>
      <c r="G3374">
        <v>0</v>
      </c>
      <c r="H3374" t="str">
        <f>IF(Append1[[#This Row],[number_vmail_messages]]&lt;=10, "Low",
IF(Append1[[#This Row],[number_vmail_messages]]&lt;=25, "Medium", "High"))</f>
        <v>Low</v>
      </c>
      <c r="I3374">
        <v>179.5</v>
      </c>
      <c r="J3374">
        <v>121</v>
      </c>
      <c r="K3374">
        <v>30.52</v>
      </c>
      <c r="L3374">
        <v>191.9</v>
      </c>
      <c r="M3374">
        <v>131</v>
      </c>
      <c r="N3374">
        <v>16.309999999999999</v>
      </c>
      <c r="O3374">
        <v>165.5</v>
      </c>
      <c r="P3374">
        <v>125</v>
      </c>
      <c r="Q3374">
        <v>7.45</v>
      </c>
      <c r="R3374">
        <v>12</v>
      </c>
      <c r="S3374">
        <v>4</v>
      </c>
      <c r="T3374">
        <v>3.24</v>
      </c>
      <c r="U3374" t="str">
        <f>IF(Append1[[#This Row],[total_intl_charge]] &lt;= MEDIAN(Append1[total_intl_charge]), "Low", "High")</f>
        <v>High</v>
      </c>
      <c r="V3374">
        <v>0</v>
      </c>
      <c r="W3374" t="s">
        <v>23</v>
      </c>
      <c r="X3374" s="1" t="s">
        <v>23</v>
      </c>
      <c r="Y3374">
        <f>IF(Append1[[#This Row],[churn]]="yes", 1,0)</f>
        <v>0</v>
      </c>
      <c r="Z3374" t="str">
        <f>IF(Append1[[#This Row],[total_eve_charge]]&lt;=15,"Low",
IF(Append1[[#This Row],[total_eve_charge]]&lt;=19,"Medium","High"))</f>
        <v>Medium</v>
      </c>
      <c r="AA3374" s="1" t="str">
        <f>IF(Append1[[#This Row],[total_day_charge]]&gt;30,"Heavy User",
IF(Append1[[#This Row],[total_eve_charge]]&gt;20,"Evening User",
IF(Append1[[#This Row],[total_night_charge]]&gt;10,"Night User","Low User")))</f>
        <v>Heavy User</v>
      </c>
    </row>
    <row r="3375" spans="1:27" hidden="1" x14ac:dyDescent="0.3">
      <c r="A3375">
        <v>2624</v>
      </c>
      <c r="B3375" s="1" t="s">
        <v>54</v>
      </c>
      <c r="C3375">
        <v>102</v>
      </c>
      <c r="D3375" s="1" t="s">
        <v>32</v>
      </c>
      <c r="E3375" s="1">
        <v>0</v>
      </c>
      <c r="F3375" s="1" t="s">
        <v>23</v>
      </c>
      <c r="G3375">
        <v>0</v>
      </c>
      <c r="H3375" t="str">
        <f>IF(Append1[[#This Row],[number_vmail_messages]]&lt;=10, "Low",
IF(Append1[[#This Row],[number_vmail_messages]]&lt;=25, "Medium", "High"))</f>
        <v>Low</v>
      </c>
      <c r="I3375">
        <v>158</v>
      </c>
      <c r="J3375">
        <v>94</v>
      </c>
      <c r="K3375">
        <v>26.86</v>
      </c>
      <c r="L3375">
        <v>207.9</v>
      </c>
      <c r="M3375">
        <v>100</v>
      </c>
      <c r="N3375">
        <v>17.670000000000002</v>
      </c>
      <c r="O3375">
        <v>190.4</v>
      </c>
      <c r="P3375">
        <v>120</v>
      </c>
      <c r="Q3375">
        <v>8.57</v>
      </c>
      <c r="R3375">
        <v>10.1</v>
      </c>
      <c r="S3375">
        <v>10</v>
      </c>
      <c r="T3375">
        <v>2.73</v>
      </c>
      <c r="U3375" t="str">
        <f>IF(Append1[[#This Row],[total_intl_charge]] &lt;= MEDIAN(Append1[total_intl_charge]), "Low", "High")</f>
        <v>Low</v>
      </c>
      <c r="V3375">
        <v>0</v>
      </c>
      <c r="W3375" t="s">
        <v>23</v>
      </c>
      <c r="X3375" s="1" t="s">
        <v>23</v>
      </c>
      <c r="Y3375">
        <f>IF(Append1[[#This Row],[churn]]="yes", 1,0)</f>
        <v>0</v>
      </c>
      <c r="Z3375" t="str">
        <f>IF(Append1[[#This Row],[total_eve_charge]]&lt;=15,"Low",
IF(Append1[[#This Row],[total_eve_charge]]&lt;=19,"Medium","High"))</f>
        <v>Medium</v>
      </c>
      <c r="AA3375" s="1" t="str">
        <f>IF(Append1[[#This Row],[total_day_charge]]&gt;30,"Heavy User",
IF(Append1[[#This Row],[total_eve_charge]]&gt;20,"Evening User",
IF(Append1[[#This Row],[total_night_charge]]&gt;10,"Night User","Low User")))</f>
        <v>Low User</v>
      </c>
    </row>
    <row r="3376" spans="1:27" hidden="1" x14ac:dyDescent="0.3">
      <c r="A3376">
        <v>2625</v>
      </c>
      <c r="B3376" s="1" t="s">
        <v>42</v>
      </c>
      <c r="C3376">
        <v>93</v>
      </c>
      <c r="D3376" s="1" t="s">
        <v>22</v>
      </c>
      <c r="E3376" s="1">
        <v>0</v>
      </c>
      <c r="F3376" s="1" t="s">
        <v>23</v>
      </c>
      <c r="G3376">
        <v>0</v>
      </c>
      <c r="H3376" t="str">
        <f>IF(Append1[[#This Row],[number_vmail_messages]]&lt;=10, "Low",
IF(Append1[[#This Row],[number_vmail_messages]]&lt;=25, "Medium", "High"))</f>
        <v>Low</v>
      </c>
      <c r="I3376">
        <v>173</v>
      </c>
      <c r="J3376">
        <v>131</v>
      </c>
      <c r="K3376">
        <v>29.41</v>
      </c>
      <c r="L3376">
        <v>190.4</v>
      </c>
      <c r="M3376">
        <v>108</v>
      </c>
      <c r="N3376">
        <v>16.18</v>
      </c>
      <c r="O3376">
        <v>290</v>
      </c>
      <c r="P3376">
        <v>66</v>
      </c>
      <c r="Q3376">
        <v>13.05</v>
      </c>
      <c r="R3376">
        <v>10.4</v>
      </c>
      <c r="S3376">
        <v>2</v>
      </c>
      <c r="T3376">
        <v>2.81</v>
      </c>
      <c r="U3376" t="str">
        <f>IF(Append1[[#This Row],[total_intl_charge]] &lt;= MEDIAN(Append1[total_intl_charge]), "Low", "High")</f>
        <v>High</v>
      </c>
      <c r="V3376">
        <v>0</v>
      </c>
      <c r="W3376" t="s">
        <v>23</v>
      </c>
      <c r="X3376" s="1" t="s">
        <v>23</v>
      </c>
      <c r="Y3376">
        <f>IF(Append1[[#This Row],[churn]]="yes", 1,0)</f>
        <v>0</v>
      </c>
      <c r="Z3376" t="str">
        <f>IF(Append1[[#This Row],[total_eve_charge]]&lt;=15,"Low",
IF(Append1[[#This Row],[total_eve_charge]]&lt;=19,"Medium","High"))</f>
        <v>Medium</v>
      </c>
      <c r="AA3376" s="1" t="str">
        <f>IF(Append1[[#This Row],[total_day_charge]]&gt;30,"Heavy User",
IF(Append1[[#This Row],[total_eve_charge]]&gt;20,"Evening User",
IF(Append1[[#This Row],[total_night_charge]]&gt;10,"Night User","Low User")))</f>
        <v>Night User</v>
      </c>
    </row>
    <row r="3377" spans="1:27" x14ac:dyDescent="0.3">
      <c r="A3377">
        <v>2626</v>
      </c>
      <c r="B3377" s="1" t="s">
        <v>54</v>
      </c>
      <c r="C3377">
        <v>107</v>
      </c>
      <c r="D3377" s="1" t="s">
        <v>22</v>
      </c>
      <c r="E3377" s="1">
        <v>0</v>
      </c>
      <c r="F3377" s="1" t="s">
        <v>24</v>
      </c>
      <c r="G3377">
        <v>32</v>
      </c>
      <c r="H3377" t="str">
        <f>IF(Append1[[#This Row],[number_vmail_messages]]&lt;=10, "Low",
IF(Append1[[#This Row],[number_vmail_messages]]&lt;=25, "Medium", "High"))</f>
        <v>High</v>
      </c>
      <c r="I3377">
        <v>134.19999999999999</v>
      </c>
      <c r="J3377">
        <v>101</v>
      </c>
      <c r="K3377">
        <v>22.81</v>
      </c>
      <c r="L3377">
        <v>211.9</v>
      </c>
      <c r="M3377">
        <v>145</v>
      </c>
      <c r="N3377">
        <v>18.010000000000002</v>
      </c>
      <c r="O3377">
        <v>167.6</v>
      </c>
      <c r="P3377">
        <v>138</v>
      </c>
      <c r="Q3377">
        <v>7.54</v>
      </c>
      <c r="R3377">
        <v>8.1999999999999993</v>
      </c>
      <c r="S3377">
        <v>5</v>
      </c>
      <c r="T3377">
        <v>2.21</v>
      </c>
      <c r="U3377" t="str">
        <f>IF(Append1[[#This Row],[total_intl_charge]] &lt;= MEDIAN(Append1[total_intl_charge]), "Low", "High")</f>
        <v>Low</v>
      </c>
      <c r="V3377">
        <v>1</v>
      </c>
      <c r="W3377" t="s">
        <v>23</v>
      </c>
      <c r="X3377" s="1" t="s">
        <v>23</v>
      </c>
      <c r="Y3377">
        <f>IF(Append1[[#This Row],[churn]]="yes", 1,0)</f>
        <v>0</v>
      </c>
      <c r="Z3377" t="str">
        <f>IF(Append1[[#This Row],[total_eve_charge]]&lt;=15,"Low",
IF(Append1[[#This Row],[total_eve_charge]]&lt;=19,"Medium","High"))</f>
        <v>Medium</v>
      </c>
      <c r="AA3377" s="1" t="str">
        <f>IF(Append1[[#This Row],[total_day_charge]]&gt;30,"Heavy User",
IF(Append1[[#This Row],[total_eve_charge]]&gt;20,"Evening User",
IF(Append1[[#This Row],[total_night_charge]]&gt;10,"Night User","Low User")))</f>
        <v>Low User</v>
      </c>
    </row>
    <row r="3378" spans="1:27" x14ac:dyDescent="0.3">
      <c r="A3378">
        <v>2627</v>
      </c>
      <c r="B3378" s="1" t="s">
        <v>57</v>
      </c>
      <c r="C3378">
        <v>100</v>
      </c>
      <c r="D3378" s="1" t="s">
        <v>22</v>
      </c>
      <c r="E3378" s="1">
        <v>0</v>
      </c>
      <c r="F3378" s="1" t="s">
        <v>24</v>
      </c>
      <c r="G3378">
        <v>32</v>
      </c>
      <c r="H3378" t="str">
        <f>IF(Append1[[#This Row],[number_vmail_messages]]&lt;=10, "Low",
IF(Append1[[#This Row],[number_vmail_messages]]&lt;=25, "Medium", "High"))</f>
        <v>High</v>
      </c>
      <c r="I3378">
        <v>125.2</v>
      </c>
      <c r="J3378">
        <v>123</v>
      </c>
      <c r="K3378">
        <v>21.28</v>
      </c>
      <c r="L3378">
        <v>230.9</v>
      </c>
      <c r="M3378">
        <v>101</v>
      </c>
      <c r="N3378">
        <v>19.63</v>
      </c>
      <c r="O3378">
        <v>192</v>
      </c>
      <c r="P3378">
        <v>106</v>
      </c>
      <c r="Q3378">
        <v>8.64</v>
      </c>
      <c r="R3378">
        <v>12.6</v>
      </c>
      <c r="S3378">
        <v>9</v>
      </c>
      <c r="T3378">
        <v>3.4</v>
      </c>
      <c r="U3378" t="str">
        <f>IF(Append1[[#This Row],[total_intl_charge]] &lt;= MEDIAN(Append1[total_intl_charge]), "Low", "High")</f>
        <v>High</v>
      </c>
      <c r="V3378">
        <v>3</v>
      </c>
      <c r="W3378" t="s">
        <v>23</v>
      </c>
      <c r="X3378" s="1" t="s">
        <v>23</v>
      </c>
      <c r="Y3378">
        <f>IF(Append1[[#This Row],[churn]]="yes", 1,0)</f>
        <v>0</v>
      </c>
      <c r="Z3378" t="str">
        <f>IF(Append1[[#This Row],[total_eve_charge]]&lt;=15,"Low",
IF(Append1[[#This Row],[total_eve_charge]]&lt;=19,"Medium","High"))</f>
        <v>High</v>
      </c>
      <c r="AA3378" s="1" t="str">
        <f>IF(Append1[[#This Row],[total_day_charge]]&gt;30,"Heavy User",
IF(Append1[[#This Row],[total_eve_charge]]&gt;20,"Evening User",
IF(Append1[[#This Row],[total_night_charge]]&gt;10,"Night User","Low User")))</f>
        <v>Low User</v>
      </c>
    </row>
    <row r="3379" spans="1:27" hidden="1" x14ac:dyDescent="0.3">
      <c r="A3379">
        <v>2628</v>
      </c>
      <c r="B3379" s="1" t="s">
        <v>51</v>
      </c>
      <c r="C3379">
        <v>115</v>
      </c>
      <c r="D3379" s="1" t="s">
        <v>22</v>
      </c>
      <c r="E3379" s="1">
        <v>0</v>
      </c>
      <c r="F3379" s="1" t="s">
        <v>23</v>
      </c>
      <c r="G3379">
        <v>0</v>
      </c>
      <c r="H3379" t="str">
        <f>IF(Append1[[#This Row],[number_vmail_messages]]&lt;=10, "Low",
IF(Append1[[#This Row],[number_vmail_messages]]&lt;=25, "Medium", "High"))</f>
        <v>Low</v>
      </c>
      <c r="I3379">
        <v>195.9</v>
      </c>
      <c r="J3379">
        <v>111</v>
      </c>
      <c r="K3379">
        <v>33.299999999999997</v>
      </c>
      <c r="L3379">
        <v>227</v>
      </c>
      <c r="M3379">
        <v>108</v>
      </c>
      <c r="N3379">
        <v>19.3</v>
      </c>
      <c r="O3379">
        <v>313.2</v>
      </c>
      <c r="P3379">
        <v>113</v>
      </c>
      <c r="Q3379">
        <v>14.09</v>
      </c>
      <c r="R3379">
        <v>13.2</v>
      </c>
      <c r="S3379">
        <v>1</v>
      </c>
      <c r="T3379">
        <v>3.56</v>
      </c>
      <c r="U3379" t="str">
        <f>IF(Append1[[#This Row],[total_intl_charge]] &lt;= MEDIAN(Append1[total_intl_charge]), "Low", "High")</f>
        <v>High</v>
      </c>
      <c r="V3379">
        <v>2</v>
      </c>
      <c r="W3379" t="s">
        <v>23</v>
      </c>
      <c r="X3379" s="1" t="s">
        <v>23</v>
      </c>
      <c r="Y3379">
        <f>IF(Append1[[#This Row],[churn]]="yes", 1,0)</f>
        <v>0</v>
      </c>
      <c r="Z3379" t="str">
        <f>IF(Append1[[#This Row],[total_eve_charge]]&lt;=15,"Low",
IF(Append1[[#This Row],[total_eve_charge]]&lt;=19,"Medium","High"))</f>
        <v>High</v>
      </c>
      <c r="AA3379" s="1" t="str">
        <f>IF(Append1[[#This Row],[total_day_charge]]&gt;30,"Heavy User",
IF(Append1[[#This Row],[total_eve_charge]]&gt;20,"Evening User",
IF(Append1[[#This Row],[total_night_charge]]&gt;10,"Night User","Low User")))</f>
        <v>Heavy User</v>
      </c>
    </row>
    <row r="3380" spans="1:27" x14ac:dyDescent="0.3">
      <c r="A3380">
        <v>2629</v>
      </c>
      <c r="B3380" s="1" t="s">
        <v>37</v>
      </c>
      <c r="C3380">
        <v>63</v>
      </c>
      <c r="D3380" s="1" t="s">
        <v>26</v>
      </c>
      <c r="E3380" s="1">
        <v>0</v>
      </c>
      <c r="F3380" s="1" t="s">
        <v>24</v>
      </c>
      <c r="G3380">
        <v>13</v>
      </c>
      <c r="H3380" t="str">
        <f>IF(Append1[[#This Row],[number_vmail_messages]]&lt;=10, "Low",
IF(Append1[[#This Row],[number_vmail_messages]]&lt;=25, "Medium", "High"))</f>
        <v>Medium</v>
      </c>
      <c r="I3380">
        <v>214.2</v>
      </c>
      <c r="J3380">
        <v>61</v>
      </c>
      <c r="K3380">
        <v>36.409999999999997</v>
      </c>
      <c r="L3380">
        <v>181.2</v>
      </c>
      <c r="M3380">
        <v>88</v>
      </c>
      <c r="N3380">
        <v>15.4</v>
      </c>
      <c r="O3380">
        <v>174</v>
      </c>
      <c r="P3380">
        <v>68</v>
      </c>
      <c r="Q3380">
        <v>7.83</v>
      </c>
      <c r="R3380">
        <v>10.3</v>
      </c>
      <c r="S3380">
        <v>2</v>
      </c>
      <c r="T3380">
        <v>2.78</v>
      </c>
      <c r="U3380" t="str">
        <f>IF(Append1[[#This Row],[total_intl_charge]] &lt;= MEDIAN(Append1[total_intl_charge]), "Low", "High")</f>
        <v>Low</v>
      </c>
      <c r="V3380">
        <v>0</v>
      </c>
      <c r="W3380" t="s">
        <v>23</v>
      </c>
      <c r="X3380" s="1" t="s">
        <v>23</v>
      </c>
      <c r="Y3380">
        <f>IF(Append1[[#This Row],[churn]]="yes", 1,0)</f>
        <v>0</v>
      </c>
      <c r="Z3380" t="str">
        <f>IF(Append1[[#This Row],[total_eve_charge]]&lt;=15,"Low",
IF(Append1[[#This Row],[total_eve_charge]]&lt;=19,"Medium","High"))</f>
        <v>Medium</v>
      </c>
      <c r="AA3380" s="1" t="str">
        <f>IF(Append1[[#This Row],[total_day_charge]]&gt;30,"Heavy User",
IF(Append1[[#This Row],[total_eve_charge]]&gt;20,"Evening User",
IF(Append1[[#This Row],[total_night_charge]]&gt;10,"Night User","Low User")))</f>
        <v>Heavy User</v>
      </c>
    </row>
    <row r="3381" spans="1:27" hidden="1" x14ac:dyDescent="0.3">
      <c r="A3381">
        <v>2630</v>
      </c>
      <c r="B3381" s="1" t="s">
        <v>65</v>
      </c>
      <c r="C3381">
        <v>57</v>
      </c>
      <c r="D3381" s="1" t="s">
        <v>22</v>
      </c>
      <c r="E3381" s="1">
        <v>0</v>
      </c>
      <c r="F3381" s="1" t="s">
        <v>23</v>
      </c>
      <c r="G3381">
        <v>0</v>
      </c>
      <c r="H3381" t="str">
        <f>IF(Append1[[#This Row],[number_vmail_messages]]&lt;=10, "Low",
IF(Append1[[#This Row],[number_vmail_messages]]&lt;=25, "Medium", "High"))</f>
        <v>Low</v>
      </c>
      <c r="I3381">
        <v>221.1</v>
      </c>
      <c r="J3381">
        <v>101</v>
      </c>
      <c r="K3381">
        <v>37.590000000000003</v>
      </c>
      <c r="L3381">
        <v>236.7</v>
      </c>
      <c r="M3381">
        <v>65</v>
      </c>
      <c r="N3381">
        <v>20.12</v>
      </c>
      <c r="O3381">
        <v>252.3</v>
      </c>
      <c r="P3381">
        <v>137</v>
      </c>
      <c r="Q3381">
        <v>11.35</v>
      </c>
      <c r="R3381">
        <v>9.5</v>
      </c>
      <c r="S3381">
        <v>1</v>
      </c>
      <c r="T3381">
        <v>2.57</v>
      </c>
      <c r="U3381" t="str">
        <f>IF(Append1[[#This Row],[total_intl_charge]] &lt;= MEDIAN(Append1[total_intl_charge]), "Low", "High")</f>
        <v>Low</v>
      </c>
      <c r="V3381">
        <v>0</v>
      </c>
      <c r="W3381" t="s">
        <v>23</v>
      </c>
      <c r="X3381" s="1" t="s">
        <v>23</v>
      </c>
      <c r="Y3381">
        <f>IF(Append1[[#This Row],[churn]]="yes", 1,0)</f>
        <v>0</v>
      </c>
      <c r="Z3381" t="str">
        <f>IF(Append1[[#This Row],[total_eve_charge]]&lt;=15,"Low",
IF(Append1[[#This Row],[total_eve_charge]]&lt;=19,"Medium","High"))</f>
        <v>High</v>
      </c>
      <c r="AA3381" s="1" t="str">
        <f>IF(Append1[[#This Row],[total_day_charge]]&gt;30,"Heavy User",
IF(Append1[[#This Row],[total_eve_charge]]&gt;20,"Evening User",
IF(Append1[[#This Row],[total_night_charge]]&gt;10,"Night User","Low User")))</f>
        <v>Heavy User</v>
      </c>
    </row>
    <row r="3382" spans="1:27" x14ac:dyDescent="0.3">
      <c r="A3382">
        <v>2631</v>
      </c>
      <c r="B3382" s="1" t="s">
        <v>69</v>
      </c>
      <c r="C3382">
        <v>119</v>
      </c>
      <c r="D3382" s="1" t="s">
        <v>32</v>
      </c>
      <c r="E3382" s="1">
        <v>0</v>
      </c>
      <c r="F3382" s="1" t="s">
        <v>24</v>
      </c>
      <c r="G3382">
        <v>26</v>
      </c>
      <c r="H3382" t="str">
        <f>IF(Append1[[#This Row],[number_vmail_messages]]&lt;=10, "Low",
IF(Append1[[#This Row],[number_vmail_messages]]&lt;=25, "Medium", "High"))</f>
        <v>High</v>
      </c>
      <c r="I3382">
        <v>132</v>
      </c>
      <c r="J3382">
        <v>100</v>
      </c>
      <c r="K3382">
        <v>22.44</v>
      </c>
      <c r="L3382">
        <v>173.3</v>
      </c>
      <c r="M3382">
        <v>121</v>
      </c>
      <c r="N3382">
        <v>14.73</v>
      </c>
      <c r="O3382">
        <v>203.5</v>
      </c>
      <c r="P3382">
        <v>108</v>
      </c>
      <c r="Q3382">
        <v>9.16</v>
      </c>
      <c r="R3382">
        <v>11.6</v>
      </c>
      <c r="S3382">
        <v>5</v>
      </c>
      <c r="T3382">
        <v>3.13</v>
      </c>
      <c r="U3382" t="str">
        <f>IF(Append1[[#This Row],[total_intl_charge]] &lt;= MEDIAN(Append1[total_intl_charge]), "Low", "High")</f>
        <v>High</v>
      </c>
      <c r="V3382">
        <v>1</v>
      </c>
      <c r="W3382" t="s">
        <v>23</v>
      </c>
      <c r="X3382" s="1" t="s">
        <v>23</v>
      </c>
      <c r="Y3382">
        <f>IF(Append1[[#This Row],[churn]]="yes", 1,0)</f>
        <v>0</v>
      </c>
      <c r="Z3382" t="str">
        <f>IF(Append1[[#This Row],[total_eve_charge]]&lt;=15,"Low",
IF(Append1[[#This Row],[total_eve_charge]]&lt;=19,"Medium","High"))</f>
        <v>Low</v>
      </c>
      <c r="AA3382" s="1" t="str">
        <f>IF(Append1[[#This Row],[total_day_charge]]&gt;30,"Heavy User",
IF(Append1[[#This Row],[total_eve_charge]]&gt;20,"Evening User",
IF(Append1[[#This Row],[total_night_charge]]&gt;10,"Night User","Low User")))</f>
        <v>Low User</v>
      </c>
    </row>
    <row r="3383" spans="1:27" hidden="1" x14ac:dyDescent="0.3">
      <c r="A3383">
        <v>2632</v>
      </c>
      <c r="B3383" s="1" t="s">
        <v>33</v>
      </c>
      <c r="C3383">
        <v>73</v>
      </c>
      <c r="D3383" s="1" t="s">
        <v>32</v>
      </c>
      <c r="E3383" s="1">
        <v>0</v>
      </c>
      <c r="F3383" s="1" t="s">
        <v>23</v>
      </c>
      <c r="G3383">
        <v>0</v>
      </c>
      <c r="H3383" t="str">
        <f>IF(Append1[[#This Row],[number_vmail_messages]]&lt;=10, "Low",
IF(Append1[[#This Row],[number_vmail_messages]]&lt;=25, "Medium", "High"))</f>
        <v>Low</v>
      </c>
      <c r="I3383">
        <v>157.6</v>
      </c>
      <c r="J3383">
        <v>92</v>
      </c>
      <c r="K3383">
        <v>26.79</v>
      </c>
      <c r="L3383">
        <v>198.3</v>
      </c>
      <c r="M3383">
        <v>87</v>
      </c>
      <c r="N3383">
        <v>16.86</v>
      </c>
      <c r="O3383">
        <v>364.9</v>
      </c>
      <c r="P3383">
        <v>106</v>
      </c>
      <c r="Q3383">
        <v>16.420000000000002</v>
      </c>
      <c r="R3383">
        <v>9.1</v>
      </c>
      <c r="S3383">
        <v>4</v>
      </c>
      <c r="T3383">
        <v>2.46</v>
      </c>
      <c r="U3383" t="str">
        <f>IF(Append1[[#This Row],[total_intl_charge]] &lt;= MEDIAN(Append1[total_intl_charge]), "Low", "High")</f>
        <v>Low</v>
      </c>
      <c r="V3383">
        <v>1</v>
      </c>
      <c r="W3383" t="s">
        <v>23</v>
      </c>
      <c r="X3383" s="1" t="s">
        <v>23</v>
      </c>
      <c r="Y3383">
        <f>IF(Append1[[#This Row],[churn]]="yes", 1,0)</f>
        <v>0</v>
      </c>
      <c r="Z3383" t="str">
        <f>IF(Append1[[#This Row],[total_eve_charge]]&lt;=15,"Low",
IF(Append1[[#This Row],[total_eve_charge]]&lt;=19,"Medium","High"))</f>
        <v>Medium</v>
      </c>
      <c r="AA3383" s="1" t="str">
        <f>IF(Append1[[#This Row],[total_day_charge]]&gt;30,"Heavy User",
IF(Append1[[#This Row],[total_eve_charge]]&gt;20,"Evening User",
IF(Append1[[#This Row],[total_night_charge]]&gt;10,"Night User","Low User")))</f>
        <v>Night User</v>
      </c>
    </row>
    <row r="3384" spans="1:27" x14ac:dyDescent="0.3">
      <c r="A3384">
        <v>2633</v>
      </c>
      <c r="B3384" s="1" t="s">
        <v>73</v>
      </c>
      <c r="C3384">
        <v>98</v>
      </c>
      <c r="D3384" s="1" t="s">
        <v>32</v>
      </c>
      <c r="E3384" s="1">
        <v>0</v>
      </c>
      <c r="F3384" s="1" t="s">
        <v>24</v>
      </c>
      <c r="G3384">
        <v>30</v>
      </c>
      <c r="H3384" t="str">
        <f>IF(Append1[[#This Row],[number_vmail_messages]]&lt;=10, "Low",
IF(Append1[[#This Row],[number_vmail_messages]]&lt;=25, "Medium", "High"))</f>
        <v>High</v>
      </c>
      <c r="I3384">
        <v>110.3</v>
      </c>
      <c r="J3384">
        <v>71</v>
      </c>
      <c r="K3384">
        <v>18.75</v>
      </c>
      <c r="L3384">
        <v>182.4</v>
      </c>
      <c r="M3384">
        <v>108</v>
      </c>
      <c r="N3384">
        <v>15.5</v>
      </c>
      <c r="O3384">
        <v>183.8</v>
      </c>
      <c r="P3384">
        <v>88</v>
      </c>
      <c r="Q3384">
        <v>8.27</v>
      </c>
      <c r="R3384">
        <v>11</v>
      </c>
      <c r="S3384">
        <v>8</v>
      </c>
      <c r="T3384">
        <v>2.97</v>
      </c>
      <c r="U3384" t="str">
        <f>IF(Append1[[#This Row],[total_intl_charge]] &lt;= MEDIAN(Append1[total_intl_charge]), "Low", "High")</f>
        <v>High</v>
      </c>
      <c r="V3384">
        <v>2</v>
      </c>
      <c r="W3384" t="s">
        <v>23</v>
      </c>
      <c r="X3384" s="1" t="s">
        <v>23</v>
      </c>
      <c r="Y3384">
        <f>IF(Append1[[#This Row],[churn]]="yes", 1,0)</f>
        <v>0</v>
      </c>
      <c r="Z3384" t="str">
        <f>IF(Append1[[#This Row],[total_eve_charge]]&lt;=15,"Low",
IF(Append1[[#This Row],[total_eve_charge]]&lt;=19,"Medium","High"))</f>
        <v>Medium</v>
      </c>
      <c r="AA3384" s="1" t="str">
        <f>IF(Append1[[#This Row],[total_day_charge]]&gt;30,"Heavy User",
IF(Append1[[#This Row],[total_eve_charge]]&gt;20,"Evening User",
IF(Append1[[#This Row],[total_night_charge]]&gt;10,"Night User","Low User")))</f>
        <v>Low User</v>
      </c>
    </row>
    <row r="3385" spans="1:27" hidden="1" x14ac:dyDescent="0.3">
      <c r="A3385">
        <v>2634</v>
      </c>
      <c r="B3385" s="1" t="s">
        <v>56</v>
      </c>
      <c r="C3385">
        <v>139</v>
      </c>
      <c r="D3385" s="1" t="s">
        <v>22</v>
      </c>
      <c r="E3385" s="1">
        <v>1</v>
      </c>
      <c r="F3385" s="1" t="s">
        <v>23</v>
      </c>
      <c r="G3385">
        <v>0</v>
      </c>
      <c r="H3385" t="str">
        <f>IF(Append1[[#This Row],[number_vmail_messages]]&lt;=10, "Low",
IF(Append1[[#This Row],[number_vmail_messages]]&lt;=25, "Medium", "High"))</f>
        <v>Low</v>
      </c>
      <c r="I3385">
        <v>161.5</v>
      </c>
      <c r="J3385">
        <v>121</v>
      </c>
      <c r="K3385">
        <v>27.46</v>
      </c>
      <c r="L3385">
        <v>192.9</v>
      </c>
      <c r="M3385">
        <v>137</v>
      </c>
      <c r="N3385">
        <v>16.399999999999999</v>
      </c>
      <c r="O3385">
        <v>168.3</v>
      </c>
      <c r="P3385">
        <v>96</v>
      </c>
      <c r="Q3385">
        <v>7.57</v>
      </c>
      <c r="R3385">
        <v>11.2</v>
      </c>
      <c r="S3385">
        <v>13</v>
      </c>
      <c r="T3385">
        <v>3.02</v>
      </c>
      <c r="U3385" t="str">
        <f>IF(Append1[[#This Row],[total_intl_charge]] &lt;= MEDIAN(Append1[total_intl_charge]), "Low", "High")</f>
        <v>High</v>
      </c>
      <c r="V3385">
        <v>0</v>
      </c>
      <c r="W3385" t="s">
        <v>23</v>
      </c>
      <c r="X3385" s="1" t="s">
        <v>24</v>
      </c>
      <c r="Y3385">
        <f>IF(Append1[[#This Row],[churn]]="yes", 1,0)</f>
        <v>0</v>
      </c>
      <c r="Z3385" t="str">
        <f>IF(Append1[[#This Row],[total_eve_charge]]&lt;=15,"Low",
IF(Append1[[#This Row],[total_eve_charge]]&lt;=19,"Medium","High"))</f>
        <v>Medium</v>
      </c>
      <c r="AA3385" s="1" t="str">
        <f>IF(Append1[[#This Row],[total_day_charge]]&gt;30,"Heavy User",
IF(Append1[[#This Row],[total_eve_charge]]&gt;20,"Evening User",
IF(Append1[[#This Row],[total_night_charge]]&gt;10,"Night User","Low User")))</f>
        <v>Low User</v>
      </c>
    </row>
    <row r="3386" spans="1:27" x14ac:dyDescent="0.3">
      <c r="A3386">
        <v>2635</v>
      </c>
      <c r="B3386" s="1" t="s">
        <v>44</v>
      </c>
      <c r="C3386">
        <v>31</v>
      </c>
      <c r="D3386" s="1" t="s">
        <v>32</v>
      </c>
      <c r="E3386" s="1">
        <v>0</v>
      </c>
      <c r="F3386" s="1" t="s">
        <v>24</v>
      </c>
      <c r="G3386">
        <v>28</v>
      </c>
      <c r="H3386" t="str">
        <f>IF(Append1[[#This Row],[number_vmail_messages]]&lt;=10, "Low",
IF(Append1[[#This Row],[number_vmail_messages]]&lt;=25, "Medium", "High"))</f>
        <v>High</v>
      </c>
      <c r="I3386">
        <v>171.8</v>
      </c>
      <c r="J3386">
        <v>116</v>
      </c>
      <c r="K3386">
        <v>29.21</v>
      </c>
      <c r="L3386">
        <v>240.7</v>
      </c>
      <c r="M3386">
        <v>125</v>
      </c>
      <c r="N3386">
        <v>20.46</v>
      </c>
      <c r="O3386">
        <v>245.5</v>
      </c>
      <c r="P3386">
        <v>80</v>
      </c>
      <c r="Q3386">
        <v>11.05</v>
      </c>
      <c r="R3386">
        <v>10.6</v>
      </c>
      <c r="S3386">
        <v>7</v>
      </c>
      <c r="T3386">
        <v>2.86</v>
      </c>
      <c r="U3386" t="str">
        <f>IF(Append1[[#This Row],[total_intl_charge]] &lt;= MEDIAN(Append1[total_intl_charge]), "Low", "High")</f>
        <v>High</v>
      </c>
      <c r="V3386">
        <v>1</v>
      </c>
      <c r="W3386" t="s">
        <v>23</v>
      </c>
      <c r="X3386" s="1" t="s">
        <v>23</v>
      </c>
      <c r="Y3386">
        <f>IF(Append1[[#This Row],[churn]]="yes", 1,0)</f>
        <v>0</v>
      </c>
      <c r="Z3386" t="str">
        <f>IF(Append1[[#This Row],[total_eve_charge]]&lt;=15,"Low",
IF(Append1[[#This Row],[total_eve_charge]]&lt;=19,"Medium","High"))</f>
        <v>High</v>
      </c>
      <c r="AA3386" s="1" t="str">
        <f>IF(Append1[[#This Row],[total_day_charge]]&gt;30,"Heavy User",
IF(Append1[[#This Row],[total_eve_charge]]&gt;20,"Evening User",
IF(Append1[[#This Row],[total_night_charge]]&gt;10,"Night User","Low User")))</f>
        <v>Evening User</v>
      </c>
    </row>
    <row r="3387" spans="1:27" x14ac:dyDescent="0.3">
      <c r="A3387">
        <v>2636</v>
      </c>
      <c r="B3387" s="1" t="s">
        <v>53</v>
      </c>
      <c r="C3387">
        <v>129</v>
      </c>
      <c r="D3387" s="1" t="s">
        <v>26</v>
      </c>
      <c r="E3387" s="1">
        <v>0</v>
      </c>
      <c r="F3387" s="1" t="s">
        <v>24</v>
      </c>
      <c r="G3387">
        <v>32</v>
      </c>
      <c r="H3387" t="str">
        <f>IF(Append1[[#This Row],[number_vmail_messages]]&lt;=10, "Low",
IF(Append1[[#This Row],[number_vmail_messages]]&lt;=25, "Medium", "High"))</f>
        <v>High</v>
      </c>
      <c r="I3387">
        <v>211</v>
      </c>
      <c r="J3387">
        <v>99</v>
      </c>
      <c r="K3387">
        <v>35.869999999999997</v>
      </c>
      <c r="L3387">
        <v>155.1</v>
      </c>
      <c r="M3387">
        <v>89</v>
      </c>
      <c r="N3387">
        <v>13.18</v>
      </c>
      <c r="O3387">
        <v>234.8</v>
      </c>
      <c r="P3387">
        <v>96</v>
      </c>
      <c r="Q3387">
        <v>10.57</v>
      </c>
      <c r="R3387">
        <v>11.4</v>
      </c>
      <c r="S3387">
        <v>5</v>
      </c>
      <c r="T3387">
        <v>3.08</v>
      </c>
      <c r="U3387" t="str">
        <f>IF(Append1[[#This Row],[total_intl_charge]] &lt;= MEDIAN(Append1[total_intl_charge]), "Low", "High")</f>
        <v>High</v>
      </c>
      <c r="V3387">
        <v>1</v>
      </c>
      <c r="W3387" t="s">
        <v>23</v>
      </c>
      <c r="X3387" s="1" t="s">
        <v>23</v>
      </c>
      <c r="Y3387">
        <f>IF(Append1[[#This Row],[churn]]="yes", 1,0)</f>
        <v>0</v>
      </c>
      <c r="Z3387" t="str">
        <f>IF(Append1[[#This Row],[total_eve_charge]]&lt;=15,"Low",
IF(Append1[[#This Row],[total_eve_charge]]&lt;=19,"Medium","High"))</f>
        <v>Low</v>
      </c>
      <c r="AA3387" s="1" t="str">
        <f>IF(Append1[[#This Row],[total_day_charge]]&gt;30,"Heavy User",
IF(Append1[[#This Row],[total_eve_charge]]&gt;20,"Evening User",
IF(Append1[[#This Row],[total_night_charge]]&gt;10,"Night User","Low User")))</f>
        <v>Heavy User</v>
      </c>
    </row>
    <row r="3388" spans="1:27" hidden="1" x14ac:dyDescent="0.3">
      <c r="A3388">
        <v>2637</v>
      </c>
      <c r="B3388" s="1" t="s">
        <v>68</v>
      </c>
      <c r="C3388">
        <v>115</v>
      </c>
      <c r="D3388" s="1" t="s">
        <v>22</v>
      </c>
      <c r="E3388" s="1">
        <v>0</v>
      </c>
      <c r="F3388" s="1" t="s">
        <v>23</v>
      </c>
      <c r="G3388">
        <v>0</v>
      </c>
      <c r="H3388" t="str">
        <f>IF(Append1[[#This Row],[number_vmail_messages]]&lt;=10, "Low",
IF(Append1[[#This Row],[number_vmail_messages]]&lt;=25, "Medium", "High"))</f>
        <v>Low</v>
      </c>
      <c r="I3388">
        <v>139.30000000000001</v>
      </c>
      <c r="J3388">
        <v>89</v>
      </c>
      <c r="K3388">
        <v>23.68</v>
      </c>
      <c r="L3388">
        <v>192.3</v>
      </c>
      <c r="M3388">
        <v>95</v>
      </c>
      <c r="N3388">
        <v>16.350000000000001</v>
      </c>
      <c r="O3388">
        <v>151</v>
      </c>
      <c r="P3388">
        <v>75</v>
      </c>
      <c r="Q3388">
        <v>6.8</v>
      </c>
      <c r="R3388">
        <v>9.3000000000000007</v>
      </c>
      <c r="S3388">
        <v>3</v>
      </c>
      <c r="T3388">
        <v>2.5099999999999998</v>
      </c>
      <c r="U3388" t="str">
        <f>IF(Append1[[#This Row],[total_intl_charge]] &lt;= MEDIAN(Append1[total_intl_charge]), "Low", "High")</f>
        <v>Low</v>
      </c>
      <c r="V3388">
        <v>7</v>
      </c>
      <c r="W3388" t="s">
        <v>24</v>
      </c>
      <c r="X3388" s="1" t="s">
        <v>23</v>
      </c>
      <c r="Y3388">
        <f>IF(Append1[[#This Row],[churn]]="yes", 1,0)</f>
        <v>1</v>
      </c>
      <c r="Z3388" t="str">
        <f>IF(Append1[[#This Row],[total_eve_charge]]&lt;=15,"Low",
IF(Append1[[#This Row],[total_eve_charge]]&lt;=19,"Medium","High"))</f>
        <v>Medium</v>
      </c>
      <c r="AA3388" s="1" t="str">
        <f>IF(Append1[[#This Row],[total_day_charge]]&gt;30,"Heavy User",
IF(Append1[[#This Row],[total_eve_charge]]&gt;20,"Evening User",
IF(Append1[[#This Row],[total_night_charge]]&gt;10,"Night User","Low User")))</f>
        <v>Low User</v>
      </c>
    </row>
    <row r="3389" spans="1:27" hidden="1" x14ac:dyDescent="0.3">
      <c r="A3389">
        <v>2638</v>
      </c>
      <c r="B3389" s="1" t="s">
        <v>73</v>
      </c>
      <c r="C3389">
        <v>108</v>
      </c>
      <c r="D3389" s="1" t="s">
        <v>22</v>
      </c>
      <c r="E3389" s="1">
        <v>0</v>
      </c>
      <c r="F3389" s="1" t="s">
        <v>23</v>
      </c>
      <c r="G3389">
        <v>0</v>
      </c>
      <c r="H3389" t="str">
        <f>IF(Append1[[#This Row],[number_vmail_messages]]&lt;=10, "Low",
IF(Append1[[#This Row],[number_vmail_messages]]&lt;=25, "Medium", "High"))</f>
        <v>Low</v>
      </c>
      <c r="I3389">
        <v>291.60000000000002</v>
      </c>
      <c r="J3389">
        <v>99</v>
      </c>
      <c r="K3389">
        <v>49.57</v>
      </c>
      <c r="L3389">
        <v>221.1</v>
      </c>
      <c r="M3389">
        <v>93</v>
      </c>
      <c r="N3389">
        <v>18.79</v>
      </c>
      <c r="O3389">
        <v>229.2</v>
      </c>
      <c r="P3389">
        <v>110</v>
      </c>
      <c r="Q3389">
        <v>10.31</v>
      </c>
      <c r="R3389">
        <v>14</v>
      </c>
      <c r="S3389">
        <v>9</v>
      </c>
      <c r="T3389">
        <v>3.78</v>
      </c>
      <c r="U3389" t="str">
        <f>IF(Append1[[#This Row],[total_intl_charge]] &lt;= MEDIAN(Append1[total_intl_charge]), "Low", "High")</f>
        <v>High</v>
      </c>
      <c r="V3389">
        <v>2</v>
      </c>
      <c r="W3389" t="s">
        <v>24</v>
      </c>
      <c r="X3389" s="1" t="s">
        <v>23</v>
      </c>
      <c r="Y3389">
        <f>IF(Append1[[#This Row],[churn]]="yes", 1,0)</f>
        <v>1</v>
      </c>
      <c r="Z3389" t="str">
        <f>IF(Append1[[#This Row],[total_eve_charge]]&lt;=15,"Low",
IF(Append1[[#This Row],[total_eve_charge]]&lt;=19,"Medium","High"))</f>
        <v>Medium</v>
      </c>
      <c r="AA3389" s="1" t="str">
        <f>IF(Append1[[#This Row],[total_day_charge]]&gt;30,"Heavy User",
IF(Append1[[#This Row],[total_eve_charge]]&gt;20,"Evening User",
IF(Append1[[#This Row],[total_night_charge]]&gt;10,"Night User","Low User")))</f>
        <v>Heavy User</v>
      </c>
    </row>
    <row r="3390" spans="1:27" hidden="1" x14ac:dyDescent="0.3">
      <c r="A3390">
        <v>2639</v>
      </c>
      <c r="B3390" s="1" t="s">
        <v>51</v>
      </c>
      <c r="C3390">
        <v>139</v>
      </c>
      <c r="D3390" s="1" t="s">
        <v>32</v>
      </c>
      <c r="E3390" s="1">
        <v>0</v>
      </c>
      <c r="F3390" s="1" t="s">
        <v>23</v>
      </c>
      <c r="G3390">
        <v>0</v>
      </c>
      <c r="H3390" t="str">
        <f>IF(Append1[[#This Row],[number_vmail_messages]]&lt;=10, "Low",
IF(Append1[[#This Row],[number_vmail_messages]]&lt;=25, "Medium", "High"))</f>
        <v>Low</v>
      </c>
      <c r="I3390">
        <v>139</v>
      </c>
      <c r="J3390">
        <v>110</v>
      </c>
      <c r="K3390">
        <v>23.63</v>
      </c>
      <c r="L3390">
        <v>132.9</v>
      </c>
      <c r="M3390">
        <v>93</v>
      </c>
      <c r="N3390">
        <v>11.3</v>
      </c>
      <c r="O3390">
        <v>272</v>
      </c>
      <c r="P3390">
        <v>120</v>
      </c>
      <c r="Q3390">
        <v>12.24</v>
      </c>
      <c r="R3390">
        <v>12.1</v>
      </c>
      <c r="S3390">
        <v>1</v>
      </c>
      <c r="T3390">
        <v>3.27</v>
      </c>
      <c r="U3390" t="str">
        <f>IF(Append1[[#This Row],[total_intl_charge]] &lt;= MEDIAN(Append1[total_intl_charge]), "Low", "High")</f>
        <v>High</v>
      </c>
      <c r="V3390">
        <v>0</v>
      </c>
      <c r="W3390" t="s">
        <v>23</v>
      </c>
      <c r="X3390" s="1" t="s">
        <v>23</v>
      </c>
      <c r="Y3390">
        <f>IF(Append1[[#This Row],[churn]]="yes", 1,0)</f>
        <v>0</v>
      </c>
      <c r="Z3390" t="str">
        <f>IF(Append1[[#This Row],[total_eve_charge]]&lt;=15,"Low",
IF(Append1[[#This Row],[total_eve_charge]]&lt;=19,"Medium","High"))</f>
        <v>Low</v>
      </c>
      <c r="AA3390" s="1" t="str">
        <f>IF(Append1[[#This Row],[total_day_charge]]&gt;30,"Heavy User",
IF(Append1[[#This Row],[total_eve_charge]]&gt;20,"Evening User",
IF(Append1[[#This Row],[total_night_charge]]&gt;10,"Night User","Low User")))</f>
        <v>Night User</v>
      </c>
    </row>
    <row r="3391" spans="1:27" hidden="1" x14ac:dyDescent="0.3">
      <c r="A3391">
        <v>2640</v>
      </c>
      <c r="B3391" s="1" t="s">
        <v>71</v>
      </c>
      <c r="C3391">
        <v>102</v>
      </c>
      <c r="D3391" s="1" t="s">
        <v>32</v>
      </c>
      <c r="E3391" s="1">
        <v>0</v>
      </c>
      <c r="F3391" s="1" t="s">
        <v>23</v>
      </c>
      <c r="G3391">
        <v>0</v>
      </c>
      <c r="H3391" t="str">
        <f>IF(Append1[[#This Row],[number_vmail_messages]]&lt;=10, "Low",
IF(Append1[[#This Row],[number_vmail_messages]]&lt;=25, "Medium", "High"))</f>
        <v>Low</v>
      </c>
      <c r="I3391">
        <v>234.8</v>
      </c>
      <c r="J3391">
        <v>125</v>
      </c>
      <c r="K3391">
        <v>39.92</v>
      </c>
      <c r="L3391">
        <v>199.2</v>
      </c>
      <c r="M3391">
        <v>99</v>
      </c>
      <c r="N3391">
        <v>16.93</v>
      </c>
      <c r="O3391">
        <v>163.19999999999999</v>
      </c>
      <c r="P3391">
        <v>88</v>
      </c>
      <c r="Q3391">
        <v>7.34</v>
      </c>
      <c r="R3391">
        <v>10</v>
      </c>
      <c r="S3391">
        <v>1</v>
      </c>
      <c r="T3391">
        <v>2.7</v>
      </c>
      <c r="U3391" t="str">
        <f>IF(Append1[[#This Row],[total_intl_charge]] &lt;= MEDIAN(Append1[total_intl_charge]), "Low", "High")</f>
        <v>Low</v>
      </c>
      <c r="V3391">
        <v>4</v>
      </c>
      <c r="W3391" t="s">
        <v>23</v>
      </c>
      <c r="X3391" s="1" t="s">
        <v>23</v>
      </c>
      <c r="Y3391">
        <f>IF(Append1[[#This Row],[churn]]="yes", 1,0)</f>
        <v>0</v>
      </c>
      <c r="Z3391" t="str">
        <f>IF(Append1[[#This Row],[total_eve_charge]]&lt;=15,"Low",
IF(Append1[[#This Row],[total_eve_charge]]&lt;=19,"Medium","High"))</f>
        <v>Medium</v>
      </c>
      <c r="AA3391" s="1" t="str">
        <f>IF(Append1[[#This Row],[total_day_charge]]&gt;30,"Heavy User",
IF(Append1[[#This Row],[total_eve_charge]]&gt;20,"Evening User",
IF(Append1[[#This Row],[total_night_charge]]&gt;10,"Night User","Low User")))</f>
        <v>Heavy User</v>
      </c>
    </row>
    <row r="3392" spans="1:27" hidden="1" x14ac:dyDescent="0.3">
      <c r="A3392">
        <v>2641</v>
      </c>
      <c r="B3392" s="1" t="s">
        <v>50</v>
      </c>
      <c r="C3392">
        <v>149</v>
      </c>
      <c r="D3392" s="1" t="s">
        <v>32</v>
      </c>
      <c r="E3392" s="1">
        <v>0</v>
      </c>
      <c r="F3392" s="1" t="s">
        <v>23</v>
      </c>
      <c r="G3392">
        <v>0</v>
      </c>
      <c r="H3392" t="str">
        <f>IF(Append1[[#This Row],[number_vmail_messages]]&lt;=10, "Low",
IF(Append1[[#This Row],[number_vmail_messages]]&lt;=25, "Medium", "High"))</f>
        <v>Low</v>
      </c>
      <c r="I3392">
        <v>187.6</v>
      </c>
      <c r="J3392">
        <v>83</v>
      </c>
      <c r="K3392">
        <v>31.89</v>
      </c>
      <c r="L3392">
        <v>201.4</v>
      </c>
      <c r="M3392">
        <v>81</v>
      </c>
      <c r="N3392">
        <v>17.12</v>
      </c>
      <c r="O3392">
        <v>264.2</v>
      </c>
      <c r="P3392">
        <v>79</v>
      </c>
      <c r="Q3392">
        <v>11.89</v>
      </c>
      <c r="R3392">
        <v>8.8000000000000007</v>
      </c>
      <c r="S3392">
        <v>1</v>
      </c>
      <c r="T3392">
        <v>2.38</v>
      </c>
      <c r="U3392" t="str">
        <f>IF(Append1[[#This Row],[total_intl_charge]] &lt;= MEDIAN(Append1[total_intl_charge]), "Low", "High")</f>
        <v>Low</v>
      </c>
      <c r="V3392">
        <v>1</v>
      </c>
      <c r="W3392" t="s">
        <v>23</v>
      </c>
      <c r="X3392" s="1" t="s">
        <v>23</v>
      </c>
      <c r="Y3392">
        <f>IF(Append1[[#This Row],[churn]]="yes", 1,0)</f>
        <v>0</v>
      </c>
      <c r="Z3392" t="str">
        <f>IF(Append1[[#This Row],[total_eve_charge]]&lt;=15,"Low",
IF(Append1[[#This Row],[total_eve_charge]]&lt;=19,"Medium","High"))</f>
        <v>Medium</v>
      </c>
      <c r="AA3392" s="1" t="str">
        <f>IF(Append1[[#This Row],[total_day_charge]]&gt;30,"Heavy User",
IF(Append1[[#This Row],[total_eve_charge]]&gt;20,"Evening User",
IF(Append1[[#This Row],[total_night_charge]]&gt;10,"Night User","Low User")))</f>
        <v>Heavy User</v>
      </c>
    </row>
    <row r="3393" spans="1:27" hidden="1" x14ac:dyDescent="0.3">
      <c r="A3393">
        <v>2642</v>
      </c>
      <c r="B3393" s="1" t="s">
        <v>64</v>
      </c>
      <c r="C3393">
        <v>113</v>
      </c>
      <c r="D3393" s="1" t="s">
        <v>22</v>
      </c>
      <c r="E3393" s="1">
        <v>0</v>
      </c>
      <c r="F3393" s="1" t="s">
        <v>23</v>
      </c>
      <c r="G3393">
        <v>0</v>
      </c>
      <c r="H3393" t="str">
        <f>IF(Append1[[#This Row],[number_vmail_messages]]&lt;=10, "Low",
IF(Append1[[#This Row],[number_vmail_messages]]&lt;=25, "Medium", "High"))</f>
        <v>Low</v>
      </c>
      <c r="I3393">
        <v>159.80000000000001</v>
      </c>
      <c r="J3393">
        <v>143</v>
      </c>
      <c r="K3393">
        <v>27.17</v>
      </c>
      <c r="L3393">
        <v>210.1</v>
      </c>
      <c r="M3393">
        <v>93</v>
      </c>
      <c r="N3393">
        <v>17.86</v>
      </c>
      <c r="O3393">
        <v>175.1</v>
      </c>
      <c r="P3393">
        <v>86</v>
      </c>
      <c r="Q3393">
        <v>7.88</v>
      </c>
      <c r="R3393">
        <v>13.1</v>
      </c>
      <c r="S3393">
        <v>7</v>
      </c>
      <c r="T3393">
        <v>3.54</v>
      </c>
      <c r="U3393" t="str">
        <f>IF(Append1[[#This Row],[total_intl_charge]] &lt;= MEDIAN(Append1[total_intl_charge]), "Low", "High")</f>
        <v>High</v>
      </c>
      <c r="V3393">
        <v>2</v>
      </c>
      <c r="W3393" t="s">
        <v>23</v>
      </c>
      <c r="X3393" s="1" t="s">
        <v>23</v>
      </c>
      <c r="Y3393">
        <f>IF(Append1[[#This Row],[churn]]="yes", 1,0)</f>
        <v>0</v>
      </c>
      <c r="Z3393" t="str">
        <f>IF(Append1[[#This Row],[total_eve_charge]]&lt;=15,"Low",
IF(Append1[[#This Row],[total_eve_charge]]&lt;=19,"Medium","High"))</f>
        <v>Medium</v>
      </c>
      <c r="AA3393" s="1" t="str">
        <f>IF(Append1[[#This Row],[total_day_charge]]&gt;30,"Heavy User",
IF(Append1[[#This Row],[total_eve_charge]]&gt;20,"Evening User",
IF(Append1[[#This Row],[total_night_charge]]&gt;10,"Night User","Low User")))</f>
        <v>Low User</v>
      </c>
    </row>
    <row r="3394" spans="1:27" x14ac:dyDescent="0.3">
      <c r="A3394">
        <v>2643</v>
      </c>
      <c r="B3394" s="1" t="s">
        <v>70</v>
      </c>
      <c r="C3394">
        <v>131</v>
      </c>
      <c r="D3394" s="1" t="s">
        <v>32</v>
      </c>
      <c r="E3394" s="1">
        <v>0</v>
      </c>
      <c r="F3394" s="1" t="s">
        <v>24</v>
      </c>
      <c r="G3394">
        <v>33</v>
      </c>
      <c r="H3394" t="str">
        <f>IF(Append1[[#This Row],[number_vmail_messages]]&lt;=10, "Low",
IF(Append1[[#This Row],[number_vmail_messages]]&lt;=25, "Medium", "High"))</f>
        <v>High</v>
      </c>
      <c r="I3394">
        <v>177.1</v>
      </c>
      <c r="J3394">
        <v>100</v>
      </c>
      <c r="K3394">
        <v>30.11</v>
      </c>
      <c r="L3394">
        <v>194</v>
      </c>
      <c r="M3394">
        <v>85</v>
      </c>
      <c r="N3394">
        <v>16.489999999999998</v>
      </c>
      <c r="O3394">
        <v>253.4</v>
      </c>
      <c r="P3394">
        <v>124</v>
      </c>
      <c r="Q3394">
        <v>11.4</v>
      </c>
      <c r="R3394">
        <v>5.2</v>
      </c>
      <c r="S3394">
        <v>5</v>
      </c>
      <c r="T3394">
        <v>1.4</v>
      </c>
      <c r="U3394" t="str">
        <f>IF(Append1[[#This Row],[total_intl_charge]] &lt;= MEDIAN(Append1[total_intl_charge]), "Low", "High")</f>
        <v>Low</v>
      </c>
      <c r="V3394">
        <v>1</v>
      </c>
      <c r="W3394" t="s">
        <v>23</v>
      </c>
      <c r="X3394" s="1" t="s">
        <v>23</v>
      </c>
      <c r="Y3394">
        <f>IF(Append1[[#This Row],[churn]]="yes", 1,0)</f>
        <v>0</v>
      </c>
      <c r="Z3394" t="str">
        <f>IF(Append1[[#This Row],[total_eve_charge]]&lt;=15,"Low",
IF(Append1[[#This Row],[total_eve_charge]]&lt;=19,"Medium","High"))</f>
        <v>Medium</v>
      </c>
      <c r="AA3394" s="1" t="str">
        <f>IF(Append1[[#This Row],[total_day_charge]]&gt;30,"Heavy User",
IF(Append1[[#This Row],[total_eve_charge]]&gt;20,"Evening User",
IF(Append1[[#This Row],[total_night_charge]]&gt;10,"Night User","Low User")))</f>
        <v>Heavy User</v>
      </c>
    </row>
    <row r="3395" spans="1:27" hidden="1" x14ac:dyDescent="0.3">
      <c r="A3395">
        <v>2644</v>
      </c>
      <c r="B3395" s="1" t="s">
        <v>43</v>
      </c>
      <c r="C3395">
        <v>83</v>
      </c>
      <c r="D3395" s="1" t="s">
        <v>32</v>
      </c>
      <c r="E3395" s="1">
        <v>0</v>
      </c>
      <c r="F3395" s="1" t="s">
        <v>23</v>
      </c>
      <c r="G3395">
        <v>0</v>
      </c>
      <c r="H3395" t="str">
        <f>IF(Append1[[#This Row],[number_vmail_messages]]&lt;=10, "Low",
IF(Append1[[#This Row],[number_vmail_messages]]&lt;=25, "Medium", "High"))</f>
        <v>Low</v>
      </c>
      <c r="I3395">
        <v>117.9</v>
      </c>
      <c r="J3395">
        <v>101</v>
      </c>
      <c r="K3395">
        <v>20.04</v>
      </c>
      <c r="L3395">
        <v>160.4</v>
      </c>
      <c r="M3395">
        <v>92</v>
      </c>
      <c r="N3395">
        <v>13.63</v>
      </c>
      <c r="O3395">
        <v>235.3</v>
      </c>
      <c r="P3395">
        <v>150</v>
      </c>
      <c r="Q3395">
        <v>10.59</v>
      </c>
      <c r="R3395">
        <v>11.4</v>
      </c>
      <c r="S3395">
        <v>10</v>
      </c>
      <c r="T3395">
        <v>3.08</v>
      </c>
      <c r="U3395" t="str">
        <f>IF(Append1[[#This Row],[total_intl_charge]] &lt;= MEDIAN(Append1[total_intl_charge]), "Low", "High")</f>
        <v>High</v>
      </c>
      <c r="V3395">
        <v>0</v>
      </c>
      <c r="W3395" t="s">
        <v>23</v>
      </c>
      <c r="X3395" s="1" t="s">
        <v>23</v>
      </c>
      <c r="Y3395">
        <f>IF(Append1[[#This Row],[churn]]="yes", 1,0)</f>
        <v>0</v>
      </c>
      <c r="Z3395" t="str">
        <f>IF(Append1[[#This Row],[total_eve_charge]]&lt;=15,"Low",
IF(Append1[[#This Row],[total_eve_charge]]&lt;=19,"Medium","High"))</f>
        <v>Low</v>
      </c>
      <c r="AA3395" s="1" t="str">
        <f>IF(Append1[[#This Row],[total_day_charge]]&gt;30,"Heavy User",
IF(Append1[[#This Row],[total_eve_charge]]&gt;20,"Evening User",
IF(Append1[[#This Row],[total_night_charge]]&gt;10,"Night User","Low User")))</f>
        <v>Night User</v>
      </c>
    </row>
    <row r="3396" spans="1:27" x14ac:dyDescent="0.3">
      <c r="A3396">
        <v>2645</v>
      </c>
      <c r="B3396" s="1" t="s">
        <v>68</v>
      </c>
      <c r="C3396">
        <v>96</v>
      </c>
      <c r="D3396" s="1" t="s">
        <v>22</v>
      </c>
      <c r="E3396" s="1">
        <v>0</v>
      </c>
      <c r="F3396" s="1" t="s">
        <v>24</v>
      </c>
      <c r="G3396">
        <v>21</v>
      </c>
      <c r="H3396" t="str">
        <f>IF(Append1[[#This Row],[number_vmail_messages]]&lt;=10, "Low",
IF(Append1[[#This Row],[number_vmail_messages]]&lt;=25, "Medium", "High"))</f>
        <v>Medium</v>
      </c>
      <c r="I3396">
        <v>247.6</v>
      </c>
      <c r="J3396">
        <v>95</v>
      </c>
      <c r="K3396">
        <v>42.09</v>
      </c>
      <c r="L3396">
        <v>256.3</v>
      </c>
      <c r="M3396">
        <v>150</v>
      </c>
      <c r="N3396">
        <v>21.79</v>
      </c>
      <c r="O3396">
        <v>158.6</v>
      </c>
      <c r="P3396">
        <v>72</v>
      </c>
      <c r="Q3396">
        <v>7.14</v>
      </c>
      <c r="R3396">
        <v>10.8</v>
      </c>
      <c r="S3396">
        <v>6</v>
      </c>
      <c r="T3396">
        <v>2.92</v>
      </c>
      <c r="U3396" t="str">
        <f>IF(Append1[[#This Row],[total_intl_charge]] &lt;= MEDIAN(Append1[total_intl_charge]), "Low", "High")</f>
        <v>High</v>
      </c>
      <c r="V3396">
        <v>2</v>
      </c>
      <c r="W3396" t="s">
        <v>23</v>
      </c>
      <c r="X3396" s="1" t="s">
        <v>23</v>
      </c>
      <c r="Y3396">
        <f>IF(Append1[[#This Row],[churn]]="yes", 1,0)</f>
        <v>0</v>
      </c>
      <c r="Z3396" t="str">
        <f>IF(Append1[[#This Row],[total_eve_charge]]&lt;=15,"Low",
IF(Append1[[#This Row],[total_eve_charge]]&lt;=19,"Medium","High"))</f>
        <v>High</v>
      </c>
      <c r="AA3396" s="1" t="str">
        <f>IF(Append1[[#This Row],[total_day_charge]]&gt;30,"Heavy User",
IF(Append1[[#This Row],[total_eve_charge]]&gt;20,"Evening User",
IF(Append1[[#This Row],[total_night_charge]]&gt;10,"Night User","Low User")))</f>
        <v>Heavy User</v>
      </c>
    </row>
    <row r="3397" spans="1:27" hidden="1" x14ac:dyDescent="0.3">
      <c r="A3397">
        <v>2646</v>
      </c>
      <c r="B3397" s="1" t="s">
        <v>33</v>
      </c>
      <c r="C3397">
        <v>98</v>
      </c>
      <c r="D3397" s="1" t="s">
        <v>32</v>
      </c>
      <c r="E3397" s="1">
        <v>0</v>
      </c>
      <c r="F3397" s="1" t="s">
        <v>23</v>
      </c>
      <c r="G3397">
        <v>0</v>
      </c>
      <c r="H3397" t="str">
        <f>IF(Append1[[#This Row],[number_vmail_messages]]&lt;=10, "Low",
IF(Append1[[#This Row],[number_vmail_messages]]&lt;=25, "Medium", "High"))</f>
        <v>Low</v>
      </c>
      <c r="I3397">
        <v>169.9</v>
      </c>
      <c r="J3397">
        <v>77</v>
      </c>
      <c r="K3397">
        <v>28.88</v>
      </c>
      <c r="L3397">
        <v>138.30000000000001</v>
      </c>
      <c r="M3397">
        <v>155</v>
      </c>
      <c r="N3397">
        <v>11.76</v>
      </c>
      <c r="O3397">
        <v>142.6</v>
      </c>
      <c r="P3397">
        <v>105</v>
      </c>
      <c r="Q3397">
        <v>6.42</v>
      </c>
      <c r="R3397">
        <v>8.5</v>
      </c>
      <c r="S3397">
        <v>7</v>
      </c>
      <c r="T3397">
        <v>2.2999999999999998</v>
      </c>
      <c r="U3397" t="str">
        <f>IF(Append1[[#This Row],[total_intl_charge]] &lt;= MEDIAN(Append1[total_intl_charge]), "Low", "High")</f>
        <v>Low</v>
      </c>
      <c r="V3397">
        <v>1</v>
      </c>
      <c r="W3397" t="s">
        <v>23</v>
      </c>
      <c r="X3397" s="1" t="s">
        <v>23</v>
      </c>
      <c r="Y3397">
        <f>IF(Append1[[#This Row],[churn]]="yes", 1,0)</f>
        <v>0</v>
      </c>
      <c r="Z3397" t="str">
        <f>IF(Append1[[#This Row],[total_eve_charge]]&lt;=15,"Low",
IF(Append1[[#This Row],[total_eve_charge]]&lt;=19,"Medium","High"))</f>
        <v>Low</v>
      </c>
      <c r="AA3397" s="1" t="str">
        <f>IF(Append1[[#This Row],[total_day_charge]]&gt;30,"Heavy User",
IF(Append1[[#This Row],[total_eve_charge]]&gt;20,"Evening User",
IF(Append1[[#This Row],[total_night_charge]]&gt;10,"Night User","Low User")))</f>
        <v>Low User</v>
      </c>
    </row>
    <row r="3398" spans="1:27" hidden="1" x14ac:dyDescent="0.3">
      <c r="A3398">
        <v>2647</v>
      </c>
      <c r="B3398" s="1" t="s">
        <v>75</v>
      </c>
      <c r="C3398">
        <v>3</v>
      </c>
      <c r="D3398" s="1" t="s">
        <v>22</v>
      </c>
      <c r="E3398" s="1">
        <v>0</v>
      </c>
      <c r="F3398" s="1" t="s">
        <v>23</v>
      </c>
      <c r="G3398">
        <v>0</v>
      </c>
      <c r="H3398" t="str">
        <f>IF(Append1[[#This Row],[number_vmail_messages]]&lt;=10, "Low",
IF(Append1[[#This Row],[number_vmail_messages]]&lt;=25, "Medium", "High"))</f>
        <v>Low</v>
      </c>
      <c r="I3398">
        <v>185</v>
      </c>
      <c r="J3398">
        <v>120</v>
      </c>
      <c r="K3398">
        <v>31.45</v>
      </c>
      <c r="L3398">
        <v>203.7</v>
      </c>
      <c r="M3398">
        <v>129</v>
      </c>
      <c r="N3398">
        <v>17.309999999999999</v>
      </c>
      <c r="O3398">
        <v>170.5</v>
      </c>
      <c r="P3398">
        <v>89</v>
      </c>
      <c r="Q3398">
        <v>7.67</v>
      </c>
      <c r="R3398">
        <v>14.1</v>
      </c>
      <c r="S3398">
        <v>3</v>
      </c>
      <c r="T3398">
        <v>3.81</v>
      </c>
      <c r="U3398" t="str">
        <f>IF(Append1[[#This Row],[total_intl_charge]] &lt;= MEDIAN(Append1[total_intl_charge]), "Low", "High")</f>
        <v>High</v>
      </c>
      <c r="V3398">
        <v>3</v>
      </c>
      <c r="W3398" t="s">
        <v>23</v>
      </c>
      <c r="X3398" s="1" t="s">
        <v>23</v>
      </c>
      <c r="Y3398">
        <f>IF(Append1[[#This Row],[churn]]="yes", 1,0)</f>
        <v>0</v>
      </c>
      <c r="Z3398" t="str">
        <f>IF(Append1[[#This Row],[total_eve_charge]]&lt;=15,"Low",
IF(Append1[[#This Row],[total_eve_charge]]&lt;=19,"Medium","High"))</f>
        <v>Medium</v>
      </c>
      <c r="AA3398" s="1" t="str">
        <f>IF(Append1[[#This Row],[total_day_charge]]&gt;30,"Heavy User",
IF(Append1[[#This Row],[total_eve_charge]]&gt;20,"Evening User",
IF(Append1[[#This Row],[total_night_charge]]&gt;10,"Night User","Low User")))</f>
        <v>Heavy User</v>
      </c>
    </row>
    <row r="3399" spans="1:27" x14ac:dyDescent="0.3">
      <c r="A3399">
        <v>2648</v>
      </c>
      <c r="B3399" s="1" t="s">
        <v>42</v>
      </c>
      <c r="C3399">
        <v>77</v>
      </c>
      <c r="D3399" s="1" t="s">
        <v>32</v>
      </c>
      <c r="E3399" s="1">
        <v>0</v>
      </c>
      <c r="F3399" s="1" t="s">
        <v>24</v>
      </c>
      <c r="G3399">
        <v>17</v>
      </c>
      <c r="H3399" t="str">
        <f>IF(Append1[[#This Row],[number_vmail_messages]]&lt;=10, "Low",
IF(Append1[[#This Row],[number_vmail_messages]]&lt;=25, "Medium", "High"))</f>
        <v>Medium</v>
      </c>
      <c r="I3399">
        <v>204.9</v>
      </c>
      <c r="J3399">
        <v>84</v>
      </c>
      <c r="K3399">
        <v>34.83</v>
      </c>
      <c r="L3399">
        <v>201</v>
      </c>
      <c r="M3399">
        <v>102</v>
      </c>
      <c r="N3399">
        <v>17.09</v>
      </c>
      <c r="O3399">
        <v>219.7</v>
      </c>
      <c r="P3399">
        <v>97</v>
      </c>
      <c r="Q3399">
        <v>9.89</v>
      </c>
      <c r="R3399">
        <v>11.3</v>
      </c>
      <c r="S3399">
        <v>5</v>
      </c>
      <c r="T3399">
        <v>3.05</v>
      </c>
      <c r="U3399" t="str">
        <f>IF(Append1[[#This Row],[total_intl_charge]] &lt;= MEDIAN(Append1[total_intl_charge]), "Low", "High")</f>
        <v>High</v>
      </c>
      <c r="V3399">
        <v>0</v>
      </c>
      <c r="W3399" t="s">
        <v>23</v>
      </c>
      <c r="X3399" s="1" t="s">
        <v>23</v>
      </c>
      <c r="Y3399">
        <f>IF(Append1[[#This Row],[churn]]="yes", 1,0)</f>
        <v>0</v>
      </c>
      <c r="Z3399" t="str">
        <f>IF(Append1[[#This Row],[total_eve_charge]]&lt;=15,"Low",
IF(Append1[[#This Row],[total_eve_charge]]&lt;=19,"Medium","High"))</f>
        <v>Medium</v>
      </c>
      <c r="AA3399" s="1" t="str">
        <f>IF(Append1[[#This Row],[total_day_charge]]&gt;30,"Heavy User",
IF(Append1[[#This Row],[total_eve_charge]]&gt;20,"Evening User",
IF(Append1[[#This Row],[total_night_charge]]&gt;10,"Night User","Low User")))</f>
        <v>Heavy User</v>
      </c>
    </row>
    <row r="3400" spans="1:27" x14ac:dyDescent="0.3">
      <c r="A3400">
        <v>2649</v>
      </c>
      <c r="B3400" s="1" t="s">
        <v>70</v>
      </c>
      <c r="C3400">
        <v>75</v>
      </c>
      <c r="D3400" s="1" t="s">
        <v>32</v>
      </c>
      <c r="E3400" s="1">
        <v>0</v>
      </c>
      <c r="F3400" s="1" t="s">
        <v>24</v>
      </c>
      <c r="G3400">
        <v>24</v>
      </c>
      <c r="H3400" t="str">
        <f>IF(Append1[[#This Row],[number_vmail_messages]]&lt;=10, "Low",
IF(Append1[[#This Row],[number_vmail_messages]]&lt;=25, "Medium", "High"))</f>
        <v>Medium</v>
      </c>
      <c r="I3400">
        <v>225.5</v>
      </c>
      <c r="J3400">
        <v>119</v>
      </c>
      <c r="K3400">
        <v>38.340000000000003</v>
      </c>
      <c r="L3400">
        <v>182</v>
      </c>
      <c r="M3400">
        <v>108</v>
      </c>
      <c r="N3400">
        <v>15.47</v>
      </c>
      <c r="O3400">
        <v>270.89999999999998</v>
      </c>
      <c r="P3400">
        <v>106</v>
      </c>
      <c r="Q3400">
        <v>12.19</v>
      </c>
      <c r="R3400">
        <v>9.4</v>
      </c>
      <c r="S3400">
        <v>2</v>
      </c>
      <c r="T3400">
        <v>2.54</v>
      </c>
      <c r="U3400" t="str">
        <f>IF(Append1[[#This Row],[total_intl_charge]] &lt;= MEDIAN(Append1[total_intl_charge]), "Low", "High")</f>
        <v>Low</v>
      </c>
      <c r="V3400">
        <v>3</v>
      </c>
      <c r="W3400" t="s">
        <v>23</v>
      </c>
      <c r="X3400" s="1" t="s">
        <v>23</v>
      </c>
      <c r="Y3400">
        <f>IF(Append1[[#This Row],[churn]]="yes", 1,0)</f>
        <v>0</v>
      </c>
      <c r="Z3400" t="str">
        <f>IF(Append1[[#This Row],[total_eve_charge]]&lt;=15,"Low",
IF(Append1[[#This Row],[total_eve_charge]]&lt;=19,"Medium","High"))</f>
        <v>Medium</v>
      </c>
      <c r="AA3400" s="1" t="str">
        <f>IF(Append1[[#This Row],[total_day_charge]]&gt;30,"Heavy User",
IF(Append1[[#This Row],[total_eve_charge]]&gt;20,"Evening User",
IF(Append1[[#This Row],[total_night_charge]]&gt;10,"Night User","Low User")))</f>
        <v>Heavy User</v>
      </c>
    </row>
    <row r="3401" spans="1:27" hidden="1" x14ac:dyDescent="0.3">
      <c r="A3401">
        <v>2650</v>
      </c>
      <c r="B3401" s="1" t="s">
        <v>27</v>
      </c>
      <c r="C3401">
        <v>40</v>
      </c>
      <c r="D3401" s="1" t="s">
        <v>26</v>
      </c>
      <c r="E3401" s="1">
        <v>0</v>
      </c>
      <c r="F3401" s="1" t="s">
        <v>23</v>
      </c>
      <c r="G3401">
        <v>0</v>
      </c>
      <c r="H3401" t="str">
        <f>IF(Append1[[#This Row],[number_vmail_messages]]&lt;=10, "Low",
IF(Append1[[#This Row],[number_vmail_messages]]&lt;=25, "Medium", "High"))</f>
        <v>Low</v>
      </c>
      <c r="I3401">
        <v>169.7</v>
      </c>
      <c r="J3401">
        <v>115</v>
      </c>
      <c r="K3401">
        <v>28.85</v>
      </c>
      <c r="L3401">
        <v>141.4</v>
      </c>
      <c r="M3401">
        <v>123</v>
      </c>
      <c r="N3401">
        <v>12.02</v>
      </c>
      <c r="O3401">
        <v>253</v>
      </c>
      <c r="P3401">
        <v>115</v>
      </c>
      <c r="Q3401">
        <v>11.39</v>
      </c>
      <c r="R3401">
        <v>10.5</v>
      </c>
      <c r="S3401">
        <v>3</v>
      </c>
      <c r="T3401">
        <v>2.84</v>
      </c>
      <c r="U3401" t="str">
        <f>IF(Append1[[#This Row],[total_intl_charge]] &lt;= MEDIAN(Append1[total_intl_charge]), "Low", "High")</f>
        <v>High</v>
      </c>
      <c r="V3401">
        <v>4</v>
      </c>
      <c r="W3401" t="s">
        <v>24</v>
      </c>
      <c r="X3401" s="1" t="s">
        <v>23</v>
      </c>
      <c r="Y3401">
        <f>IF(Append1[[#This Row],[churn]]="yes", 1,0)</f>
        <v>1</v>
      </c>
      <c r="Z3401" t="str">
        <f>IF(Append1[[#This Row],[total_eve_charge]]&lt;=15,"Low",
IF(Append1[[#This Row],[total_eve_charge]]&lt;=19,"Medium","High"))</f>
        <v>Low</v>
      </c>
      <c r="AA3401" s="1" t="str">
        <f>IF(Append1[[#This Row],[total_day_charge]]&gt;30,"Heavy User",
IF(Append1[[#This Row],[total_eve_charge]]&gt;20,"Evening User",
IF(Append1[[#This Row],[total_night_charge]]&gt;10,"Night User","Low User")))</f>
        <v>Night User</v>
      </c>
    </row>
    <row r="3402" spans="1:27" hidden="1" x14ac:dyDescent="0.3">
      <c r="A3402">
        <v>2651</v>
      </c>
      <c r="B3402" s="1" t="s">
        <v>34</v>
      </c>
      <c r="C3402">
        <v>108</v>
      </c>
      <c r="D3402" s="1" t="s">
        <v>22</v>
      </c>
      <c r="E3402" s="1">
        <v>0</v>
      </c>
      <c r="F3402" s="1" t="s">
        <v>23</v>
      </c>
      <c r="G3402">
        <v>0</v>
      </c>
      <c r="H3402" t="str">
        <f>IF(Append1[[#This Row],[number_vmail_messages]]&lt;=10, "Low",
IF(Append1[[#This Row],[number_vmail_messages]]&lt;=25, "Medium", "High"))</f>
        <v>Low</v>
      </c>
      <c r="I3402">
        <v>239.3</v>
      </c>
      <c r="J3402">
        <v>102</v>
      </c>
      <c r="K3402">
        <v>40.68</v>
      </c>
      <c r="L3402">
        <v>223.4</v>
      </c>
      <c r="M3402">
        <v>127</v>
      </c>
      <c r="N3402">
        <v>18.989999999999998</v>
      </c>
      <c r="O3402">
        <v>251.4</v>
      </c>
      <c r="P3402">
        <v>104</v>
      </c>
      <c r="Q3402">
        <v>11.31</v>
      </c>
      <c r="R3402">
        <v>10.6</v>
      </c>
      <c r="S3402">
        <v>6</v>
      </c>
      <c r="T3402">
        <v>2.86</v>
      </c>
      <c r="U3402" t="str">
        <f>IF(Append1[[#This Row],[total_intl_charge]] &lt;= MEDIAN(Append1[total_intl_charge]), "Low", "High")</f>
        <v>High</v>
      </c>
      <c r="V3402">
        <v>0</v>
      </c>
      <c r="W3402" t="s">
        <v>23</v>
      </c>
      <c r="X3402" s="1" t="s">
        <v>23</v>
      </c>
      <c r="Y3402">
        <f>IF(Append1[[#This Row],[churn]]="yes", 1,0)</f>
        <v>0</v>
      </c>
      <c r="Z3402" t="str">
        <f>IF(Append1[[#This Row],[total_eve_charge]]&lt;=15,"Low",
IF(Append1[[#This Row],[total_eve_charge]]&lt;=19,"Medium","High"))</f>
        <v>Medium</v>
      </c>
      <c r="AA3402" s="1" t="str">
        <f>IF(Append1[[#This Row],[total_day_charge]]&gt;30,"Heavy User",
IF(Append1[[#This Row],[total_eve_charge]]&gt;20,"Evening User",
IF(Append1[[#This Row],[total_night_charge]]&gt;10,"Night User","Low User")))</f>
        <v>Heavy User</v>
      </c>
    </row>
    <row r="3403" spans="1:27" hidden="1" x14ac:dyDescent="0.3">
      <c r="A3403">
        <v>2652</v>
      </c>
      <c r="B3403" s="1" t="s">
        <v>63</v>
      </c>
      <c r="C3403">
        <v>100</v>
      </c>
      <c r="D3403" s="1" t="s">
        <v>22</v>
      </c>
      <c r="E3403" s="1">
        <v>0</v>
      </c>
      <c r="F3403" s="1" t="s">
        <v>23</v>
      </c>
      <c r="G3403">
        <v>0</v>
      </c>
      <c r="H3403" t="str">
        <f>IF(Append1[[#This Row],[number_vmail_messages]]&lt;=10, "Low",
IF(Append1[[#This Row],[number_vmail_messages]]&lt;=25, "Medium", "High"))</f>
        <v>Low</v>
      </c>
      <c r="I3403">
        <v>113.3</v>
      </c>
      <c r="J3403">
        <v>96</v>
      </c>
      <c r="K3403">
        <v>19.260000000000002</v>
      </c>
      <c r="L3403">
        <v>197.9</v>
      </c>
      <c r="M3403">
        <v>89</v>
      </c>
      <c r="N3403">
        <v>16.82</v>
      </c>
      <c r="O3403">
        <v>284.5</v>
      </c>
      <c r="P3403">
        <v>93</v>
      </c>
      <c r="Q3403">
        <v>12.8</v>
      </c>
      <c r="R3403">
        <v>11.7</v>
      </c>
      <c r="S3403">
        <v>2</v>
      </c>
      <c r="T3403">
        <v>3.16</v>
      </c>
      <c r="U3403" t="str">
        <f>IF(Append1[[#This Row],[total_intl_charge]] &lt;= MEDIAN(Append1[total_intl_charge]), "Low", "High")</f>
        <v>High</v>
      </c>
      <c r="V3403">
        <v>4</v>
      </c>
      <c r="W3403" t="s">
        <v>24</v>
      </c>
      <c r="X3403" s="1" t="s">
        <v>23</v>
      </c>
      <c r="Y3403">
        <f>IF(Append1[[#This Row],[churn]]="yes", 1,0)</f>
        <v>1</v>
      </c>
      <c r="Z3403" t="str">
        <f>IF(Append1[[#This Row],[total_eve_charge]]&lt;=15,"Low",
IF(Append1[[#This Row],[total_eve_charge]]&lt;=19,"Medium","High"))</f>
        <v>Medium</v>
      </c>
      <c r="AA3403" s="1" t="str">
        <f>IF(Append1[[#This Row],[total_day_charge]]&gt;30,"Heavy User",
IF(Append1[[#This Row],[total_eve_charge]]&gt;20,"Evening User",
IF(Append1[[#This Row],[total_night_charge]]&gt;10,"Night User","Low User")))</f>
        <v>Night User</v>
      </c>
    </row>
    <row r="3404" spans="1:27" hidden="1" x14ac:dyDescent="0.3">
      <c r="A3404">
        <v>2653</v>
      </c>
      <c r="B3404" s="1" t="s">
        <v>25</v>
      </c>
      <c r="C3404">
        <v>16</v>
      </c>
      <c r="D3404" s="1" t="s">
        <v>22</v>
      </c>
      <c r="E3404" s="1">
        <v>0</v>
      </c>
      <c r="F3404" s="1" t="s">
        <v>23</v>
      </c>
      <c r="G3404">
        <v>0</v>
      </c>
      <c r="H3404" t="str">
        <f>IF(Append1[[#This Row],[number_vmail_messages]]&lt;=10, "Low",
IF(Append1[[#This Row],[number_vmail_messages]]&lt;=25, "Medium", "High"))</f>
        <v>Low</v>
      </c>
      <c r="I3404">
        <v>161.9</v>
      </c>
      <c r="J3404">
        <v>100</v>
      </c>
      <c r="K3404">
        <v>27.52</v>
      </c>
      <c r="L3404">
        <v>230.1</v>
      </c>
      <c r="M3404">
        <v>138</v>
      </c>
      <c r="N3404">
        <v>19.559999999999999</v>
      </c>
      <c r="O3404">
        <v>148.80000000000001</v>
      </c>
      <c r="P3404">
        <v>78</v>
      </c>
      <c r="Q3404">
        <v>6.7</v>
      </c>
      <c r="R3404">
        <v>10.199999999999999</v>
      </c>
      <c r="S3404">
        <v>11</v>
      </c>
      <c r="T3404">
        <v>2.75</v>
      </c>
      <c r="U3404" t="str">
        <f>IF(Append1[[#This Row],[total_intl_charge]] &lt;= MEDIAN(Append1[total_intl_charge]), "Low", "High")</f>
        <v>Low</v>
      </c>
      <c r="V3404">
        <v>3</v>
      </c>
      <c r="W3404" t="s">
        <v>23</v>
      </c>
      <c r="X3404" s="1" t="s">
        <v>23</v>
      </c>
      <c r="Y3404">
        <f>IF(Append1[[#This Row],[churn]]="yes", 1,0)</f>
        <v>0</v>
      </c>
      <c r="Z3404" t="str">
        <f>IF(Append1[[#This Row],[total_eve_charge]]&lt;=15,"Low",
IF(Append1[[#This Row],[total_eve_charge]]&lt;=19,"Medium","High"))</f>
        <v>High</v>
      </c>
      <c r="AA3404" s="1" t="str">
        <f>IF(Append1[[#This Row],[total_day_charge]]&gt;30,"Heavy User",
IF(Append1[[#This Row],[total_eve_charge]]&gt;20,"Evening User",
IF(Append1[[#This Row],[total_night_charge]]&gt;10,"Night User","Low User")))</f>
        <v>Low User</v>
      </c>
    </row>
    <row r="3405" spans="1:27" x14ac:dyDescent="0.3">
      <c r="A3405">
        <v>2654</v>
      </c>
      <c r="B3405" s="1" t="s">
        <v>44</v>
      </c>
      <c r="C3405">
        <v>115</v>
      </c>
      <c r="D3405" s="1" t="s">
        <v>26</v>
      </c>
      <c r="E3405" s="1">
        <v>0</v>
      </c>
      <c r="F3405" s="1" t="s">
        <v>24</v>
      </c>
      <c r="G3405">
        <v>16</v>
      </c>
      <c r="H3405" t="str">
        <f>IF(Append1[[#This Row],[number_vmail_messages]]&lt;=10, "Low",
IF(Append1[[#This Row],[number_vmail_messages]]&lt;=25, "Medium", "High"))</f>
        <v>Medium</v>
      </c>
      <c r="I3405">
        <v>133.30000000000001</v>
      </c>
      <c r="J3405">
        <v>110</v>
      </c>
      <c r="K3405">
        <v>22.66</v>
      </c>
      <c r="L3405">
        <v>185.7</v>
      </c>
      <c r="M3405">
        <v>111</v>
      </c>
      <c r="N3405">
        <v>15.78</v>
      </c>
      <c r="O3405">
        <v>161.5</v>
      </c>
      <c r="P3405">
        <v>113</v>
      </c>
      <c r="Q3405">
        <v>7.27</v>
      </c>
      <c r="R3405">
        <v>5.6</v>
      </c>
      <c r="S3405">
        <v>4</v>
      </c>
      <c r="T3405">
        <v>1.51</v>
      </c>
      <c r="U3405" t="str">
        <f>IF(Append1[[#This Row],[total_intl_charge]] &lt;= MEDIAN(Append1[total_intl_charge]), "Low", "High")</f>
        <v>Low</v>
      </c>
      <c r="V3405">
        <v>2</v>
      </c>
      <c r="W3405" t="s">
        <v>23</v>
      </c>
      <c r="X3405" s="1" t="s">
        <v>23</v>
      </c>
      <c r="Y3405">
        <f>IF(Append1[[#This Row],[churn]]="yes", 1,0)</f>
        <v>0</v>
      </c>
      <c r="Z3405" t="str">
        <f>IF(Append1[[#This Row],[total_eve_charge]]&lt;=15,"Low",
IF(Append1[[#This Row],[total_eve_charge]]&lt;=19,"Medium","High"))</f>
        <v>Medium</v>
      </c>
      <c r="AA3405" s="1" t="str">
        <f>IF(Append1[[#This Row],[total_day_charge]]&gt;30,"Heavy User",
IF(Append1[[#This Row],[total_eve_charge]]&gt;20,"Evening User",
IF(Append1[[#This Row],[total_night_charge]]&gt;10,"Night User","Low User")))</f>
        <v>Low User</v>
      </c>
    </row>
    <row r="3406" spans="1:27" x14ac:dyDescent="0.3">
      <c r="A3406">
        <v>2655</v>
      </c>
      <c r="B3406" s="1" t="s">
        <v>53</v>
      </c>
      <c r="C3406">
        <v>108</v>
      </c>
      <c r="D3406" s="1" t="s">
        <v>26</v>
      </c>
      <c r="E3406" s="1">
        <v>0</v>
      </c>
      <c r="F3406" s="1" t="s">
        <v>24</v>
      </c>
      <c r="G3406">
        <v>25</v>
      </c>
      <c r="H3406" t="str">
        <f>IF(Append1[[#This Row],[number_vmail_messages]]&lt;=10, "Low",
IF(Append1[[#This Row],[number_vmail_messages]]&lt;=25, "Medium", "High"))</f>
        <v>Medium</v>
      </c>
      <c r="I3406">
        <v>170.7</v>
      </c>
      <c r="J3406">
        <v>88</v>
      </c>
      <c r="K3406">
        <v>29.02</v>
      </c>
      <c r="L3406">
        <v>109.9</v>
      </c>
      <c r="M3406">
        <v>113</v>
      </c>
      <c r="N3406">
        <v>9.34</v>
      </c>
      <c r="O3406">
        <v>165.7</v>
      </c>
      <c r="P3406">
        <v>99</v>
      </c>
      <c r="Q3406">
        <v>7.46</v>
      </c>
      <c r="R3406">
        <v>8.6999999999999993</v>
      </c>
      <c r="S3406">
        <v>1</v>
      </c>
      <c r="T3406">
        <v>2.35</v>
      </c>
      <c r="U3406" t="str">
        <f>IF(Append1[[#This Row],[total_intl_charge]] &lt;= MEDIAN(Append1[total_intl_charge]), "Low", "High")</f>
        <v>Low</v>
      </c>
      <c r="V3406">
        <v>3</v>
      </c>
      <c r="W3406" t="s">
        <v>23</v>
      </c>
      <c r="X3406" s="1" t="s">
        <v>23</v>
      </c>
      <c r="Y3406">
        <f>IF(Append1[[#This Row],[churn]]="yes", 1,0)</f>
        <v>0</v>
      </c>
      <c r="Z3406" t="str">
        <f>IF(Append1[[#This Row],[total_eve_charge]]&lt;=15,"Low",
IF(Append1[[#This Row],[total_eve_charge]]&lt;=19,"Medium","High"))</f>
        <v>Low</v>
      </c>
      <c r="AA3406" s="1" t="str">
        <f>IF(Append1[[#This Row],[total_day_charge]]&gt;30,"Heavy User",
IF(Append1[[#This Row],[total_eve_charge]]&gt;20,"Evening User",
IF(Append1[[#This Row],[total_night_charge]]&gt;10,"Night User","Low User")))</f>
        <v>Low User</v>
      </c>
    </row>
    <row r="3407" spans="1:27" hidden="1" x14ac:dyDescent="0.3">
      <c r="A3407">
        <v>2656</v>
      </c>
      <c r="B3407" s="1" t="s">
        <v>72</v>
      </c>
      <c r="C3407">
        <v>161</v>
      </c>
      <c r="D3407" s="1" t="s">
        <v>22</v>
      </c>
      <c r="E3407" s="1">
        <v>0</v>
      </c>
      <c r="F3407" s="1" t="s">
        <v>23</v>
      </c>
      <c r="G3407">
        <v>0</v>
      </c>
      <c r="H3407" t="str">
        <f>IF(Append1[[#This Row],[number_vmail_messages]]&lt;=10, "Low",
IF(Append1[[#This Row],[number_vmail_messages]]&lt;=25, "Medium", "High"))</f>
        <v>Low</v>
      </c>
      <c r="I3407">
        <v>322.3</v>
      </c>
      <c r="J3407">
        <v>100</v>
      </c>
      <c r="K3407">
        <v>54.79</v>
      </c>
      <c r="L3407">
        <v>230.4</v>
      </c>
      <c r="M3407">
        <v>135</v>
      </c>
      <c r="N3407">
        <v>19.579999999999998</v>
      </c>
      <c r="O3407">
        <v>241.5</v>
      </c>
      <c r="P3407">
        <v>104</v>
      </c>
      <c r="Q3407">
        <v>10.87</v>
      </c>
      <c r="R3407">
        <v>7.8</v>
      </c>
      <c r="S3407">
        <v>5</v>
      </c>
      <c r="T3407">
        <v>2.11</v>
      </c>
      <c r="U3407" t="str">
        <f>IF(Append1[[#This Row],[total_intl_charge]] &lt;= MEDIAN(Append1[total_intl_charge]), "Low", "High")</f>
        <v>Low</v>
      </c>
      <c r="V3407">
        <v>2</v>
      </c>
      <c r="W3407" t="s">
        <v>24</v>
      </c>
      <c r="X3407" s="1" t="s">
        <v>23</v>
      </c>
      <c r="Y3407">
        <f>IF(Append1[[#This Row],[churn]]="yes", 1,0)</f>
        <v>1</v>
      </c>
      <c r="Z3407" t="str">
        <f>IF(Append1[[#This Row],[total_eve_charge]]&lt;=15,"Low",
IF(Append1[[#This Row],[total_eve_charge]]&lt;=19,"Medium","High"))</f>
        <v>High</v>
      </c>
      <c r="AA3407" s="1" t="str">
        <f>IF(Append1[[#This Row],[total_day_charge]]&gt;30,"Heavy User",
IF(Append1[[#This Row],[total_eve_charge]]&gt;20,"Evening User",
IF(Append1[[#This Row],[total_night_charge]]&gt;10,"Night User","Low User")))</f>
        <v>Heavy User</v>
      </c>
    </row>
    <row r="3408" spans="1:27" hidden="1" x14ac:dyDescent="0.3">
      <c r="A3408">
        <v>2657</v>
      </c>
      <c r="B3408" s="1" t="s">
        <v>60</v>
      </c>
      <c r="C3408">
        <v>147</v>
      </c>
      <c r="D3408" s="1" t="s">
        <v>22</v>
      </c>
      <c r="E3408" s="1">
        <v>0</v>
      </c>
      <c r="F3408" s="1" t="s">
        <v>23</v>
      </c>
      <c r="G3408">
        <v>0</v>
      </c>
      <c r="H3408" t="str">
        <f>IF(Append1[[#This Row],[number_vmail_messages]]&lt;=10, "Low",
IF(Append1[[#This Row],[number_vmail_messages]]&lt;=25, "Medium", "High"))</f>
        <v>Low</v>
      </c>
      <c r="I3408">
        <v>124.4</v>
      </c>
      <c r="J3408">
        <v>74</v>
      </c>
      <c r="K3408">
        <v>21.15</v>
      </c>
      <c r="L3408">
        <v>320.89999999999998</v>
      </c>
      <c r="M3408">
        <v>78</v>
      </c>
      <c r="N3408">
        <v>27.28</v>
      </c>
      <c r="O3408">
        <v>157.19999999999999</v>
      </c>
      <c r="P3408">
        <v>126</v>
      </c>
      <c r="Q3408">
        <v>7.07</v>
      </c>
      <c r="R3408">
        <v>10.4</v>
      </c>
      <c r="S3408">
        <v>4</v>
      </c>
      <c r="T3408">
        <v>2.81</v>
      </c>
      <c r="U3408" t="str">
        <f>IF(Append1[[#This Row],[total_intl_charge]] &lt;= MEDIAN(Append1[total_intl_charge]), "Low", "High")</f>
        <v>High</v>
      </c>
      <c r="V3408">
        <v>2</v>
      </c>
      <c r="W3408" t="s">
        <v>23</v>
      </c>
      <c r="X3408" s="1" t="s">
        <v>23</v>
      </c>
      <c r="Y3408">
        <f>IF(Append1[[#This Row],[churn]]="yes", 1,0)</f>
        <v>0</v>
      </c>
      <c r="Z3408" t="str">
        <f>IF(Append1[[#This Row],[total_eve_charge]]&lt;=15,"Low",
IF(Append1[[#This Row],[total_eve_charge]]&lt;=19,"Medium","High"))</f>
        <v>High</v>
      </c>
      <c r="AA3408" s="1" t="str">
        <f>IF(Append1[[#This Row],[total_day_charge]]&gt;30,"Heavy User",
IF(Append1[[#This Row],[total_eve_charge]]&gt;20,"Evening User",
IF(Append1[[#This Row],[total_night_charge]]&gt;10,"Night User","Low User")))</f>
        <v>Evening User</v>
      </c>
    </row>
    <row r="3409" spans="1:27" hidden="1" x14ac:dyDescent="0.3">
      <c r="A3409">
        <v>2658</v>
      </c>
      <c r="B3409" s="1" t="s">
        <v>43</v>
      </c>
      <c r="C3409">
        <v>107</v>
      </c>
      <c r="D3409" s="1" t="s">
        <v>22</v>
      </c>
      <c r="E3409" s="1">
        <v>0</v>
      </c>
      <c r="F3409" s="1" t="s">
        <v>23</v>
      </c>
      <c r="G3409">
        <v>0</v>
      </c>
      <c r="H3409" t="str">
        <f>IF(Append1[[#This Row],[number_vmail_messages]]&lt;=10, "Low",
IF(Append1[[#This Row],[number_vmail_messages]]&lt;=25, "Medium", "High"))</f>
        <v>Low</v>
      </c>
      <c r="I3409">
        <v>146.9</v>
      </c>
      <c r="J3409">
        <v>94</v>
      </c>
      <c r="K3409">
        <v>24.97</v>
      </c>
      <c r="L3409">
        <v>114.3</v>
      </c>
      <c r="M3409">
        <v>111</v>
      </c>
      <c r="N3409">
        <v>9.7200000000000006</v>
      </c>
      <c r="O3409">
        <v>114.5</v>
      </c>
      <c r="P3409">
        <v>97</v>
      </c>
      <c r="Q3409">
        <v>5.15</v>
      </c>
      <c r="R3409">
        <v>11.4</v>
      </c>
      <c r="S3409">
        <v>5</v>
      </c>
      <c r="T3409">
        <v>3.08</v>
      </c>
      <c r="U3409" t="str">
        <f>IF(Append1[[#This Row],[total_intl_charge]] &lt;= MEDIAN(Append1[total_intl_charge]), "Low", "High")</f>
        <v>High</v>
      </c>
      <c r="V3409">
        <v>3</v>
      </c>
      <c r="W3409" t="s">
        <v>23</v>
      </c>
      <c r="X3409" s="1" t="s">
        <v>23</v>
      </c>
      <c r="Y3409">
        <f>IF(Append1[[#This Row],[churn]]="yes", 1,0)</f>
        <v>0</v>
      </c>
      <c r="Z3409" t="str">
        <f>IF(Append1[[#This Row],[total_eve_charge]]&lt;=15,"Low",
IF(Append1[[#This Row],[total_eve_charge]]&lt;=19,"Medium","High"))</f>
        <v>Low</v>
      </c>
      <c r="AA3409" s="1" t="str">
        <f>IF(Append1[[#This Row],[total_day_charge]]&gt;30,"Heavy User",
IF(Append1[[#This Row],[total_eve_charge]]&gt;20,"Evening User",
IF(Append1[[#This Row],[total_night_charge]]&gt;10,"Night User","Low User")))</f>
        <v>Low User</v>
      </c>
    </row>
    <row r="3410" spans="1:27" hidden="1" x14ac:dyDescent="0.3">
      <c r="A3410">
        <v>2659</v>
      </c>
      <c r="B3410" s="1" t="s">
        <v>71</v>
      </c>
      <c r="C3410">
        <v>120</v>
      </c>
      <c r="D3410" s="1" t="s">
        <v>26</v>
      </c>
      <c r="E3410" s="1">
        <v>0</v>
      </c>
      <c r="F3410" s="1" t="s">
        <v>23</v>
      </c>
      <c r="G3410">
        <v>0</v>
      </c>
      <c r="H3410" t="str">
        <f>IF(Append1[[#This Row],[number_vmail_messages]]&lt;=10, "Low",
IF(Append1[[#This Row],[number_vmail_messages]]&lt;=25, "Medium", "High"))</f>
        <v>Low</v>
      </c>
      <c r="I3410">
        <v>192.6</v>
      </c>
      <c r="J3410">
        <v>123</v>
      </c>
      <c r="K3410">
        <v>32.74</v>
      </c>
      <c r="L3410">
        <v>206.4</v>
      </c>
      <c r="M3410">
        <v>105</v>
      </c>
      <c r="N3410">
        <v>17.54</v>
      </c>
      <c r="O3410">
        <v>283.2</v>
      </c>
      <c r="P3410">
        <v>93</v>
      </c>
      <c r="Q3410">
        <v>12.74</v>
      </c>
      <c r="R3410">
        <v>10.8</v>
      </c>
      <c r="S3410">
        <v>3</v>
      </c>
      <c r="T3410">
        <v>2.92</v>
      </c>
      <c r="U3410" t="str">
        <f>IF(Append1[[#This Row],[total_intl_charge]] &lt;= MEDIAN(Append1[total_intl_charge]), "Low", "High")</f>
        <v>High</v>
      </c>
      <c r="V3410">
        <v>1</v>
      </c>
      <c r="W3410" t="s">
        <v>23</v>
      </c>
      <c r="X3410" s="1" t="s">
        <v>23</v>
      </c>
      <c r="Y3410">
        <f>IF(Append1[[#This Row],[churn]]="yes", 1,0)</f>
        <v>0</v>
      </c>
      <c r="Z3410" t="str">
        <f>IF(Append1[[#This Row],[total_eve_charge]]&lt;=15,"Low",
IF(Append1[[#This Row],[total_eve_charge]]&lt;=19,"Medium","High"))</f>
        <v>Medium</v>
      </c>
      <c r="AA3410" s="1" t="str">
        <f>IF(Append1[[#This Row],[total_day_charge]]&gt;30,"Heavy User",
IF(Append1[[#This Row],[total_eve_charge]]&gt;20,"Evening User",
IF(Append1[[#This Row],[total_night_charge]]&gt;10,"Night User","Low User")))</f>
        <v>Heavy User</v>
      </c>
    </row>
    <row r="3411" spans="1:27" x14ac:dyDescent="0.3">
      <c r="A3411">
        <v>2660</v>
      </c>
      <c r="B3411" s="1" t="s">
        <v>34</v>
      </c>
      <c r="C3411">
        <v>107</v>
      </c>
      <c r="D3411" s="1" t="s">
        <v>32</v>
      </c>
      <c r="E3411" s="1">
        <v>0</v>
      </c>
      <c r="F3411" s="1" t="s">
        <v>24</v>
      </c>
      <c r="G3411">
        <v>36</v>
      </c>
      <c r="H3411" t="str">
        <f>IF(Append1[[#This Row],[number_vmail_messages]]&lt;=10, "Low",
IF(Append1[[#This Row],[number_vmail_messages]]&lt;=25, "Medium", "High"))</f>
        <v>High</v>
      </c>
      <c r="I3411">
        <v>96.3</v>
      </c>
      <c r="J3411">
        <v>83</v>
      </c>
      <c r="K3411">
        <v>16.37</v>
      </c>
      <c r="L3411">
        <v>179.6</v>
      </c>
      <c r="M3411">
        <v>91</v>
      </c>
      <c r="N3411">
        <v>15.27</v>
      </c>
      <c r="O3411">
        <v>166.3</v>
      </c>
      <c r="P3411">
        <v>121</v>
      </c>
      <c r="Q3411">
        <v>7.48</v>
      </c>
      <c r="R3411">
        <v>10.3</v>
      </c>
      <c r="S3411">
        <v>2</v>
      </c>
      <c r="T3411">
        <v>2.78</v>
      </c>
      <c r="U3411" t="str">
        <f>IF(Append1[[#This Row],[total_intl_charge]] &lt;= MEDIAN(Append1[total_intl_charge]), "Low", "High")</f>
        <v>Low</v>
      </c>
      <c r="V3411">
        <v>1</v>
      </c>
      <c r="W3411" t="s">
        <v>23</v>
      </c>
      <c r="X3411" s="1" t="s">
        <v>23</v>
      </c>
      <c r="Y3411">
        <f>IF(Append1[[#This Row],[churn]]="yes", 1,0)</f>
        <v>0</v>
      </c>
      <c r="Z3411" t="str">
        <f>IF(Append1[[#This Row],[total_eve_charge]]&lt;=15,"Low",
IF(Append1[[#This Row],[total_eve_charge]]&lt;=19,"Medium","High"))</f>
        <v>Medium</v>
      </c>
      <c r="AA3411" s="1" t="str">
        <f>IF(Append1[[#This Row],[total_day_charge]]&gt;30,"Heavy User",
IF(Append1[[#This Row],[total_eve_charge]]&gt;20,"Evening User",
IF(Append1[[#This Row],[total_night_charge]]&gt;10,"Night User","Low User")))</f>
        <v>Low User</v>
      </c>
    </row>
    <row r="3412" spans="1:27" hidden="1" x14ac:dyDescent="0.3">
      <c r="A3412">
        <v>2661</v>
      </c>
      <c r="B3412" s="1" t="s">
        <v>41</v>
      </c>
      <c r="C3412">
        <v>58</v>
      </c>
      <c r="D3412" s="1" t="s">
        <v>26</v>
      </c>
      <c r="E3412" s="1">
        <v>0</v>
      </c>
      <c r="F3412" s="1" t="s">
        <v>23</v>
      </c>
      <c r="G3412">
        <v>0</v>
      </c>
      <c r="H3412" t="str">
        <f>IF(Append1[[#This Row],[number_vmail_messages]]&lt;=10, "Low",
IF(Append1[[#This Row],[number_vmail_messages]]&lt;=25, "Medium", "High"))</f>
        <v>Low</v>
      </c>
      <c r="I3412">
        <v>131.9</v>
      </c>
      <c r="J3412">
        <v>96</v>
      </c>
      <c r="K3412">
        <v>22.42</v>
      </c>
      <c r="L3412">
        <v>167.6</v>
      </c>
      <c r="M3412">
        <v>107</v>
      </c>
      <c r="N3412">
        <v>14.25</v>
      </c>
      <c r="O3412">
        <v>205.9</v>
      </c>
      <c r="P3412">
        <v>106</v>
      </c>
      <c r="Q3412">
        <v>9.27</v>
      </c>
      <c r="R3412">
        <v>14.7</v>
      </c>
      <c r="S3412">
        <v>5</v>
      </c>
      <c r="T3412">
        <v>3.97</v>
      </c>
      <c r="U3412" t="str">
        <f>IF(Append1[[#This Row],[total_intl_charge]] &lt;= MEDIAN(Append1[total_intl_charge]), "Low", "High")</f>
        <v>High</v>
      </c>
      <c r="V3412">
        <v>3</v>
      </c>
      <c r="W3412" t="s">
        <v>23</v>
      </c>
      <c r="X3412" s="1" t="s">
        <v>23</v>
      </c>
      <c r="Y3412">
        <f>IF(Append1[[#This Row],[churn]]="yes", 1,0)</f>
        <v>0</v>
      </c>
      <c r="Z3412" t="str">
        <f>IF(Append1[[#This Row],[total_eve_charge]]&lt;=15,"Low",
IF(Append1[[#This Row],[total_eve_charge]]&lt;=19,"Medium","High"))</f>
        <v>Low</v>
      </c>
      <c r="AA3412" s="1" t="str">
        <f>IF(Append1[[#This Row],[total_day_charge]]&gt;30,"Heavy User",
IF(Append1[[#This Row],[total_eve_charge]]&gt;20,"Evening User",
IF(Append1[[#This Row],[total_night_charge]]&gt;10,"Night User","Low User")))</f>
        <v>Low User</v>
      </c>
    </row>
    <row r="3413" spans="1:27" hidden="1" x14ac:dyDescent="0.3">
      <c r="A3413">
        <v>2662</v>
      </c>
      <c r="B3413" s="1" t="s">
        <v>31</v>
      </c>
      <c r="C3413">
        <v>91</v>
      </c>
      <c r="D3413" s="1" t="s">
        <v>32</v>
      </c>
      <c r="E3413" s="1">
        <v>0</v>
      </c>
      <c r="F3413" s="1" t="s">
        <v>23</v>
      </c>
      <c r="G3413">
        <v>0</v>
      </c>
      <c r="H3413" t="str">
        <f>IF(Append1[[#This Row],[number_vmail_messages]]&lt;=10, "Low",
IF(Append1[[#This Row],[number_vmail_messages]]&lt;=25, "Medium", "High"))</f>
        <v>Low</v>
      </c>
      <c r="I3413">
        <v>147.19999999999999</v>
      </c>
      <c r="J3413">
        <v>121</v>
      </c>
      <c r="K3413">
        <v>25.02</v>
      </c>
      <c r="L3413">
        <v>175.2</v>
      </c>
      <c r="M3413">
        <v>87</v>
      </c>
      <c r="N3413">
        <v>14.89</v>
      </c>
      <c r="O3413">
        <v>136.30000000000001</v>
      </c>
      <c r="P3413">
        <v>80</v>
      </c>
      <c r="Q3413">
        <v>6.13</v>
      </c>
      <c r="R3413">
        <v>13.3</v>
      </c>
      <c r="S3413">
        <v>3</v>
      </c>
      <c r="T3413">
        <v>3.59</v>
      </c>
      <c r="U3413" t="str">
        <f>IF(Append1[[#This Row],[total_intl_charge]] &lt;= MEDIAN(Append1[total_intl_charge]), "Low", "High")</f>
        <v>High</v>
      </c>
      <c r="V3413">
        <v>2</v>
      </c>
      <c r="W3413" t="s">
        <v>23</v>
      </c>
      <c r="X3413" s="1" t="s">
        <v>23</v>
      </c>
      <c r="Y3413">
        <f>IF(Append1[[#This Row],[churn]]="yes", 1,0)</f>
        <v>0</v>
      </c>
      <c r="Z3413" t="str">
        <f>IF(Append1[[#This Row],[total_eve_charge]]&lt;=15,"Low",
IF(Append1[[#This Row],[total_eve_charge]]&lt;=19,"Medium","High"))</f>
        <v>Low</v>
      </c>
      <c r="AA3413" s="1" t="str">
        <f>IF(Append1[[#This Row],[total_day_charge]]&gt;30,"Heavy User",
IF(Append1[[#This Row],[total_eve_charge]]&gt;20,"Evening User",
IF(Append1[[#This Row],[total_night_charge]]&gt;10,"Night User","Low User")))</f>
        <v>Low User</v>
      </c>
    </row>
    <row r="3414" spans="1:27" hidden="1" x14ac:dyDescent="0.3">
      <c r="A3414">
        <v>2663</v>
      </c>
      <c r="B3414" s="1" t="s">
        <v>25</v>
      </c>
      <c r="C3414">
        <v>13</v>
      </c>
      <c r="D3414" s="1" t="s">
        <v>22</v>
      </c>
      <c r="E3414" s="1">
        <v>0</v>
      </c>
      <c r="F3414" s="1" t="s">
        <v>23</v>
      </c>
      <c r="G3414">
        <v>0</v>
      </c>
      <c r="H3414" t="str">
        <f>IF(Append1[[#This Row],[number_vmail_messages]]&lt;=10, "Low",
IF(Append1[[#This Row],[number_vmail_messages]]&lt;=25, "Medium", "High"))</f>
        <v>Low</v>
      </c>
      <c r="I3414">
        <v>143.1</v>
      </c>
      <c r="J3414">
        <v>139</v>
      </c>
      <c r="K3414">
        <v>24.33</v>
      </c>
      <c r="L3414">
        <v>239.6</v>
      </c>
      <c r="M3414">
        <v>88</v>
      </c>
      <c r="N3414">
        <v>20.37</v>
      </c>
      <c r="O3414">
        <v>221.7</v>
      </c>
      <c r="P3414">
        <v>123</v>
      </c>
      <c r="Q3414">
        <v>9.98</v>
      </c>
      <c r="R3414">
        <v>7.1</v>
      </c>
      <c r="S3414">
        <v>5</v>
      </c>
      <c r="T3414">
        <v>1.92</v>
      </c>
      <c r="U3414" t="str">
        <f>IF(Append1[[#This Row],[total_intl_charge]] &lt;= MEDIAN(Append1[total_intl_charge]), "Low", "High")</f>
        <v>Low</v>
      </c>
      <c r="V3414">
        <v>2</v>
      </c>
      <c r="W3414" t="s">
        <v>23</v>
      </c>
      <c r="X3414" s="1" t="s">
        <v>23</v>
      </c>
      <c r="Y3414">
        <f>IF(Append1[[#This Row],[churn]]="yes", 1,0)</f>
        <v>0</v>
      </c>
      <c r="Z3414" t="str">
        <f>IF(Append1[[#This Row],[total_eve_charge]]&lt;=15,"Low",
IF(Append1[[#This Row],[total_eve_charge]]&lt;=19,"Medium","High"))</f>
        <v>High</v>
      </c>
      <c r="AA3414" s="1" t="str">
        <f>IF(Append1[[#This Row],[total_day_charge]]&gt;30,"Heavy User",
IF(Append1[[#This Row],[total_eve_charge]]&gt;20,"Evening User",
IF(Append1[[#This Row],[total_night_charge]]&gt;10,"Night User","Low User")))</f>
        <v>Evening User</v>
      </c>
    </row>
    <row r="3415" spans="1:27" hidden="1" x14ac:dyDescent="0.3">
      <c r="A3415">
        <v>2664</v>
      </c>
      <c r="B3415" s="1" t="s">
        <v>57</v>
      </c>
      <c r="C3415">
        <v>104</v>
      </c>
      <c r="D3415" s="1" t="s">
        <v>32</v>
      </c>
      <c r="E3415" s="1">
        <v>0</v>
      </c>
      <c r="F3415" s="1" t="s">
        <v>23</v>
      </c>
      <c r="G3415">
        <v>0</v>
      </c>
      <c r="H3415" t="str">
        <f>IF(Append1[[#This Row],[number_vmail_messages]]&lt;=10, "Low",
IF(Append1[[#This Row],[number_vmail_messages]]&lt;=25, "Medium", "High"))</f>
        <v>Low</v>
      </c>
      <c r="I3415">
        <v>280.39999999999998</v>
      </c>
      <c r="J3415">
        <v>127</v>
      </c>
      <c r="K3415">
        <v>47.67</v>
      </c>
      <c r="L3415">
        <v>179.4</v>
      </c>
      <c r="M3415">
        <v>79</v>
      </c>
      <c r="N3415">
        <v>15.25</v>
      </c>
      <c r="O3415">
        <v>150.6</v>
      </c>
      <c r="P3415">
        <v>77</v>
      </c>
      <c r="Q3415">
        <v>6.78</v>
      </c>
      <c r="R3415">
        <v>15.2</v>
      </c>
      <c r="S3415">
        <v>6</v>
      </c>
      <c r="T3415">
        <v>4.0999999999999996</v>
      </c>
      <c r="U3415" t="str">
        <f>IF(Append1[[#This Row],[total_intl_charge]] &lt;= MEDIAN(Append1[total_intl_charge]), "Low", "High")</f>
        <v>High</v>
      </c>
      <c r="V3415">
        <v>5</v>
      </c>
      <c r="W3415" t="s">
        <v>23</v>
      </c>
      <c r="X3415" s="1" t="s">
        <v>23</v>
      </c>
      <c r="Y3415">
        <f>IF(Append1[[#This Row],[churn]]="yes", 1,0)</f>
        <v>0</v>
      </c>
      <c r="Z3415" t="str">
        <f>IF(Append1[[#This Row],[total_eve_charge]]&lt;=15,"Low",
IF(Append1[[#This Row],[total_eve_charge]]&lt;=19,"Medium","High"))</f>
        <v>Medium</v>
      </c>
      <c r="AA3415" s="1" t="str">
        <f>IF(Append1[[#This Row],[total_day_charge]]&gt;30,"Heavy User",
IF(Append1[[#This Row],[total_eve_charge]]&gt;20,"Evening User",
IF(Append1[[#This Row],[total_night_charge]]&gt;10,"Night User","Low User")))</f>
        <v>Heavy User</v>
      </c>
    </row>
    <row r="3416" spans="1:27" x14ac:dyDescent="0.3">
      <c r="A3416">
        <v>2665</v>
      </c>
      <c r="B3416" s="1" t="s">
        <v>42</v>
      </c>
      <c r="C3416">
        <v>93</v>
      </c>
      <c r="D3416" s="1" t="s">
        <v>22</v>
      </c>
      <c r="E3416" s="1">
        <v>0</v>
      </c>
      <c r="F3416" s="1" t="s">
        <v>24</v>
      </c>
      <c r="G3416">
        <v>31</v>
      </c>
      <c r="H3416" t="str">
        <f>IF(Append1[[#This Row],[number_vmail_messages]]&lt;=10, "Low",
IF(Append1[[#This Row],[number_vmail_messages]]&lt;=25, "Medium", "High"))</f>
        <v>High</v>
      </c>
      <c r="I3416">
        <v>237.2</v>
      </c>
      <c r="J3416">
        <v>85</v>
      </c>
      <c r="K3416">
        <v>40.32</v>
      </c>
      <c r="L3416">
        <v>213.1</v>
      </c>
      <c r="M3416">
        <v>100</v>
      </c>
      <c r="N3416">
        <v>18.11</v>
      </c>
      <c r="O3416">
        <v>192.7</v>
      </c>
      <c r="P3416">
        <v>87</v>
      </c>
      <c r="Q3416">
        <v>8.67</v>
      </c>
      <c r="R3416">
        <v>10.7</v>
      </c>
      <c r="S3416">
        <v>4</v>
      </c>
      <c r="T3416">
        <v>2.89</v>
      </c>
      <c r="U3416" t="str">
        <f>IF(Append1[[#This Row],[total_intl_charge]] &lt;= MEDIAN(Append1[total_intl_charge]), "Low", "High")</f>
        <v>High</v>
      </c>
      <c r="V3416">
        <v>1</v>
      </c>
      <c r="W3416" t="s">
        <v>23</v>
      </c>
      <c r="X3416" s="1" t="s">
        <v>23</v>
      </c>
      <c r="Y3416">
        <f>IF(Append1[[#This Row],[churn]]="yes", 1,0)</f>
        <v>0</v>
      </c>
      <c r="Z3416" t="str">
        <f>IF(Append1[[#This Row],[total_eve_charge]]&lt;=15,"Low",
IF(Append1[[#This Row],[total_eve_charge]]&lt;=19,"Medium","High"))</f>
        <v>Medium</v>
      </c>
      <c r="AA3416" s="1" t="str">
        <f>IF(Append1[[#This Row],[total_day_charge]]&gt;30,"Heavy User",
IF(Append1[[#This Row],[total_eve_charge]]&gt;20,"Evening User",
IF(Append1[[#This Row],[total_night_charge]]&gt;10,"Night User","Low User")))</f>
        <v>Heavy User</v>
      </c>
    </row>
    <row r="3417" spans="1:27" hidden="1" x14ac:dyDescent="0.3">
      <c r="A3417">
        <v>2666</v>
      </c>
      <c r="B3417" s="1" t="s">
        <v>51</v>
      </c>
      <c r="C3417">
        <v>95</v>
      </c>
      <c r="D3417" s="1" t="s">
        <v>26</v>
      </c>
      <c r="E3417" s="1">
        <v>0</v>
      </c>
      <c r="F3417" s="1" t="s">
        <v>23</v>
      </c>
      <c r="G3417">
        <v>0</v>
      </c>
      <c r="H3417" t="str">
        <f>IF(Append1[[#This Row],[number_vmail_messages]]&lt;=10, "Low",
IF(Append1[[#This Row],[number_vmail_messages]]&lt;=25, "Medium", "High"))</f>
        <v>Low</v>
      </c>
      <c r="I3417">
        <v>184.2</v>
      </c>
      <c r="J3417">
        <v>95</v>
      </c>
      <c r="K3417">
        <v>31.31</v>
      </c>
      <c r="L3417">
        <v>181.6</v>
      </c>
      <c r="M3417">
        <v>101</v>
      </c>
      <c r="N3417">
        <v>15.44</v>
      </c>
      <c r="O3417">
        <v>143.4</v>
      </c>
      <c r="P3417">
        <v>113</v>
      </c>
      <c r="Q3417">
        <v>6.45</v>
      </c>
      <c r="R3417">
        <v>12.8</v>
      </c>
      <c r="S3417">
        <v>4</v>
      </c>
      <c r="T3417">
        <v>3.46</v>
      </c>
      <c r="U3417" t="str">
        <f>IF(Append1[[#This Row],[total_intl_charge]] &lt;= MEDIAN(Append1[total_intl_charge]), "Low", "High")</f>
        <v>High</v>
      </c>
      <c r="V3417">
        <v>2</v>
      </c>
      <c r="W3417" t="s">
        <v>23</v>
      </c>
      <c r="X3417" s="1" t="s">
        <v>23</v>
      </c>
      <c r="Y3417">
        <f>IF(Append1[[#This Row],[churn]]="yes", 1,0)</f>
        <v>0</v>
      </c>
      <c r="Z3417" t="str">
        <f>IF(Append1[[#This Row],[total_eve_charge]]&lt;=15,"Low",
IF(Append1[[#This Row],[total_eve_charge]]&lt;=19,"Medium","High"))</f>
        <v>Medium</v>
      </c>
      <c r="AA3417" s="1" t="str">
        <f>IF(Append1[[#This Row],[total_day_charge]]&gt;30,"Heavy User",
IF(Append1[[#This Row],[total_eve_charge]]&gt;20,"Evening User",
IF(Append1[[#This Row],[total_night_charge]]&gt;10,"Night User","Low User")))</f>
        <v>Heavy User</v>
      </c>
    </row>
    <row r="3418" spans="1:27" hidden="1" x14ac:dyDescent="0.3">
      <c r="A3418">
        <v>2667</v>
      </c>
      <c r="B3418" s="1" t="s">
        <v>49</v>
      </c>
      <c r="C3418">
        <v>104</v>
      </c>
      <c r="D3418" s="1" t="s">
        <v>22</v>
      </c>
      <c r="E3418" s="1">
        <v>0</v>
      </c>
      <c r="F3418" s="1" t="s">
        <v>23</v>
      </c>
      <c r="G3418">
        <v>0</v>
      </c>
      <c r="H3418" t="str">
        <f>IF(Append1[[#This Row],[number_vmail_messages]]&lt;=10, "Low",
IF(Append1[[#This Row],[number_vmail_messages]]&lt;=25, "Medium", "High"))</f>
        <v>Low</v>
      </c>
      <c r="I3418">
        <v>109.1</v>
      </c>
      <c r="J3418">
        <v>141</v>
      </c>
      <c r="K3418">
        <v>18.55</v>
      </c>
      <c r="L3418">
        <v>187.1</v>
      </c>
      <c r="M3418">
        <v>140</v>
      </c>
      <c r="N3418">
        <v>15.9</v>
      </c>
      <c r="O3418">
        <v>216.6</v>
      </c>
      <c r="P3418">
        <v>100</v>
      </c>
      <c r="Q3418">
        <v>9.75</v>
      </c>
      <c r="R3418">
        <v>10</v>
      </c>
      <c r="S3418">
        <v>4</v>
      </c>
      <c r="T3418">
        <v>2.7</v>
      </c>
      <c r="U3418" t="str">
        <f>IF(Append1[[#This Row],[total_intl_charge]] &lt;= MEDIAN(Append1[total_intl_charge]), "Low", "High")</f>
        <v>Low</v>
      </c>
      <c r="V3418">
        <v>3</v>
      </c>
      <c r="W3418" t="s">
        <v>23</v>
      </c>
      <c r="X3418" s="1" t="s">
        <v>23</v>
      </c>
      <c r="Y3418">
        <f>IF(Append1[[#This Row],[churn]]="yes", 1,0)</f>
        <v>0</v>
      </c>
      <c r="Z3418" t="str">
        <f>IF(Append1[[#This Row],[total_eve_charge]]&lt;=15,"Low",
IF(Append1[[#This Row],[total_eve_charge]]&lt;=19,"Medium","High"))</f>
        <v>Medium</v>
      </c>
      <c r="AA3418" s="1" t="str">
        <f>IF(Append1[[#This Row],[total_day_charge]]&gt;30,"Heavy User",
IF(Append1[[#This Row],[total_eve_charge]]&gt;20,"Evening User",
IF(Append1[[#This Row],[total_night_charge]]&gt;10,"Night User","Low User")))</f>
        <v>Low User</v>
      </c>
    </row>
    <row r="3419" spans="1:27" hidden="1" x14ac:dyDescent="0.3">
      <c r="A3419">
        <v>2668</v>
      </c>
      <c r="B3419" s="1" t="s">
        <v>52</v>
      </c>
      <c r="C3419">
        <v>35</v>
      </c>
      <c r="D3419" s="1" t="s">
        <v>32</v>
      </c>
      <c r="E3419" s="1">
        <v>0</v>
      </c>
      <c r="F3419" s="1" t="s">
        <v>23</v>
      </c>
      <c r="G3419">
        <v>0</v>
      </c>
      <c r="H3419" t="str">
        <f>IF(Append1[[#This Row],[number_vmail_messages]]&lt;=10, "Low",
IF(Append1[[#This Row],[number_vmail_messages]]&lt;=25, "Medium", "High"))</f>
        <v>Low</v>
      </c>
      <c r="I3419">
        <v>138.1</v>
      </c>
      <c r="J3419">
        <v>115</v>
      </c>
      <c r="K3419">
        <v>23.48</v>
      </c>
      <c r="L3419">
        <v>158.19999999999999</v>
      </c>
      <c r="M3419">
        <v>82</v>
      </c>
      <c r="N3419">
        <v>13.45</v>
      </c>
      <c r="O3419">
        <v>215.7</v>
      </c>
      <c r="P3419">
        <v>118</v>
      </c>
      <c r="Q3419">
        <v>9.7100000000000009</v>
      </c>
      <c r="R3419">
        <v>10.3</v>
      </c>
      <c r="S3419">
        <v>2</v>
      </c>
      <c r="T3419">
        <v>2.78</v>
      </c>
      <c r="U3419" t="str">
        <f>IF(Append1[[#This Row],[total_intl_charge]] &lt;= MEDIAN(Append1[total_intl_charge]), "Low", "High")</f>
        <v>Low</v>
      </c>
      <c r="V3419">
        <v>5</v>
      </c>
      <c r="W3419" t="s">
        <v>24</v>
      </c>
      <c r="X3419" s="1" t="s">
        <v>23</v>
      </c>
      <c r="Y3419">
        <f>IF(Append1[[#This Row],[churn]]="yes", 1,0)</f>
        <v>1</v>
      </c>
      <c r="Z3419" t="str">
        <f>IF(Append1[[#This Row],[total_eve_charge]]&lt;=15,"Low",
IF(Append1[[#This Row],[total_eve_charge]]&lt;=19,"Medium","High"))</f>
        <v>Low</v>
      </c>
      <c r="AA3419" s="1" t="str">
        <f>IF(Append1[[#This Row],[total_day_charge]]&gt;30,"Heavy User",
IF(Append1[[#This Row],[total_eve_charge]]&gt;20,"Evening User",
IF(Append1[[#This Row],[total_night_charge]]&gt;10,"Night User","Low User")))</f>
        <v>Low User</v>
      </c>
    </row>
    <row r="3420" spans="1:27" hidden="1" x14ac:dyDescent="0.3">
      <c r="A3420">
        <v>2669</v>
      </c>
      <c r="B3420" s="1" t="s">
        <v>59</v>
      </c>
      <c r="C3420">
        <v>143</v>
      </c>
      <c r="D3420" s="1" t="s">
        <v>26</v>
      </c>
      <c r="E3420" s="1">
        <v>0</v>
      </c>
      <c r="F3420" s="1" t="s">
        <v>23</v>
      </c>
      <c r="G3420">
        <v>0</v>
      </c>
      <c r="H3420" t="str">
        <f>IF(Append1[[#This Row],[number_vmail_messages]]&lt;=10, "Low",
IF(Append1[[#This Row],[number_vmail_messages]]&lt;=25, "Medium", "High"))</f>
        <v>Low</v>
      </c>
      <c r="I3420">
        <v>155.4</v>
      </c>
      <c r="J3420">
        <v>112</v>
      </c>
      <c r="K3420">
        <v>26.42</v>
      </c>
      <c r="L3420">
        <v>290.89999999999998</v>
      </c>
      <c r="M3420">
        <v>92</v>
      </c>
      <c r="N3420">
        <v>24.73</v>
      </c>
      <c r="O3420">
        <v>228.4</v>
      </c>
      <c r="P3420">
        <v>91</v>
      </c>
      <c r="Q3420">
        <v>10.28</v>
      </c>
      <c r="R3420">
        <v>13.9</v>
      </c>
      <c r="S3420">
        <v>5</v>
      </c>
      <c r="T3420">
        <v>3.75</v>
      </c>
      <c r="U3420" t="str">
        <f>IF(Append1[[#This Row],[total_intl_charge]] &lt;= MEDIAN(Append1[total_intl_charge]), "Low", "High")</f>
        <v>High</v>
      </c>
      <c r="V3420">
        <v>1</v>
      </c>
      <c r="W3420" t="s">
        <v>23</v>
      </c>
      <c r="X3420" s="1" t="s">
        <v>23</v>
      </c>
      <c r="Y3420">
        <f>IF(Append1[[#This Row],[churn]]="yes", 1,0)</f>
        <v>0</v>
      </c>
      <c r="Z3420" t="str">
        <f>IF(Append1[[#This Row],[total_eve_charge]]&lt;=15,"Low",
IF(Append1[[#This Row],[total_eve_charge]]&lt;=19,"Medium","High"))</f>
        <v>High</v>
      </c>
      <c r="AA3420" s="1" t="str">
        <f>IF(Append1[[#This Row],[total_day_charge]]&gt;30,"Heavy User",
IF(Append1[[#This Row],[total_eve_charge]]&gt;20,"Evening User",
IF(Append1[[#This Row],[total_night_charge]]&gt;10,"Night User","Low User")))</f>
        <v>Evening User</v>
      </c>
    </row>
    <row r="3421" spans="1:27" hidden="1" x14ac:dyDescent="0.3">
      <c r="A3421">
        <v>2670</v>
      </c>
      <c r="B3421" s="1" t="s">
        <v>58</v>
      </c>
      <c r="C3421">
        <v>62</v>
      </c>
      <c r="D3421" s="1" t="s">
        <v>22</v>
      </c>
      <c r="E3421" s="1">
        <v>0</v>
      </c>
      <c r="F3421" s="1" t="s">
        <v>23</v>
      </c>
      <c r="G3421">
        <v>0</v>
      </c>
      <c r="H3421" t="str">
        <f>IF(Append1[[#This Row],[number_vmail_messages]]&lt;=10, "Low",
IF(Append1[[#This Row],[number_vmail_messages]]&lt;=25, "Medium", "High"))</f>
        <v>Low</v>
      </c>
      <c r="I3421">
        <v>245.3</v>
      </c>
      <c r="J3421">
        <v>91</v>
      </c>
      <c r="K3421">
        <v>41.7</v>
      </c>
      <c r="L3421">
        <v>122.9</v>
      </c>
      <c r="M3421">
        <v>130</v>
      </c>
      <c r="N3421">
        <v>10.45</v>
      </c>
      <c r="O3421">
        <v>228.4</v>
      </c>
      <c r="P3421">
        <v>102</v>
      </c>
      <c r="Q3421">
        <v>10.28</v>
      </c>
      <c r="R3421">
        <v>8.5</v>
      </c>
      <c r="S3421">
        <v>4</v>
      </c>
      <c r="T3421">
        <v>2.2999999999999998</v>
      </c>
      <c r="U3421" t="str">
        <f>IF(Append1[[#This Row],[total_intl_charge]] &lt;= MEDIAN(Append1[total_intl_charge]), "Low", "High")</f>
        <v>Low</v>
      </c>
      <c r="V3421">
        <v>4</v>
      </c>
      <c r="W3421" t="s">
        <v>23</v>
      </c>
      <c r="X3421" s="1" t="s">
        <v>23</v>
      </c>
      <c r="Y3421">
        <f>IF(Append1[[#This Row],[churn]]="yes", 1,0)</f>
        <v>0</v>
      </c>
      <c r="Z3421" t="str">
        <f>IF(Append1[[#This Row],[total_eve_charge]]&lt;=15,"Low",
IF(Append1[[#This Row],[total_eve_charge]]&lt;=19,"Medium","High"))</f>
        <v>Low</v>
      </c>
      <c r="AA3421" s="1" t="str">
        <f>IF(Append1[[#This Row],[total_day_charge]]&gt;30,"Heavy User",
IF(Append1[[#This Row],[total_eve_charge]]&gt;20,"Evening User",
IF(Append1[[#This Row],[total_night_charge]]&gt;10,"Night User","Low User")))</f>
        <v>Heavy User</v>
      </c>
    </row>
    <row r="3422" spans="1:27" hidden="1" x14ac:dyDescent="0.3">
      <c r="A3422">
        <v>2671</v>
      </c>
      <c r="B3422" s="1" t="s">
        <v>47</v>
      </c>
      <c r="C3422">
        <v>60</v>
      </c>
      <c r="D3422" s="1" t="s">
        <v>22</v>
      </c>
      <c r="E3422" s="1">
        <v>1</v>
      </c>
      <c r="F3422" s="1" t="s">
        <v>23</v>
      </c>
      <c r="G3422">
        <v>0</v>
      </c>
      <c r="H3422" t="str">
        <f>IF(Append1[[#This Row],[number_vmail_messages]]&lt;=10, "Low",
IF(Append1[[#This Row],[number_vmail_messages]]&lt;=25, "Medium", "High"))</f>
        <v>Low</v>
      </c>
      <c r="I3422">
        <v>205.9</v>
      </c>
      <c r="J3422">
        <v>97</v>
      </c>
      <c r="K3422">
        <v>35</v>
      </c>
      <c r="L3422">
        <v>277.39999999999998</v>
      </c>
      <c r="M3422">
        <v>117</v>
      </c>
      <c r="N3422">
        <v>23.58</v>
      </c>
      <c r="O3422">
        <v>202</v>
      </c>
      <c r="P3422">
        <v>139</v>
      </c>
      <c r="Q3422">
        <v>9.09</v>
      </c>
      <c r="R3422">
        <v>11</v>
      </c>
      <c r="S3422">
        <v>2</v>
      </c>
      <c r="T3422">
        <v>2.97</v>
      </c>
      <c r="U3422" t="str">
        <f>IF(Append1[[#This Row],[total_intl_charge]] &lt;= MEDIAN(Append1[total_intl_charge]), "Low", "High")</f>
        <v>High</v>
      </c>
      <c r="V3422">
        <v>0</v>
      </c>
      <c r="W3422" t="s">
        <v>24</v>
      </c>
      <c r="X3422" s="1" t="s">
        <v>24</v>
      </c>
      <c r="Y3422">
        <f>IF(Append1[[#This Row],[churn]]="yes", 1,0)</f>
        <v>1</v>
      </c>
      <c r="Z3422" t="str">
        <f>IF(Append1[[#This Row],[total_eve_charge]]&lt;=15,"Low",
IF(Append1[[#This Row],[total_eve_charge]]&lt;=19,"Medium","High"))</f>
        <v>High</v>
      </c>
      <c r="AA3422" s="1" t="str">
        <f>IF(Append1[[#This Row],[total_day_charge]]&gt;30,"Heavy User",
IF(Append1[[#This Row],[total_eve_charge]]&gt;20,"Evening User",
IF(Append1[[#This Row],[total_night_charge]]&gt;10,"Night User","Low User")))</f>
        <v>Heavy User</v>
      </c>
    </row>
    <row r="3423" spans="1:27" hidden="1" x14ac:dyDescent="0.3">
      <c r="A3423">
        <v>2672</v>
      </c>
      <c r="B3423" s="1" t="s">
        <v>65</v>
      </c>
      <c r="C3423">
        <v>56</v>
      </c>
      <c r="D3423" s="1" t="s">
        <v>32</v>
      </c>
      <c r="E3423" s="1">
        <v>0</v>
      </c>
      <c r="F3423" s="1" t="s">
        <v>23</v>
      </c>
      <c r="G3423">
        <v>0</v>
      </c>
      <c r="H3423" t="str">
        <f>IF(Append1[[#This Row],[number_vmail_messages]]&lt;=10, "Low",
IF(Append1[[#This Row],[number_vmail_messages]]&lt;=25, "Medium", "High"))</f>
        <v>Low</v>
      </c>
      <c r="I3423">
        <v>221.9</v>
      </c>
      <c r="J3423">
        <v>112</v>
      </c>
      <c r="K3423">
        <v>37.72</v>
      </c>
      <c r="L3423">
        <v>278.2</v>
      </c>
      <c r="M3423">
        <v>122</v>
      </c>
      <c r="N3423">
        <v>23.65</v>
      </c>
      <c r="O3423">
        <v>288.10000000000002</v>
      </c>
      <c r="P3423">
        <v>85</v>
      </c>
      <c r="Q3423">
        <v>12.96</v>
      </c>
      <c r="R3423">
        <v>7.1</v>
      </c>
      <c r="S3423">
        <v>5</v>
      </c>
      <c r="T3423">
        <v>1.92</v>
      </c>
      <c r="U3423" t="str">
        <f>IF(Append1[[#This Row],[total_intl_charge]] &lt;= MEDIAN(Append1[total_intl_charge]), "Low", "High")</f>
        <v>Low</v>
      </c>
      <c r="V3423">
        <v>0</v>
      </c>
      <c r="W3423" t="s">
        <v>24</v>
      </c>
      <c r="X3423" s="1" t="s">
        <v>23</v>
      </c>
      <c r="Y3423">
        <f>IF(Append1[[#This Row],[churn]]="yes", 1,0)</f>
        <v>1</v>
      </c>
      <c r="Z3423" t="str">
        <f>IF(Append1[[#This Row],[total_eve_charge]]&lt;=15,"Low",
IF(Append1[[#This Row],[total_eve_charge]]&lt;=19,"Medium","High"))</f>
        <v>High</v>
      </c>
      <c r="AA3423" s="1" t="str">
        <f>IF(Append1[[#This Row],[total_day_charge]]&gt;30,"Heavy User",
IF(Append1[[#This Row],[total_eve_charge]]&gt;20,"Evening User",
IF(Append1[[#This Row],[total_night_charge]]&gt;10,"Night User","Low User")))</f>
        <v>Heavy User</v>
      </c>
    </row>
    <row r="3424" spans="1:27" hidden="1" x14ac:dyDescent="0.3">
      <c r="A3424">
        <v>2673</v>
      </c>
      <c r="B3424" s="1" t="s">
        <v>58</v>
      </c>
      <c r="C3424">
        <v>183</v>
      </c>
      <c r="D3424" s="1" t="s">
        <v>22</v>
      </c>
      <c r="E3424" s="1">
        <v>0</v>
      </c>
      <c r="F3424" s="1" t="s">
        <v>23</v>
      </c>
      <c r="G3424">
        <v>0</v>
      </c>
      <c r="H3424" t="str">
        <f>IF(Append1[[#This Row],[number_vmail_messages]]&lt;=10, "Low",
IF(Append1[[#This Row],[number_vmail_messages]]&lt;=25, "Medium", "High"))</f>
        <v>Low</v>
      </c>
      <c r="I3424">
        <v>190</v>
      </c>
      <c r="J3424">
        <v>100</v>
      </c>
      <c r="K3424">
        <v>32.299999999999997</v>
      </c>
      <c r="L3424">
        <v>246.6</v>
      </c>
      <c r="M3424">
        <v>78</v>
      </c>
      <c r="N3424">
        <v>20.96</v>
      </c>
      <c r="O3424">
        <v>304.2</v>
      </c>
      <c r="P3424">
        <v>107</v>
      </c>
      <c r="Q3424">
        <v>13.69</v>
      </c>
      <c r="R3424">
        <v>9.5</v>
      </c>
      <c r="S3424">
        <v>4</v>
      </c>
      <c r="T3424">
        <v>2.57</v>
      </c>
      <c r="U3424" t="str">
        <f>IF(Append1[[#This Row],[total_intl_charge]] &lt;= MEDIAN(Append1[total_intl_charge]), "Low", "High")</f>
        <v>Low</v>
      </c>
      <c r="V3424">
        <v>1</v>
      </c>
      <c r="W3424" t="s">
        <v>23</v>
      </c>
      <c r="X3424" s="1" t="s">
        <v>23</v>
      </c>
      <c r="Y3424">
        <f>IF(Append1[[#This Row],[churn]]="yes", 1,0)</f>
        <v>0</v>
      </c>
      <c r="Z3424" t="str">
        <f>IF(Append1[[#This Row],[total_eve_charge]]&lt;=15,"Low",
IF(Append1[[#This Row],[total_eve_charge]]&lt;=19,"Medium","High"))</f>
        <v>High</v>
      </c>
      <c r="AA3424" s="1" t="str">
        <f>IF(Append1[[#This Row],[total_day_charge]]&gt;30,"Heavy User",
IF(Append1[[#This Row],[total_eve_charge]]&gt;20,"Evening User",
IF(Append1[[#This Row],[total_night_charge]]&gt;10,"Night User","Low User")))</f>
        <v>Heavy User</v>
      </c>
    </row>
    <row r="3425" spans="1:27" hidden="1" x14ac:dyDescent="0.3">
      <c r="A3425">
        <v>2674</v>
      </c>
      <c r="B3425" s="1" t="s">
        <v>54</v>
      </c>
      <c r="C3425">
        <v>94</v>
      </c>
      <c r="D3425" s="1" t="s">
        <v>22</v>
      </c>
      <c r="E3425" s="1">
        <v>0</v>
      </c>
      <c r="F3425" s="1" t="s">
        <v>23</v>
      </c>
      <c r="G3425">
        <v>0</v>
      </c>
      <c r="H3425" t="str">
        <f>IF(Append1[[#This Row],[number_vmail_messages]]&lt;=10, "Low",
IF(Append1[[#This Row],[number_vmail_messages]]&lt;=25, "Medium", "High"))</f>
        <v>Low</v>
      </c>
      <c r="I3425">
        <v>220.8</v>
      </c>
      <c r="J3425">
        <v>111</v>
      </c>
      <c r="K3425">
        <v>37.54</v>
      </c>
      <c r="L3425">
        <v>156.19999999999999</v>
      </c>
      <c r="M3425">
        <v>67</v>
      </c>
      <c r="N3425">
        <v>13.28</v>
      </c>
      <c r="O3425">
        <v>187.9</v>
      </c>
      <c r="P3425">
        <v>89</v>
      </c>
      <c r="Q3425">
        <v>8.4600000000000009</v>
      </c>
      <c r="R3425">
        <v>10.5</v>
      </c>
      <c r="S3425">
        <v>4</v>
      </c>
      <c r="T3425">
        <v>2.84</v>
      </c>
      <c r="U3425" t="str">
        <f>IF(Append1[[#This Row],[total_intl_charge]] &lt;= MEDIAN(Append1[total_intl_charge]), "Low", "High")</f>
        <v>High</v>
      </c>
      <c r="V3425">
        <v>2</v>
      </c>
      <c r="W3425" t="s">
        <v>23</v>
      </c>
      <c r="X3425" s="1" t="s">
        <v>23</v>
      </c>
      <c r="Y3425">
        <f>IF(Append1[[#This Row],[churn]]="yes", 1,0)</f>
        <v>0</v>
      </c>
      <c r="Z3425" t="str">
        <f>IF(Append1[[#This Row],[total_eve_charge]]&lt;=15,"Low",
IF(Append1[[#This Row],[total_eve_charge]]&lt;=19,"Medium","High"))</f>
        <v>Low</v>
      </c>
      <c r="AA3425" s="1" t="str">
        <f>IF(Append1[[#This Row],[total_day_charge]]&gt;30,"Heavy User",
IF(Append1[[#This Row],[total_eve_charge]]&gt;20,"Evening User",
IF(Append1[[#This Row],[total_night_charge]]&gt;10,"Night User","Low User")))</f>
        <v>Heavy User</v>
      </c>
    </row>
    <row r="3426" spans="1:27" x14ac:dyDescent="0.3">
      <c r="A3426">
        <v>2675</v>
      </c>
      <c r="B3426" s="1" t="s">
        <v>60</v>
      </c>
      <c r="C3426">
        <v>73</v>
      </c>
      <c r="D3426" s="1" t="s">
        <v>22</v>
      </c>
      <c r="E3426" s="1">
        <v>0</v>
      </c>
      <c r="F3426" s="1" t="s">
        <v>24</v>
      </c>
      <c r="G3426">
        <v>47</v>
      </c>
      <c r="H3426" t="str">
        <f>IF(Append1[[#This Row],[number_vmail_messages]]&lt;=10, "Low",
IF(Append1[[#This Row],[number_vmail_messages]]&lt;=25, "Medium", "High"))</f>
        <v>High</v>
      </c>
      <c r="I3426">
        <v>173.7</v>
      </c>
      <c r="J3426">
        <v>117</v>
      </c>
      <c r="K3426">
        <v>29.53</v>
      </c>
      <c r="L3426">
        <v>204</v>
      </c>
      <c r="M3426">
        <v>114</v>
      </c>
      <c r="N3426">
        <v>17.34</v>
      </c>
      <c r="O3426">
        <v>174.6</v>
      </c>
      <c r="P3426">
        <v>94</v>
      </c>
      <c r="Q3426">
        <v>7.86</v>
      </c>
      <c r="R3426">
        <v>6.3</v>
      </c>
      <c r="S3426">
        <v>3</v>
      </c>
      <c r="T3426">
        <v>1.7</v>
      </c>
      <c r="U3426" t="str">
        <f>IF(Append1[[#This Row],[total_intl_charge]] &lt;= MEDIAN(Append1[total_intl_charge]), "Low", "High")</f>
        <v>Low</v>
      </c>
      <c r="V3426">
        <v>2</v>
      </c>
      <c r="W3426" t="s">
        <v>23</v>
      </c>
      <c r="X3426" s="1" t="s">
        <v>23</v>
      </c>
      <c r="Y3426">
        <f>IF(Append1[[#This Row],[churn]]="yes", 1,0)</f>
        <v>0</v>
      </c>
      <c r="Z3426" t="str">
        <f>IF(Append1[[#This Row],[total_eve_charge]]&lt;=15,"Low",
IF(Append1[[#This Row],[total_eve_charge]]&lt;=19,"Medium","High"))</f>
        <v>Medium</v>
      </c>
      <c r="AA3426" s="1" t="str">
        <f>IF(Append1[[#This Row],[total_day_charge]]&gt;30,"Heavy User",
IF(Append1[[#This Row],[total_eve_charge]]&gt;20,"Evening User",
IF(Append1[[#This Row],[total_night_charge]]&gt;10,"Night User","Low User")))</f>
        <v>Low User</v>
      </c>
    </row>
    <row r="3427" spans="1:27" hidden="1" x14ac:dyDescent="0.3">
      <c r="A3427">
        <v>2676</v>
      </c>
      <c r="B3427" s="1" t="s">
        <v>30</v>
      </c>
      <c r="C3427">
        <v>123</v>
      </c>
      <c r="D3427" s="1" t="s">
        <v>32</v>
      </c>
      <c r="E3427" s="1">
        <v>0</v>
      </c>
      <c r="F3427" s="1" t="s">
        <v>23</v>
      </c>
      <c r="G3427">
        <v>0</v>
      </c>
      <c r="H3427" t="str">
        <f>IF(Append1[[#This Row],[number_vmail_messages]]&lt;=10, "Low",
IF(Append1[[#This Row],[number_vmail_messages]]&lt;=25, "Medium", "High"))</f>
        <v>Low</v>
      </c>
      <c r="I3427">
        <v>114.8</v>
      </c>
      <c r="J3427">
        <v>94</v>
      </c>
      <c r="K3427">
        <v>19.52</v>
      </c>
      <c r="L3427">
        <v>150</v>
      </c>
      <c r="M3427">
        <v>104</v>
      </c>
      <c r="N3427">
        <v>12.75</v>
      </c>
      <c r="O3427">
        <v>268.60000000000002</v>
      </c>
      <c r="P3427">
        <v>119</v>
      </c>
      <c r="Q3427">
        <v>12.09</v>
      </c>
      <c r="R3427">
        <v>9.6</v>
      </c>
      <c r="S3427">
        <v>4</v>
      </c>
      <c r="T3427">
        <v>2.59</v>
      </c>
      <c r="U3427" t="str">
        <f>IF(Append1[[#This Row],[total_intl_charge]] &lt;= MEDIAN(Append1[total_intl_charge]), "Low", "High")</f>
        <v>Low</v>
      </c>
      <c r="V3427">
        <v>2</v>
      </c>
      <c r="W3427" t="s">
        <v>23</v>
      </c>
      <c r="X3427" s="1" t="s">
        <v>23</v>
      </c>
      <c r="Y3427">
        <f>IF(Append1[[#This Row],[churn]]="yes", 1,0)</f>
        <v>0</v>
      </c>
      <c r="Z3427" t="str">
        <f>IF(Append1[[#This Row],[total_eve_charge]]&lt;=15,"Low",
IF(Append1[[#This Row],[total_eve_charge]]&lt;=19,"Medium","High"))</f>
        <v>Low</v>
      </c>
      <c r="AA3427" s="1" t="str">
        <f>IF(Append1[[#This Row],[total_day_charge]]&gt;30,"Heavy User",
IF(Append1[[#This Row],[total_eve_charge]]&gt;20,"Evening User",
IF(Append1[[#This Row],[total_night_charge]]&gt;10,"Night User","Low User")))</f>
        <v>Night User</v>
      </c>
    </row>
    <row r="3428" spans="1:27" hidden="1" x14ac:dyDescent="0.3">
      <c r="A3428">
        <v>2677</v>
      </c>
      <c r="B3428" s="1" t="s">
        <v>57</v>
      </c>
      <c r="C3428">
        <v>64</v>
      </c>
      <c r="D3428" s="1" t="s">
        <v>32</v>
      </c>
      <c r="E3428" s="1">
        <v>0</v>
      </c>
      <c r="F3428" s="1" t="s">
        <v>23</v>
      </c>
      <c r="G3428">
        <v>0</v>
      </c>
      <c r="H3428" t="str">
        <f>IF(Append1[[#This Row],[number_vmail_messages]]&lt;=10, "Low",
IF(Append1[[#This Row],[number_vmail_messages]]&lt;=25, "Medium", "High"))</f>
        <v>Low</v>
      </c>
      <c r="I3428">
        <v>113.8</v>
      </c>
      <c r="J3428">
        <v>97</v>
      </c>
      <c r="K3428">
        <v>19.350000000000001</v>
      </c>
      <c r="L3428">
        <v>192.3</v>
      </c>
      <c r="M3428">
        <v>97</v>
      </c>
      <c r="N3428">
        <v>16.350000000000001</v>
      </c>
      <c r="O3428">
        <v>214.9</v>
      </c>
      <c r="P3428">
        <v>89</v>
      </c>
      <c r="Q3428">
        <v>9.67</v>
      </c>
      <c r="R3428">
        <v>10.4</v>
      </c>
      <c r="S3428">
        <v>1</v>
      </c>
      <c r="T3428">
        <v>2.81</v>
      </c>
      <c r="U3428" t="str">
        <f>IF(Append1[[#This Row],[total_intl_charge]] &lt;= MEDIAN(Append1[total_intl_charge]), "Low", "High")</f>
        <v>High</v>
      </c>
      <c r="V3428">
        <v>3</v>
      </c>
      <c r="W3428" t="s">
        <v>23</v>
      </c>
      <c r="X3428" s="1" t="s">
        <v>23</v>
      </c>
      <c r="Y3428">
        <f>IF(Append1[[#This Row],[churn]]="yes", 1,0)</f>
        <v>0</v>
      </c>
      <c r="Z3428" t="str">
        <f>IF(Append1[[#This Row],[total_eve_charge]]&lt;=15,"Low",
IF(Append1[[#This Row],[total_eve_charge]]&lt;=19,"Medium","High"))</f>
        <v>Medium</v>
      </c>
      <c r="AA3428" s="1" t="str">
        <f>IF(Append1[[#This Row],[total_day_charge]]&gt;30,"Heavy User",
IF(Append1[[#This Row],[total_eve_charge]]&gt;20,"Evening User",
IF(Append1[[#This Row],[total_night_charge]]&gt;10,"Night User","Low User")))</f>
        <v>Low User</v>
      </c>
    </row>
    <row r="3429" spans="1:27" hidden="1" x14ac:dyDescent="0.3">
      <c r="A3429">
        <v>2678</v>
      </c>
      <c r="B3429" s="1" t="s">
        <v>68</v>
      </c>
      <c r="C3429">
        <v>127</v>
      </c>
      <c r="D3429" s="1" t="s">
        <v>22</v>
      </c>
      <c r="E3429" s="1">
        <v>1</v>
      </c>
      <c r="F3429" s="1" t="s">
        <v>23</v>
      </c>
      <c r="G3429">
        <v>0</v>
      </c>
      <c r="H3429" t="str">
        <f>IF(Append1[[#This Row],[number_vmail_messages]]&lt;=10, "Low",
IF(Append1[[#This Row],[number_vmail_messages]]&lt;=25, "Medium", "High"))</f>
        <v>Low</v>
      </c>
      <c r="I3429">
        <v>143.19999999999999</v>
      </c>
      <c r="J3429">
        <v>60</v>
      </c>
      <c r="K3429">
        <v>24.34</v>
      </c>
      <c r="L3429">
        <v>179.5</v>
      </c>
      <c r="M3429">
        <v>159</v>
      </c>
      <c r="N3429">
        <v>15.26</v>
      </c>
      <c r="O3429">
        <v>171.8</v>
      </c>
      <c r="P3429">
        <v>122</v>
      </c>
      <c r="Q3429">
        <v>7.73</v>
      </c>
      <c r="R3429">
        <v>6.2</v>
      </c>
      <c r="S3429">
        <v>4</v>
      </c>
      <c r="T3429">
        <v>1.67</v>
      </c>
      <c r="U3429" t="str">
        <f>IF(Append1[[#This Row],[total_intl_charge]] &lt;= MEDIAN(Append1[total_intl_charge]), "Low", "High")</f>
        <v>Low</v>
      </c>
      <c r="V3429">
        <v>4</v>
      </c>
      <c r="W3429" t="s">
        <v>24</v>
      </c>
      <c r="X3429" s="1" t="s">
        <v>24</v>
      </c>
      <c r="Y3429">
        <f>IF(Append1[[#This Row],[churn]]="yes", 1,0)</f>
        <v>1</v>
      </c>
      <c r="Z3429" t="str">
        <f>IF(Append1[[#This Row],[total_eve_charge]]&lt;=15,"Low",
IF(Append1[[#This Row],[total_eve_charge]]&lt;=19,"Medium","High"))</f>
        <v>Medium</v>
      </c>
      <c r="AA3429" s="1" t="str">
        <f>IF(Append1[[#This Row],[total_day_charge]]&gt;30,"Heavy User",
IF(Append1[[#This Row],[total_eve_charge]]&gt;20,"Evening User",
IF(Append1[[#This Row],[total_night_charge]]&gt;10,"Night User","Low User")))</f>
        <v>Low User</v>
      </c>
    </row>
    <row r="3430" spans="1:27" hidden="1" x14ac:dyDescent="0.3">
      <c r="A3430">
        <v>2679</v>
      </c>
      <c r="B3430" s="1" t="s">
        <v>61</v>
      </c>
      <c r="C3430">
        <v>33</v>
      </c>
      <c r="D3430" s="1" t="s">
        <v>22</v>
      </c>
      <c r="E3430" s="1">
        <v>0</v>
      </c>
      <c r="F3430" s="1" t="s">
        <v>23</v>
      </c>
      <c r="G3430">
        <v>0</v>
      </c>
      <c r="H3430" t="str">
        <f>IF(Append1[[#This Row],[number_vmail_messages]]&lt;=10, "Low",
IF(Append1[[#This Row],[number_vmail_messages]]&lt;=25, "Medium", "High"))</f>
        <v>Low</v>
      </c>
      <c r="I3430">
        <v>184.4</v>
      </c>
      <c r="J3430">
        <v>111</v>
      </c>
      <c r="K3430">
        <v>31.35</v>
      </c>
      <c r="L3430">
        <v>203.8</v>
      </c>
      <c r="M3430">
        <v>110</v>
      </c>
      <c r="N3430">
        <v>17.32</v>
      </c>
      <c r="O3430">
        <v>237.4</v>
      </c>
      <c r="P3430">
        <v>100</v>
      </c>
      <c r="Q3430">
        <v>10.68</v>
      </c>
      <c r="R3430">
        <v>9.3000000000000007</v>
      </c>
      <c r="S3430">
        <v>5</v>
      </c>
      <c r="T3430">
        <v>2.5099999999999998</v>
      </c>
      <c r="U3430" t="str">
        <f>IF(Append1[[#This Row],[total_intl_charge]] &lt;= MEDIAN(Append1[total_intl_charge]), "Low", "High")</f>
        <v>Low</v>
      </c>
      <c r="V3430">
        <v>3</v>
      </c>
      <c r="W3430" t="s">
        <v>23</v>
      </c>
      <c r="X3430" s="1" t="s">
        <v>23</v>
      </c>
      <c r="Y3430">
        <f>IF(Append1[[#This Row],[churn]]="yes", 1,0)</f>
        <v>0</v>
      </c>
      <c r="Z3430" t="str">
        <f>IF(Append1[[#This Row],[total_eve_charge]]&lt;=15,"Low",
IF(Append1[[#This Row],[total_eve_charge]]&lt;=19,"Medium","High"))</f>
        <v>Medium</v>
      </c>
      <c r="AA3430" s="1" t="str">
        <f>IF(Append1[[#This Row],[total_day_charge]]&gt;30,"Heavy User",
IF(Append1[[#This Row],[total_eve_charge]]&gt;20,"Evening User",
IF(Append1[[#This Row],[total_night_charge]]&gt;10,"Night User","Low User")))</f>
        <v>Heavy User</v>
      </c>
    </row>
    <row r="3431" spans="1:27" hidden="1" x14ac:dyDescent="0.3">
      <c r="A3431">
        <v>2680</v>
      </c>
      <c r="B3431" s="1" t="s">
        <v>52</v>
      </c>
      <c r="C3431">
        <v>123</v>
      </c>
      <c r="D3431" s="1" t="s">
        <v>32</v>
      </c>
      <c r="E3431" s="1">
        <v>0</v>
      </c>
      <c r="F3431" s="1" t="s">
        <v>23</v>
      </c>
      <c r="G3431">
        <v>0</v>
      </c>
      <c r="H3431" t="str">
        <f>IF(Append1[[#This Row],[number_vmail_messages]]&lt;=10, "Low",
IF(Append1[[#This Row],[number_vmail_messages]]&lt;=25, "Medium", "High"))</f>
        <v>Low</v>
      </c>
      <c r="I3431">
        <v>224</v>
      </c>
      <c r="J3431">
        <v>99</v>
      </c>
      <c r="K3431">
        <v>38.08</v>
      </c>
      <c r="L3431">
        <v>210.7</v>
      </c>
      <c r="M3431">
        <v>80</v>
      </c>
      <c r="N3431">
        <v>17.91</v>
      </c>
      <c r="O3431">
        <v>231.9</v>
      </c>
      <c r="P3431">
        <v>75</v>
      </c>
      <c r="Q3431">
        <v>10.44</v>
      </c>
      <c r="R3431">
        <v>2.1</v>
      </c>
      <c r="S3431">
        <v>5</v>
      </c>
      <c r="T3431">
        <v>0.56999999999999995</v>
      </c>
      <c r="U3431" t="str">
        <f>IF(Append1[[#This Row],[total_intl_charge]] &lt;= MEDIAN(Append1[total_intl_charge]), "Low", "High")</f>
        <v>Low</v>
      </c>
      <c r="V3431">
        <v>0</v>
      </c>
      <c r="W3431" t="s">
        <v>23</v>
      </c>
      <c r="X3431" s="1" t="s">
        <v>23</v>
      </c>
      <c r="Y3431">
        <f>IF(Append1[[#This Row],[churn]]="yes", 1,0)</f>
        <v>0</v>
      </c>
      <c r="Z3431" t="str">
        <f>IF(Append1[[#This Row],[total_eve_charge]]&lt;=15,"Low",
IF(Append1[[#This Row],[total_eve_charge]]&lt;=19,"Medium","High"))</f>
        <v>Medium</v>
      </c>
      <c r="AA3431" s="1" t="str">
        <f>IF(Append1[[#This Row],[total_day_charge]]&gt;30,"Heavy User",
IF(Append1[[#This Row],[total_eve_charge]]&gt;20,"Evening User",
IF(Append1[[#This Row],[total_night_charge]]&gt;10,"Night User","Low User")))</f>
        <v>Heavy User</v>
      </c>
    </row>
    <row r="3432" spans="1:27" hidden="1" x14ac:dyDescent="0.3">
      <c r="A3432">
        <v>2681</v>
      </c>
      <c r="B3432" s="1" t="s">
        <v>74</v>
      </c>
      <c r="C3432">
        <v>148</v>
      </c>
      <c r="D3432" s="1" t="s">
        <v>26</v>
      </c>
      <c r="E3432" s="1">
        <v>0</v>
      </c>
      <c r="F3432" s="1" t="s">
        <v>23</v>
      </c>
      <c r="G3432">
        <v>0</v>
      </c>
      <c r="H3432" t="str">
        <f>IF(Append1[[#This Row],[number_vmail_messages]]&lt;=10, "Low",
IF(Append1[[#This Row],[number_vmail_messages]]&lt;=25, "Medium", "High"))</f>
        <v>Low</v>
      </c>
      <c r="I3432">
        <v>216.2</v>
      </c>
      <c r="J3432">
        <v>95</v>
      </c>
      <c r="K3432">
        <v>36.75</v>
      </c>
      <c r="L3432">
        <v>185.7</v>
      </c>
      <c r="M3432">
        <v>105</v>
      </c>
      <c r="N3432">
        <v>15.78</v>
      </c>
      <c r="O3432">
        <v>300</v>
      </c>
      <c r="P3432">
        <v>143</v>
      </c>
      <c r="Q3432">
        <v>13.5</v>
      </c>
      <c r="R3432">
        <v>10</v>
      </c>
      <c r="S3432">
        <v>5</v>
      </c>
      <c r="T3432">
        <v>2.7</v>
      </c>
      <c r="U3432" t="str">
        <f>IF(Append1[[#This Row],[total_intl_charge]] &lt;= MEDIAN(Append1[total_intl_charge]), "Low", "High")</f>
        <v>Low</v>
      </c>
      <c r="V3432">
        <v>2</v>
      </c>
      <c r="W3432" t="s">
        <v>23</v>
      </c>
      <c r="X3432" s="1" t="s">
        <v>23</v>
      </c>
      <c r="Y3432">
        <f>IF(Append1[[#This Row],[churn]]="yes", 1,0)</f>
        <v>0</v>
      </c>
      <c r="Z3432" t="str">
        <f>IF(Append1[[#This Row],[total_eve_charge]]&lt;=15,"Low",
IF(Append1[[#This Row],[total_eve_charge]]&lt;=19,"Medium","High"))</f>
        <v>Medium</v>
      </c>
      <c r="AA3432" s="1" t="str">
        <f>IF(Append1[[#This Row],[total_day_charge]]&gt;30,"Heavy User",
IF(Append1[[#This Row],[total_eve_charge]]&gt;20,"Evening User",
IF(Append1[[#This Row],[total_night_charge]]&gt;10,"Night User","Low User")))</f>
        <v>Heavy User</v>
      </c>
    </row>
    <row r="3433" spans="1:27" hidden="1" x14ac:dyDescent="0.3">
      <c r="A3433">
        <v>2682</v>
      </c>
      <c r="B3433" s="1" t="s">
        <v>48</v>
      </c>
      <c r="C3433">
        <v>81</v>
      </c>
      <c r="D3433" s="1" t="s">
        <v>22</v>
      </c>
      <c r="E3433" s="1">
        <v>0</v>
      </c>
      <c r="F3433" s="1" t="s">
        <v>23</v>
      </c>
      <c r="G3433">
        <v>0</v>
      </c>
      <c r="H3433" t="str">
        <f>IF(Append1[[#This Row],[number_vmail_messages]]&lt;=10, "Low",
IF(Append1[[#This Row],[number_vmail_messages]]&lt;=25, "Medium", "High"))</f>
        <v>Low</v>
      </c>
      <c r="I3433">
        <v>129.9</v>
      </c>
      <c r="J3433">
        <v>121</v>
      </c>
      <c r="K3433">
        <v>22.08</v>
      </c>
      <c r="L3433">
        <v>230.1</v>
      </c>
      <c r="M3433">
        <v>105</v>
      </c>
      <c r="N3433">
        <v>19.559999999999999</v>
      </c>
      <c r="O3433">
        <v>140.5</v>
      </c>
      <c r="P3433">
        <v>123</v>
      </c>
      <c r="Q3433">
        <v>6.32</v>
      </c>
      <c r="R3433">
        <v>13.3</v>
      </c>
      <c r="S3433">
        <v>3</v>
      </c>
      <c r="T3433">
        <v>3.59</v>
      </c>
      <c r="U3433" t="str">
        <f>IF(Append1[[#This Row],[total_intl_charge]] &lt;= MEDIAN(Append1[total_intl_charge]), "Low", "High")</f>
        <v>High</v>
      </c>
      <c r="V3433">
        <v>0</v>
      </c>
      <c r="W3433" t="s">
        <v>23</v>
      </c>
      <c r="X3433" s="1" t="s">
        <v>23</v>
      </c>
      <c r="Y3433">
        <f>IF(Append1[[#This Row],[churn]]="yes", 1,0)</f>
        <v>0</v>
      </c>
      <c r="Z3433" t="str">
        <f>IF(Append1[[#This Row],[total_eve_charge]]&lt;=15,"Low",
IF(Append1[[#This Row],[total_eve_charge]]&lt;=19,"Medium","High"))</f>
        <v>High</v>
      </c>
      <c r="AA3433" s="1" t="str">
        <f>IF(Append1[[#This Row],[total_day_charge]]&gt;30,"Heavy User",
IF(Append1[[#This Row],[total_eve_charge]]&gt;20,"Evening User",
IF(Append1[[#This Row],[total_night_charge]]&gt;10,"Night User","Low User")))</f>
        <v>Low User</v>
      </c>
    </row>
    <row r="3434" spans="1:27" hidden="1" x14ac:dyDescent="0.3">
      <c r="A3434">
        <v>2683</v>
      </c>
      <c r="B3434" s="1" t="s">
        <v>46</v>
      </c>
      <c r="C3434">
        <v>52</v>
      </c>
      <c r="D3434" s="1" t="s">
        <v>22</v>
      </c>
      <c r="E3434" s="1">
        <v>0</v>
      </c>
      <c r="F3434" s="1" t="s">
        <v>23</v>
      </c>
      <c r="G3434">
        <v>0</v>
      </c>
      <c r="H3434" t="str">
        <f>IF(Append1[[#This Row],[number_vmail_messages]]&lt;=10, "Low",
IF(Append1[[#This Row],[number_vmail_messages]]&lt;=25, "Medium", "High"))</f>
        <v>Low</v>
      </c>
      <c r="I3434">
        <v>204.4</v>
      </c>
      <c r="J3434">
        <v>97</v>
      </c>
      <c r="K3434">
        <v>34.75</v>
      </c>
      <c r="L3434">
        <v>273.2</v>
      </c>
      <c r="M3434">
        <v>128</v>
      </c>
      <c r="N3434">
        <v>23.22</v>
      </c>
      <c r="O3434">
        <v>179.6</v>
      </c>
      <c r="P3434">
        <v>118</v>
      </c>
      <c r="Q3434">
        <v>8.08</v>
      </c>
      <c r="R3434">
        <v>11</v>
      </c>
      <c r="S3434">
        <v>5</v>
      </c>
      <c r="T3434">
        <v>2.97</v>
      </c>
      <c r="U3434" t="str">
        <f>IF(Append1[[#This Row],[total_intl_charge]] &lt;= MEDIAN(Append1[total_intl_charge]), "Low", "High")</f>
        <v>High</v>
      </c>
      <c r="V3434">
        <v>1</v>
      </c>
      <c r="W3434" t="s">
        <v>23</v>
      </c>
      <c r="X3434" s="1" t="s">
        <v>23</v>
      </c>
      <c r="Y3434">
        <f>IF(Append1[[#This Row],[churn]]="yes", 1,0)</f>
        <v>0</v>
      </c>
      <c r="Z3434" t="str">
        <f>IF(Append1[[#This Row],[total_eve_charge]]&lt;=15,"Low",
IF(Append1[[#This Row],[total_eve_charge]]&lt;=19,"Medium","High"))</f>
        <v>High</v>
      </c>
      <c r="AA3434" s="1" t="str">
        <f>IF(Append1[[#This Row],[total_day_charge]]&gt;30,"Heavy User",
IF(Append1[[#This Row],[total_eve_charge]]&gt;20,"Evening User",
IF(Append1[[#This Row],[total_night_charge]]&gt;10,"Night User","Low User")))</f>
        <v>Heavy User</v>
      </c>
    </row>
    <row r="3435" spans="1:27" x14ac:dyDescent="0.3">
      <c r="A3435">
        <v>2684</v>
      </c>
      <c r="B3435" s="1" t="s">
        <v>37</v>
      </c>
      <c r="C3435">
        <v>91</v>
      </c>
      <c r="D3435" s="1" t="s">
        <v>32</v>
      </c>
      <c r="E3435" s="1">
        <v>0</v>
      </c>
      <c r="F3435" s="1" t="s">
        <v>24</v>
      </c>
      <c r="G3435">
        <v>44</v>
      </c>
      <c r="H3435" t="str">
        <f>IF(Append1[[#This Row],[number_vmail_messages]]&lt;=10, "Low",
IF(Append1[[#This Row],[number_vmail_messages]]&lt;=25, "Medium", "High"))</f>
        <v>High</v>
      </c>
      <c r="I3435">
        <v>216.6</v>
      </c>
      <c r="J3435">
        <v>101</v>
      </c>
      <c r="K3435">
        <v>36.82</v>
      </c>
      <c r="L3435">
        <v>173.1</v>
      </c>
      <c r="M3435">
        <v>98</v>
      </c>
      <c r="N3435">
        <v>14.71</v>
      </c>
      <c r="O3435">
        <v>242.1</v>
      </c>
      <c r="P3435">
        <v>95</v>
      </c>
      <c r="Q3435">
        <v>10.89</v>
      </c>
      <c r="R3435">
        <v>9.1</v>
      </c>
      <c r="S3435">
        <v>3</v>
      </c>
      <c r="T3435">
        <v>2.46</v>
      </c>
      <c r="U3435" t="str">
        <f>IF(Append1[[#This Row],[total_intl_charge]] &lt;= MEDIAN(Append1[total_intl_charge]), "Low", "High")</f>
        <v>Low</v>
      </c>
      <c r="V3435">
        <v>1</v>
      </c>
      <c r="W3435" t="s">
        <v>23</v>
      </c>
      <c r="X3435" s="1" t="s">
        <v>23</v>
      </c>
      <c r="Y3435">
        <f>IF(Append1[[#This Row],[churn]]="yes", 1,0)</f>
        <v>0</v>
      </c>
      <c r="Z3435" t="str">
        <f>IF(Append1[[#This Row],[total_eve_charge]]&lt;=15,"Low",
IF(Append1[[#This Row],[total_eve_charge]]&lt;=19,"Medium","High"))</f>
        <v>Low</v>
      </c>
      <c r="AA3435" s="1" t="str">
        <f>IF(Append1[[#This Row],[total_day_charge]]&gt;30,"Heavy User",
IF(Append1[[#This Row],[total_eve_charge]]&gt;20,"Evening User",
IF(Append1[[#This Row],[total_night_charge]]&gt;10,"Night User","Low User")))</f>
        <v>Heavy User</v>
      </c>
    </row>
    <row r="3436" spans="1:27" hidden="1" x14ac:dyDescent="0.3">
      <c r="A3436">
        <v>2685</v>
      </c>
      <c r="B3436" s="1" t="s">
        <v>52</v>
      </c>
      <c r="C3436">
        <v>152</v>
      </c>
      <c r="D3436" s="1" t="s">
        <v>26</v>
      </c>
      <c r="E3436" s="1">
        <v>0</v>
      </c>
      <c r="F3436" s="1" t="s">
        <v>23</v>
      </c>
      <c r="G3436">
        <v>0</v>
      </c>
      <c r="H3436" t="str">
        <f>IF(Append1[[#This Row],[number_vmail_messages]]&lt;=10, "Low",
IF(Append1[[#This Row],[number_vmail_messages]]&lt;=25, "Medium", "High"))</f>
        <v>Low</v>
      </c>
      <c r="I3436">
        <v>228.1</v>
      </c>
      <c r="J3436">
        <v>93</v>
      </c>
      <c r="K3436">
        <v>38.78</v>
      </c>
      <c r="L3436">
        <v>136.4</v>
      </c>
      <c r="M3436">
        <v>106</v>
      </c>
      <c r="N3436">
        <v>11.59</v>
      </c>
      <c r="O3436">
        <v>197.3</v>
      </c>
      <c r="P3436">
        <v>107</v>
      </c>
      <c r="Q3436">
        <v>8.8800000000000008</v>
      </c>
      <c r="R3436">
        <v>9</v>
      </c>
      <c r="S3436">
        <v>2</v>
      </c>
      <c r="T3436">
        <v>2.4300000000000002</v>
      </c>
      <c r="U3436" t="str">
        <f>IF(Append1[[#This Row],[total_intl_charge]] &lt;= MEDIAN(Append1[total_intl_charge]), "Low", "High")</f>
        <v>Low</v>
      </c>
      <c r="V3436">
        <v>1</v>
      </c>
      <c r="W3436" t="s">
        <v>23</v>
      </c>
      <c r="X3436" s="1" t="s">
        <v>23</v>
      </c>
      <c r="Y3436">
        <f>IF(Append1[[#This Row],[churn]]="yes", 1,0)</f>
        <v>0</v>
      </c>
      <c r="Z3436" t="str">
        <f>IF(Append1[[#This Row],[total_eve_charge]]&lt;=15,"Low",
IF(Append1[[#This Row],[total_eve_charge]]&lt;=19,"Medium","High"))</f>
        <v>Low</v>
      </c>
      <c r="AA3436" s="1" t="str">
        <f>IF(Append1[[#This Row],[total_day_charge]]&gt;30,"Heavy User",
IF(Append1[[#This Row],[total_eve_charge]]&gt;20,"Evening User",
IF(Append1[[#This Row],[total_night_charge]]&gt;10,"Night User","Low User")))</f>
        <v>Heavy User</v>
      </c>
    </row>
    <row r="3437" spans="1:27" hidden="1" x14ac:dyDescent="0.3">
      <c r="A3437">
        <v>2686</v>
      </c>
      <c r="B3437" s="1" t="s">
        <v>40</v>
      </c>
      <c r="C3437">
        <v>201</v>
      </c>
      <c r="D3437" s="1" t="s">
        <v>22</v>
      </c>
      <c r="E3437" s="1">
        <v>0</v>
      </c>
      <c r="F3437" s="1" t="s">
        <v>23</v>
      </c>
      <c r="G3437">
        <v>0</v>
      </c>
      <c r="H3437" t="str">
        <f>IF(Append1[[#This Row],[number_vmail_messages]]&lt;=10, "Low",
IF(Append1[[#This Row],[number_vmail_messages]]&lt;=25, "Medium", "High"))</f>
        <v>Low</v>
      </c>
      <c r="I3437">
        <v>225.9</v>
      </c>
      <c r="J3437">
        <v>110</v>
      </c>
      <c r="K3437">
        <v>38.4</v>
      </c>
      <c r="L3437">
        <v>299.10000000000002</v>
      </c>
      <c r="M3437">
        <v>86</v>
      </c>
      <c r="N3437">
        <v>25.42</v>
      </c>
      <c r="O3437">
        <v>251.3</v>
      </c>
      <c r="P3437">
        <v>81</v>
      </c>
      <c r="Q3437">
        <v>11.31</v>
      </c>
      <c r="R3437">
        <v>11.2</v>
      </c>
      <c r="S3437">
        <v>4</v>
      </c>
      <c r="T3437">
        <v>3.02</v>
      </c>
      <c r="U3437" t="str">
        <f>IF(Append1[[#This Row],[total_intl_charge]] &lt;= MEDIAN(Append1[total_intl_charge]), "Low", "High")</f>
        <v>High</v>
      </c>
      <c r="V3437">
        <v>1</v>
      </c>
      <c r="W3437" t="s">
        <v>24</v>
      </c>
      <c r="X3437" s="1" t="s">
        <v>23</v>
      </c>
      <c r="Y3437">
        <f>IF(Append1[[#This Row],[churn]]="yes", 1,0)</f>
        <v>1</v>
      </c>
      <c r="Z3437" t="str">
        <f>IF(Append1[[#This Row],[total_eve_charge]]&lt;=15,"Low",
IF(Append1[[#This Row],[total_eve_charge]]&lt;=19,"Medium","High"))</f>
        <v>High</v>
      </c>
      <c r="AA3437" s="1" t="str">
        <f>IF(Append1[[#This Row],[total_day_charge]]&gt;30,"Heavy User",
IF(Append1[[#This Row],[total_eve_charge]]&gt;20,"Evening User",
IF(Append1[[#This Row],[total_night_charge]]&gt;10,"Night User","Low User")))</f>
        <v>Heavy User</v>
      </c>
    </row>
    <row r="3438" spans="1:27" hidden="1" x14ac:dyDescent="0.3">
      <c r="A3438">
        <v>2687</v>
      </c>
      <c r="B3438" s="1" t="s">
        <v>35</v>
      </c>
      <c r="C3438">
        <v>78</v>
      </c>
      <c r="D3438" s="1" t="s">
        <v>22</v>
      </c>
      <c r="E3438" s="1">
        <v>0</v>
      </c>
      <c r="F3438" s="1" t="s">
        <v>23</v>
      </c>
      <c r="G3438">
        <v>0</v>
      </c>
      <c r="H3438" t="str">
        <f>IF(Append1[[#This Row],[number_vmail_messages]]&lt;=10, "Low",
IF(Append1[[#This Row],[number_vmail_messages]]&lt;=25, "Medium", "High"))</f>
        <v>Low</v>
      </c>
      <c r="I3438">
        <v>103.5</v>
      </c>
      <c r="J3438">
        <v>115</v>
      </c>
      <c r="K3438">
        <v>17.600000000000001</v>
      </c>
      <c r="L3438">
        <v>117.9</v>
      </c>
      <c r="M3438">
        <v>102</v>
      </c>
      <c r="N3438">
        <v>10.02</v>
      </c>
      <c r="O3438">
        <v>201</v>
      </c>
      <c r="P3438">
        <v>94</v>
      </c>
      <c r="Q3438">
        <v>9.0500000000000007</v>
      </c>
      <c r="R3438">
        <v>12</v>
      </c>
      <c r="S3438">
        <v>3</v>
      </c>
      <c r="T3438">
        <v>3.24</v>
      </c>
      <c r="U3438" t="str">
        <f>IF(Append1[[#This Row],[total_intl_charge]] &lt;= MEDIAN(Append1[total_intl_charge]), "Low", "High")</f>
        <v>High</v>
      </c>
      <c r="V3438">
        <v>4</v>
      </c>
      <c r="W3438" t="s">
        <v>24</v>
      </c>
      <c r="X3438" s="1" t="s">
        <v>23</v>
      </c>
      <c r="Y3438">
        <f>IF(Append1[[#This Row],[churn]]="yes", 1,0)</f>
        <v>1</v>
      </c>
      <c r="Z3438" t="str">
        <f>IF(Append1[[#This Row],[total_eve_charge]]&lt;=15,"Low",
IF(Append1[[#This Row],[total_eve_charge]]&lt;=19,"Medium","High"))</f>
        <v>Low</v>
      </c>
      <c r="AA3438" s="1" t="str">
        <f>IF(Append1[[#This Row],[total_day_charge]]&gt;30,"Heavy User",
IF(Append1[[#This Row],[total_eve_charge]]&gt;20,"Evening User",
IF(Append1[[#This Row],[total_night_charge]]&gt;10,"Night User","Low User")))</f>
        <v>Low User</v>
      </c>
    </row>
    <row r="3439" spans="1:27" hidden="1" x14ac:dyDescent="0.3">
      <c r="A3439">
        <v>2688</v>
      </c>
      <c r="B3439" s="1" t="s">
        <v>60</v>
      </c>
      <c r="C3439">
        <v>67</v>
      </c>
      <c r="D3439" s="1" t="s">
        <v>22</v>
      </c>
      <c r="E3439" s="1">
        <v>0</v>
      </c>
      <c r="F3439" s="1" t="s">
        <v>23</v>
      </c>
      <c r="G3439">
        <v>0</v>
      </c>
      <c r="H3439" t="str">
        <f>IF(Append1[[#This Row],[number_vmail_messages]]&lt;=10, "Low",
IF(Append1[[#This Row],[number_vmail_messages]]&lt;=25, "Medium", "High"))</f>
        <v>Low</v>
      </c>
      <c r="I3439">
        <v>115.5</v>
      </c>
      <c r="J3439">
        <v>70</v>
      </c>
      <c r="K3439">
        <v>19.64</v>
      </c>
      <c r="L3439">
        <v>252.2</v>
      </c>
      <c r="M3439">
        <v>143</v>
      </c>
      <c r="N3439">
        <v>21.44</v>
      </c>
      <c r="O3439">
        <v>208.9</v>
      </c>
      <c r="P3439">
        <v>91</v>
      </c>
      <c r="Q3439">
        <v>9.4</v>
      </c>
      <c r="R3439">
        <v>7.5</v>
      </c>
      <c r="S3439">
        <v>6</v>
      </c>
      <c r="T3439">
        <v>2.0299999999999998</v>
      </c>
      <c r="U3439" t="str">
        <f>IF(Append1[[#This Row],[total_intl_charge]] &lt;= MEDIAN(Append1[total_intl_charge]), "Low", "High")</f>
        <v>Low</v>
      </c>
      <c r="V3439">
        <v>0</v>
      </c>
      <c r="W3439" t="s">
        <v>23</v>
      </c>
      <c r="X3439" s="1" t="s">
        <v>23</v>
      </c>
      <c r="Y3439">
        <f>IF(Append1[[#This Row],[churn]]="yes", 1,0)</f>
        <v>0</v>
      </c>
      <c r="Z3439" t="str">
        <f>IF(Append1[[#This Row],[total_eve_charge]]&lt;=15,"Low",
IF(Append1[[#This Row],[total_eve_charge]]&lt;=19,"Medium","High"))</f>
        <v>High</v>
      </c>
      <c r="AA3439" s="1" t="str">
        <f>IF(Append1[[#This Row],[total_day_charge]]&gt;30,"Heavy User",
IF(Append1[[#This Row],[total_eve_charge]]&gt;20,"Evening User",
IF(Append1[[#This Row],[total_night_charge]]&gt;10,"Night User","Low User")))</f>
        <v>Evening User</v>
      </c>
    </row>
    <row r="3440" spans="1:27" hidden="1" x14ac:dyDescent="0.3">
      <c r="A3440">
        <v>2689</v>
      </c>
      <c r="B3440" s="1" t="s">
        <v>52</v>
      </c>
      <c r="C3440">
        <v>100</v>
      </c>
      <c r="D3440" s="1" t="s">
        <v>32</v>
      </c>
      <c r="E3440" s="1">
        <v>0</v>
      </c>
      <c r="F3440" s="1" t="s">
        <v>23</v>
      </c>
      <c r="G3440">
        <v>0</v>
      </c>
      <c r="H3440" t="str">
        <f>IF(Append1[[#This Row],[number_vmail_messages]]&lt;=10, "Low",
IF(Append1[[#This Row],[number_vmail_messages]]&lt;=25, "Medium", "High"))</f>
        <v>Low</v>
      </c>
      <c r="I3440">
        <v>218.8</v>
      </c>
      <c r="J3440">
        <v>125</v>
      </c>
      <c r="K3440">
        <v>37.200000000000003</v>
      </c>
      <c r="L3440">
        <v>148.30000000000001</v>
      </c>
      <c r="M3440">
        <v>102</v>
      </c>
      <c r="N3440">
        <v>12.61</v>
      </c>
      <c r="O3440">
        <v>277.8</v>
      </c>
      <c r="P3440">
        <v>97</v>
      </c>
      <c r="Q3440">
        <v>12.5</v>
      </c>
      <c r="R3440">
        <v>9.6999999999999993</v>
      </c>
      <c r="S3440">
        <v>6</v>
      </c>
      <c r="T3440">
        <v>2.62</v>
      </c>
      <c r="U3440" t="str">
        <f>IF(Append1[[#This Row],[total_intl_charge]] &lt;= MEDIAN(Append1[total_intl_charge]), "Low", "High")</f>
        <v>Low</v>
      </c>
      <c r="V3440">
        <v>1</v>
      </c>
      <c r="W3440" t="s">
        <v>23</v>
      </c>
      <c r="X3440" s="1" t="s">
        <v>23</v>
      </c>
      <c r="Y3440">
        <f>IF(Append1[[#This Row],[churn]]="yes", 1,0)</f>
        <v>0</v>
      </c>
      <c r="Z3440" t="str">
        <f>IF(Append1[[#This Row],[total_eve_charge]]&lt;=15,"Low",
IF(Append1[[#This Row],[total_eve_charge]]&lt;=19,"Medium","High"))</f>
        <v>Low</v>
      </c>
      <c r="AA3440" s="1" t="str">
        <f>IF(Append1[[#This Row],[total_day_charge]]&gt;30,"Heavy User",
IF(Append1[[#This Row],[total_eve_charge]]&gt;20,"Evening User",
IF(Append1[[#This Row],[total_night_charge]]&gt;10,"Night User","Low User")))</f>
        <v>Heavy User</v>
      </c>
    </row>
    <row r="3441" spans="1:27" hidden="1" x14ac:dyDescent="0.3">
      <c r="A3441">
        <v>2690</v>
      </c>
      <c r="B3441" s="1" t="s">
        <v>36</v>
      </c>
      <c r="C3441">
        <v>41</v>
      </c>
      <c r="D3441" s="1" t="s">
        <v>26</v>
      </c>
      <c r="E3441" s="1">
        <v>0</v>
      </c>
      <c r="F3441" s="1" t="s">
        <v>23</v>
      </c>
      <c r="G3441">
        <v>0</v>
      </c>
      <c r="H3441" t="str">
        <f>IF(Append1[[#This Row],[number_vmail_messages]]&lt;=10, "Low",
IF(Append1[[#This Row],[number_vmail_messages]]&lt;=25, "Medium", "High"))</f>
        <v>Low</v>
      </c>
      <c r="I3441">
        <v>223.8</v>
      </c>
      <c r="J3441">
        <v>67</v>
      </c>
      <c r="K3441">
        <v>38.049999999999997</v>
      </c>
      <c r="L3441">
        <v>244.8</v>
      </c>
      <c r="M3441">
        <v>74</v>
      </c>
      <c r="N3441">
        <v>20.81</v>
      </c>
      <c r="O3441">
        <v>223.8</v>
      </c>
      <c r="P3441">
        <v>156</v>
      </c>
      <c r="Q3441">
        <v>10.07</v>
      </c>
      <c r="R3441">
        <v>12.3</v>
      </c>
      <c r="S3441">
        <v>5</v>
      </c>
      <c r="T3441">
        <v>3.32</v>
      </c>
      <c r="U3441" t="str">
        <f>IF(Append1[[#This Row],[total_intl_charge]] &lt;= MEDIAN(Append1[total_intl_charge]), "Low", "High")</f>
        <v>High</v>
      </c>
      <c r="V3441">
        <v>3</v>
      </c>
      <c r="W3441" t="s">
        <v>23</v>
      </c>
      <c r="X3441" s="1" t="s">
        <v>23</v>
      </c>
      <c r="Y3441">
        <f>IF(Append1[[#This Row],[churn]]="yes", 1,0)</f>
        <v>0</v>
      </c>
      <c r="Z3441" t="str">
        <f>IF(Append1[[#This Row],[total_eve_charge]]&lt;=15,"Low",
IF(Append1[[#This Row],[total_eve_charge]]&lt;=19,"Medium","High"))</f>
        <v>High</v>
      </c>
      <c r="AA3441" s="1" t="str">
        <f>IF(Append1[[#This Row],[total_day_charge]]&gt;30,"Heavy User",
IF(Append1[[#This Row],[total_eve_charge]]&gt;20,"Evening User",
IF(Append1[[#This Row],[total_night_charge]]&gt;10,"Night User","Low User")))</f>
        <v>Heavy User</v>
      </c>
    </row>
    <row r="3442" spans="1:27" hidden="1" x14ac:dyDescent="0.3">
      <c r="A3442">
        <v>2691</v>
      </c>
      <c r="B3442" s="1" t="s">
        <v>64</v>
      </c>
      <c r="C3442">
        <v>133</v>
      </c>
      <c r="D3442" s="1" t="s">
        <v>22</v>
      </c>
      <c r="E3442" s="1">
        <v>0</v>
      </c>
      <c r="F3442" s="1" t="s">
        <v>23</v>
      </c>
      <c r="G3442">
        <v>0</v>
      </c>
      <c r="H3442" t="str">
        <f>IF(Append1[[#This Row],[number_vmail_messages]]&lt;=10, "Low",
IF(Append1[[#This Row],[number_vmail_messages]]&lt;=25, "Medium", "High"))</f>
        <v>Low</v>
      </c>
      <c r="I3442">
        <v>143.80000000000001</v>
      </c>
      <c r="J3442">
        <v>71</v>
      </c>
      <c r="K3442">
        <v>24.45</v>
      </c>
      <c r="L3442">
        <v>184</v>
      </c>
      <c r="M3442">
        <v>131</v>
      </c>
      <c r="N3442">
        <v>15.64</v>
      </c>
      <c r="O3442">
        <v>275.5</v>
      </c>
      <c r="P3442">
        <v>132</v>
      </c>
      <c r="Q3442">
        <v>12.4</v>
      </c>
      <c r="R3442">
        <v>12.9</v>
      </c>
      <c r="S3442">
        <v>4</v>
      </c>
      <c r="T3442">
        <v>3.48</v>
      </c>
      <c r="U3442" t="str">
        <f>IF(Append1[[#This Row],[total_intl_charge]] &lt;= MEDIAN(Append1[total_intl_charge]), "Low", "High")</f>
        <v>High</v>
      </c>
      <c r="V3442">
        <v>3</v>
      </c>
      <c r="W3442" t="s">
        <v>23</v>
      </c>
      <c r="X3442" s="1" t="s">
        <v>23</v>
      </c>
      <c r="Y3442">
        <f>IF(Append1[[#This Row],[churn]]="yes", 1,0)</f>
        <v>0</v>
      </c>
      <c r="Z3442" t="str">
        <f>IF(Append1[[#This Row],[total_eve_charge]]&lt;=15,"Low",
IF(Append1[[#This Row],[total_eve_charge]]&lt;=19,"Medium","High"))</f>
        <v>Medium</v>
      </c>
      <c r="AA3442" s="1" t="str">
        <f>IF(Append1[[#This Row],[total_day_charge]]&gt;30,"Heavy User",
IF(Append1[[#This Row],[total_eve_charge]]&gt;20,"Evening User",
IF(Append1[[#This Row],[total_night_charge]]&gt;10,"Night User","Low User")))</f>
        <v>Night User</v>
      </c>
    </row>
    <row r="3443" spans="1:27" x14ac:dyDescent="0.3">
      <c r="A3443">
        <v>2692</v>
      </c>
      <c r="B3443" s="1" t="s">
        <v>49</v>
      </c>
      <c r="C3443">
        <v>36</v>
      </c>
      <c r="D3443" s="1" t="s">
        <v>32</v>
      </c>
      <c r="E3443" s="1">
        <v>0</v>
      </c>
      <c r="F3443" s="1" t="s">
        <v>24</v>
      </c>
      <c r="G3443">
        <v>43</v>
      </c>
      <c r="H3443" t="str">
        <f>IF(Append1[[#This Row],[number_vmail_messages]]&lt;=10, "Low",
IF(Append1[[#This Row],[number_vmail_messages]]&lt;=25, "Medium", "High"))</f>
        <v>High</v>
      </c>
      <c r="I3443">
        <v>29.9</v>
      </c>
      <c r="J3443">
        <v>123</v>
      </c>
      <c r="K3443">
        <v>5.08</v>
      </c>
      <c r="L3443">
        <v>129.1</v>
      </c>
      <c r="M3443">
        <v>117</v>
      </c>
      <c r="N3443">
        <v>10.97</v>
      </c>
      <c r="O3443">
        <v>325.89999999999998</v>
      </c>
      <c r="P3443">
        <v>105</v>
      </c>
      <c r="Q3443">
        <v>14.67</v>
      </c>
      <c r="R3443">
        <v>8.6</v>
      </c>
      <c r="S3443">
        <v>6</v>
      </c>
      <c r="T3443">
        <v>2.3199999999999998</v>
      </c>
      <c r="U3443" t="str">
        <f>IF(Append1[[#This Row],[total_intl_charge]] &lt;= MEDIAN(Append1[total_intl_charge]), "Low", "High")</f>
        <v>Low</v>
      </c>
      <c r="V3443">
        <v>2</v>
      </c>
      <c r="W3443" t="s">
        <v>23</v>
      </c>
      <c r="X3443" s="1" t="s">
        <v>23</v>
      </c>
      <c r="Y3443">
        <f>IF(Append1[[#This Row],[churn]]="yes", 1,0)</f>
        <v>0</v>
      </c>
      <c r="Z3443" t="str">
        <f>IF(Append1[[#This Row],[total_eve_charge]]&lt;=15,"Low",
IF(Append1[[#This Row],[total_eve_charge]]&lt;=19,"Medium","High"))</f>
        <v>Low</v>
      </c>
      <c r="AA3443" s="1" t="str">
        <f>IF(Append1[[#This Row],[total_day_charge]]&gt;30,"Heavy User",
IF(Append1[[#This Row],[total_eve_charge]]&gt;20,"Evening User",
IF(Append1[[#This Row],[total_night_charge]]&gt;10,"Night User","Low User")))</f>
        <v>Night User</v>
      </c>
    </row>
    <row r="3444" spans="1:27" x14ac:dyDescent="0.3">
      <c r="A3444">
        <v>2693</v>
      </c>
      <c r="B3444" s="1" t="s">
        <v>55</v>
      </c>
      <c r="C3444">
        <v>51</v>
      </c>
      <c r="D3444" s="1" t="s">
        <v>26</v>
      </c>
      <c r="E3444" s="1">
        <v>0</v>
      </c>
      <c r="F3444" s="1" t="s">
        <v>24</v>
      </c>
      <c r="G3444">
        <v>28</v>
      </c>
      <c r="H3444" t="str">
        <f>IF(Append1[[#This Row],[number_vmail_messages]]&lt;=10, "Low",
IF(Append1[[#This Row],[number_vmail_messages]]&lt;=25, "Medium", "High"))</f>
        <v>High</v>
      </c>
      <c r="I3444">
        <v>276.7</v>
      </c>
      <c r="J3444">
        <v>121</v>
      </c>
      <c r="K3444">
        <v>47.04</v>
      </c>
      <c r="L3444">
        <v>203.7</v>
      </c>
      <c r="M3444">
        <v>99</v>
      </c>
      <c r="N3444">
        <v>17.309999999999999</v>
      </c>
      <c r="O3444">
        <v>246.2</v>
      </c>
      <c r="P3444">
        <v>88</v>
      </c>
      <c r="Q3444">
        <v>11.08</v>
      </c>
      <c r="R3444">
        <v>8.3000000000000007</v>
      </c>
      <c r="S3444">
        <v>3</v>
      </c>
      <c r="T3444">
        <v>2.2400000000000002</v>
      </c>
      <c r="U3444" t="str">
        <f>IF(Append1[[#This Row],[total_intl_charge]] &lt;= MEDIAN(Append1[total_intl_charge]), "Low", "High")</f>
        <v>Low</v>
      </c>
      <c r="V3444">
        <v>0</v>
      </c>
      <c r="W3444" t="s">
        <v>23</v>
      </c>
      <c r="X3444" s="1" t="s">
        <v>23</v>
      </c>
      <c r="Y3444">
        <f>IF(Append1[[#This Row],[churn]]="yes", 1,0)</f>
        <v>0</v>
      </c>
      <c r="Z3444" t="str">
        <f>IF(Append1[[#This Row],[total_eve_charge]]&lt;=15,"Low",
IF(Append1[[#This Row],[total_eve_charge]]&lt;=19,"Medium","High"))</f>
        <v>Medium</v>
      </c>
      <c r="AA3444" s="1" t="str">
        <f>IF(Append1[[#This Row],[total_day_charge]]&gt;30,"Heavy User",
IF(Append1[[#This Row],[total_eve_charge]]&gt;20,"Evening User",
IF(Append1[[#This Row],[total_night_charge]]&gt;10,"Night User","Low User")))</f>
        <v>Heavy User</v>
      </c>
    </row>
    <row r="3445" spans="1:27" x14ac:dyDescent="0.3">
      <c r="A3445">
        <v>2694</v>
      </c>
      <c r="B3445" s="1" t="s">
        <v>58</v>
      </c>
      <c r="C3445">
        <v>84</v>
      </c>
      <c r="D3445" s="1" t="s">
        <v>32</v>
      </c>
      <c r="E3445" s="1">
        <v>0</v>
      </c>
      <c r="F3445" s="1" t="s">
        <v>24</v>
      </c>
      <c r="G3445">
        <v>41</v>
      </c>
      <c r="H3445" t="str">
        <f>IF(Append1[[#This Row],[number_vmail_messages]]&lt;=10, "Low",
IF(Append1[[#This Row],[number_vmail_messages]]&lt;=25, "Medium", "High"))</f>
        <v>High</v>
      </c>
      <c r="I3445">
        <v>153.9</v>
      </c>
      <c r="J3445">
        <v>102</v>
      </c>
      <c r="K3445">
        <v>26.16</v>
      </c>
      <c r="L3445">
        <v>140.69999999999999</v>
      </c>
      <c r="M3445">
        <v>117</v>
      </c>
      <c r="N3445">
        <v>11.96</v>
      </c>
      <c r="O3445">
        <v>217.7</v>
      </c>
      <c r="P3445">
        <v>101</v>
      </c>
      <c r="Q3445">
        <v>9.8000000000000007</v>
      </c>
      <c r="R3445">
        <v>12.8</v>
      </c>
      <c r="S3445">
        <v>5</v>
      </c>
      <c r="T3445">
        <v>3.46</v>
      </c>
      <c r="U3445" t="str">
        <f>IF(Append1[[#This Row],[total_intl_charge]] &lt;= MEDIAN(Append1[total_intl_charge]), "Low", "High")</f>
        <v>High</v>
      </c>
      <c r="V3445">
        <v>1</v>
      </c>
      <c r="W3445" t="s">
        <v>23</v>
      </c>
      <c r="X3445" s="1" t="s">
        <v>23</v>
      </c>
      <c r="Y3445">
        <f>IF(Append1[[#This Row],[churn]]="yes", 1,0)</f>
        <v>0</v>
      </c>
      <c r="Z3445" t="str">
        <f>IF(Append1[[#This Row],[total_eve_charge]]&lt;=15,"Low",
IF(Append1[[#This Row],[total_eve_charge]]&lt;=19,"Medium","High"))</f>
        <v>Low</v>
      </c>
      <c r="AA3445" s="1" t="str">
        <f>IF(Append1[[#This Row],[total_day_charge]]&gt;30,"Heavy User",
IF(Append1[[#This Row],[total_eve_charge]]&gt;20,"Evening User",
IF(Append1[[#This Row],[total_night_charge]]&gt;10,"Night User","Low User")))</f>
        <v>Low User</v>
      </c>
    </row>
    <row r="3446" spans="1:27" hidden="1" x14ac:dyDescent="0.3">
      <c r="A3446">
        <v>2695</v>
      </c>
      <c r="B3446" s="1" t="s">
        <v>31</v>
      </c>
      <c r="C3446">
        <v>91</v>
      </c>
      <c r="D3446" s="1" t="s">
        <v>22</v>
      </c>
      <c r="E3446" s="1">
        <v>0</v>
      </c>
      <c r="F3446" s="1" t="s">
        <v>23</v>
      </c>
      <c r="G3446">
        <v>0</v>
      </c>
      <c r="H3446" t="str">
        <f>IF(Append1[[#This Row],[number_vmail_messages]]&lt;=10, "Low",
IF(Append1[[#This Row],[number_vmail_messages]]&lt;=25, "Medium", "High"))</f>
        <v>Low</v>
      </c>
      <c r="I3446">
        <v>190.5</v>
      </c>
      <c r="J3446">
        <v>128</v>
      </c>
      <c r="K3446">
        <v>32.39</v>
      </c>
      <c r="L3446">
        <v>205.5</v>
      </c>
      <c r="M3446">
        <v>103</v>
      </c>
      <c r="N3446">
        <v>17.47</v>
      </c>
      <c r="O3446">
        <v>130.69999999999999</v>
      </c>
      <c r="P3446">
        <v>63</v>
      </c>
      <c r="Q3446">
        <v>5.88</v>
      </c>
      <c r="R3446">
        <v>13.8</v>
      </c>
      <c r="S3446">
        <v>5</v>
      </c>
      <c r="T3446">
        <v>3.73</v>
      </c>
      <c r="U3446" t="str">
        <f>IF(Append1[[#This Row],[total_intl_charge]] &lt;= MEDIAN(Append1[total_intl_charge]), "Low", "High")</f>
        <v>High</v>
      </c>
      <c r="V3446">
        <v>0</v>
      </c>
      <c r="W3446" t="s">
        <v>23</v>
      </c>
      <c r="X3446" s="1" t="s">
        <v>23</v>
      </c>
      <c r="Y3446">
        <f>IF(Append1[[#This Row],[churn]]="yes", 1,0)</f>
        <v>0</v>
      </c>
      <c r="Z3446" t="str">
        <f>IF(Append1[[#This Row],[total_eve_charge]]&lt;=15,"Low",
IF(Append1[[#This Row],[total_eve_charge]]&lt;=19,"Medium","High"))</f>
        <v>Medium</v>
      </c>
      <c r="AA3446" s="1" t="str">
        <f>IF(Append1[[#This Row],[total_day_charge]]&gt;30,"Heavy User",
IF(Append1[[#This Row],[total_eve_charge]]&gt;20,"Evening User",
IF(Append1[[#This Row],[total_night_charge]]&gt;10,"Night User","Low User")))</f>
        <v>Heavy User</v>
      </c>
    </row>
    <row r="3447" spans="1:27" hidden="1" x14ac:dyDescent="0.3">
      <c r="A3447">
        <v>2696</v>
      </c>
      <c r="B3447" s="1" t="s">
        <v>48</v>
      </c>
      <c r="C3447">
        <v>110</v>
      </c>
      <c r="D3447" s="1" t="s">
        <v>32</v>
      </c>
      <c r="E3447" s="1">
        <v>0</v>
      </c>
      <c r="F3447" s="1" t="s">
        <v>23</v>
      </c>
      <c r="G3447">
        <v>0</v>
      </c>
      <c r="H3447" t="str">
        <f>IF(Append1[[#This Row],[number_vmail_messages]]&lt;=10, "Low",
IF(Append1[[#This Row],[number_vmail_messages]]&lt;=25, "Medium", "High"))</f>
        <v>Low</v>
      </c>
      <c r="I3447">
        <v>192.6</v>
      </c>
      <c r="J3447">
        <v>102</v>
      </c>
      <c r="K3447">
        <v>32.74</v>
      </c>
      <c r="L3447">
        <v>178.9</v>
      </c>
      <c r="M3447">
        <v>118</v>
      </c>
      <c r="N3447">
        <v>15.21</v>
      </c>
      <c r="O3447">
        <v>214.6</v>
      </c>
      <c r="P3447">
        <v>74</v>
      </c>
      <c r="Q3447">
        <v>9.66</v>
      </c>
      <c r="R3447">
        <v>9.4</v>
      </c>
      <c r="S3447">
        <v>4</v>
      </c>
      <c r="T3447">
        <v>2.54</v>
      </c>
      <c r="U3447" t="str">
        <f>IF(Append1[[#This Row],[total_intl_charge]] &lt;= MEDIAN(Append1[total_intl_charge]), "Low", "High")</f>
        <v>Low</v>
      </c>
      <c r="V3447">
        <v>1</v>
      </c>
      <c r="W3447" t="s">
        <v>23</v>
      </c>
      <c r="X3447" s="1" t="s">
        <v>23</v>
      </c>
      <c r="Y3447">
        <f>IF(Append1[[#This Row],[churn]]="yes", 1,0)</f>
        <v>0</v>
      </c>
      <c r="Z3447" t="str">
        <f>IF(Append1[[#This Row],[total_eve_charge]]&lt;=15,"Low",
IF(Append1[[#This Row],[total_eve_charge]]&lt;=19,"Medium","High"))</f>
        <v>Medium</v>
      </c>
      <c r="AA3447" s="1" t="str">
        <f>IF(Append1[[#This Row],[total_day_charge]]&gt;30,"Heavy User",
IF(Append1[[#This Row],[total_eve_charge]]&gt;20,"Evening User",
IF(Append1[[#This Row],[total_night_charge]]&gt;10,"Night User","Low User")))</f>
        <v>Heavy User</v>
      </c>
    </row>
    <row r="3448" spans="1:27" hidden="1" x14ac:dyDescent="0.3">
      <c r="A3448">
        <v>2697</v>
      </c>
      <c r="B3448" s="1" t="s">
        <v>51</v>
      </c>
      <c r="C3448">
        <v>121</v>
      </c>
      <c r="D3448" s="1" t="s">
        <v>32</v>
      </c>
      <c r="E3448" s="1">
        <v>0</v>
      </c>
      <c r="F3448" s="1" t="s">
        <v>23</v>
      </c>
      <c r="G3448">
        <v>0</v>
      </c>
      <c r="H3448" t="str">
        <f>IF(Append1[[#This Row],[number_vmail_messages]]&lt;=10, "Low",
IF(Append1[[#This Row],[number_vmail_messages]]&lt;=25, "Medium", "High"))</f>
        <v>Low</v>
      </c>
      <c r="I3448">
        <v>215.6</v>
      </c>
      <c r="J3448">
        <v>74</v>
      </c>
      <c r="K3448">
        <v>36.65</v>
      </c>
      <c r="L3448">
        <v>192.9</v>
      </c>
      <c r="M3448">
        <v>98</v>
      </c>
      <c r="N3448">
        <v>16.399999999999999</v>
      </c>
      <c r="O3448">
        <v>144</v>
      </c>
      <c r="P3448">
        <v>103</v>
      </c>
      <c r="Q3448">
        <v>6.48</v>
      </c>
      <c r="R3448">
        <v>10.1</v>
      </c>
      <c r="S3448">
        <v>4</v>
      </c>
      <c r="T3448">
        <v>2.73</v>
      </c>
      <c r="U3448" t="str">
        <f>IF(Append1[[#This Row],[total_intl_charge]] &lt;= MEDIAN(Append1[total_intl_charge]), "Low", "High")</f>
        <v>Low</v>
      </c>
      <c r="V3448">
        <v>5</v>
      </c>
      <c r="W3448" t="s">
        <v>23</v>
      </c>
      <c r="X3448" s="1" t="s">
        <v>23</v>
      </c>
      <c r="Y3448">
        <f>IF(Append1[[#This Row],[churn]]="yes", 1,0)</f>
        <v>0</v>
      </c>
      <c r="Z3448" t="str">
        <f>IF(Append1[[#This Row],[total_eve_charge]]&lt;=15,"Low",
IF(Append1[[#This Row],[total_eve_charge]]&lt;=19,"Medium","High"))</f>
        <v>Medium</v>
      </c>
      <c r="AA3448" s="1" t="str">
        <f>IF(Append1[[#This Row],[total_day_charge]]&gt;30,"Heavy User",
IF(Append1[[#This Row],[total_eve_charge]]&gt;20,"Evening User",
IF(Append1[[#This Row],[total_night_charge]]&gt;10,"Night User","Low User")))</f>
        <v>Heavy User</v>
      </c>
    </row>
    <row r="3449" spans="1:27" hidden="1" x14ac:dyDescent="0.3">
      <c r="A3449">
        <v>2698</v>
      </c>
      <c r="B3449" s="1" t="s">
        <v>71</v>
      </c>
      <c r="C3449">
        <v>109</v>
      </c>
      <c r="D3449" s="1" t="s">
        <v>22</v>
      </c>
      <c r="E3449" s="1">
        <v>0</v>
      </c>
      <c r="F3449" s="1" t="s">
        <v>23</v>
      </c>
      <c r="G3449">
        <v>0</v>
      </c>
      <c r="H3449" t="str">
        <f>IF(Append1[[#This Row],[number_vmail_messages]]&lt;=10, "Low",
IF(Append1[[#This Row],[number_vmail_messages]]&lt;=25, "Medium", "High"))</f>
        <v>Low</v>
      </c>
      <c r="I3449">
        <v>180</v>
      </c>
      <c r="J3449">
        <v>100</v>
      </c>
      <c r="K3449">
        <v>30.6</v>
      </c>
      <c r="L3449">
        <v>229</v>
      </c>
      <c r="M3449">
        <v>103</v>
      </c>
      <c r="N3449">
        <v>19.47</v>
      </c>
      <c r="O3449">
        <v>139.4</v>
      </c>
      <c r="P3449">
        <v>105</v>
      </c>
      <c r="Q3449">
        <v>6.27</v>
      </c>
      <c r="R3449">
        <v>7.8</v>
      </c>
      <c r="S3449">
        <v>8</v>
      </c>
      <c r="T3449">
        <v>2.11</v>
      </c>
      <c r="U3449" t="str">
        <f>IF(Append1[[#This Row],[total_intl_charge]] &lt;= MEDIAN(Append1[total_intl_charge]), "Low", "High")</f>
        <v>Low</v>
      </c>
      <c r="V3449">
        <v>3</v>
      </c>
      <c r="W3449" t="s">
        <v>23</v>
      </c>
      <c r="X3449" s="1" t="s">
        <v>23</v>
      </c>
      <c r="Y3449">
        <f>IF(Append1[[#This Row],[churn]]="yes", 1,0)</f>
        <v>0</v>
      </c>
      <c r="Z3449" t="str">
        <f>IF(Append1[[#This Row],[total_eve_charge]]&lt;=15,"Low",
IF(Append1[[#This Row],[total_eve_charge]]&lt;=19,"Medium","High"))</f>
        <v>High</v>
      </c>
      <c r="AA3449" s="1" t="str">
        <f>IF(Append1[[#This Row],[total_day_charge]]&gt;30,"Heavy User",
IF(Append1[[#This Row],[total_eve_charge]]&gt;20,"Evening User",
IF(Append1[[#This Row],[total_night_charge]]&gt;10,"Night User","Low User")))</f>
        <v>Heavy User</v>
      </c>
    </row>
    <row r="3450" spans="1:27" hidden="1" x14ac:dyDescent="0.3">
      <c r="A3450">
        <v>2699</v>
      </c>
      <c r="B3450" s="1" t="s">
        <v>76</v>
      </c>
      <c r="C3450">
        <v>95</v>
      </c>
      <c r="D3450" s="1" t="s">
        <v>26</v>
      </c>
      <c r="E3450" s="1">
        <v>0</v>
      </c>
      <c r="F3450" s="1" t="s">
        <v>23</v>
      </c>
      <c r="G3450">
        <v>0</v>
      </c>
      <c r="H3450" t="str">
        <f>IF(Append1[[#This Row],[number_vmail_messages]]&lt;=10, "Low",
IF(Append1[[#This Row],[number_vmail_messages]]&lt;=25, "Medium", "High"))</f>
        <v>Low</v>
      </c>
      <c r="I3450">
        <v>157.30000000000001</v>
      </c>
      <c r="J3450">
        <v>116</v>
      </c>
      <c r="K3450">
        <v>26.74</v>
      </c>
      <c r="L3450">
        <v>197.5</v>
      </c>
      <c r="M3450">
        <v>77</v>
      </c>
      <c r="N3450">
        <v>16.79</v>
      </c>
      <c r="O3450">
        <v>128.19999999999999</v>
      </c>
      <c r="P3450">
        <v>111</v>
      </c>
      <c r="Q3450">
        <v>5.77</v>
      </c>
      <c r="R3450">
        <v>8.4</v>
      </c>
      <c r="S3450">
        <v>4</v>
      </c>
      <c r="T3450">
        <v>2.27</v>
      </c>
      <c r="U3450" t="str">
        <f>IF(Append1[[#This Row],[total_intl_charge]] &lt;= MEDIAN(Append1[total_intl_charge]), "Low", "High")</f>
        <v>Low</v>
      </c>
      <c r="V3450">
        <v>2</v>
      </c>
      <c r="W3450" t="s">
        <v>23</v>
      </c>
      <c r="X3450" s="1" t="s">
        <v>23</v>
      </c>
      <c r="Y3450">
        <f>IF(Append1[[#This Row],[churn]]="yes", 1,0)</f>
        <v>0</v>
      </c>
      <c r="Z3450" t="str">
        <f>IF(Append1[[#This Row],[total_eve_charge]]&lt;=15,"Low",
IF(Append1[[#This Row],[total_eve_charge]]&lt;=19,"Medium","High"))</f>
        <v>Medium</v>
      </c>
      <c r="AA3450" s="1" t="str">
        <f>IF(Append1[[#This Row],[total_day_charge]]&gt;30,"Heavy User",
IF(Append1[[#This Row],[total_eve_charge]]&gt;20,"Evening User",
IF(Append1[[#This Row],[total_night_charge]]&gt;10,"Night User","Low User")))</f>
        <v>Low User</v>
      </c>
    </row>
    <row r="3451" spans="1:27" hidden="1" x14ac:dyDescent="0.3">
      <c r="A3451">
        <v>2700</v>
      </c>
      <c r="B3451" s="1" t="s">
        <v>72</v>
      </c>
      <c r="C3451">
        <v>72</v>
      </c>
      <c r="D3451" s="1" t="s">
        <v>22</v>
      </c>
      <c r="E3451" s="1">
        <v>0</v>
      </c>
      <c r="F3451" s="1" t="s">
        <v>23</v>
      </c>
      <c r="G3451">
        <v>0</v>
      </c>
      <c r="H3451" t="str">
        <f>IF(Append1[[#This Row],[number_vmail_messages]]&lt;=10, "Low",
IF(Append1[[#This Row],[number_vmail_messages]]&lt;=25, "Medium", "High"))</f>
        <v>Low</v>
      </c>
      <c r="I3451">
        <v>196.5</v>
      </c>
      <c r="J3451">
        <v>88</v>
      </c>
      <c r="K3451">
        <v>33.409999999999997</v>
      </c>
      <c r="L3451">
        <v>158.6</v>
      </c>
      <c r="M3451">
        <v>129</v>
      </c>
      <c r="N3451">
        <v>13.48</v>
      </c>
      <c r="O3451">
        <v>269.3</v>
      </c>
      <c r="P3451">
        <v>118</v>
      </c>
      <c r="Q3451">
        <v>12.12</v>
      </c>
      <c r="R3451">
        <v>6.8</v>
      </c>
      <c r="S3451">
        <v>3</v>
      </c>
      <c r="T3451">
        <v>1.84</v>
      </c>
      <c r="U3451" t="str">
        <f>IF(Append1[[#This Row],[total_intl_charge]] &lt;= MEDIAN(Append1[total_intl_charge]), "Low", "High")</f>
        <v>Low</v>
      </c>
      <c r="V3451">
        <v>0</v>
      </c>
      <c r="W3451" t="s">
        <v>23</v>
      </c>
      <c r="X3451" s="1" t="s">
        <v>23</v>
      </c>
      <c r="Y3451">
        <f>IF(Append1[[#This Row],[churn]]="yes", 1,0)</f>
        <v>0</v>
      </c>
      <c r="Z3451" t="str">
        <f>IF(Append1[[#This Row],[total_eve_charge]]&lt;=15,"Low",
IF(Append1[[#This Row],[total_eve_charge]]&lt;=19,"Medium","High"))</f>
        <v>Low</v>
      </c>
      <c r="AA3451" s="1" t="str">
        <f>IF(Append1[[#This Row],[total_day_charge]]&gt;30,"Heavy User",
IF(Append1[[#This Row],[total_eve_charge]]&gt;20,"Evening User",
IF(Append1[[#This Row],[total_night_charge]]&gt;10,"Night User","Low User")))</f>
        <v>Heavy User</v>
      </c>
    </row>
    <row r="3452" spans="1:27" hidden="1" x14ac:dyDescent="0.3">
      <c r="A3452">
        <v>2701</v>
      </c>
      <c r="B3452" s="1" t="s">
        <v>71</v>
      </c>
      <c r="C3452">
        <v>73</v>
      </c>
      <c r="D3452" s="1" t="s">
        <v>22</v>
      </c>
      <c r="E3452" s="1">
        <v>0</v>
      </c>
      <c r="F3452" s="1" t="s">
        <v>23</v>
      </c>
      <c r="G3452">
        <v>0</v>
      </c>
      <c r="H3452" t="str">
        <f>IF(Append1[[#This Row],[number_vmail_messages]]&lt;=10, "Low",
IF(Append1[[#This Row],[number_vmail_messages]]&lt;=25, "Medium", "High"))</f>
        <v>Low</v>
      </c>
      <c r="I3452">
        <v>240.3</v>
      </c>
      <c r="J3452">
        <v>130</v>
      </c>
      <c r="K3452">
        <v>40.85</v>
      </c>
      <c r="L3452">
        <v>162.5</v>
      </c>
      <c r="M3452">
        <v>83</v>
      </c>
      <c r="N3452">
        <v>13.81</v>
      </c>
      <c r="O3452">
        <v>231.9</v>
      </c>
      <c r="P3452">
        <v>136</v>
      </c>
      <c r="Q3452">
        <v>10.44</v>
      </c>
      <c r="R3452">
        <v>11.9</v>
      </c>
      <c r="S3452">
        <v>3</v>
      </c>
      <c r="T3452">
        <v>3.21</v>
      </c>
      <c r="U3452" t="str">
        <f>IF(Append1[[#This Row],[total_intl_charge]] &lt;= MEDIAN(Append1[total_intl_charge]), "Low", "High")</f>
        <v>High</v>
      </c>
      <c r="V3452">
        <v>0</v>
      </c>
      <c r="W3452" t="s">
        <v>23</v>
      </c>
      <c r="X3452" s="1" t="s">
        <v>23</v>
      </c>
      <c r="Y3452">
        <f>IF(Append1[[#This Row],[churn]]="yes", 1,0)</f>
        <v>0</v>
      </c>
      <c r="Z3452" t="str">
        <f>IF(Append1[[#This Row],[total_eve_charge]]&lt;=15,"Low",
IF(Append1[[#This Row],[total_eve_charge]]&lt;=19,"Medium","High"))</f>
        <v>Low</v>
      </c>
      <c r="AA3452" s="1" t="str">
        <f>IF(Append1[[#This Row],[total_day_charge]]&gt;30,"Heavy User",
IF(Append1[[#This Row],[total_eve_charge]]&gt;20,"Evening User",
IF(Append1[[#This Row],[total_night_charge]]&gt;10,"Night User","Low User")))</f>
        <v>Heavy User</v>
      </c>
    </row>
    <row r="3453" spans="1:27" hidden="1" x14ac:dyDescent="0.3">
      <c r="A3453">
        <v>2702</v>
      </c>
      <c r="B3453" s="1" t="s">
        <v>54</v>
      </c>
      <c r="C3453">
        <v>108</v>
      </c>
      <c r="D3453" s="1" t="s">
        <v>22</v>
      </c>
      <c r="E3453" s="1">
        <v>0</v>
      </c>
      <c r="F3453" s="1" t="s">
        <v>23</v>
      </c>
      <c r="G3453">
        <v>0</v>
      </c>
      <c r="H3453" t="str">
        <f>IF(Append1[[#This Row],[number_vmail_messages]]&lt;=10, "Low",
IF(Append1[[#This Row],[number_vmail_messages]]&lt;=25, "Medium", "High"))</f>
        <v>Low</v>
      </c>
      <c r="I3453">
        <v>193.3</v>
      </c>
      <c r="J3453">
        <v>126</v>
      </c>
      <c r="K3453">
        <v>32.86</v>
      </c>
      <c r="L3453">
        <v>154.69999999999999</v>
      </c>
      <c r="M3453">
        <v>85</v>
      </c>
      <c r="N3453">
        <v>13.15</v>
      </c>
      <c r="O3453">
        <v>174.8</v>
      </c>
      <c r="P3453">
        <v>98</v>
      </c>
      <c r="Q3453">
        <v>7.87</v>
      </c>
      <c r="R3453">
        <v>9.4</v>
      </c>
      <c r="S3453">
        <v>6</v>
      </c>
      <c r="T3453">
        <v>2.54</v>
      </c>
      <c r="U3453" t="str">
        <f>IF(Append1[[#This Row],[total_intl_charge]] &lt;= MEDIAN(Append1[total_intl_charge]), "Low", "High")</f>
        <v>Low</v>
      </c>
      <c r="V3453">
        <v>3</v>
      </c>
      <c r="W3453" t="s">
        <v>23</v>
      </c>
      <c r="X3453" s="1" t="s">
        <v>23</v>
      </c>
      <c r="Y3453">
        <f>IF(Append1[[#This Row],[churn]]="yes", 1,0)</f>
        <v>0</v>
      </c>
      <c r="Z3453" t="str">
        <f>IF(Append1[[#This Row],[total_eve_charge]]&lt;=15,"Low",
IF(Append1[[#This Row],[total_eve_charge]]&lt;=19,"Medium","High"))</f>
        <v>Low</v>
      </c>
      <c r="AA3453" s="1" t="str">
        <f>IF(Append1[[#This Row],[total_day_charge]]&gt;30,"Heavy User",
IF(Append1[[#This Row],[total_eve_charge]]&gt;20,"Evening User",
IF(Append1[[#This Row],[total_night_charge]]&gt;10,"Night User","Low User")))</f>
        <v>Heavy User</v>
      </c>
    </row>
    <row r="3454" spans="1:27" x14ac:dyDescent="0.3">
      <c r="A3454">
        <v>2703</v>
      </c>
      <c r="B3454" s="1" t="s">
        <v>71</v>
      </c>
      <c r="C3454">
        <v>58</v>
      </c>
      <c r="D3454" s="1" t="s">
        <v>32</v>
      </c>
      <c r="E3454" s="1">
        <v>0</v>
      </c>
      <c r="F3454" s="1" t="s">
        <v>24</v>
      </c>
      <c r="G3454">
        <v>39</v>
      </c>
      <c r="H3454" t="str">
        <f>IF(Append1[[#This Row],[number_vmail_messages]]&lt;=10, "Low",
IF(Append1[[#This Row],[number_vmail_messages]]&lt;=25, "Medium", "High"))</f>
        <v>High</v>
      </c>
      <c r="I3454">
        <v>211.9</v>
      </c>
      <c r="J3454">
        <v>40</v>
      </c>
      <c r="K3454">
        <v>36.020000000000003</v>
      </c>
      <c r="L3454">
        <v>274.39999999999998</v>
      </c>
      <c r="M3454">
        <v>76</v>
      </c>
      <c r="N3454">
        <v>23.32</v>
      </c>
      <c r="O3454">
        <v>210.5</v>
      </c>
      <c r="P3454">
        <v>139</v>
      </c>
      <c r="Q3454">
        <v>9.4700000000000006</v>
      </c>
      <c r="R3454">
        <v>5.4</v>
      </c>
      <c r="S3454">
        <v>4</v>
      </c>
      <c r="T3454">
        <v>1.46</v>
      </c>
      <c r="U3454" t="str">
        <f>IF(Append1[[#This Row],[total_intl_charge]] &lt;= MEDIAN(Append1[total_intl_charge]), "Low", "High")</f>
        <v>Low</v>
      </c>
      <c r="V3454">
        <v>1</v>
      </c>
      <c r="W3454" t="s">
        <v>23</v>
      </c>
      <c r="X3454" s="1" t="s">
        <v>23</v>
      </c>
      <c r="Y3454">
        <f>IF(Append1[[#This Row],[churn]]="yes", 1,0)</f>
        <v>0</v>
      </c>
      <c r="Z3454" t="str">
        <f>IF(Append1[[#This Row],[total_eve_charge]]&lt;=15,"Low",
IF(Append1[[#This Row],[total_eve_charge]]&lt;=19,"Medium","High"))</f>
        <v>High</v>
      </c>
      <c r="AA3454" s="1" t="str">
        <f>IF(Append1[[#This Row],[total_day_charge]]&gt;30,"Heavy User",
IF(Append1[[#This Row],[total_eve_charge]]&gt;20,"Evening User",
IF(Append1[[#This Row],[total_night_charge]]&gt;10,"Night User","Low User")))</f>
        <v>Heavy User</v>
      </c>
    </row>
    <row r="3455" spans="1:27" hidden="1" x14ac:dyDescent="0.3">
      <c r="A3455">
        <v>2704</v>
      </c>
      <c r="B3455" s="1" t="s">
        <v>47</v>
      </c>
      <c r="C3455">
        <v>76</v>
      </c>
      <c r="D3455" s="1" t="s">
        <v>26</v>
      </c>
      <c r="E3455" s="1">
        <v>1</v>
      </c>
      <c r="F3455" s="1" t="s">
        <v>23</v>
      </c>
      <c r="G3455">
        <v>0</v>
      </c>
      <c r="H3455" t="str">
        <f>IF(Append1[[#This Row],[number_vmail_messages]]&lt;=10, "Low",
IF(Append1[[#This Row],[number_vmail_messages]]&lt;=25, "Medium", "High"))</f>
        <v>Low</v>
      </c>
      <c r="I3455">
        <v>246.8</v>
      </c>
      <c r="J3455">
        <v>110</v>
      </c>
      <c r="K3455">
        <v>41.96</v>
      </c>
      <c r="L3455">
        <v>206.3</v>
      </c>
      <c r="M3455">
        <v>63</v>
      </c>
      <c r="N3455">
        <v>17.54</v>
      </c>
      <c r="O3455">
        <v>208.4</v>
      </c>
      <c r="P3455">
        <v>123</v>
      </c>
      <c r="Q3455">
        <v>9.3800000000000008</v>
      </c>
      <c r="R3455">
        <v>13.2</v>
      </c>
      <c r="S3455">
        <v>5</v>
      </c>
      <c r="T3455">
        <v>3.56</v>
      </c>
      <c r="U3455" t="str">
        <f>IF(Append1[[#This Row],[total_intl_charge]] &lt;= MEDIAN(Append1[total_intl_charge]), "Low", "High")</f>
        <v>High</v>
      </c>
      <c r="V3455">
        <v>0</v>
      </c>
      <c r="W3455" t="s">
        <v>24</v>
      </c>
      <c r="X3455" s="1" t="s">
        <v>24</v>
      </c>
      <c r="Y3455">
        <f>IF(Append1[[#This Row],[churn]]="yes", 1,0)</f>
        <v>1</v>
      </c>
      <c r="Z3455" t="str">
        <f>IF(Append1[[#This Row],[total_eve_charge]]&lt;=15,"Low",
IF(Append1[[#This Row],[total_eve_charge]]&lt;=19,"Medium","High"))</f>
        <v>Medium</v>
      </c>
      <c r="AA3455" s="1" t="str">
        <f>IF(Append1[[#This Row],[total_day_charge]]&gt;30,"Heavy User",
IF(Append1[[#This Row],[total_eve_charge]]&gt;20,"Evening User",
IF(Append1[[#This Row],[total_night_charge]]&gt;10,"Night User","Low User")))</f>
        <v>Heavy User</v>
      </c>
    </row>
    <row r="3456" spans="1:27" hidden="1" x14ac:dyDescent="0.3">
      <c r="A3456">
        <v>2705</v>
      </c>
      <c r="B3456" s="1" t="s">
        <v>35</v>
      </c>
      <c r="C3456">
        <v>103</v>
      </c>
      <c r="D3456" s="1" t="s">
        <v>22</v>
      </c>
      <c r="E3456" s="1">
        <v>0</v>
      </c>
      <c r="F3456" s="1" t="s">
        <v>23</v>
      </c>
      <c r="G3456">
        <v>0</v>
      </c>
      <c r="H3456" t="str">
        <f>IF(Append1[[#This Row],[number_vmail_messages]]&lt;=10, "Low",
IF(Append1[[#This Row],[number_vmail_messages]]&lt;=25, "Medium", "High"))</f>
        <v>Low</v>
      </c>
      <c r="I3456">
        <v>174.7</v>
      </c>
      <c r="J3456">
        <v>151</v>
      </c>
      <c r="K3456">
        <v>29.7</v>
      </c>
      <c r="L3456">
        <v>148</v>
      </c>
      <c r="M3456">
        <v>56</v>
      </c>
      <c r="N3456">
        <v>12.58</v>
      </c>
      <c r="O3456">
        <v>168.2</v>
      </c>
      <c r="P3456">
        <v>109</v>
      </c>
      <c r="Q3456">
        <v>7.57</v>
      </c>
      <c r="R3456">
        <v>15.8</v>
      </c>
      <c r="S3456">
        <v>3</v>
      </c>
      <c r="T3456">
        <v>4.2699999999999996</v>
      </c>
      <c r="U3456" t="str">
        <f>IF(Append1[[#This Row],[total_intl_charge]] &lt;= MEDIAN(Append1[total_intl_charge]), "Low", "High")</f>
        <v>High</v>
      </c>
      <c r="V3456">
        <v>6</v>
      </c>
      <c r="W3456" t="s">
        <v>24</v>
      </c>
      <c r="X3456" s="1" t="s">
        <v>23</v>
      </c>
      <c r="Y3456">
        <f>IF(Append1[[#This Row],[churn]]="yes", 1,0)</f>
        <v>1</v>
      </c>
      <c r="Z3456" t="str">
        <f>IF(Append1[[#This Row],[total_eve_charge]]&lt;=15,"Low",
IF(Append1[[#This Row],[total_eve_charge]]&lt;=19,"Medium","High"))</f>
        <v>Low</v>
      </c>
      <c r="AA3456" s="1" t="str">
        <f>IF(Append1[[#This Row],[total_day_charge]]&gt;30,"Heavy User",
IF(Append1[[#This Row],[total_eve_charge]]&gt;20,"Evening User",
IF(Append1[[#This Row],[total_night_charge]]&gt;10,"Night User","Low User")))</f>
        <v>Low User</v>
      </c>
    </row>
    <row r="3457" spans="1:27" hidden="1" x14ac:dyDescent="0.3">
      <c r="A3457">
        <v>2706</v>
      </c>
      <c r="B3457" s="1" t="s">
        <v>60</v>
      </c>
      <c r="C3457">
        <v>87</v>
      </c>
      <c r="D3457" s="1" t="s">
        <v>22</v>
      </c>
      <c r="E3457" s="1">
        <v>0</v>
      </c>
      <c r="F3457" s="1" t="s">
        <v>23</v>
      </c>
      <c r="G3457">
        <v>0</v>
      </c>
      <c r="H3457" t="str">
        <f>IF(Append1[[#This Row],[number_vmail_messages]]&lt;=10, "Low",
IF(Append1[[#This Row],[number_vmail_messages]]&lt;=25, "Medium", "High"))</f>
        <v>Low</v>
      </c>
      <c r="I3457">
        <v>240</v>
      </c>
      <c r="J3457">
        <v>83</v>
      </c>
      <c r="K3457">
        <v>40.799999999999997</v>
      </c>
      <c r="L3457">
        <v>134.1</v>
      </c>
      <c r="M3457">
        <v>106</v>
      </c>
      <c r="N3457">
        <v>11.4</v>
      </c>
      <c r="O3457">
        <v>189.1</v>
      </c>
      <c r="P3457">
        <v>84</v>
      </c>
      <c r="Q3457">
        <v>8.51</v>
      </c>
      <c r="R3457">
        <v>9.3000000000000007</v>
      </c>
      <c r="S3457">
        <v>2</v>
      </c>
      <c r="T3457">
        <v>2.5099999999999998</v>
      </c>
      <c r="U3457" t="str">
        <f>IF(Append1[[#This Row],[total_intl_charge]] &lt;= MEDIAN(Append1[total_intl_charge]), "Low", "High")</f>
        <v>Low</v>
      </c>
      <c r="V3457">
        <v>0</v>
      </c>
      <c r="W3457" t="s">
        <v>24</v>
      </c>
      <c r="X3457" s="1" t="s">
        <v>23</v>
      </c>
      <c r="Y3457">
        <f>IF(Append1[[#This Row],[churn]]="yes", 1,0)</f>
        <v>1</v>
      </c>
      <c r="Z3457" t="str">
        <f>IF(Append1[[#This Row],[total_eve_charge]]&lt;=15,"Low",
IF(Append1[[#This Row],[total_eve_charge]]&lt;=19,"Medium","High"))</f>
        <v>Low</v>
      </c>
      <c r="AA3457" s="1" t="str">
        <f>IF(Append1[[#This Row],[total_day_charge]]&gt;30,"Heavy User",
IF(Append1[[#This Row],[total_eve_charge]]&gt;20,"Evening User",
IF(Append1[[#This Row],[total_night_charge]]&gt;10,"Night User","Low User")))</f>
        <v>Heavy User</v>
      </c>
    </row>
    <row r="3458" spans="1:27" x14ac:dyDescent="0.3">
      <c r="A3458">
        <v>2707</v>
      </c>
      <c r="B3458" s="1" t="s">
        <v>50</v>
      </c>
      <c r="C3458">
        <v>35</v>
      </c>
      <c r="D3458" s="1" t="s">
        <v>26</v>
      </c>
      <c r="E3458" s="1">
        <v>0</v>
      </c>
      <c r="F3458" s="1" t="s">
        <v>24</v>
      </c>
      <c r="G3458">
        <v>37</v>
      </c>
      <c r="H3458" t="str">
        <f>IF(Append1[[#This Row],[number_vmail_messages]]&lt;=10, "Low",
IF(Append1[[#This Row],[number_vmail_messages]]&lt;=25, "Medium", "High"))</f>
        <v>High</v>
      </c>
      <c r="I3458">
        <v>181.2</v>
      </c>
      <c r="J3458">
        <v>76</v>
      </c>
      <c r="K3458">
        <v>30.8</v>
      </c>
      <c r="L3458">
        <v>177.6</v>
      </c>
      <c r="M3458">
        <v>98</v>
      </c>
      <c r="N3458">
        <v>15.1</v>
      </c>
      <c r="O3458">
        <v>228</v>
      </c>
      <c r="P3458">
        <v>136</v>
      </c>
      <c r="Q3458">
        <v>10.26</v>
      </c>
      <c r="R3458">
        <v>5</v>
      </c>
      <c r="S3458">
        <v>3</v>
      </c>
      <c r="T3458">
        <v>1.35</v>
      </c>
      <c r="U3458" t="str">
        <f>IF(Append1[[#This Row],[total_intl_charge]] &lt;= MEDIAN(Append1[total_intl_charge]), "Low", "High")</f>
        <v>Low</v>
      </c>
      <c r="V3458">
        <v>2</v>
      </c>
      <c r="W3458" t="s">
        <v>23</v>
      </c>
      <c r="X3458" s="1" t="s">
        <v>23</v>
      </c>
      <c r="Y3458">
        <f>IF(Append1[[#This Row],[churn]]="yes", 1,0)</f>
        <v>0</v>
      </c>
      <c r="Z3458" t="str">
        <f>IF(Append1[[#This Row],[total_eve_charge]]&lt;=15,"Low",
IF(Append1[[#This Row],[total_eve_charge]]&lt;=19,"Medium","High"))</f>
        <v>Medium</v>
      </c>
      <c r="AA3458" s="1" t="str">
        <f>IF(Append1[[#This Row],[total_day_charge]]&gt;30,"Heavy User",
IF(Append1[[#This Row],[total_eve_charge]]&gt;20,"Evening User",
IF(Append1[[#This Row],[total_night_charge]]&gt;10,"Night User","Low User")))</f>
        <v>Heavy User</v>
      </c>
    </row>
    <row r="3459" spans="1:27" hidden="1" x14ac:dyDescent="0.3">
      <c r="A3459">
        <v>2708</v>
      </c>
      <c r="B3459" s="1" t="s">
        <v>27</v>
      </c>
      <c r="C3459">
        <v>88</v>
      </c>
      <c r="D3459" s="1" t="s">
        <v>22</v>
      </c>
      <c r="E3459" s="1">
        <v>0</v>
      </c>
      <c r="F3459" s="1" t="s">
        <v>23</v>
      </c>
      <c r="G3459">
        <v>0</v>
      </c>
      <c r="H3459" t="str">
        <f>IF(Append1[[#This Row],[number_vmail_messages]]&lt;=10, "Low",
IF(Append1[[#This Row],[number_vmail_messages]]&lt;=25, "Medium", "High"))</f>
        <v>Low</v>
      </c>
      <c r="I3459">
        <v>113.7</v>
      </c>
      <c r="J3459">
        <v>67</v>
      </c>
      <c r="K3459">
        <v>19.329999999999998</v>
      </c>
      <c r="L3459">
        <v>165.1</v>
      </c>
      <c r="M3459">
        <v>127</v>
      </c>
      <c r="N3459">
        <v>14.03</v>
      </c>
      <c r="O3459">
        <v>141.5</v>
      </c>
      <c r="P3459">
        <v>142</v>
      </c>
      <c r="Q3459">
        <v>6.37</v>
      </c>
      <c r="R3459">
        <v>10.8</v>
      </c>
      <c r="S3459">
        <v>3</v>
      </c>
      <c r="T3459">
        <v>2.92</v>
      </c>
      <c r="U3459" t="str">
        <f>IF(Append1[[#This Row],[total_intl_charge]] &lt;= MEDIAN(Append1[total_intl_charge]), "Low", "High")</f>
        <v>High</v>
      </c>
      <c r="V3459">
        <v>1</v>
      </c>
      <c r="W3459" t="s">
        <v>23</v>
      </c>
      <c r="X3459" s="1" t="s">
        <v>23</v>
      </c>
      <c r="Y3459">
        <f>IF(Append1[[#This Row],[churn]]="yes", 1,0)</f>
        <v>0</v>
      </c>
      <c r="Z3459" t="str">
        <f>IF(Append1[[#This Row],[total_eve_charge]]&lt;=15,"Low",
IF(Append1[[#This Row],[total_eve_charge]]&lt;=19,"Medium","High"))</f>
        <v>Low</v>
      </c>
      <c r="AA3459" s="1" t="str">
        <f>IF(Append1[[#This Row],[total_day_charge]]&gt;30,"Heavy User",
IF(Append1[[#This Row],[total_eve_charge]]&gt;20,"Evening User",
IF(Append1[[#This Row],[total_night_charge]]&gt;10,"Night User","Low User")))</f>
        <v>Low User</v>
      </c>
    </row>
    <row r="3460" spans="1:27" x14ac:dyDescent="0.3">
      <c r="A3460">
        <v>2709</v>
      </c>
      <c r="B3460" s="1" t="s">
        <v>35</v>
      </c>
      <c r="C3460">
        <v>77</v>
      </c>
      <c r="D3460" s="1" t="s">
        <v>26</v>
      </c>
      <c r="E3460" s="1">
        <v>0</v>
      </c>
      <c r="F3460" s="1" t="s">
        <v>24</v>
      </c>
      <c r="G3460">
        <v>29</v>
      </c>
      <c r="H3460" t="str">
        <f>IF(Append1[[#This Row],[number_vmail_messages]]&lt;=10, "Low",
IF(Append1[[#This Row],[number_vmail_messages]]&lt;=25, "Medium", "High"))</f>
        <v>High</v>
      </c>
      <c r="I3460">
        <v>211.1</v>
      </c>
      <c r="J3460">
        <v>89</v>
      </c>
      <c r="K3460">
        <v>35.89</v>
      </c>
      <c r="L3460">
        <v>223.5</v>
      </c>
      <c r="M3460">
        <v>97</v>
      </c>
      <c r="N3460">
        <v>19</v>
      </c>
      <c r="O3460">
        <v>148.4</v>
      </c>
      <c r="P3460">
        <v>106</v>
      </c>
      <c r="Q3460">
        <v>6.68</v>
      </c>
      <c r="R3460">
        <v>9.6999999999999993</v>
      </c>
      <c r="S3460">
        <v>9</v>
      </c>
      <c r="T3460">
        <v>2.62</v>
      </c>
      <c r="U3460" t="str">
        <f>IF(Append1[[#This Row],[total_intl_charge]] &lt;= MEDIAN(Append1[total_intl_charge]), "Low", "High")</f>
        <v>Low</v>
      </c>
      <c r="V3460">
        <v>2</v>
      </c>
      <c r="W3460" t="s">
        <v>23</v>
      </c>
      <c r="X3460" s="1" t="s">
        <v>23</v>
      </c>
      <c r="Y3460">
        <f>IF(Append1[[#This Row],[churn]]="yes", 1,0)</f>
        <v>0</v>
      </c>
      <c r="Z3460" t="str">
        <f>IF(Append1[[#This Row],[total_eve_charge]]&lt;=15,"Low",
IF(Append1[[#This Row],[total_eve_charge]]&lt;=19,"Medium","High"))</f>
        <v>Medium</v>
      </c>
      <c r="AA3460" s="1" t="str">
        <f>IF(Append1[[#This Row],[total_day_charge]]&gt;30,"Heavy User",
IF(Append1[[#This Row],[total_eve_charge]]&gt;20,"Evening User",
IF(Append1[[#This Row],[total_night_charge]]&gt;10,"Night User","Low User")))</f>
        <v>Heavy User</v>
      </c>
    </row>
    <row r="3461" spans="1:27" hidden="1" x14ac:dyDescent="0.3">
      <c r="A3461">
        <v>2710</v>
      </c>
      <c r="B3461" s="1" t="s">
        <v>62</v>
      </c>
      <c r="C3461">
        <v>30</v>
      </c>
      <c r="D3461" s="1" t="s">
        <v>22</v>
      </c>
      <c r="E3461" s="1">
        <v>0</v>
      </c>
      <c r="F3461" s="1" t="s">
        <v>23</v>
      </c>
      <c r="G3461">
        <v>0</v>
      </c>
      <c r="H3461" t="str">
        <f>IF(Append1[[#This Row],[number_vmail_messages]]&lt;=10, "Low",
IF(Append1[[#This Row],[number_vmail_messages]]&lt;=25, "Medium", "High"))</f>
        <v>Low</v>
      </c>
      <c r="I3461">
        <v>247.4</v>
      </c>
      <c r="J3461">
        <v>107</v>
      </c>
      <c r="K3461">
        <v>42.06</v>
      </c>
      <c r="L3461">
        <v>175.9</v>
      </c>
      <c r="M3461">
        <v>76</v>
      </c>
      <c r="N3461">
        <v>14.95</v>
      </c>
      <c r="O3461">
        <v>287.39999999999998</v>
      </c>
      <c r="P3461">
        <v>90</v>
      </c>
      <c r="Q3461">
        <v>12.93</v>
      </c>
      <c r="R3461">
        <v>11.3</v>
      </c>
      <c r="S3461">
        <v>2</v>
      </c>
      <c r="T3461">
        <v>3.05</v>
      </c>
      <c r="U3461" t="str">
        <f>IF(Append1[[#This Row],[total_intl_charge]] &lt;= MEDIAN(Append1[total_intl_charge]), "Low", "High")</f>
        <v>High</v>
      </c>
      <c r="V3461">
        <v>0</v>
      </c>
      <c r="W3461" t="s">
        <v>23</v>
      </c>
      <c r="X3461" s="1" t="s">
        <v>23</v>
      </c>
      <c r="Y3461">
        <f>IF(Append1[[#This Row],[churn]]="yes", 1,0)</f>
        <v>0</v>
      </c>
      <c r="Z3461" t="str">
        <f>IF(Append1[[#This Row],[total_eve_charge]]&lt;=15,"Low",
IF(Append1[[#This Row],[total_eve_charge]]&lt;=19,"Medium","High"))</f>
        <v>Low</v>
      </c>
      <c r="AA3461" s="1" t="str">
        <f>IF(Append1[[#This Row],[total_day_charge]]&gt;30,"Heavy User",
IF(Append1[[#This Row],[total_eve_charge]]&gt;20,"Evening User",
IF(Append1[[#This Row],[total_night_charge]]&gt;10,"Night User","Low User")))</f>
        <v>Heavy User</v>
      </c>
    </row>
    <row r="3462" spans="1:27" x14ac:dyDescent="0.3">
      <c r="A3462">
        <v>2711</v>
      </c>
      <c r="B3462" s="1" t="s">
        <v>51</v>
      </c>
      <c r="C3462">
        <v>53</v>
      </c>
      <c r="D3462" s="1" t="s">
        <v>22</v>
      </c>
      <c r="E3462" s="1">
        <v>0</v>
      </c>
      <c r="F3462" s="1" t="s">
        <v>24</v>
      </c>
      <c r="G3462">
        <v>32</v>
      </c>
      <c r="H3462" t="str">
        <f>IF(Append1[[#This Row],[number_vmail_messages]]&lt;=10, "Low",
IF(Append1[[#This Row],[number_vmail_messages]]&lt;=25, "Medium", "High"))</f>
        <v>High</v>
      </c>
      <c r="I3462">
        <v>131.19999999999999</v>
      </c>
      <c r="J3462">
        <v>63</v>
      </c>
      <c r="K3462">
        <v>22.3</v>
      </c>
      <c r="L3462">
        <v>227.4</v>
      </c>
      <c r="M3462">
        <v>125</v>
      </c>
      <c r="N3462">
        <v>19.329999999999998</v>
      </c>
      <c r="O3462">
        <v>178.9</v>
      </c>
      <c r="P3462">
        <v>105</v>
      </c>
      <c r="Q3462">
        <v>8.0500000000000007</v>
      </c>
      <c r="R3462">
        <v>12.8</v>
      </c>
      <c r="S3462">
        <v>2</v>
      </c>
      <c r="T3462">
        <v>3.46</v>
      </c>
      <c r="U3462" t="str">
        <f>IF(Append1[[#This Row],[total_intl_charge]] &lt;= MEDIAN(Append1[total_intl_charge]), "Low", "High")</f>
        <v>High</v>
      </c>
      <c r="V3462">
        <v>2</v>
      </c>
      <c r="W3462" t="s">
        <v>23</v>
      </c>
      <c r="X3462" s="1" t="s">
        <v>23</v>
      </c>
      <c r="Y3462">
        <f>IF(Append1[[#This Row],[churn]]="yes", 1,0)</f>
        <v>0</v>
      </c>
      <c r="Z3462" t="str">
        <f>IF(Append1[[#This Row],[total_eve_charge]]&lt;=15,"Low",
IF(Append1[[#This Row],[total_eve_charge]]&lt;=19,"Medium","High"))</f>
        <v>High</v>
      </c>
      <c r="AA3462" s="1" t="str">
        <f>IF(Append1[[#This Row],[total_day_charge]]&gt;30,"Heavy User",
IF(Append1[[#This Row],[total_eve_charge]]&gt;20,"Evening User",
IF(Append1[[#This Row],[total_night_charge]]&gt;10,"Night User","Low User")))</f>
        <v>Low User</v>
      </c>
    </row>
    <row r="3463" spans="1:27" hidden="1" x14ac:dyDescent="0.3">
      <c r="A3463">
        <v>2712</v>
      </c>
      <c r="B3463" s="1" t="s">
        <v>47</v>
      </c>
      <c r="C3463">
        <v>152</v>
      </c>
      <c r="D3463" s="1" t="s">
        <v>26</v>
      </c>
      <c r="E3463" s="1">
        <v>0</v>
      </c>
      <c r="F3463" s="1" t="s">
        <v>23</v>
      </c>
      <c r="G3463">
        <v>0</v>
      </c>
      <c r="H3463" t="str">
        <f>IF(Append1[[#This Row],[number_vmail_messages]]&lt;=10, "Low",
IF(Append1[[#This Row],[number_vmail_messages]]&lt;=25, "Medium", "High"))</f>
        <v>Low</v>
      </c>
      <c r="I3463">
        <v>161.4</v>
      </c>
      <c r="J3463">
        <v>84</v>
      </c>
      <c r="K3463">
        <v>27.44</v>
      </c>
      <c r="L3463">
        <v>163.6</v>
      </c>
      <c r="M3463">
        <v>88</v>
      </c>
      <c r="N3463">
        <v>13.91</v>
      </c>
      <c r="O3463">
        <v>153.19999999999999</v>
      </c>
      <c r="P3463">
        <v>121</v>
      </c>
      <c r="Q3463">
        <v>6.89</v>
      </c>
      <c r="R3463">
        <v>11.8</v>
      </c>
      <c r="S3463">
        <v>5</v>
      </c>
      <c r="T3463">
        <v>3.19</v>
      </c>
      <c r="U3463" t="str">
        <f>IF(Append1[[#This Row],[total_intl_charge]] &lt;= MEDIAN(Append1[total_intl_charge]), "Low", "High")</f>
        <v>High</v>
      </c>
      <c r="V3463">
        <v>1</v>
      </c>
      <c r="W3463" t="s">
        <v>23</v>
      </c>
      <c r="X3463" s="1" t="s">
        <v>23</v>
      </c>
      <c r="Y3463">
        <f>IF(Append1[[#This Row],[churn]]="yes", 1,0)</f>
        <v>0</v>
      </c>
      <c r="Z3463" t="str">
        <f>IF(Append1[[#This Row],[total_eve_charge]]&lt;=15,"Low",
IF(Append1[[#This Row],[total_eve_charge]]&lt;=19,"Medium","High"))</f>
        <v>Low</v>
      </c>
      <c r="AA3463" s="1" t="str">
        <f>IF(Append1[[#This Row],[total_day_charge]]&gt;30,"Heavy User",
IF(Append1[[#This Row],[total_eve_charge]]&gt;20,"Evening User",
IF(Append1[[#This Row],[total_night_charge]]&gt;10,"Night User","Low User")))</f>
        <v>Low User</v>
      </c>
    </row>
    <row r="3464" spans="1:27" x14ac:dyDescent="0.3">
      <c r="A3464">
        <v>2713</v>
      </c>
      <c r="B3464" s="1" t="s">
        <v>38</v>
      </c>
      <c r="C3464">
        <v>59</v>
      </c>
      <c r="D3464" s="1" t="s">
        <v>32</v>
      </c>
      <c r="E3464" s="1">
        <v>0</v>
      </c>
      <c r="F3464" s="1" t="s">
        <v>24</v>
      </c>
      <c r="G3464">
        <v>32</v>
      </c>
      <c r="H3464" t="str">
        <f>IF(Append1[[#This Row],[number_vmail_messages]]&lt;=10, "Low",
IF(Append1[[#This Row],[number_vmail_messages]]&lt;=25, "Medium", "High"))</f>
        <v>High</v>
      </c>
      <c r="I3464">
        <v>211.9</v>
      </c>
      <c r="J3464">
        <v>120</v>
      </c>
      <c r="K3464">
        <v>36.020000000000003</v>
      </c>
      <c r="L3464">
        <v>202.9</v>
      </c>
      <c r="M3464">
        <v>136</v>
      </c>
      <c r="N3464">
        <v>17.25</v>
      </c>
      <c r="O3464">
        <v>213.5</v>
      </c>
      <c r="P3464">
        <v>95</v>
      </c>
      <c r="Q3464">
        <v>9.61</v>
      </c>
      <c r="R3464">
        <v>8.8000000000000007</v>
      </c>
      <c r="S3464">
        <v>5</v>
      </c>
      <c r="T3464">
        <v>2.38</v>
      </c>
      <c r="U3464" t="str">
        <f>IF(Append1[[#This Row],[total_intl_charge]] &lt;= MEDIAN(Append1[total_intl_charge]), "Low", "High")</f>
        <v>Low</v>
      </c>
      <c r="V3464">
        <v>1</v>
      </c>
      <c r="W3464" t="s">
        <v>23</v>
      </c>
      <c r="X3464" s="1" t="s">
        <v>23</v>
      </c>
      <c r="Y3464">
        <f>IF(Append1[[#This Row],[churn]]="yes", 1,0)</f>
        <v>0</v>
      </c>
      <c r="Z3464" t="str">
        <f>IF(Append1[[#This Row],[total_eve_charge]]&lt;=15,"Low",
IF(Append1[[#This Row],[total_eve_charge]]&lt;=19,"Medium","High"))</f>
        <v>Medium</v>
      </c>
      <c r="AA3464" s="1" t="str">
        <f>IF(Append1[[#This Row],[total_day_charge]]&gt;30,"Heavy User",
IF(Append1[[#This Row],[total_eve_charge]]&gt;20,"Evening User",
IF(Append1[[#This Row],[total_night_charge]]&gt;10,"Night User","Low User")))</f>
        <v>Heavy User</v>
      </c>
    </row>
    <row r="3465" spans="1:27" hidden="1" x14ac:dyDescent="0.3">
      <c r="A3465">
        <v>2714</v>
      </c>
      <c r="B3465" s="1" t="s">
        <v>47</v>
      </c>
      <c r="C3465">
        <v>143</v>
      </c>
      <c r="D3465" s="1" t="s">
        <v>26</v>
      </c>
      <c r="E3465" s="1">
        <v>0</v>
      </c>
      <c r="F3465" s="1" t="s">
        <v>23</v>
      </c>
      <c r="G3465">
        <v>0</v>
      </c>
      <c r="H3465" t="str">
        <f>IF(Append1[[#This Row],[number_vmail_messages]]&lt;=10, "Low",
IF(Append1[[#This Row],[number_vmail_messages]]&lt;=25, "Medium", "High"))</f>
        <v>Low</v>
      </c>
      <c r="I3465">
        <v>160.4</v>
      </c>
      <c r="J3465">
        <v>120</v>
      </c>
      <c r="K3465">
        <v>27.27</v>
      </c>
      <c r="L3465">
        <v>285.89999999999998</v>
      </c>
      <c r="M3465">
        <v>104</v>
      </c>
      <c r="N3465">
        <v>24.3</v>
      </c>
      <c r="O3465">
        <v>182.5</v>
      </c>
      <c r="P3465">
        <v>85</v>
      </c>
      <c r="Q3465">
        <v>8.2100000000000009</v>
      </c>
      <c r="R3465">
        <v>6.9</v>
      </c>
      <c r="S3465">
        <v>4</v>
      </c>
      <c r="T3465">
        <v>1.86</v>
      </c>
      <c r="U3465" t="str">
        <f>IF(Append1[[#This Row],[total_intl_charge]] &lt;= MEDIAN(Append1[total_intl_charge]), "Low", "High")</f>
        <v>Low</v>
      </c>
      <c r="V3465">
        <v>3</v>
      </c>
      <c r="W3465" t="s">
        <v>23</v>
      </c>
      <c r="X3465" s="1" t="s">
        <v>23</v>
      </c>
      <c r="Y3465">
        <f>IF(Append1[[#This Row],[churn]]="yes", 1,0)</f>
        <v>0</v>
      </c>
      <c r="Z3465" t="str">
        <f>IF(Append1[[#This Row],[total_eve_charge]]&lt;=15,"Low",
IF(Append1[[#This Row],[total_eve_charge]]&lt;=19,"Medium","High"))</f>
        <v>High</v>
      </c>
      <c r="AA3465" s="1" t="str">
        <f>IF(Append1[[#This Row],[total_day_charge]]&gt;30,"Heavy User",
IF(Append1[[#This Row],[total_eve_charge]]&gt;20,"Evening User",
IF(Append1[[#This Row],[total_night_charge]]&gt;10,"Night User","Low User")))</f>
        <v>Evening User</v>
      </c>
    </row>
    <row r="3466" spans="1:27" x14ac:dyDescent="0.3">
      <c r="A3466">
        <v>2715</v>
      </c>
      <c r="B3466" s="1" t="s">
        <v>53</v>
      </c>
      <c r="C3466">
        <v>142</v>
      </c>
      <c r="D3466" s="1" t="s">
        <v>26</v>
      </c>
      <c r="E3466" s="1">
        <v>0</v>
      </c>
      <c r="F3466" s="1" t="s">
        <v>24</v>
      </c>
      <c r="G3466">
        <v>40</v>
      </c>
      <c r="H3466" t="str">
        <f>IF(Append1[[#This Row],[number_vmail_messages]]&lt;=10, "Low",
IF(Append1[[#This Row],[number_vmail_messages]]&lt;=25, "Medium", "High"))</f>
        <v>High</v>
      </c>
      <c r="I3466">
        <v>230.7</v>
      </c>
      <c r="J3466">
        <v>101</v>
      </c>
      <c r="K3466">
        <v>39.22</v>
      </c>
      <c r="L3466">
        <v>256.8</v>
      </c>
      <c r="M3466">
        <v>88</v>
      </c>
      <c r="N3466">
        <v>21.83</v>
      </c>
      <c r="O3466">
        <v>263.89999999999998</v>
      </c>
      <c r="P3466">
        <v>92</v>
      </c>
      <c r="Q3466">
        <v>11.88</v>
      </c>
      <c r="R3466">
        <v>6.4</v>
      </c>
      <c r="S3466">
        <v>3</v>
      </c>
      <c r="T3466">
        <v>1.73</v>
      </c>
      <c r="U3466" t="str">
        <f>IF(Append1[[#This Row],[total_intl_charge]] &lt;= MEDIAN(Append1[total_intl_charge]), "Low", "High")</f>
        <v>Low</v>
      </c>
      <c r="V3466">
        <v>1</v>
      </c>
      <c r="W3466" t="s">
        <v>23</v>
      </c>
      <c r="X3466" s="1" t="s">
        <v>23</v>
      </c>
      <c r="Y3466">
        <f>IF(Append1[[#This Row],[churn]]="yes", 1,0)</f>
        <v>0</v>
      </c>
      <c r="Z3466" t="str">
        <f>IF(Append1[[#This Row],[total_eve_charge]]&lt;=15,"Low",
IF(Append1[[#This Row],[total_eve_charge]]&lt;=19,"Medium","High"))</f>
        <v>High</v>
      </c>
      <c r="AA3466" s="1" t="str">
        <f>IF(Append1[[#This Row],[total_day_charge]]&gt;30,"Heavy User",
IF(Append1[[#This Row],[total_eve_charge]]&gt;20,"Evening User",
IF(Append1[[#This Row],[total_night_charge]]&gt;10,"Night User","Low User")))</f>
        <v>Heavy User</v>
      </c>
    </row>
    <row r="3467" spans="1:27" hidden="1" x14ac:dyDescent="0.3">
      <c r="A3467">
        <v>2716</v>
      </c>
      <c r="B3467" s="1" t="s">
        <v>35</v>
      </c>
      <c r="C3467">
        <v>105</v>
      </c>
      <c r="D3467" s="1" t="s">
        <v>32</v>
      </c>
      <c r="E3467" s="1">
        <v>0</v>
      </c>
      <c r="F3467" s="1" t="s">
        <v>23</v>
      </c>
      <c r="G3467">
        <v>0</v>
      </c>
      <c r="H3467" t="str">
        <f>IF(Append1[[#This Row],[number_vmail_messages]]&lt;=10, "Low",
IF(Append1[[#This Row],[number_vmail_messages]]&lt;=25, "Medium", "High"))</f>
        <v>Low</v>
      </c>
      <c r="I3467">
        <v>232.6</v>
      </c>
      <c r="J3467">
        <v>96</v>
      </c>
      <c r="K3467">
        <v>39.54</v>
      </c>
      <c r="L3467">
        <v>253.4</v>
      </c>
      <c r="M3467">
        <v>117</v>
      </c>
      <c r="N3467">
        <v>21.54</v>
      </c>
      <c r="O3467">
        <v>154</v>
      </c>
      <c r="P3467">
        <v>101</v>
      </c>
      <c r="Q3467">
        <v>6.93</v>
      </c>
      <c r="R3467">
        <v>10.5</v>
      </c>
      <c r="S3467">
        <v>9</v>
      </c>
      <c r="T3467">
        <v>2.84</v>
      </c>
      <c r="U3467" t="str">
        <f>IF(Append1[[#This Row],[total_intl_charge]] &lt;= MEDIAN(Append1[total_intl_charge]), "Low", "High")</f>
        <v>High</v>
      </c>
      <c r="V3467">
        <v>1</v>
      </c>
      <c r="W3467" t="s">
        <v>23</v>
      </c>
      <c r="X3467" s="1" t="s">
        <v>23</v>
      </c>
      <c r="Y3467">
        <f>IF(Append1[[#This Row],[churn]]="yes", 1,0)</f>
        <v>0</v>
      </c>
      <c r="Z3467" t="str">
        <f>IF(Append1[[#This Row],[total_eve_charge]]&lt;=15,"Low",
IF(Append1[[#This Row],[total_eve_charge]]&lt;=19,"Medium","High"))</f>
        <v>High</v>
      </c>
      <c r="AA3467" s="1" t="str">
        <f>IF(Append1[[#This Row],[total_day_charge]]&gt;30,"Heavy User",
IF(Append1[[#This Row],[total_eve_charge]]&gt;20,"Evening User",
IF(Append1[[#This Row],[total_night_charge]]&gt;10,"Night User","Low User")))</f>
        <v>Heavy User</v>
      </c>
    </row>
    <row r="3468" spans="1:27" hidden="1" x14ac:dyDescent="0.3">
      <c r="A3468">
        <v>2717</v>
      </c>
      <c r="B3468" s="1" t="s">
        <v>59</v>
      </c>
      <c r="C3468">
        <v>111</v>
      </c>
      <c r="D3468" s="1" t="s">
        <v>32</v>
      </c>
      <c r="E3468" s="1">
        <v>0</v>
      </c>
      <c r="F3468" s="1" t="s">
        <v>23</v>
      </c>
      <c r="G3468">
        <v>0</v>
      </c>
      <c r="H3468" t="str">
        <f>IF(Append1[[#This Row],[number_vmail_messages]]&lt;=10, "Low",
IF(Append1[[#This Row],[number_vmail_messages]]&lt;=25, "Medium", "High"))</f>
        <v>Low</v>
      </c>
      <c r="I3468">
        <v>294.7</v>
      </c>
      <c r="J3468">
        <v>90</v>
      </c>
      <c r="K3468">
        <v>50.1</v>
      </c>
      <c r="L3468">
        <v>294.60000000000002</v>
      </c>
      <c r="M3468">
        <v>72</v>
      </c>
      <c r="N3468">
        <v>25.04</v>
      </c>
      <c r="O3468">
        <v>260.10000000000002</v>
      </c>
      <c r="P3468">
        <v>121</v>
      </c>
      <c r="Q3468">
        <v>11.7</v>
      </c>
      <c r="R3468">
        <v>10.8</v>
      </c>
      <c r="S3468">
        <v>3</v>
      </c>
      <c r="T3468">
        <v>2.92</v>
      </c>
      <c r="U3468" t="str">
        <f>IF(Append1[[#This Row],[total_intl_charge]] &lt;= MEDIAN(Append1[total_intl_charge]), "Low", "High")</f>
        <v>High</v>
      </c>
      <c r="V3468">
        <v>1</v>
      </c>
      <c r="W3468" t="s">
        <v>24</v>
      </c>
      <c r="X3468" s="1" t="s">
        <v>23</v>
      </c>
      <c r="Y3468">
        <f>IF(Append1[[#This Row],[churn]]="yes", 1,0)</f>
        <v>1</v>
      </c>
      <c r="Z3468" t="str">
        <f>IF(Append1[[#This Row],[total_eve_charge]]&lt;=15,"Low",
IF(Append1[[#This Row],[total_eve_charge]]&lt;=19,"Medium","High"))</f>
        <v>High</v>
      </c>
      <c r="AA3468" s="1" t="str">
        <f>IF(Append1[[#This Row],[total_day_charge]]&gt;30,"Heavy User",
IF(Append1[[#This Row],[total_eve_charge]]&gt;20,"Evening User",
IF(Append1[[#This Row],[total_night_charge]]&gt;10,"Night User","Low User")))</f>
        <v>Heavy User</v>
      </c>
    </row>
    <row r="3469" spans="1:27" hidden="1" x14ac:dyDescent="0.3">
      <c r="A3469">
        <v>2718</v>
      </c>
      <c r="B3469" s="1" t="s">
        <v>47</v>
      </c>
      <c r="C3469">
        <v>143</v>
      </c>
      <c r="D3469" s="1" t="s">
        <v>26</v>
      </c>
      <c r="E3469" s="1">
        <v>0</v>
      </c>
      <c r="F3469" s="1" t="s">
        <v>23</v>
      </c>
      <c r="G3469">
        <v>0</v>
      </c>
      <c r="H3469" t="str">
        <f>IF(Append1[[#This Row],[number_vmail_messages]]&lt;=10, "Low",
IF(Append1[[#This Row],[number_vmail_messages]]&lt;=25, "Medium", "High"))</f>
        <v>Low</v>
      </c>
      <c r="I3469">
        <v>133.4</v>
      </c>
      <c r="J3469">
        <v>107</v>
      </c>
      <c r="K3469">
        <v>22.68</v>
      </c>
      <c r="L3469">
        <v>223.9</v>
      </c>
      <c r="M3469">
        <v>117</v>
      </c>
      <c r="N3469">
        <v>19.03</v>
      </c>
      <c r="O3469">
        <v>180.4</v>
      </c>
      <c r="P3469">
        <v>85</v>
      </c>
      <c r="Q3469">
        <v>8.1199999999999992</v>
      </c>
      <c r="R3469">
        <v>10.199999999999999</v>
      </c>
      <c r="S3469">
        <v>13</v>
      </c>
      <c r="T3469">
        <v>2.75</v>
      </c>
      <c r="U3469" t="str">
        <f>IF(Append1[[#This Row],[total_intl_charge]] &lt;= MEDIAN(Append1[total_intl_charge]), "Low", "High")</f>
        <v>Low</v>
      </c>
      <c r="V3469">
        <v>1</v>
      </c>
      <c r="W3469" t="s">
        <v>23</v>
      </c>
      <c r="X3469" s="1" t="s">
        <v>23</v>
      </c>
      <c r="Y3469">
        <f>IF(Append1[[#This Row],[churn]]="yes", 1,0)</f>
        <v>0</v>
      </c>
      <c r="Z3469" t="str">
        <f>IF(Append1[[#This Row],[total_eve_charge]]&lt;=15,"Low",
IF(Append1[[#This Row],[total_eve_charge]]&lt;=19,"Medium","High"))</f>
        <v>High</v>
      </c>
      <c r="AA3469" s="1" t="str">
        <f>IF(Append1[[#This Row],[total_day_charge]]&gt;30,"Heavy User",
IF(Append1[[#This Row],[total_eve_charge]]&gt;20,"Evening User",
IF(Append1[[#This Row],[total_night_charge]]&gt;10,"Night User","Low User")))</f>
        <v>Low User</v>
      </c>
    </row>
    <row r="3470" spans="1:27" x14ac:dyDescent="0.3">
      <c r="A3470">
        <v>2719</v>
      </c>
      <c r="B3470" s="1" t="s">
        <v>69</v>
      </c>
      <c r="C3470">
        <v>93</v>
      </c>
      <c r="D3470" s="1" t="s">
        <v>32</v>
      </c>
      <c r="E3470" s="1">
        <v>0</v>
      </c>
      <c r="F3470" s="1" t="s">
        <v>24</v>
      </c>
      <c r="G3470">
        <v>22</v>
      </c>
      <c r="H3470" t="str">
        <f>IF(Append1[[#This Row],[number_vmail_messages]]&lt;=10, "Low",
IF(Append1[[#This Row],[number_vmail_messages]]&lt;=25, "Medium", "High"))</f>
        <v>Medium</v>
      </c>
      <c r="I3470">
        <v>306.2</v>
      </c>
      <c r="J3470">
        <v>123</v>
      </c>
      <c r="K3470">
        <v>52.05</v>
      </c>
      <c r="L3470">
        <v>189.7</v>
      </c>
      <c r="M3470">
        <v>83</v>
      </c>
      <c r="N3470">
        <v>16.12</v>
      </c>
      <c r="O3470">
        <v>240.3</v>
      </c>
      <c r="P3470">
        <v>107</v>
      </c>
      <c r="Q3470">
        <v>10.81</v>
      </c>
      <c r="R3470">
        <v>11.7</v>
      </c>
      <c r="S3470">
        <v>2</v>
      </c>
      <c r="T3470">
        <v>3.16</v>
      </c>
      <c r="U3470" t="str">
        <f>IF(Append1[[#This Row],[total_intl_charge]] &lt;= MEDIAN(Append1[total_intl_charge]), "Low", "High")</f>
        <v>High</v>
      </c>
      <c r="V3470">
        <v>0</v>
      </c>
      <c r="W3470" t="s">
        <v>23</v>
      </c>
      <c r="X3470" s="1" t="s">
        <v>23</v>
      </c>
      <c r="Y3470">
        <f>IF(Append1[[#This Row],[churn]]="yes", 1,0)</f>
        <v>0</v>
      </c>
      <c r="Z3470" t="str">
        <f>IF(Append1[[#This Row],[total_eve_charge]]&lt;=15,"Low",
IF(Append1[[#This Row],[total_eve_charge]]&lt;=19,"Medium","High"))</f>
        <v>Medium</v>
      </c>
      <c r="AA3470" s="1" t="str">
        <f>IF(Append1[[#This Row],[total_day_charge]]&gt;30,"Heavy User",
IF(Append1[[#This Row],[total_eve_charge]]&gt;20,"Evening User",
IF(Append1[[#This Row],[total_night_charge]]&gt;10,"Night User","Low User")))</f>
        <v>Heavy User</v>
      </c>
    </row>
    <row r="3471" spans="1:27" hidden="1" x14ac:dyDescent="0.3">
      <c r="A3471">
        <v>2720</v>
      </c>
      <c r="B3471" s="1" t="s">
        <v>76</v>
      </c>
      <c r="C3471">
        <v>79</v>
      </c>
      <c r="D3471" s="1" t="s">
        <v>22</v>
      </c>
      <c r="E3471" s="1">
        <v>0</v>
      </c>
      <c r="F3471" s="1" t="s">
        <v>23</v>
      </c>
      <c r="G3471">
        <v>0</v>
      </c>
      <c r="H3471" t="str">
        <f>IF(Append1[[#This Row],[number_vmail_messages]]&lt;=10, "Low",
IF(Append1[[#This Row],[number_vmail_messages]]&lt;=25, "Medium", "High"))</f>
        <v>Low</v>
      </c>
      <c r="I3471">
        <v>236.8</v>
      </c>
      <c r="J3471">
        <v>135</v>
      </c>
      <c r="K3471">
        <v>40.26</v>
      </c>
      <c r="L3471">
        <v>186.4</v>
      </c>
      <c r="M3471">
        <v>87</v>
      </c>
      <c r="N3471">
        <v>15.84</v>
      </c>
      <c r="O3471">
        <v>126.9</v>
      </c>
      <c r="P3471">
        <v>112</v>
      </c>
      <c r="Q3471">
        <v>5.71</v>
      </c>
      <c r="R3471">
        <v>10.4</v>
      </c>
      <c r="S3471">
        <v>5</v>
      </c>
      <c r="T3471">
        <v>2.81</v>
      </c>
      <c r="U3471" t="str">
        <f>IF(Append1[[#This Row],[total_intl_charge]] &lt;= MEDIAN(Append1[total_intl_charge]), "Low", "High")</f>
        <v>High</v>
      </c>
      <c r="V3471">
        <v>2</v>
      </c>
      <c r="W3471" t="s">
        <v>23</v>
      </c>
      <c r="X3471" s="1" t="s">
        <v>23</v>
      </c>
      <c r="Y3471">
        <f>IF(Append1[[#This Row],[churn]]="yes", 1,0)</f>
        <v>0</v>
      </c>
      <c r="Z3471" t="str">
        <f>IF(Append1[[#This Row],[total_eve_charge]]&lt;=15,"Low",
IF(Append1[[#This Row],[total_eve_charge]]&lt;=19,"Medium","High"))</f>
        <v>Medium</v>
      </c>
      <c r="AA3471" s="1" t="str">
        <f>IF(Append1[[#This Row],[total_day_charge]]&gt;30,"Heavy User",
IF(Append1[[#This Row],[total_eve_charge]]&gt;20,"Evening User",
IF(Append1[[#This Row],[total_night_charge]]&gt;10,"Night User","Low User")))</f>
        <v>Heavy User</v>
      </c>
    </row>
    <row r="3472" spans="1:27" hidden="1" x14ac:dyDescent="0.3">
      <c r="A3472">
        <v>2721</v>
      </c>
      <c r="B3472" s="1" t="s">
        <v>75</v>
      </c>
      <c r="C3472">
        <v>93</v>
      </c>
      <c r="D3472" s="1" t="s">
        <v>26</v>
      </c>
      <c r="E3472" s="1">
        <v>1</v>
      </c>
      <c r="F3472" s="1" t="s">
        <v>23</v>
      </c>
      <c r="G3472">
        <v>0</v>
      </c>
      <c r="H3472" t="str">
        <f>IF(Append1[[#This Row],[number_vmail_messages]]&lt;=10, "Low",
IF(Append1[[#This Row],[number_vmail_messages]]&lt;=25, "Medium", "High"))</f>
        <v>Low</v>
      </c>
      <c r="I3472">
        <v>168.4</v>
      </c>
      <c r="J3472">
        <v>114</v>
      </c>
      <c r="K3472">
        <v>28.63</v>
      </c>
      <c r="L3472">
        <v>276</v>
      </c>
      <c r="M3472">
        <v>127</v>
      </c>
      <c r="N3472">
        <v>23.46</v>
      </c>
      <c r="O3472">
        <v>196.2</v>
      </c>
      <c r="P3472">
        <v>48</v>
      </c>
      <c r="Q3472">
        <v>8.83</v>
      </c>
      <c r="R3472">
        <v>11.4</v>
      </c>
      <c r="S3472">
        <v>3</v>
      </c>
      <c r="T3472">
        <v>3.08</v>
      </c>
      <c r="U3472" t="str">
        <f>IF(Append1[[#This Row],[total_intl_charge]] &lt;= MEDIAN(Append1[total_intl_charge]), "Low", "High")</f>
        <v>High</v>
      </c>
      <c r="V3472">
        <v>1</v>
      </c>
      <c r="W3472" t="s">
        <v>23</v>
      </c>
      <c r="X3472" s="1" t="s">
        <v>24</v>
      </c>
      <c r="Y3472">
        <f>IF(Append1[[#This Row],[churn]]="yes", 1,0)</f>
        <v>0</v>
      </c>
      <c r="Z3472" t="str">
        <f>IF(Append1[[#This Row],[total_eve_charge]]&lt;=15,"Low",
IF(Append1[[#This Row],[total_eve_charge]]&lt;=19,"Medium","High"))</f>
        <v>High</v>
      </c>
      <c r="AA3472" s="1" t="str">
        <f>IF(Append1[[#This Row],[total_day_charge]]&gt;30,"Heavy User",
IF(Append1[[#This Row],[total_eve_charge]]&gt;20,"Evening User",
IF(Append1[[#This Row],[total_night_charge]]&gt;10,"Night User","Low User")))</f>
        <v>Evening User</v>
      </c>
    </row>
    <row r="3473" spans="1:27" hidden="1" x14ac:dyDescent="0.3">
      <c r="A3473">
        <v>2722</v>
      </c>
      <c r="B3473" s="1" t="s">
        <v>35</v>
      </c>
      <c r="C3473">
        <v>103</v>
      </c>
      <c r="D3473" s="1" t="s">
        <v>22</v>
      </c>
      <c r="E3473" s="1">
        <v>0</v>
      </c>
      <c r="F3473" s="1" t="s">
        <v>23</v>
      </c>
      <c r="G3473">
        <v>0</v>
      </c>
      <c r="H3473" t="str">
        <f>IF(Append1[[#This Row],[number_vmail_messages]]&lt;=10, "Low",
IF(Append1[[#This Row],[number_vmail_messages]]&lt;=25, "Medium", "High"))</f>
        <v>Low</v>
      </c>
      <c r="I3473">
        <v>70.900000000000006</v>
      </c>
      <c r="J3473">
        <v>134</v>
      </c>
      <c r="K3473">
        <v>12.05</v>
      </c>
      <c r="L3473">
        <v>134.5</v>
      </c>
      <c r="M3473">
        <v>112</v>
      </c>
      <c r="N3473">
        <v>11.43</v>
      </c>
      <c r="O3473">
        <v>168.8</v>
      </c>
      <c r="P3473">
        <v>164</v>
      </c>
      <c r="Q3473">
        <v>7.6</v>
      </c>
      <c r="R3473">
        <v>12</v>
      </c>
      <c r="S3473">
        <v>6</v>
      </c>
      <c r="T3473">
        <v>3.24</v>
      </c>
      <c r="U3473" t="str">
        <f>IF(Append1[[#This Row],[total_intl_charge]] &lt;= MEDIAN(Append1[total_intl_charge]), "Low", "High")</f>
        <v>High</v>
      </c>
      <c r="V3473">
        <v>2</v>
      </c>
      <c r="W3473" t="s">
        <v>23</v>
      </c>
      <c r="X3473" s="1" t="s">
        <v>23</v>
      </c>
      <c r="Y3473">
        <f>IF(Append1[[#This Row],[churn]]="yes", 1,0)</f>
        <v>0</v>
      </c>
      <c r="Z3473" t="str">
        <f>IF(Append1[[#This Row],[total_eve_charge]]&lt;=15,"Low",
IF(Append1[[#This Row],[total_eve_charge]]&lt;=19,"Medium","High"))</f>
        <v>Low</v>
      </c>
      <c r="AA3473" s="1" t="str">
        <f>IF(Append1[[#This Row],[total_day_charge]]&gt;30,"Heavy User",
IF(Append1[[#This Row],[total_eve_charge]]&gt;20,"Evening User",
IF(Append1[[#This Row],[total_night_charge]]&gt;10,"Night User","Low User")))</f>
        <v>Low User</v>
      </c>
    </row>
    <row r="3474" spans="1:27" hidden="1" x14ac:dyDescent="0.3">
      <c r="A3474">
        <v>2723</v>
      </c>
      <c r="B3474" s="1" t="s">
        <v>37</v>
      </c>
      <c r="C3474">
        <v>93</v>
      </c>
      <c r="D3474" s="1" t="s">
        <v>22</v>
      </c>
      <c r="E3474" s="1">
        <v>0</v>
      </c>
      <c r="F3474" s="1" t="s">
        <v>23</v>
      </c>
      <c r="G3474">
        <v>0</v>
      </c>
      <c r="H3474" t="str">
        <f>IF(Append1[[#This Row],[number_vmail_messages]]&lt;=10, "Low",
IF(Append1[[#This Row],[number_vmail_messages]]&lt;=25, "Medium", "High"))</f>
        <v>Low</v>
      </c>
      <c r="I3474">
        <v>152.1</v>
      </c>
      <c r="J3474">
        <v>141</v>
      </c>
      <c r="K3474">
        <v>25.86</v>
      </c>
      <c r="L3474">
        <v>215.5</v>
      </c>
      <c r="M3474">
        <v>107</v>
      </c>
      <c r="N3474">
        <v>18.32</v>
      </c>
      <c r="O3474">
        <v>262.39999999999998</v>
      </c>
      <c r="P3474">
        <v>111</v>
      </c>
      <c r="Q3474">
        <v>11.81</v>
      </c>
      <c r="R3474">
        <v>12</v>
      </c>
      <c r="S3474">
        <v>7</v>
      </c>
      <c r="T3474">
        <v>3.24</v>
      </c>
      <c r="U3474" t="str">
        <f>IF(Append1[[#This Row],[total_intl_charge]] &lt;= MEDIAN(Append1[total_intl_charge]), "Low", "High")</f>
        <v>High</v>
      </c>
      <c r="V3474">
        <v>1</v>
      </c>
      <c r="W3474" t="s">
        <v>23</v>
      </c>
      <c r="X3474" s="1" t="s">
        <v>23</v>
      </c>
      <c r="Y3474">
        <f>IF(Append1[[#This Row],[churn]]="yes", 1,0)</f>
        <v>0</v>
      </c>
      <c r="Z3474" t="str">
        <f>IF(Append1[[#This Row],[total_eve_charge]]&lt;=15,"Low",
IF(Append1[[#This Row],[total_eve_charge]]&lt;=19,"Medium","High"))</f>
        <v>Medium</v>
      </c>
      <c r="AA3474" s="1" t="str">
        <f>IF(Append1[[#This Row],[total_day_charge]]&gt;30,"Heavy User",
IF(Append1[[#This Row],[total_eve_charge]]&gt;20,"Evening User",
IF(Append1[[#This Row],[total_night_charge]]&gt;10,"Night User","Low User")))</f>
        <v>Night User</v>
      </c>
    </row>
    <row r="3475" spans="1:27" hidden="1" x14ac:dyDescent="0.3">
      <c r="A3475">
        <v>2724</v>
      </c>
      <c r="B3475" s="1" t="s">
        <v>50</v>
      </c>
      <c r="C3475">
        <v>149</v>
      </c>
      <c r="D3475" s="1" t="s">
        <v>26</v>
      </c>
      <c r="E3475" s="1">
        <v>1</v>
      </c>
      <c r="F3475" s="1" t="s">
        <v>23</v>
      </c>
      <c r="G3475">
        <v>0</v>
      </c>
      <c r="H3475" t="str">
        <f>IF(Append1[[#This Row],[number_vmail_messages]]&lt;=10, "Low",
IF(Append1[[#This Row],[number_vmail_messages]]&lt;=25, "Medium", "High"))</f>
        <v>Low</v>
      </c>
      <c r="I3475">
        <v>180.9</v>
      </c>
      <c r="J3475">
        <v>79</v>
      </c>
      <c r="K3475">
        <v>30.75</v>
      </c>
      <c r="L3475">
        <v>194.9</v>
      </c>
      <c r="M3475">
        <v>83</v>
      </c>
      <c r="N3475">
        <v>16.57</v>
      </c>
      <c r="O3475">
        <v>197.8</v>
      </c>
      <c r="P3475">
        <v>109</v>
      </c>
      <c r="Q3475">
        <v>8.9</v>
      </c>
      <c r="R3475">
        <v>8.8000000000000007</v>
      </c>
      <c r="S3475">
        <v>9</v>
      </c>
      <c r="T3475">
        <v>2.38</v>
      </c>
      <c r="U3475" t="str">
        <f>IF(Append1[[#This Row],[total_intl_charge]] &lt;= MEDIAN(Append1[total_intl_charge]), "Low", "High")</f>
        <v>Low</v>
      </c>
      <c r="V3475">
        <v>3</v>
      </c>
      <c r="W3475" t="s">
        <v>23</v>
      </c>
      <c r="X3475" s="1" t="s">
        <v>24</v>
      </c>
      <c r="Y3475">
        <f>IF(Append1[[#This Row],[churn]]="yes", 1,0)</f>
        <v>0</v>
      </c>
      <c r="Z3475" t="str">
        <f>IF(Append1[[#This Row],[total_eve_charge]]&lt;=15,"Low",
IF(Append1[[#This Row],[total_eve_charge]]&lt;=19,"Medium","High"))</f>
        <v>Medium</v>
      </c>
      <c r="AA3475" s="1" t="str">
        <f>IF(Append1[[#This Row],[total_day_charge]]&gt;30,"Heavy User",
IF(Append1[[#This Row],[total_eve_charge]]&gt;20,"Evening User",
IF(Append1[[#This Row],[total_night_charge]]&gt;10,"Night User","Low User")))</f>
        <v>Heavy User</v>
      </c>
    </row>
    <row r="3476" spans="1:27" x14ac:dyDescent="0.3">
      <c r="A3476">
        <v>2725</v>
      </c>
      <c r="B3476" s="1" t="s">
        <v>71</v>
      </c>
      <c r="C3476">
        <v>23</v>
      </c>
      <c r="D3476" s="1" t="s">
        <v>26</v>
      </c>
      <c r="E3476" s="1">
        <v>0</v>
      </c>
      <c r="F3476" s="1" t="s">
        <v>24</v>
      </c>
      <c r="G3476">
        <v>31</v>
      </c>
      <c r="H3476" t="str">
        <f>IF(Append1[[#This Row],[number_vmail_messages]]&lt;=10, "Low",
IF(Append1[[#This Row],[number_vmail_messages]]&lt;=25, "Medium", "High"))</f>
        <v>High</v>
      </c>
      <c r="I3476">
        <v>156.6</v>
      </c>
      <c r="J3476">
        <v>84</v>
      </c>
      <c r="K3476">
        <v>26.62</v>
      </c>
      <c r="L3476">
        <v>161.5</v>
      </c>
      <c r="M3476">
        <v>96</v>
      </c>
      <c r="N3476">
        <v>13.73</v>
      </c>
      <c r="O3476">
        <v>294.60000000000002</v>
      </c>
      <c r="P3476">
        <v>107</v>
      </c>
      <c r="Q3476">
        <v>13.26</v>
      </c>
      <c r="R3476">
        <v>9.4</v>
      </c>
      <c r="S3476">
        <v>6</v>
      </c>
      <c r="T3476">
        <v>2.54</v>
      </c>
      <c r="U3476" t="str">
        <f>IF(Append1[[#This Row],[total_intl_charge]] &lt;= MEDIAN(Append1[total_intl_charge]), "Low", "High")</f>
        <v>Low</v>
      </c>
      <c r="V3476">
        <v>1</v>
      </c>
      <c r="W3476" t="s">
        <v>23</v>
      </c>
      <c r="X3476" s="1" t="s">
        <v>23</v>
      </c>
      <c r="Y3476">
        <f>IF(Append1[[#This Row],[churn]]="yes", 1,0)</f>
        <v>0</v>
      </c>
      <c r="Z3476" t="str">
        <f>IF(Append1[[#This Row],[total_eve_charge]]&lt;=15,"Low",
IF(Append1[[#This Row],[total_eve_charge]]&lt;=19,"Medium","High"))</f>
        <v>Low</v>
      </c>
      <c r="AA3476" s="1" t="str">
        <f>IF(Append1[[#This Row],[total_day_charge]]&gt;30,"Heavy User",
IF(Append1[[#This Row],[total_eve_charge]]&gt;20,"Evening User",
IF(Append1[[#This Row],[total_night_charge]]&gt;10,"Night User","Low User")))</f>
        <v>Night User</v>
      </c>
    </row>
    <row r="3477" spans="1:27" x14ac:dyDescent="0.3">
      <c r="A3477">
        <v>2726</v>
      </c>
      <c r="B3477" s="1" t="s">
        <v>62</v>
      </c>
      <c r="C3477">
        <v>221</v>
      </c>
      <c r="D3477" s="1" t="s">
        <v>26</v>
      </c>
      <c r="E3477" s="1">
        <v>0</v>
      </c>
      <c r="F3477" s="1" t="s">
        <v>24</v>
      </c>
      <c r="G3477">
        <v>24</v>
      </c>
      <c r="H3477" t="str">
        <f>IF(Append1[[#This Row],[number_vmail_messages]]&lt;=10, "Low",
IF(Append1[[#This Row],[number_vmail_messages]]&lt;=25, "Medium", "High"))</f>
        <v>Medium</v>
      </c>
      <c r="I3477">
        <v>180.5</v>
      </c>
      <c r="J3477">
        <v>85</v>
      </c>
      <c r="K3477">
        <v>30.69</v>
      </c>
      <c r="L3477">
        <v>224.1</v>
      </c>
      <c r="M3477">
        <v>92</v>
      </c>
      <c r="N3477">
        <v>19.05</v>
      </c>
      <c r="O3477">
        <v>205.7</v>
      </c>
      <c r="P3477">
        <v>103</v>
      </c>
      <c r="Q3477">
        <v>9.26</v>
      </c>
      <c r="R3477">
        <v>2.4</v>
      </c>
      <c r="S3477">
        <v>3</v>
      </c>
      <c r="T3477">
        <v>0.65</v>
      </c>
      <c r="U3477" t="str">
        <f>IF(Append1[[#This Row],[total_intl_charge]] &lt;= MEDIAN(Append1[total_intl_charge]), "Low", "High")</f>
        <v>Low</v>
      </c>
      <c r="V3477">
        <v>0</v>
      </c>
      <c r="W3477" t="s">
        <v>23</v>
      </c>
      <c r="X3477" s="1" t="s">
        <v>23</v>
      </c>
      <c r="Y3477">
        <f>IF(Append1[[#This Row],[churn]]="yes", 1,0)</f>
        <v>0</v>
      </c>
      <c r="Z3477" t="str">
        <f>IF(Append1[[#This Row],[total_eve_charge]]&lt;=15,"Low",
IF(Append1[[#This Row],[total_eve_charge]]&lt;=19,"Medium","High"))</f>
        <v>High</v>
      </c>
      <c r="AA3477" s="1" t="str">
        <f>IF(Append1[[#This Row],[total_day_charge]]&gt;30,"Heavy User",
IF(Append1[[#This Row],[total_eve_charge]]&gt;20,"Evening User",
IF(Append1[[#This Row],[total_night_charge]]&gt;10,"Night User","Low User")))</f>
        <v>Heavy User</v>
      </c>
    </row>
    <row r="3478" spans="1:27" x14ac:dyDescent="0.3">
      <c r="A3478">
        <v>2727</v>
      </c>
      <c r="B3478" s="1" t="s">
        <v>21</v>
      </c>
      <c r="C3478">
        <v>164</v>
      </c>
      <c r="D3478" s="1" t="s">
        <v>26</v>
      </c>
      <c r="E3478" s="1">
        <v>0</v>
      </c>
      <c r="F3478" s="1" t="s">
        <v>24</v>
      </c>
      <c r="G3478">
        <v>30</v>
      </c>
      <c r="H3478" t="str">
        <f>IF(Append1[[#This Row],[number_vmail_messages]]&lt;=10, "Low",
IF(Append1[[#This Row],[number_vmail_messages]]&lt;=25, "Medium", "High"))</f>
        <v>High</v>
      </c>
      <c r="I3478">
        <v>238.8</v>
      </c>
      <c r="J3478">
        <v>100</v>
      </c>
      <c r="K3478">
        <v>40.6</v>
      </c>
      <c r="L3478">
        <v>230</v>
      </c>
      <c r="M3478">
        <v>121</v>
      </c>
      <c r="N3478">
        <v>19.55</v>
      </c>
      <c r="O3478">
        <v>206.3</v>
      </c>
      <c r="P3478">
        <v>66</v>
      </c>
      <c r="Q3478">
        <v>9.2799999999999994</v>
      </c>
      <c r="R3478">
        <v>13.2</v>
      </c>
      <c r="S3478">
        <v>8</v>
      </c>
      <c r="T3478">
        <v>3.56</v>
      </c>
      <c r="U3478" t="str">
        <f>IF(Append1[[#This Row],[total_intl_charge]] &lt;= MEDIAN(Append1[total_intl_charge]), "Low", "High")</f>
        <v>High</v>
      </c>
      <c r="V3478">
        <v>1</v>
      </c>
      <c r="W3478" t="s">
        <v>23</v>
      </c>
      <c r="X3478" s="1" t="s">
        <v>23</v>
      </c>
      <c r="Y3478">
        <f>IF(Append1[[#This Row],[churn]]="yes", 1,0)</f>
        <v>0</v>
      </c>
      <c r="Z3478" t="str">
        <f>IF(Append1[[#This Row],[total_eve_charge]]&lt;=15,"Low",
IF(Append1[[#This Row],[total_eve_charge]]&lt;=19,"Medium","High"))</f>
        <v>High</v>
      </c>
      <c r="AA3478" s="1" t="str">
        <f>IF(Append1[[#This Row],[total_day_charge]]&gt;30,"Heavy User",
IF(Append1[[#This Row],[total_eve_charge]]&gt;20,"Evening User",
IF(Append1[[#This Row],[total_night_charge]]&gt;10,"Night User","Low User")))</f>
        <v>Heavy User</v>
      </c>
    </row>
    <row r="3479" spans="1:27" x14ac:dyDescent="0.3">
      <c r="A3479">
        <v>2728</v>
      </c>
      <c r="B3479" s="1" t="s">
        <v>72</v>
      </c>
      <c r="C3479">
        <v>104</v>
      </c>
      <c r="D3479" s="1" t="s">
        <v>22</v>
      </c>
      <c r="E3479" s="1">
        <v>0</v>
      </c>
      <c r="F3479" s="1" t="s">
        <v>24</v>
      </c>
      <c r="G3479">
        <v>18</v>
      </c>
      <c r="H3479" t="str">
        <f>IF(Append1[[#This Row],[number_vmail_messages]]&lt;=10, "Low",
IF(Append1[[#This Row],[number_vmail_messages]]&lt;=25, "Medium", "High"))</f>
        <v>Medium</v>
      </c>
      <c r="I3479">
        <v>182.1</v>
      </c>
      <c r="J3479">
        <v>66</v>
      </c>
      <c r="K3479">
        <v>30.96</v>
      </c>
      <c r="L3479">
        <v>213.6</v>
      </c>
      <c r="M3479">
        <v>65</v>
      </c>
      <c r="N3479">
        <v>18.16</v>
      </c>
      <c r="O3479">
        <v>193</v>
      </c>
      <c r="P3479">
        <v>108</v>
      </c>
      <c r="Q3479">
        <v>8.69</v>
      </c>
      <c r="R3479">
        <v>13.4</v>
      </c>
      <c r="S3479">
        <v>9</v>
      </c>
      <c r="T3479">
        <v>3.62</v>
      </c>
      <c r="U3479" t="str">
        <f>IF(Append1[[#This Row],[total_intl_charge]] &lt;= MEDIAN(Append1[total_intl_charge]), "Low", "High")</f>
        <v>High</v>
      </c>
      <c r="V3479">
        <v>2</v>
      </c>
      <c r="W3479" t="s">
        <v>23</v>
      </c>
      <c r="X3479" s="1" t="s">
        <v>23</v>
      </c>
      <c r="Y3479">
        <f>IF(Append1[[#This Row],[churn]]="yes", 1,0)</f>
        <v>0</v>
      </c>
      <c r="Z3479" t="str">
        <f>IF(Append1[[#This Row],[total_eve_charge]]&lt;=15,"Low",
IF(Append1[[#This Row],[total_eve_charge]]&lt;=19,"Medium","High"))</f>
        <v>Medium</v>
      </c>
      <c r="AA3479" s="1" t="str">
        <f>IF(Append1[[#This Row],[total_day_charge]]&gt;30,"Heavy User",
IF(Append1[[#This Row],[total_eve_charge]]&gt;20,"Evening User",
IF(Append1[[#This Row],[total_night_charge]]&gt;10,"Night User","Low User")))</f>
        <v>Heavy User</v>
      </c>
    </row>
    <row r="3480" spans="1:27" x14ac:dyDescent="0.3">
      <c r="A3480">
        <v>2729</v>
      </c>
      <c r="B3480" s="1" t="s">
        <v>44</v>
      </c>
      <c r="C3480">
        <v>150</v>
      </c>
      <c r="D3480" s="1" t="s">
        <v>22</v>
      </c>
      <c r="E3480" s="1">
        <v>0</v>
      </c>
      <c r="F3480" s="1" t="s">
        <v>24</v>
      </c>
      <c r="G3480">
        <v>35</v>
      </c>
      <c r="H3480" t="str">
        <f>IF(Append1[[#This Row],[number_vmail_messages]]&lt;=10, "Low",
IF(Append1[[#This Row],[number_vmail_messages]]&lt;=25, "Medium", "High"))</f>
        <v>High</v>
      </c>
      <c r="I3480">
        <v>139.6</v>
      </c>
      <c r="J3480">
        <v>72</v>
      </c>
      <c r="K3480">
        <v>23.73</v>
      </c>
      <c r="L3480">
        <v>332.8</v>
      </c>
      <c r="M3480">
        <v>170</v>
      </c>
      <c r="N3480">
        <v>28.29</v>
      </c>
      <c r="O3480">
        <v>213.8</v>
      </c>
      <c r="P3480">
        <v>105</v>
      </c>
      <c r="Q3480">
        <v>9.6199999999999992</v>
      </c>
      <c r="R3480">
        <v>8.8000000000000007</v>
      </c>
      <c r="S3480">
        <v>2</v>
      </c>
      <c r="T3480">
        <v>2.38</v>
      </c>
      <c r="U3480" t="str">
        <f>IF(Append1[[#This Row],[total_intl_charge]] &lt;= MEDIAN(Append1[total_intl_charge]), "Low", "High")</f>
        <v>Low</v>
      </c>
      <c r="V3480">
        <v>2</v>
      </c>
      <c r="W3480" t="s">
        <v>23</v>
      </c>
      <c r="X3480" s="1" t="s">
        <v>23</v>
      </c>
      <c r="Y3480">
        <f>IF(Append1[[#This Row],[churn]]="yes", 1,0)</f>
        <v>0</v>
      </c>
      <c r="Z3480" t="str">
        <f>IF(Append1[[#This Row],[total_eve_charge]]&lt;=15,"Low",
IF(Append1[[#This Row],[total_eve_charge]]&lt;=19,"Medium","High"))</f>
        <v>High</v>
      </c>
      <c r="AA3480" s="1" t="str">
        <f>IF(Append1[[#This Row],[total_day_charge]]&gt;30,"Heavy User",
IF(Append1[[#This Row],[total_eve_charge]]&gt;20,"Evening User",
IF(Append1[[#This Row],[total_night_charge]]&gt;10,"Night User","Low User")))</f>
        <v>Evening User</v>
      </c>
    </row>
    <row r="3481" spans="1:27" x14ac:dyDescent="0.3">
      <c r="A3481">
        <v>2730</v>
      </c>
      <c r="B3481" s="1" t="s">
        <v>37</v>
      </c>
      <c r="C3481">
        <v>184</v>
      </c>
      <c r="D3481" s="1" t="s">
        <v>32</v>
      </c>
      <c r="E3481" s="1">
        <v>0</v>
      </c>
      <c r="F3481" s="1" t="s">
        <v>24</v>
      </c>
      <c r="G3481">
        <v>12</v>
      </c>
      <c r="H3481" t="str">
        <f>IF(Append1[[#This Row],[number_vmail_messages]]&lt;=10, "Low",
IF(Append1[[#This Row],[number_vmail_messages]]&lt;=25, "Medium", "High"))</f>
        <v>Medium</v>
      </c>
      <c r="I3481">
        <v>200.3</v>
      </c>
      <c r="J3481">
        <v>76</v>
      </c>
      <c r="K3481">
        <v>34.049999999999997</v>
      </c>
      <c r="L3481">
        <v>253.6</v>
      </c>
      <c r="M3481">
        <v>105</v>
      </c>
      <c r="N3481">
        <v>21.56</v>
      </c>
      <c r="O3481">
        <v>149.30000000000001</v>
      </c>
      <c r="P3481">
        <v>93</v>
      </c>
      <c r="Q3481">
        <v>6.72</v>
      </c>
      <c r="R3481">
        <v>10.199999999999999</v>
      </c>
      <c r="S3481">
        <v>5</v>
      </c>
      <c r="T3481">
        <v>2.75</v>
      </c>
      <c r="U3481" t="str">
        <f>IF(Append1[[#This Row],[total_intl_charge]] &lt;= MEDIAN(Append1[total_intl_charge]), "Low", "High")</f>
        <v>Low</v>
      </c>
      <c r="V3481">
        <v>0</v>
      </c>
      <c r="W3481" t="s">
        <v>23</v>
      </c>
      <c r="X3481" s="1" t="s">
        <v>23</v>
      </c>
      <c r="Y3481">
        <f>IF(Append1[[#This Row],[churn]]="yes", 1,0)</f>
        <v>0</v>
      </c>
      <c r="Z3481" t="str">
        <f>IF(Append1[[#This Row],[total_eve_charge]]&lt;=15,"Low",
IF(Append1[[#This Row],[total_eve_charge]]&lt;=19,"Medium","High"))</f>
        <v>High</v>
      </c>
      <c r="AA3481" s="1" t="str">
        <f>IF(Append1[[#This Row],[total_day_charge]]&gt;30,"Heavy User",
IF(Append1[[#This Row],[total_eve_charge]]&gt;20,"Evening User",
IF(Append1[[#This Row],[total_night_charge]]&gt;10,"Night User","Low User")))</f>
        <v>Heavy User</v>
      </c>
    </row>
    <row r="3482" spans="1:27" hidden="1" x14ac:dyDescent="0.3">
      <c r="A3482">
        <v>2731</v>
      </c>
      <c r="B3482" s="1" t="s">
        <v>49</v>
      </c>
      <c r="C3482">
        <v>88</v>
      </c>
      <c r="D3482" s="1" t="s">
        <v>32</v>
      </c>
      <c r="E3482" s="1">
        <v>0</v>
      </c>
      <c r="F3482" s="1" t="s">
        <v>23</v>
      </c>
      <c r="G3482">
        <v>0</v>
      </c>
      <c r="H3482" t="str">
        <f>IF(Append1[[#This Row],[number_vmail_messages]]&lt;=10, "Low",
IF(Append1[[#This Row],[number_vmail_messages]]&lt;=25, "Medium", "High"))</f>
        <v>Low</v>
      </c>
      <c r="I3482">
        <v>153.5</v>
      </c>
      <c r="J3482">
        <v>94</v>
      </c>
      <c r="K3482">
        <v>26.1</v>
      </c>
      <c r="L3482">
        <v>251.7</v>
      </c>
      <c r="M3482">
        <v>118</v>
      </c>
      <c r="N3482">
        <v>21.39</v>
      </c>
      <c r="O3482">
        <v>182.2</v>
      </c>
      <c r="P3482">
        <v>99</v>
      </c>
      <c r="Q3482">
        <v>8.1999999999999993</v>
      </c>
      <c r="R3482">
        <v>8.5</v>
      </c>
      <c r="S3482">
        <v>6</v>
      </c>
      <c r="T3482">
        <v>2.2999999999999998</v>
      </c>
      <c r="U3482" t="str">
        <f>IF(Append1[[#This Row],[total_intl_charge]] &lt;= MEDIAN(Append1[total_intl_charge]), "Low", "High")</f>
        <v>Low</v>
      </c>
      <c r="V3482">
        <v>1</v>
      </c>
      <c r="W3482" t="s">
        <v>23</v>
      </c>
      <c r="X3482" s="1" t="s">
        <v>23</v>
      </c>
      <c r="Y3482">
        <f>IF(Append1[[#This Row],[churn]]="yes", 1,0)</f>
        <v>0</v>
      </c>
      <c r="Z3482" t="str">
        <f>IF(Append1[[#This Row],[total_eve_charge]]&lt;=15,"Low",
IF(Append1[[#This Row],[total_eve_charge]]&lt;=19,"Medium","High"))</f>
        <v>High</v>
      </c>
      <c r="AA3482" s="1" t="str">
        <f>IF(Append1[[#This Row],[total_day_charge]]&gt;30,"Heavy User",
IF(Append1[[#This Row],[total_eve_charge]]&gt;20,"Evening User",
IF(Append1[[#This Row],[total_night_charge]]&gt;10,"Night User","Low User")))</f>
        <v>Evening User</v>
      </c>
    </row>
    <row r="3483" spans="1:27" x14ac:dyDescent="0.3">
      <c r="A3483">
        <v>2732</v>
      </c>
      <c r="B3483" s="1" t="s">
        <v>48</v>
      </c>
      <c r="C3483">
        <v>61</v>
      </c>
      <c r="D3483" s="1" t="s">
        <v>22</v>
      </c>
      <c r="E3483" s="1">
        <v>1</v>
      </c>
      <c r="F3483" s="1" t="s">
        <v>24</v>
      </c>
      <c r="G3483">
        <v>29</v>
      </c>
      <c r="H3483" t="str">
        <f>IF(Append1[[#This Row],[number_vmail_messages]]&lt;=10, "Low",
IF(Append1[[#This Row],[number_vmail_messages]]&lt;=25, "Medium", "High"))</f>
        <v>High</v>
      </c>
      <c r="I3483">
        <v>128.19999999999999</v>
      </c>
      <c r="J3483">
        <v>119</v>
      </c>
      <c r="K3483">
        <v>21.79</v>
      </c>
      <c r="L3483">
        <v>171.7</v>
      </c>
      <c r="M3483">
        <v>83</v>
      </c>
      <c r="N3483">
        <v>14.59</v>
      </c>
      <c r="O3483">
        <v>250.9</v>
      </c>
      <c r="P3483">
        <v>114</v>
      </c>
      <c r="Q3483">
        <v>11.29</v>
      </c>
      <c r="R3483">
        <v>11.7</v>
      </c>
      <c r="S3483">
        <v>6</v>
      </c>
      <c r="T3483">
        <v>3.16</v>
      </c>
      <c r="U3483" t="str">
        <f>IF(Append1[[#This Row],[total_intl_charge]] &lt;= MEDIAN(Append1[total_intl_charge]), "Low", "High")</f>
        <v>High</v>
      </c>
      <c r="V3483">
        <v>3</v>
      </c>
      <c r="W3483" t="s">
        <v>23</v>
      </c>
      <c r="X3483" s="1" t="s">
        <v>24</v>
      </c>
      <c r="Y3483">
        <f>IF(Append1[[#This Row],[churn]]="yes", 1,0)</f>
        <v>0</v>
      </c>
      <c r="Z3483" t="str">
        <f>IF(Append1[[#This Row],[total_eve_charge]]&lt;=15,"Low",
IF(Append1[[#This Row],[total_eve_charge]]&lt;=19,"Medium","High"))</f>
        <v>Low</v>
      </c>
      <c r="AA3483" s="1" t="str">
        <f>IF(Append1[[#This Row],[total_day_charge]]&gt;30,"Heavy User",
IF(Append1[[#This Row],[total_eve_charge]]&gt;20,"Evening User",
IF(Append1[[#This Row],[total_night_charge]]&gt;10,"Night User","Low User")))</f>
        <v>Night User</v>
      </c>
    </row>
    <row r="3484" spans="1:27" hidden="1" x14ac:dyDescent="0.3">
      <c r="A3484">
        <v>2733</v>
      </c>
      <c r="B3484" s="1" t="s">
        <v>72</v>
      </c>
      <c r="C3484">
        <v>110</v>
      </c>
      <c r="D3484" s="1" t="s">
        <v>32</v>
      </c>
      <c r="E3484" s="1">
        <v>0</v>
      </c>
      <c r="F3484" s="1" t="s">
        <v>23</v>
      </c>
      <c r="G3484">
        <v>0</v>
      </c>
      <c r="H3484" t="str">
        <f>IF(Append1[[#This Row],[number_vmail_messages]]&lt;=10, "Low",
IF(Append1[[#This Row],[number_vmail_messages]]&lt;=25, "Medium", "High"))</f>
        <v>Low</v>
      </c>
      <c r="I3484">
        <v>159.5</v>
      </c>
      <c r="J3484">
        <v>145</v>
      </c>
      <c r="K3484">
        <v>27.12</v>
      </c>
      <c r="L3484">
        <v>202.3</v>
      </c>
      <c r="M3484">
        <v>101</v>
      </c>
      <c r="N3484">
        <v>17.2</v>
      </c>
      <c r="O3484">
        <v>256</v>
      </c>
      <c r="P3484">
        <v>96</v>
      </c>
      <c r="Q3484">
        <v>11.52</v>
      </c>
      <c r="R3484">
        <v>16.7</v>
      </c>
      <c r="S3484">
        <v>2</v>
      </c>
      <c r="T3484">
        <v>4.51</v>
      </c>
      <c r="U3484" t="str">
        <f>IF(Append1[[#This Row],[total_intl_charge]] &lt;= MEDIAN(Append1[total_intl_charge]), "Low", "High")</f>
        <v>High</v>
      </c>
      <c r="V3484">
        <v>2</v>
      </c>
      <c r="W3484" t="s">
        <v>23</v>
      </c>
      <c r="X3484" s="1" t="s">
        <v>23</v>
      </c>
      <c r="Y3484">
        <f>IF(Append1[[#This Row],[churn]]="yes", 1,0)</f>
        <v>0</v>
      </c>
      <c r="Z3484" t="str">
        <f>IF(Append1[[#This Row],[total_eve_charge]]&lt;=15,"Low",
IF(Append1[[#This Row],[total_eve_charge]]&lt;=19,"Medium","High"))</f>
        <v>Medium</v>
      </c>
      <c r="AA3484" s="1" t="str">
        <f>IF(Append1[[#This Row],[total_day_charge]]&gt;30,"Heavy User",
IF(Append1[[#This Row],[total_eve_charge]]&gt;20,"Evening User",
IF(Append1[[#This Row],[total_night_charge]]&gt;10,"Night User","Low User")))</f>
        <v>Night User</v>
      </c>
    </row>
    <row r="3485" spans="1:27" hidden="1" x14ac:dyDescent="0.3">
      <c r="A3485">
        <v>2734</v>
      </c>
      <c r="B3485" s="1" t="s">
        <v>57</v>
      </c>
      <c r="C3485">
        <v>115</v>
      </c>
      <c r="D3485" s="1" t="s">
        <v>22</v>
      </c>
      <c r="E3485" s="1">
        <v>0</v>
      </c>
      <c r="F3485" s="1" t="s">
        <v>23</v>
      </c>
      <c r="G3485">
        <v>0</v>
      </c>
      <c r="H3485" t="str">
        <f>IF(Append1[[#This Row],[number_vmail_messages]]&lt;=10, "Low",
IF(Append1[[#This Row],[number_vmail_messages]]&lt;=25, "Medium", "High"))</f>
        <v>Low</v>
      </c>
      <c r="I3485">
        <v>226.4</v>
      </c>
      <c r="J3485">
        <v>101</v>
      </c>
      <c r="K3485">
        <v>38.49</v>
      </c>
      <c r="L3485">
        <v>276.8</v>
      </c>
      <c r="M3485">
        <v>60</v>
      </c>
      <c r="N3485">
        <v>23.53</v>
      </c>
      <c r="O3485">
        <v>213.4</v>
      </c>
      <c r="P3485">
        <v>82</v>
      </c>
      <c r="Q3485">
        <v>9.6</v>
      </c>
      <c r="R3485">
        <v>12.3</v>
      </c>
      <c r="S3485">
        <v>4</v>
      </c>
      <c r="T3485">
        <v>3.32</v>
      </c>
      <c r="U3485" t="str">
        <f>IF(Append1[[#This Row],[total_intl_charge]] &lt;= MEDIAN(Append1[total_intl_charge]), "Low", "High")</f>
        <v>High</v>
      </c>
      <c r="V3485">
        <v>3</v>
      </c>
      <c r="W3485" t="s">
        <v>24</v>
      </c>
      <c r="X3485" s="1" t="s">
        <v>23</v>
      </c>
      <c r="Y3485">
        <f>IF(Append1[[#This Row],[churn]]="yes", 1,0)</f>
        <v>1</v>
      </c>
      <c r="Z3485" t="str">
        <f>IF(Append1[[#This Row],[total_eve_charge]]&lt;=15,"Low",
IF(Append1[[#This Row],[total_eve_charge]]&lt;=19,"Medium","High"))</f>
        <v>High</v>
      </c>
      <c r="AA3485" s="1" t="str">
        <f>IF(Append1[[#This Row],[total_day_charge]]&gt;30,"Heavy User",
IF(Append1[[#This Row],[total_eve_charge]]&gt;20,"Evening User",
IF(Append1[[#This Row],[total_night_charge]]&gt;10,"Night User","Low User")))</f>
        <v>Heavy User</v>
      </c>
    </row>
    <row r="3486" spans="1:27" hidden="1" x14ac:dyDescent="0.3">
      <c r="A3486">
        <v>2735</v>
      </c>
      <c r="B3486" s="1" t="s">
        <v>68</v>
      </c>
      <c r="C3486">
        <v>33</v>
      </c>
      <c r="D3486" s="1" t="s">
        <v>32</v>
      </c>
      <c r="E3486" s="1">
        <v>0</v>
      </c>
      <c r="F3486" s="1" t="s">
        <v>23</v>
      </c>
      <c r="G3486">
        <v>0</v>
      </c>
      <c r="H3486" t="str">
        <f>IF(Append1[[#This Row],[number_vmail_messages]]&lt;=10, "Low",
IF(Append1[[#This Row],[number_vmail_messages]]&lt;=25, "Medium", "High"))</f>
        <v>Low</v>
      </c>
      <c r="I3486">
        <v>251.9</v>
      </c>
      <c r="J3486">
        <v>81</v>
      </c>
      <c r="K3486">
        <v>42.82</v>
      </c>
      <c r="L3486">
        <v>194.6</v>
      </c>
      <c r="M3486">
        <v>96</v>
      </c>
      <c r="N3486">
        <v>16.54</v>
      </c>
      <c r="O3486">
        <v>211.2</v>
      </c>
      <c r="P3486">
        <v>87</v>
      </c>
      <c r="Q3486">
        <v>9.5</v>
      </c>
      <c r="R3486">
        <v>8.4</v>
      </c>
      <c r="S3486">
        <v>3</v>
      </c>
      <c r="T3486">
        <v>2.27</v>
      </c>
      <c r="U3486" t="str">
        <f>IF(Append1[[#This Row],[total_intl_charge]] &lt;= MEDIAN(Append1[total_intl_charge]), "Low", "High")</f>
        <v>Low</v>
      </c>
      <c r="V3486">
        <v>2</v>
      </c>
      <c r="W3486" t="s">
        <v>23</v>
      </c>
      <c r="X3486" s="1" t="s">
        <v>23</v>
      </c>
      <c r="Y3486">
        <f>IF(Append1[[#This Row],[churn]]="yes", 1,0)</f>
        <v>0</v>
      </c>
      <c r="Z3486" t="str">
        <f>IF(Append1[[#This Row],[total_eve_charge]]&lt;=15,"Low",
IF(Append1[[#This Row],[total_eve_charge]]&lt;=19,"Medium","High"))</f>
        <v>Medium</v>
      </c>
      <c r="AA3486" s="1" t="str">
        <f>IF(Append1[[#This Row],[total_day_charge]]&gt;30,"Heavy User",
IF(Append1[[#This Row],[total_eve_charge]]&gt;20,"Evening User",
IF(Append1[[#This Row],[total_night_charge]]&gt;10,"Night User","Low User")))</f>
        <v>Heavy User</v>
      </c>
    </row>
    <row r="3487" spans="1:27" hidden="1" x14ac:dyDescent="0.3">
      <c r="A3487">
        <v>2736</v>
      </c>
      <c r="B3487" s="1" t="s">
        <v>65</v>
      </c>
      <c r="C3487">
        <v>100</v>
      </c>
      <c r="D3487" s="1" t="s">
        <v>26</v>
      </c>
      <c r="E3487" s="1">
        <v>0</v>
      </c>
      <c r="F3487" s="1" t="s">
        <v>23</v>
      </c>
      <c r="G3487">
        <v>0</v>
      </c>
      <c r="H3487" t="str">
        <f>IF(Append1[[#This Row],[number_vmail_messages]]&lt;=10, "Low",
IF(Append1[[#This Row],[number_vmail_messages]]&lt;=25, "Medium", "High"))</f>
        <v>Low</v>
      </c>
      <c r="I3487">
        <v>264.5</v>
      </c>
      <c r="J3487">
        <v>117</v>
      </c>
      <c r="K3487">
        <v>44.97</v>
      </c>
      <c r="L3487">
        <v>194</v>
      </c>
      <c r="M3487">
        <v>111</v>
      </c>
      <c r="N3487">
        <v>16.489999999999998</v>
      </c>
      <c r="O3487">
        <v>262.7</v>
      </c>
      <c r="P3487">
        <v>111</v>
      </c>
      <c r="Q3487">
        <v>11.82</v>
      </c>
      <c r="R3487">
        <v>7.5</v>
      </c>
      <c r="S3487">
        <v>4</v>
      </c>
      <c r="T3487">
        <v>2.0299999999999998</v>
      </c>
      <c r="U3487" t="str">
        <f>IF(Append1[[#This Row],[total_intl_charge]] &lt;= MEDIAN(Append1[total_intl_charge]), "Low", "High")</f>
        <v>Low</v>
      </c>
      <c r="V3487">
        <v>2</v>
      </c>
      <c r="W3487" t="s">
        <v>24</v>
      </c>
      <c r="X3487" s="1" t="s">
        <v>23</v>
      </c>
      <c r="Y3487">
        <f>IF(Append1[[#This Row],[churn]]="yes", 1,0)</f>
        <v>1</v>
      </c>
      <c r="Z3487" t="str">
        <f>IF(Append1[[#This Row],[total_eve_charge]]&lt;=15,"Low",
IF(Append1[[#This Row],[total_eve_charge]]&lt;=19,"Medium","High"))</f>
        <v>Medium</v>
      </c>
      <c r="AA3487" s="1" t="str">
        <f>IF(Append1[[#This Row],[total_day_charge]]&gt;30,"Heavy User",
IF(Append1[[#This Row],[total_eve_charge]]&gt;20,"Evening User",
IF(Append1[[#This Row],[total_night_charge]]&gt;10,"Night User","Low User")))</f>
        <v>Heavy User</v>
      </c>
    </row>
    <row r="3488" spans="1:27" hidden="1" x14ac:dyDescent="0.3">
      <c r="A3488">
        <v>2737</v>
      </c>
      <c r="B3488" s="1" t="s">
        <v>44</v>
      </c>
      <c r="C3488">
        <v>209</v>
      </c>
      <c r="D3488" s="1" t="s">
        <v>22</v>
      </c>
      <c r="E3488" s="1">
        <v>0</v>
      </c>
      <c r="F3488" s="1" t="s">
        <v>23</v>
      </c>
      <c r="G3488">
        <v>0</v>
      </c>
      <c r="H3488" t="str">
        <f>IF(Append1[[#This Row],[number_vmail_messages]]&lt;=10, "Low",
IF(Append1[[#This Row],[number_vmail_messages]]&lt;=25, "Medium", "High"))</f>
        <v>Low</v>
      </c>
      <c r="I3488">
        <v>153.69999999999999</v>
      </c>
      <c r="J3488">
        <v>105</v>
      </c>
      <c r="K3488">
        <v>26.13</v>
      </c>
      <c r="L3488">
        <v>188.6</v>
      </c>
      <c r="M3488">
        <v>87</v>
      </c>
      <c r="N3488">
        <v>16.03</v>
      </c>
      <c r="O3488">
        <v>200.8</v>
      </c>
      <c r="P3488">
        <v>95</v>
      </c>
      <c r="Q3488">
        <v>9.0399999999999991</v>
      </c>
      <c r="R3488">
        <v>10.7</v>
      </c>
      <c r="S3488">
        <v>2</v>
      </c>
      <c r="T3488">
        <v>2.89</v>
      </c>
      <c r="U3488" t="str">
        <f>IF(Append1[[#This Row],[total_intl_charge]] &lt;= MEDIAN(Append1[total_intl_charge]), "Low", "High")</f>
        <v>High</v>
      </c>
      <c r="V3488">
        <v>0</v>
      </c>
      <c r="W3488" t="s">
        <v>23</v>
      </c>
      <c r="X3488" s="1" t="s">
        <v>23</v>
      </c>
      <c r="Y3488">
        <f>IF(Append1[[#This Row],[churn]]="yes", 1,0)</f>
        <v>0</v>
      </c>
      <c r="Z3488" t="str">
        <f>IF(Append1[[#This Row],[total_eve_charge]]&lt;=15,"Low",
IF(Append1[[#This Row],[total_eve_charge]]&lt;=19,"Medium","High"))</f>
        <v>Medium</v>
      </c>
      <c r="AA3488" s="1" t="str">
        <f>IF(Append1[[#This Row],[total_day_charge]]&gt;30,"Heavy User",
IF(Append1[[#This Row],[total_eve_charge]]&gt;20,"Evening User",
IF(Append1[[#This Row],[total_night_charge]]&gt;10,"Night User","Low User")))</f>
        <v>Low User</v>
      </c>
    </row>
    <row r="3489" spans="1:27" hidden="1" x14ac:dyDescent="0.3">
      <c r="A3489">
        <v>2738</v>
      </c>
      <c r="B3489" s="1" t="s">
        <v>64</v>
      </c>
      <c r="C3489">
        <v>27</v>
      </c>
      <c r="D3489" s="1" t="s">
        <v>26</v>
      </c>
      <c r="E3489" s="1">
        <v>0</v>
      </c>
      <c r="F3489" s="1" t="s">
        <v>23</v>
      </c>
      <c r="G3489">
        <v>0</v>
      </c>
      <c r="H3489" t="str">
        <f>IF(Append1[[#This Row],[number_vmail_messages]]&lt;=10, "Low",
IF(Append1[[#This Row],[number_vmail_messages]]&lt;=25, "Medium", "High"))</f>
        <v>Low</v>
      </c>
      <c r="I3489">
        <v>232.1</v>
      </c>
      <c r="J3489">
        <v>81</v>
      </c>
      <c r="K3489">
        <v>39.46</v>
      </c>
      <c r="L3489">
        <v>210.8</v>
      </c>
      <c r="M3489">
        <v>101</v>
      </c>
      <c r="N3489">
        <v>17.920000000000002</v>
      </c>
      <c r="O3489">
        <v>165.4</v>
      </c>
      <c r="P3489">
        <v>87</v>
      </c>
      <c r="Q3489">
        <v>7.44</v>
      </c>
      <c r="R3489">
        <v>15</v>
      </c>
      <c r="S3489">
        <v>6</v>
      </c>
      <c r="T3489">
        <v>4.05</v>
      </c>
      <c r="U3489" t="str">
        <f>IF(Append1[[#This Row],[total_intl_charge]] &lt;= MEDIAN(Append1[total_intl_charge]), "Low", "High")</f>
        <v>High</v>
      </c>
      <c r="V3489">
        <v>5</v>
      </c>
      <c r="W3489" t="s">
        <v>23</v>
      </c>
      <c r="X3489" s="1" t="s">
        <v>23</v>
      </c>
      <c r="Y3489">
        <f>IF(Append1[[#This Row],[churn]]="yes", 1,0)</f>
        <v>0</v>
      </c>
      <c r="Z3489" t="str">
        <f>IF(Append1[[#This Row],[total_eve_charge]]&lt;=15,"Low",
IF(Append1[[#This Row],[total_eve_charge]]&lt;=19,"Medium","High"))</f>
        <v>Medium</v>
      </c>
      <c r="AA3489" s="1" t="str">
        <f>IF(Append1[[#This Row],[total_day_charge]]&gt;30,"Heavy User",
IF(Append1[[#This Row],[total_eve_charge]]&gt;20,"Evening User",
IF(Append1[[#This Row],[total_night_charge]]&gt;10,"Night User","Low User")))</f>
        <v>Heavy User</v>
      </c>
    </row>
    <row r="3490" spans="1:27" hidden="1" x14ac:dyDescent="0.3">
      <c r="A3490">
        <v>2739</v>
      </c>
      <c r="B3490" s="1" t="s">
        <v>30</v>
      </c>
      <c r="C3490">
        <v>117</v>
      </c>
      <c r="D3490" s="1" t="s">
        <v>22</v>
      </c>
      <c r="E3490" s="1">
        <v>0</v>
      </c>
      <c r="F3490" s="1" t="s">
        <v>23</v>
      </c>
      <c r="G3490">
        <v>0</v>
      </c>
      <c r="H3490" t="str">
        <f>IF(Append1[[#This Row],[number_vmail_messages]]&lt;=10, "Low",
IF(Append1[[#This Row],[number_vmail_messages]]&lt;=25, "Medium", "High"))</f>
        <v>Low</v>
      </c>
      <c r="I3490">
        <v>201.9</v>
      </c>
      <c r="J3490">
        <v>86</v>
      </c>
      <c r="K3490">
        <v>34.32</v>
      </c>
      <c r="L3490">
        <v>212.3</v>
      </c>
      <c r="M3490">
        <v>96</v>
      </c>
      <c r="N3490">
        <v>18.05</v>
      </c>
      <c r="O3490">
        <v>176.9</v>
      </c>
      <c r="P3490">
        <v>98</v>
      </c>
      <c r="Q3490">
        <v>7.96</v>
      </c>
      <c r="R3490">
        <v>7.8</v>
      </c>
      <c r="S3490">
        <v>10</v>
      </c>
      <c r="T3490">
        <v>2.11</v>
      </c>
      <c r="U3490" t="str">
        <f>IF(Append1[[#This Row],[total_intl_charge]] &lt;= MEDIAN(Append1[total_intl_charge]), "Low", "High")</f>
        <v>Low</v>
      </c>
      <c r="V3490">
        <v>1</v>
      </c>
      <c r="W3490" t="s">
        <v>23</v>
      </c>
      <c r="X3490" s="1" t="s">
        <v>23</v>
      </c>
      <c r="Y3490">
        <f>IF(Append1[[#This Row],[churn]]="yes", 1,0)</f>
        <v>0</v>
      </c>
      <c r="Z3490" t="str">
        <f>IF(Append1[[#This Row],[total_eve_charge]]&lt;=15,"Low",
IF(Append1[[#This Row],[total_eve_charge]]&lt;=19,"Medium","High"))</f>
        <v>Medium</v>
      </c>
      <c r="AA3490" s="1" t="str">
        <f>IF(Append1[[#This Row],[total_day_charge]]&gt;30,"Heavy User",
IF(Append1[[#This Row],[total_eve_charge]]&gt;20,"Evening User",
IF(Append1[[#This Row],[total_night_charge]]&gt;10,"Night User","Low User")))</f>
        <v>Heavy User</v>
      </c>
    </row>
    <row r="3491" spans="1:27" hidden="1" x14ac:dyDescent="0.3">
      <c r="A3491">
        <v>2740</v>
      </c>
      <c r="B3491" s="1" t="s">
        <v>42</v>
      </c>
      <c r="C3491">
        <v>87</v>
      </c>
      <c r="D3491" s="1" t="s">
        <v>32</v>
      </c>
      <c r="E3491" s="1">
        <v>0</v>
      </c>
      <c r="F3491" s="1" t="s">
        <v>23</v>
      </c>
      <c r="G3491">
        <v>0</v>
      </c>
      <c r="H3491" t="str">
        <f>IF(Append1[[#This Row],[number_vmail_messages]]&lt;=10, "Low",
IF(Append1[[#This Row],[number_vmail_messages]]&lt;=25, "Medium", "High"))</f>
        <v>Low</v>
      </c>
      <c r="I3491">
        <v>186.9</v>
      </c>
      <c r="J3491">
        <v>79</v>
      </c>
      <c r="K3491">
        <v>31.77</v>
      </c>
      <c r="L3491">
        <v>182.6</v>
      </c>
      <c r="M3491">
        <v>105</v>
      </c>
      <c r="N3491">
        <v>15.52</v>
      </c>
      <c r="O3491">
        <v>143.1</v>
      </c>
      <c r="P3491">
        <v>90</v>
      </c>
      <c r="Q3491">
        <v>6.44</v>
      </c>
      <c r="R3491">
        <v>4.2</v>
      </c>
      <c r="S3491">
        <v>14</v>
      </c>
      <c r="T3491">
        <v>1.1299999999999999</v>
      </c>
      <c r="U3491" t="str">
        <f>IF(Append1[[#This Row],[total_intl_charge]] &lt;= MEDIAN(Append1[total_intl_charge]), "Low", "High")</f>
        <v>Low</v>
      </c>
      <c r="V3491">
        <v>1</v>
      </c>
      <c r="W3491" t="s">
        <v>23</v>
      </c>
      <c r="X3491" s="1" t="s">
        <v>23</v>
      </c>
      <c r="Y3491">
        <f>IF(Append1[[#This Row],[churn]]="yes", 1,0)</f>
        <v>0</v>
      </c>
      <c r="Z3491" t="str">
        <f>IF(Append1[[#This Row],[total_eve_charge]]&lt;=15,"Low",
IF(Append1[[#This Row],[total_eve_charge]]&lt;=19,"Medium","High"))</f>
        <v>Medium</v>
      </c>
      <c r="AA3491" s="1" t="str">
        <f>IF(Append1[[#This Row],[total_day_charge]]&gt;30,"Heavy User",
IF(Append1[[#This Row],[total_eve_charge]]&gt;20,"Evening User",
IF(Append1[[#This Row],[total_night_charge]]&gt;10,"Night User","Low User")))</f>
        <v>Heavy User</v>
      </c>
    </row>
    <row r="3492" spans="1:27" x14ac:dyDescent="0.3">
      <c r="A3492">
        <v>2741</v>
      </c>
      <c r="B3492" s="1" t="s">
        <v>60</v>
      </c>
      <c r="C3492">
        <v>129</v>
      </c>
      <c r="D3492" s="1" t="s">
        <v>26</v>
      </c>
      <c r="E3492" s="1">
        <v>0</v>
      </c>
      <c r="F3492" s="1" t="s">
        <v>24</v>
      </c>
      <c r="G3492">
        <v>27</v>
      </c>
      <c r="H3492" t="str">
        <f>IF(Append1[[#This Row],[number_vmail_messages]]&lt;=10, "Low",
IF(Append1[[#This Row],[number_vmail_messages]]&lt;=25, "Medium", "High"))</f>
        <v>High</v>
      </c>
      <c r="I3492">
        <v>196.6</v>
      </c>
      <c r="J3492">
        <v>89</v>
      </c>
      <c r="K3492">
        <v>33.42</v>
      </c>
      <c r="L3492">
        <v>180.6</v>
      </c>
      <c r="M3492">
        <v>95</v>
      </c>
      <c r="N3492">
        <v>15.35</v>
      </c>
      <c r="O3492">
        <v>245</v>
      </c>
      <c r="P3492">
        <v>83</v>
      </c>
      <c r="Q3492">
        <v>11.03</v>
      </c>
      <c r="R3492">
        <v>6.6</v>
      </c>
      <c r="S3492">
        <v>5</v>
      </c>
      <c r="T3492">
        <v>1.78</v>
      </c>
      <c r="U3492" t="str">
        <f>IF(Append1[[#This Row],[total_intl_charge]] &lt;= MEDIAN(Append1[total_intl_charge]), "Low", "High")</f>
        <v>Low</v>
      </c>
      <c r="V3492">
        <v>1</v>
      </c>
      <c r="W3492" t="s">
        <v>23</v>
      </c>
      <c r="X3492" s="1" t="s">
        <v>23</v>
      </c>
      <c r="Y3492">
        <f>IF(Append1[[#This Row],[churn]]="yes", 1,0)</f>
        <v>0</v>
      </c>
      <c r="Z3492" t="str">
        <f>IF(Append1[[#This Row],[total_eve_charge]]&lt;=15,"Low",
IF(Append1[[#This Row],[total_eve_charge]]&lt;=19,"Medium","High"))</f>
        <v>Medium</v>
      </c>
      <c r="AA3492" s="1" t="str">
        <f>IF(Append1[[#This Row],[total_day_charge]]&gt;30,"Heavy User",
IF(Append1[[#This Row],[total_eve_charge]]&gt;20,"Evening User",
IF(Append1[[#This Row],[total_night_charge]]&gt;10,"Night User","Low User")))</f>
        <v>Heavy User</v>
      </c>
    </row>
    <row r="3493" spans="1:27" hidden="1" x14ac:dyDescent="0.3">
      <c r="A3493">
        <v>2742</v>
      </c>
      <c r="B3493" s="1" t="s">
        <v>37</v>
      </c>
      <c r="C3493">
        <v>142</v>
      </c>
      <c r="D3493" s="1" t="s">
        <v>26</v>
      </c>
      <c r="E3493" s="1">
        <v>0</v>
      </c>
      <c r="F3493" s="1" t="s">
        <v>23</v>
      </c>
      <c r="G3493">
        <v>0</v>
      </c>
      <c r="H3493" t="str">
        <f>IF(Append1[[#This Row],[number_vmail_messages]]&lt;=10, "Low",
IF(Append1[[#This Row],[number_vmail_messages]]&lt;=25, "Medium", "High"))</f>
        <v>Low</v>
      </c>
      <c r="I3493">
        <v>232.1</v>
      </c>
      <c r="J3493">
        <v>102</v>
      </c>
      <c r="K3493">
        <v>39.46</v>
      </c>
      <c r="L3493">
        <v>168.2</v>
      </c>
      <c r="M3493">
        <v>110</v>
      </c>
      <c r="N3493">
        <v>14.3</v>
      </c>
      <c r="O3493">
        <v>197.3</v>
      </c>
      <c r="P3493">
        <v>120</v>
      </c>
      <c r="Q3493">
        <v>8.8800000000000008</v>
      </c>
      <c r="R3493">
        <v>9.9</v>
      </c>
      <c r="S3493">
        <v>3</v>
      </c>
      <c r="T3493">
        <v>2.67</v>
      </c>
      <c r="U3493" t="str">
        <f>IF(Append1[[#This Row],[total_intl_charge]] &lt;= MEDIAN(Append1[total_intl_charge]), "Low", "High")</f>
        <v>Low</v>
      </c>
      <c r="V3493">
        <v>1</v>
      </c>
      <c r="W3493" t="s">
        <v>23</v>
      </c>
      <c r="X3493" s="1" t="s">
        <v>23</v>
      </c>
      <c r="Y3493">
        <f>IF(Append1[[#This Row],[churn]]="yes", 1,0)</f>
        <v>0</v>
      </c>
      <c r="Z3493" t="str">
        <f>IF(Append1[[#This Row],[total_eve_charge]]&lt;=15,"Low",
IF(Append1[[#This Row],[total_eve_charge]]&lt;=19,"Medium","High"))</f>
        <v>Low</v>
      </c>
      <c r="AA3493" s="1" t="str">
        <f>IF(Append1[[#This Row],[total_day_charge]]&gt;30,"Heavy User",
IF(Append1[[#This Row],[total_eve_charge]]&gt;20,"Evening User",
IF(Append1[[#This Row],[total_night_charge]]&gt;10,"Night User","Low User")))</f>
        <v>Heavy User</v>
      </c>
    </row>
    <row r="3494" spans="1:27" hidden="1" x14ac:dyDescent="0.3">
      <c r="A3494">
        <v>2743</v>
      </c>
      <c r="B3494" s="1" t="s">
        <v>50</v>
      </c>
      <c r="C3494">
        <v>112</v>
      </c>
      <c r="D3494" s="1" t="s">
        <v>22</v>
      </c>
      <c r="E3494" s="1">
        <v>0</v>
      </c>
      <c r="F3494" s="1" t="s">
        <v>23</v>
      </c>
      <c r="G3494">
        <v>0</v>
      </c>
      <c r="H3494" t="str">
        <f>IF(Append1[[#This Row],[number_vmail_messages]]&lt;=10, "Low",
IF(Append1[[#This Row],[number_vmail_messages]]&lt;=25, "Medium", "High"))</f>
        <v>Low</v>
      </c>
      <c r="I3494">
        <v>166</v>
      </c>
      <c r="J3494">
        <v>79</v>
      </c>
      <c r="K3494">
        <v>28.22</v>
      </c>
      <c r="L3494">
        <v>74.599999999999994</v>
      </c>
      <c r="M3494">
        <v>100</v>
      </c>
      <c r="N3494">
        <v>6.34</v>
      </c>
      <c r="O3494">
        <v>247.9</v>
      </c>
      <c r="P3494">
        <v>74</v>
      </c>
      <c r="Q3494">
        <v>11.16</v>
      </c>
      <c r="R3494">
        <v>6.3</v>
      </c>
      <c r="S3494">
        <v>7</v>
      </c>
      <c r="T3494">
        <v>1.7</v>
      </c>
      <c r="U3494" t="str">
        <f>IF(Append1[[#This Row],[total_intl_charge]] &lt;= MEDIAN(Append1[total_intl_charge]), "Low", "High")</f>
        <v>Low</v>
      </c>
      <c r="V3494">
        <v>0</v>
      </c>
      <c r="W3494" t="s">
        <v>23</v>
      </c>
      <c r="X3494" s="1" t="s">
        <v>23</v>
      </c>
      <c r="Y3494">
        <f>IF(Append1[[#This Row],[churn]]="yes", 1,0)</f>
        <v>0</v>
      </c>
      <c r="Z3494" t="str">
        <f>IF(Append1[[#This Row],[total_eve_charge]]&lt;=15,"Low",
IF(Append1[[#This Row],[total_eve_charge]]&lt;=19,"Medium","High"))</f>
        <v>Low</v>
      </c>
      <c r="AA3494" s="1" t="str">
        <f>IF(Append1[[#This Row],[total_day_charge]]&gt;30,"Heavy User",
IF(Append1[[#This Row],[total_eve_charge]]&gt;20,"Evening User",
IF(Append1[[#This Row],[total_night_charge]]&gt;10,"Night User","Low User")))</f>
        <v>Night User</v>
      </c>
    </row>
    <row r="3495" spans="1:27" x14ac:dyDescent="0.3">
      <c r="A3495">
        <v>2744</v>
      </c>
      <c r="B3495" s="1" t="s">
        <v>51</v>
      </c>
      <c r="C3495">
        <v>75</v>
      </c>
      <c r="D3495" s="1" t="s">
        <v>26</v>
      </c>
      <c r="E3495" s="1">
        <v>0</v>
      </c>
      <c r="F3495" s="1" t="s">
        <v>24</v>
      </c>
      <c r="G3495">
        <v>28</v>
      </c>
      <c r="H3495" t="str">
        <f>IF(Append1[[#This Row],[number_vmail_messages]]&lt;=10, "Low",
IF(Append1[[#This Row],[number_vmail_messages]]&lt;=25, "Medium", "High"))</f>
        <v>High</v>
      </c>
      <c r="I3495">
        <v>200.6</v>
      </c>
      <c r="J3495">
        <v>96</v>
      </c>
      <c r="K3495">
        <v>34.1</v>
      </c>
      <c r="L3495">
        <v>164.1</v>
      </c>
      <c r="M3495">
        <v>111</v>
      </c>
      <c r="N3495">
        <v>13.95</v>
      </c>
      <c r="O3495">
        <v>169.6</v>
      </c>
      <c r="P3495">
        <v>153</v>
      </c>
      <c r="Q3495">
        <v>7.63</v>
      </c>
      <c r="R3495">
        <v>2.5</v>
      </c>
      <c r="S3495">
        <v>5</v>
      </c>
      <c r="T3495">
        <v>0.68</v>
      </c>
      <c r="U3495" t="str">
        <f>IF(Append1[[#This Row],[total_intl_charge]] &lt;= MEDIAN(Append1[total_intl_charge]), "Low", "High")</f>
        <v>Low</v>
      </c>
      <c r="V3495">
        <v>1</v>
      </c>
      <c r="W3495" t="s">
        <v>23</v>
      </c>
      <c r="X3495" s="1" t="s">
        <v>23</v>
      </c>
      <c r="Y3495">
        <f>IF(Append1[[#This Row],[churn]]="yes", 1,0)</f>
        <v>0</v>
      </c>
      <c r="Z3495" t="str">
        <f>IF(Append1[[#This Row],[total_eve_charge]]&lt;=15,"Low",
IF(Append1[[#This Row],[total_eve_charge]]&lt;=19,"Medium","High"))</f>
        <v>Low</v>
      </c>
      <c r="AA3495" s="1" t="str">
        <f>IF(Append1[[#This Row],[total_day_charge]]&gt;30,"Heavy User",
IF(Append1[[#This Row],[total_eve_charge]]&gt;20,"Evening User",
IF(Append1[[#This Row],[total_night_charge]]&gt;10,"Night User","Low User")))</f>
        <v>Heavy User</v>
      </c>
    </row>
    <row r="3496" spans="1:27" x14ac:dyDescent="0.3">
      <c r="A3496">
        <v>2745</v>
      </c>
      <c r="B3496" s="1" t="s">
        <v>54</v>
      </c>
      <c r="C3496">
        <v>97</v>
      </c>
      <c r="D3496" s="1" t="s">
        <v>32</v>
      </c>
      <c r="E3496" s="1">
        <v>0</v>
      </c>
      <c r="F3496" s="1" t="s">
        <v>24</v>
      </c>
      <c r="G3496">
        <v>25</v>
      </c>
      <c r="H3496" t="str">
        <f>IF(Append1[[#This Row],[number_vmail_messages]]&lt;=10, "Low",
IF(Append1[[#This Row],[number_vmail_messages]]&lt;=25, "Medium", "High"))</f>
        <v>Medium</v>
      </c>
      <c r="I3496">
        <v>141</v>
      </c>
      <c r="J3496">
        <v>101</v>
      </c>
      <c r="K3496">
        <v>23.97</v>
      </c>
      <c r="L3496">
        <v>212</v>
      </c>
      <c r="M3496">
        <v>85</v>
      </c>
      <c r="N3496">
        <v>18.02</v>
      </c>
      <c r="O3496">
        <v>175.2</v>
      </c>
      <c r="P3496">
        <v>138</v>
      </c>
      <c r="Q3496">
        <v>7.88</v>
      </c>
      <c r="R3496">
        <v>4.9000000000000004</v>
      </c>
      <c r="S3496">
        <v>2</v>
      </c>
      <c r="T3496">
        <v>1.32</v>
      </c>
      <c r="U3496" t="str">
        <f>IF(Append1[[#This Row],[total_intl_charge]] &lt;= MEDIAN(Append1[total_intl_charge]), "Low", "High")</f>
        <v>Low</v>
      </c>
      <c r="V3496">
        <v>3</v>
      </c>
      <c r="W3496" t="s">
        <v>23</v>
      </c>
      <c r="X3496" s="1" t="s">
        <v>23</v>
      </c>
      <c r="Y3496">
        <f>IF(Append1[[#This Row],[churn]]="yes", 1,0)</f>
        <v>0</v>
      </c>
      <c r="Z3496" t="str">
        <f>IF(Append1[[#This Row],[total_eve_charge]]&lt;=15,"Low",
IF(Append1[[#This Row],[total_eve_charge]]&lt;=19,"Medium","High"))</f>
        <v>Medium</v>
      </c>
      <c r="AA3496" s="1" t="str">
        <f>IF(Append1[[#This Row],[total_day_charge]]&gt;30,"Heavy User",
IF(Append1[[#This Row],[total_eve_charge]]&gt;20,"Evening User",
IF(Append1[[#This Row],[total_night_charge]]&gt;10,"Night User","Low User")))</f>
        <v>Low User</v>
      </c>
    </row>
    <row r="3497" spans="1:27" x14ac:dyDescent="0.3">
      <c r="A3497">
        <v>2746</v>
      </c>
      <c r="B3497" s="1" t="s">
        <v>41</v>
      </c>
      <c r="C3497">
        <v>121</v>
      </c>
      <c r="D3497" s="1" t="s">
        <v>32</v>
      </c>
      <c r="E3497" s="1">
        <v>0</v>
      </c>
      <c r="F3497" s="1" t="s">
        <v>24</v>
      </c>
      <c r="G3497">
        <v>34</v>
      </c>
      <c r="H3497" t="str">
        <f>IF(Append1[[#This Row],[number_vmail_messages]]&lt;=10, "Low",
IF(Append1[[#This Row],[number_vmail_messages]]&lt;=25, "Medium", "High"))</f>
        <v>High</v>
      </c>
      <c r="I3497">
        <v>245</v>
      </c>
      <c r="J3497">
        <v>95</v>
      </c>
      <c r="K3497">
        <v>41.65</v>
      </c>
      <c r="L3497">
        <v>216.9</v>
      </c>
      <c r="M3497">
        <v>66</v>
      </c>
      <c r="N3497">
        <v>18.440000000000001</v>
      </c>
      <c r="O3497">
        <v>112.4</v>
      </c>
      <c r="P3497">
        <v>125</v>
      </c>
      <c r="Q3497">
        <v>5.0599999999999996</v>
      </c>
      <c r="R3497">
        <v>7.5</v>
      </c>
      <c r="S3497">
        <v>8</v>
      </c>
      <c r="T3497">
        <v>2.0299999999999998</v>
      </c>
      <c r="U3497" t="str">
        <f>IF(Append1[[#This Row],[total_intl_charge]] &lt;= MEDIAN(Append1[total_intl_charge]), "Low", "High")</f>
        <v>Low</v>
      </c>
      <c r="V3497">
        <v>0</v>
      </c>
      <c r="W3497" t="s">
        <v>23</v>
      </c>
      <c r="X3497" s="1" t="s">
        <v>23</v>
      </c>
      <c r="Y3497">
        <f>IF(Append1[[#This Row],[churn]]="yes", 1,0)</f>
        <v>0</v>
      </c>
      <c r="Z3497" t="str">
        <f>IF(Append1[[#This Row],[total_eve_charge]]&lt;=15,"Low",
IF(Append1[[#This Row],[total_eve_charge]]&lt;=19,"Medium","High"))</f>
        <v>Medium</v>
      </c>
      <c r="AA3497" s="1" t="str">
        <f>IF(Append1[[#This Row],[total_day_charge]]&gt;30,"Heavy User",
IF(Append1[[#This Row],[total_eve_charge]]&gt;20,"Evening User",
IF(Append1[[#This Row],[total_night_charge]]&gt;10,"Night User","Low User")))</f>
        <v>Heavy User</v>
      </c>
    </row>
    <row r="3498" spans="1:27" hidden="1" x14ac:dyDescent="0.3">
      <c r="A3498">
        <v>2747</v>
      </c>
      <c r="B3498" s="1" t="s">
        <v>46</v>
      </c>
      <c r="C3498">
        <v>142</v>
      </c>
      <c r="D3498" s="1" t="s">
        <v>22</v>
      </c>
      <c r="E3498" s="1">
        <v>1</v>
      </c>
      <c r="F3498" s="1" t="s">
        <v>23</v>
      </c>
      <c r="G3498">
        <v>0</v>
      </c>
      <c r="H3498" t="str">
        <f>IF(Append1[[#This Row],[number_vmail_messages]]&lt;=10, "Low",
IF(Append1[[#This Row],[number_vmail_messages]]&lt;=25, "Medium", "High"))</f>
        <v>Low</v>
      </c>
      <c r="I3498">
        <v>140.80000000000001</v>
      </c>
      <c r="J3498">
        <v>140</v>
      </c>
      <c r="K3498">
        <v>23.94</v>
      </c>
      <c r="L3498">
        <v>228.6</v>
      </c>
      <c r="M3498">
        <v>119</v>
      </c>
      <c r="N3498">
        <v>19.43</v>
      </c>
      <c r="O3498">
        <v>152.9</v>
      </c>
      <c r="P3498">
        <v>88</v>
      </c>
      <c r="Q3498">
        <v>6.88</v>
      </c>
      <c r="R3498">
        <v>10.9</v>
      </c>
      <c r="S3498">
        <v>7</v>
      </c>
      <c r="T3498">
        <v>2.94</v>
      </c>
      <c r="U3498" t="str">
        <f>IF(Append1[[#This Row],[total_intl_charge]] &lt;= MEDIAN(Append1[total_intl_charge]), "Low", "High")</f>
        <v>High</v>
      </c>
      <c r="V3498">
        <v>1</v>
      </c>
      <c r="W3498" t="s">
        <v>23</v>
      </c>
      <c r="X3498" s="1" t="s">
        <v>24</v>
      </c>
      <c r="Y3498">
        <f>IF(Append1[[#This Row],[churn]]="yes", 1,0)</f>
        <v>0</v>
      </c>
      <c r="Z3498" t="str">
        <f>IF(Append1[[#This Row],[total_eve_charge]]&lt;=15,"Low",
IF(Append1[[#This Row],[total_eve_charge]]&lt;=19,"Medium","High"))</f>
        <v>High</v>
      </c>
      <c r="AA3498" s="1" t="str">
        <f>IF(Append1[[#This Row],[total_day_charge]]&gt;30,"Heavy User",
IF(Append1[[#This Row],[total_eve_charge]]&gt;20,"Evening User",
IF(Append1[[#This Row],[total_night_charge]]&gt;10,"Night User","Low User")))</f>
        <v>Low User</v>
      </c>
    </row>
    <row r="3499" spans="1:27" hidden="1" x14ac:dyDescent="0.3">
      <c r="A3499">
        <v>2748</v>
      </c>
      <c r="B3499" s="1" t="s">
        <v>47</v>
      </c>
      <c r="C3499">
        <v>121</v>
      </c>
      <c r="D3499" s="1" t="s">
        <v>26</v>
      </c>
      <c r="E3499" s="1">
        <v>0</v>
      </c>
      <c r="F3499" s="1" t="s">
        <v>23</v>
      </c>
      <c r="G3499">
        <v>0</v>
      </c>
      <c r="H3499" t="str">
        <f>IF(Append1[[#This Row],[number_vmail_messages]]&lt;=10, "Low",
IF(Append1[[#This Row],[number_vmail_messages]]&lt;=25, "Medium", "High"))</f>
        <v>Low</v>
      </c>
      <c r="I3499">
        <v>255.1</v>
      </c>
      <c r="J3499">
        <v>93</v>
      </c>
      <c r="K3499">
        <v>43.37</v>
      </c>
      <c r="L3499">
        <v>266.89999999999998</v>
      </c>
      <c r="M3499">
        <v>97</v>
      </c>
      <c r="N3499">
        <v>22.69</v>
      </c>
      <c r="O3499">
        <v>197.7</v>
      </c>
      <c r="P3499">
        <v>118</v>
      </c>
      <c r="Q3499">
        <v>8.9</v>
      </c>
      <c r="R3499">
        <v>8.8000000000000007</v>
      </c>
      <c r="S3499">
        <v>3</v>
      </c>
      <c r="T3499">
        <v>2.38</v>
      </c>
      <c r="U3499" t="str">
        <f>IF(Append1[[#This Row],[total_intl_charge]] &lt;= MEDIAN(Append1[total_intl_charge]), "Low", "High")</f>
        <v>Low</v>
      </c>
      <c r="V3499">
        <v>3</v>
      </c>
      <c r="W3499" t="s">
        <v>24</v>
      </c>
      <c r="X3499" s="1" t="s">
        <v>23</v>
      </c>
      <c r="Y3499">
        <f>IF(Append1[[#This Row],[churn]]="yes", 1,0)</f>
        <v>1</v>
      </c>
      <c r="Z3499" t="str">
        <f>IF(Append1[[#This Row],[total_eve_charge]]&lt;=15,"Low",
IF(Append1[[#This Row],[total_eve_charge]]&lt;=19,"Medium","High"))</f>
        <v>High</v>
      </c>
      <c r="AA3499" s="1" t="str">
        <f>IF(Append1[[#This Row],[total_day_charge]]&gt;30,"Heavy User",
IF(Append1[[#This Row],[total_eve_charge]]&gt;20,"Evening User",
IF(Append1[[#This Row],[total_night_charge]]&gt;10,"Night User","Low User")))</f>
        <v>Heavy User</v>
      </c>
    </row>
    <row r="3500" spans="1:27" x14ac:dyDescent="0.3">
      <c r="A3500">
        <v>2749</v>
      </c>
      <c r="B3500" s="1" t="s">
        <v>62</v>
      </c>
      <c r="C3500">
        <v>87</v>
      </c>
      <c r="D3500" s="1" t="s">
        <v>22</v>
      </c>
      <c r="E3500" s="1">
        <v>0</v>
      </c>
      <c r="F3500" s="1" t="s">
        <v>24</v>
      </c>
      <c r="G3500">
        <v>33</v>
      </c>
      <c r="H3500" t="str">
        <f>IF(Append1[[#This Row],[number_vmail_messages]]&lt;=10, "Low",
IF(Append1[[#This Row],[number_vmail_messages]]&lt;=25, "Medium", "High"))</f>
        <v>High</v>
      </c>
      <c r="I3500">
        <v>125</v>
      </c>
      <c r="J3500">
        <v>99</v>
      </c>
      <c r="K3500">
        <v>21.25</v>
      </c>
      <c r="L3500">
        <v>235.3</v>
      </c>
      <c r="M3500">
        <v>81</v>
      </c>
      <c r="N3500">
        <v>20</v>
      </c>
      <c r="O3500">
        <v>215.3</v>
      </c>
      <c r="P3500">
        <v>95</v>
      </c>
      <c r="Q3500">
        <v>9.69</v>
      </c>
      <c r="R3500">
        <v>10.199999999999999</v>
      </c>
      <c r="S3500">
        <v>7</v>
      </c>
      <c r="T3500">
        <v>2.75</v>
      </c>
      <c r="U3500" t="str">
        <f>IF(Append1[[#This Row],[total_intl_charge]] &lt;= MEDIAN(Append1[total_intl_charge]), "Low", "High")</f>
        <v>Low</v>
      </c>
      <c r="V3500">
        <v>2</v>
      </c>
      <c r="W3500" t="s">
        <v>23</v>
      </c>
      <c r="X3500" s="1" t="s">
        <v>23</v>
      </c>
      <c r="Y3500">
        <f>IF(Append1[[#This Row],[churn]]="yes", 1,0)</f>
        <v>0</v>
      </c>
      <c r="Z3500" t="str">
        <f>IF(Append1[[#This Row],[total_eve_charge]]&lt;=15,"Low",
IF(Append1[[#This Row],[total_eve_charge]]&lt;=19,"Medium","High"))</f>
        <v>High</v>
      </c>
      <c r="AA3500" s="1" t="str">
        <f>IF(Append1[[#This Row],[total_day_charge]]&gt;30,"Heavy User",
IF(Append1[[#This Row],[total_eve_charge]]&gt;20,"Evening User",
IF(Append1[[#This Row],[total_night_charge]]&gt;10,"Night User","Low User")))</f>
        <v>Low User</v>
      </c>
    </row>
    <row r="3501" spans="1:27" hidden="1" x14ac:dyDescent="0.3">
      <c r="A3501">
        <v>2750</v>
      </c>
      <c r="B3501" s="1" t="s">
        <v>62</v>
      </c>
      <c r="C3501">
        <v>34</v>
      </c>
      <c r="D3501" s="1" t="s">
        <v>32</v>
      </c>
      <c r="E3501" s="1">
        <v>0</v>
      </c>
      <c r="F3501" s="1" t="s">
        <v>23</v>
      </c>
      <c r="G3501">
        <v>0</v>
      </c>
      <c r="H3501" t="str">
        <f>IF(Append1[[#This Row],[number_vmail_messages]]&lt;=10, "Low",
IF(Append1[[#This Row],[number_vmail_messages]]&lt;=25, "Medium", "High"))</f>
        <v>Low</v>
      </c>
      <c r="I3501">
        <v>180.6</v>
      </c>
      <c r="J3501">
        <v>65</v>
      </c>
      <c r="K3501">
        <v>30.7</v>
      </c>
      <c r="L3501">
        <v>280.39999999999998</v>
      </c>
      <c r="M3501">
        <v>99</v>
      </c>
      <c r="N3501">
        <v>23.83</v>
      </c>
      <c r="O3501">
        <v>292.39999999999998</v>
      </c>
      <c r="P3501">
        <v>105</v>
      </c>
      <c r="Q3501">
        <v>13.16</v>
      </c>
      <c r="R3501">
        <v>5</v>
      </c>
      <c r="S3501">
        <v>3</v>
      </c>
      <c r="T3501">
        <v>1.35</v>
      </c>
      <c r="U3501" t="str">
        <f>IF(Append1[[#This Row],[total_intl_charge]] &lt;= MEDIAN(Append1[total_intl_charge]), "Low", "High")</f>
        <v>Low</v>
      </c>
      <c r="V3501">
        <v>1</v>
      </c>
      <c r="W3501" t="s">
        <v>23</v>
      </c>
      <c r="X3501" s="1" t="s">
        <v>23</v>
      </c>
      <c r="Y3501">
        <f>IF(Append1[[#This Row],[churn]]="yes", 1,0)</f>
        <v>0</v>
      </c>
      <c r="Z3501" t="str">
        <f>IF(Append1[[#This Row],[total_eve_charge]]&lt;=15,"Low",
IF(Append1[[#This Row],[total_eve_charge]]&lt;=19,"Medium","High"))</f>
        <v>High</v>
      </c>
      <c r="AA3501" s="1" t="str">
        <f>IF(Append1[[#This Row],[total_day_charge]]&gt;30,"Heavy User",
IF(Append1[[#This Row],[total_eve_charge]]&gt;20,"Evening User",
IF(Append1[[#This Row],[total_night_charge]]&gt;10,"Night User","Low User")))</f>
        <v>Heavy User</v>
      </c>
    </row>
    <row r="3502" spans="1:27" hidden="1" x14ac:dyDescent="0.3">
      <c r="A3502">
        <v>2751</v>
      </c>
      <c r="B3502" s="1" t="s">
        <v>41</v>
      </c>
      <c r="C3502">
        <v>177</v>
      </c>
      <c r="D3502" s="1" t="s">
        <v>22</v>
      </c>
      <c r="E3502" s="1">
        <v>1</v>
      </c>
      <c r="F3502" s="1" t="s">
        <v>23</v>
      </c>
      <c r="G3502">
        <v>0</v>
      </c>
      <c r="H3502" t="str">
        <f>IF(Append1[[#This Row],[number_vmail_messages]]&lt;=10, "Low",
IF(Append1[[#This Row],[number_vmail_messages]]&lt;=25, "Medium", "High"))</f>
        <v>Low</v>
      </c>
      <c r="I3502">
        <v>248.7</v>
      </c>
      <c r="J3502">
        <v>118</v>
      </c>
      <c r="K3502">
        <v>42.28</v>
      </c>
      <c r="L3502">
        <v>172.3</v>
      </c>
      <c r="M3502">
        <v>73</v>
      </c>
      <c r="N3502">
        <v>14.65</v>
      </c>
      <c r="O3502">
        <v>191.9</v>
      </c>
      <c r="P3502">
        <v>87</v>
      </c>
      <c r="Q3502">
        <v>8.64</v>
      </c>
      <c r="R3502">
        <v>11.3</v>
      </c>
      <c r="S3502">
        <v>2</v>
      </c>
      <c r="T3502">
        <v>3.05</v>
      </c>
      <c r="U3502" t="str">
        <f>IF(Append1[[#This Row],[total_intl_charge]] &lt;= MEDIAN(Append1[total_intl_charge]), "Low", "High")</f>
        <v>High</v>
      </c>
      <c r="V3502">
        <v>1</v>
      </c>
      <c r="W3502" t="s">
        <v>24</v>
      </c>
      <c r="X3502" s="1" t="s">
        <v>24</v>
      </c>
      <c r="Y3502">
        <f>IF(Append1[[#This Row],[churn]]="yes", 1,0)</f>
        <v>1</v>
      </c>
      <c r="Z3502" t="str">
        <f>IF(Append1[[#This Row],[total_eve_charge]]&lt;=15,"Low",
IF(Append1[[#This Row],[total_eve_charge]]&lt;=19,"Medium","High"))</f>
        <v>Low</v>
      </c>
      <c r="AA3502" s="1" t="str">
        <f>IF(Append1[[#This Row],[total_day_charge]]&gt;30,"Heavy User",
IF(Append1[[#This Row],[total_eve_charge]]&gt;20,"Evening User",
IF(Append1[[#This Row],[total_night_charge]]&gt;10,"Night User","Low User")))</f>
        <v>Heavy User</v>
      </c>
    </row>
    <row r="3503" spans="1:27" x14ac:dyDescent="0.3">
      <c r="A3503">
        <v>2752</v>
      </c>
      <c r="B3503" s="1" t="s">
        <v>42</v>
      </c>
      <c r="C3503">
        <v>58</v>
      </c>
      <c r="D3503" s="1" t="s">
        <v>22</v>
      </c>
      <c r="E3503" s="1">
        <v>0</v>
      </c>
      <c r="F3503" s="1" t="s">
        <v>24</v>
      </c>
      <c r="G3503">
        <v>30</v>
      </c>
      <c r="H3503" t="str">
        <f>IF(Append1[[#This Row],[number_vmail_messages]]&lt;=10, "Low",
IF(Append1[[#This Row],[number_vmail_messages]]&lt;=25, "Medium", "High"))</f>
        <v>High</v>
      </c>
      <c r="I3503">
        <v>178.1</v>
      </c>
      <c r="J3503">
        <v>111</v>
      </c>
      <c r="K3503">
        <v>30.28</v>
      </c>
      <c r="L3503">
        <v>236.7</v>
      </c>
      <c r="M3503">
        <v>109</v>
      </c>
      <c r="N3503">
        <v>20.12</v>
      </c>
      <c r="O3503">
        <v>264</v>
      </c>
      <c r="P3503">
        <v>118</v>
      </c>
      <c r="Q3503">
        <v>11.88</v>
      </c>
      <c r="R3503">
        <v>8.4</v>
      </c>
      <c r="S3503">
        <v>2</v>
      </c>
      <c r="T3503">
        <v>2.27</v>
      </c>
      <c r="U3503" t="str">
        <f>IF(Append1[[#This Row],[total_intl_charge]] &lt;= MEDIAN(Append1[total_intl_charge]), "Low", "High")</f>
        <v>Low</v>
      </c>
      <c r="V3503">
        <v>0</v>
      </c>
      <c r="W3503" t="s">
        <v>23</v>
      </c>
      <c r="X3503" s="1" t="s">
        <v>23</v>
      </c>
      <c r="Y3503">
        <f>IF(Append1[[#This Row],[churn]]="yes", 1,0)</f>
        <v>0</v>
      </c>
      <c r="Z3503" t="str">
        <f>IF(Append1[[#This Row],[total_eve_charge]]&lt;=15,"Low",
IF(Append1[[#This Row],[total_eve_charge]]&lt;=19,"Medium","High"))</f>
        <v>High</v>
      </c>
      <c r="AA3503" s="1" t="str">
        <f>IF(Append1[[#This Row],[total_day_charge]]&gt;30,"Heavy User",
IF(Append1[[#This Row],[total_eve_charge]]&gt;20,"Evening User",
IF(Append1[[#This Row],[total_night_charge]]&gt;10,"Night User","Low User")))</f>
        <v>Heavy User</v>
      </c>
    </row>
    <row r="3504" spans="1:27" hidden="1" x14ac:dyDescent="0.3">
      <c r="A3504">
        <v>2753</v>
      </c>
      <c r="B3504" s="1" t="s">
        <v>68</v>
      </c>
      <c r="C3504">
        <v>113</v>
      </c>
      <c r="D3504" s="1" t="s">
        <v>22</v>
      </c>
      <c r="E3504" s="1">
        <v>1</v>
      </c>
      <c r="F3504" s="1" t="s">
        <v>23</v>
      </c>
      <c r="G3504">
        <v>0</v>
      </c>
      <c r="H3504" t="str">
        <f>IF(Append1[[#This Row],[number_vmail_messages]]&lt;=10, "Low",
IF(Append1[[#This Row],[number_vmail_messages]]&lt;=25, "Medium", "High"))</f>
        <v>Low</v>
      </c>
      <c r="I3504">
        <v>122.2</v>
      </c>
      <c r="J3504">
        <v>112</v>
      </c>
      <c r="K3504">
        <v>20.77</v>
      </c>
      <c r="L3504">
        <v>131.69999999999999</v>
      </c>
      <c r="M3504">
        <v>94</v>
      </c>
      <c r="N3504">
        <v>11.19</v>
      </c>
      <c r="O3504">
        <v>169.5</v>
      </c>
      <c r="P3504">
        <v>106</v>
      </c>
      <c r="Q3504">
        <v>7.63</v>
      </c>
      <c r="R3504">
        <v>10.3</v>
      </c>
      <c r="S3504">
        <v>9</v>
      </c>
      <c r="T3504">
        <v>2.78</v>
      </c>
      <c r="U3504" t="str">
        <f>IF(Append1[[#This Row],[total_intl_charge]] &lt;= MEDIAN(Append1[total_intl_charge]), "Low", "High")</f>
        <v>Low</v>
      </c>
      <c r="V3504">
        <v>5</v>
      </c>
      <c r="W3504" t="s">
        <v>24</v>
      </c>
      <c r="X3504" s="1" t="s">
        <v>24</v>
      </c>
      <c r="Y3504">
        <f>IF(Append1[[#This Row],[churn]]="yes", 1,0)</f>
        <v>1</v>
      </c>
      <c r="Z3504" t="str">
        <f>IF(Append1[[#This Row],[total_eve_charge]]&lt;=15,"Low",
IF(Append1[[#This Row],[total_eve_charge]]&lt;=19,"Medium","High"))</f>
        <v>Low</v>
      </c>
      <c r="AA3504" s="1" t="str">
        <f>IF(Append1[[#This Row],[total_day_charge]]&gt;30,"Heavy User",
IF(Append1[[#This Row],[total_eve_charge]]&gt;20,"Evening User",
IF(Append1[[#This Row],[total_night_charge]]&gt;10,"Night User","Low User")))</f>
        <v>Low User</v>
      </c>
    </row>
    <row r="3505" spans="1:27" hidden="1" x14ac:dyDescent="0.3">
      <c r="A3505">
        <v>2754</v>
      </c>
      <c r="B3505" s="1" t="s">
        <v>21</v>
      </c>
      <c r="C3505">
        <v>101</v>
      </c>
      <c r="D3505" s="1" t="s">
        <v>22</v>
      </c>
      <c r="E3505" s="1">
        <v>0</v>
      </c>
      <c r="F3505" s="1" t="s">
        <v>23</v>
      </c>
      <c r="G3505">
        <v>0</v>
      </c>
      <c r="H3505" t="str">
        <f>IF(Append1[[#This Row],[number_vmail_messages]]&lt;=10, "Low",
IF(Append1[[#This Row],[number_vmail_messages]]&lt;=25, "Medium", "High"))</f>
        <v>Low</v>
      </c>
      <c r="I3505">
        <v>231.3</v>
      </c>
      <c r="J3505">
        <v>87</v>
      </c>
      <c r="K3505">
        <v>39.32</v>
      </c>
      <c r="L3505">
        <v>224.7</v>
      </c>
      <c r="M3505">
        <v>88</v>
      </c>
      <c r="N3505">
        <v>19.100000000000001</v>
      </c>
      <c r="O3505">
        <v>214.6</v>
      </c>
      <c r="P3505">
        <v>69</v>
      </c>
      <c r="Q3505">
        <v>9.66</v>
      </c>
      <c r="R3505">
        <v>7.2</v>
      </c>
      <c r="S3505">
        <v>7</v>
      </c>
      <c r="T3505">
        <v>1.94</v>
      </c>
      <c r="U3505" t="str">
        <f>IF(Append1[[#This Row],[total_intl_charge]] &lt;= MEDIAN(Append1[total_intl_charge]), "Low", "High")</f>
        <v>Low</v>
      </c>
      <c r="V3505">
        <v>1</v>
      </c>
      <c r="W3505" t="s">
        <v>23</v>
      </c>
      <c r="X3505" s="1" t="s">
        <v>23</v>
      </c>
      <c r="Y3505">
        <f>IF(Append1[[#This Row],[churn]]="yes", 1,0)</f>
        <v>0</v>
      </c>
      <c r="Z3505" t="str">
        <f>IF(Append1[[#This Row],[total_eve_charge]]&lt;=15,"Low",
IF(Append1[[#This Row],[total_eve_charge]]&lt;=19,"Medium","High"))</f>
        <v>High</v>
      </c>
      <c r="AA3505" s="1" t="str">
        <f>IF(Append1[[#This Row],[total_day_charge]]&gt;30,"Heavy User",
IF(Append1[[#This Row],[total_eve_charge]]&gt;20,"Evening User",
IF(Append1[[#This Row],[total_night_charge]]&gt;10,"Night User","Low User")))</f>
        <v>Heavy User</v>
      </c>
    </row>
    <row r="3506" spans="1:27" hidden="1" x14ac:dyDescent="0.3">
      <c r="A3506">
        <v>2755</v>
      </c>
      <c r="B3506" s="1" t="s">
        <v>64</v>
      </c>
      <c r="C3506">
        <v>89</v>
      </c>
      <c r="D3506" s="1" t="s">
        <v>22</v>
      </c>
      <c r="E3506" s="1">
        <v>0</v>
      </c>
      <c r="F3506" s="1" t="s">
        <v>23</v>
      </c>
      <c r="G3506">
        <v>0</v>
      </c>
      <c r="H3506" t="str">
        <f>IF(Append1[[#This Row],[number_vmail_messages]]&lt;=10, "Low",
IF(Append1[[#This Row],[number_vmail_messages]]&lt;=25, "Medium", "High"))</f>
        <v>Low</v>
      </c>
      <c r="I3506">
        <v>111.2</v>
      </c>
      <c r="J3506">
        <v>101</v>
      </c>
      <c r="K3506">
        <v>18.899999999999999</v>
      </c>
      <c r="L3506">
        <v>122.1</v>
      </c>
      <c r="M3506">
        <v>94</v>
      </c>
      <c r="N3506">
        <v>10.38</v>
      </c>
      <c r="O3506">
        <v>180.8</v>
      </c>
      <c r="P3506">
        <v>85</v>
      </c>
      <c r="Q3506">
        <v>8.14</v>
      </c>
      <c r="R3506">
        <v>12.6</v>
      </c>
      <c r="S3506">
        <v>2</v>
      </c>
      <c r="T3506">
        <v>3.4</v>
      </c>
      <c r="U3506" t="str">
        <f>IF(Append1[[#This Row],[total_intl_charge]] &lt;= MEDIAN(Append1[total_intl_charge]), "Low", "High")</f>
        <v>High</v>
      </c>
      <c r="V3506">
        <v>3</v>
      </c>
      <c r="W3506" t="s">
        <v>23</v>
      </c>
      <c r="X3506" s="1" t="s">
        <v>23</v>
      </c>
      <c r="Y3506">
        <f>IF(Append1[[#This Row],[churn]]="yes", 1,0)</f>
        <v>0</v>
      </c>
      <c r="Z3506" t="str">
        <f>IF(Append1[[#This Row],[total_eve_charge]]&lt;=15,"Low",
IF(Append1[[#This Row],[total_eve_charge]]&lt;=19,"Medium","High"))</f>
        <v>Low</v>
      </c>
      <c r="AA3506" s="1" t="str">
        <f>IF(Append1[[#This Row],[total_day_charge]]&gt;30,"Heavy User",
IF(Append1[[#This Row],[total_eve_charge]]&gt;20,"Evening User",
IF(Append1[[#This Row],[total_night_charge]]&gt;10,"Night User","Low User")))</f>
        <v>Low User</v>
      </c>
    </row>
    <row r="3507" spans="1:27" x14ac:dyDescent="0.3">
      <c r="A3507">
        <v>2756</v>
      </c>
      <c r="B3507" s="1" t="s">
        <v>72</v>
      </c>
      <c r="C3507">
        <v>77</v>
      </c>
      <c r="D3507" s="1" t="s">
        <v>32</v>
      </c>
      <c r="E3507" s="1">
        <v>1</v>
      </c>
      <c r="F3507" s="1" t="s">
        <v>24</v>
      </c>
      <c r="G3507">
        <v>44</v>
      </c>
      <c r="H3507" t="str">
        <f>IF(Append1[[#This Row],[number_vmail_messages]]&lt;=10, "Low",
IF(Append1[[#This Row],[number_vmail_messages]]&lt;=25, "Medium", "High"))</f>
        <v>High</v>
      </c>
      <c r="I3507">
        <v>103.2</v>
      </c>
      <c r="J3507">
        <v>117</v>
      </c>
      <c r="K3507">
        <v>17.54</v>
      </c>
      <c r="L3507">
        <v>236.3</v>
      </c>
      <c r="M3507">
        <v>86</v>
      </c>
      <c r="N3507">
        <v>20.09</v>
      </c>
      <c r="O3507">
        <v>203.5</v>
      </c>
      <c r="P3507">
        <v>101</v>
      </c>
      <c r="Q3507">
        <v>9.16</v>
      </c>
      <c r="R3507">
        <v>11.9</v>
      </c>
      <c r="S3507">
        <v>2</v>
      </c>
      <c r="T3507">
        <v>3.21</v>
      </c>
      <c r="U3507" t="str">
        <f>IF(Append1[[#This Row],[total_intl_charge]] &lt;= MEDIAN(Append1[total_intl_charge]), "Low", "High")</f>
        <v>High</v>
      </c>
      <c r="V3507">
        <v>0</v>
      </c>
      <c r="W3507" t="s">
        <v>24</v>
      </c>
      <c r="X3507" s="1" t="s">
        <v>24</v>
      </c>
      <c r="Y3507">
        <f>IF(Append1[[#This Row],[churn]]="yes", 1,0)</f>
        <v>1</v>
      </c>
      <c r="Z3507" t="str">
        <f>IF(Append1[[#This Row],[total_eve_charge]]&lt;=15,"Low",
IF(Append1[[#This Row],[total_eve_charge]]&lt;=19,"Medium","High"))</f>
        <v>High</v>
      </c>
      <c r="AA3507" s="1" t="str">
        <f>IF(Append1[[#This Row],[total_day_charge]]&gt;30,"Heavy User",
IF(Append1[[#This Row],[total_eve_charge]]&gt;20,"Evening User",
IF(Append1[[#This Row],[total_night_charge]]&gt;10,"Night User","Low User")))</f>
        <v>Evening User</v>
      </c>
    </row>
    <row r="3508" spans="1:27" hidden="1" x14ac:dyDescent="0.3">
      <c r="A3508">
        <v>2757</v>
      </c>
      <c r="B3508" s="1" t="s">
        <v>50</v>
      </c>
      <c r="C3508">
        <v>146</v>
      </c>
      <c r="D3508" s="1" t="s">
        <v>26</v>
      </c>
      <c r="E3508" s="1">
        <v>0</v>
      </c>
      <c r="F3508" s="1" t="s">
        <v>23</v>
      </c>
      <c r="G3508">
        <v>0</v>
      </c>
      <c r="H3508" t="str">
        <f>IF(Append1[[#This Row],[number_vmail_messages]]&lt;=10, "Low",
IF(Append1[[#This Row],[number_vmail_messages]]&lt;=25, "Medium", "High"))</f>
        <v>Low</v>
      </c>
      <c r="I3508">
        <v>138.4</v>
      </c>
      <c r="J3508">
        <v>104</v>
      </c>
      <c r="K3508">
        <v>23.53</v>
      </c>
      <c r="L3508">
        <v>158.9</v>
      </c>
      <c r="M3508">
        <v>122</v>
      </c>
      <c r="N3508">
        <v>13.51</v>
      </c>
      <c r="O3508">
        <v>47.4</v>
      </c>
      <c r="P3508">
        <v>73</v>
      </c>
      <c r="Q3508">
        <v>2.13</v>
      </c>
      <c r="R3508">
        <v>3.9</v>
      </c>
      <c r="S3508">
        <v>9</v>
      </c>
      <c r="T3508">
        <v>1.05</v>
      </c>
      <c r="U3508" t="str">
        <f>IF(Append1[[#This Row],[total_intl_charge]] &lt;= MEDIAN(Append1[total_intl_charge]), "Low", "High")</f>
        <v>Low</v>
      </c>
      <c r="V3508">
        <v>4</v>
      </c>
      <c r="W3508" t="s">
        <v>24</v>
      </c>
      <c r="X3508" s="1" t="s">
        <v>23</v>
      </c>
      <c r="Y3508">
        <f>IF(Append1[[#This Row],[churn]]="yes", 1,0)</f>
        <v>1</v>
      </c>
      <c r="Z3508" t="str">
        <f>IF(Append1[[#This Row],[total_eve_charge]]&lt;=15,"Low",
IF(Append1[[#This Row],[total_eve_charge]]&lt;=19,"Medium","High"))</f>
        <v>Low</v>
      </c>
      <c r="AA3508" s="1" t="str">
        <f>IF(Append1[[#This Row],[total_day_charge]]&gt;30,"Heavy User",
IF(Append1[[#This Row],[total_eve_charge]]&gt;20,"Evening User",
IF(Append1[[#This Row],[total_night_charge]]&gt;10,"Night User","Low User")))</f>
        <v>Low User</v>
      </c>
    </row>
    <row r="3509" spans="1:27" hidden="1" x14ac:dyDescent="0.3">
      <c r="A3509">
        <v>2758</v>
      </c>
      <c r="B3509" s="1" t="s">
        <v>34</v>
      </c>
      <c r="C3509">
        <v>93</v>
      </c>
      <c r="D3509" s="1" t="s">
        <v>22</v>
      </c>
      <c r="E3509" s="1">
        <v>0</v>
      </c>
      <c r="F3509" s="1" t="s">
        <v>23</v>
      </c>
      <c r="G3509">
        <v>0</v>
      </c>
      <c r="H3509" t="str">
        <f>IF(Append1[[#This Row],[number_vmail_messages]]&lt;=10, "Low",
IF(Append1[[#This Row],[number_vmail_messages]]&lt;=25, "Medium", "High"))</f>
        <v>Low</v>
      </c>
      <c r="I3509">
        <v>146.30000000000001</v>
      </c>
      <c r="J3509">
        <v>85</v>
      </c>
      <c r="K3509">
        <v>24.87</v>
      </c>
      <c r="L3509">
        <v>216.6</v>
      </c>
      <c r="M3509">
        <v>95</v>
      </c>
      <c r="N3509">
        <v>18.41</v>
      </c>
      <c r="O3509">
        <v>233</v>
      </c>
      <c r="P3509">
        <v>82</v>
      </c>
      <c r="Q3509">
        <v>10.49</v>
      </c>
      <c r="R3509">
        <v>11.5</v>
      </c>
      <c r="S3509">
        <v>3</v>
      </c>
      <c r="T3509">
        <v>3.11</v>
      </c>
      <c r="U3509" t="str">
        <f>IF(Append1[[#This Row],[total_intl_charge]] &lt;= MEDIAN(Append1[total_intl_charge]), "Low", "High")</f>
        <v>High</v>
      </c>
      <c r="V3509">
        <v>0</v>
      </c>
      <c r="W3509" t="s">
        <v>23</v>
      </c>
      <c r="X3509" s="1" t="s">
        <v>23</v>
      </c>
      <c r="Y3509">
        <f>IF(Append1[[#This Row],[churn]]="yes", 1,0)</f>
        <v>0</v>
      </c>
      <c r="Z3509" t="str">
        <f>IF(Append1[[#This Row],[total_eve_charge]]&lt;=15,"Low",
IF(Append1[[#This Row],[total_eve_charge]]&lt;=19,"Medium","High"))</f>
        <v>Medium</v>
      </c>
      <c r="AA3509" s="1" t="str">
        <f>IF(Append1[[#This Row],[total_day_charge]]&gt;30,"Heavy User",
IF(Append1[[#This Row],[total_eve_charge]]&gt;20,"Evening User",
IF(Append1[[#This Row],[total_night_charge]]&gt;10,"Night User","Low User")))</f>
        <v>Night User</v>
      </c>
    </row>
    <row r="3510" spans="1:27" hidden="1" x14ac:dyDescent="0.3">
      <c r="A3510">
        <v>2759</v>
      </c>
      <c r="B3510" s="1" t="s">
        <v>58</v>
      </c>
      <c r="C3510">
        <v>55</v>
      </c>
      <c r="D3510" s="1" t="s">
        <v>22</v>
      </c>
      <c r="E3510" s="1">
        <v>0</v>
      </c>
      <c r="F3510" s="1" t="s">
        <v>23</v>
      </c>
      <c r="G3510">
        <v>0</v>
      </c>
      <c r="H3510" t="str">
        <f>IF(Append1[[#This Row],[number_vmail_messages]]&lt;=10, "Low",
IF(Append1[[#This Row],[number_vmail_messages]]&lt;=25, "Medium", "High"))</f>
        <v>Low</v>
      </c>
      <c r="I3510">
        <v>132</v>
      </c>
      <c r="J3510">
        <v>103</v>
      </c>
      <c r="K3510">
        <v>22.44</v>
      </c>
      <c r="L3510">
        <v>279.60000000000002</v>
      </c>
      <c r="M3510">
        <v>114</v>
      </c>
      <c r="N3510">
        <v>23.77</v>
      </c>
      <c r="O3510">
        <v>180</v>
      </c>
      <c r="P3510">
        <v>74</v>
      </c>
      <c r="Q3510">
        <v>8.1</v>
      </c>
      <c r="R3510">
        <v>13.5</v>
      </c>
      <c r="S3510">
        <v>4</v>
      </c>
      <c r="T3510">
        <v>3.65</v>
      </c>
      <c r="U3510" t="str">
        <f>IF(Append1[[#This Row],[total_intl_charge]] &lt;= MEDIAN(Append1[total_intl_charge]), "Low", "High")</f>
        <v>High</v>
      </c>
      <c r="V3510">
        <v>0</v>
      </c>
      <c r="W3510" t="s">
        <v>23</v>
      </c>
      <c r="X3510" s="1" t="s">
        <v>23</v>
      </c>
      <c r="Y3510">
        <f>IF(Append1[[#This Row],[churn]]="yes", 1,0)</f>
        <v>0</v>
      </c>
      <c r="Z3510" t="str">
        <f>IF(Append1[[#This Row],[total_eve_charge]]&lt;=15,"Low",
IF(Append1[[#This Row],[total_eve_charge]]&lt;=19,"Medium","High"))</f>
        <v>High</v>
      </c>
      <c r="AA3510" s="1" t="str">
        <f>IF(Append1[[#This Row],[total_day_charge]]&gt;30,"Heavy User",
IF(Append1[[#This Row],[total_eve_charge]]&gt;20,"Evening User",
IF(Append1[[#This Row],[total_night_charge]]&gt;10,"Night User","Low User")))</f>
        <v>Evening User</v>
      </c>
    </row>
    <row r="3511" spans="1:27" hidden="1" x14ac:dyDescent="0.3">
      <c r="A3511">
        <v>2760</v>
      </c>
      <c r="B3511" s="1" t="s">
        <v>67</v>
      </c>
      <c r="C3511">
        <v>88</v>
      </c>
      <c r="D3511" s="1" t="s">
        <v>32</v>
      </c>
      <c r="E3511" s="1">
        <v>0</v>
      </c>
      <c r="F3511" s="1" t="s">
        <v>23</v>
      </c>
      <c r="G3511">
        <v>0</v>
      </c>
      <c r="H3511" t="str">
        <f>IF(Append1[[#This Row],[number_vmail_messages]]&lt;=10, "Low",
IF(Append1[[#This Row],[number_vmail_messages]]&lt;=25, "Medium", "High"))</f>
        <v>Low</v>
      </c>
      <c r="I3511">
        <v>274.60000000000002</v>
      </c>
      <c r="J3511">
        <v>105</v>
      </c>
      <c r="K3511">
        <v>46.68</v>
      </c>
      <c r="L3511">
        <v>161.1</v>
      </c>
      <c r="M3511">
        <v>121</v>
      </c>
      <c r="N3511">
        <v>13.69</v>
      </c>
      <c r="O3511">
        <v>194.4</v>
      </c>
      <c r="P3511">
        <v>123</v>
      </c>
      <c r="Q3511">
        <v>8.75</v>
      </c>
      <c r="R3511">
        <v>9.1999999999999993</v>
      </c>
      <c r="S3511">
        <v>4</v>
      </c>
      <c r="T3511">
        <v>2.48</v>
      </c>
      <c r="U3511" t="str">
        <f>IF(Append1[[#This Row],[total_intl_charge]] &lt;= MEDIAN(Append1[total_intl_charge]), "Low", "High")</f>
        <v>Low</v>
      </c>
      <c r="V3511">
        <v>2</v>
      </c>
      <c r="W3511" t="s">
        <v>23</v>
      </c>
      <c r="X3511" s="1" t="s">
        <v>23</v>
      </c>
      <c r="Y3511">
        <f>IF(Append1[[#This Row],[churn]]="yes", 1,0)</f>
        <v>0</v>
      </c>
      <c r="Z3511" t="str">
        <f>IF(Append1[[#This Row],[total_eve_charge]]&lt;=15,"Low",
IF(Append1[[#This Row],[total_eve_charge]]&lt;=19,"Medium","High"))</f>
        <v>Low</v>
      </c>
      <c r="AA3511" s="1" t="str">
        <f>IF(Append1[[#This Row],[total_day_charge]]&gt;30,"Heavy User",
IF(Append1[[#This Row],[total_eve_charge]]&gt;20,"Evening User",
IF(Append1[[#This Row],[total_night_charge]]&gt;10,"Night User","Low User")))</f>
        <v>Heavy User</v>
      </c>
    </row>
    <row r="3512" spans="1:27" hidden="1" x14ac:dyDescent="0.3">
      <c r="A3512">
        <v>2761</v>
      </c>
      <c r="B3512" s="1" t="s">
        <v>46</v>
      </c>
      <c r="C3512">
        <v>63</v>
      </c>
      <c r="D3512" s="1" t="s">
        <v>26</v>
      </c>
      <c r="E3512" s="1">
        <v>0</v>
      </c>
      <c r="F3512" s="1" t="s">
        <v>23</v>
      </c>
      <c r="G3512">
        <v>0</v>
      </c>
      <c r="H3512" t="str">
        <f>IF(Append1[[#This Row],[number_vmail_messages]]&lt;=10, "Low",
IF(Append1[[#This Row],[number_vmail_messages]]&lt;=25, "Medium", "High"))</f>
        <v>Low</v>
      </c>
      <c r="I3512">
        <v>185.3</v>
      </c>
      <c r="J3512">
        <v>87</v>
      </c>
      <c r="K3512">
        <v>31.5</v>
      </c>
      <c r="L3512">
        <v>225.3</v>
      </c>
      <c r="M3512">
        <v>87</v>
      </c>
      <c r="N3512">
        <v>19.149999999999999</v>
      </c>
      <c r="O3512">
        <v>194.3</v>
      </c>
      <c r="P3512">
        <v>93</v>
      </c>
      <c r="Q3512">
        <v>8.74</v>
      </c>
      <c r="R3512">
        <v>11.7</v>
      </c>
      <c r="S3512">
        <v>3</v>
      </c>
      <c r="T3512">
        <v>3.16</v>
      </c>
      <c r="U3512" t="str">
        <f>IF(Append1[[#This Row],[total_intl_charge]] &lt;= MEDIAN(Append1[total_intl_charge]), "Low", "High")</f>
        <v>High</v>
      </c>
      <c r="V3512">
        <v>0</v>
      </c>
      <c r="W3512" t="s">
        <v>23</v>
      </c>
      <c r="X3512" s="1" t="s">
        <v>23</v>
      </c>
      <c r="Y3512">
        <f>IF(Append1[[#This Row],[churn]]="yes", 1,0)</f>
        <v>0</v>
      </c>
      <c r="Z3512" t="str">
        <f>IF(Append1[[#This Row],[total_eve_charge]]&lt;=15,"Low",
IF(Append1[[#This Row],[total_eve_charge]]&lt;=19,"Medium","High"))</f>
        <v>High</v>
      </c>
      <c r="AA3512" s="1" t="str">
        <f>IF(Append1[[#This Row],[total_day_charge]]&gt;30,"Heavy User",
IF(Append1[[#This Row],[total_eve_charge]]&gt;20,"Evening User",
IF(Append1[[#This Row],[total_night_charge]]&gt;10,"Night User","Low User")))</f>
        <v>Heavy User</v>
      </c>
    </row>
    <row r="3513" spans="1:27" x14ac:dyDescent="0.3">
      <c r="A3513">
        <v>2762</v>
      </c>
      <c r="B3513" s="1" t="s">
        <v>21</v>
      </c>
      <c r="C3513">
        <v>127</v>
      </c>
      <c r="D3513" s="1" t="s">
        <v>22</v>
      </c>
      <c r="E3513" s="1">
        <v>0</v>
      </c>
      <c r="F3513" s="1" t="s">
        <v>24</v>
      </c>
      <c r="G3513">
        <v>24</v>
      </c>
      <c r="H3513" t="str">
        <f>IF(Append1[[#This Row],[number_vmail_messages]]&lt;=10, "Low",
IF(Append1[[#This Row],[number_vmail_messages]]&lt;=25, "Medium", "High"))</f>
        <v>Medium</v>
      </c>
      <c r="I3513">
        <v>154.80000000000001</v>
      </c>
      <c r="J3513">
        <v>69</v>
      </c>
      <c r="K3513">
        <v>26.32</v>
      </c>
      <c r="L3513">
        <v>177.2</v>
      </c>
      <c r="M3513">
        <v>105</v>
      </c>
      <c r="N3513">
        <v>15.06</v>
      </c>
      <c r="O3513">
        <v>207.6</v>
      </c>
      <c r="P3513">
        <v>102</v>
      </c>
      <c r="Q3513">
        <v>9.34</v>
      </c>
      <c r="R3513">
        <v>9</v>
      </c>
      <c r="S3513">
        <v>4</v>
      </c>
      <c r="T3513">
        <v>2.4300000000000002</v>
      </c>
      <c r="U3513" t="str">
        <f>IF(Append1[[#This Row],[total_intl_charge]] &lt;= MEDIAN(Append1[total_intl_charge]), "Low", "High")</f>
        <v>Low</v>
      </c>
      <c r="V3513">
        <v>1</v>
      </c>
      <c r="W3513" t="s">
        <v>23</v>
      </c>
      <c r="X3513" s="1" t="s">
        <v>23</v>
      </c>
      <c r="Y3513">
        <f>IF(Append1[[#This Row],[churn]]="yes", 1,0)</f>
        <v>0</v>
      </c>
      <c r="Z3513" t="str">
        <f>IF(Append1[[#This Row],[total_eve_charge]]&lt;=15,"Low",
IF(Append1[[#This Row],[total_eve_charge]]&lt;=19,"Medium","High"))</f>
        <v>Medium</v>
      </c>
      <c r="AA3513" s="1" t="str">
        <f>IF(Append1[[#This Row],[total_day_charge]]&gt;30,"Heavy User",
IF(Append1[[#This Row],[total_eve_charge]]&gt;20,"Evening User",
IF(Append1[[#This Row],[total_night_charge]]&gt;10,"Night User","Low User")))</f>
        <v>Low User</v>
      </c>
    </row>
    <row r="3514" spans="1:27" x14ac:dyDescent="0.3">
      <c r="A3514">
        <v>2763</v>
      </c>
      <c r="B3514" s="1" t="s">
        <v>30</v>
      </c>
      <c r="C3514">
        <v>57</v>
      </c>
      <c r="D3514" s="1" t="s">
        <v>22</v>
      </c>
      <c r="E3514" s="1">
        <v>0</v>
      </c>
      <c r="F3514" s="1" t="s">
        <v>24</v>
      </c>
      <c r="G3514">
        <v>30</v>
      </c>
      <c r="H3514" t="str">
        <f>IF(Append1[[#This Row],[number_vmail_messages]]&lt;=10, "Low",
IF(Append1[[#This Row],[number_vmail_messages]]&lt;=25, "Medium", "High"))</f>
        <v>High</v>
      </c>
      <c r="I3514">
        <v>179.2</v>
      </c>
      <c r="J3514">
        <v>105</v>
      </c>
      <c r="K3514">
        <v>30.46</v>
      </c>
      <c r="L3514">
        <v>283.2</v>
      </c>
      <c r="M3514">
        <v>83</v>
      </c>
      <c r="N3514">
        <v>24.07</v>
      </c>
      <c r="O3514">
        <v>228.1</v>
      </c>
      <c r="P3514">
        <v>77</v>
      </c>
      <c r="Q3514">
        <v>10.26</v>
      </c>
      <c r="R3514">
        <v>14.7</v>
      </c>
      <c r="S3514">
        <v>5</v>
      </c>
      <c r="T3514">
        <v>3.97</v>
      </c>
      <c r="U3514" t="str">
        <f>IF(Append1[[#This Row],[total_intl_charge]] &lt;= MEDIAN(Append1[total_intl_charge]), "Low", "High")</f>
        <v>High</v>
      </c>
      <c r="V3514">
        <v>1</v>
      </c>
      <c r="W3514" t="s">
        <v>23</v>
      </c>
      <c r="X3514" s="1" t="s">
        <v>23</v>
      </c>
      <c r="Y3514">
        <f>IF(Append1[[#This Row],[churn]]="yes", 1,0)</f>
        <v>0</v>
      </c>
      <c r="Z3514" t="str">
        <f>IF(Append1[[#This Row],[total_eve_charge]]&lt;=15,"Low",
IF(Append1[[#This Row],[total_eve_charge]]&lt;=19,"Medium","High"))</f>
        <v>High</v>
      </c>
      <c r="AA3514" s="1" t="str">
        <f>IF(Append1[[#This Row],[total_day_charge]]&gt;30,"Heavy User",
IF(Append1[[#This Row],[total_eve_charge]]&gt;20,"Evening User",
IF(Append1[[#This Row],[total_night_charge]]&gt;10,"Night User","Low User")))</f>
        <v>Heavy User</v>
      </c>
    </row>
    <row r="3515" spans="1:27" hidden="1" x14ac:dyDescent="0.3">
      <c r="A3515">
        <v>2764</v>
      </c>
      <c r="B3515" s="1" t="s">
        <v>61</v>
      </c>
      <c r="C3515">
        <v>138</v>
      </c>
      <c r="D3515" s="1" t="s">
        <v>26</v>
      </c>
      <c r="E3515" s="1">
        <v>1</v>
      </c>
      <c r="F3515" s="1" t="s">
        <v>23</v>
      </c>
      <c r="G3515">
        <v>0</v>
      </c>
      <c r="H3515" t="str">
        <f>IF(Append1[[#This Row],[number_vmail_messages]]&lt;=10, "Low",
IF(Append1[[#This Row],[number_vmail_messages]]&lt;=25, "Medium", "High"))</f>
        <v>Low</v>
      </c>
      <c r="I3515">
        <v>286.2</v>
      </c>
      <c r="J3515">
        <v>61</v>
      </c>
      <c r="K3515">
        <v>48.65</v>
      </c>
      <c r="L3515">
        <v>187.2</v>
      </c>
      <c r="M3515">
        <v>60</v>
      </c>
      <c r="N3515">
        <v>15.91</v>
      </c>
      <c r="O3515">
        <v>146.19999999999999</v>
      </c>
      <c r="P3515">
        <v>114</v>
      </c>
      <c r="Q3515">
        <v>6.58</v>
      </c>
      <c r="R3515">
        <v>11</v>
      </c>
      <c r="S3515">
        <v>4</v>
      </c>
      <c r="T3515">
        <v>2.97</v>
      </c>
      <c r="U3515" t="str">
        <f>IF(Append1[[#This Row],[total_intl_charge]] &lt;= MEDIAN(Append1[total_intl_charge]), "Low", "High")</f>
        <v>High</v>
      </c>
      <c r="V3515">
        <v>2</v>
      </c>
      <c r="W3515" t="s">
        <v>24</v>
      </c>
      <c r="X3515" s="1" t="s">
        <v>24</v>
      </c>
      <c r="Y3515">
        <f>IF(Append1[[#This Row],[churn]]="yes", 1,0)</f>
        <v>1</v>
      </c>
      <c r="Z3515" t="str">
        <f>IF(Append1[[#This Row],[total_eve_charge]]&lt;=15,"Low",
IF(Append1[[#This Row],[total_eve_charge]]&lt;=19,"Medium","High"))</f>
        <v>Medium</v>
      </c>
      <c r="AA3515" s="1" t="str">
        <f>IF(Append1[[#This Row],[total_day_charge]]&gt;30,"Heavy User",
IF(Append1[[#This Row],[total_eve_charge]]&gt;20,"Evening User",
IF(Append1[[#This Row],[total_night_charge]]&gt;10,"Night User","Low User")))</f>
        <v>Heavy User</v>
      </c>
    </row>
    <row r="3516" spans="1:27" hidden="1" x14ac:dyDescent="0.3">
      <c r="A3516">
        <v>2765</v>
      </c>
      <c r="B3516" s="1" t="s">
        <v>44</v>
      </c>
      <c r="C3516">
        <v>171</v>
      </c>
      <c r="D3516" s="1" t="s">
        <v>22</v>
      </c>
      <c r="E3516" s="1">
        <v>0</v>
      </c>
      <c r="F3516" s="1" t="s">
        <v>23</v>
      </c>
      <c r="G3516">
        <v>0</v>
      </c>
      <c r="H3516" t="str">
        <f>IF(Append1[[#This Row],[number_vmail_messages]]&lt;=10, "Low",
IF(Append1[[#This Row],[number_vmail_messages]]&lt;=25, "Medium", "High"))</f>
        <v>Low</v>
      </c>
      <c r="I3516">
        <v>137.5</v>
      </c>
      <c r="J3516">
        <v>110</v>
      </c>
      <c r="K3516">
        <v>23.38</v>
      </c>
      <c r="L3516">
        <v>198.1</v>
      </c>
      <c r="M3516">
        <v>109</v>
      </c>
      <c r="N3516">
        <v>16.84</v>
      </c>
      <c r="O3516">
        <v>292.7</v>
      </c>
      <c r="P3516">
        <v>131</v>
      </c>
      <c r="Q3516">
        <v>13.17</v>
      </c>
      <c r="R3516">
        <v>13.3</v>
      </c>
      <c r="S3516">
        <v>5</v>
      </c>
      <c r="T3516">
        <v>3.59</v>
      </c>
      <c r="U3516" t="str">
        <f>IF(Append1[[#This Row],[total_intl_charge]] &lt;= MEDIAN(Append1[total_intl_charge]), "Low", "High")</f>
        <v>High</v>
      </c>
      <c r="V3516">
        <v>2</v>
      </c>
      <c r="W3516" t="s">
        <v>23</v>
      </c>
      <c r="X3516" s="1" t="s">
        <v>23</v>
      </c>
      <c r="Y3516">
        <f>IF(Append1[[#This Row],[churn]]="yes", 1,0)</f>
        <v>0</v>
      </c>
      <c r="Z3516" t="str">
        <f>IF(Append1[[#This Row],[total_eve_charge]]&lt;=15,"Low",
IF(Append1[[#This Row],[total_eve_charge]]&lt;=19,"Medium","High"))</f>
        <v>Medium</v>
      </c>
      <c r="AA3516" s="1" t="str">
        <f>IF(Append1[[#This Row],[total_day_charge]]&gt;30,"Heavy User",
IF(Append1[[#This Row],[total_eve_charge]]&gt;20,"Evening User",
IF(Append1[[#This Row],[total_night_charge]]&gt;10,"Night User","Low User")))</f>
        <v>Night User</v>
      </c>
    </row>
    <row r="3517" spans="1:27" hidden="1" x14ac:dyDescent="0.3">
      <c r="A3517">
        <v>2766</v>
      </c>
      <c r="B3517" s="1" t="s">
        <v>36</v>
      </c>
      <c r="C3517">
        <v>148</v>
      </c>
      <c r="D3517" s="1" t="s">
        <v>32</v>
      </c>
      <c r="E3517" s="1">
        <v>0</v>
      </c>
      <c r="F3517" s="1" t="s">
        <v>23</v>
      </c>
      <c r="G3517">
        <v>0</v>
      </c>
      <c r="H3517" t="str">
        <f>IF(Append1[[#This Row],[number_vmail_messages]]&lt;=10, "Low",
IF(Append1[[#This Row],[number_vmail_messages]]&lt;=25, "Medium", "High"))</f>
        <v>Low</v>
      </c>
      <c r="I3517">
        <v>243</v>
      </c>
      <c r="J3517">
        <v>115</v>
      </c>
      <c r="K3517">
        <v>41.31</v>
      </c>
      <c r="L3517">
        <v>191.8</v>
      </c>
      <c r="M3517">
        <v>91</v>
      </c>
      <c r="N3517">
        <v>16.3</v>
      </c>
      <c r="O3517">
        <v>117.8</v>
      </c>
      <c r="P3517">
        <v>93</v>
      </c>
      <c r="Q3517">
        <v>5.3</v>
      </c>
      <c r="R3517">
        <v>13.4</v>
      </c>
      <c r="S3517">
        <v>5</v>
      </c>
      <c r="T3517">
        <v>3.62</v>
      </c>
      <c r="U3517" t="str">
        <f>IF(Append1[[#This Row],[total_intl_charge]] &lt;= MEDIAN(Append1[total_intl_charge]), "Low", "High")</f>
        <v>High</v>
      </c>
      <c r="V3517">
        <v>2</v>
      </c>
      <c r="W3517" t="s">
        <v>23</v>
      </c>
      <c r="X3517" s="1" t="s">
        <v>23</v>
      </c>
      <c r="Y3517">
        <f>IF(Append1[[#This Row],[churn]]="yes", 1,0)</f>
        <v>0</v>
      </c>
      <c r="Z3517" t="str">
        <f>IF(Append1[[#This Row],[total_eve_charge]]&lt;=15,"Low",
IF(Append1[[#This Row],[total_eve_charge]]&lt;=19,"Medium","High"))</f>
        <v>Medium</v>
      </c>
      <c r="AA3517" s="1" t="str">
        <f>IF(Append1[[#This Row],[total_day_charge]]&gt;30,"Heavy User",
IF(Append1[[#This Row],[total_eve_charge]]&gt;20,"Evening User",
IF(Append1[[#This Row],[total_night_charge]]&gt;10,"Night User","Low User")))</f>
        <v>Heavy User</v>
      </c>
    </row>
    <row r="3518" spans="1:27" hidden="1" x14ac:dyDescent="0.3">
      <c r="A3518">
        <v>2767</v>
      </c>
      <c r="B3518" s="1" t="s">
        <v>72</v>
      </c>
      <c r="C3518">
        <v>127</v>
      </c>
      <c r="D3518" s="1" t="s">
        <v>26</v>
      </c>
      <c r="E3518" s="1">
        <v>0</v>
      </c>
      <c r="F3518" s="1" t="s">
        <v>23</v>
      </c>
      <c r="G3518">
        <v>0</v>
      </c>
      <c r="H3518" t="str">
        <f>IF(Append1[[#This Row],[number_vmail_messages]]&lt;=10, "Low",
IF(Append1[[#This Row],[number_vmail_messages]]&lt;=25, "Medium", "High"))</f>
        <v>Low</v>
      </c>
      <c r="I3518">
        <v>134.9</v>
      </c>
      <c r="J3518">
        <v>79</v>
      </c>
      <c r="K3518">
        <v>22.93</v>
      </c>
      <c r="L3518">
        <v>221.5</v>
      </c>
      <c r="M3518">
        <v>114</v>
      </c>
      <c r="N3518">
        <v>18.829999999999998</v>
      </c>
      <c r="O3518">
        <v>113.8</v>
      </c>
      <c r="P3518">
        <v>118</v>
      </c>
      <c r="Q3518">
        <v>5.12</v>
      </c>
      <c r="R3518">
        <v>15</v>
      </c>
      <c r="S3518">
        <v>2</v>
      </c>
      <c r="T3518">
        <v>4.05</v>
      </c>
      <c r="U3518" t="str">
        <f>IF(Append1[[#This Row],[total_intl_charge]] &lt;= MEDIAN(Append1[total_intl_charge]), "Low", "High")</f>
        <v>High</v>
      </c>
      <c r="V3518">
        <v>1</v>
      </c>
      <c r="W3518" t="s">
        <v>23</v>
      </c>
      <c r="X3518" s="1" t="s">
        <v>23</v>
      </c>
      <c r="Y3518">
        <f>IF(Append1[[#This Row],[churn]]="yes", 1,0)</f>
        <v>0</v>
      </c>
      <c r="Z3518" t="str">
        <f>IF(Append1[[#This Row],[total_eve_charge]]&lt;=15,"Low",
IF(Append1[[#This Row],[total_eve_charge]]&lt;=19,"Medium","High"))</f>
        <v>Medium</v>
      </c>
      <c r="AA3518" s="1" t="str">
        <f>IF(Append1[[#This Row],[total_day_charge]]&gt;30,"Heavy User",
IF(Append1[[#This Row],[total_eve_charge]]&gt;20,"Evening User",
IF(Append1[[#This Row],[total_night_charge]]&gt;10,"Night User","Low User")))</f>
        <v>Low User</v>
      </c>
    </row>
    <row r="3519" spans="1:27" hidden="1" x14ac:dyDescent="0.3">
      <c r="A3519">
        <v>2768</v>
      </c>
      <c r="B3519" s="1" t="s">
        <v>64</v>
      </c>
      <c r="C3519">
        <v>61</v>
      </c>
      <c r="D3519" s="1" t="s">
        <v>22</v>
      </c>
      <c r="E3519" s="1">
        <v>0</v>
      </c>
      <c r="F3519" s="1" t="s">
        <v>23</v>
      </c>
      <c r="G3519">
        <v>0</v>
      </c>
      <c r="H3519" t="str">
        <f>IF(Append1[[#This Row],[number_vmail_messages]]&lt;=10, "Low",
IF(Append1[[#This Row],[number_vmail_messages]]&lt;=25, "Medium", "High"))</f>
        <v>Low</v>
      </c>
      <c r="I3519">
        <v>234.2</v>
      </c>
      <c r="J3519">
        <v>76</v>
      </c>
      <c r="K3519">
        <v>39.81</v>
      </c>
      <c r="L3519">
        <v>216.7</v>
      </c>
      <c r="M3519">
        <v>108</v>
      </c>
      <c r="N3519">
        <v>18.420000000000002</v>
      </c>
      <c r="O3519">
        <v>130.6</v>
      </c>
      <c r="P3519">
        <v>122</v>
      </c>
      <c r="Q3519">
        <v>5.88</v>
      </c>
      <c r="R3519">
        <v>13.9</v>
      </c>
      <c r="S3519">
        <v>2</v>
      </c>
      <c r="T3519">
        <v>3.75</v>
      </c>
      <c r="U3519" t="str">
        <f>IF(Append1[[#This Row],[total_intl_charge]] &lt;= MEDIAN(Append1[total_intl_charge]), "Low", "High")</f>
        <v>High</v>
      </c>
      <c r="V3519">
        <v>1</v>
      </c>
      <c r="W3519" t="s">
        <v>23</v>
      </c>
      <c r="X3519" s="1" t="s">
        <v>23</v>
      </c>
      <c r="Y3519">
        <f>IF(Append1[[#This Row],[churn]]="yes", 1,0)</f>
        <v>0</v>
      </c>
      <c r="Z3519" t="str">
        <f>IF(Append1[[#This Row],[total_eve_charge]]&lt;=15,"Low",
IF(Append1[[#This Row],[total_eve_charge]]&lt;=19,"Medium","High"))</f>
        <v>Medium</v>
      </c>
      <c r="AA3519" s="1" t="str">
        <f>IF(Append1[[#This Row],[total_day_charge]]&gt;30,"Heavy User",
IF(Append1[[#This Row],[total_eve_charge]]&gt;20,"Evening User",
IF(Append1[[#This Row],[total_night_charge]]&gt;10,"Night User","Low User")))</f>
        <v>Heavy User</v>
      </c>
    </row>
    <row r="3520" spans="1:27" hidden="1" x14ac:dyDescent="0.3">
      <c r="A3520">
        <v>2769</v>
      </c>
      <c r="B3520" s="1" t="s">
        <v>28</v>
      </c>
      <c r="C3520">
        <v>131</v>
      </c>
      <c r="D3520" s="1" t="s">
        <v>22</v>
      </c>
      <c r="E3520" s="1">
        <v>0</v>
      </c>
      <c r="F3520" s="1" t="s">
        <v>23</v>
      </c>
      <c r="G3520">
        <v>0</v>
      </c>
      <c r="H3520" t="str">
        <f>IF(Append1[[#This Row],[number_vmail_messages]]&lt;=10, "Low",
IF(Append1[[#This Row],[number_vmail_messages]]&lt;=25, "Medium", "High"))</f>
        <v>Low</v>
      </c>
      <c r="I3520">
        <v>175.1</v>
      </c>
      <c r="J3520">
        <v>73</v>
      </c>
      <c r="K3520">
        <v>29.77</v>
      </c>
      <c r="L3520">
        <v>171.9</v>
      </c>
      <c r="M3520">
        <v>116</v>
      </c>
      <c r="N3520">
        <v>14.61</v>
      </c>
      <c r="O3520">
        <v>131.1</v>
      </c>
      <c r="P3520">
        <v>94</v>
      </c>
      <c r="Q3520">
        <v>5.9</v>
      </c>
      <c r="R3520">
        <v>7.3</v>
      </c>
      <c r="S3520">
        <v>6</v>
      </c>
      <c r="T3520">
        <v>1.97</v>
      </c>
      <c r="U3520" t="str">
        <f>IF(Append1[[#This Row],[total_intl_charge]] &lt;= MEDIAN(Append1[total_intl_charge]), "Low", "High")</f>
        <v>Low</v>
      </c>
      <c r="V3520">
        <v>1</v>
      </c>
      <c r="W3520" t="s">
        <v>23</v>
      </c>
      <c r="X3520" s="1" t="s">
        <v>23</v>
      </c>
      <c r="Y3520">
        <f>IF(Append1[[#This Row],[churn]]="yes", 1,0)</f>
        <v>0</v>
      </c>
      <c r="Z3520" t="str">
        <f>IF(Append1[[#This Row],[total_eve_charge]]&lt;=15,"Low",
IF(Append1[[#This Row],[total_eve_charge]]&lt;=19,"Medium","High"))</f>
        <v>Low</v>
      </c>
      <c r="AA3520" s="1" t="str">
        <f>IF(Append1[[#This Row],[total_day_charge]]&gt;30,"Heavy User",
IF(Append1[[#This Row],[total_eve_charge]]&gt;20,"Evening User",
IF(Append1[[#This Row],[total_night_charge]]&gt;10,"Night User","Low User")))</f>
        <v>Low User</v>
      </c>
    </row>
    <row r="3521" spans="1:27" hidden="1" x14ac:dyDescent="0.3">
      <c r="A3521">
        <v>2770</v>
      </c>
      <c r="B3521" s="1" t="s">
        <v>62</v>
      </c>
      <c r="C3521">
        <v>88</v>
      </c>
      <c r="D3521" s="1" t="s">
        <v>32</v>
      </c>
      <c r="E3521" s="1">
        <v>0</v>
      </c>
      <c r="F3521" s="1" t="s">
        <v>23</v>
      </c>
      <c r="G3521">
        <v>0</v>
      </c>
      <c r="H3521" t="str">
        <f>IF(Append1[[#This Row],[number_vmail_messages]]&lt;=10, "Low",
IF(Append1[[#This Row],[number_vmail_messages]]&lt;=25, "Medium", "High"))</f>
        <v>Low</v>
      </c>
      <c r="I3521">
        <v>142.19999999999999</v>
      </c>
      <c r="J3521">
        <v>107</v>
      </c>
      <c r="K3521">
        <v>24.17</v>
      </c>
      <c r="L3521">
        <v>262.39999999999998</v>
      </c>
      <c r="M3521">
        <v>84</v>
      </c>
      <c r="N3521">
        <v>22.3</v>
      </c>
      <c r="O3521">
        <v>139.19999999999999</v>
      </c>
      <c r="P3521">
        <v>99</v>
      </c>
      <c r="Q3521">
        <v>6.26</v>
      </c>
      <c r="R3521">
        <v>10.1</v>
      </c>
      <c r="S3521">
        <v>5</v>
      </c>
      <c r="T3521">
        <v>2.73</v>
      </c>
      <c r="U3521" t="str">
        <f>IF(Append1[[#This Row],[total_intl_charge]] &lt;= MEDIAN(Append1[total_intl_charge]), "Low", "High")</f>
        <v>Low</v>
      </c>
      <c r="V3521">
        <v>1</v>
      </c>
      <c r="W3521" t="s">
        <v>23</v>
      </c>
      <c r="X3521" s="1" t="s">
        <v>23</v>
      </c>
      <c r="Y3521">
        <f>IF(Append1[[#This Row],[churn]]="yes", 1,0)</f>
        <v>0</v>
      </c>
      <c r="Z3521" t="str">
        <f>IF(Append1[[#This Row],[total_eve_charge]]&lt;=15,"Low",
IF(Append1[[#This Row],[total_eve_charge]]&lt;=19,"Medium","High"))</f>
        <v>High</v>
      </c>
      <c r="AA3521" s="1" t="str">
        <f>IF(Append1[[#This Row],[total_day_charge]]&gt;30,"Heavy User",
IF(Append1[[#This Row],[total_eve_charge]]&gt;20,"Evening User",
IF(Append1[[#This Row],[total_night_charge]]&gt;10,"Night User","Low User")))</f>
        <v>Evening User</v>
      </c>
    </row>
    <row r="3522" spans="1:27" x14ac:dyDescent="0.3">
      <c r="A3522">
        <v>2771</v>
      </c>
      <c r="B3522" s="1" t="s">
        <v>61</v>
      </c>
      <c r="C3522">
        <v>89</v>
      </c>
      <c r="D3522" s="1" t="s">
        <v>22</v>
      </c>
      <c r="E3522" s="1">
        <v>0</v>
      </c>
      <c r="F3522" s="1" t="s">
        <v>24</v>
      </c>
      <c r="G3522">
        <v>24</v>
      </c>
      <c r="H3522" t="str">
        <f>IF(Append1[[#This Row],[number_vmail_messages]]&lt;=10, "Low",
IF(Append1[[#This Row],[number_vmail_messages]]&lt;=25, "Medium", "High"))</f>
        <v>Medium</v>
      </c>
      <c r="I3522">
        <v>97.8</v>
      </c>
      <c r="J3522">
        <v>98</v>
      </c>
      <c r="K3522">
        <v>16.63</v>
      </c>
      <c r="L3522">
        <v>207.2</v>
      </c>
      <c r="M3522">
        <v>67</v>
      </c>
      <c r="N3522">
        <v>17.61</v>
      </c>
      <c r="O3522">
        <v>214.5</v>
      </c>
      <c r="P3522">
        <v>126</v>
      </c>
      <c r="Q3522">
        <v>9.65</v>
      </c>
      <c r="R3522">
        <v>5.9</v>
      </c>
      <c r="S3522">
        <v>2</v>
      </c>
      <c r="T3522">
        <v>1.59</v>
      </c>
      <c r="U3522" t="str">
        <f>IF(Append1[[#This Row],[total_intl_charge]] &lt;= MEDIAN(Append1[total_intl_charge]), "Low", "High")</f>
        <v>Low</v>
      </c>
      <c r="V3522">
        <v>0</v>
      </c>
      <c r="W3522" t="s">
        <v>23</v>
      </c>
      <c r="X3522" s="1" t="s">
        <v>23</v>
      </c>
      <c r="Y3522">
        <f>IF(Append1[[#This Row],[churn]]="yes", 1,0)</f>
        <v>0</v>
      </c>
      <c r="Z3522" t="str">
        <f>IF(Append1[[#This Row],[total_eve_charge]]&lt;=15,"Low",
IF(Append1[[#This Row],[total_eve_charge]]&lt;=19,"Medium","High"))</f>
        <v>Medium</v>
      </c>
      <c r="AA3522" s="1" t="str">
        <f>IF(Append1[[#This Row],[total_day_charge]]&gt;30,"Heavy User",
IF(Append1[[#This Row],[total_eve_charge]]&gt;20,"Evening User",
IF(Append1[[#This Row],[total_night_charge]]&gt;10,"Night User","Low User")))</f>
        <v>Low User</v>
      </c>
    </row>
    <row r="3523" spans="1:27" hidden="1" x14ac:dyDescent="0.3">
      <c r="A3523">
        <v>2772</v>
      </c>
      <c r="B3523" s="1" t="s">
        <v>35</v>
      </c>
      <c r="C3523">
        <v>82</v>
      </c>
      <c r="D3523" s="1" t="s">
        <v>22</v>
      </c>
      <c r="E3523" s="1">
        <v>0</v>
      </c>
      <c r="F3523" s="1" t="s">
        <v>23</v>
      </c>
      <c r="G3523">
        <v>0</v>
      </c>
      <c r="H3523" t="str">
        <f>IF(Append1[[#This Row],[number_vmail_messages]]&lt;=10, "Low",
IF(Append1[[#This Row],[number_vmail_messages]]&lt;=25, "Medium", "High"))</f>
        <v>Low</v>
      </c>
      <c r="I3523">
        <v>266.89999999999998</v>
      </c>
      <c r="J3523">
        <v>83</v>
      </c>
      <c r="K3523">
        <v>45.37</v>
      </c>
      <c r="L3523">
        <v>229.7</v>
      </c>
      <c r="M3523">
        <v>74</v>
      </c>
      <c r="N3523">
        <v>19.52</v>
      </c>
      <c r="O3523">
        <v>251.7</v>
      </c>
      <c r="P3523">
        <v>99</v>
      </c>
      <c r="Q3523">
        <v>11.33</v>
      </c>
      <c r="R3523">
        <v>11</v>
      </c>
      <c r="S3523">
        <v>6</v>
      </c>
      <c r="T3523">
        <v>2.97</v>
      </c>
      <c r="U3523" t="str">
        <f>IF(Append1[[#This Row],[total_intl_charge]] &lt;= MEDIAN(Append1[total_intl_charge]), "Low", "High")</f>
        <v>High</v>
      </c>
      <c r="V3523">
        <v>3</v>
      </c>
      <c r="W3523" t="s">
        <v>24</v>
      </c>
      <c r="X3523" s="1" t="s">
        <v>23</v>
      </c>
      <c r="Y3523">
        <f>IF(Append1[[#This Row],[churn]]="yes", 1,0)</f>
        <v>1</v>
      </c>
      <c r="Z3523" t="str">
        <f>IF(Append1[[#This Row],[total_eve_charge]]&lt;=15,"Low",
IF(Append1[[#This Row],[total_eve_charge]]&lt;=19,"Medium","High"))</f>
        <v>High</v>
      </c>
      <c r="AA3523" s="1" t="str">
        <f>IF(Append1[[#This Row],[total_day_charge]]&gt;30,"Heavy User",
IF(Append1[[#This Row],[total_eve_charge]]&gt;20,"Evening User",
IF(Append1[[#This Row],[total_night_charge]]&gt;10,"Night User","Low User")))</f>
        <v>Heavy User</v>
      </c>
    </row>
    <row r="3524" spans="1:27" x14ac:dyDescent="0.3">
      <c r="A3524">
        <v>2773</v>
      </c>
      <c r="B3524" s="1" t="s">
        <v>50</v>
      </c>
      <c r="C3524">
        <v>138</v>
      </c>
      <c r="D3524" s="1" t="s">
        <v>26</v>
      </c>
      <c r="E3524" s="1">
        <v>0</v>
      </c>
      <c r="F3524" s="1" t="s">
        <v>24</v>
      </c>
      <c r="G3524">
        <v>33</v>
      </c>
      <c r="H3524" t="str">
        <f>IF(Append1[[#This Row],[number_vmail_messages]]&lt;=10, "Low",
IF(Append1[[#This Row],[number_vmail_messages]]&lt;=25, "Medium", "High"))</f>
        <v>High</v>
      </c>
      <c r="I3524">
        <v>155.19999999999999</v>
      </c>
      <c r="J3524">
        <v>139</v>
      </c>
      <c r="K3524">
        <v>26.38</v>
      </c>
      <c r="L3524">
        <v>268.3</v>
      </c>
      <c r="M3524">
        <v>79</v>
      </c>
      <c r="N3524">
        <v>22.81</v>
      </c>
      <c r="O3524">
        <v>186.4</v>
      </c>
      <c r="P3524">
        <v>71</v>
      </c>
      <c r="Q3524">
        <v>8.39</v>
      </c>
      <c r="R3524">
        <v>9.6999999999999993</v>
      </c>
      <c r="S3524">
        <v>4</v>
      </c>
      <c r="T3524">
        <v>2.62</v>
      </c>
      <c r="U3524" t="str">
        <f>IF(Append1[[#This Row],[total_intl_charge]] &lt;= MEDIAN(Append1[total_intl_charge]), "Low", "High")</f>
        <v>Low</v>
      </c>
      <c r="V3524">
        <v>3</v>
      </c>
      <c r="W3524" t="s">
        <v>23</v>
      </c>
      <c r="X3524" s="1" t="s">
        <v>23</v>
      </c>
      <c r="Y3524">
        <f>IF(Append1[[#This Row],[churn]]="yes", 1,0)</f>
        <v>0</v>
      </c>
      <c r="Z3524" t="str">
        <f>IF(Append1[[#This Row],[total_eve_charge]]&lt;=15,"Low",
IF(Append1[[#This Row],[total_eve_charge]]&lt;=19,"Medium","High"))</f>
        <v>High</v>
      </c>
      <c r="AA3524" s="1" t="str">
        <f>IF(Append1[[#This Row],[total_day_charge]]&gt;30,"Heavy User",
IF(Append1[[#This Row],[total_eve_charge]]&gt;20,"Evening User",
IF(Append1[[#This Row],[total_night_charge]]&gt;10,"Night User","Low User")))</f>
        <v>Evening User</v>
      </c>
    </row>
    <row r="3525" spans="1:27" hidden="1" x14ac:dyDescent="0.3">
      <c r="A3525">
        <v>2774</v>
      </c>
      <c r="B3525" s="1" t="s">
        <v>38</v>
      </c>
      <c r="C3525">
        <v>115</v>
      </c>
      <c r="D3525" s="1" t="s">
        <v>22</v>
      </c>
      <c r="E3525" s="1">
        <v>0</v>
      </c>
      <c r="F3525" s="1" t="s">
        <v>23</v>
      </c>
      <c r="G3525">
        <v>0</v>
      </c>
      <c r="H3525" t="str">
        <f>IF(Append1[[#This Row],[number_vmail_messages]]&lt;=10, "Low",
IF(Append1[[#This Row],[number_vmail_messages]]&lt;=25, "Medium", "High"))</f>
        <v>Low</v>
      </c>
      <c r="I3525">
        <v>200.2</v>
      </c>
      <c r="J3525">
        <v>92</v>
      </c>
      <c r="K3525">
        <v>34.03</v>
      </c>
      <c r="L3525">
        <v>244.9</v>
      </c>
      <c r="M3525">
        <v>107</v>
      </c>
      <c r="N3525">
        <v>20.82</v>
      </c>
      <c r="O3525">
        <v>190.9</v>
      </c>
      <c r="P3525">
        <v>96</v>
      </c>
      <c r="Q3525">
        <v>8.59</v>
      </c>
      <c r="R3525">
        <v>8.8000000000000007</v>
      </c>
      <c r="S3525">
        <v>3</v>
      </c>
      <c r="T3525">
        <v>2.38</v>
      </c>
      <c r="U3525" t="str">
        <f>IF(Append1[[#This Row],[total_intl_charge]] &lt;= MEDIAN(Append1[total_intl_charge]), "Low", "High")</f>
        <v>Low</v>
      </c>
      <c r="V3525">
        <v>1</v>
      </c>
      <c r="W3525" t="s">
        <v>23</v>
      </c>
      <c r="X3525" s="1" t="s">
        <v>23</v>
      </c>
      <c r="Y3525">
        <f>IF(Append1[[#This Row],[churn]]="yes", 1,0)</f>
        <v>0</v>
      </c>
      <c r="Z3525" t="str">
        <f>IF(Append1[[#This Row],[total_eve_charge]]&lt;=15,"Low",
IF(Append1[[#This Row],[total_eve_charge]]&lt;=19,"Medium","High"))</f>
        <v>High</v>
      </c>
      <c r="AA3525" s="1" t="str">
        <f>IF(Append1[[#This Row],[total_day_charge]]&gt;30,"Heavy User",
IF(Append1[[#This Row],[total_eve_charge]]&gt;20,"Evening User",
IF(Append1[[#This Row],[total_night_charge]]&gt;10,"Night User","Low User")))</f>
        <v>Heavy User</v>
      </c>
    </row>
    <row r="3526" spans="1:27" hidden="1" x14ac:dyDescent="0.3">
      <c r="A3526">
        <v>2775</v>
      </c>
      <c r="B3526" s="1" t="s">
        <v>71</v>
      </c>
      <c r="C3526">
        <v>117</v>
      </c>
      <c r="D3526" s="1" t="s">
        <v>26</v>
      </c>
      <c r="E3526" s="1">
        <v>1</v>
      </c>
      <c r="F3526" s="1" t="s">
        <v>23</v>
      </c>
      <c r="G3526">
        <v>0</v>
      </c>
      <c r="H3526" t="str">
        <f>IF(Append1[[#This Row],[number_vmail_messages]]&lt;=10, "Low",
IF(Append1[[#This Row],[number_vmail_messages]]&lt;=25, "Medium", "High"))</f>
        <v>Low</v>
      </c>
      <c r="I3526">
        <v>198.4</v>
      </c>
      <c r="J3526">
        <v>121</v>
      </c>
      <c r="K3526">
        <v>33.729999999999997</v>
      </c>
      <c r="L3526">
        <v>249.5</v>
      </c>
      <c r="M3526">
        <v>104</v>
      </c>
      <c r="N3526">
        <v>21.21</v>
      </c>
      <c r="O3526">
        <v>162.80000000000001</v>
      </c>
      <c r="P3526">
        <v>115</v>
      </c>
      <c r="Q3526">
        <v>7.33</v>
      </c>
      <c r="R3526">
        <v>10.5</v>
      </c>
      <c r="S3526">
        <v>5</v>
      </c>
      <c r="T3526">
        <v>2.84</v>
      </c>
      <c r="U3526" t="str">
        <f>IF(Append1[[#This Row],[total_intl_charge]] &lt;= MEDIAN(Append1[total_intl_charge]), "Low", "High")</f>
        <v>High</v>
      </c>
      <c r="V3526">
        <v>1</v>
      </c>
      <c r="W3526" t="s">
        <v>23</v>
      </c>
      <c r="X3526" s="1" t="s">
        <v>24</v>
      </c>
      <c r="Y3526">
        <f>IF(Append1[[#This Row],[churn]]="yes", 1,0)</f>
        <v>0</v>
      </c>
      <c r="Z3526" t="str">
        <f>IF(Append1[[#This Row],[total_eve_charge]]&lt;=15,"Low",
IF(Append1[[#This Row],[total_eve_charge]]&lt;=19,"Medium","High"))</f>
        <v>High</v>
      </c>
      <c r="AA3526" s="1" t="str">
        <f>IF(Append1[[#This Row],[total_day_charge]]&gt;30,"Heavy User",
IF(Append1[[#This Row],[total_eve_charge]]&gt;20,"Evening User",
IF(Append1[[#This Row],[total_night_charge]]&gt;10,"Night User","Low User")))</f>
        <v>Heavy User</v>
      </c>
    </row>
    <row r="3527" spans="1:27" hidden="1" x14ac:dyDescent="0.3">
      <c r="A3527">
        <v>2776</v>
      </c>
      <c r="B3527" s="1" t="s">
        <v>52</v>
      </c>
      <c r="C3527">
        <v>60</v>
      </c>
      <c r="D3527" s="1" t="s">
        <v>22</v>
      </c>
      <c r="E3527" s="1">
        <v>0</v>
      </c>
      <c r="F3527" s="1" t="s">
        <v>23</v>
      </c>
      <c r="G3527">
        <v>0</v>
      </c>
      <c r="H3527" t="str">
        <f>IF(Append1[[#This Row],[number_vmail_messages]]&lt;=10, "Low",
IF(Append1[[#This Row],[number_vmail_messages]]&lt;=25, "Medium", "High"))</f>
        <v>Low</v>
      </c>
      <c r="I3527">
        <v>180.3</v>
      </c>
      <c r="J3527">
        <v>67</v>
      </c>
      <c r="K3527">
        <v>30.65</v>
      </c>
      <c r="L3527">
        <v>208</v>
      </c>
      <c r="M3527">
        <v>68</v>
      </c>
      <c r="N3527">
        <v>17.68</v>
      </c>
      <c r="O3527">
        <v>181.2</v>
      </c>
      <c r="P3527">
        <v>101</v>
      </c>
      <c r="Q3527">
        <v>8.15</v>
      </c>
      <c r="R3527">
        <v>12.8</v>
      </c>
      <c r="S3527">
        <v>6</v>
      </c>
      <c r="T3527">
        <v>3.46</v>
      </c>
      <c r="U3527" t="str">
        <f>IF(Append1[[#This Row],[total_intl_charge]] &lt;= MEDIAN(Append1[total_intl_charge]), "Low", "High")</f>
        <v>High</v>
      </c>
      <c r="V3527">
        <v>2</v>
      </c>
      <c r="W3527" t="s">
        <v>23</v>
      </c>
      <c r="X3527" s="1" t="s">
        <v>23</v>
      </c>
      <c r="Y3527">
        <f>IF(Append1[[#This Row],[churn]]="yes", 1,0)</f>
        <v>0</v>
      </c>
      <c r="Z3527" t="str">
        <f>IF(Append1[[#This Row],[total_eve_charge]]&lt;=15,"Low",
IF(Append1[[#This Row],[total_eve_charge]]&lt;=19,"Medium","High"))</f>
        <v>Medium</v>
      </c>
      <c r="AA3527" s="1" t="str">
        <f>IF(Append1[[#This Row],[total_day_charge]]&gt;30,"Heavy User",
IF(Append1[[#This Row],[total_eve_charge]]&gt;20,"Evening User",
IF(Append1[[#This Row],[total_night_charge]]&gt;10,"Night User","Low User")))</f>
        <v>Heavy User</v>
      </c>
    </row>
    <row r="3528" spans="1:27" hidden="1" x14ac:dyDescent="0.3">
      <c r="A3528">
        <v>2777</v>
      </c>
      <c r="B3528" s="1" t="s">
        <v>37</v>
      </c>
      <c r="C3528">
        <v>62</v>
      </c>
      <c r="D3528" s="1" t="s">
        <v>22</v>
      </c>
      <c r="E3528" s="1">
        <v>0</v>
      </c>
      <c r="F3528" s="1" t="s">
        <v>23</v>
      </c>
      <c r="G3528">
        <v>0</v>
      </c>
      <c r="H3528" t="str">
        <f>IF(Append1[[#This Row],[number_vmail_messages]]&lt;=10, "Low",
IF(Append1[[#This Row],[number_vmail_messages]]&lt;=25, "Medium", "High"))</f>
        <v>Low</v>
      </c>
      <c r="I3528">
        <v>86.3</v>
      </c>
      <c r="J3528">
        <v>84</v>
      </c>
      <c r="K3528">
        <v>14.67</v>
      </c>
      <c r="L3528">
        <v>238.7</v>
      </c>
      <c r="M3528">
        <v>99</v>
      </c>
      <c r="N3528">
        <v>20.29</v>
      </c>
      <c r="O3528">
        <v>238.4</v>
      </c>
      <c r="P3528">
        <v>79</v>
      </c>
      <c r="Q3528">
        <v>10.73</v>
      </c>
      <c r="R3528">
        <v>12.5</v>
      </c>
      <c r="S3528">
        <v>1</v>
      </c>
      <c r="T3528">
        <v>3.38</v>
      </c>
      <c r="U3528" t="str">
        <f>IF(Append1[[#This Row],[total_intl_charge]] &lt;= MEDIAN(Append1[total_intl_charge]), "Low", "High")</f>
        <v>High</v>
      </c>
      <c r="V3528">
        <v>2</v>
      </c>
      <c r="W3528" t="s">
        <v>23</v>
      </c>
      <c r="X3528" s="1" t="s">
        <v>23</v>
      </c>
      <c r="Y3528">
        <f>IF(Append1[[#This Row],[churn]]="yes", 1,0)</f>
        <v>0</v>
      </c>
      <c r="Z3528" t="str">
        <f>IF(Append1[[#This Row],[total_eve_charge]]&lt;=15,"Low",
IF(Append1[[#This Row],[total_eve_charge]]&lt;=19,"Medium","High"))</f>
        <v>High</v>
      </c>
      <c r="AA3528" s="1" t="str">
        <f>IF(Append1[[#This Row],[total_day_charge]]&gt;30,"Heavy User",
IF(Append1[[#This Row],[total_eve_charge]]&gt;20,"Evening User",
IF(Append1[[#This Row],[total_night_charge]]&gt;10,"Night User","Low User")))</f>
        <v>Evening User</v>
      </c>
    </row>
    <row r="3529" spans="1:27" hidden="1" x14ac:dyDescent="0.3">
      <c r="A3529">
        <v>2778</v>
      </c>
      <c r="B3529" s="1" t="s">
        <v>55</v>
      </c>
      <c r="C3529">
        <v>133</v>
      </c>
      <c r="D3529" s="1" t="s">
        <v>26</v>
      </c>
      <c r="E3529" s="1">
        <v>0</v>
      </c>
      <c r="F3529" s="1" t="s">
        <v>23</v>
      </c>
      <c r="G3529">
        <v>0</v>
      </c>
      <c r="H3529" t="str">
        <f>IF(Append1[[#This Row],[number_vmail_messages]]&lt;=10, "Low",
IF(Append1[[#This Row],[number_vmail_messages]]&lt;=25, "Medium", "High"))</f>
        <v>Low</v>
      </c>
      <c r="I3529">
        <v>295</v>
      </c>
      <c r="J3529">
        <v>141</v>
      </c>
      <c r="K3529">
        <v>50.15</v>
      </c>
      <c r="L3529">
        <v>223.6</v>
      </c>
      <c r="M3529">
        <v>101</v>
      </c>
      <c r="N3529">
        <v>19.010000000000002</v>
      </c>
      <c r="O3529">
        <v>229.4</v>
      </c>
      <c r="P3529">
        <v>109</v>
      </c>
      <c r="Q3529">
        <v>10.32</v>
      </c>
      <c r="R3529">
        <v>12.9</v>
      </c>
      <c r="S3529">
        <v>4</v>
      </c>
      <c r="T3529">
        <v>3.48</v>
      </c>
      <c r="U3529" t="str">
        <f>IF(Append1[[#This Row],[total_intl_charge]] &lt;= MEDIAN(Append1[total_intl_charge]), "Low", "High")</f>
        <v>High</v>
      </c>
      <c r="V3529">
        <v>2</v>
      </c>
      <c r="W3529" t="s">
        <v>24</v>
      </c>
      <c r="X3529" s="1" t="s">
        <v>23</v>
      </c>
      <c r="Y3529">
        <f>IF(Append1[[#This Row],[churn]]="yes", 1,0)</f>
        <v>1</v>
      </c>
      <c r="Z3529" t="str">
        <f>IF(Append1[[#This Row],[total_eve_charge]]&lt;=15,"Low",
IF(Append1[[#This Row],[total_eve_charge]]&lt;=19,"Medium","High"))</f>
        <v>High</v>
      </c>
      <c r="AA3529" s="1" t="str">
        <f>IF(Append1[[#This Row],[total_day_charge]]&gt;30,"Heavy User",
IF(Append1[[#This Row],[total_eve_charge]]&gt;20,"Evening User",
IF(Append1[[#This Row],[total_night_charge]]&gt;10,"Night User","Low User")))</f>
        <v>Heavy User</v>
      </c>
    </row>
    <row r="3530" spans="1:27" hidden="1" x14ac:dyDescent="0.3">
      <c r="A3530">
        <v>2779</v>
      </c>
      <c r="B3530" s="1" t="s">
        <v>57</v>
      </c>
      <c r="C3530">
        <v>131</v>
      </c>
      <c r="D3530" s="1" t="s">
        <v>32</v>
      </c>
      <c r="E3530" s="1">
        <v>0</v>
      </c>
      <c r="F3530" s="1" t="s">
        <v>23</v>
      </c>
      <c r="G3530">
        <v>0</v>
      </c>
      <c r="H3530" t="str">
        <f>IF(Append1[[#This Row],[number_vmail_messages]]&lt;=10, "Low",
IF(Append1[[#This Row],[number_vmail_messages]]&lt;=25, "Medium", "High"))</f>
        <v>Low</v>
      </c>
      <c r="I3530">
        <v>240.9</v>
      </c>
      <c r="J3530">
        <v>108</v>
      </c>
      <c r="K3530">
        <v>40.950000000000003</v>
      </c>
      <c r="L3530">
        <v>167.4</v>
      </c>
      <c r="M3530">
        <v>91</v>
      </c>
      <c r="N3530">
        <v>14.23</v>
      </c>
      <c r="O3530">
        <v>322.2</v>
      </c>
      <c r="P3530">
        <v>109</v>
      </c>
      <c r="Q3530">
        <v>14.5</v>
      </c>
      <c r="R3530">
        <v>14.7</v>
      </c>
      <c r="S3530">
        <v>8</v>
      </c>
      <c r="T3530">
        <v>3.97</v>
      </c>
      <c r="U3530" t="str">
        <f>IF(Append1[[#This Row],[total_intl_charge]] &lt;= MEDIAN(Append1[total_intl_charge]), "Low", "High")</f>
        <v>High</v>
      </c>
      <c r="V3530">
        <v>3</v>
      </c>
      <c r="W3530" t="s">
        <v>23</v>
      </c>
      <c r="X3530" s="1" t="s">
        <v>23</v>
      </c>
      <c r="Y3530">
        <f>IF(Append1[[#This Row],[churn]]="yes", 1,0)</f>
        <v>0</v>
      </c>
      <c r="Z3530" t="str">
        <f>IF(Append1[[#This Row],[total_eve_charge]]&lt;=15,"Low",
IF(Append1[[#This Row],[total_eve_charge]]&lt;=19,"Medium","High"))</f>
        <v>Low</v>
      </c>
      <c r="AA3530" s="1" t="str">
        <f>IF(Append1[[#This Row],[total_day_charge]]&gt;30,"Heavy User",
IF(Append1[[#This Row],[total_eve_charge]]&gt;20,"Evening User",
IF(Append1[[#This Row],[total_night_charge]]&gt;10,"Night User","Low User")))</f>
        <v>Heavy User</v>
      </c>
    </row>
    <row r="3531" spans="1:27" hidden="1" x14ac:dyDescent="0.3">
      <c r="A3531">
        <v>2780</v>
      </c>
      <c r="B3531" s="1" t="s">
        <v>57</v>
      </c>
      <c r="C3531">
        <v>65</v>
      </c>
      <c r="D3531" s="1" t="s">
        <v>32</v>
      </c>
      <c r="E3531" s="1">
        <v>0</v>
      </c>
      <c r="F3531" s="1" t="s">
        <v>23</v>
      </c>
      <c r="G3531">
        <v>0</v>
      </c>
      <c r="H3531" t="str">
        <f>IF(Append1[[#This Row],[number_vmail_messages]]&lt;=10, "Low",
IF(Append1[[#This Row],[number_vmail_messages]]&lt;=25, "Medium", "High"))</f>
        <v>Low</v>
      </c>
      <c r="I3531">
        <v>207.7</v>
      </c>
      <c r="J3531">
        <v>109</v>
      </c>
      <c r="K3531">
        <v>35.31</v>
      </c>
      <c r="L3531">
        <v>217.5</v>
      </c>
      <c r="M3531">
        <v>117</v>
      </c>
      <c r="N3531">
        <v>18.489999999999998</v>
      </c>
      <c r="O3531">
        <v>125.6</v>
      </c>
      <c r="P3531">
        <v>111</v>
      </c>
      <c r="Q3531">
        <v>5.65</v>
      </c>
      <c r="R3531">
        <v>8</v>
      </c>
      <c r="S3531">
        <v>5</v>
      </c>
      <c r="T3531">
        <v>2.16</v>
      </c>
      <c r="U3531" t="str">
        <f>IF(Append1[[#This Row],[total_intl_charge]] &lt;= MEDIAN(Append1[total_intl_charge]), "Low", "High")</f>
        <v>Low</v>
      </c>
      <c r="V3531">
        <v>1</v>
      </c>
      <c r="W3531" t="s">
        <v>23</v>
      </c>
      <c r="X3531" s="1" t="s">
        <v>23</v>
      </c>
      <c r="Y3531">
        <f>IF(Append1[[#This Row],[churn]]="yes", 1,0)</f>
        <v>0</v>
      </c>
      <c r="Z3531" t="str">
        <f>IF(Append1[[#This Row],[total_eve_charge]]&lt;=15,"Low",
IF(Append1[[#This Row],[total_eve_charge]]&lt;=19,"Medium","High"))</f>
        <v>Medium</v>
      </c>
      <c r="AA3531" s="1" t="str">
        <f>IF(Append1[[#This Row],[total_day_charge]]&gt;30,"Heavy User",
IF(Append1[[#This Row],[total_eve_charge]]&gt;20,"Evening User",
IF(Append1[[#This Row],[total_night_charge]]&gt;10,"Night User","Low User")))</f>
        <v>Heavy User</v>
      </c>
    </row>
    <row r="3532" spans="1:27" x14ac:dyDescent="0.3">
      <c r="A3532">
        <v>2781</v>
      </c>
      <c r="B3532" s="1" t="s">
        <v>44</v>
      </c>
      <c r="C3532">
        <v>120</v>
      </c>
      <c r="D3532" s="1" t="s">
        <v>26</v>
      </c>
      <c r="E3532" s="1">
        <v>0</v>
      </c>
      <c r="F3532" s="1" t="s">
        <v>24</v>
      </c>
      <c r="G3532">
        <v>27</v>
      </c>
      <c r="H3532" t="str">
        <f>IF(Append1[[#This Row],[number_vmail_messages]]&lt;=10, "Low",
IF(Append1[[#This Row],[number_vmail_messages]]&lt;=25, "Medium", "High"))</f>
        <v>High</v>
      </c>
      <c r="I3532">
        <v>128.5</v>
      </c>
      <c r="J3532">
        <v>115</v>
      </c>
      <c r="K3532">
        <v>21.85</v>
      </c>
      <c r="L3532">
        <v>163.69999999999999</v>
      </c>
      <c r="M3532">
        <v>91</v>
      </c>
      <c r="N3532">
        <v>13.91</v>
      </c>
      <c r="O3532">
        <v>242.9</v>
      </c>
      <c r="P3532">
        <v>121</v>
      </c>
      <c r="Q3532">
        <v>10.93</v>
      </c>
      <c r="R3532">
        <v>0</v>
      </c>
      <c r="S3532">
        <v>0</v>
      </c>
      <c r="T3532">
        <v>0</v>
      </c>
      <c r="U3532" t="str">
        <f>IF(Append1[[#This Row],[total_intl_charge]] &lt;= MEDIAN(Append1[total_intl_charge]), "Low", "High")</f>
        <v>Low</v>
      </c>
      <c r="V3532">
        <v>1</v>
      </c>
      <c r="W3532" t="s">
        <v>23</v>
      </c>
      <c r="X3532" s="1" t="s">
        <v>23</v>
      </c>
      <c r="Y3532">
        <f>IF(Append1[[#This Row],[churn]]="yes", 1,0)</f>
        <v>0</v>
      </c>
      <c r="Z3532" t="str">
        <f>IF(Append1[[#This Row],[total_eve_charge]]&lt;=15,"Low",
IF(Append1[[#This Row],[total_eve_charge]]&lt;=19,"Medium","High"))</f>
        <v>Low</v>
      </c>
      <c r="AA3532" s="1" t="str">
        <f>IF(Append1[[#This Row],[total_day_charge]]&gt;30,"Heavy User",
IF(Append1[[#This Row],[total_eve_charge]]&gt;20,"Evening User",
IF(Append1[[#This Row],[total_night_charge]]&gt;10,"Night User","Low User")))</f>
        <v>Night User</v>
      </c>
    </row>
    <row r="3533" spans="1:27" x14ac:dyDescent="0.3">
      <c r="A3533">
        <v>2782</v>
      </c>
      <c r="B3533" s="1" t="s">
        <v>64</v>
      </c>
      <c r="C3533">
        <v>142</v>
      </c>
      <c r="D3533" s="1" t="s">
        <v>26</v>
      </c>
      <c r="E3533" s="1">
        <v>0</v>
      </c>
      <c r="F3533" s="1" t="s">
        <v>24</v>
      </c>
      <c r="G3533">
        <v>22</v>
      </c>
      <c r="H3533" t="str">
        <f>IF(Append1[[#This Row],[number_vmail_messages]]&lt;=10, "Low",
IF(Append1[[#This Row],[number_vmail_messages]]&lt;=25, "Medium", "High"))</f>
        <v>Medium</v>
      </c>
      <c r="I3533">
        <v>224.4</v>
      </c>
      <c r="J3533">
        <v>114</v>
      </c>
      <c r="K3533">
        <v>38.15</v>
      </c>
      <c r="L3533">
        <v>146</v>
      </c>
      <c r="M3533">
        <v>106</v>
      </c>
      <c r="N3533">
        <v>12.41</v>
      </c>
      <c r="O3533">
        <v>241.4</v>
      </c>
      <c r="P3533">
        <v>98</v>
      </c>
      <c r="Q3533">
        <v>10.86</v>
      </c>
      <c r="R3533">
        <v>8.8000000000000007</v>
      </c>
      <c r="S3533">
        <v>2</v>
      </c>
      <c r="T3533">
        <v>2.38</v>
      </c>
      <c r="U3533" t="str">
        <f>IF(Append1[[#This Row],[total_intl_charge]] &lt;= MEDIAN(Append1[total_intl_charge]), "Low", "High")</f>
        <v>Low</v>
      </c>
      <c r="V3533">
        <v>1</v>
      </c>
      <c r="W3533" t="s">
        <v>23</v>
      </c>
      <c r="X3533" s="1" t="s">
        <v>23</v>
      </c>
      <c r="Y3533">
        <f>IF(Append1[[#This Row],[churn]]="yes", 1,0)</f>
        <v>0</v>
      </c>
      <c r="Z3533" t="str">
        <f>IF(Append1[[#This Row],[total_eve_charge]]&lt;=15,"Low",
IF(Append1[[#This Row],[total_eve_charge]]&lt;=19,"Medium","High"))</f>
        <v>Low</v>
      </c>
      <c r="AA3533" s="1" t="str">
        <f>IF(Append1[[#This Row],[total_day_charge]]&gt;30,"Heavy User",
IF(Append1[[#This Row],[total_eve_charge]]&gt;20,"Evening User",
IF(Append1[[#This Row],[total_night_charge]]&gt;10,"Night User","Low User")))</f>
        <v>Heavy User</v>
      </c>
    </row>
    <row r="3534" spans="1:27" hidden="1" x14ac:dyDescent="0.3">
      <c r="A3534">
        <v>2783</v>
      </c>
      <c r="B3534" s="1" t="s">
        <v>50</v>
      </c>
      <c r="C3534">
        <v>134</v>
      </c>
      <c r="D3534" s="1" t="s">
        <v>22</v>
      </c>
      <c r="E3534" s="1">
        <v>0</v>
      </c>
      <c r="F3534" s="1" t="s">
        <v>23</v>
      </c>
      <c r="G3534">
        <v>0</v>
      </c>
      <c r="H3534" t="str">
        <f>IF(Append1[[#This Row],[number_vmail_messages]]&lt;=10, "Low",
IF(Append1[[#This Row],[number_vmail_messages]]&lt;=25, "Medium", "High"))</f>
        <v>Low</v>
      </c>
      <c r="I3534">
        <v>164.9</v>
      </c>
      <c r="J3534">
        <v>115</v>
      </c>
      <c r="K3534">
        <v>28.03</v>
      </c>
      <c r="L3534">
        <v>126.5</v>
      </c>
      <c r="M3534">
        <v>96</v>
      </c>
      <c r="N3534">
        <v>10.75</v>
      </c>
      <c r="O3534">
        <v>238.5</v>
      </c>
      <c r="P3534">
        <v>125</v>
      </c>
      <c r="Q3534">
        <v>10.73</v>
      </c>
      <c r="R3534">
        <v>10</v>
      </c>
      <c r="S3534">
        <v>9</v>
      </c>
      <c r="T3534">
        <v>2.7</v>
      </c>
      <c r="U3534" t="str">
        <f>IF(Append1[[#This Row],[total_intl_charge]] &lt;= MEDIAN(Append1[total_intl_charge]), "Low", "High")</f>
        <v>Low</v>
      </c>
      <c r="V3534">
        <v>2</v>
      </c>
      <c r="W3534" t="s">
        <v>23</v>
      </c>
      <c r="X3534" s="1" t="s">
        <v>23</v>
      </c>
      <c r="Y3534">
        <f>IF(Append1[[#This Row],[churn]]="yes", 1,0)</f>
        <v>0</v>
      </c>
      <c r="Z3534" t="str">
        <f>IF(Append1[[#This Row],[total_eve_charge]]&lt;=15,"Low",
IF(Append1[[#This Row],[total_eve_charge]]&lt;=19,"Medium","High"))</f>
        <v>Low</v>
      </c>
      <c r="AA3534" s="1" t="str">
        <f>IF(Append1[[#This Row],[total_day_charge]]&gt;30,"Heavy User",
IF(Append1[[#This Row],[total_eve_charge]]&gt;20,"Evening User",
IF(Append1[[#This Row],[total_night_charge]]&gt;10,"Night User","Low User")))</f>
        <v>Night User</v>
      </c>
    </row>
    <row r="3535" spans="1:27" hidden="1" x14ac:dyDescent="0.3">
      <c r="A3535">
        <v>2784</v>
      </c>
      <c r="B3535" s="1" t="s">
        <v>37</v>
      </c>
      <c r="C3535">
        <v>87</v>
      </c>
      <c r="D3535" s="1" t="s">
        <v>22</v>
      </c>
      <c r="E3535" s="1">
        <v>0</v>
      </c>
      <c r="F3535" s="1" t="s">
        <v>23</v>
      </c>
      <c r="G3535">
        <v>0</v>
      </c>
      <c r="H3535" t="str">
        <f>IF(Append1[[#This Row],[number_vmail_messages]]&lt;=10, "Low",
IF(Append1[[#This Row],[number_vmail_messages]]&lt;=25, "Medium", "High"))</f>
        <v>Low</v>
      </c>
      <c r="I3535">
        <v>238</v>
      </c>
      <c r="J3535">
        <v>97</v>
      </c>
      <c r="K3535">
        <v>40.46</v>
      </c>
      <c r="L3535">
        <v>164.5</v>
      </c>
      <c r="M3535">
        <v>97</v>
      </c>
      <c r="N3535">
        <v>13.98</v>
      </c>
      <c r="O3535">
        <v>282.5</v>
      </c>
      <c r="P3535">
        <v>132</v>
      </c>
      <c r="Q3535">
        <v>12.71</v>
      </c>
      <c r="R3535">
        <v>10.6</v>
      </c>
      <c r="S3535">
        <v>6</v>
      </c>
      <c r="T3535">
        <v>2.86</v>
      </c>
      <c r="U3535" t="str">
        <f>IF(Append1[[#This Row],[total_intl_charge]] &lt;= MEDIAN(Append1[total_intl_charge]), "Low", "High")</f>
        <v>High</v>
      </c>
      <c r="V3535">
        <v>2</v>
      </c>
      <c r="W3535" t="s">
        <v>23</v>
      </c>
      <c r="X3535" s="1" t="s">
        <v>23</v>
      </c>
      <c r="Y3535">
        <f>IF(Append1[[#This Row],[churn]]="yes", 1,0)</f>
        <v>0</v>
      </c>
      <c r="Z3535" t="str">
        <f>IF(Append1[[#This Row],[total_eve_charge]]&lt;=15,"Low",
IF(Append1[[#This Row],[total_eve_charge]]&lt;=19,"Medium","High"))</f>
        <v>Low</v>
      </c>
      <c r="AA3535" s="1" t="str">
        <f>IF(Append1[[#This Row],[total_day_charge]]&gt;30,"Heavy User",
IF(Append1[[#This Row],[total_eve_charge]]&gt;20,"Evening User",
IF(Append1[[#This Row],[total_night_charge]]&gt;10,"Night User","Low User")))</f>
        <v>Heavy User</v>
      </c>
    </row>
    <row r="3536" spans="1:27" x14ac:dyDescent="0.3">
      <c r="A3536">
        <v>2785</v>
      </c>
      <c r="B3536" s="1" t="s">
        <v>34</v>
      </c>
      <c r="C3536">
        <v>139</v>
      </c>
      <c r="D3536" s="1" t="s">
        <v>22</v>
      </c>
      <c r="E3536" s="1">
        <v>0</v>
      </c>
      <c r="F3536" s="1" t="s">
        <v>24</v>
      </c>
      <c r="G3536">
        <v>43</v>
      </c>
      <c r="H3536" t="str">
        <f>IF(Append1[[#This Row],[number_vmail_messages]]&lt;=10, "Low",
IF(Append1[[#This Row],[number_vmail_messages]]&lt;=25, "Medium", "High"))</f>
        <v>High</v>
      </c>
      <c r="I3536">
        <v>231</v>
      </c>
      <c r="J3536">
        <v>85</v>
      </c>
      <c r="K3536">
        <v>39.270000000000003</v>
      </c>
      <c r="L3536">
        <v>222.3</v>
      </c>
      <c r="M3536">
        <v>82</v>
      </c>
      <c r="N3536">
        <v>18.899999999999999</v>
      </c>
      <c r="O3536">
        <v>148</v>
      </c>
      <c r="P3536">
        <v>105</v>
      </c>
      <c r="Q3536">
        <v>6.66</v>
      </c>
      <c r="R3536">
        <v>8.3000000000000007</v>
      </c>
      <c r="S3536">
        <v>5</v>
      </c>
      <c r="T3536">
        <v>2.2400000000000002</v>
      </c>
      <c r="U3536" t="str">
        <f>IF(Append1[[#This Row],[total_intl_charge]] &lt;= MEDIAN(Append1[total_intl_charge]), "Low", "High")</f>
        <v>Low</v>
      </c>
      <c r="V3536">
        <v>2</v>
      </c>
      <c r="W3536" t="s">
        <v>23</v>
      </c>
      <c r="X3536" s="1" t="s">
        <v>23</v>
      </c>
      <c r="Y3536">
        <f>IF(Append1[[#This Row],[churn]]="yes", 1,0)</f>
        <v>0</v>
      </c>
      <c r="Z3536" t="str">
        <f>IF(Append1[[#This Row],[total_eve_charge]]&lt;=15,"Low",
IF(Append1[[#This Row],[total_eve_charge]]&lt;=19,"Medium","High"))</f>
        <v>Medium</v>
      </c>
      <c r="AA3536" s="1" t="str">
        <f>IF(Append1[[#This Row],[total_day_charge]]&gt;30,"Heavy User",
IF(Append1[[#This Row],[total_eve_charge]]&gt;20,"Evening User",
IF(Append1[[#This Row],[total_night_charge]]&gt;10,"Night User","Low User")))</f>
        <v>Heavy User</v>
      </c>
    </row>
    <row r="3537" spans="1:27" hidden="1" x14ac:dyDescent="0.3">
      <c r="A3537">
        <v>2786</v>
      </c>
      <c r="B3537" s="1" t="s">
        <v>68</v>
      </c>
      <c r="C3537">
        <v>76</v>
      </c>
      <c r="D3537" s="1" t="s">
        <v>32</v>
      </c>
      <c r="E3537" s="1">
        <v>0</v>
      </c>
      <c r="F3537" s="1" t="s">
        <v>23</v>
      </c>
      <c r="G3537">
        <v>0</v>
      </c>
      <c r="H3537" t="str">
        <f>IF(Append1[[#This Row],[number_vmail_messages]]&lt;=10, "Low",
IF(Append1[[#This Row],[number_vmail_messages]]&lt;=25, "Medium", "High"))</f>
        <v>Low</v>
      </c>
      <c r="I3537">
        <v>107.3</v>
      </c>
      <c r="J3537">
        <v>140</v>
      </c>
      <c r="K3537">
        <v>18.239999999999998</v>
      </c>
      <c r="L3537">
        <v>238.2</v>
      </c>
      <c r="M3537">
        <v>133</v>
      </c>
      <c r="N3537">
        <v>20.25</v>
      </c>
      <c r="O3537">
        <v>271.8</v>
      </c>
      <c r="P3537">
        <v>116</v>
      </c>
      <c r="Q3537">
        <v>12.23</v>
      </c>
      <c r="R3537">
        <v>10</v>
      </c>
      <c r="S3537">
        <v>3</v>
      </c>
      <c r="T3537">
        <v>2.7</v>
      </c>
      <c r="U3537" t="str">
        <f>IF(Append1[[#This Row],[total_intl_charge]] &lt;= MEDIAN(Append1[total_intl_charge]), "Low", "High")</f>
        <v>Low</v>
      </c>
      <c r="V3537">
        <v>4</v>
      </c>
      <c r="W3537" t="s">
        <v>24</v>
      </c>
      <c r="X3537" s="1" t="s">
        <v>23</v>
      </c>
      <c r="Y3537">
        <f>IF(Append1[[#This Row],[churn]]="yes", 1,0)</f>
        <v>1</v>
      </c>
      <c r="Z3537" t="str">
        <f>IF(Append1[[#This Row],[total_eve_charge]]&lt;=15,"Low",
IF(Append1[[#This Row],[total_eve_charge]]&lt;=19,"Medium","High"))</f>
        <v>High</v>
      </c>
      <c r="AA3537" s="1" t="str">
        <f>IF(Append1[[#This Row],[total_day_charge]]&gt;30,"Heavy User",
IF(Append1[[#This Row],[total_eve_charge]]&gt;20,"Evening User",
IF(Append1[[#This Row],[total_night_charge]]&gt;10,"Night User","Low User")))</f>
        <v>Evening User</v>
      </c>
    </row>
    <row r="3538" spans="1:27" hidden="1" x14ac:dyDescent="0.3">
      <c r="A3538">
        <v>2787</v>
      </c>
      <c r="B3538" s="1" t="s">
        <v>48</v>
      </c>
      <c r="C3538">
        <v>100</v>
      </c>
      <c r="D3538" s="1" t="s">
        <v>32</v>
      </c>
      <c r="E3538" s="1">
        <v>0</v>
      </c>
      <c r="F3538" s="1" t="s">
        <v>23</v>
      </c>
      <c r="G3538">
        <v>0</v>
      </c>
      <c r="H3538" t="str">
        <f>IF(Append1[[#This Row],[number_vmail_messages]]&lt;=10, "Low",
IF(Append1[[#This Row],[number_vmail_messages]]&lt;=25, "Medium", "High"))</f>
        <v>Low</v>
      </c>
      <c r="I3538">
        <v>185</v>
      </c>
      <c r="J3538">
        <v>122</v>
      </c>
      <c r="K3538">
        <v>31.45</v>
      </c>
      <c r="L3538">
        <v>182.5</v>
      </c>
      <c r="M3538">
        <v>92</v>
      </c>
      <c r="N3538">
        <v>15.51</v>
      </c>
      <c r="O3538">
        <v>274.89999999999998</v>
      </c>
      <c r="P3538">
        <v>92</v>
      </c>
      <c r="Q3538">
        <v>12.37</v>
      </c>
      <c r="R3538">
        <v>5.0999999999999996</v>
      </c>
      <c r="S3538">
        <v>8</v>
      </c>
      <c r="T3538">
        <v>1.38</v>
      </c>
      <c r="U3538" t="str">
        <f>IF(Append1[[#This Row],[total_intl_charge]] &lt;= MEDIAN(Append1[total_intl_charge]), "Low", "High")</f>
        <v>Low</v>
      </c>
      <c r="V3538">
        <v>1</v>
      </c>
      <c r="W3538" t="s">
        <v>23</v>
      </c>
      <c r="X3538" s="1" t="s">
        <v>23</v>
      </c>
      <c r="Y3538">
        <f>IF(Append1[[#This Row],[churn]]="yes", 1,0)</f>
        <v>0</v>
      </c>
      <c r="Z3538" t="str">
        <f>IF(Append1[[#This Row],[total_eve_charge]]&lt;=15,"Low",
IF(Append1[[#This Row],[total_eve_charge]]&lt;=19,"Medium","High"))</f>
        <v>Medium</v>
      </c>
      <c r="AA3538" s="1" t="str">
        <f>IF(Append1[[#This Row],[total_day_charge]]&gt;30,"Heavy User",
IF(Append1[[#This Row],[total_eve_charge]]&gt;20,"Evening User",
IF(Append1[[#This Row],[total_night_charge]]&gt;10,"Night User","Low User")))</f>
        <v>Heavy User</v>
      </c>
    </row>
    <row r="3539" spans="1:27" x14ac:dyDescent="0.3">
      <c r="A3539">
        <v>2788</v>
      </c>
      <c r="B3539" s="1" t="s">
        <v>69</v>
      </c>
      <c r="C3539">
        <v>99</v>
      </c>
      <c r="D3539" s="1" t="s">
        <v>22</v>
      </c>
      <c r="E3539" s="1">
        <v>0</v>
      </c>
      <c r="F3539" s="1" t="s">
        <v>24</v>
      </c>
      <c r="G3539">
        <v>31</v>
      </c>
      <c r="H3539" t="str">
        <f>IF(Append1[[#This Row],[number_vmail_messages]]&lt;=10, "Low",
IF(Append1[[#This Row],[number_vmail_messages]]&lt;=25, "Medium", "High"))</f>
        <v>High</v>
      </c>
      <c r="I3539">
        <v>244.1</v>
      </c>
      <c r="J3539">
        <v>71</v>
      </c>
      <c r="K3539">
        <v>41.5</v>
      </c>
      <c r="L3539">
        <v>203.4</v>
      </c>
      <c r="M3539">
        <v>58</v>
      </c>
      <c r="N3539">
        <v>17.29</v>
      </c>
      <c r="O3539">
        <v>234</v>
      </c>
      <c r="P3539">
        <v>115</v>
      </c>
      <c r="Q3539">
        <v>10.53</v>
      </c>
      <c r="R3539">
        <v>7.7</v>
      </c>
      <c r="S3539">
        <v>4</v>
      </c>
      <c r="T3539">
        <v>2.08</v>
      </c>
      <c r="U3539" t="str">
        <f>IF(Append1[[#This Row],[total_intl_charge]] &lt;= MEDIAN(Append1[total_intl_charge]), "Low", "High")</f>
        <v>Low</v>
      </c>
      <c r="V3539">
        <v>3</v>
      </c>
      <c r="W3539" t="s">
        <v>23</v>
      </c>
      <c r="X3539" s="1" t="s">
        <v>23</v>
      </c>
      <c r="Y3539">
        <f>IF(Append1[[#This Row],[churn]]="yes", 1,0)</f>
        <v>0</v>
      </c>
      <c r="Z3539" t="str">
        <f>IF(Append1[[#This Row],[total_eve_charge]]&lt;=15,"Low",
IF(Append1[[#This Row],[total_eve_charge]]&lt;=19,"Medium","High"))</f>
        <v>Medium</v>
      </c>
      <c r="AA3539" s="1" t="str">
        <f>IF(Append1[[#This Row],[total_day_charge]]&gt;30,"Heavy User",
IF(Append1[[#This Row],[total_eve_charge]]&gt;20,"Evening User",
IF(Append1[[#This Row],[total_night_charge]]&gt;10,"Night User","Low User")))</f>
        <v>Heavy User</v>
      </c>
    </row>
    <row r="3540" spans="1:27" x14ac:dyDescent="0.3">
      <c r="A3540">
        <v>2789</v>
      </c>
      <c r="B3540" s="1" t="s">
        <v>54</v>
      </c>
      <c r="C3540">
        <v>48</v>
      </c>
      <c r="D3540" s="1" t="s">
        <v>22</v>
      </c>
      <c r="E3540" s="1">
        <v>0</v>
      </c>
      <c r="F3540" s="1" t="s">
        <v>24</v>
      </c>
      <c r="G3540">
        <v>27</v>
      </c>
      <c r="H3540" t="str">
        <f>IF(Append1[[#This Row],[number_vmail_messages]]&lt;=10, "Low",
IF(Append1[[#This Row],[number_vmail_messages]]&lt;=25, "Medium", "High"))</f>
        <v>High</v>
      </c>
      <c r="I3540">
        <v>141.1</v>
      </c>
      <c r="J3540">
        <v>109</v>
      </c>
      <c r="K3540">
        <v>23.99</v>
      </c>
      <c r="L3540">
        <v>224.7</v>
      </c>
      <c r="M3540">
        <v>94</v>
      </c>
      <c r="N3540">
        <v>19.100000000000001</v>
      </c>
      <c r="O3540">
        <v>174.3</v>
      </c>
      <c r="P3540">
        <v>122</v>
      </c>
      <c r="Q3540">
        <v>7.84</v>
      </c>
      <c r="R3540">
        <v>13.2</v>
      </c>
      <c r="S3540">
        <v>2</v>
      </c>
      <c r="T3540">
        <v>3.56</v>
      </c>
      <c r="U3540" t="str">
        <f>IF(Append1[[#This Row],[total_intl_charge]] &lt;= MEDIAN(Append1[total_intl_charge]), "Low", "High")</f>
        <v>High</v>
      </c>
      <c r="V3540">
        <v>1</v>
      </c>
      <c r="W3540" t="s">
        <v>23</v>
      </c>
      <c r="X3540" s="1" t="s">
        <v>23</v>
      </c>
      <c r="Y3540">
        <f>IF(Append1[[#This Row],[churn]]="yes", 1,0)</f>
        <v>0</v>
      </c>
      <c r="Z3540" t="str">
        <f>IF(Append1[[#This Row],[total_eve_charge]]&lt;=15,"Low",
IF(Append1[[#This Row],[total_eve_charge]]&lt;=19,"Medium","High"))</f>
        <v>High</v>
      </c>
      <c r="AA3540" s="1" t="str">
        <f>IF(Append1[[#This Row],[total_day_charge]]&gt;30,"Heavy User",
IF(Append1[[#This Row],[total_eve_charge]]&gt;20,"Evening User",
IF(Append1[[#This Row],[total_night_charge]]&gt;10,"Night User","Low User")))</f>
        <v>Low User</v>
      </c>
    </row>
    <row r="3541" spans="1:27" hidden="1" x14ac:dyDescent="0.3">
      <c r="A3541">
        <v>2790</v>
      </c>
      <c r="B3541" s="1" t="s">
        <v>21</v>
      </c>
      <c r="C3541">
        <v>57</v>
      </c>
      <c r="D3541" s="1" t="s">
        <v>22</v>
      </c>
      <c r="E3541" s="1">
        <v>0</v>
      </c>
      <c r="F3541" s="1" t="s">
        <v>23</v>
      </c>
      <c r="G3541">
        <v>0</v>
      </c>
      <c r="H3541" t="str">
        <f>IF(Append1[[#This Row],[number_vmail_messages]]&lt;=10, "Low",
IF(Append1[[#This Row],[number_vmail_messages]]&lt;=25, "Medium", "High"))</f>
        <v>Low</v>
      </c>
      <c r="I3541">
        <v>158.1</v>
      </c>
      <c r="J3541">
        <v>117</v>
      </c>
      <c r="K3541">
        <v>26.88</v>
      </c>
      <c r="L3541">
        <v>115.2</v>
      </c>
      <c r="M3541">
        <v>149</v>
      </c>
      <c r="N3541">
        <v>9.7899999999999991</v>
      </c>
      <c r="O3541">
        <v>182.4</v>
      </c>
      <c r="P3541">
        <v>92</v>
      </c>
      <c r="Q3541">
        <v>8.2100000000000009</v>
      </c>
      <c r="R3541">
        <v>11.8</v>
      </c>
      <c r="S3541">
        <v>7</v>
      </c>
      <c r="T3541">
        <v>3.19</v>
      </c>
      <c r="U3541" t="str">
        <f>IF(Append1[[#This Row],[total_intl_charge]] &lt;= MEDIAN(Append1[total_intl_charge]), "Low", "High")</f>
        <v>High</v>
      </c>
      <c r="V3541">
        <v>0</v>
      </c>
      <c r="W3541" t="s">
        <v>23</v>
      </c>
      <c r="X3541" s="1" t="s">
        <v>23</v>
      </c>
      <c r="Y3541">
        <f>IF(Append1[[#This Row],[churn]]="yes", 1,0)</f>
        <v>0</v>
      </c>
      <c r="Z3541" t="str">
        <f>IF(Append1[[#This Row],[total_eve_charge]]&lt;=15,"Low",
IF(Append1[[#This Row],[total_eve_charge]]&lt;=19,"Medium","High"))</f>
        <v>Low</v>
      </c>
      <c r="AA3541" s="1" t="str">
        <f>IF(Append1[[#This Row],[total_day_charge]]&gt;30,"Heavy User",
IF(Append1[[#This Row],[total_eve_charge]]&gt;20,"Evening User",
IF(Append1[[#This Row],[total_night_charge]]&gt;10,"Night User","Low User")))</f>
        <v>Low User</v>
      </c>
    </row>
    <row r="3542" spans="1:27" x14ac:dyDescent="0.3">
      <c r="A3542">
        <v>2791</v>
      </c>
      <c r="B3542" s="1" t="s">
        <v>21</v>
      </c>
      <c r="C3542">
        <v>170</v>
      </c>
      <c r="D3542" s="1" t="s">
        <v>22</v>
      </c>
      <c r="E3542" s="1">
        <v>0</v>
      </c>
      <c r="F3542" s="1" t="s">
        <v>24</v>
      </c>
      <c r="G3542">
        <v>42</v>
      </c>
      <c r="H3542" t="str">
        <f>IF(Append1[[#This Row],[number_vmail_messages]]&lt;=10, "Low",
IF(Append1[[#This Row],[number_vmail_messages]]&lt;=25, "Medium", "High"))</f>
        <v>High</v>
      </c>
      <c r="I3542">
        <v>199.5</v>
      </c>
      <c r="J3542">
        <v>119</v>
      </c>
      <c r="K3542">
        <v>33.92</v>
      </c>
      <c r="L3542">
        <v>135</v>
      </c>
      <c r="M3542">
        <v>90</v>
      </c>
      <c r="N3542">
        <v>11.48</v>
      </c>
      <c r="O3542">
        <v>184.6</v>
      </c>
      <c r="P3542">
        <v>49</v>
      </c>
      <c r="Q3542">
        <v>8.31</v>
      </c>
      <c r="R3542">
        <v>10.9</v>
      </c>
      <c r="S3542">
        <v>3</v>
      </c>
      <c r="T3542">
        <v>2.94</v>
      </c>
      <c r="U3542" t="str">
        <f>IF(Append1[[#This Row],[total_intl_charge]] &lt;= MEDIAN(Append1[total_intl_charge]), "Low", "High")</f>
        <v>High</v>
      </c>
      <c r="V3542">
        <v>4</v>
      </c>
      <c r="W3542" t="s">
        <v>24</v>
      </c>
      <c r="X3542" s="1" t="s">
        <v>23</v>
      </c>
      <c r="Y3542">
        <f>IF(Append1[[#This Row],[churn]]="yes", 1,0)</f>
        <v>1</v>
      </c>
      <c r="Z3542" t="str">
        <f>IF(Append1[[#This Row],[total_eve_charge]]&lt;=15,"Low",
IF(Append1[[#This Row],[total_eve_charge]]&lt;=19,"Medium","High"))</f>
        <v>Low</v>
      </c>
      <c r="AA3542" s="1" t="str">
        <f>IF(Append1[[#This Row],[total_day_charge]]&gt;30,"Heavy User",
IF(Append1[[#This Row],[total_eve_charge]]&gt;20,"Evening User",
IF(Append1[[#This Row],[total_night_charge]]&gt;10,"Night User","Low User")))</f>
        <v>Heavy User</v>
      </c>
    </row>
    <row r="3543" spans="1:27" hidden="1" x14ac:dyDescent="0.3">
      <c r="A3543">
        <v>2792</v>
      </c>
      <c r="B3543" s="1" t="s">
        <v>49</v>
      </c>
      <c r="C3543">
        <v>78</v>
      </c>
      <c r="D3543" s="1" t="s">
        <v>22</v>
      </c>
      <c r="E3543" s="1">
        <v>0</v>
      </c>
      <c r="F3543" s="1" t="s">
        <v>23</v>
      </c>
      <c r="G3543">
        <v>0</v>
      </c>
      <c r="H3543" t="str">
        <f>IF(Append1[[#This Row],[number_vmail_messages]]&lt;=10, "Low",
IF(Append1[[#This Row],[number_vmail_messages]]&lt;=25, "Medium", "High"))</f>
        <v>Low</v>
      </c>
      <c r="I3543">
        <v>109.5</v>
      </c>
      <c r="J3543">
        <v>105</v>
      </c>
      <c r="K3543">
        <v>18.62</v>
      </c>
      <c r="L3543">
        <v>286.10000000000002</v>
      </c>
      <c r="M3543">
        <v>90</v>
      </c>
      <c r="N3543">
        <v>24.32</v>
      </c>
      <c r="O3543">
        <v>247.6</v>
      </c>
      <c r="P3543">
        <v>113</v>
      </c>
      <c r="Q3543">
        <v>11.14</v>
      </c>
      <c r="R3543">
        <v>4.9000000000000004</v>
      </c>
      <c r="S3543">
        <v>9</v>
      </c>
      <c r="T3543">
        <v>1.32</v>
      </c>
      <c r="U3543" t="str">
        <f>IF(Append1[[#This Row],[total_intl_charge]] &lt;= MEDIAN(Append1[total_intl_charge]), "Low", "High")</f>
        <v>Low</v>
      </c>
      <c r="V3543">
        <v>1</v>
      </c>
      <c r="W3543" t="s">
        <v>23</v>
      </c>
      <c r="X3543" s="1" t="s">
        <v>23</v>
      </c>
      <c r="Y3543">
        <f>IF(Append1[[#This Row],[churn]]="yes", 1,0)</f>
        <v>0</v>
      </c>
      <c r="Z3543" t="str">
        <f>IF(Append1[[#This Row],[total_eve_charge]]&lt;=15,"Low",
IF(Append1[[#This Row],[total_eve_charge]]&lt;=19,"Medium","High"))</f>
        <v>High</v>
      </c>
      <c r="AA3543" s="1" t="str">
        <f>IF(Append1[[#This Row],[total_day_charge]]&gt;30,"Heavy User",
IF(Append1[[#This Row],[total_eve_charge]]&gt;20,"Evening User",
IF(Append1[[#This Row],[total_night_charge]]&gt;10,"Night User","Low User")))</f>
        <v>Evening User</v>
      </c>
    </row>
    <row r="3544" spans="1:27" hidden="1" x14ac:dyDescent="0.3">
      <c r="A3544">
        <v>2793</v>
      </c>
      <c r="B3544" s="1" t="s">
        <v>66</v>
      </c>
      <c r="C3544">
        <v>127</v>
      </c>
      <c r="D3544" s="1" t="s">
        <v>26</v>
      </c>
      <c r="E3544" s="1">
        <v>0</v>
      </c>
      <c r="F3544" s="1" t="s">
        <v>23</v>
      </c>
      <c r="G3544">
        <v>0</v>
      </c>
      <c r="H3544" t="str">
        <f>IF(Append1[[#This Row],[number_vmail_messages]]&lt;=10, "Low",
IF(Append1[[#This Row],[number_vmail_messages]]&lt;=25, "Medium", "High"))</f>
        <v>Low</v>
      </c>
      <c r="I3544">
        <v>107.9</v>
      </c>
      <c r="J3544">
        <v>128</v>
      </c>
      <c r="K3544">
        <v>18.34</v>
      </c>
      <c r="L3544">
        <v>187</v>
      </c>
      <c r="M3544">
        <v>77</v>
      </c>
      <c r="N3544">
        <v>15.9</v>
      </c>
      <c r="O3544">
        <v>218.5</v>
      </c>
      <c r="P3544">
        <v>95</v>
      </c>
      <c r="Q3544">
        <v>9.83</v>
      </c>
      <c r="R3544">
        <v>0</v>
      </c>
      <c r="S3544">
        <v>0</v>
      </c>
      <c r="T3544">
        <v>0</v>
      </c>
      <c r="U3544" t="str">
        <f>IF(Append1[[#This Row],[total_intl_charge]] &lt;= MEDIAN(Append1[total_intl_charge]), "Low", "High")</f>
        <v>Low</v>
      </c>
      <c r="V3544">
        <v>0</v>
      </c>
      <c r="W3544" t="s">
        <v>23</v>
      </c>
      <c r="X3544" s="1" t="s">
        <v>23</v>
      </c>
      <c r="Y3544">
        <f>IF(Append1[[#This Row],[churn]]="yes", 1,0)</f>
        <v>0</v>
      </c>
      <c r="Z3544" t="str">
        <f>IF(Append1[[#This Row],[total_eve_charge]]&lt;=15,"Low",
IF(Append1[[#This Row],[total_eve_charge]]&lt;=19,"Medium","High"))</f>
        <v>Medium</v>
      </c>
      <c r="AA3544" s="1" t="str">
        <f>IF(Append1[[#This Row],[total_day_charge]]&gt;30,"Heavy User",
IF(Append1[[#This Row],[total_eve_charge]]&gt;20,"Evening User",
IF(Append1[[#This Row],[total_night_charge]]&gt;10,"Night User","Low User")))</f>
        <v>Low User</v>
      </c>
    </row>
    <row r="3545" spans="1:27" x14ac:dyDescent="0.3">
      <c r="A3545">
        <v>2794</v>
      </c>
      <c r="B3545" s="1" t="s">
        <v>46</v>
      </c>
      <c r="C3545">
        <v>119</v>
      </c>
      <c r="D3545" s="1" t="s">
        <v>26</v>
      </c>
      <c r="E3545" s="1">
        <v>1</v>
      </c>
      <c r="F3545" s="1" t="s">
        <v>24</v>
      </c>
      <c r="G3545">
        <v>22</v>
      </c>
      <c r="H3545" t="str">
        <f>IF(Append1[[#This Row],[number_vmail_messages]]&lt;=10, "Low",
IF(Append1[[#This Row],[number_vmail_messages]]&lt;=25, "Medium", "High"))</f>
        <v>Medium</v>
      </c>
      <c r="I3545">
        <v>172.1</v>
      </c>
      <c r="J3545">
        <v>119</v>
      </c>
      <c r="K3545">
        <v>29.26</v>
      </c>
      <c r="L3545">
        <v>223.6</v>
      </c>
      <c r="M3545">
        <v>133</v>
      </c>
      <c r="N3545">
        <v>19.010000000000002</v>
      </c>
      <c r="O3545">
        <v>150</v>
      </c>
      <c r="P3545">
        <v>94</v>
      </c>
      <c r="Q3545">
        <v>6.75</v>
      </c>
      <c r="R3545">
        <v>13.9</v>
      </c>
      <c r="S3545">
        <v>20</v>
      </c>
      <c r="T3545">
        <v>3.75</v>
      </c>
      <c r="U3545" t="str">
        <f>IF(Append1[[#This Row],[total_intl_charge]] &lt;= MEDIAN(Append1[total_intl_charge]), "Low", "High")</f>
        <v>High</v>
      </c>
      <c r="V3545">
        <v>1</v>
      </c>
      <c r="W3545" t="s">
        <v>24</v>
      </c>
      <c r="X3545" s="1" t="s">
        <v>24</v>
      </c>
      <c r="Y3545">
        <f>IF(Append1[[#This Row],[churn]]="yes", 1,0)</f>
        <v>1</v>
      </c>
      <c r="Z3545" t="str">
        <f>IF(Append1[[#This Row],[total_eve_charge]]&lt;=15,"Low",
IF(Append1[[#This Row],[total_eve_charge]]&lt;=19,"Medium","High"))</f>
        <v>High</v>
      </c>
      <c r="AA3545" s="1" t="str">
        <f>IF(Append1[[#This Row],[total_day_charge]]&gt;30,"Heavy User",
IF(Append1[[#This Row],[total_eve_charge]]&gt;20,"Evening User",
IF(Append1[[#This Row],[total_night_charge]]&gt;10,"Night User","Low User")))</f>
        <v>Low User</v>
      </c>
    </row>
    <row r="3546" spans="1:27" hidden="1" x14ac:dyDescent="0.3">
      <c r="A3546">
        <v>2795</v>
      </c>
      <c r="B3546" s="1" t="s">
        <v>61</v>
      </c>
      <c r="C3546">
        <v>95</v>
      </c>
      <c r="D3546" s="1" t="s">
        <v>32</v>
      </c>
      <c r="E3546" s="1">
        <v>0</v>
      </c>
      <c r="F3546" s="1" t="s">
        <v>23</v>
      </c>
      <c r="G3546">
        <v>0</v>
      </c>
      <c r="H3546" t="str">
        <f>IF(Append1[[#This Row],[number_vmail_messages]]&lt;=10, "Low",
IF(Append1[[#This Row],[number_vmail_messages]]&lt;=25, "Medium", "High"))</f>
        <v>Low</v>
      </c>
      <c r="I3546">
        <v>160</v>
      </c>
      <c r="J3546">
        <v>133</v>
      </c>
      <c r="K3546">
        <v>27.2</v>
      </c>
      <c r="L3546">
        <v>215.3</v>
      </c>
      <c r="M3546">
        <v>98</v>
      </c>
      <c r="N3546">
        <v>18.3</v>
      </c>
      <c r="O3546">
        <v>188.9</v>
      </c>
      <c r="P3546">
        <v>87</v>
      </c>
      <c r="Q3546">
        <v>8.5</v>
      </c>
      <c r="R3546">
        <v>9.1</v>
      </c>
      <c r="S3546">
        <v>4</v>
      </c>
      <c r="T3546">
        <v>2.46</v>
      </c>
      <c r="U3546" t="str">
        <f>IF(Append1[[#This Row],[total_intl_charge]] &lt;= MEDIAN(Append1[total_intl_charge]), "Low", "High")</f>
        <v>Low</v>
      </c>
      <c r="V3546">
        <v>0</v>
      </c>
      <c r="W3546" t="s">
        <v>23</v>
      </c>
      <c r="X3546" s="1" t="s">
        <v>23</v>
      </c>
      <c r="Y3546">
        <f>IF(Append1[[#This Row],[churn]]="yes", 1,0)</f>
        <v>0</v>
      </c>
      <c r="Z3546" t="str">
        <f>IF(Append1[[#This Row],[total_eve_charge]]&lt;=15,"Low",
IF(Append1[[#This Row],[total_eve_charge]]&lt;=19,"Medium","High"))</f>
        <v>Medium</v>
      </c>
      <c r="AA3546" s="1" t="str">
        <f>IF(Append1[[#This Row],[total_day_charge]]&gt;30,"Heavy User",
IF(Append1[[#This Row],[total_eve_charge]]&gt;20,"Evening User",
IF(Append1[[#This Row],[total_night_charge]]&gt;10,"Night User","Low User")))</f>
        <v>Low User</v>
      </c>
    </row>
    <row r="3547" spans="1:27" hidden="1" x14ac:dyDescent="0.3">
      <c r="A3547">
        <v>2796</v>
      </c>
      <c r="B3547" s="1" t="s">
        <v>75</v>
      </c>
      <c r="C3547">
        <v>110</v>
      </c>
      <c r="D3547" s="1" t="s">
        <v>22</v>
      </c>
      <c r="E3547" s="1">
        <v>0</v>
      </c>
      <c r="F3547" s="1" t="s">
        <v>23</v>
      </c>
      <c r="G3547">
        <v>0</v>
      </c>
      <c r="H3547" t="str">
        <f>IF(Append1[[#This Row],[number_vmail_messages]]&lt;=10, "Low",
IF(Append1[[#This Row],[number_vmail_messages]]&lt;=25, "Medium", "High"))</f>
        <v>Low</v>
      </c>
      <c r="I3547">
        <v>227.7</v>
      </c>
      <c r="J3547">
        <v>88</v>
      </c>
      <c r="K3547">
        <v>38.71</v>
      </c>
      <c r="L3547">
        <v>170</v>
      </c>
      <c r="M3547">
        <v>96</v>
      </c>
      <c r="N3547">
        <v>14.45</v>
      </c>
      <c r="O3547">
        <v>128.69999999999999</v>
      </c>
      <c r="P3547">
        <v>57</v>
      </c>
      <c r="Q3547">
        <v>5.79</v>
      </c>
      <c r="R3547">
        <v>11.7</v>
      </c>
      <c r="S3547">
        <v>5</v>
      </c>
      <c r="T3547">
        <v>3.16</v>
      </c>
      <c r="U3547" t="str">
        <f>IF(Append1[[#This Row],[total_intl_charge]] &lt;= MEDIAN(Append1[total_intl_charge]), "Low", "High")</f>
        <v>High</v>
      </c>
      <c r="V3547">
        <v>1</v>
      </c>
      <c r="W3547" t="s">
        <v>23</v>
      </c>
      <c r="X3547" s="1" t="s">
        <v>23</v>
      </c>
      <c r="Y3547">
        <f>IF(Append1[[#This Row],[churn]]="yes", 1,0)</f>
        <v>0</v>
      </c>
      <c r="Z3547" t="str">
        <f>IF(Append1[[#This Row],[total_eve_charge]]&lt;=15,"Low",
IF(Append1[[#This Row],[total_eve_charge]]&lt;=19,"Medium","High"))</f>
        <v>Low</v>
      </c>
      <c r="AA3547" s="1" t="str">
        <f>IF(Append1[[#This Row],[total_day_charge]]&gt;30,"Heavy User",
IF(Append1[[#This Row],[total_eve_charge]]&gt;20,"Evening User",
IF(Append1[[#This Row],[total_night_charge]]&gt;10,"Night User","Low User")))</f>
        <v>Heavy User</v>
      </c>
    </row>
    <row r="3548" spans="1:27" hidden="1" x14ac:dyDescent="0.3">
      <c r="A3548">
        <v>2797</v>
      </c>
      <c r="B3548" s="1" t="s">
        <v>60</v>
      </c>
      <c r="C3548">
        <v>74</v>
      </c>
      <c r="D3548" s="1" t="s">
        <v>26</v>
      </c>
      <c r="E3548" s="1">
        <v>0</v>
      </c>
      <c r="F3548" s="1" t="s">
        <v>23</v>
      </c>
      <c r="G3548">
        <v>0</v>
      </c>
      <c r="H3548" t="str">
        <f>IF(Append1[[#This Row],[number_vmail_messages]]&lt;=10, "Low",
IF(Append1[[#This Row],[number_vmail_messages]]&lt;=25, "Medium", "High"))</f>
        <v>Low</v>
      </c>
      <c r="I3548">
        <v>203.8</v>
      </c>
      <c r="J3548">
        <v>77</v>
      </c>
      <c r="K3548">
        <v>34.65</v>
      </c>
      <c r="L3548">
        <v>205.1</v>
      </c>
      <c r="M3548">
        <v>111</v>
      </c>
      <c r="N3548">
        <v>17.43</v>
      </c>
      <c r="O3548">
        <v>154.9</v>
      </c>
      <c r="P3548">
        <v>109</v>
      </c>
      <c r="Q3548">
        <v>6.97</v>
      </c>
      <c r="R3548">
        <v>9</v>
      </c>
      <c r="S3548">
        <v>2</v>
      </c>
      <c r="T3548">
        <v>2.4300000000000002</v>
      </c>
      <c r="U3548" t="str">
        <f>IF(Append1[[#This Row],[total_intl_charge]] &lt;= MEDIAN(Append1[total_intl_charge]), "Low", "High")</f>
        <v>Low</v>
      </c>
      <c r="V3548">
        <v>1</v>
      </c>
      <c r="W3548" t="s">
        <v>23</v>
      </c>
      <c r="X3548" s="1" t="s">
        <v>23</v>
      </c>
      <c r="Y3548">
        <f>IF(Append1[[#This Row],[churn]]="yes", 1,0)</f>
        <v>0</v>
      </c>
      <c r="Z3548" t="str">
        <f>IF(Append1[[#This Row],[total_eve_charge]]&lt;=15,"Low",
IF(Append1[[#This Row],[total_eve_charge]]&lt;=19,"Medium","High"))</f>
        <v>Medium</v>
      </c>
      <c r="AA3548" s="1" t="str">
        <f>IF(Append1[[#This Row],[total_day_charge]]&gt;30,"Heavy User",
IF(Append1[[#This Row],[total_eve_charge]]&gt;20,"Evening User",
IF(Append1[[#This Row],[total_night_charge]]&gt;10,"Night User","Low User")))</f>
        <v>Heavy User</v>
      </c>
    </row>
    <row r="3549" spans="1:27" x14ac:dyDescent="0.3">
      <c r="A3549">
        <v>2798</v>
      </c>
      <c r="B3549" s="1" t="s">
        <v>65</v>
      </c>
      <c r="C3549">
        <v>148</v>
      </c>
      <c r="D3549" s="1" t="s">
        <v>32</v>
      </c>
      <c r="E3549" s="1">
        <v>0</v>
      </c>
      <c r="F3549" s="1" t="s">
        <v>24</v>
      </c>
      <c r="G3549">
        <v>33</v>
      </c>
      <c r="H3549" t="str">
        <f>IF(Append1[[#This Row],[number_vmail_messages]]&lt;=10, "Low",
IF(Append1[[#This Row],[number_vmail_messages]]&lt;=25, "Medium", "High"))</f>
        <v>High</v>
      </c>
      <c r="I3549">
        <v>241.7</v>
      </c>
      <c r="J3549">
        <v>84</v>
      </c>
      <c r="K3549">
        <v>41.09</v>
      </c>
      <c r="L3549">
        <v>165.8</v>
      </c>
      <c r="M3549">
        <v>84</v>
      </c>
      <c r="N3549">
        <v>14.09</v>
      </c>
      <c r="O3549">
        <v>160.6</v>
      </c>
      <c r="P3549">
        <v>80</v>
      </c>
      <c r="Q3549">
        <v>7.23</v>
      </c>
      <c r="R3549">
        <v>11.3</v>
      </c>
      <c r="S3549">
        <v>3</v>
      </c>
      <c r="T3549">
        <v>3.05</v>
      </c>
      <c r="U3549" t="str">
        <f>IF(Append1[[#This Row],[total_intl_charge]] &lt;= MEDIAN(Append1[total_intl_charge]), "Low", "High")</f>
        <v>High</v>
      </c>
      <c r="V3549">
        <v>1</v>
      </c>
      <c r="W3549" t="s">
        <v>23</v>
      </c>
      <c r="X3549" s="1" t="s">
        <v>23</v>
      </c>
      <c r="Y3549">
        <f>IF(Append1[[#This Row],[churn]]="yes", 1,0)</f>
        <v>0</v>
      </c>
      <c r="Z3549" t="str">
        <f>IF(Append1[[#This Row],[total_eve_charge]]&lt;=15,"Low",
IF(Append1[[#This Row],[total_eve_charge]]&lt;=19,"Medium","High"))</f>
        <v>Low</v>
      </c>
      <c r="AA3549" s="1" t="str">
        <f>IF(Append1[[#This Row],[total_day_charge]]&gt;30,"Heavy User",
IF(Append1[[#This Row],[total_eve_charge]]&gt;20,"Evening User",
IF(Append1[[#This Row],[total_night_charge]]&gt;10,"Night User","Low User")))</f>
        <v>Heavy User</v>
      </c>
    </row>
    <row r="3550" spans="1:27" hidden="1" x14ac:dyDescent="0.3">
      <c r="A3550">
        <v>2799</v>
      </c>
      <c r="B3550" s="1" t="s">
        <v>55</v>
      </c>
      <c r="C3550">
        <v>83</v>
      </c>
      <c r="D3550" s="1" t="s">
        <v>26</v>
      </c>
      <c r="E3550" s="1">
        <v>0</v>
      </c>
      <c r="F3550" s="1" t="s">
        <v>23</v>
      </c>
      <c r="G3550">
        <v>0</v>
      </c>
      <c r="H3550" t="str">
        <f>IF(Append1[[#This Row],[number_vmail_messages]]&lt;=10, "Low",
IF(Append1[[#This Row],[number_vmail_messages]]&lt;=25, "Medium", "High"))</f>
        <v>Low</v>
      </c>
      <c r="I3550">
        <v>78.099999999999994</v>
      </c>
      <c r="J3550">
        <v>70</v>
      </c>
      <c r="K3550">
        <v>13.28</v>
      </c>
      <c r="L3550">
        <v>239.3</v>
      </c>
      <c r="M3550">
        <v>115</v>
      </c>
      <c r="N3550">
        <v>20.34</v>
      </c>
      <c r="O3550">
        <v>144.4</v>
      </c>
      <c r="P3550">
        <v>112</v>
      </c>
      <c r="Q3550">
        <v>6.5</v>
      </c>
      <c r="R3550">
        <v>12.3</v>
      </c>
      <c r="S3550">
        <v>4</v>
      </c>
      <c r="T3550">
        <v>3.32</v>
      </c>
      <c r="U3550" t="str">
        <f>IF(Append1[[#This Row],[total_intl_charge]] &lt;= MEDIAN(Append1[total_intl_charge]), "Low", "High")</f>
        <v>High</v>
      </c>
      <c r="V3550">
        <v>1</v>
      </c>
      <c r="W3550" t="s">
        <v>23</v>
      </c>
      <c r="X3550" s="1" t="s">
        <v>23</v>
      </c>
      <c r="Y3550">
        <f>IF(Append1[[#This Row],[churn]]="yes", 1,0)</f>
        <v>0</v>
      </c>
      <c r="Z3550" t="str">
        <f>IF(Append1[[#This Row],[total_eve_charge]]&lt;=15,"Low",
IF(Append1[[#This Row],[total_eve_charge]]&lt;=19,"Medium","High"))</f>
        <v>High</v>
      </c>
      <c r="AA3550" s="1" t="str">
        <f>IF(Append1[[#This Row],[total_day_charge]]&gt;30,"Heavy User",
IF(Append1[[#This Row],[total_eve_charge]]&gt;20,"Evening User",
IF(Append1[[#This Row],[total_night_charge]]&gt;10,"Night User","Low User")))</f>
        <v>Evening User</v>
      </c>
    </row>
    <row r="3551" spans="1:27" hidden="1" x14ac:dyDescent="0.3">
      <c r="A3551">
        <v>2800</v>
      </c>
      <c r="B3551" s="1" t="s">
        <v>72</v>
      </c>
      <c r="C3551">
        <v>73</v>
      </c>
      <c r="D3551" s="1" t="s">
        <v>32</v>
      </c>
      <c r="E3551" s="1">
        <v>0</v>
      </c>
      <c r="F3551" s="1" t="s">
        <v>23</v>
      </c>
      <c r="G3551">
        <v>0</v>
      </c>
      <c r="H3551" t="str">
        <f>IF(Append1[[#This Row],[number_vmail_messages]]&lt;=10, "Low",
IF(Append1[[#This Row],[number_vmail_messages]]&lt;=25, "Medium", "High"))</f>
        <v>Low</v>
      </c>
      <c r="I3551">
        <v>187.8</v>
      </c>
      <c r="J3551">
        <v>95</v>
      </c>
      <c r="K3551">
        <v>31.93</v>
      </c>
      <c r="L3551">
        <v>149.19999999999999</v>
      </c>
      <c r="M3551">
        <v>143</v>
      </c>
      <c r="N3551">
        <v>12.68</v>
      </c>
      <c r="O3551">
        <v>201.4</v>
      </c>
      <c r="P3551">
        <v>113</v>
      </c>
      <c r="Q3551">
        <v>9.06</v>
      </c>
      <c r="R3551">
        <v>11</v>
      </c>
      <c r="S3551">
        <v>4</v>
      </c>
      <c r="T3551">
        <v>2.97</v>
      </c>
      <c r="U3551" t="str">
        <f>IF(Append1[[#This Row],[total_intl_charge]] &lt;= MEDIAN(Append1[total_intl_charge]), "Low", "High")</f>
        <v>High</v>
      </c>
      <c r="V3551">
        <v>2</v>
      </c>
      <c r="W3551" t="s">
        <v>23</v>
      </c>
      <c r="X3551" s="1" t="s">
        <v>23</v>
      </c>
      <c r="Y3551">
        <f>IF(Append1[[#This Row],[churn]]="yes", 1,0)</f>
        <v>0</v>
      </c>
      <c r="Z3551" t="str">
        <f>IF(Append1[[#This Row],[total_eve_charge]]&lt;=15,"Low",
IF(Append1[[#This Row],[total_eve_charge]]&lt;=19,"Medium","High"))</f>
        <v>Low</v>
      </c>
      <c r="AA3551" s="1" t="str">
        <f>IF(Append1[[#This Row],[total_day_charge]]&gt;30,"Heavy User",
IF(Append1[[#This Row],[total_eve_charge]]&gt;20,"Evening User",
IF(Append1[[#This Row],[total_night_charge]]&gt;10,"Night User","Low User")))</f>
        <v>Heavy User</v>
      </c>
    </row>
    <row r="3552" spans="1:27" x14ac:dyDescent="0.3">
      <c r="A3552">
        <v>2801</v>
      </c>
      <c r="B3552" s="1" t="s">
        <v>49</v>
      </c>
      <c r="C3552">
        <v>111</v>
      </c>
      <c r="D3552" s="1" t="s">
        <v>22</v>
      </c>
      <c r="E3552" s="1">
        <v>0</v>
      </c>
      <c r="F3552" s="1" t="s">
        <v>24</v>
      </c>
      <c r="G3552">
        <v>21</v>
      </c>
      <c r="H3552" t="str">
        <f>IF(Append1[[#This Row],[number_vmail_messages]]&lt;=10, "Low",
IF(Append1[[#This Row],[number_vmail_messages]]&lt;=25, "Medium", "High"))</f>
        <v>Medium</v>
      </c>
      <c r="I3552">
        <v>127.1</v>
      </c>
      <c r="J3552">
        <v>94</v>
      </c>
      <c r="K3552">
        <v>21.61</v>
      </c>
      <c r="L3552">
        <v>228.3</v>
      </c>
      <c r="M3552">
        <v>116</v>
      </c>
      <c r="N3552">
        <v>19.41</v>
      </c>
      <c r="O3552">
        <v>166.7</v>
      </c>
      <c r="P3552">
        <v>108</v>
      </c>
      <c r="Q3552">
        <v>7.5</v>
      </c>
      <c r="R3552">
        <v>7.1</v>
      </c>
      <c r="S3552">
        <v>3</v>
      </c>
      <c r="T3552">
        <v>1.92</v>
      </c>
      <c r="U3552" t="str">
        <f>IF(Append1[[#This Row],[total_intl_charge]] &lt;= MEDIAN(Append1[total_intl_charge]), "Low", "High")</f>
        <v>Low</v>
      </c>
      <c r="V3552">
        <v>1</v>
      </c>
      <c r="W3552" t="s">
        <v>23</v>
      </c>
      <c r="X3552" s="1" t="s">
        <v>23</v>
      </c>
      <c r="Y3552">
        <f>IF(Append1[[#This Row],[churn]]="yes", 1,0)</f>
        <v>0</v>
      </c>
      <c r="Z3552" t="str">
        <f>IF(Append1[[#This Row],[total_eve_charge]]&lt;=15,"Low",
IF(Append1[[#This Row],[total_eve_charge]]&lt;=19,"Medium","High"))</f>
        <v>High</v>
      </c>
      <c r="AA3552" s="1" t="str">
        <f>IF(Append1[[#This Row],[total_day_charge]]&gt;30,"Heavy User",
IF(Append1[[#This Row],[total_eve_charge]]&gt;20,"Evening User",
IF(Append1[[#This Row],[total_night_charge]]&gt;10,"Night User","Low User")))</f>
        <v>Low User</v>
      </c>
    </row>
    <row r="3553" spans="1:27" hidden="1" x14ac:dyDescent="0.3">
      <c r="A3553">
        <v>2802</v>
      </c>
      <c r="B3553" s="1" t="s">
        <v>66</v>
      </c>
      <c r="C3553">
        <v>84</v>
      </c>
      <c r="D3553" s="1" t="s">
        <v>22</v>
      </c>
      <c r="E3553" s="1">
        <v>0</v>
      </c>
      <c r="F3553" s="1" t="s">
        <v>23</v>
      </c>
      <c r="G3553">
        <v>0</v>
      </c>
      <c r="H3553" t="str">
        <f>IF(Append1[[#This Row],[number_vmail_messages]]&lt;=10, "Low",
IF(Append1[[#This Row],[number_vmail_messages]]&lt;=25, "Medium", "High"))</f>
        <v>Low</v>
      </c>
      <c r="I3553">
        <v>280</v>
      </c>
      <c r="J3553">
        <v>113</v>
      </c>
      <c r="K3553">
        <v>47.6</v>
      </c>
      <c r="L3553">
        <v>202.2</v>
      </c>
      <c r="M3553">
        <v>90</v>
      </c>
      <c r="N3553">
        <v>17.190000000000001</v>
      </c>
      <c r="O3553">
        <v>156.80000000000001</v>
      </c>
      <c r="P3553">
        <v>103</v>
      </c>
      <c r="Q3553">
        <v>7.06</v>
      </c>
      <c r="R3553">
        <v>10.4</v>
      </c>
      <c r="S3553">
        <v>4</v>
      </c>
      <c r="T3553">
        <v>2.81</v>
      </c>
      <c r="U3553" t="str">
        <f>IF(Append1[[#This Row],[total_intl_charge]] &lt;= MEDIAN(Append1[total_intl_charge]), "Low", "High")</f>
        <v>High</v>
      </c>
      <c r="V3553">
        <v>0</v>
      </c>
      <c r="W3553" t="s">
        <v>24</v>
      </c>
      <c r="X3553" s="1" t="s">
        <v>23</v>
      </c>
      <c r="Y3553">
        <f>IF(Append1[[#This Row],[churn]]="yes", 1,0)</f>
        <v>1</v>
      </c>
      <c r="Z3553" t="str">
        <f>IF(Append1[[#This Row],[total_eve_charge]]&lt;=15,"Low",
IF(Append1[[#This Row],[total_eve_charge]]&lt;=19,"Medium","High"))</f>
        <v>Medium</v>
      </c>
      <c r="AA3553" s="1" t="str">
        <f>IF(Append1[[#This Row],[total_day_charge]]&gt;30,"Heavy User",
IF(Append1[[#This Row],[total_eve_charge]]&gt;20,"Evening User",
IF(Append1[[#This Row],[total_night_charge]]&gt;10,"Night User","Low User")))</f>
        <v>Heavy User</v>
      </c>
    </row>
    <row r="3554" spans="1:27" hidden="1" x14ac:dyDescent="0.3">
      <c r="A3554">
        <v>2803</v>
      </c>
      <c r="B3554" s="1" t="s">
        <v>31</v>
      </c>
      <c r="C3554">
        <v>75</v>
      </c>
      <c r="D3554" s="1" t="s">
        <v>26</v>
      </c>
      <c r="E3554" s="1">
        <v>1</v>
      </c>
      <c r="F3554" s="1" t="s">
        <v>23</v>
      </c>
      <c r="G3554">
        <v>0</v>
      </c>
      <c r="H3554" t="str">
        <f>IF(Append1[[#This Row],[number_vmail_messages]]&lt;=10, "Low",
IF(Append1[[#This Row],[number_vmail_messages]]&lt;=25, "Medium", "High"))</f>
        <v>Low</v>
      </c>
      <c r="I3554">
        <v>153.19999999999999</v>
      </c>
      <c r="J3554">
        <v>78</v>
      </c>
      <c r="K3554">
        <v>26.04</v>
      </c>
      <c r="L3554">
        <v>210.8</v>
      </c>
      <c r="M3554">
        <v>99</v>
      </c>
      <c r="N3554">
        <v>17.920000000000002</v>
      </c>
      <c r="O3554">
        <v>153.5</v>
      </c>
      <c r="P3554">
        <v>100</v>
      </c>
      <c r="Q3554">
        <v>6.91</v>
      </c>
      <c r="R3554">
        <v>7.8</v>
      </c>
      <c r="S3554">
        <v>3</v>
      </c>
      <c r="T3554">
        <v>2.11</v>
      </c>
      <c r="U3554" t="str">
        <f>IF(Append1[[#This Row],[total_intl_charge]] &lt;= MEDIAN(Append1[total_intl_charge]), "Low", "High")</f>
        <v>Low</v>
      </c>
      <c r="V3554">
        <v>1</v>
      </c>
      <c r="W3554" t="s">
        <v>23</v>
      </c>
      <c r="X3554" s="1" t="s">
        <v>24</v>
      </c>
      <c r="Y3554">
        <f>IF(Append1[[#This Row],[churn]]="yes", 1,0)</f>
        <v>0</v>
      </c>
      <c r="Z3554" t="str">
        <f>IF(Append1[[#This Row],[total_eve_charge]]&lt;=15,"Low",
IF(Append1[[#This Row],[total_eve_charge]]&lt;=19,"Medium","High"))</f>
        <v>Medium</v>
      </c>
      <c r="AA3554" s="1" t="str">
        <f>IF(Append1[[#This Row],[total_day_charge]]&gt;30,"Heavy User",
IF(Append1[[#This Row],[total_eve_charge]]&gt;20,"Evening User",
IF(Append1[[#This Row],[total_night_charge]]&gt;10,"Night User","Low User")))</f>
        <v>Low User</v>
      </c>
    </row>
    <row r="3555" spans="1:27" x14ac:dyDescent="0.3">
      <c r="A3555">
        <v>2804</v>
      </c>
      <c r="B3555" s="1" t="s">
        <v>37</v>
      </c>
      <c r="C3555">
        <v>114</v>
      </c>
      <c r="D3555" s="1" t="s">
        <v>22</v>
      </c>
      <c r="E3555" s="1">
        <v>0</v>
      </c>
      <c r="F3555" s="1" t="s">
        <v>24</v>
      </c>
      <c r="G3555">
        <v>26</v>
      </c>
      <c r="H3555" t="str">
        <f>IF(Append1[[#This Row],[number_vmail_messages]]&lt;=10, "Low",
IF(Append1[[#This Row],[number_vmail_messages]]&lt;=25, "Medium", "High"))</f>
        <v>High</v>
      </c>
      <c r="I3555">
        <v>137.1</v>
      </c>
      <c r="J3555">
        <v>88</v>
      </c>
      <c r="K3555">
        <v>23.31</v>
      </c>
      <c r="L3555">
        <v>155.69999999999999</v>
      </c>
      <c r="M3555">
        <v>125</v>
      </c>
      <c r="N3555">
        <v>13.23</v>
      </c>
      <c r="O3555">
        <v>247.6</v>
      </c>
      <c r="P3555">
        <v>94</v>
      </c>
      <c r="Q3555">
        <v>11.14</v>
      </c>
      <c r="R3555">
        <v>11.5</v>
      </c>
      <c r="S3555">
        <v>7</v>
      </c>
      <c r="T3555">
        <v>3.11</v>
      </c>
      <c r="U3555" t="str">
        <f>IF(Append1[[#This Row],[total_intl_charge]] &lt;= MEDIAN(Append1[total_intl_charge]), "Low", "High")</f>
        <v>High</v>
      </c>
      <c r="V3555">
        <v>2</v>
      </c>
      <c r="W3555" t="s">
        <v>23</v>
      </c>
      <c r="X3555" s="1" t="s">
        <v>23</v>
      </c>
      <c r="Y3555">
        <f>IF(Append1[[#This Row],[churn]]="yes", 1,0)</f>
        <v>0</v>
      </c>
      <c r="Z3555" t="str">
        <f>IF(Append1[[#This Row],[total_eve_charge]]&lt;=15,"Low",
IF(Append1[[#This Row],[total_eve_charge]]&lt;=19,"Medium","High"))</f>
        <v>Low</v>
      </c>
      <c r="AA3555" s="1" t="str">
        <f>IF(Append1[[#This Row],[total_day_charge]]&gt;30,"Heavy User",
IF(Append1[[#This Row],[total_eve_charge]]&gt;20,"Evening User",
IF(Append1[[#This Row],[total_night_charge]]&gt;10,"Night User","Low User")))</f>
        <v>Night User</v>
      </c>
    </row>
    <row r="3556" spans="1:27" hidden="1" x14ac:dyDescent="0.3">
      <c r="A3556">
        <v>2805</v>
      </c>
      <c r="B3556" s="1" t="s">
        <v>30</v>
      </c>
      <c r="C3556">
        <v>71</v>
      </c>
      <c r="D3556" s="1" t="s">
        <v>26</v>
      </c>
      <c r="E3556" s="1">
        <v>1</v>
      </c>
      <c r="F3556" s="1" t="s">
        <v>23</v>
      </c>
      <c r="G3556">
        <v>0</v>
      </c>
      <c r="H3556" t="str">
        <f>IF(Append1[[#This Row],[number_vmail_messages]]&lt;=10, "Low",
IF(Append1[[#This Row],[number_vmail_messages]]&lt;=25, "Medium", "High"))</f>
        <v>Low</v>
      </c>
      <c r="I3556">
        <v>186.1</v>
      </c>
      <c r="J3556">
        <v>114</v>
      </c>
      <c r="K3556">
        <v>31.64</v>
      </c>
      <c r="L3556">
        <v>198.6</v>
      </c>
      <c r="M3556">
        <v>140</v>
      </c>
      <c r="N3556">
        <v>16.88</v>
      </c>
      <c r="O3556">
        <v>206.5</v>
      </c>
      <c r="P3556">
        <v>80</v>
      </c>
      <c r="Q3556">
        <v>9.2899999999999991</v>
      </c>
      <c r="R3556">
        <v>13.8</v>
      </c>
      <c r="S3556">
        <v>5</v>
      </c>
      <c r="T3556">
        <v>3.73</v>
      </c>
      <c r="U3556" t="str">
        <f>IF(Append1[[#This Row],[total_intl_charge]] &lt;= MEDIAN(Append1[total_intl_charge]), "Low", "High")</f>
        <v>High</v>
      </c>
      <c r="V3556">
        <v>4</v>
      </c>
      <c r="W3556" t="s">
        <v>24</v>
      </c>
      <c r="X3556" s="1" t="s">
        <v>24</v>
      </c>
      <c r="Y3556">
        <f>IF(Append1[[#This Row],[churn]]="yes", 1,0)</f>
        <v>1</v>
      </c>
      <c r="Z3556" t="str">
        <f>IF(Append1[[#This Row],[total_eve_charge]]&lt;=15,"Low",
IF(Append1[[#This Row],[total_eve_charge]]&lt;=19,"Medium","High"))</f>
        <v>Medium</v>
      </c>
      <c r="AA3556" s="1" t="str">
        <f>IF(Append1[[#This Row],[total_day_charge]]&gt;30,"Heavy User",
IF(Append1[[#This Row],[total_eve_charge]]&gt;20,"Evening User",
IF(Append1[[#This Row],[total_night_charge]]&gt;10,"Night User","Low User")))</f>
        <v>Heavy User</v>
      </c>
    </row>
    <row r="3557" spans="1:27" x14ac:dyDescent="0.3">
      <c r="A3557">
        <v>2806</v>
      </c>
      <c r="B3557" s="1" t="s">
        <v>57</v>
      </c>
      <c r="C3557">
        <v>58</v>
      </c>
      <c r="D3557" s="1" t="s">
        <v>22</v>
      </c>
      <c r="E3557" s="1">
        <v>0</v>
      </c>
      <c r="F3557" s="1" t="s">
        <v>24</v>
      </c>
      <c r="G3557">
        <v>22</v>
      </c>
      <c r="H3557" t="str">
        <f>IF(Append1[[#This Row],[number_vmail_messages]]&lt;=10, "Low",
IF(Append1[[#This Row],[number_vmail_messages]]&lt;=25, "Medium", "High"))</f>
        <v>Medium</v>
      </c>
      <c r="I3557">
        <v>224.1</v>
      </c>
      <c r="J3557">
        <v>127</v>
      </c>
      <c r="K3557">
        <v>38.1</v>
      </c>
      <c r="L3557">
        <v>238.8</v>
      </c>
      <c r="M3557">
        <v>85</v>
      </c>
      <c r="N3557">
        <v>20.3</v>
      </c>
      <c r="O3557">
        <v>174.2</v>
      </c>
      <c r="P3557">
        <v>86</v>
      </c>
      <c r="Q3557">
        <v>7.84</v>
      </c>
      <c r="R3557">
        <v>11.5</v>
      </c>
      <c r="S3557">
        <v>7</v>
      </c>
      <c r="T3557">
        <v>3.11</v>
      </c>
      <c r="U3557" t="str">
        <f>IF(Append1[[#This Row],[total_intl_charge]] &lt;= MEDIAN(Append1[total_intl_charge]), "Low", "High")</f>
        <v>High</v>
      </c>
      <c r="V3557">
        <v>2</v>
      </c>
      <c r="W3557" t="s">
        <v>23</v>
      </c>
      <c r="X3557" s="1" t="s">
        <v>23</v>
      </c>
      <c r="Y3557">
        <f>IF(Append1[[#This Row],[churn]]="yes", 1,0)</f>
        <v>0</v>
      </c>
      <c r="Z3557" t="str">
        <f>IF(Append1[[#This Row],[total_eve_charge]]&lt;=15,"Low",
IF(Append1[[#This Row],[total_eve_charge]]&lt;=19,"Medium","High"))</f>
        <v>High</v>
      </c>
      <c r="AA3557" s="1" t="str">
        <f>IF(Append1[[#This Row],[total_day_charge]]&gt;30,"Heavy User",
IF(Append1[[#This Row],[total_eve_charge]]&gt;20,"Evening User",
IF(Append1[[#This Row],[total_night_charge]]&gt;10,"Night User","Low User")))</f>
        <v>Heavy User</v>
      </c>
    </row>
    <row r="3558" spans="1:27" x14ac:dyDescent="0.3">
      <c r="A3558">
        <v>2807</v>
      </c>
      <c r="B3558" s="1" t="s">
        <v>25</v>
      </c>
      <c r="C3558">
        <v>106</v>
      </c>
      <c r="D3558" s="1" t="s">
        <v>32</v>
      </c>
      <c r="E3558" s="1">
        <v>0</v>
      </c>
      <c r="F3558" s="1" t="s">
        <v>24</v>
      </c>
      <c r="G3558">
        <v>29</v>
      </c>
      <c r="H3558" t="str">
        <f>IF(Append1[[#This Row],[number_vmail_messages]]&lt;=10, "Low",
IF(Append1[[#This Row],[number_vmail_messages]]&lt;=25, "Medium", "High"))</f>
        <v>High</v>
      </c>
      <c r="I3558">
        <v>83.6</v>
      </c>
      <c r="J3558">
        <v>131</v>
      </c>
      <c r="K3558">
        <v>14.21</v>
      </c>
      <c r="L3558">
        <v>203.9</v>
      </c>
      <c r="M3558">
        <v>131</v>
      </c>
      <c r="N3558">
        <v>17.329999999999998</v>
      </c>
      <c r="O3558">
        <v>229.5</v>
      </c>
      <c r="P3558">
        <v>73</v>
      </c>
      <c r="Q3558">
        <v>10.33</v>
      </c>
      <c r="R3558">
        <v>8.1</v>
      </c>
      <c r="S3558">
        <v>3</v>
      </c>
      <c r="T3558">
        <v>2.19</v>
      </c>
      <c r="U3558" t="str">
        <f>IF(Append1[[#This Row],[total_intl_charge]] &lt;= MEDIAN(Append1[total_intl_charge]), "Low", "High")</f>
        <v>Low</v>
      </c>
      <c r="V3558">
        <v>1</v>
      </c>
      <c r="W3558" t="s">
        <v>23</v>
      </c>
      <c r="X3558" s="1" t="s">
        <v>23</v>
      </c>
      <c r="Y3558">
        <f>IF(Append1[[#This Row],[churn]]="yes", 1,0)</f>
        <v>0</v>
      </c>
      <c r="Z3558" t="str">
        <f>IF(Append1[[#This Row],[total_eve_charge]]&lt;=15,"Low",
IF(Append1[[#This Row],[total_eve_charge]]&lt;=19,"Medium","High"))</f>
        <v>Medium</v>
      </c>
      <c r="AA3558" s="1" t="str">
        <f>IF(Append1[[#This Row],[total_day_charge]]&gt;30,"Heavy User",
IF(Append1[[#This Row],[total_eve_charge]]&gt;20,"Evening User",
IF(Append1[[#This Row],[total_night_charge]]&gt;10,"Night User","Low User")))</f>
        <v>Night User</v>
      </c>
    </row>
    <row r="3559" spans="1:27" hidden="1" x14ac:dyDescent="0.3">
      <c r="A3559">
        <v>2808</v>
      </c>
      <c r="B3559" s="1" t="s">
        <v>50</v>
      </c>
      <c r="C3559">
        <v>172</v>
      </c>
      <c r="D3559" s="1" t="s">
        <v>32</v>
      </c>
      <c r="E3559" s="1">
        <v>0</v>
      </c>
      <c r="F3559" s="1" t="s">
        <v>23</v>
      </c>
      <c r="G3559">
        <v>0</v>
      </c>
      <c r="H3559" t="str">
        <f>IF(Append1[[#This Row],[number_vmail_messages]]&lt;=10, "Low",
IF(Append1[[#This Row],[number_vmail_messages]]&lt;=25, "Medium", "High"))</f>
        <v>Low</v>
      </c>
      <c r="I3559">
        <v>203.9</v>
      </c>
      <c r="J3559">
        <v>109</v>
      </c>
      <c r="K3559">
        <v>34.659999999999997</v>
      </c>
      <c r="L3559">
        <v>234</v>
      </c>
      <c r="M3559">
        <v>123</v>
      </c>
      <c r="N3559">
        <v>19.89</v>
      </c>
      <c r="O3559">
        <v>160.69999999999999</v>
      </c>
      <c r="P3559">
        <v>65</v>
      </c>
      <c r="Q3559">
        <v>7.23</v>
      </c>
      <c r="R3559">
        <v>17.8</v>
      </c>
      <c r="S3559">
        <v>4</v>
      </c>
      <c r="T3559">
        <v>4.8099999999999996</v>
      </c>
      <c r="U3559" t="str">
        <f>IF(Append1[[#This Row],[total_intl_charge]] &lt;= MEDIAN(Append1[total_intl_charge]), "Low", "High")</f>
        <v>High</v>
      </c>
      <c r="V3559">
        <v>4</v>
      </c>
      <c r="W3559" t="s">
        <v>23</v>
      </c>
      <c r="X3559" s="1" t="s">
        <v>23</v>
      </c>
      <c r="Y3559">
        <f>IF(Append1[[#This Row],[churn]]="yes", 1,0)</f>
        <v>0</v>
      </c>
      <c r="Z3559" t="str">
        <f>IF(Append1[[#This Row],[total_eve_charge]]&lt;=15,"Low",
IF(Append1[[#This Row],[total_eve_charge]]&lt;=19,"Medium","High"))</f>
        <v>High</v>
      </c>
      <c r="AA3559" s="1" t="str">
        <f>IF(Append1[[#This Row],[total_day_charge]]&gt;30,"Heavy User",
IF(Append1[[#This Row],[total_eve_charge]]&gt;20,"Evening User",
IF(Append1[[#This Row],[total_night_charge]]&gt;10,"Night User","Low User")))</f>
        <v>Heavy User</v>
      </c>
    </row>
    <row r="3560" spans="1:27" hidden="1" x14ac:dyDescent="0.3">
      <c r="A3560">
        <v>2809</v>
      </c>
      <c r="B3560" s="1" t="s">
        <v>27</v>
      </c>
      <c r="C3560">
        <v>45</v>
      </c>
      <c r="D3560" s="1" t="s">
        <v>22</v>
      </c>
      <c r="E3560" s="1">
        <v>0</v>
      </c>
      <c r="F3560" s="1" t="s">
        <v>23</v>
      </c>
      <c r="G3560">
        <v>0</v>
      </c>
      <c r="H3560" t="str">
        <f>IF(Append1[[#This Row],[number_vmail_messages]]&lt;=10, "Low",
IF(Append1[[#This Row],[number_vmail_messages]]&lt;=25, "Medium", "High"))</f>
        <v>Low</v>
      </c>
      <c r="I3560">
        <v>211.3</v>
      </c>
      <c r="J3560">
        <v>87</v>
      </c>
      <c r="K3560">
        <v>35.92</v>
      </c>
      <c r="L3560">
        <v>165.7</v>
      </c>
      <c r="M3560">
        <v>97</v>
      </c>
      <c r="N3560">
        <v>14.08</v>
      </c>
      <c r="O3560">
        <v>265.89999999999998</v>
      </c>
      <c r="P3560">
        <v>72</v>
      </c>
      <c r="Q3560">
        <v>11.97</v>
      </c>
      <c r="R3560">
        <v>13.3</v>
      </c>
      <c r="S3560">
        <v>6</v>
      </c>
      <c r="T3560">
        <v>3.59</v>
      </c>
      <c r="U3560" t="str">
        <f>IF(Append1[[#This Row],[total_intl_charge]] &lt;= MEDIAN(Append1[total_intl_charge]), "Low", "High")</f>
        <v>High</v>
      </c>
      <c r="V3560">
        <v>1</v>
      </c>
      <c r="W3560" t="s">
        <v>23</v>
      </c>
      <c r="X3560" s="1" t="s">
        <v>23</v>
      </c>
      <c r="Y3560">
        <f>IF(Append1[[#This Row],[churn]]="yes", 1,0)</f>
        <v>0</v>
      </c>
      <c r="Z3560" t="str">
        <f>IF(Append1[[#This Row],[total_eve_charge]]&lt;=15,"Low",
IF(Append1[[#This Row],[total_eve_charge]]&lt;=19,"Medium","High"))</f>
        <v>Low</v>
      </c>
      <c r="AA3560" s="1" t="str">
        <f>IF(Append1[[#This Row],[total_day_charge]]&gt;30,"Heavy User",
IF(Append1[[#This Row],[total_eve_charge]]&gt;20,"Evening User",
IF(Append1[[#This Row],[total_night_charge]]&gt;10,"Night User","Low User")))</f>
        <v>Heavy User</v>
      </c>
    </row>
    <row r="3561" spans="1:27" hidden="1" x14ac:dyDescent="0.3">
      <c r="A3561">
        <v>2810</v>
      </c>
      <c r="B3561" s="1" t="s">
        <v>28</v>
      </c>
      <c r="C3561">
        <v>100</v>
      </c>
      <c r="D3561" s="1" t="s">
        <v>32</v>
      </c>
      <c r="E3561" s="1">
        <v>1</v>
      </c>
      <c r="F3561" s="1" t="s">
        <v>23</v>
      </c>
      <c r="G3561">
        <v>0</v>
      </c>
      <c r="H3561" t="str">
        <f>IF(Append1[[#This Row],[number_vmail_messages]]&lt;=10, "Low",
IF(Append1[[#This Row],[number_vmail_messages]]&lt;=25, "Medium", "High"))</f>
        <v>Low</v>
      </c>
      <c r="I3561">
        <v>219.4</v>
      </c>
      <c r="J3561">
        <v>112</v>
      </c>
      <c r="K3561">
        <v>37.299999999999997</v>
      </c>
      <c r="L3561">
        <v>225.7</v>
      </c>
      <c r="M3561">
        <v>102</v>
      </c>
      <c r="N3561">
        <v>19.18</v>
      </c>
      <c r="O3561">
        <v>255.3</v>
      </c>
      <c r="P3561">
        <v>95</v>
      </c>
      <c r="Q3561">
        <v>11.49</v>
      </c>
      <c r="R3561">
        <v>12</v>
      </c>
      <c r="S3561">
        <v>4</v>
      </c>
      <c r="T3561">
        <v>3.24</v>
      </c>
      <c r="U3561" t="str">
        <f>IF(Append1[[#This Row],[total_intl_charge]] &lt;= MEDIAN(Append1[total_intl_charge]), "Low", "High")</f>
        <v>High</v>
      </c>
      <c r="V3561">
        <v>4</v>
      </c>
      <c r="W3561" t="s">
        <v>23</v>
      </c>
      <c r="X3561" s="1" t="s">
        <v>24</v>
      </c>
      <c r="Y3561">
        <f>IF(Append1[[#This Row],[churn]]="yes", 1,0)</f>
        <v>0</v>
      </c>
      <c r="Z3561" t="str">
        <f>IF(Append1[[#This Row],[total_eve_charge]]&lt;=15,"Low",
IF(Append1[[#This Row],[total_eve_charge]]&lt;=19,"Medium","High"))</f>
        <v>High</v>
      </c>
      <c r="AA3561" s="1" t="str">
        <f>IF(Append1[[#This Row],[total_day_charge]]&gt;30,"Heavy User",
IF(Append1[[#This Row],[total_eve_charge]]&gt;20,"Evening User",
IF(Append1[[#This Row],[total_night_charge]]&gt;10,"Night User","Low User")))</f>
        <v>Heavy User</v>
      </c>
    </row>
    <row r="3562" spans="1:27" hidden="1" x14ac:dyDescent="0.3">
      <c r="A3562">
        <v>2811</v>
      </c>
      <c r="B3562" s="1" t="s">
        <v>44</v>
      </c>
      <c r="C3562">
        <v>94</v>
      </c>
      <c r="D3562" s="1" t="s">
        <v>22</v>
      </c>
      <c r="E3562" s="1">
        <v>0</v>
      </c>
      <c r="F3562" s="1" t="s">
        <v>23</v>
      </c>
      <c r="G3562">
        <v>0</v>
      </c>
      <c r="H3562" t="str">
        <f>IF(Append1[[#This Row],[number_vmail_messages]]&lt;=10, "Low",
IF(Append1[[#This Row],[number_vmail_messages]]&lt;=25, "Medium", "High"))</f>
        <v>Low</v>
      </c>
      <c r="I3562">
        <v>190.4</v>
      </c>
      <c r="J3562">
        <v>91</v>
      </c>
      <c r="K3562">
        <v>32.369999999999997</v>
      </c>
      <c r="L3562">
        <v>92</v>
      </c>
      <c r="M3562">
        <v>107</v>
      </c>
      <c r="N3562">
        <v>7.82</v>
      </c>
      <c r="O3562">
        <v>224.8</v>
      </c>
      <c r="P3562">
        <v>108</v>
      </c>
      <c r="Q3562">
        <v>10.119999999999999</v>
      </c>
      <c r="R3562">
        <v>13.6</v>
      </c>
      <c r="S3562">
        <v>17</v>
      </c>
      <c r="T3562">
        <v>3.67</v>
      </c>
      <c r="U3562" t="str">
        <f>IF(Append1[[#This Row],[total_intl_charge]] &lt;= MEDIAN(Append1[total_intl_charge]), "Low", "High")</f>
        <v>High</v>
      </c>
      <c r="V3562">
        <v>2</v>
      </c>
      <c r="W3562" t="s">
        <v>23</v>
      </c>
      <c r="X3562" s="1" t="s">
        <v>23</v>
      </c>
      <c r="Y3562">
        <f>IF(Append1[[#This Row],[churn]]="yes", 1,0)</f>
        <v>0</v>
      </c>
      <c r="Z3562" t="str">
        <f>IF(Append1[[#This Row],[total_eve_charge]]&lt;=15,"Low",
IF(Append1[[#This Row],[total_eve_charge]]&lt;=19,"Medium","High"))</f>
        <v>Low</v>
      </c>
      <c r="AA3562" s="1" t="str">
        <f>IF(Append1[[#This Row],[total_day_charge]]&gt;30,"Heavy User",
IF(Append1[[#This Row],[total_eve_charge]]&gt;20,"Evening User",
IF(Append1[[#This Row],[total_night_charge]]&gt;10,"Night User","Low User")))</f>
        <v>Heavy User</v>
      </c>
    </row>
    <row r="3563" spans="1:27" hidden="1" x14ac:dyDescent="0.3">
      <c r="A3563">
        <v>2812</v>
      </c>
      <c r="B3563" s="1" t="s">
        <v>31</v>
      </c>
      <c r="C3563">
        <v>128</v>
      </c>
      <c r="D3563" s="1" t="s">
        <v>22</v>
      </c>
      <c r="E3563" s="1">
        <v>0</v>
      </c>
      <c r="F3563" s="1" t="s">
        <v>23</v>
      </c>
      <c r="G3563">
        <v>0</v>
      </c>
      <c r="H3563" t="str">
        <f>IF(Append1[[#This Row],[number_vmail_messages]]&lt;=10, "Low",
IF(Append1[[#This Row],[number_vmail_messages]]&lt;=25, "Medium", "High"))</f>
        <v>Low</v>
      </c>
      <c r="I3563">
        <v>147.69999999999999</v>
      </c>
      <c r="J3563">
        <v>94</v>
      </c>
      <c r="K3563">
        <v>25.11</v>
      </c>
      <c r="L3563">
        <v>283.3</v>
      </c>
      <c r="M3563">
        <v>83</v>
      </c>
      <c r="N3563">
        <v>24.08</v>
      </c>
      <c r="O3563">
        <v>188.3</v>
      </c>
      <c r="P3563">
        <v>124</v>
      </c>
      <c r="Q3563">
        <v>8.4700000000000006</v>
      </c>
      <c r="R3563">
        <v>6.9</v>
      </c>
      <c r="S3563">
        <v>5</v>
      </c>
      <c r="T3563">
        <v>1.86</v>
      </c>
      <c r="U3563" t="str">
        <f>IF(Append1[[#This Row],[total_intl_charge]] &lt;= MEDIAN(Append1[total_intl_charge]), "Low", "High")</f>
        <v>Low</v>
      </c>
      <c r="V3563">
        <v>2</v>
      </c>
      <c r="W3563" t="s">
        <v>23</v>
      </c>
      <c r="X3563" s="1" t="s">
        <v>23</v>
      </c>
      <c r="Y3563">
        <f>IF(Append1[[#This Row],[churn]]="yes", 1,0)</f>
        <v>0</v>
      </c>
      <c r="Z3563" t="str">
        <f>IF(Append1[[#This Row],[total_eve_charge]]&lt;=15,"Low",
IF(Append1[[#This Row],[total_eve_charge]]&lt;=19,"Medium","High"))</f>
        <v>High</v>
      </c>
      <c r="AA3563" s="1" t="str">
        <f>IF(Append1[[#This Row],[total_day_charge]]&gt;30,"Heavy User",
IF(Append1[[#This Row],[total_eve_charge]]&gt;20,"Evening User",
IF(Append1[[#This Row],[total_night_charge]]&gt;10,"Night User","Low User")))</f>
        <v>Evening User</v>
      </c>
    </row>
    <row r="3564" spans="1:27" hidden="1" x14ac:dyDescent="0.3">
      <c r="A3564">
        <v>2813</v>
      </c>
      <c r="B3564" s="1" t="s">
        <v>49</v>
      </c>
      <c r="C3564">
        <v>181</v>
      </c>
      <c r="D3564" s="1" t="s">
        <v>32</v>
      </c>
      <c r="E3564" s="1">
        <v>0</v>
      </c>
      <c r="F3564" s="1" t="s">
        <v>23</v>
      </c>
      <c r="G3564">
        <v>0</v>
      </c>
      <c r="H3564" t="str">
        <f>IF(Append1[[#This Row],[number_vmail_messages]]&lt;=10, "Low",
IF(Append1[[#This Row],[number_vmail_messages]]&lt;=25, "Medium", "High"))</f>
        <v>Low</v>
      </c>
      <c r="I3564">
        <v>229.9</v>
      </c>
      <c r="J3564">
        <v>130</v>
      </c>
      <c r="K3564">
        <v>39.08</v>
      </c>
      <c r="L3564">
        <v>144.4</v>
      </c>
      <c r="M3564">
        <v>93</v>
      </c>
      <c r="N3564">
        <v>12.27</v>
      </c>
      <c r="O3564">
        <v>262.39999999999998</v>
      </c>
      <c r="P3564">
        <v>110</v>
      </c>
      <c r="Q3564">
        <v>11.81</v>
      </c>
      <c r="R3564">
        <v>14.2</v>
      </c>
      <c r="S3564">
        <v>4</v>
      </c>
      <c r="T3564">
        <v>3.83</v>
      </c>
      <c r="U3564" t="str">
        <f>IF(Append1[[#This Row],[total_intl_charge]] &lt;= MEDIAN(Append1[total_intl_charge]), "Low", "High")</f>
        <v>High</v>
      </c>
      <c r="V3564">
        <v>2</v>
      </c>
      <c r="W3564" t="s">
        <v>23</v>
      </c>
      <c r="X3564" s="1" t="s">
        <v>23</v>
      </c>
      <c r="Y3564">
        <f>IF(Append1[[#This Row],[churn]]="yes", 1,0)</f>
        <v>0</v>
      </c>
      <c r="Z3564" t="str">
        <f>IF(Append1[[#This Row],[total_eve_charge]]&lt;=15,"Low",
IF(Append1[[#This Row],[total_eve_charge]]&lt;=19,"Medium","High"))</f>
        <v>Low</v>
      </c>
      <c r="AA3564" s="1" t="str">
        <f>IF(Append1[[#This Row],[total_day_charge]]&gt;30,"Heavy User",
IF(Append1[[#This Row],[total_eve_charge]]&gt;20,"Evening User",
IF(Append1[[#This Row],[total_night_charge]]&gt;10,"Night User","Low User")))</f>
        <v>Heavy User</v>
      </c>
    </row>
    <row r="3565" spans="1:27" hidden="1" x14ac:dyDescent="0.3">
      <c r="A3565">
        <v>2814</v>
      </c>
      <c r="B3565" s="1" t="s">
        <v>35</v>
      </c>
      <c r="C3565">
        <v>127</v>
      </c>
      <c r="D3565" s="1" t="s">
        <v>32</v>
      </c>
      <c r="E3565" s="1">
        <v>0</v>
      </c>
      <c r="F3565" s="1" t="s">
        <v>23</v>
      </c>
      <c r="G3565">
        <v>0</v>
      </c>
      <c r="H3565" t="str">
        <f>IF(Append1[[#This Row],[number_vmail_messages]]&lt;=10, "Low",
IF(Append1[[#This Row],[number_vmail_messages]]&lt;=25, "Medium", "High"))</f>
        <v>Low</v>
      </c>
      <c r="I3565">
        <v>102.8</v>
      </c>
      <c r="J3565">
        <v>128</v>
      </c>
      <c r="K3565">
        <v>17.48</v>
      </c>
      <c r="L3565">
        <v>143.69999999999999</v>
      </c>
      <c r="M3565">
        <v>95</v>
      </c>
      <c r="N3565">
        <v>12.21</v>
      </c>
      <c r="O3565">
        <v>191.4</v>
      </c>
      <c r="P3565">
        <v>97</v>
      </c>
      <c r="Q3565">
        <v>8.61</v>
      </c>
      <c r="R3565">
        <v>10</v>
      </c>
      <c r="S3565">
        <v>5</v>
      </c>
      <c r="T3565">
        <v>2.7</v>
      </c>
      <c r="U3565" t="str">
        <f>IF(Append1[[#This Row],[total_intl_charge]] &lt;= MEDIAN(Append1[total_intl_charge]), "Low", "High")</f>
        <v>Low</v>
      </c>
      <c r="V3565">
        <v>1</v>
      </c>
      <c r="W3565" t="s">
        <v>23</v>
      </c>
      <c r="X3565" s="1" t="s">
        <v>23</v>
      </c>
      <c r="Y3565">
        <f>IF(Append1[[#This Row],[churn]]="yes", 1,0)</f>
        <v>0</v>
      </c>
      <c r="Z3565" t="str">
        <f>IF(Append1[[#This Row],[total_eve_charge]]&lt;=15,"Low",
IF(Append1[[#This Row],[total_eve_charge]]&lt;=19,"Medium","High"))</f>
        <v>Low</v>
      </c>
      <c r="AA3565" s="1" t="str">
        <f>IF(Append1[[#This Row],[total_day_charge]]&gt;30,"Heavy User",
IF(Append1[[#This Row],[total_eve_charge]]&gt;20,"Evening User",
IF(Append1[[#This Row],[total_night_charge]]&gt;10,"Night User","Low User")))</f>
        <v>Low User</v>
      </c>
    </row>
    <row r="3566" spans="1:27" hidden="1" x14ac:dyDescent="0.3">
      <c r="A3566">
        <v>2815</v>
      </c>
      <c r="B3566" s="1" t="s">
        <v>43</v>
      </c>
      <c r="C3566">
        <v>89</v>
      </c>
      <c r="D3566" s="1" t="s">
        <v>22</v>
      </c>
      <c r="E3566" s="1">
        <v>0</v>
      </c>
      <c r="F3566" s="1" t="s">
        <v>23</v>
      </c>
      <c r="G3566">
        <v>0</v>
      </c>
      <c r="H3566" t="str">
        <f>IF(Append1[[#This Row],[number_vmail_messages]]&lt;=10, "Low",
IF(Append1[[#This Row],[number_vmail_messages]]&lt;=25, "Medium", "High"))</f>
        <v>Low</v>
      </c>
      <c r="I3566">
        <v>178.7</v>
      </c>
      <c r="J3566">
        <v>81</v>
      </c>
      <c r="K3566">
        <v>30.38</v>
      </c>
      <c r="L3566">
        <v>233.7</v>
      </c>
      <c r="M3566">
        <v>74</v>
      </c>
      <c r="N3566">
        <v>19.86</v>
      </c>
      <c r="O3566">
        <v>131.9</v>
      </c>
      <c r="P3566">
        <v>120</v>
      </c>
      <c r="Q3566">
        <v>5.94</v>
      </c>
      <c r="R3566">
        <v>9.1</v>
      </c>
      <c r="S3566">
        <v>4</v>
      </c>
      <c r="T3566">
        <v>2.46</v>
      </c>
      <c r="U3566" t="str">
        <f>IF(Append1[[#This Row],[total_intl_charge]] &lt;= MEDIAN(Append1[total_intl_charge]), "Low", "High")</f>
        <v>Low</v>
      </c>
      <c r="V3566">
        <v>1</v>
      </c>
      <c r="W3566" t="s">
        <v>23</v>
      </c>
      <c r="X3566" s="1" t="s">
        <v>23</v>
      </c>
      <c r="Y3566">
        <f>IF(Append1[[#This Row],[churn]]="yes", 1,0)</f>
        <v>0</v>
      </c>
      <c r="Z3566" t="str">
        <f>IF(Append1[[#This Row],[total_eve_charge]]&lt;=15,"Low",
IF(Append1[[#This Row],[total_eve_charge]]&lt;=19,"Medium","High"))</f>
        <v>High</v>
      </c>
      <c r="AA3566" s="1" t="str">
        <f>IF(Append1[[#This Row],[total_day_charge]]&gt;30,"Heavy User",
IF(Append1[[#This Row],[total_eve_charge]]&gt;20,"Evening User",
IF(Append1[[#This Row],[total_night_charge]]&gt;10,"Night User","Low User")))</f>
        <v>Heavy User</v>
      </c>
    </row>
    <row r="3567" spans="1:27" x14ac:dyDescent="0.3">
      <c r="A3567">
        <v>2816</v>
      </c>
      <c r="B3567" s="1" t="s">
        <v>65</v>
      </c>
      <c r="C3567">
        <v>149</v>
      </c>
      <c r="D3567" s="1" t="s">
        <v>22</v>
      </c>
      <c r="E3567" s="1">
        <v>0</v>
      </c>
      <c r="F3567" s="1" t="s">
        <v>24</v>
      </c>
      <c r="G3567">
        <v>18</v>
      </c>
      <c r="H3567" t="str">
        <f>IF(Append1[[#This Row],[number_vmail_messages]]&lt;=10, "Low",
IF(Append1[[#This Row],[number_vmail_messages]]&lt;=25, "Medium", "High"))</f>
        <v>Medium</v>
      </c>
      <c r="I3567">
        <v>148.5</v>
      </c>
      <c r="J3567">
        <v>106</v>
      </c>
      <c r="K3567">
        <v>25.25</v>
      </c>
      <c r="L3567">
        <v>114.5</v>
      </c>
      <c r="M3567">
        <v>106</v>
      </c>
      <c r="N3567">
        <v>9.73</v>
      </c>
      <c r="O3567">
        <v>178.3</v>
      </c>
      <c r="P3567">
        <v>98</v>
      </c>
      <c r="Q3567">
        <v>8.02</v>
      </c>
      <c r="R3567">
        <v>6.5</v>
      </c>
      <c r="S3567">
        <v>4</v>
      </c>
      <c r="T3567">
        <v>1.76</v>
      </c>
      <c r="U3567" t="str">
        <f>IF(Append1[[#This Row],[total_intl_charge]] &lt;= MEDIAN(Append1[total_intl_charge]), "Low", "High")</f>
        <v>Low</v>
      </c>
      <c r="V3567">
        <v>0</v>
      </c>
      <c r="W3567" t="s">
        <v>23</v>
      </c>
      <c r="X3567" s="1" t="s">
        <v>23</v>
      </c>
      <c r="Y3567">
        <f>IF(Append1[[#This Row],[churn]]="yes", 1,0)</f>
        <v>0</v>
      </c>
      <c r="Z3567" t="str">
        <f>IF(Append1[[#This Row],[total_eve_charge]]&lt;=15,"Low",
IF(Append1[[#This Row],[total_eve_charge]]&lt;=19,"Medium","High"))</f>
        <v>Low</v>
      </c>
      <c r="AA3567" s="1" t="str">
        <f>IF(Append1[[#This Row],[total_day_charge]]&gt;30,"Heavy User",
IF(Append1[[#This Row],[total_eve_charge]]&gt;20,"Evening User",
IF(Append1[[#This Row],[total_night_charge]]&gt;10,"Night User","Low User")))</f>
        <v>Low User</v>
      </c>
    </row>
    <row r="3568" spans="1:27" x14ac:dyDescent="0.3">
      <c r="A3568">
        <v>2817</v>
      </c>
      <c r="B3568" s="1" t="s">
        <v>59</v>
      </c>
      <c r="C3568">
        <v>103</v>
      </c>
      <c r="D3568" s="1" t="s">
        <v>26</v>
      </c>
      <c r="E3568" s="1">
        <v>0</v>
      </c>
      <c r="F3568" s="1" t="s">
        <v>24</v>
      </c>
      <c r="G3568">
        <v>29</v>
      </c>
      <c r="H3568" t="str">
        <f>IF(Append1[[#This Row],[number_vmail_messages]]&lt;=10, "Low",
IF(Append1[[#This Row],[number_vmail_messages]]&lt;=25, "Medium", "High"))</f>
        <v>High</v>
      </c>
      <c r="I3568">
        <v>164.1</v>
      </c>
      <c r="J3568">
        <v>111</v>
      </c>
      <c r="K3568">
        <v>27.9</v>
      </c>
      <c r="L3568">
        <v>219.1</v>
      </c>
      <c r="M3568">
        <v>96</v>
      </c>
      <c r="N3568">
        <v>18.62</v>
      </c>
      <c r="O3568">
        <v>220.3</v>
      </c>
      <c r="P3568">
        <v>108</v>
      </c>
      <c r="Q3568">
        <v>9.91</v>
      </c>
      <c r="R3568">
        <v>12.3</v>
      </c>
      <c r="S3568">
        <v>9</v>
      </c>
      <c r="T3568">
        <v>3.32</v>
      </c>
      <c r="U3568" t="str">
        <f>IF(Append1[[#This Row],[total_intl_charge]] &lt;= MEDIAN(Append1[total_intl_charge]), "Low", "High")</f>
        <v>High</v>
      </c>
      <c r="V3568">
        <v>0</v>
      </c>
      <c r="W3568" t="s">
        <v>23</v>
      </c>
      <c r="X3568" s="1" t="s">
        <v>23</v>
      </c>
      <c r="Y3568">
        <f>IF(Append1[[#This Row],[churn]]="yes", 1,0)</f>
        <v>0</v>
      </c>
      <c r="Z3568" t="str">
        <f>IF(Append1[[#This Row],[total_eve_charge]]&lt;=15,"Low",
IF(Append1[[#This Row],[total_eve_charge]]&lt;=19,"Medium","High"))</f>
        <v>Medium</v>
      </c>
      <c r="AA3568" s="1" t="str">
        <f>IF(Append1[[#This Row],[total_day_charge]]&gt;30,"Heavy User",
IF(Append1[[#This Row],[total_eve_charge]]&gt;20,"Evening User",
IF(Append1[[#This Row],[total_night_charge]]&gt;10,"Night User","Low User")))</f>
        <v>Low User</v>
      </c>
    </row>
    <row r="3569" spans="1:27" hidden="1" x14ac:dyDescent="0.3">
      <c r="A3569">
        <v>2818</v>
      </c>
      <c r="B3569" s="1" t="s">
        <v>62</v>
      </c>
      <c r="C3569">
        <v>163</v>
      </c>
      <c r="D3569" s="1" t="s">
        <v>22</v>
      </c>
      <c r="E3569" s="1">
        <v>1</v>
      </c>
      <c r="F3569" s="1" t="s">
        <v>23</v>
      </c>
      <c r="G3569">
        <v>0</v>
      </c>
      <c r="H3569" t="str">
        <f>IF(Append1[[#This Row],[number_vmail_messages]]&lt;=10, "Low",
IF(Append1[[#This Row],[number_vmail_messages]]&lt;=25, "Medium", "High"))</f>
        <v>Low</v>
      </c>
      <c r="I3569">
        <v>197.2</v>
      </c>
      <c r="J3569">
        <v>90</v>
      </c>
      <c r="K3569">
        <v>33.520000000000003</v>
      </c>
      <c r="L3569">
        <v>188.5</v>
      </c>
      <c r="M3569">
        <v>113</v>
      </c>
      <c r="N3569">
        <v>16.02</v>
      </c>
      <c r="O3569">
        <v>211.1</v>
      </c>
      <c r="P3569">
        <v>94</v>
      </c>
      <c r="Q3569">
        <v>9.5</v>
      </c>
      <c r="R3569">
        <v>7.8</v>
      </c>
      <c r="S3569">
        <v>8</v>
      </c>
      <c r="T3569">
        <v>2.11</v>
      </c>
      <c r="U3569" t="str">
        <f>IF(Append1[[#This Row],[total_intl_charge]] &lt;= MEDIAN(Append1[total_intl_charge]), "Low", "High")</f>
        <v>Low</v>
      </c>
      <c r="V3569">
        <v>1</v>
      </c>
      <c r="W3569" t="s">
        <v>23</v>
      </c>
      <c r="X3569" s="1" t="s">
        <v>24</v>
      </c>
      <c r="Y3569">
        <f>IF(Append1[[#This Row],[churn]]="yes", 1,0)</f>
        <v>0</v>
      </c>
      <c r="Z3569" t="str">
        <f>IF(Append1[[#This Row],[total_eve_charge]]&lt;=15,"Low",
IF(Append1[[#This Row],[total_eve_charge]]&lt;=19,"Medium","High"))</f>
        <v>Medium</v>
      </c>
      <c r="AA3569" s="1" t="str">
        <f>IF(Append1[[#This Row],[total_day_charge]]&gt;30,"Heavy User",
IF(Append1[[#This Row],[total_eve_charge]]&gt;20,"Evening User",
IF(Append1[[#This Row],[total_night_charge]]&gt;10,"Night User","Low User")))</f>
        <v>Heavy User</v>
      </c>
    </row>
    <row r="3570" spans="1:27" hidden="1" x14ac:dyDescent="0.3">
      <c r="A3570">
        <v>2819</v>
      </c>
      <c r="B3570" s="1" t="s">
        <v>33</v>
      </c>
      <c r="C3570">
        <v>122</v>
      </c>
      <c r="D3570" s="1" t="s">
        <v>26</v>
      </c>
      <c r="E3570" s="1">
        <v>1</v>
      </c>
      <c r="F3570" s="1" t="s">
        <v>23</v>
      </c>
      <c r="G3570">
        <v>0</v>
      </c>
      <c r="H3570" t="str">
        <f>IF(Append1[[#This Row],[number_vmail_messages]]&lt;=10, "Low",
IF(Append1[[#This Row],[number_vmail_messages]]&lt;=25, "Medium", "High"))</f>
        <v>Low</v>
      </c>
      <c r="I3570">
        <v>140</v>
      </c>
      <c r="J3570">
        <v>101</v>
      </c>
      <c r="K3570">
        <v>23.8</v>
      </c>
      <c r="L3570">
        <v>196.4</v>
      </c>
      <c r="M3570">
        <v>77</v>
      </c>
      <c r="N3570">
        <v>16.690000000000001</v>
      </c>
      <c r="O3570">
        <v>120.1</v>
      </c>
      <c r="P3570">
        <v>133</v>
      </c>
      <c r="Q3570">
        <v>5.4</v>
      </c>
      <c r="R3570">
        <v>9.6999999999999993</v>
      </c>
      <c r="S3570">
        <v>4</v>
      </c>
      <c r="T3570">
        <v>2.62</v>
      </c>
      <c r="U3570" t="str">
        <f>IF(Append1[[#This Row],[total_intl_charge]] &lt;= MEDIAN(Append1[total_intl_charge]), "Low", "High")</f>
        <v>Low</v>
      </c>
      <c r="V3570">
        <v>4</v>
      </c>
      <c r="W3570" t="s">
        <v>24</v>
      </c>
      <c r="X3570" s="1" t="s">
        <v>24</v>
      </c>
      <c r="Y3570">
        <f>IF(Append1[[#This Row],[churn]]="yes", 1,0)</f>
        <v>1</v>
      </c>
      <c r="Z3570" t="str">
        <f>IF(Append1[[#This Row],[total_eve_charge]]&lt;=15,"Low",
IF(Append1[[#This Row],[total_eve_charge]]&lt;=19,"Medium","High"))</f>
        <v>Medium</v>
      </c>
      <c r="AA3570" s="1" t="str">
        <f>IF(Append1[[#This Row],[total_day_charge]]&gt;30,"Heavy User",
IF(Append1[[#This Row],[total_eve_charge]]&gt;20,"Evening User",
IF(Append1[[#This Row],[total_night_charge]]&gt;10,"Night User","Low User")))</f>
        <v>Low User</v>
      </c>
    </row>
    <row r="3571" spans="1:27" hidden="1" x14ac:dyDescent="0.3">
      <c r="A3571">
        <v>2820</v>
      </c>
      <c r="B3571" s="1" t="s">
        <v>28</v>
      </c>
      <c r="C3571">
        <v>60</v>
      </c>
      <c r="D3571" s="1" t="s">
        <v>22</v>
      </c>
      <c r="E3571" s="1">
        <v>0</v>
      </c>
      <c r="F3571" s="1" t="s">
        <v>23</v>
      </c>
      <c r="G3571">
        <v>0</v>
      </c>
      <c r="H3571" t="str">
        <f>IF(Append1[[#This Row],[number_vmail_messages]]&lt;=10, "Low",
IF(Append1[[#This Row],[number_vmail_messages]]&lt;=25, "Medium", "High"))</f>
        <v>Low</v>
      </c>
      <c r="I3571">
        <v>193.9</v>
      </c>
      <c r="J3571">
        <v>118</v>
      </c>
      <c r="K3571">
        <v>32.96</v>
      </c>
      <c r="L3571">
        <v>85</v>
      </c>
      <c r="M3571">
        <v>110</v>
      </c>
      <c r="N3571">
        <v>7.23</v>
      </c>
      <c r="O3571">
        <v>210.1</v>
      </c>
      <c r="P3571">
        <v>134</v>
      </c>
      <c r="Q3571">
        <v>9.4499999999999993</v>
      </c>
      <c r="R3571">
        <v>13.2</v>
      </c>
      <c r="S3571">
        <v>8</v>
      </c>
      <c r="T3571">
        <v>3.56</v>
      </c>
      <c r="U3571" t="str">
        <f>IF(Append1[[#This Row],[total_intl_charge]] &lt;= MEDIAN(Append1[total_intl_charge]), "Low", "High")</f>
        <v>High</v>
      </c>
      <c r="V3571">
        <v>3</v>
      </c>
      <c r="W3571" t="s">
        <v>23</v>
      </c>
      <c r="X3571" s="1" t="s">
        <v>23</v>
      </c>
      <c r="Y3571">
        <f>IF(Append1[[#This Row],[churn]]="yes", 1,0)</f>
        <v>0</v>
      </c>
      <c r="Z3571" t="str">
        <f>IF(Append1[[#This Row],[total_eve_charge]]&lt;=15,"Low",
IF(Append1[[#This Row],[total_eve_charge]]&lt;=19,"Medium","High"))</f>
        <v>Low</v>
      </c>
      <c r="AA3571" s="1" t="str">
        <f>IF(Append1[[#This Row],[total_day_charge]]&gt;30,"Heavy User",
IF(Append1[[#This Row],[total_eve_charge]]&gt;20,"Evening User",
IF(Append1[[#This Row],[total_night_charge]]&gt;10,"Night User","Low User")))</f>
        <v>Heavy User</v>
      </c>
    </row>
    <row r="3572" spans="1:27" hidden="1" x14ac:dyDescent="0.3">
      <c r="A3572">
        <v>2821</v>
      </c>
      <c r="B3572" s="1" t="s">
        <v>55</v>
      </c>
      <c r="C3572">
        <v>62</v>
      </c>
      <c r="D3572" s="1" t="s">
        <v>32</v>
      </c>
      <c r="E3572" s="1">
        <v>0</v>
      </c>
      <c r="F3572" s="1" t="s">
        <v>23</v>
      </c>
      <c r="G3572">
        <v>0</v>
      </c>
      <c r="H3572" t="str">
        <f>IF(Append1[[#This Row],[number_vmail_messages]]&lt;=10, "Low",
IF(Append1[[#This Row],[number_vmail_messages]]&lt;=25, "Medium", "High"))</f>
        <v>Low</v>
      </c>
      <c r="I3572">
        <v>321.10000000000002</v>
      </c>
      <c r="J3572">
        <v>105</v>
      </c>
      <c r="K3572">
        <v>54.59</v>
      </c>
      <c r="L3572">
        <v>265.5</v>
      </c>
      <c r="M3572">
        <v>122</v>
      </c>
      <c r="N3572">
        <v>22.57</v>
      </c>
      <c r="O3572">
        <v>180.5</v>
      </c>
      <c r="P3572">
        <v>72</v>
      </c>
      <c r="Q3572">
        <v>8.1199999999999992</v>
      </c>
      <c r="R3572">
        <v>11.5</v>
      </c>
      <c r="S3572">
        <v>2</v>
      </c>
      <c r="T3572">
        <v>3.11</v>
      </c>
      <c r="U3572" t="str">
        <f>IF(Append1[[#This Row],[total_intl_charge]] &lt;= MEDIAN(Append1[total_intl_charge]), "Low", "High")</f>
        <v>High</v>
      </c>
      <c r="V3572">
        <v>4</v>
      </c>
      <c r="W3572" t="s">
        <v>24</v>
      </c>
      <c r="X3572" s="1" t="s">
        <v>23</v>
      </c>
      <c r="Y3572">
        <f>IF(Append1[[#This Row],[churn]]="yes", 1,0)</f>
        <v>1</v>
      </c>
      <c r="Z3572" t="str">
        <f>IF(Append1[[#This Row],[total_eve_charge]]&lt;=15,"Low",
IF(Append1[[#This Row],[total_eve_charge]]&lt;=19,"Medium","High"))</f>
        <v>High</v>
      </c>
      <c r="AA3572" s="1" t="str">
        <f>IF(Append1[[#This Row],[total_day_charge]]&gt;30,"Heavy User",
IF(Append1[[#This Row],[total_eve_charge]]&gt;20,"Evening User",
IF(Append1[[#This Row],[total_night_charge]]&gt;10,"Night User","Low User")))</f>
        <v>Heavy User</v>
      </c>
    </row>
    <row r="3573" spans="1:27" hidden="1" x14ac:dyDescent="0.3">
      <c r="A3573">
        <v>2822</v>
      </c>
      <c r="B3573" s="1" t="s">
        <v>57</v>
      </c>
      <c r="C3573">
        <v>117</v>
      </c>
      <c r="D3573" s="1" t="s">
        <v>22</v>
      </c>
      <c r="E3573" s="1">
        <v>0</v>
      </c>
      <c r="F3573" s="1" t="s">
        <v>23</v>
      </c>
      <c r="G3573">
        <v>0</v>
      </c>
      <c r="H3573" t="str">
        <f>IF(Append1[[#This Row],[number_vmail_messages]]&lt;=10, "Low",
IF(Append1[[#This Row],[number_vmail_messages]]&lt;=25, "Medium", "High"))</f>
        <v>Low</v>
      </c>
      <c r="I3573">
        <v>118.4</v>
      </c>
      <c r="J3573">
        <v>126</v>
      </c>
      <c r="K3573">
        <v>20.13</v>
      </c>
      <c r="L3573">
        <v>249.3</v>
      </c>
      <c r="M3573">
        <v>97</v>
      </c>
      <c r="N3573">
        <v>21.19</v>
      </c>
      <c r="O3573">
        <v>227</v>
      </c>
      <c r="P3573">
        <v>56</v>
      </c>
      <c r="Q3573">
        <v>10.220000000000001</v>
      </c>
      <c r="R3573">
        <v>13.6</v>
      </c>
      <c r="S3573">
        <v>3</v>
      </c>
      <c r="T3573">
        <v>3.67</v>
      </c>
      <c r="U3573" t="str">
        <f>IF(Append1[[#This Row],[total_intl_charge]] &lt;= MEDIAN(Append1[total_intl_charge]), "Low", "High")</f>
        <v>High</v>
      </c>
      <c r="V3573">
        <v>5</v>
      </c>
      <c r="W3573" t="s">
        <v>24</v>
      </c>
      <c r="X3573" s="1" t="s">
        <v>23</v>
      </c>
      <c r="Y3573">
        <f>IF(Append1[[#This Row],[churn]]="yes", 1,0)</f>
        <v>1</v>
      </c>
      <c r="Z3573" t="str">
        <f>IF(Append1[[#This Row],[total_eve_charge]]&lt;=15,"Low",
IF(Append1[[#This Row],[total_eve_charge]]&lt;=19,"Medium","High"))</f>
        <v>High</v>
      </c>
      <c r="AA3573" s="1" t="str">
        <f>IF(Append1[[#This Row],[total_day_charge]]&gt;30,"Heavy User",
IF(Append1[[#This Row],[total_eve_charge]]&gt;20,"Evening User",
IF(Append1[[#This Row],[total_night_charge]]&gt;10,"Night User","Low User")))</f>
        <v>Evening User</v>
      </c>
    </row>
    <row r="3574" spans="1:27" hidden="1" x14ac:dyDescent="0.3">
      <c r="A3574">
        <v>2823</v>
      </c>
      <c r="B3574" s="1" t="s">
        <v>71</v>
      </c>
      <c r="C3574">
        <v>159</v>
      </c>
      <c r="D3574" s="1" t="s">
        <v>22</v>
      </c>
      <c r="E3574" s="1">
        <v>0</v>
      </c>
      <c r="F3574" s="1" t="s">
        <v>23</v>
      </c>
      <c r="G3574">
        <v>0</v>
      </c>
      <c r="H3574" t="str">
        <f>IF(Append1[[#This Row],[number_vmail_messages]]&lt;=10, "Low",
IF(Append1[[#This Row],[number_vmail_messages]]&lt;=25, "Medium", "High"))</f>
        <v>Low</v>
      </c>
      <c r="I3574">
        <v>169.8</v>
      </c>
      <c r="J3574">
        <v>114</v>
      </c>
      <c r="K3574">
        <v>28.87</v>
      </c>
      <c r="L3574">
        <v>197.7</v>
      </c>
      <c r="M3574">
        <v>105</v>
      </c>
      <c r="N3574">
        <v>16.8</v>
      </c>
      <c r="O3574">
        <v>193.7</v>
      </c>
      <c r="P3574">
        <v>82</v>
      </c>
      <c r="Q3574">
        <v>8.7200000000000006</v>
      </c>
      <c r="R3574">
        <v>11.6</v>
      </c>
      <c r="S3574">
        <v>4</v>
      </c>
      <c r="T3574">
        <v>3.13</v>
      </c>
      <c r="U3574" t="str">
        <f>IF(Append1[[#This Row],[total_intl_charge]] &lt;= MEDIAN(Append1[total_intl_charge]), "Low", "High")</f>
        <v>High</v>
      </c>
      <c r="V3574">
        <v>1</v>
      </c>
      <c r="W3574" t="s">
        <v>23</v>
      </c>
      <c r="X3574" s="1" t="s">
        <v>23</v>
      </c>
      <c r="Y3574">
        <f>IF(Append1[[#This Row],[churn]]="yes", 1,0)</f>
        <v>0</v>
      </c>
      <c r="Z3574" t="str">
        <f>IF(Append1[[#This Row],[total_eve_charge]]&lt;=15,"Low",
IF(Append1[[#This Row],[total_eve_charge]]&lt;=19,"Medium","High"))</f>
        <v>Medium</v>
      </c>
      <c r="AA3574" s="1" t="str">
        <f>IF(Append1[[#This Row],[total_day_charge]]&gt;30,"Heavy User",
IF(Append1[[#This Row],[total_eve_charge]]&gt;20,"Evening User",
IF(Append1[[#This Row],[total_night_charge]]&gt;10,"Night User","Low User")))</f>
        <v>Low User</v>
      </c>
    </row>
    <row r="3575" spans="1:27" hidden="1" x14ac:dyDescent="0.3">
      <c r="A3575">
        <v>2824</v>
      </c>
      <c r="B3575" s="1" t="s">
        <v>67</v>
      </c>
      <c r="C3575">
        <v>78</v>
      </c>
      <c r="D3575" s="1" t="s">
        <v>32</v>
      </c>
      <c r="E3575" s="1">
        <v>0</v>
      </c>
      <c r="F3575" s="1" t="s">
        <v>23</v>
      </c>
      <c r="G3575">
        <v>0</v>
      </c>
      <c r="H3575" t="str">
        <f>IF(Append1[[#This Row],[number_vmail_messages]]&lt;=10, "Low",
IF(Append1[[#This Row],[number_vmail_messages]]&lt;=25, "Medium", "High"))</f>
        <v>Low</v>
      </c>
      <c r="I3575">
        <v>193.4</v>
      </c>
      <c r="J3575">
        <v>99</v>
      </c>
      <c r="K3575">
        <v>32.880000000000003</v>
      </c>
      <c r="L3575">
        <v>116.9</v>
      </c>
      <c r="M3575">
        <v>88</v>
      </c>
      <c r="N3575">
        <v>9.94</v>
      </c>
      <c r="O3575">
        <v>243.3</v>
      </c>
      <c r="P3575">
        <v>109</v>
      </c>
      <c r="Q3575">
        <v>10.95</v>
      </c>
      <c r="R3575">
        <v>9.3000000000000007</v>
      </c>
      <c r="S3575">
        <v>4</v>
      </c>
      <c r="T3575">
        <v>2.5099999999999998</v>
      </c>
      <c r="U3575" t="str">
        <f>IF(Append1[[#This Row],[total_intl_charge]] &lt;= MEDIAN(Append1[total_intl_charge]), "Low", "High")</f>
        <v>Low</v>
      </c>
      <c r="V3575">
        <v>2</v>
      </c>
      <c r="W3575" t="s">
        <v>23</v>
      </c>
      <c r="X3575" s="1" t="s">
        <v>23</v>
      </c>
      <c r="Y3575">
        <f>IF(Append1[[#This Row],[churn]]="yes", 1,0)</f>
        <v>0</v>
      </c>
      <c r="Z3575" t="str">
        <f>IF(Append1[[#This Row],[total_eve_charge]]&lt;=15,"Low",
IF(Append1[[#This Row],[total_eve_charge]]&lt;=19,"Medium","High"))</f>
        <v>Low</v>
      </c>
      <c r="AA3575" s="1" t="str">
        <f>IF(Append1[[#This Row],[total_day_charge]]&gt;30,"Heavy User",
IF(Append1[[#This Row],[total_eve_charge]]&gt;20,"Evening User",
IF(Append1[[#This Row],[total_night_charge]]&gt;10,"Night User","Low User")))</f>
        <v>Heavy User</v>
      </c>
    </row>
    <row r="3576" spans="1:27" hidden="1" x14ac:dyDescent="0.3">
      <c r="A3576">
        <v>2825</v>
      </c>
      <c r="B3576" s="1" t="s">
        <v>67</v>
      </c>
      <c r="C3576">
        <v>96</v>
      </c>
      <c r="D3576" s="1" t="s">
        <v>22</v>
      </c>
      <c r="E3576" s="1">
        <v>0</v>
      </c>
      <c r="F3576" s="1" t="s">
        <v>23</v>
      </c>
      <c r="G3576">
        <v>0</v>
      </c>
      <c r="H3576" t="str">
        <f>IF(Append1[[#This Row],[number_vmail_messages]]&lt;=10, "Low",
IF(Append1[[#This Row],[number_vmail_messages]]&lt;=25, "Medium", "High"))</f>
        <v>Low</v>
      </c>
      <c r="I3576">
        <v>106.6</v>
      </c>
      <c r="J3576">
        <v>128</v>
      </c>
      <c r="K3576">
        <v>18.12</v>
      </c>
      <c r="L3576">
        <v>284.8</v>
      </c>
      <c r="M3576">
        <v>87</v>
      </c>
      <c r="N3576">
        <v>24.21</v>
      </c>
      <c r="O3576">
        <v>178.9</v>
      </c>
      <c r="P3576">
        <v>92</v>
      </c>
      <c r="Q3576">
        <v>8.0500000000000007</v>
      </c>
      <c r="R3576">
        <v>14.9</v>
      </c>
      <c r="S3576">
        <v>7</v>
      </c>
      <c r="T3576">
        <v>4.0199999999999996</v>
      </c>
      <c r="U3576" t="str">
        <f>IF(Append1[[#This Row],[total_intl_charge]] &lt;= MEDIAN(Append1[total_intl_charge]), "Low", "High")</f>
        <v>High</v>
      </c>
      <c r="V3576">
        <v>1</v>
      </c>
      <c r="W3576" t="s">
        <v>23</v>
      </c>
      <c r="X3576" s="1" t="s">
        <v>23</v>
      </c>
      <c r="Y3576">
        <f>IF(Append1[[#This Row],[churn]]="yes", 1,0)</f>
        <v>0</v>
      </c>
      <c r="Z3576" t="str">
        <f>IF(Append1[[#This Row],[total_eve_charge]]&lt;=15,"Low",
IF(Append1[[#This Row],[total_eve_charge]]&lt;=19,"Medium","High"))</f>
        <v>High</v>
      </c>
      <c r="AA3576" s="1" t="str">
        <f>IF(Append1[[#This Row],[total_day_charge]]&gt;30,"Heavy User",
IF(Append1[[#This Row],[total_eve_charge]]&gt;20,"Evening User",
IF(Append1[[#This Row],[total_night_charge]]&gt;10,"Night User","Low User")))</f>
        <v>Evening User</v>
      </c>
    </row>
    <row r="3577" spans="1:27" hidden="1" x14ac:dyDescent="0.3">
      <c r="A3577">
        <v>2826</v>
      </c>
      <c r="B3577" s="1" t="s">
        <v>49</v>
      </c>
      <c r="C3577">
        <v>79</v>
      </c>
      <c r="D3577" s="1" t="s">
        <v>22</v>
      </c>
      <c r="E3577" s="1">
        <v>0</v>
      </c>
      <c r="F3577" s="1" t="s">
        <v>23</v>
      </c>
      <c r="G3577">
        <v>0</v>
      </c>
      <c r="H3577" t="str">
        <f>IF(Append1[[#This Row],[number_vmail_messages]]&lt;=10, "Low",
IF(Append1[[#This Row],[number_vmail_messages]]&lt;=25, "Medium", "High"))</f>
        <v>Low</v>
      </c>
      <c r="I3577">
        <v>134.69999999999999</v>
      </c>
      <c r="J3577">
        <v>98</v>
      </c>
      <c r="K3577">
        <v>22.9</v>
      </c>
      <c r="L3577">
        <v>189.7</v>
      </c>
      <c r="M3577">
        <v>68</v>
      </c>
      <c r="N3577">
        <v>16.12</v>
      </c>
      <c r="O3577">
        <v>221.4</v>
      </c>
      <c r="P3577">
        <v>128</v>
      </c>
      <c r="Q3577">
        <v>9.9600000000000009</v>
      </c>
      <c r="R3577">
        <v>11.8</v>
      </c>
      <c r="S3577">
        <v>5</v>
      </c>
      <c r="T3577">
        <v>3.19</v>
      </c>
      <c r="U3577" t="str">
        <f>IF(Append1[[#This Row],[total_intl_charge]] &lt;= MEDIAN(Append1[total_intl_charge]), "Low", "High")</f>
        <v>High</v>
      </c>
      <c r="V3577">
        <v>2</v>
      </c>
      <c r="W3577" t="s">
        <v>23</v>
      </c>
      <c r="X3577" s="1" t="s">
        <v>23</v>
      </c>
      <c r="Y3577">
        <f>IF(Append1[[#This Row],[churn]]="yes", 1,0)</f>
        <v>0</v>
      </c>
      <c r="Z3577" t="str">
        <f>IF(Append1[[#This Row],[total_eve_charge]]&lt;=15,"Low",
IF(Append1[[#This Row],[total_eve_charge]]&lt;=19,"Medium","High"))</f>
        <v>Medium</v>
      </c>
      <c r="AA3577" s="1" t="str">
        <f>IF(Append1[[#This Row],[total_day_charge]]&gt;30,"Heavy User",
IF(Append1[[#This Row],[total_eve_charge]]&gt;20,"Evening User",
IF(Append1[[#This Row],[total_night_charge]]&gt;10,"Night User","Low User")))</f>
        <v>Low User</v>
      </c>
    </row>
    <row r="3578" spans="1:27" x14ac:dyDescent="0.3">
      <c r="A3578">
        <v>2827</v>
      </c>
      <c r="B3578" s="1" t="s">
        <v>54</v>
      </c>
      <c r="C3578">
        <v>192</v>
      </c>
      <c r="D3578" s="1" t="s">
        <v>22</v>
      </c>
      <c r="E3578" s="1">
        <v>0</v>
      </c>
      <c r="F3578" s="1" t="s">
        <v>24</v>
      </c>
      <c r="G3578">
        <v>36</v>
      </c>
      <c r="H3578" t="str">
        <f>IF(Append1[[#This Row],[number_vmail_messages]]&lt;=10, "Low",
IF(Append1[[#This Row],[number_vmail_messages]]&lt;=25, "Medium", "High"))</f>
        <v>High</v>
      </c>
      <c r="I3578">
        <v>156.19999999999999</v>
      </c>
      <c r="J3578">
        <v>77</v>
      </c>
      <c r="K3578">
        <v>26.55</v>
      </c>
      <c r="L3578">
        <v>215.5</v>
      </c>
      <c r="M3578">
        <v>126</v>
      </c>
      <c r="N3578">
        <v>18.32</v>
      </c>
      <c r="O3578">
        <v>279.10000000000002</v>
      </c>
      <c r="P3578">
        <v>83</v>
      </c>
      <c r="Q3578">
        <v>12.56</v>
      </c>
      <c r="R3578">
        <v>9.9</v>
      </c>
      <c r="S3578">
        <v>6</v>
      </c>
      <c r="T3578">
        <v>2.67</v>
      </c>
      <c r="U3578" t="str">
        <f>IF(Append1[[#This Row],[total_intl_charge]] &lt;= MEDIAN(Append1[total_intl_charge]), "Low", "High")</f>
        <v>Low</v>
      </c>
      <c r="V3578">
        <v>2</v>
      </c>
      <c r="W3578" t="s">
        <v>23</v>
      </c>
      <c r="X3578" s="1" t="s">
        <v>23</v>
      </c>
      <c r="Y3578">
        <f>IF(Append1[[#This Row],[churn]]="yes", 1,0)</f>
        <v>0</v>
      </c>
      <c r="Z3578" t="str">
        <f>IF(Append1[[#This Row],[total_eve_charge]]&lt;=15,"Low",
IF(Append1[[#This Row],[total_eve_charge]]&lt;=19,"Medium","High"))</f>
        <v>Medium</v>
      </c>
      <c r="AA3578" s="1" t="str">
        <f>IF(Append1[[#This Row],[total_day_charge]]&gt;30,"Heavy User",
IF(Append1[[#This Row],[total_eve_charge]]&gt;20,"Evening User",
IF(Append1[[#This Row],[total_night_charge]]&gt;10,"Night User","Low User")))</f>
        <v>Night User</v>
      </c>
    </row>
    <row r="3579" spans="1:27" hidden="1" x14ac:dyDescent="0.3">
      <c r="A3579">
        <v>2828</v>
      </c>
      <c r="B3579" s="1" t="s">
        <v>71</v>
      </c>
      <c r="C3579">
        <v>68</v>
      </c>
      <c r="D3579" s="1" t="s">
        <v>22</v>
      </c>
      <c r="E3579" s="1">
        <v>0</v>
      </c>
      <c r="F3579" s="1" t="s">
        <v>23</v>
      </c>
      <c r="G3579">
        <v>0</v>
      </c>
      <c r="H3579" t="str">
        <f>IF(Append1[[#This Row],[number_vmail_messages]]&lt;=10, "Low",
IF(Append1[[#This Row],[number_vmail_messages]]&lt;=25, "Medium", "High"))</f>
        <v>Low</v>
      </c>
      <c r="I3579">
        <v>231.1</v>
      </c>
      <c r="J3579">
        <v>57</v>
      </c>
      <c r="K3579">
        <v>39.29</v>
      </c>
      <c r="L3579">
        <v>153.4</v>
      </c>
      <c r="M3579">
        <v>55</v>
      </c>
      <c r="N3579">
        <v>13.04</v>
      </c>
      <c r="O3579">
        <v>191.3</v>
      </c>
      <c r="P3579">
        <v>123</v>
      </c>
      <c r="Q3579">
        <v>8.61</v>
      </c>
      <c r="R3579">
        <v>9.6</v>
      </c>
      <c r="S3579">
        <v>4</v>
      </c>
      <c r="T3579">
        <v>2.59</v>
      </c>
      <c r="U3579" t="str">
        <f>IF(Append1[[#This Row],[total_intl_charge]] &lt;= MEDIAN(Append1[total_intl_charge]), "Low", "High")</f>
        <v>Low</v>
      </c>
      <c r="V3579">
        <v>3</v>
      </c>
      <c r="W3579" t="s">
        <v>23</v>
      </c>
      <c r="X3579" s="1" t="s">
        <v>23</v>
      </c>
      <c r="Y3579">
        <f>IF(Append1[[#This Row],[churn]]="yes", 1,0)</f>
        <v>0</v>
      </c>
      <c r="Z3579" t="str">
        <f>IF(Append1[[#This Row],[total_eve_charge]]&lt;=15,"Low",
IF(Append1[[#This Row],[total_eve_charge]]&lt;=19,"Medium","High"))</f>
        <v>Low</v>
      </c>
      <c r="AA3579" s="1" t="str">
        <f>IF(Append1[[#This Row],[total_day_charge]]&gt;30,"Heavy User",
IF(Append1[[#This Row],[total_eve_charge]]&gt;20,"Evening User",
IF(Append1[[#This Row],[total_night_charge]]&gt;10,"Night User","Low User")))</f>
        <v>Heavy User</v>
      </c>
    </row>
    <row r="3580" spans="1:27" hidden="1" x14ac:dyDescent="0.3">
      <c r="A3580">
        <v>2829</v>
      </c>
      <c r="B3580" s="1" t="s">
        <v>61</v>
      </c>
      <c r="C3580">
        <v>28</v>
      </c>
      <c r="D3580" s="1" t="s">
        <v>26</v>
      </c>
      <c r="E3580" s="1">
        <v>0</v>
      </c>
      <c r="F3580" s="1" t="s">
        <v>23</v>
      </c>
      <c r="G3580">
        <v>0</v>
      </c>
      <c r="H3580" t="str">
        <f>IF(Append1[[#This Row],[number_vmail_messages]]&lt;=10, "Low",
IF(Append1[[#This Row],[number_vmail_messages]]&lt;=25, "Medium", "High"))</f>
        <v>Low</v>
      </c>
      <c r="I3580">
        <v>180.8</v>
      </c>
      <c r="J3580">
        <v>109</v>
      </c>
      <c r="K3580">
        <v>30.74</v>
      </c>
      <c r="L3580">
        <v>288.8</v>
      </c>
      <c r="M3580">
        <v>58</v>
      </c>
      <c r="N3580">
        <v>24.55</v>
      </c>
      <c r="O3580">
        <v>191.9</v>
      </c>
      <c r="P3580">
        <v>91</v>
      </c>
      <c r="Q3580">
        <v>8.64</v>
      </c>
      <c r="R3580">
        <v>14.1</v>
      </c>
      <c r="S3580">
        <v>6</v>
      </c>
      <c r="T3580">
        <v>3.81</v>
      </c>
      <c r="U3580" t="str">
        <f>IF(Append1[[#This Row],[total_intl_charge]] &lt;= MEDIAN(Append1[total_intl_charge]), "Low", "High")</f>
        <v>High</v>
      </c>
      <c r="V3580">
        <v>2</v>
      </c>
      <c r="W3580" t="s">
        <v>23</v>
      </c>
      <c r="X3580" s="1" t="s">
        <v>23</v>
      </c>
      <c r="Y3580">
        <f>IF(Append1[[#This Row],[churn]]="yes", 1,0)</f>
        <v>0</v>
      </c>
      <c r="Z3580" t="str">
        <f>IF(Append1[[#This Row],[total_eve_charge]]&lt;=15,"Low",
IF(Append1[[#This Row],[total_eve_charge]]&lt;=19,"Medium","High"))</f>
        <v>High</v>
      </c>
      <c r="AA3580" s="1" t="str">
        <f>IF(Append1[[#This Row],[total_day_charge]]&gt;30,"Heavy User",
IF(Append1[[#This Row],[total_eve_charge]]&gt;20,"Evening User",
IF(Append1[[#This Row],[total_night_charge]]&gt;10,"Night User","Low User")))</f>
        <v>Heavy User</v>
      </c>
    </row>
    <row r="3581" spans="1:27" hidden="1" x14ac:dyDescent="0.3">
      <c r="A3581">
        <v>2830</v>
      </c>
      <c r="B3581" s="1" t="s">
        <v>60</v>
      </c>
      <c r="C3581">
        <v>184</v>
      </c>
      <c r="D3581" s="1" t="s">
        <v>26</v>
      </c>
      <c r="E3581" s="1">
        <v>1</v>
      </c>
      <c r="F3581" s="1" t="s">
        <v>23</v>
      </c>
      <c r="G3581">
        <v>0</v>
      </c>
      <c r="H3581" t="str">
        <f>IF(Append1[[#This Row],[number_vmail_messages]]&lt;=10, "Low",
IF(Append1[[#This Row],[number_vmail_messages]]&lt;=25, "Medium", "High"))</f>
        <v>Low</v>
      </c>
      <c r="I3581">
        <v>213.8</v>
      </c>
      <c r="J3581">
        <v>105</v>
      </c>
      <c r="K3581">
        <v>36.35</v>
      </c>
      <c r="L3581">
        <v>159.6</v>
      </c>
      <c r="M3581">
        <v>84</v>
      </c>
      <c r="N3581">
        <v>13.57</v>
      </c>
      <c r="O3581">
        <v>139.19999999999999</v>
      </c>
      <c r="P3581">
        <v>137</v>
      </c>
      <c r="Q3581">
        <v>6.26</v>
      </c>
      <c r="R3581">
        <v>5</v>
      </c>
      <c r="S3581">
        <v>10</v>
      </c>
      <c r="T3581">
        <v>1.35</v>
      </c>
      <c r="U3581" t="str">
        <f>IF(Append1[[#This Row],[total_intl_charge]] &lt;= MEDIAN(Append1[total_intl_charge]), "Low", "High")</f>
        <v>Low</v>
      </c>
      <c r="V3581">
        <v>2</v>
      </c>
      <c r="W3581" t="s">
        <v>23</v>
      </c>
      <c r="X3581" s="1" t="s">
        <v>24</v>
      </c>
      <c r="Y3581">
        <f>IF(Append1[[#This Row],[churn]]="yes", 1,0)</f>
        <v>0</v>
      </c>
      <c r="Z3581" t="str">
        <f>IF(Append1[[#This Row],[total_eve_charge]]&lt;=15,"Low",
IF(Append1[[#This Row],[total_eve_charge]]&lt;=19,"Medium","High"))</f>
        <v>Low</v>
      </c>
      <c r="AA3581" s="1" t="str">
        <f>IF(Append1[[#This Row],[total_day_charge]]&gt;30,"Heavy User",
IF(Append1[[#This Row],[total_eve_charge]]&gt;20,"Evening User",
IF(Append1[[#This Row],[total_night_charge]]&gt;10,"Night User","Low User")))</f>
        <v>Heavy User</v>
      </c>
    </row>
    <row r="3582" spans="1:27" x14ac:dyDescent="0.3">
      <c r="A3582">
        <v>2831</v>
      </c>
      <c r="B3582" s="1" t="s">
        <v>75</v>
      </c>
      <c r="C3582">
        <v>74</v>
      </c>
      <c r="D3582" s="1" t="s">
        <v>22</v>
      </c>
      <c r="E3582" s="1">
        <v>0</v>
      </c>
      <c r="F3582" s="1" t="s">
        <v>24</v>
      </c>
      <c r="G3582">
        <v>25</v>
      </c>
      <c r="H3582" t="str">
        <f>IF(Append1[[#This Row],[number_vmail_messages]]&lt;=10, "Low",
IF(Append1[[#This Row],[number_vmail_messages]]&lt;=25, "Medium", "High"))</f>
        <v>Medium</v>
      </c>
      <c r="I3582">
        <v>234.4</v>
      </c>
      <c r="J3582">
        <v>113</v>
      </c>
      <c r="K3582">
        <v>39.85</v>
      </c>
      <c r="L3582">
        <v>265.89999999999998</v>
      </c>
      <c r="M3582">
        <v>82</v>
      </c>
      <c r="N3582">
        <v>22.6</v>
      </c>
      <c r="O3582">
        <v>241.4</v>
      </c>
      <c r="P3582">
        <v>77</v>
      </c>
      <c r="Q3582">
        <v>10.86</v>
      </c>
      <c r="R3582">
        <v>13.7</v>
      </c>
      <c r="S3582">
        <v>4</v>
      </c>
      <c r="T3582">
        <v>3.7</v>
      </c>
      <c r="U3582" t="str">
        <f>IF(Append1[[#This Row],[total_intl_charge]] &lt;= MEDIAN(Append1[total_intl_charge]), "Low", "High")</f>
        <v>High</v>
      </c>
      <c r="V3582">
        <v>0</v>
      </c>
      <c r="W3582" t="s">
        <v>23</v>
      </c>
      <c r="X3582" s="1" t="s">
        <v>23</v>
      </c>
      <c r="Y3582">
        <f>IF(Append1[[#This Row],[churn]]="yes", 1,0)</f>
        <v>0</v>
      </c>
      <c r="Z3582" t="str">
        <f>IF(Append1[[#This Row],[total_eve_charge]]&lt;=15,"Low",
IF(Append1[[#This Row],[total_eve_charge]]&lt;=19,"Medium","High"))</f>
        <v>High</v>
      </c>
      <c r="AA3582" s="1" t="str">
        <f>IF(Append1[[#This Row],[total_day_charge]]&gt;30,"Heavy User",
IF(Append1[[#This Row],[total_eve_charge]]&gt;20,"Evening User",
IF(Append1[[#This Row],[total_night_charge]]&gt;10,"Night User","Low User")))</f>
        <v>Heavy User</v>
      </c>
    </row>
    <row r="3583" spans="1:27" hidden="1" x14ac:dyDescent="0.3">
      <c r="A3583">
        <v>2832</v>
      </c>
      <c r="B3583" s="1" t="s">
        <v>63</v>
      </c>
      <c r="C3583">
        <v>137</v>
      </c>
      <c r="D3583" s="1" t="s">
        <v>26</v>
      </c>
      <c r="E3583" s="1">
        <v>0</v>
      </c>
      <c r="F3583" s="1" t="s">
        <v>23</v>
      </c>
      <c r="G3583">
        <v>0</v>
      </c>
      <c r="H3583" t="str">
        <f>IF(Append1[[#This Row],[number_vmail_messages]]&lt;=10, "Low",
IF(Append1[[#This Row],[number_vmail_messages]]&lt;=25, "Medium", "High"))</f>
        <v>Low</v>
      </c>
      <c r="I3583">
        <v>223.6</v>
      </c>
      <c r="J3583">
        <v>86</v>
      </c>
      <c r="K3583">
        <v>38.01</v>
      </c>
      <c r="L3583">
        <v>244.8</v>
      </c>
      <c r="M3583">
        <v>139</v>
      </c>
      <c r="N3583">
        <v>20.81</v>
      </c>
      <c r="O3583">
        <v>94.2</v>
      </c>
      <c r="P3583">
        <v>81</v>
      </c>
      <c r="Q3583">
        <v>4.24</v>
      </c>
      <c r="R3583">
        <v>9.5</v>
      </c>
      <c r="S3583">
        <v>7</v>
      </c>
      <c r="T3583">
        <v>2.57</v>
      </c>
      <c r="U3583" t="str">
        <f>IF(Append1[[#This Row],[total_intl_charge]] &lt;= MEDIAN(Append1[total_intl_charge]), "Low", "High")</f>
        <v>Low</v>
      </c>
      <c r="V3583">
        <v>0</v>
      </c>
      <c r="W3583" t="s">
        <v>23</v>
      </c>
      <c r="X3583" s="1" t="s">
        <v>23</v>
      </c>
      <c r="Y3583">
        <f>IF(Append1[[#This Row],[churn]]="yes", 1,0)</f>
        <v>0</v>
      </c>
      <c r="Z3583" t="str">
        <f>IF(Append1[[#This Row],[total_eve_charge]]&lt;=15,"Low",
IF(Append1[[#This Row],[total_eve_charge]]&lt;=19,"Medium","High"))</f>
        <v>High</v>
      </c>
      <c r="AA3583" s="1" t="str">
        <f>IF(Append1[[#This Row],[total_day_charge]]&gt;30,"Heavy User",
IF(Append1[[#This Row],[total_eve_charge]]&gt;20,"Evening User",
IF(Append1[[#This Row],[total_night_charge]]&gt;10,"Night User","Low User")))</f>
        <v>Heavy User</v>
      </c>
    </row>
    <row r="3584" spans="1:27" x14ac:dyDescent="0.3">
      <c r="A3584">
        <v>2833</v>
      </c>
      <c r="B3584" s="1" t="s">
        <v>67</v>
      </c>
      <c r="C3584">
        <v>103</v>
      </c>
      <c r="D3584" s="1" t="s">
        <v>32</v>
      </c>
      <c r="E3584" s="1">
        <v>0</v>
      </c>
      <c r="F3584" s="1" t="s">
        <v>24</v>
      </c>
      <c r="G3584">
        <v>29</v>
      </c>
      <c r="H3584" t="str">
        <f>IF(Append1[[#This Row],[number_vmail_messages]]&lt;=10, "Low",
IF(Append1[[#This Row],[number_vmail_messages]]&lt;=25, "Medium", "High"))</f>
        <v>High</v>
      </c>
      <c r="I3584">
        <v>294.7</v>
      </c>
      <c r="J3584">
        <v>95</v>
      </c>
      <c r="K3584">
        <v>50.1</v>
      </c>
      <c r="L3584">
        <v>237.3</v>
      </c>
      <c r="M3584">
        <v>105</v>
      </c>
      <c r="N3584">
        <v>20.170000000000002</v>
      </c>
      <c r="O3584">
        <v>300.3</v>
      </c>
      <c r="P3584">
        <v>127</v>
      </c>
      <c r="Q3584">
        <v>13.51</v>
      </c>
      <c r="R3584">
        <v>13.7</v>
      </c>
      <c r="S3584">
        <v>6</v>
      </c>
      <c r="T3584">
        <v>3.7</v>
      </c>
      <c r="U3584" t="str">
        <f>IF(Append1[[#This Row],[total_intl_charge]] &lt;= MEDIAN(Append1[total_intl_charge]), "Low", "High")</f>
        <v>High</v>
      </c>
      <c r="V3584">
        <v>1</v>
      </c>
      <c r="W3584" t="s">
        <v>23</v>
      </c>
      <c r="X3584" s="1" t="s">
        <v>23</v>
      </c>
      <c r="Y3584">
        <f>IF(Append1[[#This Row],[churn]]="yes", 1,0)</f>
        <v>0</v>
      </c>
      <c r="Z3584" t="str">
        <f>IF(Append1[[#This Row],[total_eve_charge]]&lt;=15,"Low",
IF(Append1[[#This Row],[total_eve_charge]]&lt;=19,"Medium","High"))</f>
        <v>High</v>
      </c>
      <c r="AA3584" s="1" t="str">
        <f>IF(Append1[[#This Row],[total_day_charge]]&gt;30,"Heavy User",
IF(Append1[[#This Row],[total_eve_charge]]&gt;20,"Evening User",
IF(Append1[[#This Row],[total_night_charge]]&gt;10,"Night User","Low User")))</f>
        <v>Heavy User</v>
      </c>
    </row>
    <row r="3585" spans="1:27" hidden="1" x14ac:dyDescent="0.3">
      <c r="A3585">
        <v>2834</v>
      </c>
      <c r="B3585" s="1" t="s">
        <v>58</v>
      </c>
      <c r="C3585">
        <v>99</v>
      </c>
      <c r="D3585" s="1" t="s">
        <v>22</v>
      </c>
      <c r="E3585" s="1">
        <v>0</v>
      </c>
      <c r="F3585" s="1" t="s">
        <v>23</v>
      </c>
      <c r="G3585">
        <v>0</v>
      </c>
      <c r="H3585" t="str">
        <f>IF(Append1[[#This Row],[number_vmail_messages]]&lt;=10, "Low",
IF(Append1[[#This Row],[number_vmail_messages]]&lt;=25, "Medium", "High"))</f>
        <v>Low</v>
      </c>
      <c r="I3585">
        <v>216.8</v>
      </c>
      <c r="J3585">
        <v>123</v>
      </c>
      <c r="K3585">
        <v>36.86</v>
      </c>
      <c r="L3585">
        <v>126.4</v>
      </c>
      <c r="M3585">
        <v>88</v>
      </c>
      <c r="N3585">
        <v>10.74</v>
      </c>
      <c r="O3585">
        <v>220.6</v>
      </c>
      <c r="P3585">
        <v>82</v>
      </c>
      <c r="Q3585">
        <v>9.93</v>
      </c>
      <c r="R3585">
        <v>15.7</v>
      </c>
      <c r="S3585">
        <v>2</v>
      </c>
      <c r="T3585">
        <v>4.24</v>
      </c>
      <c r="U3585" t="str">
        <f>IF(Append1[[#This Row],[total_intl_charge]] &lt;= MEDIAN(Append1[total_intl_charge]), "Low", "High")</f>
        <v>High</v>
      </c>
      <c r="V3585">
        <v>1</v>
      </c>
      <c r="W3585" t="s">
        <v>23</v>
      </c>
      <c r="X3585" s="1" t="s">
        <v>23</v>
      </c>
      <c r="Y3585">
        <f>IF(Append1[[#This Row],[churn]]="yes", 1,0)</f>
        <v>0</v>
      </c>
      <c r="Z3585" t="str">
        <f>IF(Append1[[#This Row],[total_eve_charge]]&lt;=15,"Low",
IF(Append1[[#This Row],[total_eve_charge]]&lt;=19,"Medium","High"))</f>
        <v>Low</v>
      </c>
      <c r="AA3585" s="1" t="str">
        <f>IF(Append1[[#This Row],[total_day_charge]]&gt;30,"Heavy User",
IF(Append1[[#This Row],[total_eve_charge]]&gt;20,"Evening User",
IF(Append1[[#This Row],[total_night_charge]]&gt;10,"Night User","Low User")))</f>
        <v>Heavy User</v>
      </c>
    </row>
    <row r="3586" spans="1:27" hidden="1" x14ac:dyDescent="0.3">
      <c r="A3586">
        <v>2835</v>
      </c>
      <c r="B3586" s="1" t="s">
        <v>49</v>
      </c>
      <c r="C3586">
        <v>108</v>
      </c>
      <c r="D3586" s="1" t="s">
        <v>22</v>
      </c>
      <c r="E3586" s="1">
        <v>0</v>
      </c>
      <c r="F3586" s="1" t="s">
        <v>23</v>
      </c>
      <c r="G3586">
        <v>0</v>
      </c>
      <c r="H3586" t="str">
        <f>IF(Append1[[#This Row],[number_vmail_messages]]&lt;=10, "Low",
IF(Append1[[#This Row],[number_vmail_messages]]&lt;=25, "Medium", "High"))</f>
        <v>Low</v>
      </c>
      <c r="I3586">
        <v>197.4</v>
      </c>
      <c r="J3586">
        <v>78</v>
      </c>
      <c r="K3586">
        <v>33.56</v>
      </c>
      <c r="L3586">
        <v>124</v>
      </c>
      <c r="M3586">
        <v>101</v>
      </c>
      <c r="N3586">
        <v>10.54</v>
      </c>
      <c r="O3586">
        <v>204.5</v>
      </c>
      <c r="P3586">
        <v>107</v>
      </c>
      <c r="Q3586">
        <v>9.1999999999999993</v>
      </c>
      <c r="R3586">
        <v>7.7</v>
      </c>
      <c r="S3586">
        <v>4</v>
      </c>
      <c r="T3586">
        <v>2.08</v>
      </c>
      <c r="U3586" t="str">
        <f>IF(Append1[[#This Row],[total_intl_charge]] &lt;= MEDIAN(Append1[total_intl_charge]), "Low", "High")</f>
        <v>Low</v>
      </c>
      <c r="V3586">
        <v>2</v>
      </c>
      <c r="W3586" t="s">
        <v>23</v>
      </c>
      <c r="X3586" s="1" t="s">
        <v>23</v>
      </c>
      <c r="Y3586">
        <f>IF(Append1[[#This Row],[churn]]="yes", 1,0)</f>
        <v>0</v>
      </c>
      <c r="Z3586" t="str">
        <f>IF(Append1[[#This Row],[total_eve_charge]]&lt;=15,"Low",
IF(Append1[[#This Row],[total_eve_charge]]&lt;=19,"Medium","High"))</f>
        <v>Low</v>
      </c>
      <c r="AA3586" s="1" t="str">
        <f>IF(Append1[[#This Row],[total_day_charge]]&gt;30,"Heavy User",
IF(Append1[[#This Row],[total_eve_charge]]&gt;20,"Evening User",
IF(Append1[[#This Row],[total_night_charge]]&gt;10,"Night User","Low User")))</f>
        <v>Heavy User</v>
      </c>
    </row>
    <row r="3587" spans="1:27" hidden="1" x14ac:dyDescent="0.3">
      <c r="A3587">
        <v>2836</v>
      </c>
      <c r="B3587" s="1" t="s">
        <v>27</v>
      </c>
      <c r="C3587">
        <v>117</v>
      </c>
      <c r="D3587" s="1" t="s">
        <v>22</v>
      </c>
      <c r="E3587" s="1">
        <v>0</v>
      </c>
      <c r="F3587" s="1" t="s">
        <v>23</v>
      </c>
      <c r="G3587">
        <v>0</v>
      </c>
      <c r="H3587" t="str">
        <f>IF(Append1[[#This Row],[number_vmail_messages]]&lt;=10, "Low",
IF(Append1[[#This Row],[number_vmail_messages]]&lt;=25, "Medium", "High"))</f>
        <v>Low</v>
      </c>
      <c r="I3587">
        <v>226.5</v>
      </c>
      <c r="J3587">
        <v>85</v>
      </c>
      <c r="K3587">
        <v>38.51</v>
      </c>
      <c r="L3587">
        <v>141.6</v>
      </c>
      <c r="M3587">
        <v>68</v>
      </c>
      <c r="N3587">
        <v>12.04</v>
      </c>
      <c r="O3587">
        <v>223</v>
      </c>
      <c r="P3587">
        <v>90</v>
      </c>
      <c r="Q3587">
        <v>10.039999999999999</v>
      </c>
      <c r="R3587">
        <v>6.9</v>
      </c>
      <c r="S3587">
        <v>5</v>
      </c>
      <c r="T3587">
        <v>1.86</v>
      </c>
      <c r="U3587" t="str">
        <f>IF(Append1[[#This Row],[total_intl_charge]] &lt;= MEDIAN(Append1[total_intl_charge]), "Low", "High")</f>
        <v>Low</v>
      </c>
      <c r="V3587">
        <v>1</v>
      </c>
      <c r="W3587" t="s">
        <v>23</v>
      </c>
      <c r="X3587" s="1" t="s">
        <v>23</v>
      </c>
      <c r="Y3587">
        <f>IF(Append1[[#This Row],[churn]]="yes", 1,0)</f>
        <v>0</v>
      </c>
      <c r="Z3587" t="str">
        <f>IF(Append1[[#This Row],[total_eve_charge]]&lt;=15,"Low",
IF(Append1[[#This Row],[total_eve_charge]]&lt;=19,"Medium","High"))</f>
        <v>Low</v>
      </c>
      <c r="AA3587" s="1" t="str">
        <f>IF(Append1[[#This Row],[total_day_charge]]&gt;30,"Heavy User",
IF(Append1[[#This Row],[total_eve_charge]]&gt;20,"Evening User",
IF(Append1[[#This Row],[total_night_charge]]&gt;10,"Night User","Low User")))</f>
        <v>Heavy User</v>
      </c>
    </row>
    <row r="3588" spans="1:27" x14ac:dyDescent="0.3">
      <c r="A3588">
        <v>2837</v>
      </c>
      <c r="B3588" s="1" t="s">
        <v>70</v>
      </c>
      <c r="C3588">
        <v>63</v>
      </c>
      <c r="D3588" s="1" t="s">
        <v>22</v>
      </c>
      <c r="E3588" s="1">
        <v>0</v>
      </c>
      <c r="F3588" s="1" t="s">
        <v>24</v>
      </c>
      <c r="G3588">
        <v>32</v>
      </c>
      <c r="H3588" t="str">
        <f>IF(Append1[[#This Row],[number_vmail_messages]]&lt;=10, "Low",
IF(Append1[[#This Row],[number_vmail_messages]]&lt;=25, "Medium", "High"))</f>
        <v>High</v>
      </c>
      <c r="I3588">
        <v>218.9</v>
      </c>
      <c r="J3588">
        <v>124</v>
      </c>
      <c r="K3588">
        <v>37.21</v>
      </c>
      <c r="L3588">
        <v>214.3</v>
      </c>
      <c r="M3588">
        <v>125</v>
      </c>
      <c r="N3588">
        <v>18.22</v>
      </c>
      <c r="O3588">
        <v>260.3</v>
      </c>
      <c r="P3588">
        <v>120</v>
      </c>
      <c r="Q3588">
        <v>11.71</v>
      </c>
      <c r="R3588">
        <v>12.9</v>
      </c>
      <c r="S3588">
        <v>3</v>
      </c>
      <c r="T3588">
        <v>3.48</v>
      </c>
      <c r="U3588" t="str">
        <f>IF(Append1[[#This Row],[total_intl_charge]] &lt;= MEDIAN(Append1[total_intl_charge]), "Low", "High")</f>
        <v>High</v>
      </c>
      <c r="V3588">
        <v>1</v>
      </c>
      <c r="W3588" t="s">
        <v>23</v>
      </c>
      <c r="X3588" s="1" t="s">
        <v>23</v>
      </c>
      <c r="Y3588">
        <f>IF(Append1[[#This Row],[churn]]="yes", 1,0)</f>
        <v>0</v>
      </c>
      <c r="Z3588" t="str">
        <f>IF(Append1[[#This Row],[total_eve_charge]]&lt;=15,"Low",
IF(Append1[[#This Row],[total_eve_charge]]&lt;=19,"Medium","High"))</f>
        <v>Medium</v>
      </c>
      <c r="AA3588" s="1" t="str">
        <f>IF(Append1[[#This Row],[total_day_charge]]&gt;30,"Heavy User",
IF(Append1[[#This Row],[total_eve_charge]]&gt;20,"Evening User",
IF(Append1[[#This Row],[total_night_charge]]&gt;10,"Night User","Low User")))</f>
        <v>Heavy User</v>
      </c>
    </row>
    <row r="3589" spans="1:27" hidden="1" x14ac:dyDescent="0.3">
      <c r="A3589">
        <v>2838</v>
      </c>
      <c r="B3589" s="1" t="s">
        <v>43</v>
      </c>
      <c r="C3589">
        <v>138</v>
      </c>
      <c r="D3589" s="1" t="s">
        <v>26</v>
      </c>
      <c r="E3589" s="1">
        <v>0</v>
      </c>
      <c r="F3589" s="1" t="s">
        <v>23</v>
      </c>
      <c r="G3589">
        <v>0</v>
      </c>
      <c r="H3589" t="str">
        <f>IF(Append1[[#This Row],[number_vmail_messages]]&lt;=10, "Low",
IF(Append1[[#This Row],[number_vmail_messages]]&lt;=25, "Medium", "High"))</f>
        <v>Low</v>
      </c>
      <c r="I3589">
        <v>89.1</v>
      </c>
      <c r="J3589">
        <v>117</v>
      </c>
      <c r="K3589">
        <v>15.15</v>
      </c>
      <c r="L3589">
        <v>126.8</v>
      </c>
      <c r="M3589">
        <v>46</v>
      </c>
      <c r="N3589">
        <v>10.78</v>
      </c>
      <c r="O3589">
        <v>190.5</v>
      </c>
      <c r="P3589">
        <v>71</v>
      </c>
      <c r="Q3589">
        <v>8.57</v>
      </c>
      <c r="R3589">
        <v>9.9</v>
      </c>
      <c r="S3589">
        <v>4</v>
      </c>
      <c r="T3589">
        <v>2.67</v>
      </c>
      <c r="U3589" t="str">
        <f>IF(Append1[[#This Row],[total_intl_charge]] &lt;= MEDIAN(Append1[total_intl_charge]), "Low", "High")</f>
        <v>Low</v>
      </c>
      <c r="V3589">
        <v>2</v>
      </c>
      <c r="W3589" t="s">
        <v>23</v>
      </c>
      <c r="X3589" s="1" t="s">
        <v>23</v>
      </c>
      <c r="Y3589">
        <f>IF(Append1[[#This Row],[churn]]="yes", 1,0)</f>
        <v>0</v>
      </c>
      <c r="Z3589" t="str">
        <f>IF(Append1[[#This Row],[total_eve_charge]]&lt;=15,"Low",
IF(Append1[[#This Row],[total_eve_charge]]&lt;=19,"Medium","High"))</f>
        <v>Low</v>
      </c>
      <c r="AA3589" s="1" t="str">
        <f>IF(Append1[[#This Row],[total_day_charge]]&gt;30,"Heavy User",
IF(Append1[[#This Row],[total_eve_charge]]&gt;20,"Evening User",
IF(Append1[[#This Row],[total_night_charge]]&gt;10,"Night User","Low User")))</f>
        <v>Low User</v>
      </c>
    </row>
    <row r="3590" spans="1:27" x14ac:dyDescent="0.3">
      <c r="A3590">
        <v>2839</v>
      </c>
      <c r="B3590" s="1" t="s">
        <v>40</v>
      </c>
      <c r="C3590">
        <v>128</v>
      </c>
      <c r="D3590" s="1" t="s">
        <v>22</v>
      </c>
      <c r="E3590" s="1">
        <v>0</v>
      </c>
      <c r="F3590" s="1" t="s">
        <v>24</v>
      </c>
      <c r="G3590">
        <v>43</v>
      </c>
      <c r="H3590" t="str">
        <f>IF(Append1[[#This Row],[number_vmail_messages]]&lt;=10, "Low",
IF(Append1[[#This Row],[number_vmail_messages]]&lt;=25, "Medium", "High"))</f>
        <v>High</v>
      </c>
      <c r="I3590">
        <v>177.8</v>
      </c>
      <c r="J3590">
        <v>100</v>
      </c>
      <c r="K3590">
        <v>30.23</v>
      </c>
      <c r="L3590">
        <v>147.30000000000001</v>
      </c>
      <c r="M3590">
        <v>89</v>
      </c>
      <c r="N3590">
        <v>12.52</v>
      </c>
      <c r="O3590">
        <v>194.2</v>
      </c>
      <c r="P3590">
        <v>92</v>
      </c>
      <c r="Q3590">
        <v>8.74</v>
      </c>
      <c r="R3590">
        <v>11.9</v>
      </c>
      <c r="S3590">
        <v>1</v>
      </c>
      <c r="T3590">
        <v>3.21</v>
      </c>
      <c r="U3590" t="str">
        <f>IF(Append1[[#This Row],[total_intl_charge]] &lt;= MEDIAN(Append1[total_intl_charge]), "Low", "High")</f>
        <v>High</v>
      </c>
      <c r="V3590">
        <v>0</v>
      </c>
      <c r="W3590" t="s">
        <v>23</v>
      </c>
      <c r="X3590" s="1" t="s">
        <v>23</v>
      </c>
      <c r="Y3590">
        <f>IF(Append1[[#This Row],[churn]]="yes", 1,0)</f>
        <v>0</v>
      </c>
      <c r="Z3590" t="str">
        <f>IF(Append1[[#This Row],[total_eve_charge]]&lt;=15,"Low",
IF(Append1[[#This Row],[total_eve_charge]]&lt;=19,"Medium","High"))</f>
        <v>Low</v>
      </c>
      <c r="AA3590" s="1" t="str">
        <f>IF(Append1[[#This Row],[total_day_charge]]&gt;30,"Heavy User",
IF(Append1[[#This Row],[total_eve_charge]]&gt;20,"Evening User",
IF(Append1[[#This Row],[total_night_charge]]&gt;10,"Night User","Low User")))</f>
        <v>Heavy User</v>
      </c>
    </row>
    <row r="3591" spans="1:27" hidden="1" x14ac:dyDescent="0.3">
      <c r="A3591">
        <v>2840</v>
      </c>
      <c r="B3591" s="1" t="s">
        <v>40</v>
      </c>
      <c r="C3591">
        <v>140</v>
      </c>
      <c r="D3591" s="1" t="s">
        <v>22</v>
      </c>
      <c r="E3591" s="1">
        <v>0</v>
      </c>
      <c r="F3591" s="1" t="s">
        <v>23</v>
      </c>
      <c r="G3591">
        <v>0</v>
      </c>
      <c r="H3591" t="str">
        <f>IF(Append1[[#This Row],[number_vmail_messages]]&lt;=10, "Low",
IF(Append1[[#This Row],[number_vmail_messages]]&lt;=25, "Medium", "High"))</f>
        <v>Low</v>
      </c>
      <c r="I3591">
        <v>93.2</v>
      </c>
      <c r="J3591">
        <v>109</v>
      </c>
      <c r="K3591">
        <v>15.84</v>
      </c>
      <c r="L3591">
        <v>197.6</v>
      </c>
      <c r="M3591">
        <v>116</v>
      </c>
      <c r="N3591">
        <v>16.8</v>
      </c>
      <c r="O3591">
        <v>219.8</v>
      </c>
      <c r="P3591">
        <v>94</v>
      </c>
      <c r="Q3591">
        <v>9.89</v>
      </c>
      <c r="R3591">
        <v>10.5</v>
      </c>
      <c r="S3591">
        <v>2</v>
      </c>
      <c r="T3591">
        <v>2.84</v>
      </c>
      <c r="U3591" t="str">
        <f>IF(Append1[[#This Row],[total_intl_charge]] &lt;= MEDIAN(Append1[total_intl_charge]), "Low", "High")</f>
        <v>High</v>
      </c>
      <c r="V3591">
        <v>1</v>
      </c>
      <c r="W3591" t="s">
        <v>23</v>
      </c>
      <c r="X3591" s="1" t="s">
        <v>23</v>
      </c>
      <c r="Y3591">
        <f>IF(Append1[[#This Row],[churn]]="yes", 1,0)</f>
        <v>0</v>
      </c>
      <c r="Z3591" t="str">
        <f>IF(Append1[[#This Row],[total_eve_charge]]&lt;=15,"Low",
IF(Append1[[#This Row],[total_eve_charge]]&lt;=19,"Medium","High"))</f>
        <v>Medium</v>
      </c>
      <c r="AA3591" s="1" t="str">
        <f>IF(Append1[[#This Row],[total_day_charge]]&gt;30,"Heavy User",
IF(Append1[[#This Row],[total_eve_charge]]&gt;20,"Evening User",
IF(Append1[[#This Row],[total_night_charge]]&gt;10,"Night User","Low User")))</f>
        <v>Low User</v>
      </c>
    </row>
    <row r="3592" spans="1:27" hidden="1" x14ac:dyDescent="0.3">
      <c r="A3592">
        <v>2841</v>
      </c>
      <c r="B3592" s="1" t="s">
        <v>65</v>
      </c>
      <c r="C3592">
        <v>102</v>
      </c>
      <c r="D3592" s="1" t="s">
        <v>22</v>
      </c>
      <c r="E3592" s="1">
        <v>0</v>
      </c>
      <c r="F3592" s="1" t="s">
        <v>23</v>
      </c>
      <c r="G3592">
        <v>0</v>
      </c>
      <c r="H3592" t="str">
        <f>IF(Append1[[#This Row],[number_vmail_messages]]&lt;=10, "Low",
IF(Append1[[#This Row],[number_vmail_messages]]&lt;=25, "Medium", "High"))</f>
        <v>Low</v>
      </c>
      <c r="I3592">
        <v>228.1</v>
      </c>
      <c r="J3592">
        <v>86</v>
      </c>
      <c r="K3592">
        <v>38.78</v>
      </c>
      <c r="L3592">
        <v>156</v>
      </c>
      <c r="M3592">
        <v>97</v>
      </c>
      <c r="N3592">
        <v>13.26</v>
      </c>
      <c r="O3592">
        <v>227.9</v>
      </c>
      <c r="P3592">
        <v>124</v>
      </c>
      <c r="Q3592">
        <v>10.26</v>
      </c>
      <c r="R3592">
        <v>10.6</v>
      </c>
      <c r="S3592">
        <v>9</v>
      </c>
      <c r="T3592">
        <v>2.86</v>
      </c>
      <c r="U3592" t="str">
        <f>IF(Append1[[#This Row],[total_intl_charge]] &lt;= MEDIAN(Append1[total_intl_charge]), "Low", "High")</f>
        <v>High</v>
      </c>
      <c r="V3592">
        <v>1</v>
      </c>
      <c r="W3592" t="s">
        <v>23</v>
      </c>
      <c r="X3592" s="1" t="s">
        <v>23</v>
      </c>
      <c r="Y3592">
        <f>IF(Append1[[#This Row],[churn]]="yes", 1,0)</f>
        <v>0</v>
      </c>
      <c r="Z3592" t="str">
        <f>IF(Append1[[#This Row],[total_eve_charge]]&lt;=15,"Low",
IF(Append1[[#This Row],[total_eve_charge]]&lt;=19,"Medium","High"))</f>
        <v>Low</v>
      </c>
      <c r="AA3592" s="1" t="str">
        <f>IF(Append1[[#This Row],[total_day_charge]]&gt;30,"Heavy User",
IF(Append1[[#This Row],[total_eve_charge]]&gt;20,"Evening User",
IF(Append1[[#This Row],[total_night_charge]]&gt;10,"Night User","Low User")))</f>
        <v>Heavy User</v>
      </c>
    </row>
    <row r="3593" spans="1:27" hidden="1" x14ac:dyDescent="0.3">
      <c r="A3593">
        <v>2842</v>
      </c>
      <c r="B3593" s="1" t="s">
        <v>38</v>
      </c>
      <c r="C3593">
        <v>96</v>
      </c>
      <c r="D3593" s="1" t="s">
        <v>32</v>
      </c>
      <c r="E3593" s="1">
        <v>0</v>
      </c>
      <c r="F3593" s="1" t="s">
        <v>23</v>
      </c>
      <c r="G3593">
        <v>0</v>
      </c>
      <c r="H3593" t="str">
        <f>IF(Append1[[#This Row],[number_vmail_messages]]&lt;=10, "Low",
IF(Append1[[#This Row],[number_vmail_messages]]&lt;=25, "Medium", "High"))</f>
        <v>Low</v>
      </c>
      <c r="I3593">
        <v>208.1</v>
      </c>
      <c r="J3593">
        <v>93</v>
      </c>
      <c r="K3593">
        <v>35.380000000000003</v>
      </c>
      <c r="L3593">
        <v>189.2</v>
      </c>
      <c r="M3593">
        <v>107</v>
      </c>
      <c r="N3593">
        <v>16.079999999999998</v>
      </c>
      <c r="O3593">
        <v>279.60000000000002</v>
      </c>
      <c r="P3593">
        <v>90</v>
      </c>
      <c r="Q3593">
        <v>12.58</v>
      </c>
      <c r="R3593">
        <v>7.4</v>
      </c>
      <c r="S3593">
        <v>2</v>
      </c>
      <c r="T3593">
        <v>2</v>
      </c>
      <c r="U3593" t="str">
        <f>IF(Append1[[#This Row],[total_intl_charge]] &lt;= MEDIAN(Append1[total_intl_charge]), "Low", "High")</f>
        <v>Low</v>
      </c>
      <c r="V3593">
        <v>1</v>
      </c>
      <c r="W3593" t="s">
        <v>23</v>
      </c>
      <c r="X3593" s="1" t="s">
        <v>23</v>
      </c>
      <c r="Y3593">
        <f>IF(Append1[[#This Row],[churn]]="yes", 1,0)</f>
        <v>0</v>
      </c>
      <c r="Z3593" t="str">
        <f>IF(Append1[[#This Row],[total_eve_charge]]&lt;=15,"Low",
IF(Append1[[#This Row],[total_eve_charge]]&lt;=19,"Medium","High"))</f>
        <v>Medium</v>
      </c>
      <c r="AA3593" s="1" t="str">
        <f>IF(Append1[[#This Row],[total_day_charge]]&gt;30,"Heavy User",
IF(Append1[[#This Row],[total_eve_charge]]&gt;20,"Evening User",
IF(Append1[[#This Row],[total_night_charge]]&gt;10,"Night User","Low User")))</f>
        <v>Heavy User</v>
      </c>
    </row>
    <row r="3594" spans="1:27" x14ac:dyDescent="0.3">
      <c r="A3594">
        <v>2843</v>
      </c>
      <c r="B3594" s="1" t="s">
        <v>21</v>
      </c>
      <c r="C3594">
        <v>178</v>
      </c>
      <c r="D3594" s="1" t="s">
        <v>22</v>
      </c>
      <c r="E3594" s="1">
        <v>0</v>
      </c>
      <c r="F3594" s="1" t="s">
        <v>24</v>
      </c>
      <c r="G3594">
        <v>22</v>
      </c>
      <c r="H3594" t="str">
        <f>IF(Append1[[#This Row],[number_vmail_messages]]&lt;=10, "Low",
IF(Append1[[#This Row],[number_vmail_messages]]&lt;=25, "Medium", "High"))</f>
        <v>Medium</v>
      </c>
      <c r="I3594">
        <v>112.8</v>
      </c>
      <c r="J3594">
        <v>66</v>
      </c>
      <c r="K3594">
        <v>19.18</v>
      </c>
      <c r="L3594">
        <v>232.6</v>
      </c>
      <c r="M3594">
        <v>100</v>
      </c>
      <c r="N3594">
        <v>19.77</v>
      </c>
      <c r="O3594">
        <v>194.8</v>
      </c>
      <c r="P3594">
        <v>119</v>
      </c>
      <c r="Q3594">
        <v>8.77</v>
      </c>
      <c r="R3594">
        <v>14.3</v>
      </c>
      <c r="S3594">
        <v>3</v>
      </c>
      <c r="T3594">
        <v>3.86</v>
      </c>
      <c r="U3594" t="str">
        <f>IF(Append1[[#This Row],[total_intl_charge]] &lt;= MEDIAN(Append1[total_intl_charge]), "Low", "High")</f>
        <v>High</v>
      </c>
      <c r="V3594">
        <v>1</v>
      </c>
      <c r="W3594" t="s">
        <v>23</v>
      </c>
      <c r="X3594" s="1" t="s">
        <v>23</v>
      </c>
      <c r="Y3594">
        <f>IF(Append1[[#This Row],[churn]]="yes", 1,0)</f>
        <v>0</v>
      </c>
      <c r="Z3594" t="str">
        <f>IF(Append1[[#This Row],[total_eve_charge]]&lt;=15,"Low",
IF(Append1[[#This Row],[total_eve_charge]]&lt;=19,"Medium","High"))</f>
        <v>High</v>
      </c>
      <c r="AA3594" s="1" t="str">
        <f>IF(Append1[[#This Row],[total_day_charge]]&gt;30,"Heavy User",
IF(Append1[[#This Row],[total_eve_charge]]&gt;20,"Evening User",
IF(Append1[[#This Row],[total_night_charge]]&gt;10,"Night User","Low User")))</f>
        <v>Low User</v>
      </c>
    </row>
    <row r="3595" spans="1:27" hidden="1" x14ac:dyDescent="0.3">
      <c r="A3595">
        <v>2844</v>
      </c>
      <c r="B3595" s="1" t="s">
        <v>38</v>
      </c>
      <c r="C3595">
        <v>75</v>
      </c>
      <c r="D3595" s="1" t="s">
        <v>22</v>
      </c>
      <c r="E3595" s="1">
        <v>0</v>
      </c>
      <c r="F3595" s="1" t="s">
        <v>23</v>
      </c>
      <c r="G3595">
        <v>0</v>
      </c>
      <c r="H3595" t="str">
        <f>IF(Append1[[#This Row],[number_vmail_messages]]&lt;=10, "Low",
IF(Append1[[#This Row],[number_vmail_messages]]&lt;=25, "Medium", "High"))</f>
        <v>Low</v>
      </c>
      <c r="I3595">
        <v>225.3</v>
      </c>
      <c r="J3595">
        <v>124</v>
      </c>
      <c r="K3595">
        <v>38.299999999999997</v>
      </c>
      <c r="L3595">
        <v>228</v>
      </c>
      <c r="M3595">
        <v>81</v>
      </c>
      <c r="N3595">
        <v>19.38</v>
      </c>
      <c r="O3595">
        <v>254.3</v>
      </c>
      <c r="P3595">
        <v>106</v>
      </c>
      <c r="Q3595">
        <v>11.44</v>
      </c>
      <c r="R3595">
        <v>11.7</v>
      </c>
      <c r="S3595">
        <v>3</v>
      </c>
      <c r="T3595">
        <v>3.16</v>
      </c>
      <c r="U3595" t="str">
        <f>IF(Append1[[#This Row],[total_intl_charge]] &lt;= MEDIAN(Append1[total_intl_charge]), "Low", "High")</f>
        <v>High</v>
      </c>
      <c r="V3595">
        <v>1</v>
      </c>
      <c r="W3595" t="s">
        <v>23</v>
      </c>
      <c r="X3595" s="1" t="s">
        <v>23</v>
      </c>
      <c r="Y3595">
        <f>IF(Append1[[#This Row],[churn]]="yes", 1,0)</f>
        <v>0</v>
      </c>
      <c r="Z3595" t="str">
        <f>IF(Append1[[#This Row],[total_eve_charge]]&lt;=15,"Low",
IF(Append1[[#This Row],[total_eve_charge]]&lt;=19,"Medium","High"))</f>
        <v>High</v>
      </c>
      <c r="AA3595" s="1" t="str">
        <f>IF(Append1[[#This Row],[total_day_charge]]&gt;30,"Heavy User",
IF(Append1[[#This Row],[total_eve_charge]]&gt;20,"Evening User",
IF(Append1[[#This Row],[total_night_charge]]&gt;10,"Night User","Low User")))</f>
        <v>Heavy User</v>
      </c>
    </row>
    <row r="3596" spans="1:27" x14ac:dyDescent="0.3">
      <c r="A3596">
        <v>2845</v>
      </c>
      <c r="B3596" s="1" t="s">
        <v>72</v>
      </c>
      <c r="C3596">
        <v>106</v>
      </c>
      <c r="D3596" s="1" t="s">
        <v>22</v>
      </c>
      <c r="E3596" s="1">
        <v>0</v>
      </c>
      <c r="F3596" s="1" t="s">
        <v>24</v>
      </c>
      <c r="G3596">
        <v>25</v>
      </c>
      <c r="H3596" t="str">
        <f>IF(Append1[[#This Row],[number_vmail_messages]]&lt;=10, "Low",
IF(Append1[[#This Row],[number_vmail_messages]]&lt;=25, "Medium", "High"))</f>
        <v>Medium</v>
      </c>
      <c r="I3596">
        <v>169.4</v>
      </c>
      <c r="J3596">
        <v>105</v>
      </c>
      <c r="K3596">
        <v>28.8</v>
      </c>
      <c r="L3596">
        <v>240.5</v>
      </c>
      <c r="M3596">
        <v>108</v>
      </c>
      <c r="N3596">
        <v>20.440000000000001</v>
      </c>
      <c r="O3596">
        <v>159.4</v>
      </c>
      <c r="P3596">
        <v>114</v>
      </c>
      <c r="Q3596">
        <v>7.17</v>
      </c>
      <c r="R3596">
        <v>13.9</v>
      </c>
      <c r="S3596">
        <v>5</v>
      </c>
      <c r="T3596">
        <v>3.75</v>
      </c>
      <c r="U3596" t="str">
        <f>IF(Append1[[#This Row],[total_intl_charge]] &lt;= MEDIAN(Append1[total_intl_charge]), "Low", "High")</f>
        <v>High</v>
      </c>
      <c r="V3596">
        <v>4</v>
      </c>
      <c r="W3596" t="s">
        <v>23</v>
      </c>
      <c r="X3596" s="1" t="s">
        <v>23</v>
      </c>
      <c r="Y3596">
        <f>IF(Append1[[#This Row],[churn]]="yes", 1,0)</f>
        <v>0</v>
      </c>
      <c r="Z3596" t="str">
        <f>IF(Append1[[#This Row],[total_eve_charge]]&lt;=15,"Low",
IF(Append1[[#This Row],[total_eve_charge]]&lt;=19,"Medium","High"))</f>
        <v>High</v>
      </c>
      <c r="AA3596" s="1" t="str">
        <f>IF(Append1[[#This Row],[total_day_charge]]&gt;30,"Heavy User",
IF(Append1[[#This Row],[total_eve_charge]]&gt;20,"Evening User",
IF(Append1[[#This Row],[total_night_charge]]&gt;10,"Night User","Low User")))</f>
        <v>Evening User</v>
      </c>
    </row>
    <row r="3597" spans="1:27" hidden="1" x14ac:dyDescent="0.3">
      <c r="A3597">
        <v>2846</v>
      </c>
      <c r="B3597" s="1" t="s">
        <v>73</v>
      </c>
      <c r="C3597">
        <v>158</v>
      </c>
      <c r="D3597" s="1" t="s">
        <v>26</v>
      </c>
      <c r="E3597" s="1">
        <v>0</v>
      </c>
      <c r="F3597" s="1" t="s">
        <v>23</v>
      </c>
      <c r="G3597">
        <v>0</v>
      </c>
      <c r="H3597" t="str">
        <f>IF(Append1[[#This Row],[number_vmail_messages]]&lt;=10, "Low",
IF(Append1[[#This Row],[number_vmail_messages]]&lt;=25, "Medium", "High"))</f>
        <v>Low</v>
      </c>
      <c r="I3597">
        <v>193.3</v>
      </c>
      <c r="J3597">
        <v>121</v>
      </c>
      <c r="K3597">
        <v>32.86</v>
      </c>
      <c r="L3597">
        <v>208.1</v>
      </c>
      <c r="M3597">
        <v>97</v>
      </c>
      <c r="N3597">
        <v>17.690000000000001</v>
      </c>
      <c r="O3597">
        <v>228.1</v>
      </c>
      <c r="P3597">
        <v>99</v>
      </c>
      <c r="Q3597">
        <v>10.26</v>
      </c>
      <c r="R3597">
        <v>7.1</v>
      </c>
      <c r="S3597">
        <v>9</v>
      </c>
      <c r="T3597">
        <v>1.92</v>
      </c>
      <c r="U3597" t="str">
        <f>IF(Append1[[#This Row],[total_intl_charge]] &lt;= MEDIAN(Append1[total_intl_charge]), "Low", "High")</f>
        <v>Low</v>
      </c>
      <c r="V3597">
        <v>1</v>
      </c>
      <c r="W3597" t="s">
        <v>23</v>
      </c>
      <c r="X3597" s="1" t="s">
        <v>23</v>
      </c>
      <c r="Y3597">
        <f>IF(Append1[[#This Row],[churn]]="yes", 1,0)</f>
        <v>0</v>
      </c>
      <c r="Z3597" t="str">
        <f>IF(Append1[[#This Row],[total_eve_charge]]&lt;=15,"Low",
IF(Append1[[#This Row],[total_eve_charge]]&lt;=19,"Medium","High"))</f>
        <v>Medium</v>
      </c>
      <c r="AA3597" s="1" t="str">
        <f>IF(Append1[[#This Row],[total_day_charge]]&gt;30,"Heavy User",
IF(Append1[[#This Row],[total_eve_charge]]&gt;20,"Evening User",
IF(Append1[[#This Row],[total_night_charge]]&gt;10,"Night User","Low User")))</f>
        <v>Heavy User</v>
      </c>
    </row>
    <row r="3598" spans="1:27" hidden="1" x14ac:dyDescent="0.3">
      <c r="A3598">
        <v>2847</v>
      </c>
      <c r="B3598" s="1" t="s">
        <v>39</v>
      </c>
      <c r="C3598">
        <v>102</v>
      </c>
      <c r="D3598" s="1" t="s">
        <v>26</v>
      </c>
      <c r="E3598" s="1">
        <v>0</v>
      </c>
      <c r="F3598" s="1" t="s">
        <v>23</v>
      </c>
      <c r="G3598">
        <v>0</v>
      </c>
      <c r="H3598" t="str">
        <f>IF(Append1[[#This Row],[number_vmail_messages]]&lt;=10, "Low",
IF(Append1[[#This Row],[number_vmail_messages]]&lt;=25, "Medium", "High"))</f>
        <v>Low</v>
      </c>
      <c r="I3598">
        <v>95.6</v>
      </c>
      <c r="J3598">
        <v>88</v>
      </c>
      <c r="K3598">
        <v>16.25</v>
      </c>
      <c r="L3598">
        <v>167.6</v>
      </c>
      <c r="M3598">
        <v>106</v>
      </c>
      <c r="N3598">
        <v>14.25</v>
      </c>
      <c r="O3598">
        <v>177.3</v>
      </c>
      <c r="P3598">
        <v>95</v>
      </c>
      <c r="Q3598">
        <v>7.98</v>
      </c>
      <c r="R3598">
        <v>9.8000000000000007</v>
      </c>
      <c r="S3598">
        <v>2</v>
      </c>
      <c r="T3598">
        <v>2.65</v>
      </c>
      <c r="U3598" t="str">
        <f>IF(Append1[[#This Row],[total_intl_charge]] &lt;= MEDIAN(Append1[total_intl_charge]), "Low", "High")</f>
        <v>Low</v>
      </c>
      <c r="V3598">
        <v>3</v>
      </c>
      <c r="W3598" t="s">
        <v>23</v>
      </c>
      <c r="X3598" s="1" t="s">
        <v>23</v>
      </c>
      <c r="Y3598">
        <f>IF(Append1[[#This Row],[churn]]="yes", 1,0)</f>
        <v>0</v>
      </c>
      <c r="Z3598" t="str">
        <f>IF(Append1[[#This Row],[total_eve_charge]]&lt;=15,"Low",
IF(Append1[[#This Row],[total_eve_charge]]&lt;=19,"Medium","High"))</f>
        <v>Low</v>
      </c>
      <c r="AA3598" s="1" t="str">
        <f>IF(Append1[[#This Row],[total_day_charge]]&gt;30,"Heavy User",
IF(Append1[[#This Row],[total_eve_charge]]&gt;20,"Evening User",
IF(Append1[[#This Row],[total_night_charge]]&gt;10,"Night User","Low User")))</f>
        <v>Low User</v>
      </c>
    </row>
    <row r="3599" spans="1:27" x14ac:dyDescent="0.3">
      <c r="A3599">
        <v>2848</v>
      </c>
      <c r="B3599" s="1" t="s">
        <v>75</v>
      </c>
      <c r="C3599">
        <v>92</v>
      </c>
      <c r="D3599" s="1" t="s">
        <v>26</v>
      </c>
      <c r="E3599" s="1">
        <v>0</v>
      </c>
      <c r="F3599" s="1" t="s">
        <v>24</v>
      </c>
      <c r="G3599">
        <v>25</v>
      </c>
      <c r="H3599" t="str">
        <f>IF(Append1[[#This Row],[number_vmail_messages]]&lt;=10, "Low",
IF(Append1[[#This Row],[number_vmail_messages]]&lt;=25, "Medium", "High"))</f>
        <v>Medium</v>
      </c>
      <c r="I3599">
        <v>79.8</v>
      </c>
      <c r="J3599">
        <v>99</v>
      </c>
      <c r="K3599">
        <v>13.57</v>
      </c>
      <c r="L3599">
        <v>313.60000000000002</v>
      </c>
      <c r="M3599">
        <v>120</v>
      </c>
      <c r="N3599">
        <v>26.66</v>
      </c>
      <c r="O3599">
        <v>135.5</v>
      </c>
      <c r="P3599">
        <v>104</v>
      </c>
      <c r="Q3599">
        <v>6.1</v>
      </c>
      <c r="R3599">
        <v>9.3000000000000007</v>
      </c>
      <c r="S3599">
        <v>8</v>
      </c>
      <c r="T3599">
        <v>2.5099999999999998</v>
      </c>
      <c r="U3599" t="str">
        <f>IF(Append1[[#This Row],[total_intl_charge]] &lt;= MEDIAN(Append1[total_intl_charge]), "Low", "High")</f>
        <v>Low</v>
      </c>
      <c r="V3599">
        <v>2</v>
      </c>
      <c r="W3599" t="s">
        <v>23</v>
      </c>
      <c r="X3599" s="1" t="s">
        <v>23</v>
      </c>
      <c r="Y3599">
        <f>IF(Append1[[#This Row],[churn]]="yes", 1,0)</f>
        <v>0</v>
      </c>
      <c r="Z3599" t="str">
        <f>IF(Append1[[#This Row],[total_eve_charge]]&lt;=15,"Low",
IF(Append1[[#This Row],[total_eve_charge]]&lt;=19,"Medium","High"))</f>
        <v>High</v>
      </c>
      <c r="AA3599" s="1" t="str">
        <f>IF(Append1[[#This Row],[total_day_charge]]&gt;30,"Heavy User",
IF(Append1[[#This Row],[total_eve_charge]]&gt;20,"Evening User",
IF(Append1[[#This Row],[total_night_charge]]&gt;10,"Night User","Low User")))</f>
        <v>Evening User</v>
      </c>
    </row>
    <row r="3600" spans="1:27" hidden="1" x14ac:dyDescent="0.3">
      <c r="A3600">
        <v>2849</v>
      </c>
      <c r="B3600" s="1" t="s">
        <v>67</v>
      </c>
      <c r="C3600">
        <v>69</v>
      </c>
      <c r="D3600" s="1" t="s">
        <v>22</v>
      </c>
      <c r="E3600" s="1">
        <v>0</v>
      </c>
      <c r="F3600" s="1" t="s">
        <v>23</v>
      </c>
      <c r="G3600">
        <v>0</v>
      </c>
      <c r="H3600" t="str">
        <f>IF(Append1[[#This Row],[number_vmail_messages]]&lt;=10, "Low",
IF(Append1[[#This Row],[number_vmail_messages]]&lt;=25, "Medium", "High"))</f>
        <v>Low</v>
      </c>
      <c r="I3600">
        <v>229.2</v>
      </c>
      <c r="J3600">
        <v>111</v>
      </c>
      <c r="K3600">
        <v>38.96</v>
      </c>
      <c r="L3600">
        <v>165.3</v>
      </c>
      <c r="M3600">
        <v>104</v>
      </c>
      <c r="N3600">
        <v>14.05</v>
      </c>
      <c r="O3600">
        <v>235.1</v>
      </c>
      <c r="P3600">
        <v>80</v>
      </c>
      <c r="Q3600">
        <v>10.58</v>
      </c>
      <c r="R3600">
        <v>5.2</v>
      </c>
      <c r="S3600">
        <v>5</v>
      </c>
      <c r="T3600">
        <v>1.4</v>
      </c>
      <c r="U3600" t="str">
        <f>IF(Append1[[#This Row],[total_intl_charge]] &lt;= MEDIAN(Append1[total_intl_charge]), "Low", "High")</f>
        <v>Low</v>
      </c>
      <c r="V3600">
        <v>1</v>
      </c>
      <c r="W3600" t="s">
        <v>23</v>
      </c>
      <c r="X3600" s="1" t="s">
        <v>23</v>
      </c>
      <c r="Y3600">
        <f>IF(Append1[[#This Row],[churn]]="yes", 1,0)</f>
        <v>0</v>
      </c>
      <c r="Z3600" t="str">
        <f>IF(Append1[[#This Row],[total_eve_charge]]&lt;=15,"Low",
IF(Append1[[#This Row],[total_eve_charge]]&lt;=19,"Medium","High"))</f>
        <v>Low</v>
      </c>
      <c r="AA3600" s="1" t="str">
        <f>IF(Append1[[#This Row],[total_day_charge]]&gt;30,"Heavy User",
IF(Append1[[#This Row],[total_eve_charge]]&gt;20,"Evening User",
IF(Append1[[#This Row],[total_night_charge]]&gt;10,"Night User","Low User")))</f>
        <v>Heavy User</v>
      </c>
    </row>
    <row r="3601" spans="1:27" x14ac:dyDescent="0.3">
      <c r="A3601">
        <v>2850</v>
      </c>
      <c r="B3601" s="1" t="s">
        <v>64</v>
      </c>
      <c r="C3601">
        <v>117</v>
      </c>
      <c r="D3601" s="1" t="s">
        <v>22</v>
      </c>
      <c r="E3601" s="1">
        <v>0</v>
      </c>
      <c r="F3601" s="1" t="s">
        <v>24</v>
      </c>
      <c r="G3601">
        <v>38</v>
      </c>
      <c r="H3601" t="str">
        <f>IF(Append1[[#This Row],[number_vmail_messages]]&lt;=10, "Low",
IF(Append1[[#This Row],[number_vmail_messages]]&lt;=25, "Medium", "High"))</f>
        <v>High</v>
      </c>
      <c r="I3601">
        <v>259.3</v>
      </c>
      <c r="J3601">
        <v>94</v>
      </c>
      <c r="K3601">
        <v>44.08</v>
      </c>
      <c r="L3601">
        <v>245.6</v>
      </c>
      <c r="M3601">
        <v>71</v>
      </c>
      <c r="N3601">
        <v>20.88</v>
      </c>
      <c r="O3601">
        <v>269.3</v>
      </c>
      <c r="P3601">
        <v>125</v>
      </c>
      <c r="Q3601">
        <v>12.12</v>
      </c>
      <c r="R3601">
        <v>9.1999999999999993</v>
      </c>
      <c r="S3601">
        <v>1</v>
      </c>
      <c r="T3601">
        <v>2.48</v>
      </c>
      <c r="U3601" t="str">
        <f>IF(Append1[[#This Row],[total_intl_charge]] &lt;= MEDIAN(Append1[total_intl_charge]), "Low", "High")</f>
        <v>Low</v>
      </c>
      <c r="V3601">
        <v>3</v>
      </c>
      <c r="W3601" t="s">
        <v>23</v>
      </c>
      <c r="X3601" s="1" t="s">
        <v>23</v>
      </c>
      <c r="Y3601">
        <f>IF(Append1[[#This Row],[churn]]="yes", 1,0)</f>
        <v>0</v>
      </c>
      <c r="Z3601" t="str">
        <f>IF(Append1[[#This Row],[total_eve_charge]]&lt;=15,"Low",
IF(Append1[[#This Row],[total_eve_charge]]&lt;=19,"Medium","High"))</f>
        <v>High</v>
      </c>
      <c r="AA3601" s="1" t="str">
        <f>IF(Append1[[#This Row],[total_day_charge]]&gt;30,"Heavy User",
IF(Append1[[#This Row],[total_eve_charge]]&gt;20,"Evening User",
IF(Append1[[#This Row],[total_night_charge]]&gt;10,"Night User","Low User")))</f>
        <v>Heavy User</v>
      </c>
    </row>
    <row r="3602" spans="1:27" x14ac:dyDescent="0.3">
      <c r="A3602">
        <v>2851</v>
      </c>
      <c r="B3602" s="1" t="s">
        <v>29</v>
      </c>
      <c r="C3602">
        <v>76</v>
      </c>
      <c r="D3602" s="1" t="s">
        <v>22</v>
      </c>
      <c r="E3602" s="1">
        <v>0</v>
      </c>
      <c r="F3602" s="1" t="s">
        <v>24</v>
      </c>
      <c r="G3602">
        <v>41</v>
      </c>
      <c r="H3602" t="str">
        <f>IF(Append1[[#This Row],[number_vmail_messages]]&lt;=10, "Low",
IF(Append1[[#This Row],[number_vmail_messages]]&lt;=25, "Medium", "High"))</f>
        <v>High</v>
      </c>
      <c r="I3602">
        <v>212.6</v>
      </c>
      <c r="J3602">
        <v>110</v>
      </c>
      <c r="K3602">
        <v>36.14</v>
      </c>
      <c r="L3602">
        <v>172.7</v>
      </c>
      <c r="M3602">
        <v>97</v>
      </c>
      <c r="N3602">
        <v>14.68</v>
      </c>
      <c r="O3602">
        <v>186.3</v>
      </c>
      <c r="P3602">
        <v>78</v>
      </c>
      <c r="Q3602">
        <v>8.3800000000000008</v>
      </c>
      <c r="R3602">
        <v>10.1</v>
      </c>
      <c r="S3602">
        <v>5</v>
      </c>
      <c r="T3602">
        <v>2.73</v>
      </c>
      <c r="U3602" t="str">
        <f>IF(Append1[[#This Row],[total_intl_charge]] &lt;= MEDIAN(Append1[total_intl_charge]), "Low", "High")</f>
        <v>Low</v>
      </c>
      <c r="V3602">
        <v>0</v>
      </c>
      <c r="W3602" t="s">
        <v>23</v>
      </c>
      <c r="X3602" s="1" t="s">
        <v>23</v>
      </c>
      <c r="Y3602">
        <f>IF(Append1[[#This Row],[churn]]="yes", 1,0)</f>
        <v>0</v>
      </c>
      <c r="Z3602" t="str">
        <f>IF(Append1[[#This Row],[total_eve_charge]]&lt;=15,"Low",
IF(Append1[[#This Row],[total_eve_charge]]&lt;=19,"Medium","High"))</f>
        <v>Low</v>
      </c>
      <c r="AA3602" s="1" t="str">
        <f>IF(Append1[[#This Row],[total_day_charge]]&gt;30,"Heavy User",
IF(Append1[[#This Row],[total_eve_charge]]&gt;20,"Evening User",
IF(Append1[[#This Row],[total_night_charge]]&gt;10,"Night User","Low User")))</f>
        <v>Heavy User</v>
      </c>
    </row>
    <row r="3603" spans="1:27" hidden="1" x14ac:dyDescent="0.3">
      <c r="A3603">
        <v>2852</v>
      </c>
      <c r="B3603" s="1" t="s">
        <v>35</v>
      </c>
      <c r="C3603">
        <v>72</v>
      </c>
      <c r="D3603" s="1" t="s">
        <v>22</v>
      </c>
      <c r="E3603" s="1">
        <v>1</v>
      </c>
      <c r="F3603" s="1" t="s">
        <v>23</v>
      </c>
      <c r="G3603">
        <v>0</v>
      </c>
      <c r="H3603" t="str">
        <f>IF(Append1[[#This Row],[number_vmail_messages]]&lt;=10, "Low",
IF(Append1[[#This Row],[number_vmail_messages]]&lt;=25, "Medium", "High"))</f>
        <v>Low</v>
      </c>
      <c r="I3603">
        <v>101</v>
      </c>
      <c r="J3603">
        <v>110</v>
      </c>
      <c r="K3603">
        <v>17.170000000000002</v>
      </c>
      <c r="L3603">
        <v>240</v>
      </c>
      <c r="M3603">
        <v>70</v>
      </c>
      <c r="N3603">
        <v>20.399999999999999</v>
      </c>
      <c r="O3603">
        <v>333.5</v>
      </c>
      <c r="P3603">
        <v>105</v>
      </c>
      <c r="Q3603">
        <v>15.01</v>
      </c>
      <c r="R3603">
        <v>11.1</v>
      </c>
      <c r="S3603">
        <v>6</v>
      </c>
      <c r="T3603">
        <v>3</v>
      </c>
      <c r="U3603" t="str">
        <f>IF(Append1[[#This Row],[total_intl_charge]] &lt;= MEDIAN(Append1[total_intl_charge]), "Low", "High")</f>
        <v>High</v>
      </c>
      <c r="V3603">
        <v>0</v>
      </c>
      <c r="W3603" t="s">
        <v>23</v>
      </c>
      <c r="X3603" s="1" t="s">
        <v>24</v>
      </c>
      <c r="Y3603">
        <f>IF(Append1[[#This Row],[churn]]="yes", 1,0)</f>
        <v>0</v>
      </c>
      <c r="Z3603" t="str">
        <f>IF(Append1[[#This Row],[total_eve_charge]]&lt;=15,"Low",
IF(Append1[[#This Row],[total_eve_charge]]&lt;=19,"Medium","High"))</f>
        <v>High</v>
      </c>
      <c r="AA3603" s="1" t="str">
        <f>IF(Append1[[#This Row],[total_day_charge]]&gt;30,"Heavy User",
IF(Append1[[#This Row],[total_eve_charge]]&gt;20,"Evening User",
IF(Append1[[#This Row],[total_night_charge]]&gt;10,"Night User","Low User")))</f>
        <v>Evening User</v>
      </c>
    </row>
    <row r="3604" spans="1:27" x14ac:dyDescent="0.3">
      <c r="A3604">
        <v>2853</v>
      </c>
      <c r="B3604" s="1" t="s">
        <v>36</v>
      </c>
      <c r="C3604">
        <v>115</v>
      </c>
      <c r="D3604" s="1" t="s">
        <v>22</v>
      </c>
      <c r="E3604" s="1">
        <v>1</v>
      </c>
      <c r="F3604" s="1" t="s">
        <v>24</v>
      </c>
      <c r="G3604">
        <v>6</v>
      </c>
      <c r="H3604" t="str">
        <f>IF(Append1[[#This Row],[number_vmail_messages]]&lt;=10, "Low",
IF(Append1[[#This Row],[number_vmail_messages]]&lt;=25, "Medium", "High"))</f>
        <v>Low</v>
      </c>
      <c r="I3604">
        <v>140.1</v>
      </c>
      <c r="J3604">
        <v>125</v>
      </c>
      <c r="K3604">
        <v>23.82</v>
      </c>
      <c r="L3604">
        <v>157.9</v>
      </c>
      <c r="M3604">
        <v>100</v>
      </c>
      <c r="N3604">
        <v>13.42</v>
      </c>
      <c r="O3604">
        <v>249.4</v>
      </c>
      <c r="P3604">
        <v>96</v>
      </c>
      <c r="Q3604">
        <v>11.22</v>
      </c>
      <c r="R3604">
        <v>10.1</v>
      </c>
      <c r="S3604">
        <v>3</v>
      </c>
      <c r="T3604">
        <v>2.73</v>
      </c>
      <c r="U3604" t="str">
        <f>IF(Append1[[#This Row],[total_intl_charge]] &lt;= MEDIAN(Append1[total_intl_charge]), "Low", "High")</f>
        <v>Low</v>
      </c>
      <c r="V3604">
        <v>1</v>
      </c>
      <c r="W3604" t="s">
        <v>23</v>
      </c>
      <c r="X3604" s="1" t="s">
        <v>24</v>
      </c>
      <c r="Y3604">
        <f>IF(Append1[[#This Row],[churn]]="yes", 1,0)</f>
        <v>0</v>
      </c>
      <c r="Z3604" t="str">
        <f>IF(Append1[[#This Row],[total_eve_charge]]&lt;=15,"Low",
IF(Append1[[#This Row],[total_eve_charge]]&lt;=19,"Medium","High"))</f>
        <v>Low</v>
      </c>
      <c r="AA3604" s="1" t="str">
        <f>IF(Append1[[#This Row],[total_day_charge]]&gt;30,"Heavy User",
IF(Append1[[#This Row],[total_eve_charge]]&gt;20,"Evening User",
IF(Append1[[#This Row],[total_night_charge]]&gt;10,"Night User","Low User")))</f>
        <v>Night User</v>
      </c>
    </row>
    <row r="3605" spans="1:27" hidden="1" x14ac:dyDescent="0.3">
      <c r="A3605">
        <v>2854</v>
      </c>
      <c r="B3605" s="1" t="s">
        <v>55</v>
      </c>
      <c r="C3605">
        <v>68</v>
      </c>
      <c r="D3605" s="1" t="s">
        <v>32</v>
      </c>
      <c r="E3605" s="1">
        <v>0</v>
      </c>
      <c r="F3605" s="1" t="s">
        <v>23</v>
      </c>
      <c r="G3605">
        <v>0</v>
      </c>
      <c r="H3605" t="str">
        <f>IF(Append1[[#This Row],[number_vmail_messages]]&lt;=10, "Low",
IF(Append1[[#This Row],[number_vmail_messages]]&lt;=25, "Medium", "High"))</f>
        <v>Low</v>
      </c>
      <c r="I3605">
        <v>150.4</v>
      </c>
      <c r="J3605">
        <v>106</v>
      </c>
      <c r="K3605">
        <v>25.57</v>
      </c>
      <c r="L3605">
        <v>199</v>
      </c>
      <c r="M3605">
        <v>131</v>
      </c>
      <c r="N3605">
        <v>16.920000000000002</v>
      </c>
      <c r="O3605">
        <v>109.7</v>
      </c>
      <c r="P3605">
        <v>103</v>
      </c>
      <c r="Q3605">
        <v>4.9400000000000004</v>
      </c>
      <c r="R3605">
        <v>12.3</v>
      </c>
      <c r="S3605">
        <v>3</v>
      </c>
      <c r="T3605">
        <v>3.32</v>
      </c>
      <c r="U3605" t="str">
        <f>IF(Append1[[#This Row],[total_intl_charge]] &lt;= MEDIAN(Append1[total_intl_charge]), "Low", "High")</f>
        <v>High</v>
      </c>
      <c r="V3605">
        <v>3</v>
      </c>
      <c r="W3605" t="s">
        <v>23</v>
      </c>
      <c r="X3605" s="1" t="s">
        <v>23</v>
      </c>
      <c r="Y3605">
        <f>IF(Append1[[#This Row],[churn]]="yes", 1,0)</f>
        <v>0</v>
      </c>
      <c r="Z3605" t="str">
        <f>IF(Append1[[#This Row],[total_eve_charge]]&lt;=15,"Low",
IF(Append1[[#This Row],[total_eve_charge]]&lt;=19,"Medium","High"))</f>
        <v>Medium</v>
      </c>
      <c r="AA3605" s="1" t="str">
        <f>IF(Append1[[#This Row],[total_day_charge]]&gt;30,"Heavy User",
IF(Append1[[#This Row],[total_eve_charge]]&gt;20,"Evening User",
IF(Append1[[#This Row],[total_night_charge]]&gt;10,"Night User","Low User")))</f>
        <v>Low User</v>
      </c>
    </row>
    <row r="3606" spans="1:27" hidden="1" x14ac:dyDescent="0.3">
      <c r="A3606">
        <v>2855</v>
      </c>
      <c r="B3606" s="1" t="s">
        <v>54</v>
      </c>
      <c r="C3606">
        <v>97</v>
      </c>
      <c r="D3606" s="1" t="s">
        <v>22</v>
      </c>
      <c r="E3606" s="1">
        <v>0</v>
      </c>
      <c r="F3606" s="1" t="s">
        <v>23</v>
      </c>
      <c r="G3606">
        <v>0</v>
      </c>
      <c r="H3606" t="str">
        <f>IF(Append1[[#This Row],[number_vmail_messages]]&lt;=10, "Low",
IF(Append1[[#This Row],[number_vmail_messages]]&lt;=25, "Medium", "High"))</f>
        <v>Low</v>
      </c>
      <c r="I3606">
        <v>100.8</v>
      </c>
      <c r="J3606">
        <v>74</v>
      </c>
      <c r="K3606">
        <v>17.14</v>
      </c>
      <c r="L3606">
        <v>233.8</v>
      </c>
      <c r="M3606">
        <v>88</v>
      </c>
      <c r="N3606">
        <v>19.87</v>
      </c>
      <c r="O3606">
        <v>208.7</v>
      </c>
      <c r="P3606">
        <v>79</v>
      </c>
      <c r="Q3606">
        <v>9.39</v>
      </c>
      <c r="R3606">
        <v>12.6</v>
      </c>
      <c r="S3606">
        <v>3</v>
      </c>
      <c r="T3606">
        <v>3.4</v>
      </c>
      <c r="U3606" t="str">
        <f>IF(Append1[[#This Row],[total_intl_charge]] &lt;= MEDIAN(Append1[total_intl_charge]), "Low", "High")</f>
        <v>High</v>
      </c>
      <c r="V3606">
        <v>2</v>
      </c>
      <c r="W3606" t="s">
        <v>23</v>
      </c>
      <c r="X3606" s="1" t="s">
        <v>23</v>
      </c>
      <c r="Y3606">
        <f>IF(Append1[[#This Row],[churn]]="yes", 1,0)</f>
        <v>0</v>
      </c>
      <c r="Z3606" t="str">
        <f>IF(Append1[[#This Row],[total_eve_charge]]&lt;=15,"Low",
IF(Append1[[#This Row],[total_eve_charge]]&lt;=19,"Medium","High"))</f>
        <v>High</v>
      </c>
      <c r="AA3606" s="1" t="str">
        <f>IF(Append1[[#This Row],[total_day_charge]]&gt;30,"Heavy User",
IF(Append1[[#This Row],[total_eve_charge]]&gt;20,"Evening User",
IF(Append1[[#This Row],[total_night_charge]]&gt;10,"Night User","Low User")))</f>
        <v>Low User</v>
      </c>
    </row>
    <row r="3607" spans="1:27" hidden="1" x14ac:dyDescent="0.3">
      <c r="A3607">
        <v>2856</v>
      </c>
      <c r="B3607" s="1" t="s">
        <v>27</v>
      </c>
      <c r="C3607">
        <v>92</v>
      </c>
      <c r="D3607" s="1" t="s">
        <v>22</v>
      </c>
      <c r="E3607" s="1">
        <v>0</v>
      </c>
      <c r="F3607" s="1" t="s">
        <v>23</v>
      </c>
      <c r="G3607">
        <v>0</v>
      </c>
      <c r="H3607" t="str">
        <f>IF(Append1[[#This Row],[number_vmail_messages]]&lt;=10, "Low",
IF(Append1[[#This Row],[number_vmail_messages]]&lt;=25, "Medium", "High"))</f>
        <v>Low</v>
      </c>
      <c r="I3607">
        <v>138.1</v>
      </c>
      <c r="J3607">
        <v>131</v>
      </c>
      <c r="K3607">
        <v>23.48</v>
      </c>
      <c r="L3607">
        <v>175.7</v>
      </c>
      <c r="M3607">
        <v>128</v>
      </c>
      <c r="N3607">
        <v>14.93</v>
      </c>
      <c r="O3607">
        <v>192.7</v>
      </c>
      <c r="P3607">
        <v>119</v>
      </c>
      <c r="Q3607">
        <v>8.67</v>
      </c>
      <c r="R3607">
        <v>10</v>
      </c>
      <c r="S3607">
        <v>3</v>
      </c>
      <c r="T3607">
        <v>2.7</v>
      </c>
      <c r="U3607" t="str">
        <f>IF(Append1[[#This Row],[total_intl_charge]] &lt;= MEDIAN(Append1[total_intl_charge]), "Low", "High")</f>
        <v>Low</v>
      </c>
      <c r="V3607">
        <v>3</v>
      </c>
      <c r="W3607" t="s">
        <v>23</v>
      </c>
      <c r="X3607" s="1" t="s">
        <v>23</v>
      </c>
      <c r="Y3607">
        <f>IF(Append1[[#This Row],[churn]]="yes", 1,0)</f>
        <v>0</v>
      </c>
      <c r="Z3607" t="str">
        <f>IF(Append1[[#This Row],[total_eve_charge]]&lt;=15,"Low",
IF(Append1[[#This Row],[total_eve_charge]]&lt;=19,"Medium","High"))</f>
        <v>Low</v>
      </c>
      <c r="AA3607" s="1" t="str">
        <f>IF(Append1[[#This Row],[total_day_charge]]&gt;30,"Heavy User",
IF(Append1[[#This Row],[total_eve_charge]]&gt;20,"Evening User",
IF(Append1[[#This Row],[total_night_charge]]&gt;10,"Night User","Low User")))</f>
        <v>Low User</v>
      </c>
    </row>
    <row r="3608" spans="1:27" x14ac:dyDescent="0.3">
      <c r="A3608">
        <v>2857</v>
      </c>
      <c r="B3608" s="1" t="s">
        <v>21</v>
      </c>
      <c r="C3608">
        <v>90</v>
      </c>
      <c r="D3608" s="1" t="s">
        <v>22</v>
      </c>
      <c r="E3608" s="1">
        <v>0</v>
      </c>
      <c r="F3608" s="1" t="s">
        <v>24</v>
      </c>
      <c r="G3608">
        <v>30</v>
      </c>
      <c r="H3608" t="str">
        <f>IF(Append1[[#This Row],[number_vmail_messages]]&lt;=10, "Low",
IF(Append1[[#This Row],[number_vmail_messages]]&lt;=25, "Medium", "High"))</f>
        <v>High</v>
      </c>
      <c r="I3608">
        <v>191.3</v>
      </c>
      <c r="J3608">
        <v>104</v>
      </c>
      <c r="K3608">
        <v>32.520000000000003</v>
      </c>
      <c r="L3608">
        <v>257.10000000000002</v>
      </c>
      <c r="M3608">
        <v>109</v>
      </c>
      <c r="N3608">
        <v>21.85</v>
      </c>
      <c r="O3608">
        <v>177.7</v>
      </c>
      <c r="P3608">
        <v>89</v>
      </c>
      <c r="Q3608">
        <v>8</v>
      </c>
      <c r="R3608">
        <v>11</v>
      </c>
      <c r="S3608">
        <v>1</v>
      </c>
      <c r="T3608">
        <v>2.97</v>
      </c>
      <c r="U3608" t="str">
        <f>IF(Append1[[#This Row],[total_intl_charge]] &lt;= MEDIAN(Append1[total_intl_charge]), "Low", "High")</f>
        <v>High</v>
      </c>
      <c r="V3608">
        <v>1</v>
      </c>
      <c r="W3608" t="s">
        <v>23</v>
      </c>
      <c r="X3608" s="1" t="s">
        <v>23</v>
      </c>
      <c r="Y3608">
        <f>IF(Append1[[#This Row],[churn]]="yes", 1,0)</f>
        <v>0</v>
      </c>
      <c r="Z3608" t="str">
        <f>IF(Append1[[#This Row],[total_eve_charge]]&lt;=15,"Low",
IF(Append1[[#This Row],[total_eve_charge]]&lt;=19,"Medium","High"))</f>
        <v>High</v>
      </c>
      <c r="AA3608" s="1" t="str">
        <f>IF(Append1[[#This Row],[total_day_charge]]&gt;30,"Heavy User",
IF(Append1[[#This Row],[total_eve_charge]]&gt;20,"Evening User",
IF(Append1[[#This Row],[total_night_charge]]&gt;10,"Night User","Low User")))</f>
        <v>Heavy User</v>
      </c>
    </row>
    <row r="3609" spans="1:27" hidden="1" x14ac:dyDescent="0.3">
      <c r="A3609">
        <v>2858</v>
      </c>
      <c r="B3609" s="1" t="s">
        <v>59</v>
      </c>
      <c r="C3609">
        <v>72</v>
      </c>
      <c r="D3609" s="1" t="s">
        <v>26</v>
      </c>
      <c r="E3609" s="1">
        <v>0</v>
      </c>
      <c r="F3609" s="1" t="s">
        <v>23</v>
      </c>
      <c r="G3609">
        <v>0</v>
      </c>
      <c r="H3609" t="str">
        <f>IF(Append1[[#This Row],[number_vmail_messages]]&lt;=10, "Low",
IF(Append1[[#This Row],[number_vmail_messages]]&lt;=25, "Medium", "High"))</f>
        <v>Low</v>
      </c>
      <c r="I3609">
        <v>168.3</v>
      </c>
      <c r="J3609">
        <v>76</v>
      </c>
      <c r="K3609">
        <v>28.61</v>
      </c>
      <c r="L3609">
        <v>212.4</v>
      </c>
      <c r="M3609">
        <v>126</v>
      </c>
      <c r="N3609">
        <v>18.05</v>
      </c>
      <c r="O3609">
        <v>200.2</v>
      </c>
      <c r="P3609">
        <v>132</v>
      </c>
      <c r="Q3609">
        <v>9.01</v>
      </c>
      <c r="R3609">
        <v>12</v>
      </c>
      <c r="S3609">
        <v>3</v>
      </c>
      <c r="T3609">
        <v>3.24</v>
      </c>
      <c r="U3609" t="str">
        <f>IF(Append1[[#This Row],[total_intl_charge]] &lt;= MEDIAN(Append1[total_intl_charge]), "Low", "High")</f>
        <v>High</v>
      </c>
      <c r="V3609">
        <v>2</v>
      </c>
      <c r="W3609" t="s">
        <v>23</v>
      </c>
      <c r="X3609" s="1" t="s">
        <v>23</v>
      </c>
      <c r="Y3609">
        <f>IF(Append1[[#This Row],[churn]]="yes", 1,0)</f>
        <v>0</v>
      </c>
      <c r="Z3609" t="str">
        <f>IF(Append1[[#This Row],[total_eve_charge]]&lt;=15,"Low",
IF(Append1[[#This Row],[total_eve_charge]]&lt;=19,"Medium","High"))</f>
        <v>Medium</v>
      </c>
      <c r="AA3609" s="1" t="str">
        <f>IF(Append1[[#This Row],[total_day_charge]]&gt;30,"Heavy User",
IF(Append1[[#This Row],[total_eve_charge]]&gt;20,"Evening User",
IF(Append1[[#This Row],[total_night_charge]]&gt;10,"Night User","Low User")))</f>
        <v>Low User</v>
      </c>
    </row>
    <row r="3610" spans="1:27" hidden="1" x14ac:dyDescent="0.3">
      <c r="A3610">
        <v>2859</v>
      </c>
      <c r="B3610" s="1" t="s">
        <v>66</v>
      </c>
      <c r="C3610">
        <v>73</v>
      </c>
      <c r="D3610" s="1" t="s">
        <v>22</v>
      </c>
      <c r="E3610" s="1">
        <v>0</v>
      </c>
      <c r="F3610" s="1" t="s">
        <v>23</v>
      </c>
      <c r="G3610">
        <v>0</v>
      </c>
      <c r="H3610" t="str">
        <f>IF(Append1[[#This Row],[number_vmail_messages]]&lt;=10, "Low",
IF(Append1[[#This Row],[number_vmail_messages]]&lt;=25, "Medium", "High"))</f>
        <v>Low</v>
      </c>
      <c r="I3610">
        <v>137.6</v>
      </c>
      <c r="J3610">
        <v>113</v>
      </c>
      <c r="K3610">
        <v>23.39</v>
      </c>
      <c r="L3610">
        <v>179.7</v>
      </c>
      <c r="M3610">
        <v>75</v>
      </c>
      <c r="N3610">
        <v>15.27</v>
      </c>
      <c r="O3610">
        <v>172.8</v>
      </c>
      <c r="P3610">
        <v>71</v>
      </c>
      <c r="Q3610">
        <v>7.78</v>
      </c>
      <c r="R3610">
        <v>10.7</v>
      </c>
      <c r="S3610">
        <v>2</v>
      </c>
      <c r="T3610">
        <v>2.89</v>
      </c>
      <c r="U3610" t="str">
        <f>IF(Append1[[#This Row],[total_intl_charge]] &lt;= MEDIAN(Append1[total_intl_charge]), "Low", "High")</f>
        <v>High</v>
      </c>
      <c r="V3610">
        <v>1</v>
      </c>
      <c r="W3610" t="s">
        <v>24</v>
      </c>
      <c r="X3610" s="1" t="s">
        <v>23</v>
      </c>
      <c r="Y3610">
        <f>IF(Append1[[#This Row],[churn]]="yes", 1,0)</f>
        <v>1</v>
      </c>
      <c r="Z3610" t="str">
        <f>IF(Append1[[#This Row],[total_eve_charge]]&lt;=15,"Low",
IF(Append1[[#This Row],[total_eve_charge]]&lt;=19,"Medium","High"))</f>
        <v>Medium</v>
      </c>
      <c r="AA3610" s="1" t="str">
        <f>IF(Append1[[#This Row],[total_day_charge]]&gt;30,"Heavy User",
IF(Append1[[#This Row],[total_eve_charge]]&gt;20,"Evening User",
IF(Append1[[#This Row],[total_night_charge]]&gt;10,"Night User","Low User")))</f>
        <v>Low User</v>
      </c>
    </row>
    <row r="3611" spans="1:27" hidden="1" x14ac:dyDescent="0.3">
      <c r="A3611">
        <v>2860</v>
      </c>
      <c r="B3611" s="1" t="s">
        <v>67</v>
      </c>
      <c r="C3611">
        <v>54</v>
      </c>
      <c r="D3611" s="1" t="s">
        <v>22</v>
      </c>
      <c r="E3611" s="1">
        <v>0</v>
      </c>
      <c r="F3611" s="1" t="s">
        <v>23</v>
      </c>
      <c r="G3611">
        <v>0</v>
      </c>
      <c r="H3611" t="str">
        <f>IF(Append1[[#This Row],[number_vmail_messages]]&lt;=10, "Low",
IF(Append1[[#This Row],[number_vmail_messages]]&lt;=25, "Medium", "High"))</f>
        <v>Low</v>
      </c>
      <c r="I3611">
        <v>255.4</v>
      </c>
      <c r="J3611">
        <v>122</v>
      </c>
      <c r="K3611">
        <v>43.42</v>
      </c>
      <c r="L3611">
        <v>22.3</v>
      </c>
      <c r="M3611">
        <v>87</v>
      </c>
      <c r="N3611">
        <v>1.9</v>
      </c>
      <c r="O3611">
        <v>152.6</v>
      </c>
      <c r="P3611">
        <v>72</v>
      </c>
      <c r="Q3611">
        <v>6.87</v>
      </c>
      <c r="R3611">
        <v>11.1</v>
      </c>
      <c r="S3611">
        <v>6</v>
      </c>
      <c r="T3611">
        <v>3</v>
      </c>
      <c r="U3611" t="str">
        <f>IF(Append1[[#This Row],[total_intl_charge]] &lt;= MEDIAN(Append1[total_intl_charge]), "Low", "High")</f>
        <v>High</v>
      </c>
      <c r="V3611">
        <v>0</v>
      </c>
      <c r="W3611" t="s">
        <v>23</v>
      </c>
      <c r="X3611" s="1" t="s">
        <v>23</v>
      </c>
      <c r="Y3611">
        <f>IF(Append1[[#This Row],[churn]]="yes", 1,0)</f>
        <v>0</v>
      </c>
      <c r="Z3611" t="str">
        <f>IF(Append1[[#This Row],[total_eve_charge]]&lt;=15,"Low",
IF(Append1[[#This Row],[total_eve_charge]]&lt;=19,"Medium","High"))</f>
        <v>Low</v>
      </c>
      <c r="AA3611" s="1" t="str">
        <f>IF(Append1[[#This Row],[total_day_charge]]&gt;30,"Heavy User",
IF(Append1[[#This Row],[total_eve_charge]]&gt;20,"Evening User",
IF(Append1[[#This Row],[total_night_charge]]&gt;10,"Night User","Low User")))</f>
        <v>Heavy User</v>
      </c>
    </row>
    <row r="3612" spans="1:27" hidden="1" x14ac:dyDescent="0.3">
      <c r="A3612">
        <v>2861</v>
      </c>
      <c r="B3612" s="1" t="s">
        <v>29</v>
      </c>
      <c r="C3612">
        <v>161</v>
      </c>
      <c r="D3612" s="1" t="s">
        <v>22</v>
      </c>
      <c r="E3612" s="1">
        <v>0</v>
      </c>
      <c r="F3612" s="1" t="s">
        <v>23</v>
      </c>
      <c r="G3612">
        <v>0</v>
      </c>
      <c r="H3612" t="str">
        <f>IF(Append1[[#This Row],[number_vmail_messages]]&lt;=10, "Low",
IF(Append1[[#This Row],[number_vmail_messages]]&lt;=25, "Medium", "High"))</f>
        <v>Low</v>
      </c>
      <c r="I3612">
        <v>166.2</v>
      </c>
      <c r="J3612">
        <v>125</v>
      </c>
      <c r="K3612">
        <v>28.25</v>
      </c>
      <c r="L3612">
        <v>279.39999999999998</v>
      </c>
      <c r="M3612">
        <v>78</v>
      </c>
      <c r="N3612">
        <v>23.75</v>
      </c>
      <c r="O3612">
        <v>181</v>
      </c>
      <c r="P3612">
        <v>85</v>
      </c>
      <c r="Q3612">
        <v>8.15</v>
      </c>
      <c r="R3612">
        <v>13.4</v>
      </c>
      <c r="S3612">
        <v>6</v>
      </c>
      <c r="T3612">
        <v>3.62</v>
      </c>
      <c r="U3612" t="str">
        <f>IF(Append1[[#This Row],[total_intl_charge]] &lt;= MEDIAN(Append1[total_intl_charge]), "Low", "High")</f>
        <v>High</v>
      </c>
      <c r="V3612">
        <v>1</v>
      </c>
      <c r="W3612" t="s">
        <v>23</v>
      </c>
      <c r="X3612" s="1" t="s">
        <v>23</v>
      </c>
      <c r="Y3612">
        <f>IF(Append1[[#This Row],[churn]]="yes", 1,0)</f>
        <v>0</v>
      </c>
      <c r="Z3612" t="str">
        <f>IF(Append1[[#This Row],[total_eve_charge]]&lt;=15,"Low",
IF(Append1[[#This Row],[total_eve_charge]]&lt;=19,"Medium","High"))</f>
        <v>High</v>
      </c>
      <c r="AA3612" s="1" t="str">
        <f>IF(Append1[[#This Row],[total_day_charge]]&gt;30,"Heavy User",
IF(Append1[[#This Row],[total_eve_charge]]&gt;20,"Evening User",
IF(Append1[[#This Row],[total_night_charge]]&gt;10,"Night User","Low User")))</f>
        <v>Evening User</v>
      </c>
    </row>
    <row r="3613" spans="1:27" hidden="1" x14ac:dyDescent="0.3">
      <c r="A3613">
        <v>2862</v>
      </c>
      <c r="B3613" s="1" t="s">
        <v>66</v>
      </c>
      <c r="C3613">
        <v>125</v>
      </c>
      <c r="D3613" s="1" t="s">
        <v>26</v>
      </c>
      <c r="E3613" s="1">
        <v>1</v>
      </c>
      <c r="F3613" s="1" t="s">
        <v>23</v>
      </c>
      <c r="G3613">
        <v>0</v>
      </c>
      <c r="H3613" t="str">
        <f>IF(Append1[[#This Row],[number_vmail_messages]]&lt;=10, "Low",
IF(Append1[[#This Row],[number_vmail_messages]]&lt;=25, "Medium", "High"))</f>
        <v>Low</v>
      </c>
      <c r="I3613">
        <v>158.69999999999999</v>
      </c>
      <c r="J3613">
        <v>112</v>
      </c>
      <c r="K3613">
        <v>26.98</v>
      </c>
      <c r="L3613">
        <v>155.69999999999999</v>
      </c>
      <c r="M3613">
        <v>126</v>
      </c>
      <c r="N3613">
        <v>13.23</v>
      </c>
      <c r="O3613">
        <v>246</v>
      </c>
      <c r="P3613">
        <v>110</v>
      </c>
      <c r="Q3613">
        <v>11.07</v>
      </c>
      <c r="R3613">
        <v>8.3000000000000007</v>
      </c>
      <c r="S3613">
        <v>1</v>
      </c>
      <c r="T3613">
        <v>2.2400000000000002</v>
      </c>
      <c r="U3613" t="str">
        <f>IF(Append1[[#This Row],[total_intl_charge]] &lt;= MEDIAN(Append1[total_intl_charge]), "Low", "High")</f>
        <v>Low</v>
      </c>
      <c r="V3613">
        <v>2</v>
      </c>
      <c r="W3613" t="s">
        <v>24</v>
      </c>
      <c r="X3613" s="1" t="s">
        <v>24</v>
      </c>
      <c r="Y3613">
        <f>IF(Append1[[#This Row],[churn]]="yes", 1,0)</f>
        <v>1</v>
      </c>
      <c r="Z3613" t="str">
        <f>IF(Append1[[#This Row],[total_eve_charge]]&lt;=15,"Low",
IF(Append1[[#This Row],[total_eve_charge]]&lt;=19,"Medium","High"))</f>
        <v>Low</v>
      </c>
      <c r="AA3613" s="1" t="str">
        <f>IF(Append1[[#This Row],[total_day_charge]]&gt;30,"Heavy User",
IF(Append1[[#This Row],[total_eve_charge]]&gt;20,"Evening User",
IF(Append1[[#This Row],[total_night_charge]]&gt;10,"Night User","Low User")))</f>
        <v>Night User</v>
      </c>
    </row>
    <row r="3614" spans="1:27" hidden="1" x14ac:dyDescent="0.3">
      <c r="A3614">
        <v>2863</v>
      </c>
      <c r="B3614" s="1" t="s">
        <v>64</v>
      </c>
      <c r="C3614">
        <v>194</v>
      </c>
      <c r="D3614" s="1" t="s">
        <v>22</v>
      </c>
      <c r="E3614" s="1">
        <v>0</v>
      </c>
      <c r="F3614" s="1" t="s">
        <v>23</v>
      </c>
      <c r="G3614">
        <v>0</v>
      </c>
      <c r="H3614" t="str">
        <f>IF(Append1[[#This Row],[number_vmail_messages]]&lt;=10, "Low",
IF(Append1[[#This Row],[number_vmail_messages]]&lt;=25, "Medium", "High"))</f>
        <v>Low</v>
      </c>
      <c r="I3614">
        <v>258.3</v>
      </c>
      <c r="J3614">
        <v>76</v>
      </c>
      <c r="K3614">
        <v>43.91</v>
      </c>
      <c r="L3614">
        <v>306</v>
      </c>
      <c r="M3614">
        <v>88</v>
      </c>
      <c r="N3614">
        <v>26.01</v>
      </c>
      <c r="O3614">
        <v>241.8</v>
      </c>
      <c r="P3614">
        <v>106</v>
      </c>
      <c r="Q3614">
        <v>10.88</v>
      </c>
      <c r="R3614">
        <v>13.6</v>
      </c>
      <c r="S3614">
        <v>4</v>
      </c>
      <c r="T3614">
        <v>3.67</v>
      </c>
      <c r="U3614" t="str">
        <f>IF(Append1[[#This Row],[total_intl_charge]] &lt;= MEDIAN(Append1[total_intl_charge]), "Low", "High")</f>
        <v>High</v>
      </c>
      <c r="V3614">
        <v>1</v>
      </c>
      <c r="W3614" t="s">
        <v>24</v>
      </c>
      <c r="X3614" s="1" t="s">
        <v>23</v>
      </c>
      <c r="Y3614">
        <f>IF(Append1[[#This Row],[churn]]="yes", 1,0)</f>
        <v>1</v>
      </c>
      <c r="Z3614" t="str">
        <f>IF(Append1[[#This Row],[total_eve_charge]]&lt;=15,"Low",
IF(Append1[[#This Row],[total_eve_charge]]&lt;=19,"Medium","High"))</f>
        <v>High</v>
      </c>
      <c r="AA3614" s="1" t="str">
        <f>IF(Append1[[#This Row],[total_day_charge]]&gt;30,"Heavy User",
IF(Append1[[#This Row],[total_eve_charge]]&gt;20,"Evening User",
IF(Append1[[#This Row],[total_night_charge]]&gt;10,"Night User","Low User")))</f>
        <v>Heavy User</v>
      </c>
    </row>
    <row r="3615" spans="1:27" x14ac:dyDescent="0.3">
      <c r="A3615">
        <v>2864</v>
      </c>
      <c r="B3615" s="1" t="s">
        <v>63</v>
      </c>
      <c r="C3615">
        <v>69</v>
      </c>
      <c r="D3615" s="1" t="s">
        <v>26</v>
      </c>
      <c r="E3615" s="1">
        <v>0</v>
      </c>
      <c r="F3615" s="1" t="s">
        <v>24</v>
      </c>
      <c r="G3615">
        <v>40</v>
      </c>
      <c r="H3615" t="str">
        <f>IF(Append1[[#This Row],[number_vmail_messages]]&lt;=10, "Low",
IF(Append1[[#This Row],[number_vmail_messages]]&lt;=25, "Medium", "High"))</f>
        <v>High</v>
      </c>
      <c r="I3615">
        <v>77</v>
      </c>
      <c r="J3615">
        <v>106</v>
      </c>
      <c r="K3615">
        <v>13.09</v>
      </c>
      <c r="L3615">
        <v>161.69999999999999</v>
      </c>
      <c r="M3615">
        <v>94</v>
      </c>
      <c r="N3615">
        <v>13.74</v>
      </c>
      <c r="O3615">
        <v>188.6</v>
      </c>
      <c r="P3615">
        <v>82</v>
      </c>
      <c r="Q3615">
        <v>8.49</v>
      </c>
      <c r="R3615">
        <v>12.5</v>
      </c>
      <c r="S3615">
        <v>6</v>
      </c>
      <c r="T3615">
        <v>3.38</v>
      </c>
      <c r="U3615" t="str">
        <f>IF(Append1[[#This Row],[total_intl_charge]] &lt;= MEDIAN(Append1[total_intl_charge]), "Low", "High")</f>
        <v>High</v>
      </c>
      <c r="V3615">
        <v>1</v>
      </c>
      <c r="W3615" t="s">
        <v>23</v>
      </c>
      <c r="X3615" s="1" t="s">
        <v>23</v>
      </c>
      <c r="Y3615">
        <f>IF(Append1[[#This Row],[churn]]="yes", 1,0)</f>
        <v>0</v>
      </c>
      <c r="Z3615" t="str">
        <f>IF(Append1[[#This Row],[total_eve_charge]]&lt;=15,"Low",
IF(Append1[[#This Row],[total_eve_charge]]&lt;=19,"Medium","High"))</f>
        <v>Low</v>
      </c>
      <c r="AA3615" s="1" t="str">
        <f>IF(Append1[[#This Row],[total_day_charge]]&gt;30,"Heavy User",
IF(Append1[[#This Row],[total_eve_charge]]&gt;20,"Evening User",
IF(Append1[[#This Row],[total_night_charge]]&gt;10,"Night User","Low User")))</f>
        <v>Low User</v>
      </c>
    </row>
    <row r="3616" spans="1:27" x14ac:dyDescent="0.3">
      <c r="A3616">
        <v>2865</v>
      </c>
      <c r="B3616" s="1" t="s">
        <v>37</v>
      </c>
      <c r="C3616">
        <v>141</v>
      </c>
      <c r="D3616" s="1" t="s">
        <v>22</v>
      </c>
      <c r="E3616" s="1">
        <v>0</v>
      </c>
      <c r="F3616" s="1" t="s">
        <v>24</v>
      </c>
      <c r="G3616">
        <v>33</v>
      </c>
      <c r="H3616" t="str">
        <f>IF(Append1[[#This Row],[number_vmail_messages]]&lt;=10, "Low",
IF(Append1[[#This Row],[number_vmail_messages]]&lt;=25, "Medium", "High"))</f>
        <v>High</v>
      </c>
      <c r="I3616">
        <v>168.4</v>
      </c>
      <c r="J3616">
        <v>127</v>
      </c>
      <c r="K3616">
        <v>28.63</v>
      </c>
      <c r="L3616">
        <v>185.1</v>
      </c>
      <c r="M3616">
        <v>106</v>
      </c>
      <c r="N3616">
        <v>15.73</v>
      </c>
      <c r="O3616">
        <v>220</v>
      </c>
      <c r="P3616">
        <v>78</v>
      </c>
      <c r="Q3616">
        <v>9.9</v>
      </c>
      <c r="R3616">
        <v>11</v>
      </c>
      <c r="S3616">
        <v>4</v>
      </c>
      <c r="T3616">
        <v>2.97</v>
      </c>
      <c r="U3616" t="str">
        <f>IF(Append1[[#This Row],[total_intl_charge]] &lt;= MEDIAN(Append1[total_intl_charge]), "Low", "High")</f>
        <v>High</v>
      </c>
      <c r="V3616">
        <v>2</v>
      </c>
      <c r="W3616" t="s">
        <v>23</v>
      </c>
      <c r="X3616" s="1" t="s">
        <v>23</v>
      </c>
      <c r="Y3616">
        <f>IF(Append1[[#This Row],[churn]]="yes", 1,0)</f>
        <v>0</v>
      </c>
      <c r="Z3616" t="str">
        <f>IF(Append1[[#This Row],[total_eve_charge]]&lt;=15,"Low",
IF(Append1[[#This Row],[total_eve_charge]]&lt;=19,"Medium","High"))</f>
        <v>Medium</v>
      </c>
      <c r="AA3616" s="1" t="str">
        <f>IF(Append1[[#This Row],[total_day_charge]]&gt;30,"Heavy User",
IF(Append1[[#This Row],[total_eve_charge]]&gt;20,"Evening User",
IF(Append1[[#This Row],[total_night_charge]]&gt;10,"Night User","Low User")))</f>
        <v>Low User</v>
      </c>
    </row>
    <row r="3617" spans="1:27" hidden="1" x14ac:dyDescent="0.3">
      <c r="A3617">
        <v>2866</v>
      </c>
      <c r="B3617" s="1" t="s">
        <v>62</v>
      </c>
      <c r="C3617">
        <v>98</v>
      </c>
      <c r="D3617" s="1" t="s">
        <v>22</v>
      </c>
      <c r="E3617" s="1">
        <v>0</v>
      </c>
      <c r="F3617" s="1" t="s">
        <v>23</v>
      </c>
      <c r="G3617">
        <v>0</v>
      </c>
      <c r="H3617" t="str">
        <f>IF(Append1[[#This Row],[number_vmail_messages]]&lt;=10, "Low",
IF(Append1[[#This Row],[number_vmail_messages]]&lt;=25, "Medium", "High"))</f>
        <v>Low</v>
      </c>
      <c r="I3617">
        <v>307.2</v>
      </c>
      <c r="J3617">
        <v>65</v>
      </c>
      <c r="K3617">
        <v>52.22</v>
      </c>
      <c r="L3617">
        <v>138.6</v>
      </c>
      <c r="M3617">
        <v>97</v>
      </c>
      <c r="N3617">
        <v>11.78</v>
      </c>
      <c r="O3617">
        <v>381.6</v>
      </c>
      <c r="P3617">
        <v>99</v>
      </c>
      <c r="Q3617">
        <v>17.170000000000002</v>
      </c>
      <c r="R3617">
        <v>10.199999999999999</v>
      </c>
      <c r="S3617">
        <v>4</v>
      </c>
      <c r="T3617">
        <v>2.75</v>
      </c>
      <c r="U3617" t="str">
        <f>IF(Append1[[#This Row],[total_intl_charge]] &lt;= MEDIAN(Append1[total_intl_charge]), "Low", "High")</f>
        <v>Low</v>
      </c>
      <c r="V3617">
        <v>2</v>
      </c>
      <c r="W3617" t="s">
        <v>24</v>
      </c>
      <c r="X3617" s="1" t="s">
        <v>23</v>
      </c>
      <c r="Y3617">
        <f>IF(Append1[[#This Row],[churn]]="yes", 1,0)</f>
        <v>1</v>
      </c>
      <c r="Z3617" t="str">
        <f>IF(Append1[[#This Row],[total_eve_charge]]&lt;=15,"Low",
IF(Append1[[#This Row],[total_eve_charge]]&lt;=19,"Medium","High"))</f>
        <v>Low</v>
      </c>
      <c r="AA3617" s="1" t="str">
        <f>IF(Append1[[#This Row],[total_day_charge]]&gt;30,"Heavy User",
IF(Append1[[#This Row],[total_eve_charge]]&gt;20,"Evening User",
IF(Append1[[#This Row],[total_night_charge]]&gt;10,"Night User","Low User")))</f>
        <v>Heavy User</v>
      </c>
    </row>
    <row r="3618" spans="1:27" hidden="1" x14ac:dyDescent="0.3">
      <c r="A3618">
        <v>2867</v>
      </c>
      <c r="B3618" s="1" t="s">
        <v>67</v>
      </c>
      <c r="C3618">
        <v>110</v>
      </c>
      <c r="D3618" s="1" t="s">
        <v>26</v>
      </c>
      <c r="E3618" s="1">
        <v>0</v>
      </c>
      <c r="F3618" s="1" t="s">
        <v>23</v>
      </c>
      <c r="G3618">
        <v>0</v>
      </c>
      <c r="H3618" t="str">
        <f>IF(Append1[[#This Row],[number_vmail_messages]]&lt;=10, "Low",
IF(Append1[[#This Row],[number_vmail_messages]]&lt;=25, "Medium", "High"))</f>
        <v>Low</v>
      </c>
      <c r="I3618">
        <v>175.6</v>
      </c>
      <c r="J3618">
        <v>91</v>
      </c>
      <c r="K3618">
        <v>29.85</v>
      </c>
      <c r="L3618">
        <v>236.5</v>
      </c>
      <c r="M3618">
        <v>127</v>
      </c>
      <c r="N3618">
        <v>20.100000000000001</v>
      </c>
      <c r="O3618">
        <v>194.9</v>
      </c>
      <c r="P3618">
        <v>114</v>
      </c>
      <c r="Q3618">
        <v>8.77</v>
      </c>
      <c r="R3618">
        <v>9.5</v>
      </c>
      <c r="S3618">
        <v>8</v>
      </c>
      <c r="T3618">
        <v>2.57</v>
      </c>
      <c r="U3618" t="str">
        <f>IF(Append1[[#This Row],[total_intl_charge]] &lt;= MEDIAN(Append1[total_intl_charge]), "Low", "High")</f>
        <v>Low</v>
      </c>
      <c r="V3618">
        <v>0</v>
      </c>
      <c r="W3618" t="s">
        <v>23</v>
      </c>
      <c r="X3618" s="1" t="s">
        <v>23</v>
      </c>
      <c r="Y3618">
        <f>IF(Append1[[#This Row],[churn]]="yes", 1,0)</f>
        <v>0</v>
      </c>
      <c r="Z3618" t="str">
        <f>IF(Append1[[#This Row],[total_eve_charge]]&lt;=15,"Low",
IF(Append1[[#This Row],[total_eve_charge]]&lt;=19,"Medium","High"))</f>
        <v>High</v>
      </c>
      <c r="AA3618" s="1" t="str">
        <f>IF(Append1[[#This Row],[total_day_charge]]&gt;30,"Heavy User",
IF(Append1[[#This Row],[total_eve_charge]]&gt;20,"Evening User",
IF(Append1[[#This Row],[total_night_charge]]&gt;10,"Night User","Low User")))</f>
        <v>Evening User</v>
      </c>
    </row>
    <row r="3619" spans="1:27" hidden="1" x14ac:dyDescent="0.3">
      <c r="A3619">
        <v>2868</v>
      </c>
      <c r="B3619" s="1" t="s">
        <v>65</v>
      </c>
      <c r="C3619">
        <v>70</v>
      </c>
      <c r="D3619" s="1" t="s">
        <v>22</v>
      </c>
      <c r="E3619" s="1">
        <v>0</v>
      </c>
      <c r="F3619" s="1" t="s">
        <v>23</v>
      </c>
      <c r="G3619">
        <v>0</v>
      </c>
      <c r="H3619" t="str">
        <f>IF(Append1[[#This Row],[number_vmail_messages]]&lt;=10, "Low",
IF(Append1[[#This Row],[number_vmail_messages]]&lt;=25, "Medium", "High"))</f>
        <v>Low</v>
      </c>
      <c r="I3619">
        <v>169.1</v>
      </c>
      <c r="J3619">
        <v>48</v>
      </c>
      <c r="K3619">
        <v>28.75</v>
      </c>
      <c r="L3619">
        <v>219.8</v>
      </c>
      <c r="M3619">
        <v>62</v>
      </c>
      <c r="N3619">
        <v>18.68</v>
      </c>
      <c r="O3619">
        <v>193.5</v>
      </c>
      <c r="P3619">
        <v>105</v>
      </c>
      <c r="Q3619">
        <v>8.7100000000000009</v>
      </c>
      <c r="R3619">
        <v>10.7</v>
      </c>
      <c r="S3619">
        <v>8</v>
      </c>
      <c r="T3619">
        <v>2.89</v>
      </c>
      <c r="U3619" t="str">
        <f>IF(Append1[[#This Row],[total_intl_charge]] &lt;= MEDIAN(Append1[total_intl_charge]), "Low", "High")</f>
        <v>High</v>
      </c>
      <c r="V3619">
        <v>3</v>
      </c>
      <c r="W3619" t="s">
        <v>23</v>
      </c>
      <c r="X3619" s="1" t="s">
        <v>23</v>
      </c>
      <c r="Y3619">
        <f>IF(Append1[[#This Row],[churn]]="yes", 1,0)</f>
        <v>0</v>
      </c>
      <c r="Z3619" t="str">
        <f>IF(Append1[[#This Row],[total_eve_charge]]&lt;=15,"Low",
IF(Append1[[#This Row],[total_eve_charge]]&lt;=19,"Medium","High"))</f>
        <v>Medium</v>
      </c>
      <c r="AA3619" s="1" t="str">
        <f>IF(Append1[[#This Row],[total_day_charge]]&gt;30,"Heavy User",
IF(Append1[[#This Row],[total_eve_charge]]&gt;20,"Evening User",
IF(Append1[[#This Row],[total_night_charge]]&gt;10,"Night User","Low User")))</f>
        <v>Low User</v>
      </c>
    </row>
    <row r="3620" spans="1:27" hidden="1" x14ac:dyDescent="0.3">
      <c r="A3620">
        <v>2869</v>
      </c>
      <c r="B3620" s="1" t="s">
        <v>58</v>
      </c>
      <c r="C3620">
        <v>72</v>
      </c>
      <c r="D3620" s="1" t="s">
        <v>22</v>
      </c>
      <c r="E3620" s="1">
        <v>0</v>
      </c>
      <c r="F3620" s="1" t="s">
        <v>23</v>
      </c>
      <c r="G3620">
        <v>0</v>
      </c>
      <c r="H3620" t="str">
        <f>IF(Append1[[#This Row],[number_vmail_messages]]&lt;=10, "Low",
IF(Append1[[#This Row],[number_vmail_messages]]&lt;=25, "Medium", "High"))</f>
        <v>Low</v>
      </c>
      <c r="I3620">
        <v>190.7</v>
      </c>
      <c r="J3620">
        <v>111</v>
      </c>
      <c r="K3620">
        <v>32.42</v>
      </c>
      <c r="L3620">
        <v>241.6</v>
      </c>
      <c r="M3620">
        <v>103</v>
      </c>
      <c r="N3620">
        <v>20.54</v>
      </c>
      <c r="O3620">
        <v>278.10000000000002</v>
      </c>
      <c r="P3620">
        <v>95</v>
      </c>
      <c r="Q3620">
        <v>12.51</v>
      </c>
      <c r="R3620">
        <v>4.4000000000000004</v>
      </c>
      <c r="S3620">
        <v>3</v>
      </c>
      <c r="T3620">
        <v>1.19</v>
      </c>
      <c r="U3620" t="str">
        <f>IF(Append1[[#This Row],[total_intl_charge]] &lt;= MEDIAN(Append1[total_intl_charge]), "Low", "High")</f>
        <v>Low</v>
      </c>
      <c r="V3620">
        <v>1</v>
      </c>
      <c r="W3620" t="s">
        <v>23</v>
      </c>
      <c r="X3620" s="1" t="s">
        <v>23</v>
      </c>
      <c r="Y3620">
        <f>IF(Append1[[#This Row],[churn]]="yes", 1,0)</f>
        <v>0</v>
      </c>
      <c r="Z3620" t="str">
        <f>IF(Append1[[#This Row],[total_eve_charge]]&lt;=15,"Low",
IF(Append1[[#This Row],[total_eve_charge]]&lt;=19,"Medium","High"))</f>
        <v>High</v>
      </c>
      <c r="AA3620" s="1" t="str">
        <f>IF(Append1[[#This Row],[total_day_charge]]&gt;30,"Heavy User",
IF(Append1[[#This Row],[total_eve_charge]]&gt;20,"Evening User",
IF(Append1[[#This Row],[total_night_charge]]&gt;10,"Night User","Low User")))</f>
        <v>Heavy User</v>
      </c>
    </row>
    <row r="3621" spans="1:27" hidden="1" x14ac:dyDescent="0.3">
      <c r="A3621">
        <v>2870</v>
      </c>
      <c r="B3621" s="1" t="s">
        <v>71</v>
      </c>
      <c r="C3621">
        <v>66</v>
      </c>
      <c r="D3621" s="1" t="s">
        <v>22</v>
      </c>
      <c r="E3621" s="1">
        <v>0</v>
      </c>
      <c r="F3621" s="1" t="s">
        <v>23</v>
      </c>
      <c r="G3621">
        <v>0</v>
      </c>
      <c r="H3621" t="str">
        <f>IF(Append1[[#This Row],[number_vmail_messages]]&lt;=10, "Low",
IF(Append1[[#This Row],[number_vmail_messages]]&lt;=25, "Medium", "High"))</f>
        <v>Low</v>
      </c>
      <c r="I3621">
        <v>239.6</v>
      </c>
      <c r="J3621">
        <v>120</v>
      </c>
      <c r="K3621">
        <v>40.729999999999997</v>
      </c>
      <c r="L3621">
        <v>230.3</v>
      </c>
      <c r="M3621">
        <v>110</v>
      </c>
      <c r="N3621">
        <v>19.579999999999998</v>
      </c>
      <c r="O3621">
        <v>153</v>
      </c>
      <c r="P3621">
        <v>82</v>
      </c>
      <c r="Q3621">
        <v>6.89</v>
      </c>
      <c r="R3621">
        <v>8.6</v>
      </c>
      <c r="S3621">
        <v>3</v>
      </c>
      <c r="T3621">
        <v>2.3199999999999998</v>
      </c>
      <c r="U3621" t="str">
        <f>IF(Append1[[#This Row],[total_intl_charge]] &lt;= MEDIAN(Append1[total_intl_charge]), "Low", "High")</f>
        <v>Low</v>
      </c>
      <c r="V3621">
        <v>1</v>
      </c>
      <c r="W3621" t="s">
        <v>23</v>
      </c>
      <c r="X3621" s="1" t="s">
        <v>23</v>
      </c>
      <c r="Y3621">
        <f>IF(Append1[[#This Row],[churn]]="yes", 1,0)</f>
        <v>0</v>
      </c>
      <c r="Z3621" t="str">
        <f>IF(Append1[[#This Row],[total_eve_charge]]&lt;=15,"Low",
IF(Append1[[#This Row],[total_eve_charge]]&lt;=19,"Medium","High"))</f>
        <v>High</v>
      </c>
      <c r="AA3621" s="1" t="str">
        <f>IF(Append1[[#This Row],[total_day_charge]]&gt;30,"Heavy User",
IF(Append1[[#This Row],[total_eve_charge]]&gt;20,"Evening User",
IF(Append1[[#This Row],[total_night_charge]]&gt;10,"Night User","Low User")))</f>
        <v>Heavy User</v>
      </c>
    </row>
    <row r="3622" spans="1:27" hidden="1" x14ac:dyDescent="0.3">
      <c r="A3622">
        <v>2871</v>
      </c>
      <c r="B3622" s="1" t="s">
        <v>38</v>
      </c>
      <c r="C3622">
        <v>79</v>
      </c>
      <c r="D3622" s="1" t="s">
        <v>26</v>
      </c>
      <c r="E3622" s="1">
        <v>0</v>
      </c>
      <c r="F3622" s="1" t="s">
        <v>23</v>
      </c>
      <c r="G3622">
        <v>0</v>
      </c>
      <c r="H3622" t="str">
        <f>IF(Append1[[#This Row],[number_vmail_messages]]&lt;=10, "Low",
IF(Append1[[#This Row],[number_vmail_messages]]&lt;=25, "Medium", "High"))</f>
        <v>Low</v>
      </c>
      <c r="I3622">
        <v>121.3</v>
      </c>
      <c r="J3622">
        <v>112</v>
      </c>
      <c r="K3622">
        <v>20.62</v>
      </c>
      <c r="L3622">
        <v>282.8</v>
      </c>
      <c r="M3622">
        <v>107</v>
      </c>
      <c r="N3622">
        <v>24.04</v>
      </c>
      <c r="O3622">
        <v>123.1</v>
      </c>
      <c r="P3622">
        <v>83</v>
      </c>
      <c r="Q3622">
        <v>5.54</v>
      </c>
      <c r="R3622">
        <v>7.4</v>
      </c>
      <c r="S3622">
        <v>4</v>
      </c>
      <c r="T3622">
        <v>2</v>
      </c>
      <c r="U3622" t="str">
        <f>IF(Append1[[#This Row],[total_intl_charge]] &lt;= MEDIAN(Append1[total_intl_charge]), "Low", "High")</f>
        <v>Low</v>
      </c>
      <c r="V3622">
        <v>1</v>
      </c>
      <c r="W3622" t="s">
        <v>23</v>
      </c>
      <c r="X3622" s="1" t="s">
        <v>23</v>
      </c>
      <c r="Y3622">
        <f>IF(Append1[[#This Row],[churn]]="yes", 1,0)</f>
        <v>0</v>
      </c>
      <c r="Z3622" t="str">
        <f>IF(Append1[[#This Row],[total_eve_charge]]&lt;=15,"Low",
IF(Append1[[#This Row],[total_eve_charge]]&lt;=19,"Medium","High"))</f>
        <v>High</v>
      </c>
      <c r="AA3622" s="1" t="str">
        <f>IF(Append1[[#This Row],[total_day_charge]]&gt;30,"Heavy User",
IF(Append1[[#This Row],[total_eve_charge]]&gt;20,"Evening User",
IF(Append1[[#This Row],[total_night_charge]]&gt;10,"Night User","Low User")))</f>
        <v>Evening User</v>
      </c>
    </row>
    <row r="3623" spans="1:27" hidden="1" x14ac:dyDescent="0.3">
      <c r="A3623">
        <v>2872</v>
      </c>
      <c r="B3623" s="1" t="s">
        <v>46</v>
      </c>
      <c r="C3623">
        <v>61</v>
      </c>
      <c r="D3623" s="1" t="s">
        <v>32</v>
      </c>
      <c r="E3623" s="1">
        <v>0</v>
      </c>
      <c r="F3623" s="1" t="s">
        <v>23</v>
      </c>
      <c r="G3623">
        <v>0</v>
      </c>
      <c r="H3623" t="str">
        <f>IF(Append1[[#This Row],[number_vmail_messages]]&lt;=10, "Low",
IF(Append1[[#This Row],[number_vmail_messages]]&lt;=25, "Medium", "High"))</f>
        <v>Low</v>
      </c>
      <c r="I3623">
        <v>208.4</v>
      </c>
      <c r="J3623">
        <v>102</v>
      </c>
      <c r="K3623">
        <v>35.43</v>
      </c>
      <c r="L3623">
        <v>326.10000000000002</v>
      </c>
      <c r="M3623">
        <v>96</v>
      </c>
      <c r="N3623">
        <v>27.72</v>
      </c>
      <c r="O3623">
        <v>201.9</v>
      </c>
      <c r="P3623">
        <v>73</v>
      </c>
      <c r="Q3623">
        <v>9.09</v>
      </c>
      <c r="R3623">
        <v>10.1</v>
      </c>
      <c r="S3623">
        <v>8</v>
      </c>
      <c r="T3623">
        <v>2.73</v>
      </c>
      <c r="U3623" t="str">
        <f>IF(Append1[[#This Row],[total_intl_charge]] &lt;= MEDIAN(Append1[total_intl_charge]), "Low", "High")</f>
        <v>Low</v>
      </c>
      <c r="V3623">
        <v>1</v>
      </c>
      <c r="W3623" t="s">
        <v>24</v>
      </c>
      <c r="X3623" s="1" t="s">
        <v>23</v>
      </c>
      <c r="Y3623">
        <f>IF(Append1[[#This Row],[churn]]="yes", 1,0)</f>
        <v>1</v>
      </c>
      <c r="Z3623" t="str">
        <f>IF(Append1[[#This Row],[total_eve_charge]]&lt;=15,"Low",
IF(Append1[[#This Row],[total_eve_charge]]&lt;=19,"Medium","High"))</f>
        <v>High</v>
      </c>
      <c r="AA3623" s="1" t="str">
        <f>IF(Append1[[#This Row],[total_day_charge]]&gt;30,"Heavy User",
IF(Append1[[#This Row],[total_eve_charge]]&gt;20,"Evening User",
IF(Append1[[#This Row],[total_night_charge]]&gt;10,"Night User","Low User")))</f>
        <v>Heavy User</v>
      </c>
    </row>
    <row r="3624" spans="1:27" hidden="1" x14ac:dyDescent="0.3">
      <c r="A3624">
        <v>2873</v>
      </c>
      <c r="B3624" s="1" t="s">
        <v>39</v>
      </c>
      <c r="C3624">
        <v>97</v>
      </c>
      <c r="D3624" s="1" t="s">
        <v>26</v>
      </c>
      <c r="E3624" s="1">
        <v>1</v>
      </c>
      <c r="F3624" s="1" t="s">
        <v>23</v>
      </c>
      <c r="G3624">
        <v>0</v>
      </c>
      <c r="H3624" t="str">
        <f>IF(Append1[[#This Row],[number_vmail_messages]]&lt;=10, "Low",
IF(Append1[[#This Row],[number_vmail_messages]]&lt;=25, "Medium", "High"))</f>
        <v>Low</v>
      </c>
      <c r="I3624">
        <v>230.6</v>
      </c>
      <c r="J3624">
        <v>131</v>
      </c>
      <c r="K3624">
        <v>39.200000000000003</v>
      </c>
      <c r="L3624">
        <v>261.3</v>
      </c>
      <c r="M3624">
        <v>136</v>
      </c>
      <c r="N3624">
        <v>22.21</v>
      </c>
      <c r="O3624">
        <v>157.1</v>
      </c>
      <c r="P3624">
        <v>96</v>
      </c>
      <c r="Q3624">
        <v>7.07</v>
      </c>
      <c r="R3624">
        <v>6.8</v>
      </c>
      <c r="S3624">
        <v>4</v>
      </c>
      <c r="T3624">
        <v>1.84</v>
      </c>
      <c r="U3624" t="str">
        <f>IF(Append1[[#This Row],[total_intl_charge]] &lt;= MEDIAN(Append1[total_intl_charge]), "Low", "High")</f>
        <v>Low</v>
      </c>
      <c r="V3624">
        <v>0</v>
      </c>
      <c r="W3624" t="s">
        <v>23</v>
      </c>
      <c r="X3624" s="1" t="s">
        <v>24</v>
      </c>
      <c r="Y3624">
        <f>IF(Append1[[#This Row],[churn]]="yes", 1,0)</f>
        <v>0</v>
      </c>
      <c r="Z3624" t="str">
        <f>IF(Append1[[#This Row],[total_eve_charge]]&lt;=15,"Low",
IF(Append1[[#This Row],[total_eve_charge]]&lt;=19,"Medium","High"))</f>
        <v>High</v>
      </c>
      <c r="AA3624" s="1" t="str">
        <f>IF(Append1[[#This Row],[total_day_charge]]&gt;30,"Heavy User",
IF(Append1[[#This Row],[total_eve_charge]]&gt;20,"Evening User",
IF(Append1[[#This Row],[total_night_charge]]&gt;10,"Night User","Low User")))</f>
        <v>Heavy User</v>
      </c>
    </row>
    <row r="3625" spans="1:27" hidden="1" x14ac:dyDescent="0.3">
      <c r="A3625">
        <v>2874</v>
      </c>
      <c r="B3625" s="1" t="s">
        <v>73</v>
      </c>
      <c r="C3625">
        <v>63</v>
      </c>
      <c r="D3625" s="1" t="s">
        <v>22</v>
      </c>
      <c r="E3625" s="1">
        <v>0</v>
      </c>
      <c r="F3625" s="1" t="s">
        <v>23</v>
      </c>
      <c r="G3625">
        <v>0</v>
      </c>
      <c r="H3625" t="str">
        <f>IF(Append1[[#This Row],[number_vmail_messages]]&lt;=10, "Low",
IF(Append1[[#This Row],[number_vmail_messages]]&lt;=25, "Medium", "High"))</f>
        <v>Low</v>
      </c>
      <c r="I3625">
        <v>112.5</v>
      </c>
      <c r="J3625">
        <v>95</v>
      </c>
      <c r="K3625">
        <v>19.13</v>
      </c>
      <c r="L3625">
        <v>211.2</v>
      </c>
      <c r="M3625">
        <v>67</v>
      </c>
      <c r="N3625">
        <v>17.95</v>
      </c>
      <c r="O3625">
        <v>227.5</v>
      </c>
      <c r="P3625">
        <v>96</v>
      </c>
      <c r="Q3625">
        <v>10.24</v>
      </c>
      <c r="R3625">
        <v>11.1</v>
      </c>
      <c r="S3625">
        <v>8</v>
      </c>
      <c r="T3625">
        <v>3</v>
      </c>
      <c r="U3625" t="str">
        <f>IF(Append1[[#This Row],[total_intl_charge]] &lt;= MEDIAN(Append1[total_intl_charge]), "Low", "High")</f>
        <v>High</v>
      </c>
      <c r="V3625">
        <v>0</v>
      </c>
      <c r="W3625" t="s">
        <v>23</v>
      </c>
      <c r="X3625" s="1" t="s">
        <v>23</v>
      </c>
      <c r="Y3625">
        <f>IF(Append1[[#This Row],[churn]]="yes", 1,0)</f>
        <v>0</v>
      </c>
      <c r="Z3625" t="str">
        <f>IF(Append1[[#This Row],[total_eve_charge]]&lt;=15,"Low",
IF(Append1[[#This Row],[total_eve_charge]]&lt;=19,"Medium","High"))</f>
        <v>Medium</v>
      </c>
      <c r="AA3625" s="1" t="str">
        <f>IF(Append1[[#This Row],[total_day_charge]]&gt;30,"Heavy User",
IF(Append1[[#This Row],[total_eve_charge]]&gt;20,"Evening User",
IF(Append1[[#This Row],[total_night_charge]]&gt;10,"Night User","Low User")))</f>
        <v>Night User</v>
      </c>
    </row>
    <row r="3626" spans="1:27" hidden="1" x14ac:dyDescent="0.3">
      <c r="A3626">
        <v>2875</v>
      </c>
      <c r="B3626" s="1" t="s">
        <v>28</v>
      </c>
      <c r="C3626">
        <v>105</v>
      </c>
      <c r="D3626" s="1" t="s">
        <v>26</v>
      </c>
      <c r="E3626" s="1">
        <v>0</v>
      </c>
      <c r="F3626" s="1" t="s">
        <v>23</v>
      </c>
      <c r="G3626">
        <v>0</v>
      </c>
      <c r="H3626" t="str">
        <f>IF(Append1[[#This Row],[number_vmail_messages]]&lt;=10, "Low",
IF(Append1[[#This Row],[number_vmail_messages]]&lt;=25, "Medium", "High"))</f>
        <v>Low</v>
      </c>
      <c r="I3626">
        <v>167.7</v>
      </c>
      <c r="J3626">
        <v>93</v>
      </c>
      <c r="K3626">
        <v>28.51</v>
      </c>
      <c r="L3626">
        <v>234.1</v>
      </c>
      <c r="M3626">
        <v>103</v>
      </c>
      <c r="N3626">
        <v>19.899999999999999</v>
      </c>
      <c r="O3626">
        <v>169.7</v>
      </c>
      <c r="P3626">
        <v>121</v>
      </c>
      <c r="Q3626">
        <v>7.64</v>
      </c>
      <c r="R3626">
        <v>6.9</v>
      </c>
      <c r="S3626">
        <v>5</v>
      </c>
      <c r="T3626">
        <v>1.86</v>
      </c>
      <c r="U3626" t="str">
        <f>IF(Append1[[#This Row],[total_intl_charge]] &lt;= MEDIAN(Append1[total_intl_charge]), "Low", "High")</f>
        <v>Low</v>
      </c>
      <c r="V3626">
        <v>3</v>
      </c>
      <c r="W3626" t="s">
        <v>23</v>
      </c>
      <c r="X3626" s="1" t="s">
        <v>23</v>
      </c>
      <c r="Y3626">
        <f>IF(Append1[[#This Row],[churn]]="yes", 1,0)</f>
        <v>0</v>
      </c>
      <c r="Z3626" t="str">
        <f>IF(Append1[[#This Row],[total_eve_charge]]&lt;=15,"Low",
IF(Append1[[#This Row],[total_eve_charge]]&lt;=19,"Medium","High"))</f>
        <v>High</v>
      </c>
      <c r="AA3626" s="1" t="str">
        <f>IF(Append1[[#This Row],[total_day_charge]]&gt;30,"Heavy User",
IF(Append1[[#This Row],[total_eve_charge]]&gt;20,"Evening User",
IF(Append1[[#This Row],[total_night_charge]]&gt;10,"Night User","Low User")))</f>
        <v>Low User</v>
      </c>
    </row>
    <row r="3627" spans="1:27" hidden="1" x14ac:dyDescent="0.3">
      <c r="A3627">
        <v>2876</v>
      </c>
      <c r="B3627" s="1" t="s">
        <v>64</v>
      </c>
      <c r="C3627">
        <v>159</v>
      </c>
      <c r="D3627" s="1" t="s">
        <v>32</v>
      </c>
      <c r="E3627" s="1">
        <v>0</v>
      </c>
      <c r="F3627" s="1" t="s">
        <v>23</v>
      </c>
      <c r="G3627">
        <v>0</v>
      </c>
      <c r="H3627" t="str">
        <f>IF(Append1[[#This Row],[number_vmail_messages]]&lt;=10, "Low",
IF(Append1[[#This Row],[number_vmail_messages]]&lt;=25, "Medium", "High"))</f>
        <v>Low</v>
      </c>
      <c r="I3627">
        <v>180.1</v>
      </c>
      <c r="J3627">
        <v>103</v>
      </c>
      <c r="K3627">
        <v>30.62</v>
      </c>
      <c r="L3627">
        <v>193.4</v>
      </c>
      <c r="M3627">
        <v>148</v>
      </c>
      <c r="N3627">
        <v>16.440000000000001</v>
      </c>
      <c r="O3627">
        <v>251.2</v>
      </c>
      <c r="P3627">
        <v>109</v>
      </c>
      <c r="Q3627">
        <v>11.3</v>
      </c>
      <c r="R3627">
        <v>13.4</v>
      </c>
      <c r="S3627">
        <v>5</v>
      </c>
      <c r="T3627">
        <v>3.62</v>
      </c>
      <c r="U3627" t="str">
        <f>IF(Append1[[#This Row],[total_intl_charge]] &lt;= MEDIAN(Append1[total_intl_charge]), "Low", "High")</f>
        <v>High</v>
      </c>
      <c r="V3627">
        <v>0</v>
      </c>
      <c r="W3627" t="s">
        <v>23</v>
      </c>
      <c r="X3627" s="1" t="s">
        <v>23</v>
      </c>
      <c r="Y3627">
        <f>IF(Append1[[#This Row],[churn]]="yes", 1,0)</f>
        <v>0</v>
      </c>
      <c r="Z3627" t="str">
        <f>IF(Append1[[#This Row],[total_eve_charge]]&lt;=15,"Low",
IF(Append1[[#This Row],[total_eve_charge]]&lt;=19,"Medium","High"))</f>
        <v>Medium</v>
      </c>
      <c r="AA3627" s="1" t="str">
        <f>IF(Append1[[#This Row],[total_day_charge]]&gt;30,"Heavy User",
IF(Append1[[#This Row],[total_eve_charge]]&gt;20,"Evening User",
IF(Append1[[#This Row],[total_night_charge]]&gt;10,"Night User","Low User")))</f>
        <v>Heavy User</v>
      </c>
    </row>
    <row r="3628" spans="1:27" hidden="1" x14ac:dyDescent="0.3">
      <c r="A3628">
        <v>2877</v>
      </c>
      <c r="B3628" s="1" t="s">
        <v>58</v>
      </c>
      <c r="C3628">
        <v>83</v>
      </c>
      <c r="D3628" s="1" t="s">
        <v>26</v>
      </c>
      <c r="E3628" s="1">
        <v>0</v>
      </c>
      <c r="F3628" s="1" t="s">
        <v>23</v>
      </c>
      <c r="G3628">
        <v>0</v>
      </c>
      <c r="H3628" t="str">
        <f>IF(Append1[[#This Row],[number_vmail_messages]]&lt;=10, "Low",
IF(Append1[[#This Row],[number_vmail_messages]]&lt;=25, "Medium", "High"))</f>
        <v>Low</v>
      </c>
      <c r="I3628">
        <v>129.6</v>
      </c>
      <c r="J3628">
        <v>81</v>
      </c>
      <c r="K3628">
        <v>22.03</v>
      </c>
      <c r="L3628">
        <v>189.7</v>
      </c>
      <c r="M3628">
        <v>117</v>
      </c>
      <c r="N3628">
        <v>16.12</v>
      </c>
      <c r="O3628">
        <v>219</v>
      </c>
      <c r="P3628">
        <v>118</v>
      </c>
      <c r="Q3628">
        <v>9.86</v>
      </c>
      <c r="R3628">
        <v>9.8000000000000007</v>
      </c>
      <c r="S3628">
        <v>4</v>
      </c>
      <c r="T3628">
        <v>2.65</v>
      </c>
      <c r="U3628" t="str">
        <f>IF(Append1[[#This Row],[total_intl_charge]] &lt;= MEDIAN(Append1[total_intl_charge]), "Low", "High")</f>
        <v>Low</v>
      </c>
      <c r="V3628">
        <v>2</v>
      </c>
      <c r="W3628" t="s">
        <v>23</v>
      </c>
      <c r="X3628" s="1" t="s">
        <v>23</v>
      </c>
      <c r="Y3628">
        <f>IF(Append1[[#This Row],[churn]]="yes", 1,0)</f>
        <v>0</v>
      </c>
      <c r="Z3628" t="str">
        <f>IF(Append1[[#This Row],[total_eve_charge]]&lt;=15,"Low",
IF(Append1[[#This Row],[total_eve_charge]]&lt;=19,"Medium","High"))</f>
        <v>Medium</v>
      </c>
      <c r="AA3628" s="1" t="str">
        <f>IF(Append1[[#This Row],[total_day_charge]]&gt;30,"Heavy User",
IF(Append1[[#This Row],[total_eve_charge]]&gt;20,"Evening User",
IF(Append1[[#This Row],[total_night_charge]]&gt;10,"Night User","Low User")))</f>
        <v>Low User</v>
      </c>
    </row>
    <row r="3629" spans="1:27" hidden="1" x14ac:dyDescent="0.3">
      <c r="A3629">
        <v>2878</v>
      </c>
      <c r="B3629" s="1" t="s">
        <v>62</v>
      </c>
      <c r="C3629">
        <v>93</v>
      </c>
      <c r="D3629" s="1" t="s">
        <v>26</v>
      </c>
      <c r="E3629" s="1">
        <v>0</v>
      </c>
      <c r="F3629" s="1" t="s">
        <v>23</v>
      </c>
      <c r="G3629">
        <v>0</v>
      </c>
      <c r="H3629" t="str">
        <f>IF(Append1[[#This Row],[number_vmail_messages]]&lt;=10, "Low",
IF(Append1[[#This Row],[number_vmail_messages]]&lt;=25, "Medium", "High"))</f>
        <v>Low</v>
      </c>
      <c r="I3629">
        <v>215.5</v>
      </c>
      <c r="J3629">
        <v>108</v>
      </c>
      <c r="K3629">
        <v>36.64</v>
      </c>
      <c r="L3629">
        <v>230.9</v>
      </c>
      <c r="M3629">
        <v>70</v>
      </c>
      <c r="N3629">
        <v>19.63</v>
      </c>
      <c r="O3629">
        <v>144.1</v>
      </c>
      <c r="P3629">
        <v>134</v>
      </c>
      <c r="Q3629">
        <v>6.48</v>
      </c>
      <c r="R3629">
        <v>13.2</v>
      </c>
      <c r="S3629">
        <v>4</v>
      </c>
      <c r="T3629">
        <v>3.56</v>
      </c>
      <c r="U3629" t="str">
        <f>IF(Append1[[#This Row],[total_intl_charge]] &lt;= MEDIAN(Append1[total_intl_charge]), "Low", "High")</f>
        <v>High</v>
      </c>
      <c r="V3629">
        <v>0</v>
      </c>
      <c r="W3629" t="s">
        <v>23</v>
      </c>
      <c r="X3629" s="1" t="s">
        <v>23</v>
      </c>
      <c r="Y3629">
        <f>IF(Append1[[#This Row],[churn]]="yes", 1,0)</f>
        <v>0</v>
      </c>
      <c r="Z3629" t="str">
        <f>IF(Append1[[#This Row],[total_eve_charge]]&lt;=15,"Low",
IF(Append1[[#This Row],[total_eve_charge]]&lt;=19,"Medium","High"))</f>
        <v>High</v>
      </c>
      <c r="AA3629" s="1" t="str">
        <f>IF(Append1[[#This Row],[total_day_charge]]&gt;30,"Heavy User",
IF(Append1[[#This Row],[total_eve_charge]]&gt;20,"Evening User",
IF(Append1[[#This Row],[total_night_charge]]&gt;10,"Night User","Low User")))</f>
        <v>Heavy User</v>
      </c>
    </row>
    <row r="3630" spans="1:27" hidden="1" x14ac:dyDescent="0.3">
      <c r="A3630">
        <v>2879</v>
      </c>
      <c r="B3630" s="1" t="s">
        <v>48</v>
      </c>
      <c r="C3630">
        <v>98</v>
      </c>
      <c r="D3630" s="1" t="s">
        <v>22</v>
      </c>
      <c r="E3630" s="1">
        <v>0</v>
      </c>
      <c r="F3630" s="1" t="s">
        <v>23</v>
      </c>
      <c r="G3630">
        <v>0</v>
      </c>
      <c r="H3630" t="str">
        <f>IF(Append1[[#This Row],[number_vmail_messages]]&lt;=10, "Low",
IF(Append1[[#This Row],[number_vmail_messages]]&lt;=25, "Medium", "High"))</f>
        <v>Low</v>
      </c>
      <c r="I3630">
        <v>211.9</v>
      </c>
      <c r="J3630">
        <v>65</v>
      </c>
      <c r="K3630">
        <v>36.020000000000003</v>
      </c>
      <c r="L3630">
        <v>224.6</v>
      </c>
      <c r="M3630">
        <v>95</v>
      </c>
      <c r="N3630">
        <v>19.09</v>
      </c>
      <c r="O3630">
        <v>233</v>
      </c>
      <c r="P3630">
        <v>81</v>
      </c>
      <c r="Q3630">
        <v>10.49</v>
      </c>
      <c r="R3630">
        <v>9.9</v>
      </c>
      <c r="S3630">
        <v>3</v>
      </c>
      <c r="T3630">
        <v>2.67</v>
      </c>
      <c r="U3630" t="str">
        <f>IF(Append1[[#This Row],[total_intl_charge]] &lt;= MEDIAN(Append1[total_intl_charge]), "Low", "High")</f>
        <v>Low</v>
      </c>
      <c r="V3630">
        <v>2</v>
      </c>
      <c r="W3630" t="s">
        <v>23</v>
      </c>
      <c r="X3630" s="1" t="s">
        <v>23</v>
      </c>
      <c r="Y3630">
        <f>IF(Append1[[#This Row],[churn]]="yes", 1,0)</f>
        <v>0</v>
      </c>
      <c r="Z3630" t="str">
        <f>IF(Append1[[#This Row],[total_eve_charge]]&lt;=15,"Low",
IF(Append1[[#This Row],[total_eve_charge]]&lt;=19,"Medium","High"))</f>
        <v>High</v>
      </c>
      <c r="AA3630" s="1" t="str">
        <f>IF(Append1[[#This Row],[total_day_charge]]&gt;30,"Heavy User",
IF(Append1[[#This Row],[total_eve_charge]]&gt;20,"Evening User",
IF(Append1[[#This Row],[total_night_charge]]&gt;10,"Night User","Low User")))</f>
        <v>Heavy User</v>
      </c>
    </row>
    <row r="3631" spans="1:27" hidden="1" x14ac:dyDescent="0.3">
      <c r="A3631">
        <v>2880</v>
      </c>
      <c r="B3631" s="1" t="s">
        <v>34</v>
      </c>
      <c r="C3631">
        <v>163</v>
      </c>
      <c r="D3631" s="1" t="s">
        <v>22</v>
      </c>
      <c r="E3631" s="1">
        <v>0</v>
      </c>
      <c r="F3631" s="1" t="s">
        <v>23</v>
      </c>
      <c r="G3631">
        <v>0</v>
      </c>
      <c r="H3631" t="str">
        <f>IF(Append1[[#This Row],[number_vmail_messages]]&lt;=10, "Low",
IF(Append1[[#This Row],[number_vmail_messages]]&lt;=25, "Medium", "High"))</f>
        <v>Low</v>
      </c>
      <c r="I3631">
        <v>82</v>
      </c>
      <c r="J3631">
        <v>95</v>
      </c>
      <c r="K3631">
        <v>13.94</v>
      </c>
      <c r="L3631">
        <v>125.2</v>
      </c>
      <c r="M3631">
        <v>103</v>
      </c>
      <c r="N3631">
        <v>10.64</v>
      </c>
      <c r="O3631">
        <v>171.3</v>
      </c>
      <c r="P3631">
        <v>107</v>
      </c>
      <c r="Q3631">
        <v>7.71</v>
      </c>
      <c r="R3631">
        <v>8</v>
      </c>
      <c r="S3631">
        <v>4</v>
      </c>
      <c r="T3631">
        <v>2.16</v>
      </c>
      <c r="U3631" t="str">
        <f>IF(Append1[[#This Row],[total_intl_charge]] &lt;= MEDIAN(Append1[total_intl_charge]), "Low", "High")</f>
        <v>Low</v>
      </c>
      <c r="V3631">
        <v>1</v>
      </c>
      <c r="W3631" t="s">
        <v>23</v>
      </c>
      <c r="X3631" s="1" t="s">
        <v>23</v>
      </c>
      <c r="Y3631">
        <f>IF(Append1[[#This Row],[churn]]="yes", 1,0)</f>
        <v>0</v>
      </c>
      <c r="Z3631" t="str">
        <f>IF(Append1[[#This Row],[total_eve_charge]]&lt;=15,"Low",
IF(Append1[[#This Row],[total_eve_charge]]&lt;=19,"Medium","High"))</f>
        <v>Low</v>
      </c>
      <c r="AA3631" s="1" t="str">
        <f>IF(Append1[[#This Row],[total_day_charge]]&gt;30,"Heavy User",
IF(Append1[[#This Row],[total_eve_charge]]&gt;20,"Evening User",
IF(Append1[[#This Row],[total_night_charge]]&gt;10,"Night User","Low User")))</f>
        <v>Low User</v>
      </c>
    </row>
    <row r="3632" spans="1:27" x14ac:dyDescent="0.3">
      <c r="A3632">
        <v>2881</v>
      </c>
      <c r="B3632" s="1" t="s">
        <v>42</v>
      </c>
      <c r="C3632">
        <v>169</v>
      </c>
      <c r="D3632" s="1" t="s">
        <v>32</v>
      </c>
      <c r="E3632" s="1">
        <v>0</v>
      </c>
      <c r="F3632" s="1" t="s">
        <v>24</v>
      </c>
      <c r="G3632">
        <v>22</v>
      </c>
      <c r="H3632" t="str">
        <f>IF(Append1[[#This Row],[number_vmail_messages]]&lt;=10, "Low",
IF(Append1[[#This Row],[number_vmail_messages]]&lt;=25, "Medium", "High"))</f>
        <v>Medium</v>
      </c>
      <c r="I3632">
        <v>149.1</v>
      </c>
      <c r="J3632">
        <v>103</v>
      </c>
      <c r="K3632">
        <v>25.35</v>
      </c>
      <c r="L3632">
        <v>207.2</v>
      </c>
      <c r="M3632">
        <v>91</v>
      </c>
      <c r="N3632">
        <v>17.61</v>
      </c>
      <c r="O3632">
        <v>265.39999999999998</v>
      </c>
      <c r="P3632">
        <v>92</v>
      </c>
      <c r="Q3632">
        <v>11.94</v>
      </c>
      <c r="R3632">
        <v>11.4</v>
      </c>
      <c r="S3632">
        <v>7</v>
      </c>
      <c r="T3632">
        <v>3.08</v>
      </c>
      <c r="U3632" t="str">
        <f>IF(Append1[[#This Row],[total_intl_charge]] &lt;= MEDIAN(Append1[total_intl_charge]), "Low", "High")</f>
        <v>High</v>
      </c>
      <c r="V3632">
        <v>2</v>
      </c>
      <c r="W3632" t="s">
        <v>23</v>
      </c>
      <c r="X3632" s="1" t="s">
        <v>23</v>
      </c>
      <c r="Y3632">
        <f>IF(Append1[[#This Row],[churn]]="yes", 1,0)</f>
        <v>0</v>
      </c>
      <c r="Z3632" t="str">
        <f>IF(Append1[[#This Row],[total_eve_charge]]&lt;=15,"Low",
IF(Append1[[#This Row],[total_eve_charge]]&lt;=19,"Medium","High"))</f>
        <v>Medium</v>
      </c>
      <c r="AA3632" s="1" t="str">
        <f>IF(Append1[[#This Row],[total_day_charge]]&gt;30,"Heavy User",
IF(Append1[[#This Row],[total_eve_charge]]&gt;20,"Evening User",
IF(Append1[[#This Row],[total_night_charge]]&gt;10,"Night User","Low User")))</f>
        <v>Night User</v>
      </c>
    </row>
    <row r="3633" spans="1:27" hidden="1" x14ac:dyDescent="0.3">
      <c r="A3633">
        <v>2882</v>
      </c>
      <c r="B3633" s="1" t="s">
        <v>74</v>
      </c>
      <c r="C3633">
        <v>111</v>
      </c>
      <c r="D3633" s="1" t="s">
        <v>22</v>
      </c>
      <c r="E3633" s="1">
        <v>0</v>
      </c>
      <c r="F3633" s="1" t="s">
        <v>23</v>
      </c>
      <c r="G3633">
        <v>0</v>
      </c>
      <c r="H3633" t="str">
        <f>IF(Append1[[#This Row],[number_vmail_messages]]&lt;=10, "Low",
IF(Append1[[#This Row],[number_vmail_messages]]&lt;=25, "Medium", "High"))</f>
        <v>Low</v>
      </c>
      <c r="I3633">
        <v>304.60000000000002</v>
      </c>
      <c r="J3633">
        <v>56</v>
      </c>
      <c r="K3633">
        <v>51.78</v>
      </c>
      <c r="L3633">
        <v>157.6</v>
      </c>
      <c r="M3633">
        <v>101</v>
      </c>
      <c r="N3633">
        <v>13.4</v>
      </c>
      <c r="O3633">
        <v>188.2</v>
      </c>
      <c r="P3633">
        <v>116</v>
      </c>
      <c r="Q3633">
        <v>8.4700000000000006</v>
      </c>
      <c r="R3633">
        <v>12.4</v>
      </c>
      <c r="S3633">
        <v>1</v>
      </c>
      <c r="T3633">
        <v>3.35</v>
      </c>
      <c r="U3633" t="str">
        <f>IF(Append1[[#This Row],[total_intl_charge]] &lt;= MEDIAN(Append1[total_intl_charge]), "Low", "High")</f>
        <v>High</v>
      </c>
      <c r="V3633">
        <v>1</v>
      </c>
      <c r="W3633" t="s">
        <v>24</v>
      </c>
      <c r="X3633" s="1" t="s">
        <v>23</v>
      </c>
      <c r="Y3633">
        <f>IF(Append1[[#This Row],[churn]]="yes", 1,0)</f>
        <v>1</v>
      </c>
      <c r="Z3633" t="str">
        <f>IF(Append1[[#This Row],[total_eve_charge]]&lt;=15,"Low",
IF(Append1[[#This Row],[total_eve_charge]]&lt;=19,"Medium","High"))</f>
        <v>Low</v>
      </c>
      <c r="AA3633" s="1" t="str">
        <f>IF(Append1[[#This Row],[total_day_charge]]&gt;30,"Heavy User",
IF(Append1[[#This Row],[total_eve_charge]]&gt;20,"Evening User",
IF(Append1[[#This Row],[total_night_charge]]&gt;10,"Night User","Low User")))</f>
        <v>Heavy User</v>
      </c>
    </row>
    <row r="3634" spans="1:27" hidden="1" x14ac:dyDescent="0.3">
      <c r="A3634">
        <v>2883</v>
      </c>
      <c r="B3634" s="1" t="s">
        <v>75</v>
      </c>
      <c r="C3634">
        <v>163</v>
      </c>
      <c r="D3634" s="1" t="s">
        <v>26</v>
      </c>
      <c r="E3634" s="1">
        <v>0</v>
      </c>
      <c r="F3634" s="1" t="s">
        <v>23</v>
      </c>
      <c r="G3634">
        <v>0</v>
      </c>
      <c r="H3634" t="str">
        <f>IF(Append1[[#This Row],[number_vmail_messages]]&lt;=10, "Low",
IF(Append1[[#This Row],[number_vmail_messages]]&lt;=25, "Medium", "High"))</f>
        <v>Low</v>
      </c>
      <c r="I3634">
        <v>277.7</v>
      </c>
      <c r="J3634">
        <v>118</v>
      </c>
      <c r="K3634">
        <v>47.21</v>
      </c>
      <c r="L3634">
        <v>115.3</v>
      </c>
      <c r="M3634">
        <v>91</v>
      </c>
      <c r="N3634">
        <v>9.8000000000000007</v>
      </c>
      <c r="O3634">
        <v>170.3</v>
      </c>
      <c r="P3634">
        <v>90</v>
      </c>
      <c r="Q3634">
        <v>7.66</v>
      </c>
      <c r="R3634">
        <v>10.4</v>
      </c>
      <c r="S3634">
        <v>8</v>
      </c>
      <c r="T3634">
        <v>2.81</v>
      </c>
      <c r="U3634" t="str">
        <f>IF(Append1[[#This Row],[total_intl_charge]] &lt;= MEDIAN(Append1[total_intl_charge]), "Low", "High")</f>
        <v>High</v>
      </c>
      <c r="V3634">
        <v>0</v>
      </c>
      <c r="W3634" t="s">
        <v>23</v>
      </c>
      <c r="X3634" s="1" t="s">
        <v>23</v>
      </c>
      <c r="Y3634">
        <f>IF(Append1[[#This Row],[churn]]="yes", 1,0)</f>
        <v>0</v>
      </c>
      <c r="Z3634" t="str">
        <f>IF(Append1[[#This Row],[total_eve_charge]]&lt;=15,"Low",
IF(Append1[[#This Row],[total_eve_charge]]&lt;=19,"Medium","High"))</f>
        <v>Low</v>
      </c>
      <c r="AA3634" s="1" t="str">
        <f>IF(Append1[[#This Row],[total_day_charge]]&gt;30,"Heavy User",
IF(Append1[[#This Row],[total_eve_charge]]&gt;20,"Evening User",
IF(Append1[[#This Row],[total_night_charge]]&gt;10,"Night User","Low User")))</f>
        <v>Heavy User</v>
      </c>
    </row>
    <row r="3635" spans="1:27" hidden="1" x14ac:dyDescent="0.3">
      <c r="A3635">
        <v>2884</v>
      </c>
      <c r="B3635" s="1" t="s">
        <v>31</v>
      </c>
      <c r="C3635">
        <v>85</v>
      </c>
      <c r="D3635" s="1" t="s">
        <v>32</v>
      </c>
      <c r="E3635" s="1">
        <v>0</v>
      </c>
      <c r="F3635" s="1" t="s">
        <v>23</v>
      </c>
      <c r="G3635">
        <v>0</v>
      </c>
      <c r="H3635" t="str">
        <f>IF(Append1[[#This Row],[number_vmail_messages]]&lt;=10, "Low",
IF(Append1[[#This Row],[number_vmail_messages]]&lt;=25, "Medium", "High"))</f>
        <v>Low</v>
      </c>
      <c r="I3635">
        <v>209.1</v>
      </c>
      <c r="J3635">
        <v>57</v>
      </c>
      <c r="K3635">
        <v>35.549999999999997</v>
      </c>
      <c r="L3635">
        <v>110.7</v>
      </c>
      <c r="M3635">
        <v>111</v>
      </c>
      <c r="N3635">
        <v>9.41</v>
      </c>
      <c r="O3635">
        <v>113.3</v>
      </c>
      <c r="P3635">
        <v>113</v>
      </c>
      <c r="Q3635">
        <v>5.0999999999999996</v>
      </c>
      <c r="R3635">
        <v>12.8</v>
      </c>
      <c r="S3635">
        <v>4</v>
      </c>
      <c r="T3635">
        <v>3.46</v>
      </c>
      <c r="U3635" t="str">
        <f>IF(Append1[[#This Row],[total_intl_charge]] &lt;= MEDIAN(Append1[total_intl_charge]), "Low", "High")</f>
        <v>High</v>
      </c>
      <c r="V3635">
        <v>1</v>
      </c>
      <c r="W3635" t="s">
        <v>23</v>
      </c>
      <c r="X3635" s="1" t="s">
        <v>23</v>
      </c>
      <c r="Y3635">
        <f>IF(Append1[[#This Row],[churn]]="yes", 1,0)</f>
        <v>0</v>
      </c>
      <c r="Z3635" t="str">
        <f>IF(Append1[[#This Row],[total_eve_charge]]&lt;=15,"Low",
IF(Append1[[#This Row],[total_eve_charge]]&lt;=19,"Medium","High"))</f>
        <v>Low</v>
      </c>
      <c r="AA3635" s="1" t="str">
        <f>IF(Append1[[#This Row],[total_day_charge]]&gt;30,"Heavy User",
IF(Append1[[#This Row],[total_eve_charge]]&gt;20,"Evening User",
IF(Append1[[#This Row],[total_night_charge]]&gt;10,"Night User","Low User")))</f>
        <v>Heavy User</v>
      </c>
    </row>
    <row r="3636" spans="1:27" hidden="1" x14ac:dyDescent="0.3">
      <c r="A3636">
        <v>2885</v>
      </c>
      <c r="B3636" s="1" t="s">
        <v>45</v>
      </c>
      <c r="C3636">
        <v>190</v>
      </c>
      <c r="D3636" s="1" t="s">
        <v>22</v>
      </c>
      <c r="E3636" s="1">
        <v>0</v>
      </c>
      <c r="F3636" s="1" t="s">
        <v>23</v>
      </c>
      <c r="G3636">
        <v>0</v>
      </c>
      <c r="H3636" t="str">
        <f>IF(Append1[[#This Row],[number_vmail_messages]]&lt;=10, "Low",
IF(Append1[[#This Row],[number_vmail_messages]]&lt;=25, "Medium", "High"))</f>
        <v>Low</v>
      </c>
      <c r="I3636">
        <v>196.1</v>
      </c>
      <c r="J3636">
        <v>95</v>
      </c>
      <c r="K3636">
        <v>33.340000000000003</v>
      </c>
      <c r="L3636">
        <v>228.3</v>
      </c>
      <c r="M3636">
        <v>88</v>
      </c>
      <c r="N3636">
        <v>19.41</v>
      </c>
      <c r="O3636">
        <v>243.6</v>
      </c>
      <c r="P3636">
        <v>95</v>
      </c>
      <c r="Q3636">
        <v>10.96</v>
      </c>
      <c r="R3636">
        <v>7.6</v>
      </c>
      <c r="S3636">
        <v>3</v>
      </c>
      <c r="T3636">
        <v>2.0499999999999998</v>
      </c>
      <c r="U3636" t="str">
        <f>IF(Append1[[#This Row],[total_intl_charge]] &lt;= MEDIAN(Append1[total_intl_charge]), "Low", "High")</f>
        <v>Low</v>
      </c>
      <c r="V3636">
        <v>3</v>
      </c>
      <c r="W3636" t="s">
        <v>23</v>
      </c>
      <c r="X3636" s="1" t="s">
        <v>23</v>
      </c>
      <c r="Y3636">
        <f>IF(Append1[[#This Row],[churn]]="yes", 1,0)</f>
        <v>0</v>
      </c>
      <c r="Z3636" t="str">
        <f>IF(Append1[[#This Row],[total_eve_charge]]&lt;=15,"Low",
IF(Append1[[#This Row],[total_eve_charge]]&lt;=19,"Medium","High"))</f>
        <v>High</v>
      </c>
      <c r="AA3636" s="1" t="str">
        <f>IF(Append1[[#This Row],[total_day_charge]]&gt;30,"Heavy User",
IF(Append1[[#This Row],[total_eve_charge]]&gt;20,"Evening User",
IF(Append1[[#This Row],[total_night_charge]]&gt;10,"Night User","Low User")))</f>
        <v>Heavy User</v>
      </c>
    </row>
    <row r="3637" spans="1:27" hidden="1" x14ac:dyDescent="0.3">
      <c r="A3637">
        <v>2886</v>
      </c>
      <c r="B3637" s="1" t="s">
        <v>45</v>
      </c>
      <c r="C3637">
        <v>39</v>
      </c>
      <c r="D3637" s="1" t="s">
        <v>26</v>
      </c>
      <c r="E3637" s="1">
        <v>0</v>
      </c>
      <c r="F3637" s="1" t="s">
        <v>23</v>
      </c>
      <c r="G3637">
        <v>0</v>
      </c>
      <c r="H3637" t="str">
        <f>IF(Append1[[#This Row],[number_vmail_messages]]&lt;=10, "Low",
IF(Append1[[#This Row],[number_vmail_messages]]&lt;=25, "Medium", "High"))</f>
        <v>Low</v>
      </c>
      <c r="I3637">
        <v>121.6</v>
      </c>
      <c r="J3637">
        <v>99</v>
      </c>
      <c r="K3637">
        <v>20.67</v>
      </c>
      <c r="L3637">
        <v>267.60000000000002</v>
      </c>
      <c r="M3637">
        <v>99</v>
      </c>
      <c r="N3637">
        <v>22.75</v>
      </c>
      <c r="O3637">
        <v>99.7</v>
      </c>
      <c r="P3637">
        <v>88</v>
      </c>
      <c r="Q3637">
        <v>4.49</v>
      </c>
      <c r="R3637">
        <v>7.1</v>
      </c>
      <c r="S3637">
        <v>2</v>
      </c>
      <c r="T3637">
        <v>1.92</v>
      </c>
      <c r="U3637" t="str">
        <f>IF(Append1[[#This Row],[total_intl_charge]] &lt;= MEDIAN(Append1[total_intl_charge]), "Low", "High")</f>
        <v>Low</v>
      </c>
      <c r="V3637">
        <v>1</v>
      </c>
      <c r="W3637" t="s">
        <v>23</v>
      </c>
      <c r="X3637" s="1" t="s">
        <v>23</v>
      </c>
      <c r="Y3637">
        <f>IF(Append1[[#This Row],[churn]]="yes", 1,0)</f>
        <v>0</v>
      </c>
      <c r="Z3637" t="str">
        <f>IF(Append1[[#This Row],[total_eve_charge]]&lt;=15,"Low",
IF(Append1[[#This Row],[total_eve_charge]]&lt;=19,"Medium","High"))</f>
        <v>High</v>
      </c>
      <c r="AA3637" s="1" t="str">
        <f>IF(Append1[[#This Row],[total_day_charge]]&gt;30,"Heavy User",
IF(Append1[[#This Row],[total_eve_charge]]&gt;20,"Evening User",
IF(Append1[[#This Row],[total_night_charge]]&gt;10,"Night User","Low User")))</f>
        <v>Evening User</v>
      </c>
    </row>
    <row r="3638" spans="1:27" hidden="1" x14ac:dyDescent="0.3">
      <c r="A3638">
        <v>2887</v>
      </c>
      <c r="B3638" s="1" t="s">
        <v>49</v>
      </c>
      <c r="C3638">
        <v>84</v>
      </c>
      <c r="D3638" s="1" t="s">
        <v>22</v>
      </c>
      <c r="E3638" s="1">
        <v>0</v>
      </c>
      <c r="F3638" s="1" t="s">
        <v>23</v>
      </c>
      <c r="G3638">
        <v>0</v>
      </c>
      <c r="H3638" t="str">
        <f>IF(Append1[[#This Row],[number_vmail_messages]]&lt;=10, "Low",
IF(Append1[[#This Row],[number_vmail_messages]]&lt;=25, "Medium", "High"))</f>
        <v>Low</v>
      </c>
      <c r="I3638">
        <v>204.1</v>
      </c>
      <c r="J3638">
        <v>132</v>
      </c>
      <c r="K3638">
        <v>34.700000000000003</v>
      </c>
      <c r="L3638">
        <v>164.4</v>
      </c>
      <c r="M3638">
        <v>117</v>
      </c>
      <c r="N3638">
        <v>13.97</v>
      </c>
      <c r="O3638">
        <v>165.1</v>
      </c>
      <c r="P3638">
        <v>123</v>
      </c>
      <c r="Q3638">
        <v>7.43</v>
      </c>
      <c r="R3638">
        <v>0</v>
      </c>
      <c r="S3638">
        <v>0</v>
      </c>
      <c r="T3638">
        <v>0</v>
      </c>
      <c r="U3638" t="str">
        <f>IF(Append1[[#This Row],[total_intl_charge]] &lt;= MEDIAN(Append1[total_intl_charge]), "Low", "High")</f>
        <v>Low</v>
      </c>
      <c r="V3638">
        <v>1</v>
      </c>
      <c r="W3638" t="s">
        <v>23</v>
      </c>
      <c r="X3638" s="1" t="s">
        <v>23</v>
      </c>
      <c r="Y3638">
        <f>IF(Append1[[#This Row],[churn]]="yes", 1,0)</f>
        <v>0</v>
      </c>
      <c r="Z3638" t="str">
        <f>IF(Append1[[#This Row],[total_eve_charge]]&lt;=15,"Low",
IF(Append1[[#This Row],[total_eve_charge]]&lt;=19,"Medium","High"))</f>
        <v>Low</v>
      </c>
      <c r="AA3638" s="1" t="str">
        <f>IF(Append1[[#This Row],[total_day_charge]]&gt;30,"Heavy User",
IF(Append1[[#This Row],[total_eve_charge]]&gt;20,"Evening User",
IF(Append1[[#This Row],[total_night_charge]]&gt;10,"Night User","Low User")))</f>
        <v>Heavy User</v>
      </c>
    </row>
    <row r="3639" spans="1:27" hidden="1" x14ac:dyDescent="0.3">
      <c r="A3639">
        <v>2888</v>
      </c>
      <c r="B3639" s="1" t="s">
        <v>35</v>
      </c>
      <c r="C3639">
        <v>71</v>
      </c>
      <c r="D3639" s="1" t="s">
        <v>22</v>
      </c>
      <c r="E3639" s="1">
        <v>0</v>
      </c>
      <c r="F3639" s="1" t="s">
        <v>23</v>
      </c>
      <c r="G3639">
        <v>0</v>
      </c>
      <c r="H3639" t="str">
        <f>IF(Append1[[#This Row],[number_vmail_messages]]&lt;=10, "Low",
IF(Append1[[#This Row],[number_vmail_messages]]&lt;=25, "Medium", "High"))</f>
        <v>Low</v>
      </c>
      <c r="I3639">
        <v>212.1</v>
      </c>
      <c r="J3639">
        <v>114</v>
      </c>
      <c r="K3639">
        <v>36.06</v>
      </c>
      <c r="L3639">
        <v>235.9</v>
      </c>
      <c r="M3639">
        <v>91</v>
      </c>
      <c r="N3639">
        <v>20.05</v>
      </c>
      <c r="O3639">
        <v>207.7</v>
      </c>
      <c r="P3639">
        <v>135</v>
      </c>
      <c r="Q3639">
        <v>9.35</v>
      </c>
      <c r="R3639">
        <v>11.3</v>
      </c>
      <c r="S3639">
        <v>5</v>
      </c>
      <c r="T3639">
        <v>3.05</v>
      </c>
      <c r="U3639" t="str">
        <f>IF(Append1[[#This Row],[total_intl_charge]] &lt;= MEDIAN(Append1[total_intl_charge]), "Low", "High")</f>
        <v>High</v>
      </c>
      <c r="V3639">
        <v>4</v>
      </c>
      <c r="W3639" t="s">
        <v>23</v>
      </c>
      <c r="X3639" s="1" t="s">
        <v>23</v>
      </c>
      <c r="Y3639">
        <f>IF(Append1[[#This Row],[churn]]="yes", 1,0)</f>
        <v>0</v>
      </c>
      <c r="Z3639" t="str">
        <f>IF(Append1[[#This Row],[total_eve_charge]]&lt;=15,"Low",
IF(Append1[[#This Row],[total_eve_charge]]&lt;=19,"Medium","High"))</f>
        <v>High</v>
      </c>
      <c r="AA3639" s="1" t="str">
        <f>IF(Append1[[#This Row],[total_day_charge]]&gt;30,"Heavy User",
IF(Append1[[#This Row],[total_eve_charge]]&gt;20,"Evening User",
IF(Append1[[#This Row],[total_night_charge]]&gt;10,"Night User","Low User")))</f>
        <v>Heavy User</v>
      </c>
    </row>
    <row r="3640" spans="1:27" hidden="1" x14ac:dyDescent="0.3">
      <c r="A3640">
        <v>2889</v>
      </c>
      <c r="B3640" s="1" t="s">
        <v>36</v>
      </c>
      <c r="C3640">
        <v>114</v>
      </c>
      <c r="D3640" s="1" t="s">
        <v>22</v>
      </c>
      <c r="E3640" s="1">
        <v>0</v>
      </c>
      <c r="F3640" s="1" t="s">
        <v>23</v>
      </c>
      <c r="G3640">
        <v>0</v>
      </c>
      <c r="H3640" t="str">
        <f>IF(Append1[[#This Row],[number_vmail_messages]]&lt;=10, "Low",
IF(Append1[[#This Row],[number_vmail_messages]]&lt;=25, "Medium", "High"))</f>
        <v>Low</v>
      </c>
      <c r="I3640">
        <v>178.3</v>
      </c>
      <c r="J3640">
        <v>86</v>
      </c>
      <c r="K3640">
        <v>30.31</v>
      </c>
      <c r="L3640">
        <v>176.5</v>
      </c>
      <c r="M3640">
        <v>99</v>
      </c>
      <c r="N3640">
        <v>15</v>
      </c>
      <c r="O3640">
        <v>187.1</v>
      </c>
      <c r="P3640">
        <v>83</v>
      </c>
      <c r="Q3640">
        <v>8.42</v>
      </c>
      <c r="R3640">
        <v>13.8</v>
      </c>
      <c r="S3640">
        <v>2</v>
      </c>
      <c r="T3640">
        <v>3.73</v>
      </c>
      <c r="U3640" t="str">
        <f>IF(Append1[[#This Row],[total_intl_charge]] &lt;= MEDIAN(Append1[total_intl_charge]), "Low", "High")</f>
        <v>High</v>
      </c>
      <c r="V3640">
        <v>1</v>
      </c>
      <c r="W3640" t="s">
        <v>23</v>
      </c>
      <c r="X3640" s="1" t="s">
        <v>23</v>
      </c>
      <c r="Y3640">
        <f>IF(Append1[[#This Row],[churn]]="yes", 1,0)</f>
        <v>0</v>
      </c>
      <c r="Z3640" t="str">
        <f>IF(Append1[[#This Row],[total_eve_charge]]&lt;=15,"Low",
IF(Append1[[#This Row],[total_eve_charge]]&lt;=19,"Medium","High"))</f>
        <v>Low</v>
      </c>
      <c r="AA3640" s="1" t="str">
        <f>IF(Append1[[#This Row],[total_day_charge]]&gt;30,"Heavy User",
IF(Append1[[#This Row],[total_eve_charge]]&gt;20,"Evening User",
IF(Append1[[#This Row],[total_night_charge]]&gt;10,"Night User","Low User")))</f>
        <v>Heavy User</v>
      </c>
    </row>
    <row r="3641" spans="1:27" hidden="1" x14ac:dyDescent="0.3">
      <c r="A3641">
        <v>2890</v>
      </c>
      <c r="B3641" s="1" t="s">
        <v>29</v>
      </c>
      <c r="C3641">
        <v>135</v>
      </c>
      <c r="D3641" s="1" t="s">
        <v>22</v>
      </c>
      <c r="E3641" s="1">
        <v>0</v>
      </c>
      <c r="F3641" s="1" t="s">
        <v>23</v>
      </c>
      <c r="G3641">
        <v>0</v>
      </c>
      <c r="H3641" t="str">
        <f>IF(Append1[[#This Row],[number_vmail_messages]]&lt;=10, "Low",
IF(Append1[[#This Row],[number_vmail_messages]]&lt;=25, "Medium", "High"))</f>
        <v>Low</v>
      </c>
      <c r="I3641">
        <v>181.8</v>
      </c>
      <c r="J3641">
        <v>92</v>
      </c>
      <c r="K3641">
        <v>30.91</v>
      </c>
      <c r="L3641">
        <v>159.6</v>
      </c>
      <c r="M3641">
        <v>63</v>
      </c>
      <c r="N3641">
        <v>13.57</v>
      </c>
      <c r="O3641">
        <v>232.4</v>
      </c>
      <c r="P3641">
        <v>78</v>
      </c>
      <c r="Q3641">
        <v>10.46</v>
      </c>
      <c r="R3641">
        <v>7</v>
      </c>
      <c r="S3641">
        <v>6</v>
      </c>
      <c r="T3641">
        <v>1.89</v>
      </c>
      <c r="U3641" t="str">
        <f>IF(Append1[[#This Row],[total_intl_charge]] &lt;= MEDIAN(Append1[total_intl_charge]), "Low", "High")</f>
        <v>Low</v>
      </c>
      <c r="V3641">
        <v>0</v>
      </c>
      <c r="W3641" t="s">
        <v>23</v>
      </c>
      <c r="X3641" s="1" t="s">
        <v>23</v>
      </c>
      <c r="Y3641">
        <f>IF(Append1[[#This Row],[churn]]="yes", 1,0)</f>
        <v>0</v>
      </c>
      <c r="Z3641" t="str">
        <f>IF(Append1[[#This Row],[total_eve_charge]]&lt;=15,"Low",
IF(Append1[[#This Row],[total_eve_charge]]&lt;=19,"Medium","High"))</f>
        <v>Low</v>
      </c>
      <c r="AA3641" s="1" t="str">
        <f>IF(Append1[[#This Row],[total_day_charge]]&gt;30,"Heavy User",
IF(Append1[[#This Row],[total_eve_charge]]&gt;20,"Evening User",
IF(Append1[[#This Row],[total_night_charge]]&gt;10,"Night User","Low User")))</f>
        <v>Heavy User</v>
      </c>
    </row>
    <row r="3642" spans="1:27" hidden="1" x14ac:dyDescent="0.3">
      <c r="A3642">
        <v>2891</v>
      </c>
      <c r="B3642" s="1" t="s">
        <v>39</v>
      </c>
      <c r="C3642">
        <v>93</v>
      </c>
      <c r="D3642" s="1" t="s">
        <v>22</v>
      </c>
      <c r="E3642" s="1">
        <v>0</v>
      </c>
      <c r="F3642" s="1" t="s">
        <v>23</v>
      </c>
      <c r="G3642">
        <v>0</v>
      </c>
      <c r="H3642" t="str">
        <f>IF(Append1[[#This Row],[number_vmail_messages]]&lt;=10, "Low",
IF(Append1[[#This Row],[number_vmail_messages]]&lt;=25, "Medium", "High"))</f>
        <v>Low</v>
      </c>
      <c r="I3642">
        <v>120.6</v>
      </c>
      <c r="J3642">
        <v>104</v>
      </c>
      <c r="K3642">
        <v>20.5</v>
      </c>
      <c r="L3642">
        <v>205.5</v>
      </c>
      <c r="M3642">
        <v>95</v>
      </c>
      <c r="N3642">
        <v>17.47</v>
      </c>
      <c r="O3642">
        <v>182.5</v>
      </c>
      <c r="P3642">
        <v>107</v>
      </c>
      <c r="Q3642">
        <v>8.2100000000000009</v>
      </c>
      <c r="R3642">
        <v>9.6</v>
      </c>
      <c r="S3642">
        <v>6</v>
      </c>
      <c r="T3642">
        <v>2.59</v>
      </c>
      <c r="U3642" t="str">
        <f>IF(Append1[[#This Row],[total_intl_charge]] &lt;= MEDIAN(Append1[total_intl_charge]), "Low", "High")</f>
        <v>Low</v>
      </c>
      <c r="V3642">
        <v>2</v>
      </c>
      <c r="W3642" t="s">
        <v>23</v>
      </c>
      <c r="X3642" s="1" t="s">
        <v>23</v>
      </c>
      <c r="Y3642">
        <f>IF(Append1[[#This Row],[churn]]="yes", 1,0)</f>
        <v>0</v>
      </c>
      <c r="Z3642" t="str">
        <f>IF(Append1[[#This Row],[total_eve_charge]]&lt;=15,"Low",
IF(Append1[[#This Row],[total_eve_charge]]&lt;=19,"Medium","High"))</f>
        <v>Medium</v>
      </c>
      <c r="AA3642" s="1" t="str">
        <f>IF(Append1[[#This Row],[total_day_charge]]&gt;30,"Heavy User",
IF(Append1[[#This Row],[total_eve_charge]]&gt;20,"Evening User",
IF(Append1[[#This Row],[total_night_charge]]&gt;10,"Night User","Low User")))</f>
        <v>Low User</v>
      </c>
    </row>
    <row r="3643" spans="1:27" hidden="1" x14ac:dyDescent="0.3">
      <c r="A3643">
        <v>2892</v>
      </c>
      <c r="B3643" s="1" t="s">
        <v>56</v>
      </c>
      <c r="C3643">
        <v>82</v>
      </c>
      <c r="D3643" s="1" t="s">
        <v>22</v>
      </c>
      <c r="E3643" s="1">
        <v>0</v>
      </c>
      <c r="F3643" s="1" t="s">
        <v>23</v>
      </c>
      <c r="G3643">
        <v>0</v>
      </c>
      <c r="H3643" t="str">
        <f>IF(Append1[[#This Row],[number_vmail_messages]]&lt;=10, "Low",
IF(Append1[[#This Row],[number_vmail_messages]]&lt;=25, "Medium", "High"))</f>
        <v>Low</v>
      </c>
      <c r="I3643">
        <v>172.4</v>
      </c>
      <c r="J3643">
        <v>112</v>
      </c>
      <c r="K3643">
        <v>29.31</v>
      </c>
      <c r="L3643">
        <v>131.69999999999999</v>
      </c>
      <c r="M3643">
        <v>89</v>
      </c>
      <c r="N3643">
        <v>11.19</v>
      </c>
      <c r="O3643">
        <v>182.8</v>
      </c>
      <c r="P3643">
        <v>78</v>
      </c>
      <c r="Q3643">
        <v>8.23</v>
      </c>
      <c r="R3643">
        <v>8.8000000000000007</v>
      </c>
      <c r="S3643">
        <v>9</v>
      </c>
      <c r="T3643">
        <v>2.38</v>
      </c>
      <c r="U3643" t="str">
        <f>IF(Append1[[#This Row],[total_intl_charge]] &lt;= MEDIAN(Append1[total_intl_charge]), "Low", "High")</f>
        <v>Low</v>
      </c>
      <c r="V3643">
        <v>1</v>
      </c>
      <c r="W3643" t="s">
        <v>23</v>
      </c>
      <c r="X3643" s="1" t="s">
        <v>23</v>
      </c>
      <c r="Y3643">
        <f>IF(Append1[[#This Row],[churn]]="yes", 1,0)</f>
        <v>0</v>
      </c>
      <c r="Z3643" t="str">
        <f>IF(Append1[[#This Row],[total_eve_charge]]&lt;=15,"Low",
IF(Append1[[#This Row],[total_eve_charge]]&lt;=19,"Medium","High"))</f>
        <v>Low</v>
      </c>
      <c r="AA3643" s="1" t="str">
        <f>IF(Append1[[#This Row],[total_day_charge]]&gt;30,"Heavy User",
IF(Append1[[#This Row],[total_eve_charge]]&gt;20,"Evening User",
IF(Append1[[#This Row],[total_night_charge]]&gt;10,"Night User","Low User")))</f>
        <v>Low User</v>
      </c>
    </row>
    <row r="3644" spans="1:27" hidden="1" x14ac:dyDescent="0.3">
      <c r="A3644">
        <v>2893</v>
      </c>
      <c r="B3644" s="1" t="s">
        <v>71</v>
      </c>
      <c r="C3644">
        <v>64</v>
      </c>
      <c r="D3644" s="1" t="s">
        <v>22</v>
      </c>
      <c r="E3644" s="1">
        <v>0</v>
      </c>
      <c r="F3644" s="1" t="s">
        <v>23</v>
      </c>
      <c r="G3644">
        <v>0</v>
      </c>
      <c r="H3644" t="str">
        <f>IF(Append1[[#This Row],[number_vmail_messages]]&lt;=10, "Low",
IF(Append1[[#This Row],[number_vmail_messages]]&lt;=25, "Medium", "High"))</f>
        <v>Low</v>
      </c>
      <c r="I3644">
        <v>160.6</v>
      </c>
      <c r="J3644">
        <v>110</v>
      </c>
      <c r="K3644">
        <v>27.3</v>
      </c>
      <c r="L3644">
        <v>171.9</v>
      </c>
      <c r="M3644">
        <v>97</v>
      </c>
      <c r="N3644">
        <v>14.61</v>
      </c>
      <c r="O3644">
        <v>105.2</v>
      </c>
      <c r="P3644">
        <v>56</v>
      </c>
      <c r="Q3644">
        <v>4.7300000000000004</v>
      </c>
      <c r="R3644">
        <v>7.3</v>
      </c>
      <c r="S3644">
        <v>2</v>
      </c>
      <c r="T3644">
        <v>1.97</v>
      </c>
      <c r="U3644" t="str">
        <f>IF(Append1[[#This Row],[total_intl_charge]] &lt;= MEDIAN(Append1[total_intl_charge]), "Low", "High")</f>
        <v>Low</v>
      </c>
      <c r="V3644">
        <v>0</v>
      </c>
      <c r="W3644" t="s">
        <v>24</v>
      </c>
      <c r="X3644" s="1" t="s">
        <v>23</v>
      </c>
      <c r="Y3644">
        <f>IF(Append1[[#This Row],[churn]]="yes", 1,0)</f>
        <v>1</v>
      </c>
      <c r="Z3644" t="str">
        <f>IF(Append1[[#This Row],[total_eve_charge]]&lt;=15,"Low",
IF(Append1[[#This Row],[total_eve_charge]]&lt;=19,"Medium","High"))</f>
        <v>Low</v>
      </c>
      <c r="AA3644" s="1" t="str">
        <f>IF(Append1[[#This Row],[total_day_charge]]&gt;30,"Heavy User",
IF(Append1[[#This Row],[total_eve_charge]]&gt;20,"Evening User",
IF(Append1[[#This Row],[total_night_charge]]&gt;10,"Night User","Low User")))</f>
        <v>Low User</v>
      </c>
    </row>
    <row r="3645" spans="1:27" x14ac:dyDescent="0.3">
      <c r="A3645">
        <v>2894</v>
      </c>
      <c r="B3645" s="1" t="s">
        <v>54</v>
      </c>
      <c r="C3645">
        <v>76</v>
      </c>
      <c r="D3645" s="1" t="s">
        <v>32</v>
      </c>
      <c r="E3645" s="1">
        <v>0</v>
      </c>
      <c r="F3645" s="1" t="s">
        <v>24</v>
      </c>
      <c r="G3645">
        <v>12</v>
      </c>
      <c r="H3645" t="str">
        <f>IF(Append1[[#This Row],[number_vmail_messages]]&lt;=10, "Low",
IF(Append1[[#This Row],[number_vmail_messages]]&lt;=25, "Medium", "High"))</f>
        <v>Medium</v>
      </c>
      <c r="I3645">
        <v>98.4</v>
      </c>
      <c r="J3645">
        <v>100</v>
      </c>
      <c r="K3645">
        <v>16.73</v>
      </c>
      <c r="L3645">
        <v>187.5</v>
      </c>
      <c r="M3645">
        <v>119</v>
      </c>
      <c r="N3645">
        <v>15.94</v>
      </c>
      <c r="O3645">
        <v>177</v>
      </c>
      <c r="P3645">
        <v>68</v>
      </c>
      <c r="Q3645">
        <v>7.97</v>
      </c>
      <c r="R3645">
        <v>15.1</v>
      </c>
      <c r="S3645">
        <v>3</v>
      </c>
      <c r="T3645">
        <v>4.08</v>
      </c>
      <c r="U3645" t="str">
        <f>IF(Append1[[#This Row],[total_intl_charge]] &lt;= MEDIAN(Append1[total_intl_charge]), "Low", "High")</f>
        <v>High</v>
      </c>
      <c r="V3645">
        <v>1</v>
      </c>
      <c r="W3645" t="s">
        <v>23</v>
      </c>
      <c r="X3645" s="1" t="s">
        <v>23</v>
      </c>
      <c r="Y3645">
        <f>IF(Append1[[#This Row],[churn]]="yes", 1,0)</f>
        <v>0</v>
      </c>
      <c r="Z3645" t="str">
        <f>IF(Append1[[#This Row],[total_eve_charge]]&lt;=15,"Low",
IF(Append1[[#This Row],[total_eve_charge]]&lt;=19,"Medium","High"))</f>
        <v>Medium</v>
      </c>
      <c r="AA3645" s="1" t="str">
        <f>IF(Append1[[#This Row],[total_day_charge]]&gt;30,"Heavy User",
IF(Append1[[#This Row],[total_eve_charge]]&gt;20,"Evening User",
IF(Append1[[#This Row],[total_night_charge]]&gt;10,"Night User","Low User")))</f>
        <v>Low User</v>
      </c>
    </row>
    <row r="3646" spans="1:27" hidden="1" x14ac:dyDescent="0.3">
      <c r="A3646">
        <v>2895</v>
      </c>
      <c r="B3646" s="1" t="s">
        <v>21</v>
      </c>
      <c r="C3646">
        <v>112</v>
      </c>
      <c r="D3646" s="1" t="s">
        <v>22</v>
      </c>
      <c r="E3646" s="1">
        <v>0</v>
      </c>
      <c r="F3646" s="1" t="s">
        <v>23</v>
      </c>
      <c r="G3646">
        <v>0</v>
      </c>
      <c r="H3646" t="str">
        <f>IF(Append1[[#This Row],[number_vmail_messages]]&lt;=10, "Low",
IF(Append1[[#This Row],[number_vmail_messages]]&lt;=25, "Medium", "High"))</f>
        <v>Low</v>
      </c>
      <c r="I3646">
        <v>109</v>
      </c>
      <c r="J3646">
        <v>126</v>
      </c>
      <c r="K3646">
        <v>18.53</v>
      </c>
      <c r="L3646">
        <v>212.7</v>
      </c>
      <c r="M3646">
        <v>106</v>
      </c>
      <c r="N3646">
        <v>18.079999999999998</v>
      </c>
      <c r="O3646">
        <v>208.3</v>
      </c>
      <c r="P3646">
        <v>92</v>
      </c>
      <c r="Q3646">
        <v>9.3699999999999992</v>
      </c>
      <c r="R3646">
        <v>7.9</v>
      </c>
      <c r="S3646">
        <v>3</v>
      </c>
      <c r="T3646">
        <v>2.13</v>
      </c>
      <c r="U3646" t="str">
        <f>IF(Append1[[#This Row],[total_intl_charge]] &lt;= MEDIAN(Append1[total_intl_charge]), "Low", "High")</f>
        <v>Low</v>
      </c>
      <c r="V3646">
        <v>1</v>
      </c>
      <c r="W3646" t="s">
        <v>23</v>
      </c>
      <c r="X3646" s="1" t="s">
        <v>23</v>
      </c>
      <c r="Y3646">
        <f>IF(Append1[[#This Row],[churn]]="yes", 1,0)</f>
        <v>0</v>
      </c>
      <c r="Z3646" t="str">
        <f>IF(Append1[[#This Row],[total_eve_charge]]&lt;=15,"Low",
IF(Append1[[#This Row],[total_eve_charge]]&lt;=19,"Medium","High"))</f>
        <v>Medium</v>
      </c>
      <c r="AA3646" s="1" t="str">
        <f>IF(Append1[[#This Row],[total_day_charge]]&gt;30,"Heavy User",
IF(Append1[[#This Row],[total_eve_charge]]&gt;20,"Evening User",
IF(Append1[[#This Row],[total_night_charge]]&gt;10,"Night User","Low User")))</f>
        <v>Low User</v>
      </c>
    </row>
    <row r="3647" spans="1:27" hidden="1" x14ac:dyDescent="0.3">
      <c r="A3647">
        <v>2896</v>
      </c>
      <c r="B3647" s="1" t="s">
        <v>62</v>
      </c>
      <c r="C3647">
        <v>137</v>
      </c>
      <c r="D3647" s="1" t="s">
        <v>22</v>
      </c>
      <c r="E3647" s="1">
        <v>0</v>
      </c>
      <c r="F3647" s="1" t="s">
        <v>23</v>
      </c>
      <c r="G3647">
        <v>0</v>
      </c>
      <c r="H3647" t="str">
        <f>IF(Append1[[#This Row],[number_vmail_messages]]&lt;=10, "Low",
IF(Append1[[#This Row],[number_vmail_messages]]&lt;=25, "Medium", "High"))</f>
        <v>Low</v>
      </c>
      <c r="I3647">
        <v>144.5</v>
      </c>
      <c r="J3647">
        <v>119</v>
      </c>
      <c r="K3647">
        <v>24.57</v>
      </c>
      <c r="L3647">
        <v>167.3</v>
      </c>
      <c r="M3647">
        <v>89</v>
      </c>
      <c r="N3647">
        <v>14.22</v>
      </c>
      <c r="O3647">
        <v>175.1</v>
      </c>
      <c r="P3647">
        <v>76</v>
      </c>
      <c r="Q3647">
        <v>7.88</v>
      </c>
      <c r="R3647">
        <v>6.1</v>
      </c>
      <c r="S3647">
        <v>4</v>
      </c>
      <c r="T3647">
        <v>1.65</v>
      </c>
      <c r="U3647" t="str">
        <f>IF(Append1[[#This Row],[total_intl_charge]] &lt;= MEDIAN(Append1[total_intl_charge]), "Low", "High")</f>
        <v>Low</v>
      </c>
      <c r="V3647">
        <v>5</v>
      </c>
      <c r="W3647" t="s">
        <v>24</v>
      </c>
      <c r="X3647" s="1" t="s">
        <v>23</v>
      </c>
      <c r="Y3647">
        <f>IF(Append1[[#This Row],[churn]]="yes", 1,0)</f>
        <v>1</v>
      </c>
      <c r="Z3647" t="str">
        <f>IF(Append1[[#This Row],[total_eve_charge]]&lt;=15,"Low",
IF(Append1[[#This Row],[total_eve_charge]]&lt;=19,"Medium","High"))</f>
        <v>Low</v>
      </c>
      <c r="AA3647" s="1" t="str">
        <f>IF(Append1[[#This Row],[total_day_charge]]&gt;30,"Heavy User",
IF(Append1[[#This Row],[total_eve_charge]]&gt;20,"Evening User",
IF(Append1[[#This Row],[total_night_charge]]&gt;10,"Night User","Low User")))</f>
        <v>Low User</v>
      </c>
    </row>
    <row r="3648" spans="1:27" hidden="1" x14ac:dyDescent="0.3">
      <c r="A3648">
        <v>2897</v>
      </c>
      <c r="B3648" s="1" t="s">
        <v>35</v>
      </c>
      <c r="C3648">
        <v>140</v>
      </c>
      <c r="D3648" s="1" t="s">
        <v>26</v>
      </c>
      <c r="E3648" s="1">
        <v>0</v>
      </c>
      <c r="F3648" s="1" t="s">
        <v>23</v>
      </c>
      <c r="G3648">
        <v>0</v>
      </c>
      <c r="H3648" t="str">
        <f>IF(Append1[[#This Row],[number_vmail_messages]]&lt;=10, "Low",
IF(Append1[[#This Row],[number_vmail_messages]]&lt;=25, "Medium", "High"))</f>
        <v>Low</v>
      </c>
      <c r="I3648">
        <v>193.1</v>
      </c>
      <c r="J3648">
        <v>82</v>
      </c>
      <c r="K3648">
        <v>32.83</v>
      </c>
      <c r="L3648">
        <v>260.3</v>
      </c>
      <c r="M3648">
        <v>107</v>
      </c>
      <c r="N3648">
        <v>22.13</v>
      </c>
      <c r="O3648">
        <v>241.3</v>
      </c>
      <c r="P3648">
        <v>93</v>
      </c>
      <c r="Q3648">
        <v>10.86</v>
      </c>
      <c r="R3648">
        <v>13.3</v>
      </c>
      <c r="S3648">
        <v>5</v>
      </c>
      <c r="T3648">
        <v>3.59</v>
      </c>
      <c r="U3648" t="str">
        <f>IF(Append1[[#This Row],[total_intl_charge]] &lt;= MEDIAN(Append1[total_intl_charge]), "Low", "High")</f>
        <v>High</v>
      </c>
      <c r="V3648">
        <v>2</v>
      </c>
      <c r="W3648" t="s">
        <v>23</v>
      </c>
      <c r="X3648" s="1" t="s">
        <v>23</v>
      </c>
      <c r="Y3648">
        <f>IF(Append1[[#This Row],[churn]]="yes", 1,0)</f>
        <v>0</v>
      </c>
      <c r="Z3648" t="str">
        <f>IF(Append1[[#This Row],[total_eve_charge]]&lt;=15,"Low",
IF(Append1[[#This Row],[total_eve_charge]]&lt;=19,"Medium","High"))</f>
        <v>High</v>
      </c>
      <c r="AA3648" s="1" t="str">
        <f>IF(Append1[[#This Row],[total_day_charge]]&gt;30,"Heavy User",
IF(Append1[[#This Row],[total_eve_charge]]&gt;20,"Evening User",
IF(Append1[[#This Row],[total_night_charge]]&gt;10,"Night User","Low User")))</f>
        <v>Heavy User</v>
      </c>
    </row>
    <row r="3649" spans="1:27" hidden="1" x14ac:dyDescent="0.3">
      <c r="A3649">
        <v>2898</v>
      </c>
      <c r="B3649" s="1" t="s">
        <v>40</v>
      </c>
      <c r="C3649">
        <v>106</v>
      </c>
      <c r="D3649" s="1" t="s">
        <v>22</v>
      </c>
      <c r="E3649" s="1">
        <v>0</v>
      </c>
      <c r="F3649" s="1" t="s">
        <v>23</v>
      </c>
      <c r="G3649">
        <v>0</v>
      </c>
      <c r="H3649" t="str">
        <f>IF(Append1[[#This Row],[number_vmail_messages]]&lt;=10, "Low",
IF(Append1[[#This Row],[number_vmail_messages]]&lt;=25, "Medium", "High"))</f>
        <v>Low</v>
      </c>
      <c r="I3649">
        <v>182.8</v>
      </c>
      <c r="J3649">
        <v>96</v>
      </c>
      <c r="K3649">
        <v>31.08</v>
      </c>
      <c r="L3649">
        <v>193.7</v>
      </c>
      <c r="M3649">
        <v>93</v>
      </c>
      <c r="N3649">
        <v>16.46</v>
      </c>
      <c r="O3649">
        <v>219.5</v>
      </c>
      <c r="P3649">
        <v>113</v>
      </c>
      <c r="Q3649">
        <v>9.8800000000000008</v>
      </c>
      <c r="R3649">
        <v>7.7</v>
      </c>
      <c r="S3649">
        <v>2</v>
      </c>
      <c r="T3649">
        <v>2.08</v>
      </c>
      <c r="U3649" t="str">
        <f>IF(Append1[[#This Row],[total_intl_charge]] &lt;= MEDIAN(Append1[total_intl_charge]), "Low", "High")</f>
        <v>Low</v>
      </c>
      <c r="V3649">
        <v>2</v>
      </c>
      <c r="W3649" t="s">
        <v>23</v>
      </c>
      <c r="X3649" s="1" t="s">
        <v>23</v>
      </c>
      <c r="Y3649">
        <f>IF(Append1[[#This Row],[churn]]="yes", 1,0)</f>
        <v>0</v>
      </c>
      <c r="Z3649" t="str">
        <f>IF(Append1[[#This Row],[total_eve_charge]]&lt;=15,"Low",
IF(Append1[[#This Row],[total_eve_charge]]&lt;=19,"Medium","High"))</f>
        <v>Medium</v>
      </c>
      <c r="AA3649" s="1" t="str">
        <f>IF(Append1[[#This Row],[total_day_charge]]&gt;30,"Heavy User",
IF(Append1[[#This Row],[total_eve_charge]]&gt;20,"Evening User",
IF(Append1[[#This Row],[total_night_charge]]&gt;10,"Night User","Low User")))</f>
        <v>Heavy User</v>
      </c>
    </row>
    <row r="3650" spans="1:27" x14ac:dyDescent="0.3">
      <c r="A3650">
        <v>2899</v>
      </c>
      <c r="B3650" s="1" t="s">
        <v>62</v>
      </c>
      <c r="C3650">
        <v>166</v>
      </c>
      <c r="D3650" s="1" t="s">
        <v>26</v>
      </c>
      <c r="E3650" s="1">
        <v>0</v>
      </c>
      <c r="F3650" s="1" t="s">
        <v>24</v>
      </c>
      <c r="G3650">
        <v>32</v>
      </c>
      <c r="H3650" t="str">
        <f>IF(Append1[[#This Row],[number_vmail_messages]]&lt;=10, "Low",
IF(Append1[[#This Row],[number_vmail_messages]]&lt;=25, "Medium", "High"))</f>
        <v>High</v>
      </c>
      <c r="I3650">
        <v>148.4</v>
      </c>
      <c r="J3650">
        <v>86</v>
      </c>
      <c r="K3650">
        <v>25.23</v>
      </c>
      <c r="L3650">
        <v>170.6</v>
      </c>
      <c r="M3650">
        <v>119</v>
      </c>
      <c r="N3650">
        <v>14.5</v>
      </c>
      <c r="O3650">
        <v>201.5</v>
      </c>
      <c r="P3650">
        <v>124</v>
      </c>
      <c r="Q3650">
        <v>9.07</v>
      </c>
      <c r="R3650">
        <v>11.3</v>
      </c>
      <c r="S3650">
        <v>12</v>
      </c>
      <c r="T3650">
        <v>3.05</v>
      </c>
      <c r="U3650" t="str">
        <f>IF(Append1[[#This Row],[total_intl_charge]] &lt;= MEDIAN(Append1[total_intl_charge]), "Low", "High")</f>
        <v>High</v>
      </c>
      <c r="V3650">
        <v>1</v>
      </c>
      <c r="W3650" t="s">
        <v>23</v>
      </c>
      <c r="X3650" s="1" t="s">
        <v>23</v>
      </c>
      <c r="Y3650">
        <f>IF(Append1[[#This Row],[churn]]="yes", 1,0)</f>
        <v>0</v>
      </c>
      <c r="Z3650" t="str">
        <f>IF(Append1[[#This Row],[total_eve_charge]]&lt;=15,"Low",
IF(Append1[[#This Row],[total_eve_charge]]&lt;=19,"Medium","High"))</f>
        <v>Low</v>
      </c>
      <c r="AA3650" s="1" t="str">
        <f>IF(Append1[[#This Row],[total_day_charge]]&gt;30,"Heavy User",
IF(Append1[[#This Row],[total_eve_charge]]&gt;20,"Evening User",
IF(Append1[[#This Row],[total_night_charge]]&gt;10,"Night User","Low User")))</f>
        <v>Low User</v>
      </c>
    </row>
    <row r="3651" spans="1:27" hidden="1" x14ac:dyDescent="0.3">
      <c r="A3651">
        <v>2900</v>
      </c>
      <c r="B3651" s="1" t="s">
        <v>75</v>
      </c>
      <c r="C3651">
        <v>137</v>
      </c>
      <c r="D3651" s="1" t="s">
        <v>32</v>
      </c>
      <c r="E3651" s="1">
        <v>0</v>
      </c>
      <c r="F3651" s="1" t="s">
        <v>23</v>
      </c>
      <c r="G3651">
        <v>0</v>
      </c>
      <c r="H3651" t="str">
        <f>IF(Append1[[#This Row],[number_vmail_messages]]&lt;=10, "Low",
IF(Append1[[#This Row],[number_vmail_messages]]&lt;=25, "Medium", "High"))</f>
        <v>Low</v>
      </c>
      <c r="I3651">
        <v>75.8</v>
      </c>
      <c r="J3651">
        <v>107</v>
      </c>
      <c r="K3651">
        <v>12.89</v>
      </c>
      <c r="L3651">
        <v>256.89999999999998</v>
      </c>
      <c r="M3651">
        <v>98</v>
      </c>
      <c r="N3651">
        <v>21.84</v>
      </c>
      <c r="O3651">
        <v>204.4</v>
      </c>
      <c r="P3651">
        <v>118</v>
      </c>
      <c r="Q3651">
        <v>9.1999999999999993</v>
      </c>
      <c r="R3651">
        <v>10.5</v>
      </c>
      <c r="S3651">
        <v>3</v>
      </c>
      <c r="T3651">
        <v>2.84</v>
      </c>
      <c r="U3651" t="str">
        <f>IF(Append1[[#This Row],[total_intl_charge]] &lt;= MEDIAN(Append1[total_intl_charge]), "Low", "High")</f>
        <v>High</v>
      </c>
      <c r="V3651">
        <v>2</v>
      </c>
      <c r="W3651" t="s">
        <v>23</v>
      </c>
      <c r="X3651" s="1" t="s">
        <v>23</v>
      </c>
      <c r="Y3651">
        <f>IF(Append1[[#This Row],[churn]]="yes", 1,0)</f>
        <v>0</v>
      </c>
      <c r="Z3651" t="str">
        <f>IF(Append1[[#This Row],[total_eve_charge]]&lt;=15,"Low",
IF(Append1[[#This Row],[total_eve_charge]]&lt;=19,"Medium","High"))</f>
        <v>High</v>
      </c>
      <c r="AA3651" s="1" t="str">
        <f>IF(Append1[[#This Row],[total_day_charge]]&gt;30,"Heavy User",
IF(Append1[[#This Row],[total_eve_charge]]&gt;20,"Evening User",
IF(Append1[[#This Row],[total_night_charge]]&gt;10,"Night User","Low User")))</f>
        <v>Evening User</v>
      </c>
    </row>
    <row r="3652" spans="1:27" hidden="1" x14ac:dyDescent="0.3">
      <c r="A3652">
        <v>2901</v>
      </c>
      <c r="B3652" s="1" t="s">
        <v>75</v>
      </c>
      <c r="C3652">
        <v>161</v>
      </c>
      <c r="D3652" s="1" t="s">
        <v>22</v>
      </c>
      <c r="E3652" s="1">
        <v>0</v>
      </c>
      <c r="F3652" s="1" t="s">
        <v>23</v>
      </c>
      <c r="G3652">
        <v>0</v>
      </c>
      <c r="H3652" t="str">
        <f>IF(Append1[[#This Row],[number_vmail_messages]]&lt;=10, "Low",
IF(Append1[[#This Row],[number_vmail_messages]]&lt;=25, "Medium", "High"))</f>
        <v>Low</v>
      </c>
      <c r="I3652">
        <v>198</v>
      </c>
      <c r="J3652">
        <v>90</v>
      </c>
      <c r="K3652">
        <v>33.659999999999997</v>
      </c>
      <c r="L3652">
        <v>186.4</v>
      </c>
      <c r="M3652">
        <v>102</v>
      </c>
      <c r="N3652">
        <v>15.84</v>
      </c>
      <c r="O3652">
        <v>219.2</v>
      </c>
      <c r="P3652">
        <v>90</v>
      </c>
      <c r="Q3652">
        <v>9.86</v>
      </c>
      <c r="R3652">
        <v>9.3000000000000007</v>
      </c>
      <c r="S3652">
        <v>2</v>
      </c>
      <c r="T3652">
        <v>2.5099999999999998</v>
      </c>
      <c r="U3652" t="str">
        <f>IF(Append1[[#This Row],[total_intl_charge]] &lt;= MEDIAN(Append1[total_intl_charge]), "Low", "High")</f>
        <v>Low</v>
      </c>
      <c r="V3652">
        <v>1</v>
      </c>
      <c r="W3652" t="s">
        <v>23</v>
      </c>
      <c r="X3652" s="1" t="s">
        <v>23</v>
      </c>
      <c r="Y3652">
        <f>IF(Append1[[#This Row],[churn]]="yes", 1,0)</f>
        <v>0</v>
      </c>
      <c r="Z3652" t="str">
        <f>IF(Append1[[#This Row],[total_eve_charge]]&lt;=15,"Low",
IF(Append1[[#This Row],[total_eve_charge]]&lt;=19,"Medium","High"))</f>
        <v>Medium</v>
      </c>
      <c r="AA3652" s="1" t="str">
        <f>IF(Append1[[#This Row],[total_day_charge]]&gt;30,"Heavy User",
IF(Append1[[#This Row],[total_eve_charge]]&gt;20,"Evening User",
IF(Append1[[#This Row],[total_night_charge]]&gt;10,"Night User","Low User")))</f>
        <v>Heavy User</v>
      </c>
    </row>
    <row r="3653" spans="1:27" hidden="1" x14ac:dyDescent="0.3">
      <c r="A3653">
        <v>2902</v>
      </c>
      <c r="B3653" s="1" t="s">
        <v>51</v>
      </c>
      <c r="C3653">
        <v>120</v>
      </c>
      <c r="D3653" s="1" t="s">
        <v>22</v>
      </c>
      <c r="E3653" s="1">
        <v>0</v>
      </c>
      <c r="F3653" s="1" t="s">
        <v>23</v>
      </c>
      <c r="G3653">
        <v>0</v>
      </c>
      <c r="H3653" t="str">
        <f>IF(Append1[[#This Row],[number_vmail_messages]]&lt;=10, "Low",
IF(Append1[[#This Row],[number_vmail_messages]]&lt;=25, "Medium", "High"))</f>
        <v>Low</v>
      </c>
      <c r="I3653">
        <v>253.2</v>
      </c>
      <c r="J3653">
        <v>95</v>
      </c>
      <c r="K3653">
        <v>43.04</v>
      </c>
      <c r="L3653">
        <v>210.8</v>
      </c>
      <c r="M3653">
        <v>86</v>
      </c>
      <c r="N3653">
        <v>17.920000000000002</v>
      </c>
      <c r="O3653">
        <v>253.9</v>
      </c>
      <c r="P3653">
        <v>81</v>
      </c>
      <c r="Q3653">
        <v>11.43</v>
      </c>
      <c r="R3653">
        <v>9.5</v>
      </c>
      <c r="S3653">
        <v>4</v>
      </c>
      <c r="T3653">
        <v>2.57</v>
      </c>
      <c r="U3653" t="str">
        <f>IF(Append1[[#This Row],[total_intl_charge]] &lt;= MEDIAN(Append1[total_intl_charge]), "Low", "High")</f>
        <v>Low</v>
      </c>
      <c r="V3653">
        <v>5</v>
      </c>
      <c r="W3653" t="s">
        <v>24</v>
      </c>
      <c r="X3653" s="1" t="s">
        <v>23</v>
      </c>
      <c r="Y3653">
        <f>IF(Append1[[#This Row],[churn]]="yes", 1,0)</f>
        <v>1</v>
      </c>
      <c r="Z3653" t="str">
        <f>IF(Append1[[#This Row],[total_eve_charge]]&lt;=15,"Low",
IF(Append1[[#This Row],[total_eve_charge]]&lt;=19,"Medium","High"))</f>
        <v>Medium</v>
      </c>
      <c r="AA3653" s="1" t="str">
        <f>IF(Append1[[#This Row],[total_day_charge]]&gt;30,"Heavy User",
IF(Append1[[#This Row],[total_eve_charge]]&gt;20,"Evening User",
IF(Append1[[#This Row],[total_night_charge]]&gt;10,"Night User","Low User")))</f>
        <v>Heavy User</v>
      </c>
    </row>
    <row r="3654" spans="1:27" x14ac:dyDescent="0.3">
      <c r="A3654">
        <v>2903</v>
      </c>
      <c r="B3654" s="1" t="s">
        <v>75</v>
      </c>
      <c r="C3654">
        <v>187</v>
      </c>
      <c r="D3654" s="1" t="s">
        <v>26</v>
      </c>
      <c r="E3654" s="1">
        <v>0</v>
      </c>
      <c r="F3654" s="1" t="s">
        <v>24</v>
      </c>
      <c r="G3654">
        <v>25</v>
      </c>
      <c r="H3654" t="str">
        <f>IF(Append1[[#This Row],[number_vmail_messages]]&lt;=10, "Low",
IF(Append1[[#This Row],[number_vmail_messages]]&lt;=25, "Medium", "High"))</f>
        <v>Medium</v>
      </c>
      <c r="I3654">
        <v>199.9</v>
      </c>
      <c r="J3654">
        <v>64</v>
      </c>
      <c r="K3654">
        <v>33.979999999999997</v>
      </c>
      <c r="L3654">
        <v>134.6</v>
      </c>
      <c r="M3654">
        <v>110</v>
      </c>
      <c r="N3654">
        <v>11.44</v>
      </c>
      <c r="O3654">
        <v>210.4</v>
      </c>
      <c r="P3654">
        <v>78</v>
      </c>
      <c r="Q3654">
        <v>9.4700000000000006</v>
      </c>
      <c r="R3654">
        <v>11.7</v>
      </c>
      <c r="S3654">
        <v>6</v>
      </c>
      <c r="T3654">
        <v>3.16</v>
      </c>
      <c r="U3654" t="str">
        <f>IF(Append1[[#This Row],[total_intl_charge]] &lt;= MEDIAN(Append1[total_intl_charge]), "Low", "High")</f>
        <v>High</v>
      </c>
      <c r="V3654">
        <v>3</v>
      </c>
      <c r="W3654" t="s">
        <v>23</v>
      </c>
      <c r="X3654" s="1" t="s">
        <v>23</v>
      </c>
      <c r="Y3654">
        <f>IF(Append1[[#This Row],[churn]]="yes", 1,0)</f>
        <v>0</v>
      </c>
      <c r="Z3654" t="str">
        <f>IF(Append1[[#This Row],[total_eve_charge]]&lt;=15,"Low",
IF(Append1[[#This Row],[total_eve_charge]]&lt;=19,"Medium","High"))</f>
        <v>Low</v>
      </c>
      <c r="AA3654" s="1" t="str">
        <f>IF(Append1[[#This Row],[total_day_charge]]&gt;30,"Heavy User",
IF(Append1[[#This Row],[total_eve_charge]]&gt;20,"Evening User",
IF(Append1[[#This Row],[total_night_charge]]&gt;10,"Night User","Low User")))</f>
        <v>Heavy User</v>
      </c>
    </row>
    <row r="3655" spans="1:27" x14ac:dyDescent="0.3">
      <c r="A3655">
        <v>2904</v>
      </c>
      <c r="B3655" s="1" t="s">
        <v>64</v>
      </c>
      <c r="C3655">
        <v>102</v>
      </c>
      <c r="D3655" s="1" t="s">
        <v>22</v>
      </c>
      <c r="E3655" s="1">
        <v>0</v>
      </c>
      <c r="F3655" s="1" t="s">
        <v>24</v>
      </c>
      <c r="G3655">
        <v>25</v>
      </c>
      <c r="H3655" t="str">
        <f>IF(Append1[[#This Row],[number_vmail_messages]]&lt;=10, "Low",
IF(Append1[[#This Row],[number_vmail_messages]]&lt;=25, "Medium", "High"))</f>
        <v>Medium</v>
      </c>
      <c r="I3655">
        <v>187.5</v>
      </c>
      <c r="J3655">
        <v>105</v>
      </c>
      <c r="K3655">
        <v>31.88</v>
      </c>
      <c r="L3655">
        <v>272.3</v>
      </c>
      <c r="M3655">
        <v>88</v>
      </c>
      <c r="N3655">
        <v>23.15</v>
      </c>
      <c r="O3655">
        <v>216.4</v>
      </c>
      <c r="P3655">
        <v>91</v>
      </c>
      <c r="Q3655">
        <v>9.74</v>
      </c>
      <c r="R3655">
        <v>11.7</v>
      </c>
      <c r="S3655">
        <v>2</v>
      </c>
      <c r="T3655">
        <v>3.16</v>
      </c>
      <c r="U3655" t="str">
        <f>IF(Append1[[#This Row],[total_intl_charge]] &lt;= MEDIAN(Append1[total_intl_charge]), "Low", "High")</f>
        <v>High</v>
      </c>
      <c r="V3655">
        <v>2</v>
      </c>
      <c r="W3655" t="s">
        <v>23</v>
      </c>
      <c r="X3655" s="1" t="s">
        <v>23</v>
      </c>
      <c r="Y3655">
        <f>IF(Append1[[#This Row],[churn]]="yes", 1,0)</f>
        <v>0</v>
      </c>
      <c r="Z3655" t="str">
        <f>IF(Append1[[#This Row],[total_eve_charge]]&lt;=15,"Low",
IF(Append1[[#This Row],[total_eve_charge]]&lt;=19,"Medium","High"))</f>
        <v>High</v>
      </c>
      <c r="AA3655" s="1" t="str">
        <f>IF(Append1[[#This Row],[total_day_charge]]&gt;30,"Heavy User",
IF(Append1[[#This Row],[total_eve_charge]]&gt;20,"Evening User",
IF(Append1[[#This Row],[total_night_charge]]&gt;10,"Night User","Low User")))</f>
        <v>Heavy User</v>
      </c>
    </row>
    <row r="3656" spans="1:27" hidden="1" x14ac:dyDescent="0.3">
      <c r="A3656">
        <v>2905</v>
      </c>
      <c r="B3656" s="1" t="s">
        <v>27</v>
      </c>
      <c r="C3656">
        <v>82</v>
      </c>
      <c r="D3656" s="1" t="s">
        <v>32</v>
      </c>
      <c r="E3656" s="1">
        <v>0</v>
      </c>
      <c r="F3656" s="1" t="s">
        <v>23</v>
      </c>
      <c r="G3656">
        <v>0</v>
      </c>
      <c r="H3656" t="str">
        <f>IF(Append1[[#This Row],[number_vmail_messages]]&lt;=10, "Low",
IF(Append1[[#This Row],[number_vmail_messages]]&lt;=25, "Medium", "High"))</f>
        <v>Low</v>
      </c>
      <c r="I3656">
        <v>183.6</v>
      </c>
      <c r="J3656">
        <v>111</v>
      </c>
      <c r="K3656">
        <v>31.21</v>
      </c>
      <c r="L3656">
        <v>303.5</v>
      </c>
      <c r="M3656">
        <v>88</v>
      </c>
      <c r="N3656">
        <v>25.8</v>
      </c>
      <c r="O3656">
        <v>189.8</v>
      </c>
      <c r="P3656">
        <v>115</v>
      </c>
      <c r="Q3656">
        <v>8.5399999999999991</v>
      </c>
      <c r="R3656">
        <v>10.3</v>
      </c>
      <c r="S3656">
        <v>6</v>
      </c>
      <c r="T3656">
        <v>2.78</v>
      </c>
      <c r="U3656" t="str">
        <f>IF(Append1[[#This Row],[total_intl_charge]] &lt;= MEDIAN(Append1[total_intl_charge]), "Low", "High")</f>
        <v>Low</v>
      </c>
      <c r="V3656">
        <v>0</v>
      </c>
      <c r="W3656" t="s">
        <v>23</v>
      </c>
      <c r="X3656" s="1" t="s">
        <v>23</v>
      </c>
      <c r="Y3656">
        <f>IF(Append1[[#This Row],[churn]]="yes", 1,0)</f>
        <v>0</v>
      </c>
      <c r="Z3656" t="str">
        <f>IF(Append1[[#This Row],[total_eve_charge]]&lt;=15,"Low",
IF(Append1[[#This Row],[total_eve_charge]]&lt;=19,"Medium","High"))</f>
        <v>High</v>
      </c>
      <c r="AA3656" s="1" t="str">
        <f>IF(Append1[[#This Row],[total_day_charge]]&gt;30,"Heavy User",
IF(Append1[[#This Row],[total_eve_charge]]&gt;20,"Evening User",
IF(Append1[[#This Row],[total_night_charge]]&gt;10,"Night User","Low User")))</f>
        <v>Heavy User</v>
      </c>
    </row>
    <row r="3657" spans="1:27" x14ac:dyDescent="0.3">
      <c r="A3657">
        <v>2906</v>
      </c>
      <c r="B3657" s="1" t="s">
        <v>46</v>
      </c>
      <c r="C3657">
        <v>100</v>
      </c>
      <c r="D3657" s="1" t="s">
        <v>26</v>
      </c>
      <c r="E3657" s="1">
        <v>0</v>
      </c>
      <c r="F3657" s="1" t="s">
        <v>24</v>
      </c>
      <c r="G3657">
        <v>21</v>
      </c>
      <c r="H3657" t="str">
        <f>IF(Append1[[#This Row],[number_vmail_messages]]&lt;=10, "Low",
IF(Append1[[#This Row],[number_vmail_messages]]&lt;=25, "Medium", "High"))</f>
        <v>Medium</v>
      </c>
      <c r="I3657">
        <v>86.1</v>
      </c>
      <c r="J3657">
        <v>95</v>
      </c>
      <c r="K3657">
        <v>14.64</v>
      </c>
      <c r="L3657">
        <v>189.9</v>
      </c>
      <c r="M3657">
        <v>126</v>
      </c>
      <c r="N3657">
        <v>16.14</v>
      </c>
      <c r="O3657">
        <v>201.3</v>
      </c>
      <c r="P3657">
        <v>113</v>
      </c>
      <c r="Q3657">
        <v>9.06</v>
      </c>
      <c r="R3657">
        <v>11.7</v>
      </c>
      <c r="S3657">
        <v>4</v>
      </c>
      <c r="T3657">
        <v>3.16</v>
      </c>
      <c r="U3657" t="str">
        <f>IF(Append1[[#This Row],[total_intl_charge]] &lt;= MEDIAN(Append1[total_intl_charge]), "Low", "High")</f>
        <v>High</v>
      </c>
      <c r="V3657">
        <v>0</v>
      </c>
      <c r="W3657" t="s">
        <v>23</v>
      </c>
      <c r="X3657" s="1" t="s">
        <v>23</v>
      </c>
      <c r="Y3657">
        <f>IF(Append1[[#This Row],[churn]]="yes", 1,0)</f>
        <v>0</v>
      </c>
      <c r="Z3657" t="str">
        <f>IF(Append1[[#This Row],[total_eve_charge]]&lt;=15,"Low",
IF(Append1[[#This Row],[total_eve_charge]]&lt;=19,"Medium","High"))</f>
        <v>Medium</v>
      </c>
      <c r="AA3657" s="1" t="str">
        <f>IF(Append1[[#This Row],[total_day_charge]]&gt;30,"Heavy User",
IF(Append1[[#This Row],[total_eve_charge]]&gt;20,"Evening User",
IF(Append1[[#This Row],[total_night_charge]]&gt;10,"Night User","Low User")))</f>
        <v>Low User</v>
      </c>
    </row>
    <row r="3658" spans="1:27" hidden="1" x14ac:dyDescent="0.3">
      <c r="A3658">
        <v>2907</v>
      </c>
      <c r="B3658" s="1" t="s">
        <v>68</v>
      </c>
      <c r="C3658">
        <v>45</v>
      </c>
      <c r="D3658" s="1" t="s">
        <v>32</v>
      </c>
      <c r="E3658" s="1">
        <v>0</v>
      </c>
      <c r="F3658" s="1" t="s">
        <v>23</v>
      </c>
      <c r="G3658">
        <v>0</v>
      </c>
      <c r="H3658" t="str">
        <f>IF(Append1[[#This Row],[number_vmail_messages]]&lt;=10, "Low",
IF(Append1[[#This Row],[number_vmail_messages]]&lt;=25, "Medium", "High"))</f>
        <v>Low</v>
      </c>
      <c r="I3658">
        <v>126.8</v>
      </c>
      <c r="J3658">
        <v>83</v>
      </c>
      <c r="K3658">
        <v>21.56</v>
      </c>
      <c r="L3658">
        <v>157.80000000000001</v>
      </c>
      <c r="M3658">
        <v>100</v>
      </c>
      <c r="N3658">
        <v>13.41</v>
      </c>
      <c r="O3658">
        <v>158.30000000000001</v>
      </c>
      <c r="P3658">
        <v>97</v>
      </c>
      <c r="Q3658">
        <v>7.12</v>
      </c>
      <c r="R3658">
        <v>11</v>
      </c>
      <c r="S3658">
        <v>4</v>
      </c>
      <c r="T3658">
        <v>2.97</v>
      </c>
      <c r="U3658" t="str">
        <f>IF(Append1[[#This Row],[total_intl_charge]] &lt;= MEDIAN(Append1[total_intl_charge]), "Low", "High")</f>
        <v>High</v>
      </c>
      <c r="V3658">
        <v>3</v>
      </c>
      <c r="W3658" t="s">
        <v>23</v>
      </c>
      <c r="X3658" s="1" t="s">
        <v>23</v>
      </c>
      <c r="Y3658">
        <f>IF(Append1[[#This Row],[churn]]="yes", 1,0)</f>
        <v>0</v>
      </c>
      <c r="Z3658" t="str">
        <f>IF(Append1[[#This Row],[total_eve_charge]]&lt;=15,"Low",
IF(Append1[[#This Row],[total_eve_charge]]&lt;=19,"Medium","High"))</f>
        <v>Low</v>
      </c>
      <c r="AA3658" s="1" t="str">
        <f>IF(Append1[[#This Row],[total_day_charge]]&gt;30,"Heavy User",
IF(Append1[[#This Row],[total_eve_charge]]&gt;20,"Evening User",
IF(Append1[[#This Row],[total_night_charge]]&gt;10,"Night User","Low User")))</f>
        <v>Low User</v>
      </c>
    </row>
    <row r="3659" spans="1:27" hidden="1" x14ac:dyDescent="0.3">
      <c r="A3659">
        <v>2908</v>
      </c>
      <c r="B3659" s="1" t="s">
        <v>75</v>
      </c>
      <c r="C3659">
        <v>114</v>
      </c>
      <c r="D3659" s="1" t="s">
        <v>22</v>
      </c>
      <c r="E3659" s="1">
        <v>0</v>
      </c>
      <c r="F3659" s="1" t="s">
        <v>23</v>
      </c>
      <c r="G3659">
        <v>0</v>
      </c>
      <c r="H3659" t="str">
        <f>IF(Append1[[#This Row],[number_vmail_messages]]&lt;=10, "Low",
IF(Append1[[#This Row],[number_vmail_messages]]&lt;=25, "Medium", "High"))</f>
        <v>Low</v>
      </c>
      <c r="I3659">
        <v>108.3</v>
      </c>
      <c r="J3659">
        <v>95</v>
      </c>
      <c r="K3659">
        <v>18.41</v>
      </c>
      <c r="L3659">
        <v>168.3</v>
      </c>
      <c r="M3659">
        <v>104</v>
      </c>
      <c r="N3659">
        <v>14.31</v>
      </c>
      <c r="O3659">
        <v>153.1</v>
      </c>
      <c r="P3659">
        <v>109</v>
      </c>
      <c r="Q3659">
        <v>6.89</v>
      </c>
      <c r="R3659">
        <v>9.1</v>
      </c>
      <c r="S3659">
        <v>2</v>
      </c>
      <c r="T3659">
        <v>2.46</v>
      </c>
      <c r="U3659" t="str">
        <f>IF(Append1[[#This Row],[total_intl_charge]] &lt;= MEDIAN(Append1[total_intl_charge]), "Low", "High")</f>
        <v>Low</v>
      </c>
      <c r="V3659">
        <v>1</v>
      </c>
      <c r="W3659" t="s">
        <v>23</v>
      </c>
      <c r="X3659" s="1" t="s">
        <v>23</v>
      </c>
      <c r="Y3659">
        <f>IF(Append1[[#This Row],[churn]]="yes", 1,0)</f>
        <v>0</v>
      </c>
      <c r="Z3659" t="str">
        <f>IF(Append1[[#This Row],[total_eve_charge]]&lt;=15,"Low",
IF(Append1[[#This Row],[total_eve_charge]]&lt;=19,"Medium","High"))</f>
        <v>Low</v>
      </c>
      <c r="AA3659" s="1" t="str">
        <f>IF(Append1[[#This Row],[total_day_charge]]&gt;30,"Heavy User",
IF(Append1[[#This Row],[total_eve_charge]]&gt;20,"Evening User",
IF(Append1[[#This Row],[total_night_charge]]&gt;10,"Night User","Low User")))</f>
        <v>Low User</v>
      </c>
    </row>
    <row r="3660" spans="1:27" hidden="1" x14ac:dyDescent="0.3">
      <c r="A3660">
        <v>2909</v>
      </c>
      <c r="B3660" s="1" t="s">
        <v>71</v>
      </c>
      <c r="C3660">
        <v>43</v>
      </c>
      <c r="D3660" s="1" t="s">
        <v>32</v>
      </c>
      <c r="E3660" s="1">
        <v>1</v>
      </c>
      <c r="F3660" s="1" t="s">
        <v>23</v>
      </c>
      <c r="G3660">
        <v>0</v>
      </c>
      <c r="H3660" t="str">
        <f>IF(Append1[[#This Row],[number_vmail_messages]]&lt;=10, "Low",
IF(Append1[[#This Row],[number_vmail_messages]]&lt;=25, "Medium", "High"))</f>
        <v>Low</v>
      </c>
      <c r="I3660">
        <v>160.5</v>
      </c>
      <c r="J3660">
        <v>92</v>
      </c>
      <c r="K3660">
        <v>27.29</v>
      </c>
      <c r="L3660">
        <v>235.8</v>
      </c>
      <c r="M3660">
        <v>121</v>
      </c>
      <c r="N3660">
        <v>20.04</v>
      </c>
      <c r="O3660">
        <v>111.8</v>
      </c>
      <c r="P3660">
        <v>95</v>
      </c>
      <c r="Q3660">
        <v>5.03</v>
      </c>
      <c r="R3660">
        <v>13.8</v>
      </c>
      <c r="S3660">
        <v>5</v>
      </c>
      <c r="T3660">
        <v>3.73</v>
      </c>
      <c r="U3660" t="str">
        <f>IF(Append1[[#This Row],[total_intl_charge]] &lt;= MEDIAN(Append1[total_intl_charge]), "Low", "High")</f>
        <v>High</v>
      </c>
      <c r="V3660">
        <v>1</v>
      </c>
      <c r="W3660" t="s">
        <v>24</v>
      </c>
      <c r="X3660" s="1" t="s">
        <v>24</v>
      </c>
      <c r="Y3660">
        <f>IF(Append1[[#This Row],[churn]]="yes", 1,0)</f>
        <v>1</v>
      </c>
      <c r="Z3660" t="str">
        <f>IF(Append1[[#This Row],[total_eve_charge]]&lt;=15,"Low",
IF(Append1[[#This Row],[total_eve_charge]]&lt;=19,"Medium","High"))</f>
        <v>High</v>
      </c>
      <c r="AA3660" s="1" t="str">
        <f>IF(Append1[[#This Row],[total_day_charge]]&gt;30,"Heavy User",
IF(Append1[[#This Row],[total_eve_charge]]&gt;20,"Evening User",
IF(Append1[[#This Row],[total_night_charge]]&gt;10,"Night User","Low User")))</f>
        <v>Evening User</v>
      </c>
    </row>
    <row r="3661" spans="1:27" hidden="1" x14ac:dyDescent="0.3">
      <c r="A3661">
        <v>2910</v>
      </c>
      <c r="B3661" s="1" t="s">
        <v>30</v>
      </c>
      <c r="C3661">
        <v>103</v>
      </c>
      <c r="D3661" s="1" t="s">
        <v>32</v>
      </c>
      <c r="E3661" s="1">
        <v>0</v>
      </c>
      <c r="F3661" s="1" t="s">
        <v>23</v>
      </c>
      <c r="G3661">
        <v>0</v>
      </c>
      <c r="H3661" t="str">
        <f>IF(Append1[[#This Row],[number_vmail_messages]]&lt;=10, "Low",
IF(Append1[[#This Row],[number_vmail_messages]]&lt;=25, "Medium", "High"))</f>
        <v>Low</v>
      </c>
      <c r="I3661">
        <v>147.30000000000001</v>
      </c>
      <c r="J3661">
        <v>81</v>
      </c>
      <c r="K3661">
        <v>25.04</v>
      </c>
      <c r="L3661">
        <v>158.4</v>
      </c>
      <c r="M3661">
        <v>88</v>
      </c>
      <c r="N3661">
        <v>13.46</v>
      </c>
      <c r="O3661">
        <v>193.8</v>
      </c>
      <c r="P3661">
        <v>103</v>
      </c>
      <c r="Q3661">
        <v>8.7200000000000006</v>
      </c>
      <c r="R3661">
        <v>11</v>
      </c>
      <c r="S3661">
        <v>3</v>
      </c>
      <c r="T3661">
        <v>2.97</v>
      </c>
      <c r="U3661" t="str">
        <f>IF(Append1[[#This Row],[total_intl_charge]] &lt;= MEDIAN(Append1[total_intl_charge]), "Low", "High")</f>
        <v>High</v>
      </c>
      <c r="V3661">
        <v>2</v>
      </c>
      <c r="W3661" t="s">
        <v>23</v>
      </c>
      <c r="X3661" s="1" t="s">
        <v>23</v>
      </c>
      <c r="Y3661">
        <f>IF(Append1[[#This Row],[churn]]="yes", 1,0)</f>
        <v>0</v>
      </c>
      <c r="Z3661" t="str">
        <f>IF(Append1[[#This Row],[total_eve_charge]]&lt;=15,"Low",
IF(Append1[[#This Row],[total_eve_charge]]&lt;=19,"Medium","High"))</f>
        <v>Low</v>
      </c>
      <c r="AA3661" s="1" t="str">
        <f>IF(Append1[[#This Row],[total_day_charge]]&gt;30,"Heavy User",
IF(Append1[[#This Row],[total_eve_charge]]&gt;20,"Evening User",
IF(Append1[[#This Row],[total_night_charge]]&gt;10,"Night User","Low User")))</f>
        <v>Low User</v>
      </c>
    </row>
    <row r="3662" spans="1:27" hidden="1" x14ac:dyDescent="0.3">
      <c r="A3662">
        <v>2911</v>
      </c>
      <c r="B3662" s="1" t="s">
        <v>51</v>
      </c>
      <c r="C3662">
        <v>57</v>
      </c>
      <c r="D3662" s="1" t="s">
        <v>26</v>
      </c>
      <c r="E3662" s="1">
        <v>0</v>
      </c>
      <c r="F3662" s="1" t="s">
        <v>23</v>
      </c>
      <c r="G3662">
        <v>0</v>
      </c>
      <c r="H3662" t="str">
        <f>IF(Append1[[#This Row],[number_vmail_messages]]&lt;=10, "Low",
IF(Append1[[#This Row],[number_vmail_messages]]&lt;=25, "Medium", "High"))</f>
        <v>Low</v>
      </c>
      <c r="I3662">
        <v>165.1</v>
      </c>
      <c r="J3662">
        <v>91</v>
      </c>
      <c r="K3662">
        <v>28.07</v>
      </c>
      <c r="L3662">
        <v>240.8</v>
      </c>
      <c r="M3662">
        <v>56</v>
      </c>
      <c r="N3662">
        <v>20.47</v>
      </c>
      <c r="O3662">
        <v>277</v>
      </c>
      <c r="P3662">
        <v>100</v>
      </c>
      <c r="Q3662">
        <v>12.47</v>
      </c>
      <c r="R3662">
        <v>9.5</v>
      </c>
      <c r="S3662">
        <v>3</v>
      </c>
      <c r="T3662">
        <v>2.57</v>
      </c>
      <c r="U3662" t="str">
        <f>IF(Append1[[#This Row],[total_intl_charge]] &lt;= MEDIAN(Append1[total_intl_charge]), "Low", "High")</f>
        <v>Low</v>
      </c>
      <c r="V3662">
        <v>2</v>
      </c>
      <c r="W3662" t="s">
        <v>23</v>
      </c>
      <c r="X3662" s="1" t="s">
        <v>23</v>
      </c>
      <c r="Y3662">
        <f>IF(Append1[[#This Row],[churn]]="yes", 1,0)</f>
        <v>0</v>
      </c>
      <c r="Z3662" t="str">
        <f>IF(Append1[[#This Row],[total_eve_charge]]&lt;=15,"Low",
IF(Append1[[#This Row],[total_eve_charge]]&lt;=19,"Medium","High"))</f>
        <v>High</v>
      </c>
      <c r="AA3662" s="1" t="str">
        <f>IF(Append1[[#This Row],[total_day_charge]]&gt;30,"Heavy User",
IF(Append1[[#This Row],[total_eve_charge]]&gt;20,"Evening User",
IF(Append1[[#This Row],[total_night_charge]]&gt;10,"Night User","Low User")))</f>
        <v>Evening User</v>
      </c>
    </row>
    <row r="3663" spans="1:27" x14ac:dyDescent="0.3">
      <c r="A3663">
        <v>2912</v>
      </c>
      <c r="B3663" s="1" t="s">
        <v>72</v>
      </c>
      <c r="C3663">
        <v>52</v>
      </c>
      <c r="D3663" s="1" t="s">
        <v>32</v>
      </c>
      <c r="E3663" s="1">
        <v>0</v>
      </c>
      <c r="F3663" s="1" t="s">
        <v>24</v>
      </c>
      <c r="G3663">
        <v>31</v>
      </c>
      <c r="H3663" t="str">
        <f>IF(Append1[[#This Row],[number_vmail_messages]]&lt;=10, "Low",
IF(Append1[[#This Row],[number_vmail_messages]]&lt;=25, "Medium", "High"))</f>
        <v>High</v>
      </c>
      <c r="I3663">
        <v>122.2</v>
      </c>
      <c r="J3663">
        <v>88</v>
      </c>
      <c r="K3663">
        <v>20.77</v>
      </c>
      <c r="L3663">
        <v>139</v>
      </c>
      <c r="M3663">
        <v>100</v>
      </c>
      <c r="N3663">
        <v>11.82</v>
      </c>
      <c r="O3663">
        <v>141.9</v>
      </c>
      <c r="P3663">
        <v>141</v>
      </c>
      <c r="Q3663">
        <v>6.39</v>
      </c>
      <c r="R3663">
        <v>5.7</v>
      </c>
      <c r="S3663">
        <v>10</v>
      </c>
      <c r="T3663">
        <v>1.54</v>
      </c>
      <c r="U3663" t="str">
        <f>IF(Append1[[#This Row],[total_intl_charge]] &lt;= MEDIAN(Append1[total_intl_charge]), "Low", "High")</f>
        <v>Low</v>
      </c>
      <c r="V3663">
        <v>3</v>
      </c>
      <c r="W3663" t="s">
        <v>23</v>
      </c>
      <c r="X3663" s="1" t="s">
        <v>23</v>
      </c>
      <c r="Y3663">
        <f>IF(Append1[[#This Row],[churn]]="yes", 1,0)</f>
        <v>0</v>
      </c>
      <c r="Z3663" t="str">
        <f>IF(Append1[[#This Row],[total_eve_charge]]&lt;=15,"Low",
IF(Append1[[#This Row],[total_eve_charge]]&lt;=19,"Medium","High"))</f>
        <v>Low</v>
      </c>
      <c r="AA3663" s="1" t="str">
        <f>IF(Append1[[#This Row],[total_day_charge]]&gt;30,"Heavy User",
IF(Append1[[#This Row],[total_eve_charge]]&gt;20,"Evening User",
IF(Append1[[#This Row],[total_night_charge]]&gt;10,"Night User","Low User")))</f>
        <v>Low User</v>
      </c>
    </row>
    <row r="3664" spans="1:27" hidden="1" x14ac:dyDescent="0.3">
      <c r="A3664">
        <v>2913</v>
      </c>
      <c r="B3664" s="1" t="s">
        <v>27</v>
      </c>
      <c r="C3664">
        <v>74</v>
      </c>
      <c r="D3664" s="1" t="s">
        <v>32</v>
      </c>
      <c r="E3664" s="1">
        <v>0</v>
      </c>
      <c r="F3664" s="1" t="s">
        <v>23</v>
      </c>
      <c r="G3664">
        <v>0</v>
      </c>
      <c r="H3664" t="str">
        <f>IF(Append1[[#This Row],[number_vmail_messages]]&lt;=10, "Low",
IF(Append1[[#This Row],[number_vmail_messages]]&lt;=25, "Medium", "High"))</f>
        <v>Low</v>
      </c>
      <c r="I3664">
        <v>156.30000000000001</v>
      </c>
      <c r="J3664">
        <v>102</v>
      </c>
      <c r="K3664">
        <v>26.57</v>
      </c>
      <c r="L3664">
        <v>273.10000000000002</v>
      </c>
      <c r="M3664">
        <v>118</v>
      </c>
      <c r="N3664">
        <v>23.21</v>
      </c>
      <c r="O3664">
        <v>215.8</v>
      </c>
      <c r="P3664">
        <v>113</v>
      </c>
      <c r="Q3664">
        <v>9.7100000000000009</v>
      </c>
      <c r="R3664">
        <v>9</v>
      </c>
      <c r="S3664">
        <v>4</v>
      </c>
      <c r="T3664">
        <v>2.4300000000000002</v>
      </c>
      <c r="U3664" t="str">
        <f>IF(Append1[[#This Row],[total_intl_charge]] &lt;= MEDIAN(Append1[total_intl_charge]), "Low", "High")</f>
        <v>Low</v>
      </c>
      <c r="V3664">
        <v>3</v>
      </c>
      <c r="W3664" t="s">
        <v>23</v>
      </c>
      <c r="X3664" s="1" t="s">
        <v>23</v>
      </c>
      <c r="Y3664">
        <f>IF(Append1[[#This Row],[churn]]="yes", 1,0)</f>
        <v>0</v>
      </c>
      <c r="Z3664" t="str">
        <f>IF(Append1[[#This Row],[total_eve_charge]]&lt;=15,"Low",
IF(Append1[[#This Row],[total_eve_charge]]&lt;=19,"Medium","High"))</f>
        <v>High</v>
      </c>
      <c r="AA3664" s="1" t="str">
        <f>IF(Append1[[#This Row],[total_day_charge]]&gt;30,"Heavy User",
IF(Append1[[#This Row],[total_eve_charge]]&gt;20,"Evening User",
IF(Append1[[#This Row],[total_night_charge]]&gt;10,"Night User","Low User")))</f>
        <v>Evening User</v>
      </c>
    </row>
    <row r="3665" spans="1:27" x14ac:dyDescent="0.3">
      <c r="A3665">
        <v>2914</v>
      </c>
      <c r="B3665" s="1" t="s">
        <v>25</v>
      </c>
      <c r="C3665">
        <v>74</v>
      </c>
      <c r="D3665" s="1" t="s">
        <v>32</v>
      </c>
      <c r="E3665" s="1">
        <v>0</v>
      </c>
      <c r="F3665" s="1" t="s">
        <v>24</v>
      </c>
      <c r="G3665">
        <v>46</v>
      </c>
      <c r="H3665" t="str">
        <f>IF(Append1[[#This Row],[number_vmail_messages]]&lt;=10, "Low",
IF(Append1[[#This Row],[number_vmail_messages]]&lt;=25, "Medium", "High"))</f>
        <v>High</v>
      </c>
      <c r="I3665">
        <v>277.7</v>
      </c>
      <c r="J3665">
        <v>109</v>
      </c>
      <c r="K3665">
        <v>47.21</v>
      </c>
      <c r="L3665">
        <v>270</v>
      </c>
      <c r="M3665">
        <v>114</v>
      </c>
      <c r="N3665">
        <v>22.95</v>
      </c>
      <c r="O3665">
        <v>165.3</v>
      </c>
      <c r="P3665">
        <v>82</v>
      </c>
      <c r="Q3665">
        <v>7.44</v>
      </c>
      <c r="R3665">
        <v>10.4</v>
      </c>
      <c r="S3665">
        <v>2</v>
      </c>
      <c r="T3665">
        <v>2.81</v>
      </c>
      <c r="U3665" t="str">
        <f>IF(Append1[[#This Row],[total_intl_charge]] &lt;= MEDIAN(Append1[total_intl_charge]), "Low", "High")</f>
        <v>High</v>
      </c>
      <c r="V3665">
        <v>1</v>
      </c>
      <c r="W3665" t="s">
        <v>23</v>
      </c>
      <c r="X3665" s="1" t="s">
        <v>23</v>
      </c>
      <c r="Y3665">
        <f>IF(Append1[[#This Row],[churn]]="yes", 1,0)</f>
        <v>0</v>
      </c>
      <c r="Z3665" t="str">
        <f>IF(Append1[[#This Row],[total_eve_charge]]&lt;=15,"Low",
IF(Append1[[#This Row],[total_eve_charge]]&lt;=19,"Medium","High"))</f>
        <v>High</v>
      </c>
      <c r="AA3665" s="1" t="str">
        <f>IF(Append1[[#This Row],[total_day_charge]]&gt;30,"Heavy User",
IF(Append1[[#This Row],[total_eve_charge]]&gt;20,"Evening User",
IF(Append1[[#This Row],[total_night_charge]]&gt;10,"Night User","Low User")))</f>
        <v>Heavy User</v>
      </c>
    </row>
    <row r="3666" spans="1:27" x14ac:dyDescent="0.3">
      <c r="A3666">
        <v>2915</v>
      </c>
      <c r="B3666" s="1" t="s">
        <v>73</v>
      </c>
      <c r="C3666">
        <v>40</v>
      </c>
      <c r="D3666" s="1" t="s">
        <v>22</v>
      </c>
      <c r="E3666" s="1">
        <v>1</v>
      </c>
      <c r="F3666" s="1" t="s">
        <v>24</v>
      </c>
      <c r="G3666">
        <v>21</v>
      </c>
      <c r="H3666" t="str">
        <f>IF(Append1[[#This Row],[number_vmail_messages]]&lt;=10, "Low",
IF(Append1[[#This Row],[number_vmail_messages]]&lt;=25, "Medium", "High"))</f>
        <v>Medium</v>
      </c>
      <c r="I3666">
        <v>147.4</v>
      </c>
      <c r="J3666">
        <v>117</v>
      </c>
      <c r="K3666">
        <v>25.06</v>
      </c>
      <c r="L3666">
        <v>262.8</v>
      </c>
      <c r="M3666">
        <v>110</v>
      </c>
      <c r="N3666">
        <v>22.34</v>
      </c>
      <c r="O3666">
        <v>202</v>
      </c>
      <c r="P3666">
        <v>97</v>
      </c>
      <c r="Q3666">
        <v>9.09</v>
      </c>
      <c r="R3666">
        <v>10.9</v>
      </c>
      <c r="S3666">
        <v>5</v>
      </c>
      <c r="T3666">
        <v>2.94</v>
      </c>
      <c r="U3666" t="str">
        <f>IF(Append1[[#This Row],[total_intl_charge]] &lt;= MEDIAN(Append1[total_intl_charge]), "Low", "High")</f>
        <v>High</v>
      </c>
      <c r="V3666">
        <v>0</v>
      </c>
      <c r="W3666" t="s">
        <v>23</v>
      </c>
      <c r="X3666" s="1" t="s">
        <v>24</v>
      </c>
      <c r="Y3666">
        <f>IF(Append1[[#This Row],[churn]]="yes", 1,0)</f>
        <v>0</v>
      </c>
      <c r="Z3666" t="str">
        <f>IF(Append1[[#This Row],[total_eve_charge]]&lt;=15,"Low",
IF(Append1[[#This Row],[total_eve_charge]]&lt;=19,"Medium","High"))</f>
        <v>High</v>
      </c>
      <c r="AA3666" s="1" t="str">
        <f>IF(Append1[[#This Row],[total_day_charge]]&gt;30,"Heavy User",
IF(Append1[[#This Row],[total_eve_charge]]&gt;20,"Evening User",
IF(Append1[[#This Row],[total_night_charge]]&gt;10,"Night User","Low User")))</f>
        <v>Evening User</v>
      </c>
    </row>
    <row r="3667" spans="1:27" hidden="1" x14ac:dyDescent="0.3">
      <c r="A3667">
        <v>2916</v>
      </c>
      <c r="B3667" s="1" t="s">
        <v>53</v>
      </c>
      <c r="C3667">
        <v>83</v>
      </c>
      <c r="D3667" s="1" t="s">
        <v>22</v>
      </c>
      <c r="E3667" s="1">
        <v>0</v>
      </c>
      <c r="F3667" s="1" t="s">
        <v>23</v>
      </c>
      <c r="G3667">
        <v>0</v>
      </c>
      <c r="H3667" t="str">
        <f>IF(Append1[[#This Row],[number_vmail_messages]]&lt;=10, "Low",
IF(Append1[[#This Row],[number_vmail_messages]]&lt;=25, "Medium", "High"))</f>
        <v>Low</v>
      </c>
      <c r="I3667">
        <v>228.4</v>
      </c>
      <c r="J3667">
        <v>113</v>
      </c>
      <c r="K3667">
        <v>38.83</v>
      </c>
      <c r="L3667">
        <v>163.30000000000001</v>
      </c>
      <c r="M3667">
        <v>103</v>
      </c>
      <c r="N3667">
        <v>13.88</v>
      </c>
      <c r="O3667">
        <v>248</v>
      </c>
      <c r="P3667">
        <v>114</v>
      </c>
      <c r="Q3667">
        <v>11.16</v>
      </c>
      <c r="R3667">
        <v>7.8</v>
      </c>
      <c r="S3667">
        <v>6</v>
      </c>
      <c r="T3667">
        <v>2.11</v>
      </c>
      <c r="U3667" t="str">
        <f>IF(Append1[[#This Row],[total_intl_charge]] &lt;= MEDIAN(Append1[total_intl_charge]), "Low", "High")</f>
        <v>Low</v>
      </c>
      <c r="V3667">
        <v>1</v>
      </c>
      <c r="W3667" t="s">
        <v>23</v>
      </c>
      <c r="X3667" s="1" t="s">
        <v>23</v>
      </c>
      <c r="Y3667">
        <f>IF(Append1[[#This Row],[churn]]="yes", 1,0)</f>
        <v>0</v>
      </c>
      <c r="Z3667" t="str">
        <f>IF(Append1[[#This Row],[total_eve_charge]]&lt;=15,"Low",
IF(Append1[[#This Row],[total_eve_charge]]&lt;=19,"Medium","High"))</f>
        <v>Low</v>
      </c>
      <c r="AA3667" s="1" t="str">
        <f>IF(Append1[[#This Row],[total_day_charge]]&gt;30,"Heavy User",
IF(Append1[[#This Row],[total_eve_charge]]&gt;20,"Evening User",
IF(Append1[[#This Row],[total_night_charge]]&gt;10,"Night User","Low User")))</f>
        <v>Heavy User</v>
      </c>
    </row>
    <row r="3668" spans="1:27" hidden="1" x14ac:dyDescent="0.3">
      <c r="A3668">
        <v>2917</v>
      </c>
      <c r="B3668" s="1" t="s">
        <v>61</v>
      </c>
      <c r="C3668">
        <v>102</v>
      </c>
      <c r="D3668" s="1" t="s">
        <v>26</v>
      </c>
      <c r="E3668" s="1">
        <v>0</v>
      </c>
      <c r="F3668" s="1" t="s">
        <v>23</v>
      </c>
      <c r="G3668">
        <v>0</v>
      </c>
      <c r="H3668" t="str">
        <f>IF(Append1[[#This Row],[number_vmail_messages]]&lt;=10, "Low",
IF(Append1[[#This Row],[number_vmail_messages]]&lt;=25, "Medium", "High"))</f>
        <v>Low</v>
      </c>
      <c r="I3668">
        <v>184.6</v>
      </c>
      <c r="J3668">
        <v>133</v>
      </c>
      <c r="K3668">
        <v>31.38</v>
      </c>
      <c r="L3668">
        <v>166.8</v>
      </c>
      <c r="M3668">
        <v>94</v>
      </c>
      <c r="N3668">
        <v>14.18</v>
      </c>
      <c r="O3668">
        <v>225.2</v>
      </c>
      <c r="P3668">
        <v>105</v>
      </c>
      <c r="Q3668">
        <v>10.130000000000001</v>
      </c>
      <c r="R3668">
        <v>6.8</v>
      </c>
      <c r="S3668">
        <v>8</v>
      </c>
      <c r="T3668">
        <v>1.84</v>
      </c>
      <c r="U3668" t="str">
        <f>IF(Append1[[#This Row],[total_intl_charge]] &lt;= MEDIAN(Append1[total_intl_charge]), "Low", "High")</f>
        <v>Low</v>
      </c>
      <c r="V3668">
        <v>1</v>
      </c>
      <c r="W3668" t="s">
        <v>23</v>
      </c>
      <c r="X3668" s="1" t="s">
        <v>23</v>
      </c>
      <c r="Y3668">
        <f>IF(Append1[[#This Row],[churn]]="yes", 1,0)</f>
        <v>0</v>
      </c>
      <c r="Z3668" t="str">
        <f>IF(Append1[[#This Row],[total_eve_charge]]&lt;=15,"Low",
IF(Append1[[#This Row],[total_eve_charge]]&lt;=19,"Medium","High"))</f>
        <v>Low</v>
      </c>
      <c r="AA3668" s="1" t="str">
        <f>IF(Append1[[#This Row],[total_day_charge]]&gt;30,"Heavy User",
IF(Append1[[#This Row],[total_eve_charge]]&gt;20,"Evening User",
IF(Append1[[#This Row],[total_night_charge]]&gt;10,"Night User","Low User")))</f>
        <v>Heavy User</v>
      </c>
    </row>
    <row r="3669" spans="1:27" x14ac:dyDescent="0.3">
      <c r="A3669">
        <v>2918</v>
      </c>
      <c r="B3669" s="1" t="s">
        <v>69</v>
      </c>
      <c r="C3669">
        <v>79</v>
      </c>
      <c r="D3669" s="1" t="s">
        <v>32</v>
      </c>
      <c r="E3669" s="1">
        <v>0</v>
      </c>
      <c r="F3669" s="1" t="s">
        <v>24</v>
      </c>
      <c r="G3669">
        <v>25</v>
      </c>
      <c r="H3669" t="str">
        <f>IF(Append1[[#This Row],[number_vmail_messages]]&lt;=10, "Low",
IF(Append1[[#This Row],[number_vmail_messages]]&lt;=25, "Medium", "High"))</f>
        <v>Medium</v>
      </c>
      <c r="I3669">
        <v>219</v>
      </c>
      <c r="J3669">
        <v>95</v>
      </c>
      <c r="K3669">
        <v>37.229999999999997</v>
      </c>
      <c r="L3669">
        <v>241.9</v>
      </c>
      <c r="M3669">
        <v>95</v>
      </c>
      <c r="N3669">
        <v>20.56</v>
      </c>
      <c r="O3669">
        <v>203.4</v>
      </c>
      <c r="P3669">
        <v>102</v>
      </c>
      <c r="Q3669">
        <v>9.15</v>
      </c>
      <c r="R3669">
        <v>5.6</v>
      </c>
      <c r="S3669">
        <v>5</v>
      </c>
      <c r="T3669">
        <v>1.51</v>
      </c>
      <c r="U3669" t="str">
        <f>IF(Append1[[#This Row],[total_intl_charge]] &lt;= MEDIAN(Append1[total_intl_charge]), "Low", "High")</f>
        <v>Low</v>
      </c>
      <c r="V3669">
        <v>4</v>
      </c>
      <c r="W3669" t="s">
        <v>23</v>
      </c>
      <c r="X3669" s="1" t="s">
        <v>23</v>
      </c>
      <c r="Y3669">
        <f>IF(Append1[[#This Row],[churn]]="yes", 1,0)</f>
        <v>0</v>
      </c>
      <c r="Z3669" t="str">
        <f>IF(Append1[[#This Row],[total_eve_charge]]&lt;=15,"Low",
IF(Append1[[#This Row],[total_eve_charge]]&lt;=19,"Medium","High"))</f>
        <v>High</v>
      </c>
      <c r="AA3669" s="1" t="str">
        <f>IF(Append1[[#This Row],[total_day_charge]]&gt;30,"Heavy User",
IF(Append1[[#This Row],[total_eve_charge]]&gt;20,"Evening User",
IF(Append1[[#This Row],[total_night_charge]]&gt;10,"Night User","Low User")))</f>
        <v>Heavy User</v>
      </c>
    </row>
    <row r="3670" spans="1:27" hidden="1" x14ac:dyDescent="0.3">
      <c r="A3670">
        <v>2919</v>
      </c>
      <c r="B3670" s="1" t="s">
        <v>75</v>
      </c>
      <c r="C3670">
        <v>110</v>
      </c>
      <c r="D3670" s="1" t="s">
        <v>26</v>
      </c>
      <c r="E3670" s="1">
        <v>0</v>
      </c>
      <c r="F3670" s="1" t="s">
        <v>23</v>
      </c>
      <c r="G3670">
        <v>0</v>
      </c>
      <c r="H3670" t="str">
        <f>IF(Append1[[#This Row],[number_vmail_messages]]&lt;=10, "Low",
IF(Append1[[#This Row],[number_vmail_messages]]&lt;=25, "Medium", "High"))</f>
        <v>Low</v>
      </c>
      <c r="I3670">
        <v>220.9</v>
      </c>
      <c r="J3670">
        <v>100</v>
      </c>
      <c r="K3670">
        <v>37.549999999999997</v>
      </c>
      <c r="L3670">
        <v>279.60000000000002</v>
      </c>
      <c r="M3670">
        <v>76</v>
      </c>
      <c r="N3670">
        <v>23.77</v>
      </c>
      <c r="O3670">
        <v>239.8</v>
      </c>
      <c r="P3670">
        <v>107</v>
      </c>
      <c r="Q3670">
        <v>10.79</v>
      </c>
      <c r="R3670">
        <v>13.5</v>
      </c>
      <c r="S3670">
        <v>9</v>
      </c>
      <c r="T3670">
        <v>3.65</v>
      </c>
      <c r="U3670" t="str">
        <f>IF(Append1[[#This Row],[total_intl_charge]] &lt;= MEDIAN(Append1[total_intl_charge]), "Low", "High")</f>
        <v>High</v>
      </c>
      <c r="V3670">
        <v>1</v>
      </c>
      <c r="W3670" t="s">
        <v>24</v>
      </c>
      <c r="X3670" s="1" t="s">
        <v>23</v>
      </c>
      <c r="Y3670">
        <f>IF(Append1[[#This Row],[churn]]="yes", 1,0)</f>
        <v>1</v>
      </c>
      <c r="Z3670" t="str">
        <f>IF(Append1[[#This Row],[total_eve_charge]]&lt;=15,"Low",
IF(Append1[[#This Row],[total_eve_charge]]&lt;=19,"Medium","High"))</f>
        <v>High</v>
      </c>
      <c r="AA3670" s="1" t="str">
        <f>IF(Append1[[#This Row],[total_day_charge]]&gt;30,"Heavy User",
IF(Append1[[#This Row],[total_eve_charge]]&gt;20,"Evening User",
IF(Append1[[#This Row],[total_night_charge]]&gt;10,"Night User","Low User")))</f>
        <v>Heavy User</v>
      </c>
    </row>
    <row r="3671" spans="1:27" x14ac:dyDescent="0.3">
      <c r="A3671">
        <v>2920</v>
      </c>
      <c r="B3671" s="1" t="s">
        <v>25</v>
      </c>
      <c r="C3671">
        <v>69</v>
      </c>
      <c r="D3671" s="1" t="s">
        <v>32</v>
      </c>
      <c r="E3671" s="1">
        <v>0</v>
      </c>
      <c r="F3671" s="1" t="s">
        <v>24</v>
      </c>
      <c r="G3671">
        <v>27</v>
      </c>
      <c r="H3671" t="str">
        <f>IF(Append1[[#This Row],[number_vmail_messages]]&lt;=10, "Low",
IF(Append1[[#This Row],[number_vmail_messages]]&lt;=25, "Medium", "High"))</f>
        <v>High</v>
      </c>
      <c r="I3671">
        <v>188.4</v>
      </c>
      <c r="J3671">
        <v>104</v>
      </c>
      <c r="K3671">
        <v>32.03</v>
      </c>
      <c r="L3671">
        <v>320.60000000000002</v>
      </c>
      <c r="M3671">
        <v>128</v>
      </c>
      <c r="N3671">
        <v>27.25</v>
      </c>
      <c r="O3671">
        <v>161.69999999999999</v>
      </c>
      <c r="P3671">
        <v>120</v>
      </c>
      <c r="Q3671">
        <v>7.28</v>
      </c>
      <c r="R3671">
        <v>9.6999999999999993</v>
      </c>
      <c r="S3671">
        <v>7</v>
      </c>
      <c r="T3671">
        <v>2.62</v>
      </c>
      <c r="U3671" t="str">
        <f>IF(Append1[[#This Row],[total_intl_charge]] &lt;= MEDIAN(Append1[total_intl_charge]), "Low", "High")</f>
        <v>Low</v>
      </c>
      <c r="V3671">
        <v>1</v>
      </c>
      <c r="W3671" t="s">
        <v>23</v>
      </c>
      <c r="X3671" s="1" t="s">
        <v>23</v>
      </c>
      <c r="Y3671">
        <f>IF(Append1[[#This Row],[churn]]="yes", 1,0)</f>
        <v>0</v>
      </c>
      <c r="Z3671" t="str">
        <f>IF(Append1[[#This Row],[total_eve_charge]]&lt;=15,"Low",
IF(Append1[[#This Row],[total_eve_charge]]&lt;=19,"Medium","High"))</f>
        <v>High</v>
      </c>
      <c r="AA3671" s="1" t="str">
        <f>IF(Append1[[#This Row],[total_day_charge]]&gt;30,"Heavy User",
IF(Append1[[#This Row],[total_eve_charge]]&gt;20,"Evening User",
IF(Append1[[#This Row],[total_night_charge]]&gt;10,"Night User","Low User")))</f>
        <v>Heavy User</v>
      </c>
    </row>
    <row r="3672" spans="1:27" hidden="1" x14ac:dyDescent="0.3">
      <c r="A3672">
        <v>2921</v>
      </c>
      <c r="B3672" s="1" t="s">
        <v>57</v>
      </c>
      <c r="C3672">
        <v>56</v>
      </c>
      <c r="D3672" s="1" t="s">
        <v>26</v>
      </c>
      <c r="E3672" s="1">
        <v>0</v>
      </c>
      <c r="F3672" s="1" t="s">
        <v>23</v>
      </c>
      <c r="G3672">
        <v>0</v>
      </c>
      <c r="H3672" t="str">
        <f>IF(Append1[[#This Row],[number_vmail_messages]]&lt;=10, "Low",
IF(Append1[[#This Row],[number_vmail_messages]]&lt;=25, "Medium", "High"))</f>
        <v>Low</v>
      </c>
      <c r="I3672">
        <v>254.8</v>
      </c>
      <c r="J3672">
        <v>83</v>
      </c>
      <c r="K3672">
        <v>43.32</v>
      </c>
      <c r="L3672">
        <v>194</v>
      </c>
      <c r="M3672">
        <v>98</v>
      </c>
      <c r="N3672">
        <v>16.489999999999998</v>
      </c>
      <c r="O3672">
        <v>186.2</v>
      </c>
      <c r="P3672">
        <v>118</v>
      </c>
      <c r="Q3672">
        <v>8.3800000000000008</v>
      </c>
      <c r="R3672">
        <v>13.5</v>
      </c>
      <c r="S3672">
        <v>2</v>
      </c>
      <c r="T3672">
        <v>3.65</v>
      </c>
      <c r="U3672" t="str">
        <f>IF(Append1[[#This Row],[total_intl_charge]] &lt;= MEDIAN(Append1[total_intl_charge]), "Low", "High")</f>
        <v>High</v>
      </c>
      <c r="V3672">
        <v>4</v>
      </c>
      <c r="W3672" t="s">
        <v>23</v>
      </c>
      <c r="X3672" s="1" t="s">
        <v>23</v>
      </c>
      <c r="Y3672">
        <f>IF(Append1[[#This Row],[churn]]="yes", 1,0)</f>
        <v>0</v>
      </c>
      <c r="Z3672" t="str">
        <f>IF(Append1[[#This Row],[total_eve_charge]]&lt;=15,"Low",
IF(Append1[[#This Row],[total_eve_charge]]&lt;=19,"Medium","High"))</f>
        <v>Medium</v>
      </c>
      <c r="AA3672" s="1" t="str">
        <f>IF(Append1[[#This Row],[total_day_charge]]&gt;30,"Heavy User",
IF(Append1[[#This Row],[total_eve_charge]]&gt;20,"Evening User",
IF(Append1[[#This Row],[total_night_charge]]&gt;10,"Night User","Low User")))</f>
        <v>Heavy User</v>
      </c>
    </row>
    <row r="3673" spans="1:27" hidden="1" x14ac:dyDescent="0.3">
      <c r="A3673">
        <v>2922</v>
      </c>
      <c r="B3673" s="1" t="s">
        <v>48</v>
      </c>
      <c r="C3673">
        <v>133</v>
      </c>
      <c r="D3673" s="1" t="s">
        <v>26</v>
      </c>
      <c r="E3673" s="1">
        <v>0</v>
      </c>
      <c r="F3673" s="1" t="s">
        <v>23</v>
      </c>
      <c r="G3673">
        <v>0</v>
      </c>
      <c r="H3673" t="str">
        <f>IF(Append1[[#This Row],[number_vmail_messages]]&lt;=10, "Low",
IF(Append1[[#This Row],[number_vmail_messages]]&lt;=25, "Medium", "High"))</f>
        <v>Low</v>
      </c>
      <c r="I3673">
        <v>338.4</v>
      </c>
      <c r="J3673">
        <v>86</v>
      </c>
      <c r="K3673">
        <v>57.53</v>
      </c>
      <c r="L3673">
        <v>234.6</v>
      </c>
      <c r="M3673">
        <v>97</v>
      </c>
      <c r="N3673">
        <v>19.940000000000001</v>
      </c>
      <c r="O3673">
        <v>264.8</v>
      </c>
      <c r="P3673">
        <v>139</v>
      </c>
      <c r="Q3673">
        <v>11.92</v>
      </c>
      <c r="R3673">
        <v>14.8</v>
      </c>
      <c r="S3673">
        <v>4</v>
      </c>
      <c r="T3673">
        <v>4</v>
      </c>
      <c r="U3673" t="str">
        <f>IF(Append1[[#This Row],[total_intl_charge]] &lt;= MEDIAN(Append1[total_intl_charge]), "Low", "High")</f>
        <v>High</v>
      </c>
      <c r="V3673">
        <v>3</v>
      </c>
      <c r="W3673" t="s">
        <v>24</v>
      </c>
      <c r="X3673" s="1" t="s">
        <v>23</v>
      </c>
      <c r="Y3673">
        <f>IF(Append1[[#This Row],[churn]]="yes", 1,0)</f>
        <v>1</v>
      </c>
      <c r="Z3673" t="str">
        <f>IF(Append1[[#This Row],[total_eve_charge]]&lt;=15,"Low",
IF(Append1[[#This Row],[total_eve_charge]]&lt;=19,"Medium","High"))</f>
        <v>High</v>
      </c>
      <c r="AA3673" s="1" t="str">
        <f>IF(Append1[[#This Row],[total_day_charge]]&gt;30,"Heavy User",
IF(Append1[[#This Row],[total_eve_charge]]&gt;20,"Evening User",
IF(Append1[[#This Row],[total_night_charge]]&gt;10,"Night User","Low User")))</f>
        <v>Heavy User</v>
      </c>
    </row>
    <row r="3674" spans="1:27" hidden="1" x14ac:dyDescent="0.3">
      <c r="A3674">
        <v>2923</v>
      </c>
      <c r="B3674" s="1" t="s">
        <v>56</v>
      </c>
      <c r="C3674">
        <v>131</v>
      </c>
      <c r="D3674" s="1" t="s">
        <v>22</v>
      </c>
      <c r="E3674" s="1">
        <v>0</v>
      </c>
      <c r="F3674" s="1" t="s">
        <v>23</v>
      </c>
      <c r="G3674">
        <v>0</v>
      </c>
      <c r="H3674" t="str">
        <f>IF(Append1[[#This Row],[number_vmail_messages]]&lt;=10, "Low",
IF(Append1[[#This Row],[number_vmail_messages]]&lt;=25, "Medium", "High"))</f>
        <v>Low</v>
      </c>
      <c r="I3674">
        <v>143.1</v>
      </c>
      <c r="J3674">
        <v>114</v>
      </c>
      <c r="K3674">
        <v>24.33</v>
      </c>
      <c r="L3674">
        <v>138.1</v>
      </c>
      <c r="M3674">
        <v>119</v>
      </c>
      <c r="N3674">
        <v>11.74</v>
      </c>
      <c r="O3674">
        <v>199.4</v>
      </c>
      <c r="P3674">
        <v>100</v>
      </c>
      <c r="Q3674">
        <v>8.9700000000000006</v>
      </c>
      <c r="R3674">
        <v>8.9</v>
      </c>
      <c r="S3674">
        <v>3</v>
      </c>
      <c r="T3674">
        <v>2.4</v>
      </c>
      <c r="U3674" t="str">
        <f>IF(Append1[[#This Row],[total_intl_charge]] &lt;= MEDIAN(Append1[total_intl_charge]), "Low", "High")</f>
        <v>Low</v>
      </c>
      <c r="V3674">
        <v>3</v>
      </c>
      <c r="W3674" t="s">
        <v>23</v>
      </c>
      <c r="X3674" s="1" t="s">
        <v>23</v>
      </c>
      <c r="Y3674">
        <f>IF(Append1[[#This Row],[churn]]="yes", 1,0)</f>
        <v>0</v>
      </c>
      <c r="Z3674" t="str">
        <f>IF(Append1[[#This Row],[total_eve_charge]]&lt;=15,"Low",
IF(Append1[[#This Row],[total_eve_charge]]&lt;=19,"Medium","High"))</f>
        <v>Low</v>
      </c>
      <c r="AA3674" s="1" t="str">
        <f>IF(Append1[[#This Row],[total_day_charge]]&gt;30,"Heavy User",
IF(Append1[[#This Row],[total_eve_charge]]&gt;20,"Evening User",
IF(Append1[[#This Row],[total_night_charge]]&gt;10,"Night User","Low User")))</f>
        <v>Low User</v>
      </c>
    </row>
    <row r="3675" spans="1:27" x14ac:dyDescent="0.3">
      <c r="A3675">
        <v>2924</v>
      </c>
      <c r="B3675" s="1" t="s">
        <v>60</v>
      </c>
      <c r="C3675">
        <v>60</v>
      </c>
      <c r="D3675" s="1" t="s">
        <v>22</v>
      </c>
      <c r="E3675" s="1">
        <v>0</v>
      </c>
      <c r="F3675" s="1" t="s">
        <v>24</v>
      </c>
      <c r="G3675">
        <v>20</v>
      </c>
      <c r="H3675" t="str">
        <f>IF(Append1[[#This Row],[number_vmail_messages]]&lt;=10, "Low",
IF(Append1[[#This Row],[number_vmail_messages]]&lt;=25, "Medium", "High"))</f>
        <v>Medium</v>
      </c>
      <c r="I3675">
        <v>118.3</v>
      </c>
      <c r="J3675">
        <v>113</v>
      </c>
      <c r="K3675">
        <v>20.11</v>
      </c>
      <c r="L3675">
        <v>253.8</v>
      </c>
      <c r="M3675">
        <v>97</v>
      </c>
      <c r="N3675">
        <v>21.57</v>
      </c>
      <c r="O3675">
        <v>172.8</v>
      </c>
      <c r="P3675">
        <v>78</v>
      </c>
      <c r="Q3675">
        <v>7.78</v>
      </c>
      <c r="R3675">
        <v>9.4</v>
      </c>
      <c r="S3675">
        <v>4</v>
      </c>
      <c r="T3675">
        <v>2.54</v>
      </c>
      <c r="U3675" t="str">
        <f>IF(Append1[[#This Row],[total_intl_charge]] &lt;= MEDIAN(Append1[total_intl_charge]), "Low", "High")</f>
        <v>Low</v>
      </c>
      <c r="V3675">
        <v>1</v>
      </c>
      <c r="W3675" t="s">
        <v>23</v>
      </c>
      <c r="X3675" s="1" t="s">
        <v>23</v>
      </c>
      <c r="Y3675">
        <f>IF(Append1[[#This Row],[churn]]="yes", 1,0)</f>
        <v>0</v>
      </c>
      <c r="Z3675" t="str">
        <f>IF(Append1[[#This Row],[total_eve_charge]]&lt;=15,"Low",
IF(Append1[[#This Row],[total_eve_charge]]&lt;=19,"Medium","High"))</f>
        <v>High</v>
      </c>
      <c r="AA3675" s="1" t="str">
        <f>IF(Append1[[#This Row],[total_day_charge]]&gt;30,"Heavy User",
IF(Append1[[#This Row],[total_eve_charge]]&gt;20,"Evening User",
IF(Append1[[#This Row],[total_night_charge]]&gt;10,"Night User","Low User")))</f>
        <v>Evening User</v>
      </c>
    </row>
    <row r="3676" spans="1:27" hidden="1" x14ac:dyDescent="0.3">
      <c r="A3676">
        <v>2925</v>
      </c>
      <c r="B3676" s="1" t="s">
        <v>53</v>
      </c>
      <c r="C3676">
        <v>92</v>
      </c>
      <c r="D3676" s="1" t="s">
        <v>26</v>
      </c>
      <c r="E3676" s="1">
        <v>0</v>
      </c>
      <c r="F3676" s="1" t="s">
        <v>23</v>
      </c>
      <c r="G3676">
        <v>0</v>
      </c>
      <c r="H3676" t="str">
        <f>IF(Append1[[#This Row],[number_vmail_messages]]&lt;=10, "Low",
IF(Append1[[#This Row],[number_vmail_messages]]&lt;=25, "Medium", "High"))</f>
        <v>Low</v>
      </c>
      <c r="I3676">
        <v>185.9</v>
      </c>
      <c r="J3676">
        <v>111</v>
      </c>
      <c r="K3676">
        <v>31.6</v>
      </c>
      <c r="L3676">
        <v>216.8</v>
      </c>
      <c r="M3676">
        <v>93</v>
      </c>
      <c r="N3676">
        <v>18.43</v>
      </c>
      <c r="O3676">
        <v>231</v>
      </c>
      <c r="P3676">
        <v>58</v>
      </c>
      <c r="Q3676">
        <v>10.4</v>
      </c>
      <c r="R3676">
        <v>8.5</v>
      </c>
      <c r="S3676">
        <v>2</v>
      </c>
      <c r="T3676">
        <v>2.2999999999999998</v>
      </c>
      <c r="U3676" t="str">
        <f>IF(Append1[[#This Row],[total_intl_charge]] &lt;= MEDIAN(Append1[total_intl_charge]), "Low", "High")</f>
        <v>Low</v>
      </c>
      <c r="V3676">
        <v>1</v>
      </c>
      <c r="W3676" t="s">
        <v>23</v>
      </c>
      <c r="X3676" s="1" t="s">
        <v>23</v>
      </c>
      <c r="Y3676">
        <f>IF(Append1[[#This Row],[churn]]="yes", 1,0)</f>
        <v>0</v>
      </c>
      <c r="Z3676" t="str">
        <f>IF(Append1[[#This Row],[total_eve_charge]]&lt;=15,"Low",
IF(Append1[[#This Row],[total_eve_charge]]&lt;=19,"Medium","High"))</f>
        <v>Medium</v>
      </c>
      <c r="AA3676" s="1" t="str">
        <f>IF(Append1[[#This Row],[total_day_charge]]&gt;30,"Heavy User",
IF(Append1[[#This Row],[total_eve_charge]]&gt;20,"Evening User",
IF(Append1[[#This Row],[total_night_charge]]&gt;10,"Night User","Low User")))</f>
        <v>Heavy User</v>
      </c>
    </row>
    <row r="3677" spans="1:27" hidden="1" x14ac:dyDescent="0.3">
      <c r="A3677">
        <v>2926</v>
      </c>
      <c r="B3677" s="1" t="s">
        <v>46</v>
      </c>
      <c r="C3677">
        <v>52</v>
      </c>
      <c r="D3677" s="1" t="s">
        <v>26</v>
      </c>
      <c r="E3677" s="1">
        <v>0</v>
      </c>
      <c r="F3677" s="1" t="s">
        <v>23</v>
      </c>
      <c r="G3677">
        <v>0</v>
      </c>
      <c r="H3677" t="str">
        <f>IF(Append1[[#This Row],[number_vmail_messages]]&lt;=10, "Low",
IF(Append1[[#This Row],[number_vmail_messages]]&lt;=25, "Medium", "High"))</f>
        <v>Low</v>
      </c>
      <c r="I3677">
        <v>219</v>
      </c>
      <c r="J3677">
        <v>100</v>
      </c>
      <c r="K3677">
        <v>37.229999999999997</v>
      </c>
      <c r="L3677">
        <v>148.9</v>
      </c>
      <c r="M3677">
        <v>110</v>
      </c>
      <c r="N3677">
        <v>12.66</v>
      </c>
      <c r="O3677">
        <v>151.80000000000001</v>
      </c>
      <c r="P3677">
        <v>129</v>
      </c>
      <c r="Q3677">
        <v>6.83</v>
      </c>
      <c r="R3677">
        <v>11.9</v>
      </c>
      <c r="S3677">
        <v>8</v>
      </c>
      <c r="T3677">
        <v>3.21</v>
      </c>
      <c r="U3677" t="str">
        <f>IF(Append1[[#This Row],[total_intl_charge]] &lt;= MEDIAN(Append1[total_intl_charge]), "Low", "High")</f>
        <v>High</v>
      </c>
      <c r="V3677">
        <v>3</v>
      </c>
      <c r="W3677" t="s">
        <v>23</v>
      </c>
      <c r="X3677" s="1" t="s">
        <v>23</v>
      </c>
      <c r="Y3677">
        <f>IF(Append1[[#This Row],[churn]]="yes", 1,0)</f>
        <v>0</v>
      </c>
      <c r="Z3677" t="str">
        <f>IF(Append1[[#This Row],[total_eve_charge]]&lt;=15,"Low",
IF(Append1[[#This Row],[total_eve_charge]]&lt;=19,"Medium","High"))</f>
        <v>Low</v>
      </c>
      <c r="AA3677" s="1" t="str">
        <f>IF(Append1[[#This Row],[total_day_charge]]&gt;30,"Heavy User",
IF(Append1[[#This Row],[total_eve_charge]]&gt;20,"Evening User",
IF(Append1[[#This Row],[total_night_charge]]&gt;10,"Night User","Low User")))</f>
        <v>Heavy User</v>
      </c>
    </row>
    <row r="3678" spans="1:27" x14ac:dyDescent="0.3">
      <c r="A3678">
        <v>2927</v>
      </c>
      <c r="B3678" s="1" t="s">
        <v>72</v>
      </c>
      <c r="C3678">
        <v>135</v>
      </c>
      <c r="D3678" s="1" t="s">
        <v>26</v>
      </c>
      <c r="E3678" s="1">
        <v>0</v>
      </c>
      <c r="F3678" s="1" t="s">
        <v>24</v>
      </c>
      <c r="G3678">
        <v>18</v>
      </c>
      <c r="H3678" t="str">
        <f>IF(Append1[[#This Row],[number_vmail_messages]]&lt;=10, "Low",
IF(Append1[[#This Row],[number_vmail_messages]]&lt;=25, "Medium", "High"))</f>
        <v>Medium</v>
      </c>
      <c r="I3678">
        <v>180.1</v>
      </c>
      <c r="J3678">
        <v>90</v>
      </c>
      <c r="K3678">
        <v>30.62</v>
      </c>
      <c r="L3678">
        <v>152.5</v>
      </c>
      <c r="M3678">
        <v>65</v>
      </c>
      <c r="N3678">
        <v>12.96</v>
      </c>
      <c r="O3678">
        <v>258.2</v>
      </c>
      <c r="P3678">
        <v>85</v>
      </c>
      <c r="Q3678">
        <v>11.62</v>
      </c>
      <c r="R3678">
        <v>12.7</v>
      </c>
      <c r="S3678">
        <v>9</v>
      </c>
      <c r="T3678">
        <v>3.43</v>
      </c>
      <c r="U3678" t="str">
        <f>IF(Append1[[#This Row],[total_intl_charge]] &lt;= MEDIAN(Append1[total_intl_charge]), "Low", "High")</f>
        <v>High</v>
      </c>
      <c r="V3678">
        <v>1</v>
      </c>
      <c r="W3678" t="s">
        <v>23</v>
      </c>
      <c r="X3678" s="1" t="s">
        <v>23</v>
      </c>
      <c r="Y3678">
        <f>IF(Append1[[#This Row],[churn]]="yes", 1,0)</f>
        <v>0</v>
      </c>
      <c r="Z3678" t="str">
        <f>IF(Append1[[#This Row],[total_eve_charge]]&lt;=15,"Low",
IF(Append1[[#This Row],[total_eve_charge]]&lt;=19,"Medium","High"))</f>
        <v>Low</v>
      </c>
      <c r="AA3678" s="1" t="str">
        <f>IF(Append1[[#This Row],[total_day_charge]]&gt;30,"Heavy User",
IF(Append1[[#This Row],[total_eve_charge]]&gt;20,"Evening User",
IF(Append1[[#This Row],[total_night_charge]]&gt;10,"Night User","Low User")))</f>
        <v>Heavy User</v>
      </c>
    </row>
    <row r="3679" spans="1:27" hidden="1" x14ac:dyDescent="0.3">
      <c r="A3679">
        <v>2928</v>
      </c>
      <c r="B3679" s="1" t="s">
        <v>33</v>
      </c>
      <c r="C3679">
        <v>107</v>
      </c>
      <c r="D3679" s="1" t="s">
        <v>32</v>
      </c>
      <c r="E3679" s="1">
        <v>0</v>
      </c>
      <c r="F3679" s="1" t="s">
        <v>23</v>
      </c>
      <c r="G3679">
        <v>0</v>
      </c>
      <c r="H3679" t="str">
        <f>IF(Append1[[#This Row],[number_vmail_messages]]&lt;=10, "Low",
IF(Append1[[#This Row],[number_vmail_messages]]&lt;=25, "Medium", "High"))</f>
        <v>Low</v>
      </c>
      <c r="I3679">
        <v>114.9</v>
      </c>
      <c r="J3679">
        <v>119</v>
      </c>
      <c r="K3679">
        <v>19.53</v>
      </c>
      <c r="L3679">
        <v>239.7</v>
      </c>
      <c r="M3679">
        <v>91</v>
      </c>
      <c r="N3679">
        <v>20.37</v>
      </c>
      <c r="O3679">
        <v>165.3</v>
      </c>
      <c r="P3679">
        <v>112</v>
      </c>
      <c r="Q3679">
        <v>7.44</v>
      </c>
      <c r="R3679">
        <v>12.6</v>
      </c>
      <c r="S3679">
        <v>5</v>
      </c>
      <c r="T3679">
        <v>3.4</v>
      </c>
      <c r="U3679" t="str">
        <f>IF(Append1[[#This Row],[total_intl_charge]] &lt;= MEDIAN(Append1[total_intl_charge]), "Low", "High")</f>
        <v>High</v>
      </c>
      <c r="V3679">
        <v>2</v>
      </c>
      <c r="W3679" t="s">
        <v>23</v>
      </c>
      <c r="X3679" s="1" t="s">
        <v>23</v>
      </c>
      <c r="Y3679">
        <f>IF(Append1[[#This Row],[churn]]="yes", 1,0)</f>
        <v>0</v>
      </c>
      <c r="Z3679" t="str">
        <f>IF(Append1[[#This Row],[total_eve_charge]]&lt;=15,"Low",
IF(Append1[[#This Row],[total_eve_charge]]&lt;=19,"Medium","High"))</f>
        <v>High</v>
      </c>
      <c r="AA3679" s="1" t="str">
        <f>IF(Append1[[#This Row],[total_day_charge]]&gt;30,"Heavy User",
IF(Append1[[#This Row],[total_eve_charge]]&gt;20,"Evening User",
IF(Append1[[#This Row],[total_night_charge]]&gt;10,"Night User","Low User")))</f>
        <v>Evening User</v>
      </c>
    </row>
    <row r="3680" spans="1:27" hidden="1" x14ac:dyDescent="0.3">
      <c r="A3680">
        <v>2929</v>
      </c>
      <c r="B3680" s="1" t="s">
        <v>53</v>
      </c>
      <c r="C3680">
        <v>110</v>
      </c>
      <c r="D3680" s="1" t="s">
        <v>26</v>
      </c>
      <c r="E3680" s="1">
        <v>0</v>
      </c>
      <c r="F3680" s="1" t="s">
        <v>23</v>
      </c>
      <c r="G3680">
        <v>0</v>
      </c>
      <c r="H3680" t="str">
        <f>IF(Append1[[#This Row],[number_vmail_messages]]&lt;=10, "Low",
IF(Append1[[#This Row],[number_vmail_messages]]&lt;=25, "Medium", "High"))</f>
        <v>Low</v>
      </c>
      <c r="I3680">
        <v>158.6</v>
      </c>
      <c r="J3680">
        <v>97</v>
      </c>
      <c r="K3680">
        <v>26.96</v>
      </c>
      <c r="L3680">
        <v>204.4</v>
      </c>
      <c r="M3680">
        <v>123</v>
      </c>
      <c r="N3680">
        <v>17.37</v>
      </c>
      <c r="O3680">
        <v>182.5</v>
      </c>
      <c r="P3680">
        <v>123</v>
      </c>
      <c r="Q3680">
        <v>8.2100000000000009</v>
      </c>
      <c r="R3680">
        <v>11.3</v>
      </c>
      <c r="S3680">
        <v>3</v>
      </c>
      <c r="T3680">
        <v>3.05</v>
      </c>
      <c r="U3680" t="str">
        <f>IF(Append1[[#This Row],[total_intl_charge]] &lt;= MEDIAN(Append1[total_intl_charge]), "Low", "High")</f>
        <v>High</v>
      </c>
      <c r="V3680">
        <v>2</v>
      </c>
      <c r="W3680" t="s">
        <v>23</v>
      </c>
      <c r="X3680" s="1" t="s">
        <v>23</v>
      </c>
      <c r="Y3680">
        <f>IF(Append1[[#This Row],[churn]]="yes", 1,0)</f>
        <v>0</v>
      </c>
      <c r="Z3680" t="str">
        <f>IF(Append1[[#This Row],[total_eve_charge]]&lt;=15,"Low",
IF(Append1[[#This Row],[total_eve_charge]]&lt;=19,"Medium","High"))</f>
        <v>Medium</v>
      </c>
      <c r="AA3680" s="1" t="str">
        <f>IF(Append1[[#This Row],[total_day_charge]]&gt;30,"Heavy User",
IF(Append1[[#This Row],[total_eve_charge]]&gt;20,"Evening User",
IF(Append1[[#This Row],[total_night_charge]]&gt;10,"Night User","Low User")))</f>
        <v>Low User</v>
      </c>
    </row>
    <row r="3681" spans="1:27" x14ac:dyDescent="0.3">
      <c r="A3681">
        <v>2930</v>
      </c>
      <c r="B3681" s="1" t="s">
        <v>51</v>
      </c>
      <c r="C3681">
        <v>109</v>
      </c>
      <c r="D3681" s="1" t="s">
        <v>22</v>
      </c>
      <c r="E3681" s="1">
        <v>1</v>
      </c>
      <c r="F3681" s="1" t="s">
        <v>24</v>
      </c>
      <c r="G3681">
        <v>36</v>
      </c>
      <c r="H3681" t="str">
        <f>IF(Append1[[#This Row],[number_vmail_messages]]&lt;=10, "Low",
IF(Append1[[#This Row],[number_vmail_messages]]&lt;=25, "Medium", "High"))</f>
        <v>High</v>
      </c>
      <c r="I3681">
        <v>244.2</v>
      </c>
      <c r="J3681">
        <v>147</v>
      </c>
      <c r="K3681">
        <v>41.51</v>
      </c>
      <c r="L3681">
        <v>199.7</v>
      </c>
      <c r="M3681">
        <v>65</v>
      </c>
      <c r="N3681">
        <v>16.97</v>
      </c>
      <c r="O3681">
        <v>144.4</v>
      </c>
      <c r="P3681">
        <v>109</v>
      </c>
      <c r="Q3681">
        <v>6.5</v>
      </c>
      <c r="R3681">
        <v>15.4</v>
      </c>
      <c r="S3681">
        <v>3</v>
      </c>
      <c r="T3681">
        <v>4.16</v>
      </c>
      <c r="U3681" t="str">
        <f>IF(Append1[[#This Row],[total_intl_charge]] &lt;= MEDIAN(Append1[total_intl_charge]), "Low", "High")</f>
        <v>High</v>
      </c>
      <c r="V3681">
        <v>2</v>
      </c>
      <c r="W3681" t="s">
        <v>24</v>
      </c>
      <c r="X3681" s="1" t="s">
        <v>24</v>
      </c>
      <c r="Y3681">
        <f>IF(Append1[[#This Row],[churn]]="yes", 1,0)</f>
        <v>1</v>
      </c>
      <c r="Z3681" t="str">
        <f>IF(Append1[[#This Row],[total_eve_charge]]&lt;=15,"Low",
IF(Append1[[#This Row],[total_eve_charge]]&lt;=19,"Medium","High"))</f>
        <v>Medium</v>
      </c>
      <c r="AA3681" s="1" t="str">
        <f>IF(Append1[[#This Row],[total_day_charge]]&gt;30,"Heavy User",
IF(Append1[[#This Row],[total_eve_charge]]&gt;20,"Evening User",
IF(Append1[[#This Row],[total_night_charge]]&gt;10,"Night User","Low User")))</f>
        <v>Heavy User</v>
      </c>
    </row>
    <row r="3682" spans="1:27" hidden="1" x14ac:dyDescent="0.3">
      <c r="A3682">
        <v>2931</v>
      </c>
      <c r="B3682" s="1" t="s">
        <v>44</v>
      </c>
      <c r="C3682">
        <v>90</v>
      </c>
      <c r="D3682" s="1" t="s">
        <v>22</v>
      </c>
      <c r="E3682" s="1">
        <v>0</v>
      </c>
      <c r="F3682" s="1" t="s">
        <v>23</v>
      </c>
      <c r="G3682">
        <v>0</v>
      </c>
      <c r="H3682" t="str">
        <f>IF(Append1[[#This Row],[number_vmail_messages]]&lt;=10, "Low",
IF(Append1[[#This Row],[number_vmail_messages]]&lt;=25, "Medium", "High"))</f>
        <v>Low</v>
      </c>
      <c r="I3682">
        <v>180</v>
      </c>
      <c r="J3682">
        <v>58</v>
      </c>
      <c r="K3682">
        <v>30.6</v>
      </c>
      <c r="L3682">
        <v>229.4</v>
      </c>
      <c r="M3682">
        <v>88</v>
      </c>
      <c r="N3682">
        <v>19.5</v>
      </c>
      <c r="O3682">
        <v>162.19999999999999</v>
      </c>
      <c r="P3682">
        <v>110</v>
      </c>
      <c r="Q3682">
        <v>7.3</v>
      </c>
      <c r="R3682">
        <v>13.2</v>
      </c>
      <c r="S3682">
        <v>9</v>
      </c>
      <c r="T3682">
        <v>3.56</v>
      </c>
      <c r="U3682" t="str">
        <f>IF(Append1[[#This Row],[total_intl_charge]] &lt;= MEDIAN(Append1[total_intl_charge]), "Low", "High")</f>
        <v>High</v>
      </c>
      <c r="V3682">
        <v>1</v>
      </c>
      <c r="W3682" t="s">
        <v>23</v>
      </c>
      <c r="X3682" s="1" t="s">
        <v>23</v>
      </c>
      <c r="Y3682">
        <f>IF(Append1[[#This Row],[churn]]="yes", 1,0)</f>
        <v>0</v>
      </c>
      <c r="Z3682" t="str">
        <f>IF(Append1[[#This Row],[total_eve_charge]]&lt;=15,"Low",
IF(Append1[[#This Row],[total_eve_charge]]&lt;=19,"Medium","High"))</f>
        <v>High</v>
      </c>
      <c r="AA3682" s="1" t="str">
        <f>IF(Append1[[#This Row],[total_day_charge]]&gt;30,"Heavy User",
IF(Append1[[#This Row],[total_eve_charge]]&gt;20,"Evening User",
IF(Append1[[#This Row],[total_night_charge]]&gt;10,"Night User","Low User")))</f>
        <v>Heavy User</v>
      </c>
    </row>
    <row r="3683" spans="1:27" hidden="1" x14ac:dyDescent="0.3">
      <c r="A3683">
        <v>2932</v>
      </c>
      <c r="B3683" s="1" t="s">
        <v>29</v>
      </c>
      <c r="C3683">
        <v>115</v>
      </c>
      <c r="D3683" s="1" t="s">
        <v>22</v>
      </c>
      <c r="E3683" s="1">
        <v>0</v>
      </c>
      <c r="F3683" s="1" t="s">
        <v>23</v>
      </c>
      <c r="G3683">
        <v>0</v>
      </c>
      <c r="H3683" t="str">
        <f>IF(Append1[[#This Row],[number_vmail_messages]]&lt;=10, "Low",
IF(Append1[[#This Row],[number_vmail_messages]]&lt;=25, "Medium", "High"))</f>
        <v>Low</v>
      </c>
      <c r="I3683">
        <v>135.4</v>
      </c>
      <c r="J3683">
        <v>104</v>
      </c>
      <c r="K3683">
        <v>23.02</v>
      </c>
      <c r="L3683">
        <v>138.80000000000001</v>
      </c>
      <c r="M3683">
        <v>91</v>
      </c>
      <c r="N3683">
        <v>11.8</v>
      </c>
      <c r="O3683">
        <v>208.5</v>
      </c>
      <c r="P3683">
        <v>92</v>
      </c>
      <c r="Q3683">
        <v>9.3800000000000008</v>
      </c>
      <c r="R3683">
        <v>5.4</v>
      </c>
      <c r="S3683">
        <v>3</v>
      </c>
      <c r="T3683">
        <v>1.46</v>
      </c>
      <c r="U3683" t="str">
        <f>IF(Append1[[#This Row],[total_intl_charge]] &lt;= MEDIAN(Append1[total_intl_charge]), "Low", "High")</f>
        <v>Low</v>
      </c>
      <c r="V3683">
        <v>1</v>
      </c>
      <c r="W3683" t="s">
        <v>23</v>
      </c>
      <c r="X3683" s="1" t="s">
        <v>23</v>
      </c>
      <c r="Y3683">
        <f>IF(Append1[[#This Row],[churn]]="yes", 1,0)</f>
        <v>0</v>
      </c>
      <c r="Z3683" t="str">
        <f>IF(Append1[[#This Row],[total_eve_charge]]&lt;=15,"Low",
IF(Append1[[#This Row],[total_eve_charge]]&lt;=19,"Medium","High"))</f>
        <v>Low</v>
      </c>
      <c r="AA3683" s="1" t="str">
        <f>IF(Append1[[#This Row],[total_day_charge]]&gt;30,"Heavy User",
IF(Append1[[#This Row],[total_eve_charge]]&gt;20,"Evening User",
IF(Append1[[#This Row],[total_night_charge]]&gt;10,"Night User","Low User")))</f>
        <v>Low User</v>
      </c>
    </row>
    <row r="3684" spans="1:27" hidden="1" x14ac:dyDescent="0.3">
      <c r="A3684">
        <v>2933</v>
      </c>
      <c r="B3684" s="1" t="s">
        <v>65</v>
      </c>
      <c r="C3684">
        <v>73</v>
      </c>
      <c r="D3684" s="1" t="s">
        <v>32</v>
      </c>
      <c r="E3684" s="1">
        <v>0</v>
      </c>
      <c r="F3684" s="1" t="s">
        <v>23</v>
      </c>
      <c r="G3684">
        <v>0</v>
      </c>
      <c r="H3684" t="str">
        <f>IF(Append1[[#This Row],[number_vmail_messages]]&lt;=10, "Low",
IF(Append1[[#This Row],[number_vmail_messages]]&lt;=25, "Medium", "High"))</f>
        <v>Low</v>
      </c>
      <c r="I3684">
        <v>272.39999999999998</v>
      </c>
      <c r="J3684">
        <v>112</v>
      </c>
      <c r="K3684">
        <v>46.31</v>
      </c>
      <c r="L3684">
        <v>252.2</v>
      </c>
      <c r="M3684">
        <v>91</v>
      </c>
      <c r="N3684">
        <v>21.44</v>
      </c>
      <c r="O3684">
        <v>255.4</v>
      </c>
      <c r="P3684">
        <v>112</v>
      </c>
      <c r="Q3684">
        <v>11.49</v>
      </c>
      <c r="R3684">
        <v>10.9</v>
      </c>
      <c r="S3684">
        <v>5</v>
      </c>
      <c r="T3684">
        <v>2.94</v>
      </c>
      <c r="U3684" t="str">
        <f>IF(Append1[[#This Row],[total_intl_charge]] &lt;= MEDIAN(Append1[total_intl_charge]), "Low", "High")</f>
        <v>High</v>
      </c>
      <c r="V3684">
        <v>1</v>
      </c>
      <c r="W3684" t="s">
        <v>24</v>
      </c>
      <c r="X3684" s="1" t="s">
        <v>23</v>
      </c>
      <c r="Y3684">
        <f>IF(Append1[[#This Row],[churn]]="yes", 1,0)</f>
        <v>1</v>
      </c>
      <c r="Z3684" t="str">
        <f>IF(Append1[[#This Row],[total_eve_charge]]&lt;=15,"Low",
IF(Append1[[#This Row],[total_eve_charge]]&lt;=19,"Medium","High"))</f>
        <v>High</v>
      </c>
      <c r="AA3684" s="1" t="str">
        <f>IF(Append1[[#This Row],[total_day_charge]]&gt;30,"Heavy User",
IF(Append1[[#This Row],[total_eve_charge]]&gt;20,"Evening User",
IF(Append1[[#This Row],[total_night_charge]]&gt;10,"Night User","Low User")))</f>
        <v>Heavy User</v>
      </c>
    </row>
    <row r="3685" spans="1:27" hidden="1" x14ac:dyDescent="0.3">
      <c r="A3685">
        <v>2934</v>
      </c>
      <c r="B3685" s="1" t="s">
        <v>34</v>
      </c>
      <c r="C3685">
        <v>127</v>
      </c>
      <c r="D3685" s="1" t="s">
        <v>26</v>
      </c>
      <c r="E3685" s="1">
        <v>0</v>
      </c>
      <c r="F3685" s="1" t="s">
        <v>23</v>
      </c>
      <c r="G3685">
        <v>0</v>
      </c>
      <c r="H3685" t="str">
        <f>IF(Append1[[#This Row],[number_vmail_messages]]&lt;=10, "Low",
IF(Append1[[#This Row],[number_vmail_messages]]&lt;=25, "Medium", "High"))</f>
        <v>Low</v>
      </c>
      <c r="I3685">
        <v>262.89999999999998</v>
      </c>
      <c r="J3685">
        <v>95</v>
      </c>
      <c r="K3685">
        <v>44.69</v>
      </c>
      <c r="L3685">
        <v>175.9</v>
      </c>
      <c r="M3685">
        <v>126</v>
      </c>
      <c r="N3685">
        <v>14.95</v>
      </c>
      <c r="O3685">
        <v>202.1</v>
      </c>
      <c r="P3685">
        <v>101</v>
      </c>
      <c r="Q3685">
        <v>9.09</v>
      </c>
      <c r="R3685">
        <v>7.5</v>
      </c>
      <c r="S3685">
        <v>5</v>
      </c>
      <c r="T3685">
        <v>2.0299999999999998</v>
      </c>
      <c r="U3685" t="str">
        <f>IF(Append1[[#This Row],[total_intl_charge]] &lt;= MEDIAN(Append1[total_intl_charge]), "Low", "High")</f>
        <v>Low</v>
      </c>
      <c r="V3685">
        <v>1</v>
      </c>
      <c r="W3685" t="s">
        <v>23</v>
      </c>
      <c r="X3685" s="1" t="s">
        <v>23</v>
      </c>
      <c r="Y3685">
        <f>IF(Append1[[#This Row],[churn]]="yes", 1,0)</f>
        <v>0</v>
      </c>
      <c r="Z3685" t="str">
        <f>IF(Append1[[#This Row],[total_eve_charge]]&lt;=15,"Low",
IF(Append1[[#This Row],[total_eve_charge]]&lt;=19,"Medium","High"))</f>
        <v>Low</v>
      </c>
      <c r="AA3685" s="1" t="str">
        <f>IF(Append1[[#This Row],[total_day_charge]]&gt;30,"Heavy User",
IF(Append1[[#This Row],[total_eve_charge]]&gt;20,"Evening User",
IF(Append1[[#This Row],[total_night_charge]]&gt;10,"Night User","Low User")))</f>
        <v>Heavy User</v>
      </c>
    </row>
    <row r="3686" spans="1:27" hidden="1" x14ac:dyDescent="0.3">
      <c r="A3686">
        <v>2935</v>
      </c>
      <c r="B3686" s="1" t="s">
        <v>51</v>
      </c>
      <c r="C3686">
        <v>79</v>
      </c>
      <c r="D3686" s="1" t="s">
        <v>22</v>
      </c>
      <c r="E3686" s="1">
        <v>0</v>
      </c>
      <c r="F3686" s="1" t="s">
        <v>23</v>
      </c>
      <c r="G3686">
        <v>0</v>
      </c>
      <c r="H3686" t="str">
        <f>IF(Append1[[#This Row],[number_vmail_messages]]&lt;=10, "Low",
IF(Append1[[#This Row],[number_vmail_messages]]&lt;=25, "Medium", "High"))</f>
        <v>Low</v>
      </c>
      <c r="I3686">
        <v>66.7</v>
      </c>
      <c r="J3686">
        <v>124</v>
      </c>
      <c r="K3686">
        <v>11.34</v>
      </c>
      <c r="L3686">
        <v>204</v>
      </c>
      <c r="M3686">
        <v>91</v>
      </c>
      <c r="N3686">
        <v>17.34</v>
      </c>
      <c r="O3686">
        <v>254.7</v>
      </c>
      <c r="P3686">
        <v>110</v>
      </c>
      <c r="Q3686">
        <v>11.46</v>
      </c>
      <c r="R3686">
        <v>15.1</v>
      </c>
      <c r="S3686">
        <v>2</v>
      </c>
      <c r="T3686">
        <v>4.08</v>
      </c>
      <c r="U3686" t="str">
        <f>IF(Append1[[#This Row],[total_intl_charge]] &lt;= MEDIAN(Append1[total_intl_charge]), "Low", "High")</f>
        <v>High</v>
      </c>
      <c r="V3686">
        <v>1</v>
      </c>
      <c r="W3686" t="s">
        <v>23</v>
      </c>
      <c r="X3686" s="1" t="s">
        <v>23</v>
      </c>
      <c r="Y3686">
        <f>IF(Append1[[#This Row],[churn]]="yes", 1,0)</f>
        <v>0</v>
      </c>
      <c r="Z3686" t="str">
        <f>IF(Append1[[#This Row],[total_eve_charge]]&lt;=15,"Low",
IF(Append1[[#This Row],[total_eve_charge]]&lt;=19,"Medium","High"))</f>
        <v>Medium</v>
      </c>
      <c r="AA3686" s="1" t="str">
        <f>IF(Append1[[#This Row],[total_day_charge]]&gt;30,"Heavy User",
IF(Append1[[#This Row],[total_eve_charge]]&gt;20,"Evening User",
IF(Append1[[#This Row],[total_night_charge]]&gt;10,"Night User","Low User")))</f>
        <v>Night User</v>
      </c>
    </row>
    <row r="3687" spans="1:27" hidden="1" x14ac:dyDescent="0.3">
      <c r="A3687">
        <v>2936</v>
      </c>
      <c r="B3687" s="1" t="s">
        <v>60</v>
      </c>
      <c r="C3687">
        <v>133</v>
      </c>
      <c r="D3687" s="1" t="s">
        <v>32</v>
      </c>
      <c r="E3687" s="1">
        <v>0</v>
      </c>
      <c r="F3687" s="1" t="s">
        <v>23</v>
      </c>
      <c r="G3687">
        <v>0</v>
      </c>
      <c r="H3687" t="str">
        <f>IF(Append1[[#This Row],[number_vmail_messages]]&lt;=10, "Low",
IF(Append1[[#This Row],[number_vmail_messages]]&lt;=25, "Medium", "High"))</f>
        <v>Low</v>
      </c>
      <c r="I3687">
        <v>240.8</v>
      </c>
      <c r="J3687">
        <v>72</v>
      </c>
      <c r="K3687">
        <v>40.94</v>
      </c>
      <c r="L3687">
        <v>202.7</v>
      </c>
      <c r="M3687">
        <v>62</v>
      </c>
      <c r="N3687">
        <v>17.23</v>
      </c>
      <c r="O3687">
        <v>212.9</v>
      </c>
      <c r="P3687">
        <v>76</v>
      </c>
      <c r="Q3687">
        <v>9.58</v>
      </c>
      <c r="R3687">
        <v>7.7</v>
      </c>
      <c r="S3687">
        <v>5</v>
      </c>
      <c r="T3687">
        <v>2.08</v>
      </c>
      <c r="U3687" t="str">
        <f>IF(Append1[[#This Row],[total_intl_charge]] &lt;= MEDIAN(Append1[total_intl_charge]), "Low", "High")</f>
        <v>Low</v>
      </c>
      <c r="V3687">
        <v>1</v>
      </c>
      <c r="W3687" t="s">
        <v>23</v>
      </c>
      <c r="X3687" s="1" t="s">
        <v>23</v>
      </c>
      <c r="Y3687">
        <f>IF(Append1[[#This Row],[churn]]="yes", 1,0)</f>
        <v>0</v>
      </c>
      <c r="Z3687" t="str">
        <f>IF(Append1[[#This Row],[total_eve_charge]]&lt;=15,"Low",
IF(Append1[[#This Row],[total_eve_charge]]&lt;=19,"Medium","High"))</f>
        <v>Medium</v>
      </c>
      <c r="AA3687" s="1" t="str">
        <f>IF(Append1[[#This Row],[total_day_charge]]&gt;30,"Heavy User",
IF(Append1[[#This Row],[total_eve_charge]]&gt;20,"Evening User",
IF(Append1[[#This Row],[total_night_charge]]&gt;10,"Night User","Low User")))</f>
        <v>Heavy User</v>
      </c>
    </row>
    <row r="3688" spans="1:27" x14ac:dyDescent="0.3">
      <c r="A3688">
        <v>2937</v>
      </c>
      <c r="B3688" s="1" t="s">
        <v>76</v>
      </c>
      <c r="C3688">
        <v>47</v>
      </c>
      <c r="D3688" s="1" t="s">
        <v>22</v>
      </c>
      <c r="E3688" s="1">
        <v>0</v>
      </c>
      <c r="F3688" s="1" t="s">
        <v>24</v>
      </c>
      <c r="G3688">
        <v>40</v>
      </c>
      <c r="H3688" t="str">
        <f>IF(Append1[[#This Row],[number_vmail_messages]]&lt;=10, "Low",
IF(Append1[[#This Row],[number_vmail_messages]]&lt;=25, "Medium", "High"))</f>
        <v>High</v>
      </c>
      <c r="I3688">
        <v>158.30000000000001</v>
      </c>
      <c r="J3688">
        <v>90</v>
      </c>
      <c r="K3688">
        <v>26.91</v>
      </c>
      <c r="L3688">
        <v>213.2</v>
      </c>
      <c r="M3688">
        <v>71</v>
      </c>
      <c r="N3688">
        <v>18.12</v>
      </c>
      <c r="O3688">
        <v>123</v>
      </c>
      <c r="P3688">
        <v>132</v>
      </c>
      <c r="Q3688">
        <v>5.54</v>
      </c>
      <c r="R3688">
        <v>14</v>
      </c>
      <c r="S3688">
        <v>2</v>
      </c>
      <c r="T3688">
        <v>3.78</v>
      </c>
      <c r="U3688" t="str">
        <f>IF(Append1[[#This Row],[total_intl_charge]] &lt;= MEDIAN(Append1[total_intl_charge]), "Low", "High")</f>
        <v>High</v>
      </c>
      <c r="V3688">
        <v>2</v>
      </c>
      <c r="W3688" t="s">
        <v>23</v>
      </c>
      <c r="X3688" s="1" t="s">
        <v>23</v>
      </c>
      <c r="Y3688">
        <f>IF(Append1[[#This Row],[churn]]="yes", 1,0)</f>
        <v>0</v>
      </c>
      <c r="Z3688" t="str">
        <f>IF(Append1[[#This Row],[total_eve_charge]]&lt;=15,"Low",
IF(Append1[[#This Row],[total_eve_charge]]&lt;=19,"Medium","High"))</f>
        <v>Medium</v>
      </c>
      <c r="AA3688" s="1" t="str">
        <f>IF(Append1[[#This Row],[total_day_charge]]&gt;30,"Heavy User",
IF(Append1[[#This Row],[total_eve_charge]]&gt;20,"Evening User",
IF(Append1[[#This Row],[total_night_charge]]&gt;10,"Night User","Low User")))</f>
        <v>Low User</v>
      </c>
    </row>
    <row r="3689" spans="1:27" x14ac:dyDescent="0.3">
      <c r="A3689">
        <v>2938</v>
      </c>
      <c r="B3689" s="1" t="s">
        <v>39</v>
      </c>
      <c r="C3689">
        <v>53</v>
      </c>
      <c r="D3689" s="1" t="s">
        <v>26</v>
      </c>
      <c r="E3689" s="1">
        <v>0</v>
      </c>
      <c r="F3689" s="1" t="s">
        <v>24</v>
      </c>
      <c r="G3689">
        <v>24</v>
      </c>
      <c r="H3689" t="str">
        <f>IF(Append1[[#This Row],[number_vmail_messages]]&lt;=10, "Low",
IF(Append1[[#This Row],[number_vmail_messages]]&lt;=25, "Medium", "High"))</f>
        <v>Medium</v>
      </c>
      <c r="I3689">
        <v>201.7</v>
      </c>
      <c r="J3689">
        <v>87</v>
      </c>
      <c r="K3689">
        <v>34.29</v>
      </c>
      <c r="L3689">
        <v>251.7</v>
      </c>
      <c r="M3689">
        <v>97</v>
      </c>
      <c r="N3689">
        <v>21.39</v>
      </c>
      <c r="O3689">
        <v>297.39999999999998</v>
      </c>
      <c r="P3689">
        <v>95</v>
      </c>
      <c r="Q3689">
        <v>13.38</v>
      </c>
      <c r="R3689">
        <v>7.9</v>
      </c>
      <c r="S3689">
        <v>5</v>
      </c>
      <c r="T3689">
        <v>2.13</v>
      </c>
      <c r="U3689" t="str">
        <f>IF(Append1[[#This Row],[total_intl_charge]] &lt;= MEDIAN(Append1[total_intl_charge]), "Low", "High")</f>
        <v>Low</v>
      </c>
      <c r="V3689">
        <v>0</v>
      </c>
      <c r="W3689" t="s">
        <v>23</v>
      </c>
      <c r="X3689" s="1" t="s">
        <v>23</v>
      </c>
      <c r="Y3689">
        <f>IF(Append1[[#This Row],[churn]]="yes", 1,0)</f>
        <v>0</v>
      </c>
      <c r="Z3689" t="str">
        <f>IF(Append1[[#This Row],[total_eve_charge]]&lt;=15,"Low",
IF(Append1[[#This Row],[total_eve_charge]]&lt;=19,"Medium","High"))</f>
        <v>High</v>
      </c>
      <c r="AA3689" s="1" t="str">
        <f>IF(Append1[[#This Row],[total_day_charge]]&gt;30,"Heavy User",
IF(Append1[[#This Row],[total_eve_charge]]&gt;20,"Evening User",
IF(Append1[[#This Row],[total_night_charge]]&gt;10,"Night User","Low User")))</f>
        <v>Heavy User</v>
      </c>
    </row>
    <row r="3690" spans="1:27" hidden="1" x14ac:dyDescent="0.3">
      <c r="A3690">
        <v>2939</v>
      </c>
      <c r="B3690" s="1" t="s">
        <v>52</v>
      </c>
      <c r="C3690">
        <v>148</v>
      </c>
      <c r="D3690" s="1" t="s">
        <v>26</v>
      </c>
      <c r="E3690" s="1">
        <v>0</v>
      </c>
      <c r="F3690" s="1" t="s">
        <v>23</v>
      </c>
      <c r="G3690">
        <v>0</v>
      </c>
      <c r="H3690" t="str">
        <f>IF(Append1[[#This Row],[number_vmail_messages]]&lt;=10, "Low",
IF(Append1[[#This Row],[number_vmail_messages]]&lt;=25, "Medium", "High"))</f>
        <v>Low</v>
      </c>
      <c r="I3690">
        <v>168.8</v>
      </c>
      <c r="J3690">
        <v>102</v>
      </c>
      <c r="K3690">
        <v>28.7</v>
      </c>
      <c r="L3690">
        <v>248.1</v>
      </c>
      <c r="M3690">
        <v>125</v>
      </c>
      <c r="N3690">
        <v>21.09</v>
      </c>
      <c r="O3690">
        <v>250.7</v>
      </c>
      <c r="P3690">
        <v>96</v>
      </c>
      <c r="Q3690">
        <v>11.28</v>
      </c>
      <c r="R3690">
        <v>10.6</v>
      </c>
      <c r="S3690">
        <v>4</v>
      </c>
      <c r="T3690">
        <v>2.86</v>
      </c>
      <c r="U3690" t="str">
        <f>IF(Append1[[#This Row],[total_intl_charge]] &lt;= MEDIAN(Append1[total_intl_charge]), "Low", "High")</f>
        <v>High</v>
      </c>
      <c r="V3690">
        <v>1</v>
      </c>
      <c r="W3690" t="s">
        <v>23</v>
      </c>
      <c r="X3690" s="1" t="s">
        <v>23</v>
      </c>
      <c r="Y3690">
        <f>IF(Append1[[#This Row],[churn]]="yes", 1,0)</f>
        <v>0</v>
      </c>
      <c r="Z3690" t="str">
        <f>IF(Append1[[#This Row],[total_eve_charge]]&lt;=15,"Low",
IF(Append1[[#This Row],[total_eve_charge]]&lt;=19,"Medium","High"))</f>
        <v>High</v>
      </c>
      <c r="AA3690" s="1" t="str">
        <f>IF(Append1[[#This Row],[total_day_charge]]&gt;30,"Heavy User",
IF(Append1[[#This Row],[total_eve_charge]]&gt;20,"Evening User",
IF(Append1[[#This Row],[total_night_charge]]&gt;10,"Night User","Low User")))</f>
        <v>Evening User</v>
      </c>
    </row>
    <row r="3691" spans="1:27" hidden="1" x14ac:dyDescent="0.3">
      <c r="A3691">
        <v>2940</v>
      </c>
      <c r="B3691" s="1" t="s">
        <v>42</v>
      </c>
      <c r="C3691">
        <v>72</v>
      </c>
      <c r="D3691" s="1" t="s">
        <v>22</v>
      </c>
      <c r="E3691" s="1">
        <v>0</v>
      </c>
      <c r="F3691" s="1" t="s">
        <v>23</v>
      </c>
      <c r="G3691">
        <v>0</v>
      </c>
      <c r="H3691" t="str">
        <f>IF(Append1[[#This Row],[number_vmail_messages]]&lt;=10, "Low",
IF(Append1[[#This Row],[number_vmail_messages]]&lt;=25, "Medium", "High"))</f>
        <v>Low</v>
      </c>
      <c r="I3691">
        <v>141.9</v>
      </c>
      <c r="J3691">
        <v>98</v>
      </c>
      <c r="K3691">
        <v>24.12</v>
      </c>
      <c r="L3691">
        <v>188.1</v>
      </c>
      <c r="M3691">
        <v>63</v>
      </c>
      <c r="N3691">
        <v>15.99</v>
      </c>
      <c r="O3691">
        <v>115.2</v>
      </c>
      <c r="P3691">
        <v>49</v>
      </c>
      <c r="Q3691">
        <v>5.18</v>
      </c>
      <c r="R3691">
        <v>12</v>
      </c>
      <c r="S3691">
        <v>5</v>
      </c>
      <c r="T3691">
        <v>3.24</v>
      </c>
      <c r="U3691" t="str">
        <f>IF(Append1[[#This Row],[total_intl_charge]] &lt;= MEDIAN(Append1[total_intl_charge]), "Low", "High")</f>
        <v>High</v>
      </c>
      <c r="V3691">
        <v>2</v>
      </c>
      <c r="W3691" t="s">
        <v>23</v>
      </c>
      <c r="X3691" s="1" t="s">
        <v>23</v>
      </c>
      <c r="Y3691">
        <f>IF(Append1[[#This Row],[churn]]="yes", 1,0)</f>
        <v>0</v>
      </c>
      <c r="Z3691" t="str">
        <f>IF(Append1[[#This Row],[total_eve_charge]]&lt;=15,"Low",
IF(Append1[[#This Row],[total_eve_charge]]&lt;=19,"Medium","High"))</f>
        <v>Medium</v>
      </c>
      <c r="AA3691" s="1" t="str">
        <f>IF(Append1[[#This Row],[total_day_charge]]&gt;30,"Heavy User",
IF(Append1[[#This Row],[total_eve_charge]]&gt;20,"Evening User",
IF(Append1[[#This Row],[total_night_charge]]&gt;10,"Night User","Low User")))</f>
        <v>Low User</v>
      </c>
    </row>
    <row r="3692" spans="1:27" hidden="1" x14ac:dyDescent="0.3">
      <c r="A3692">
        <v>2941</v>
      </c>
      <c r="B3692" s="1" t="s">
        <v>31</v>
      </c>
      <c r="C3692">
        <v>96</v>
      </c>
      <c r="D3692" s="1" t="s">
        <v>26</v>
      </c>
      <c r="E3692" s="1">
        <v>0</v>
      </c>
      <c r="F3692" s="1" t="s">
        <v>23</v>
      </c>
      <c r="G3692">
        <v>0</v>
      </c>
      <c r="H3692" t="str">
        <f>IF(Append1[[#This Row],[number_vmail_messages]]&lt;=10, "Low",
IF(Append1[[#This Row],[number_vmail_messages]]&lt;=25, "Medium", "High"))</f>
        <v>Low</v>
      </c>
      <c r="I3692">
        <v>182.6</v>
      </c>
      <c r="J3692">
        <v>75</v>
      </c>
      <c r="K3692">
        <v>31.04</v>
      </c>
      <c r="L3692">
        <v>188.6</v>
      </c>
      <c r="M3692">
        <v>67</v>
      </c>
      <c r="N3692">
        <v>16.03</v>
      </c>
      <c r="O3692">
        <v>137.69999999999999</v>
      </c>
      <c r="P3692">
        <v>81</v>
      </c>
      <c r="Q3692">
        <v>6.2</v>
      </c>
      <c r="R3692">
        <v>9.5</v>
      </c>
      <c r="S3692">
        <v>3</v>
      </c>
      <c r="T3692">
        <v>2.57</v>
      </c>
      <c r="U3692" t="str">
        <f>IF(Append1[[#This Row],[total_intl_charge]] &lt;= MEDIAN(Append1[total_intl_charge]), "Low", "High")</f>
        <v>Low</v>
      </c>
      <c r="V3692">
        <v>5</v>
      </c>
      <c r="W3692" t="s">
        <v>24</v>
      </c>
      <c r="X3692" s="1" t="s">
        <v>23</v>
      </c>
      <c r="Y3692">
        <f>IF(Append1[[#This Row],[churn]]="yes", 1,0)</f>
        <v>1</v>
      </c>
      <c r="Z3692" t="str">
        <f>IF(Append1[[#This Row],[total_eve_charge]]&lt;=15,"Low",
IF(Append1[[#This Row],[total_eve_charge]]&lt;=19,"Medium","High"))</f>
        <v>Medium</v>
      </c>
      <c r="AA3692" s="1" t="str">
        <f>IF(Append1[[#This Row],[total_day_charge]]&gt;30,"Heavy User",
IF(Append1[[#This Row],[total_eve_charge]]&gt;20,"Evening User",
IF(Append1[[#This Row],[total_night_charge]]&gt;10,"Night User","Low User")))</f>
        <v>Heavy User</v>
      </c>
    </row>
    <row r="3693" spans="1:27" hidden="1" x14ac:dyDescent="0.3">
      <c r="A3693">
        <v>2942</v>
      </c>
      <c r="B3693" s="1" t="s">
        <v>30</v>
      </c>
      <c r="C3693">
        <v>55</v>
      </c>
      <c r="D3693" s="1" t="s">
        <v>22</v>
      </c>
      <c r="E3693" s="1">
        <v>0</v>
      </c>
      <c r="F3693" s="1" t="s">
        <v>23</v>
      </c>
      <c r="G3693">
        <v>0</v>
      </c>
      <c r="H3693" t="str">
        <f>IF(Append1[[#This Row],[number_vmail_messages]]&lt;=10, "Low",
IF(Append1[[#This Row],[number_vmail_messages]]&lt;=25, "Medium", "High"))</f>
        <v>Low</v>
      </c>
      <c r="I3693">
        <v>203.7</v>
      </c>
      <c r="J3693">
        <v>80</v>
      </c>
      <c r="K3693">
        <v>34.630000000000003</v>
      </c>
      <c r="L3693">
        <v>230.2</v>
      </c>
      <c r="M3693">
        <v>112</v>
      </c>
      <c r="N3693">
        <v>19.57</v>
      </c>
      <c r="O3693">
        <v>120.3</v>
      </c>
      <c r="P3693">
        <v>48</v>
      </c>
      <c r="Q3693">
        <v>5.41</v>
      </c>
      <c r="R3693">
        <v>9.4</v>
      </c>
      <c r="S3693">
        <v>1</v>
      </c>
      <c r="T3693">
        <v>2.54</v>
      </c>
      <c r="U3693" t="str">
        <f>IF(Append1[[#This Row],[total_intl_charge]] &lt;= MEDIAN(Append1[total_intl_charge]), "Low", "High")</f>
        <v>Low</v>
      </c>
      <c r="V3693">
        <v>3</v>
      </c>
      <c r="W3693" t="s">
        <v>23</v>
      </c>
      <c r="X3693" s="1" t="s">
        <v>23</v>
      </c>
      <c r="Y3693">
        <f>IF(Append1[[#This Row],[churn]]="yes", 1,0)</f>
        <v>0</v>
      </c>
      <c r="Z3693" t="str">
        <f>IF(Append1[[#This Row],[total_eve_charge]]&lt;=15,"Low",
IF(Append1[[#This Row],[total_eve_charge]]&lt;=19,"Medium","High"))</f>
        <v>High</v>
      </c>
      <c r="AA3693" s="1" t="str">
        <f>IF(Append1[[#This Row],[total_day_charge]]&gt;30,"Heavy User",
IF(Append1[[#This Row],[total_eve_charge]]&gt;20,"Evening User",
IF(Append1[[#This Row],[total_night_charge]]&gt;10,"Night User","Low User")))</f>
        <v>Heavy User</v>
      </c>
    </row>
    <row r="3694" spans="1:27" hidden="1" x14ac:dyDescent="0.3">
      <c r="A3694">
        <v>2943</v>
      </c>
      <c r="B3694" s="1" t="s">
        <v>46</v>
      </c>
      <c r="C3694">
        <v>143</v>
      </c>
      <c r="D3694" s="1" t="s">
        <v>22</v>
      </c>
      <c r="E3694" s="1">
        <v>0</v>
      </c>
      <c r="F3694" s="1" t="s">
        <v>23</v>
      </c>
      <c r="G3694">
        <v>0</v>
      </c>
      <c r="H3694" t="str">
        <f>IF(Append1[[#This Row],[number_vmail_messages]]&lt;=10, "Low",
IF(Append1[[#This Row],[number_vmail_messages]]&lt;=25, "Medium", "High"))</f>
        <v>Low</v>
      </c>
      <c r="I3694">
        <v>191.6</v>
      </c>
      <c r="J3694">
        <v>53</v>
      </c>
      <c r="K3694">
        <v>32.57</v>
      </c>
      <c r="L3694">
        <v>104.6</v>
      </c>
      <c r="M3694">
        <v>104</v>
      </c>
      <c r="N3694">
        <v>8.89</v>
      </c>
      <c r="O3694">
        <v>195.8</v>
      </c>
      <c r="P3694">
        <v>125</v>
      </c>
      <c r="Q3694">
        <v>8.81</v>
      </c>
      <c r="R3694">
        <v>10.7</v>
      </c>
      <c r="S3694">
        <v>9</v>
      </c>
      <c r="T3694">
        <v>2.89</v>
      </c>
      <c r="U3694" t="str">
        <f>IF(Append1[[#This Row],[total_intl_charge]] &lt;= MEDIAN(Append1[total_intl_charge]), "Low", "High")</f>
        <v>High</v>
      </c>
      <c r="V3694">
        <v>3</v>
      </c>
      <c r="W3694" t="s">
        <v>23</v>
      </c>
      <c r="X3694" s="1" t="s">
        <v>23</v>
      </c>
      <c r="Y3694">
        <f>IF(Append1[[#This Row],[churn]]="yes", 1,0)</f>
        <v>0</v>
      </c>
      <c r="Z3694" t="str">
        <f>IF(Append1[[#This Row],[total_eve_charge]]&lt;=15,"Low",
IF(Append1[[#This Row],[total_eve_charge]]&lt;=19,"Medium","High"))</f>
        <v>Low</v>
      </c>
      <c r="AA3694" s="1" t="str">
        <f>IF(Append1[[#This Row],[total_day_charge]]&gt;30,"Heavy User",
IF(Append1[[#This Row],[total_eve_charge]]&gt;20,"Evening User",
IF(Append1[[#This Row],[total_night_charge]]&gt;10,"Night User","Low User")))</f>
        <v>Heavy User</v>
      </c>
    </row>
    <row r="3695" spans="1:27" hidden="1" x14ac:dyDescent="0.3">
      <c r="A3695">
        <v>2944</v>
      </c>
      <c r="B3695" s="1" t="s">
        <v>57</v>
      </c>
      <c r="C3695">
        <v>60</v>
      </c>
      <c r="D3695" s="1" t="s">
        <v>22</v>
      </c>
      <c r="E3695" s="1">
        <v>0</v>
      </c>
      <c r="F3695" s="1" t="s">
        <v>23</v>
      </c>
      <c r="G3695">
        <v>0</v>
      </c>
      <c r="H3695" t="str">
        <f>IF(Append1[[#This Row],[number_vmail_messages]]&lt;=10, "Low",
IF(Append1[[#This Row],[number_vmail_messages]]&lt;=25, "Medium", "High"))</f>
        <v>Low</v>
      </c>
      <c r="I3695">
        <v>136.4</v>
      </c>
      <c r="J3695">
        <v>147</v>
      </c>
      <c r="K3695">
        <v>23.19</v>
      </c>
      <c r="L3695">
        <v>219.9</v>
      </c>
      <c r="M3695">
        <v>101</v>
      </c>
      <c r="N3695">
        <v>18.690000000000001</v>
      </c>
      <c r="O3695">
        <v>99.7</v>
      </c>
      <c r="P3695">
        <v>73</v>
      </c>
      <c r="Q3695">
        <v>4.49</v>
      </c>
      <c r="R3695">
        <v>7</v>
      </c>
      <c r="S3695">
        <v>3</v>
      </c>
      <c r="T3695">
        <v>1.89</v>
      </c>
      <c r="U3695" t="str">
        <f>IF(Append1[[#This Row],[total_intl_charge]] &lt;= MEDIAN(Append1[total_intl_charge]), "Low", "High")</f>
        <v>Low</v>
      </c>
      <c r="V3695">
        <v>0</v>
      </c>
      <c r="W3695" t="s">
        <v>23</v>
      </c>
      <c r="X3695" s="1" t="s">
        <v>23</v>
      </c>
      <c r="Y3695">
        <f>IF(Append1[[#This Row],[churn]]="yes", 1,0)</f>
        <v>0</v>
      </c>
      <c r="Z3695" t="str">
        <f>IF(Append1[[#This Row],[total_eve_charge]]&lt;=15,"Low",
IF(Append1[[#This Row],[total_eve_charge]]&lt;=19,"Medium","High"))</f>
        <v>Medium</v>
      </c>
      <c r="AA3695" s="1" t="str">
        <f>IF(Append1[[#This Row],[total_day_charge]]&gt;30,"Heavy User",
IF(Append1[[#This Row],[total_eve_charge]]&gt;20,"Evening User",
IF(Append1[[#This Row],[total_night_charge]]&gt;10,"Night User","Low User")))</f>
        <v>Low User</v>
      </c>
    </row>
    <row r="3696" spans="1:27" x14ac:dyDescent="0.3">
      <c r="A3696">
        <v>2945</v>
      </c>
      <c r="B3696" s="1" t="s">
        <v>39</v>
      </c>
      <c r="C3696">
        <v>90</v>
      </c>
      <c r="D3696" s="1" t="s">
        <v>22</v>
      </c>
      <c r="E3696" s="1">
        <v>0</v>
      </c>
      <c r="F3696" s="1" t="s">
        <v>24</v>
      </c>
      <c r="G3696">
        <v>30</v>
      </c>
      <c r="H3696" t="str">
        <f>IF(Append1[[#This Row],[number_vmail_messages]]&lt;=10, "Low",
IF(Append1[[#This Row],[number_vmail_messages]]&lt;=25, "Medium", "High"))</f>
        <v>High</v>
      </c>
      <c r="I3696">
        <v>168.2</v>
      </c>
      <c r="J3696">
        <v>103</v>
      </c>
      <c r="K3696">
        <v>28.59</v>
      </c>
      <c r="L3696">
        <v>220.9</v>
      </c>
      <c r="M3696">
        <v>75</v>
      </c>
      <c r="N3696">
        <v>18.78</v>
      </c>
      <c r="O3696">
        <v>224.3</v>
      </c>
      <c r="P3696">
        <v>105</v>
      </c>
      <c r="Q3696">
        <v>10.09</v>
      </c>
      <c r="R3696">
        <v>8.1999999999999993</v>
      </c>
      <c r="S3696">
        <v>2</v>
      </c>
      <c r="T3696">
        <v>2.21</v>
      </c>
      <c r="U3696" t="str">
        <f>IF(Append1[[#This Row],[total_intl_charge]] &lt;= MEDIAN(Append1[total_intl_charge]), "Low", "High")</f>
        <v>Low</v>
      </c>
      <c r="V3696">
        <v>0</v>
      </c>
      <c r="W3696" t="s">
        <v>23</v>
      </c>
      <c r="X3696" s="1" t="s">
        <v>23</v>
      </c>
      <c r="Y3696">
        <f>IF(Append1[[#This Row],[churn]]="yes", 1,0)</f>
        <v>0</v>
      </c>
      <c r="Z3696" t="str">
        <f>IF(Append1[[#This Row],[total_eve_charge]]&lt;=15,"Low",
IF(Append1[[#This Row],[total_eve_charge]]&lt;=19,"Medium","High"))</f>
        <v>Medium</v>
      </c>
      <c r="AA3696" s="1" t="str">
        <f>IF(Append1[[#This Row],[total_day_charge]]&gt;30,"Heavy User",
IF(Append1[[#This Row],[total_eve_charge]]&gt;20,"Evening User",
IF(Append1[[#This Row],[total_night_charge]]&gt;10,"Night User","Low User")))</f>
        <v>Night User</v>
      </c>
    </row>
    <row r="3697" spans="1:27" hidden="1" x14ac:dyDescent="0.3">
      <c r="A3697">
        <v>2946</v>
      </c>
      <c r="B3697" s="1" t="s">
        <v>40</v>
      </c>
      <c r="C3697">
        <v>65</v>
      </c>
      <c r="D3697" s="1" t="s">
        <v>22</v>
      </c>
      <c r="E3697" s="1">
        <v>0</v>
      </c>
      <c r="F3697" s="1" t="s">
        <v>23</v>
      </c>
      <c r="G3697">
        <v>0</v>
      </c>
      <c r="H3697" t="str">
        <f>IF(Append1[[#This Row],[number_vmail_messages]]&lt;=10, "Low",
IF(Append1[[#This Row],[number_vmail_messages]]&lt;=25, "Medium", "High"))</f>
        <v>Low</v>
      </c>
      <c r="I3697">
        <v>217.9</v>
      </c>
      <c r="J3697">
        <v>89</v>
      </c>
      <c r="K3697">
        <v>37.04</v>
      </c>
      <c r="L3697">
        <v>238.8</v>
      </c>
      <c r="M3697">
        <v>101</v>
      </c>
      <c r="N3697">
        <v>20.3</v>
      </c>
      <c r="O3697">
        <v>194.4</v>
      </c>
      <c r="P3697">
        <v>105</v>
      </c>
      <c r="Q3697">
        <v>8.75</v>
      </c>
      <c r="R3697">
        <v>6.6</v>
      </c>
      <c r="S3697">
        <v>4</v>
      </c>
      <c r="T3697">
        <v>1.78</v>
      </c>
      <c r="U3697" t="str">
        <f>IF(Append1[[#This Row],[total_intl_charge]] &lt;= MEDIAN(Append1[total_intl_charge]), "Low", "High")</f>
        <v>Low</v>
      </c>
      <c r="V3697">
        <v>0</v>
      </c>
      <c r="W3697" t="s">
        <v>23</v>
      </c>
      <c r="X3697" s="1" t="s">
        <v>23</v>
      </c>
      <c r="Y3697">
        <f>IF(Append1[[#This Row],[churn]]="yes", 1,0)</f>
        <v>0</v>
      </c>
      <c r="Z3697" t="str">
        <f>IF(Append1[[#This Row],[total_eve_charge]]&lt;=15,"Low",
IF(Append1[[#This Row],[total_eve_charge]]&lt;=19,"Medium","High"))</f>
        <v>High</v>
      </c>
      <c r="AA3697" s="1" t="str">
        <f>IF(Append1[[#This Row],[total_day_charge]]&gt;30,"Heavy User",
IF(Append1[[#This Row],[total_eve_charge]]&gt;20,"Evening User",
IF(Append1[[#This Row],[total_night_charge]]&gt;10,"Night User","Low User")))</f>
        <v>Heavy User</v>
      </c>
    </row>
    <row r="3698" spans="1:27" hidden="1" x14ac:dyDescent="0.3">
      <c r="A3698">
        <v>2947</v>
      </c>
      <c r="B3698" s="1" t="s">
        <v>27</v>
      </c>
      <c r="C3698">
        <v>93</v>
      </c>
      <c r="D3698" s="1" t="s">
        <v>32</v>
      </c>
      <c r="E3698" s="1">
        <v>0</v>
      </c>
      <c r="F3698" s="1" t="s">
        <v>23</v>
      </c>
      <c r="G3698">
        <v>0</v>
      </c>
      <c r="H3698" t="str">
        <f>IF(Append1[[#This Row],[number_vmail_messages]]&lt;=10, "Low",
IF(Append1[[#This Row],[number_vmail_messages]]&lt;=25, "Medium", "High"))</f>
        <v>Low</v>
      </c>
      <c r="I3698">
        <v>198.1</v>
      </c>
      <c r="J3698">
        <v>93</v>
      </c>
      <c r="K3698">
        <v>33.68</v>
      </c>
      <c r="L3698">
        <v>236.1</v>
      </c>
      <c r="M3698">
        <v>95</v>
      </c>
      <c r="N3698">
        <v>20.07</v>
      </c>
      <c r="O3698">
        <v>127.3</v>
      </c>
      <c r="P3698">
        <v>121</v>
      </c>
      <c r="Q3698">
        <v>5.73</v>
      </c>
      <c r="R3698">
        <v>12.6</v>
      </c>
      <c r="S3698">
        <v>4</v>
      </c>
      <c r="T3698">
        <v>3.4</v>
      </c>
      <c r="U3698" t="str">
        <f>IF(Append1[[#This Row],[total_intl_charge]] &lt;= MEDIAN(Append1[total_intl_charge]), "Low", "High")</f>
        <v>High</v>
      </c>
      <c r="V3698">
        <v>2</v>
      </c>
      <c r="W3698" t="s">
        <v>23</v>
      </c>
      <c r="X3698" s="1" t="s">
        <v>23</v>
      </c>
      <c r="Y3698">
        <f>IF(Append1[[#This Row],[churn]]="yes", 1,0)</f>
        <v>0</v>
      </c>
      <c r="Z3698" t="str">
        <f>IF(Append1[[#This Row],[total_eve_charge]]&lt;=15,"Low",
IF(Append1[[#This Row],[total_eve_charge]]&lt;=19,"Medium","High"))</f>
        <v>High</v>
      </c>
      <c r="AA3698" s="1" t="str">
        <f>IF(Append1[[#This Row],[total_day_charge]]&gt;30,"Heavy User",
IF(Append1[[#This Row],[total_eve_charge]]&gt;20,"Evening User",
IF(Append1[[#This Row],[total_night_charge]]&gt;10,"Night User","Low User")))</f>
        <v>Heavy User</v>
      </c>
    </row>
    <row r="3699" spans="1:27" x14ac:dyDescent="0.3">
      <c r="A3699">
        <v>2948</v>
      </c>
      <c r="B3699" s="1" t="s">
        <v>48</v>
      </c>
      <c r="C3699">
        <v>117</v>
      </c>
      <c r="D3699" s="1" t="s">
        <v>32</v>
      </c>
      <c r="E3699" s="1">
        <v>1</v>
      </c>
      <c r="F3699" s="1" t="s">
        <v>24</v>
      </c>
      <c r="G3699">
        <v>15</v>
      </c>
      <c r="H3699" t="str">
        <f>IF(Append1[[#This Row],[number_vmail_messages]]&lt;=10, "Low",
IF(Append1[[#This Row],[number_vmail_messages]]&lt;=25, "Medium", "High"))</f>
        <v>Medium</v>
      </c>
      <c r="I3699">
        <v>178.8</v>
      </c>
      <c r="J3699">
        <v>81</v>
      </c>
      <c r="K3699">
        <v>30.4</v>
      </c>
      <c r="L3699">
        <v>286.10000000000002</v>
      </c>
      <c r="M3699">
        <v>85</v>
      </c>
      <c r="N3699">
        <v>24.32</v>
      </c>
      <c r="O3699">
        <v>229.4</v>
      </c>
      <c r="P3699">
        <v>128</v>
      </c>
      <c r="Q3699">
        <v>10.32</v>
      </c>
      <c r="R3699">
        <v>7.1</v>
      </c>
      <c r="S3699">
        <v>5</v>
      </c>
      <c r="T3699">
        <v>1.92</v>
      </c>
      <c r="U3699" t="str">
        <f>IF(Append1[[#This Row],[total_intl_charge]] &lt;= MEDIAN(Append1[total_intl_charge]), "Low", "High")</f>
        <v>Low</v>
      </c>
      <c r="V3699">
        <v>1</v>
      </c>
      <c r="W3699" t="s">
        <v>23</v>
      </c>
      <c r="X3699" s="1" t="s">
        <v>24</v>
      </c>
      <c r="Y3699">
        <f>IF(Append1[[#This Row],[churn]]="yes", 1,0)</f>
        <v>0</v>
      </c>
      <c r="Z3699" t="str">
        <f>IF(Append1[[#This Row],[total_eve_charge]]&lt;=15,"Low",
IF(Append1[[#This Row],[total_eve_charge]]&lt;=19,"Medium","High"))</f>
        <v>High</v>
      </c>
      <c r="AA3699" s="1" t="str">
        <f>IF(Append1[[#This Row],[total_day_charge]]&gt;30,"Heavy User",
IF(Append1[[#This Row],[total_eve_charge]]&gt;20,"Evening User",
IF(Append1[[#This Row],[total_night_charge]]&gt;10,"Night User","Low User")))</f>
        <v>Heavy User</v>
      </c>
    </row>
    <row r="3700" spans="1:27" x14ac:dyDescent="0.3">
      <c r="A3700">
        <v>2949</v>
      </c>
      <c r="B3700" s="1" t="s">
        <v>25</v>
      </c>
      <c r="C3700">
        <v>96</v>
      </c>
      <c r="D3700" s="1" t="s">
        <v>22</v>
      </c>
      <c r="E3700" s="1">
        <v>0</v>
      </c>
      <c r="F3700" s="1" t="s">
        <v>24</v>
      </c>
      <c r="G3700">
        <v>18</v>
      </c>
      <c r="H3700" t="str">
        <f>IF(Append1[[#This Row],[number_vmail_messages]]&lt;=10, "Low",
IF(Append1[[#This Row],[number_vmail_messages]]&lt;=25, "Medium", "High"))</f>
        <v>Medium</v>
      </c>
      <c r="I3700">
        <v>262.89999999999998</v>
      </c>
      <c r="J3700">
        <v>57</v>
      </c>
      <c r="K3700">
        <v>44.69</v>
      </c>
      <c r="L3700">
        <v>190.2</v>
      </c>
      <c r="M3700">
        <v>107</v>
      </c>
      <c r="N3700">
        <v>16.170000000000002</v>
      </c>
      <c r="O3700">
        <v>293.5</v>
      </c>
      <c r="P3700">
        <v>103</v>
      </c>
      <c r="Q3700">
        <v>13.21</v>
      </c>
      <c r="R3700">
        <v>11.8</v>
      </c>
      <c r="S3700">
        <v>4</v>
      </c>
      <c r="T3700">
        <v>3.19</v>
      </c>
      <c r="U3700" t="str">
        <f>IF(Append1[[#This Row],[total_intl_charge]] &lt;= MEDIAN(Append1[total_intl_charge]), "Low", "High")</f>
        <v>High</v>
      </c>
      <c r="V3700">
        <v>3</v>
      </c>
      <c r="W3700" t="s">
        <v>23</v>
      </c>
      <c r="X3700" s="1" t="s">
        <v>23</v>
      </c>
      <c r="Y3700">
        <f>IF(Append1[[#This Row],[churn]]="yes", 1,0)</f>
        <v>0</v>
      </c>
      <c r="Z3700" t="str">
        <f>IF(Append1[[#This Row],[total_eve_charge]]&lt;=15,"Low",
IF(Append1[[#This Row],[total_eve_charge]]&lt;=19,"Medium","High"))</f>
        <v>Medium</v>
      </c>
      <c r="AA3700" s="1" t="str">
        <f>IF(Append1[[#This Row],[total_day_charge]]&gt;30,"Heavy User",
IF(Append1[[#This Row],[total_eve_charge]]&gt;20,"Evening User",
IF(Append1[[#This Row],[total_night_charge]]&gt;10,"Night User","Low User")))</f>
        <v>Heavy User</v>
      </c>
    </row>
    <row r="3701" spans="1:27" hidden="1" x14ac:dyDescent="0.3">
      <c r="A3701">
        <v>2950</v>
      </c>
      <c r="B3701" s="1" t="s">
        <v>74</v>
      </c>
      <c r="C3701">
        <v>60</v>
      </c>
      <c r="D3701" s="1" t="s">
        <v>22</v>
      </c>
      <c r="E3701" s="1">
        <v>0</v>
      </c>
      <c r="F3701" s="1" t="s">
        <v>23</v>
      </c>
      <c r="G3701">
        <v>0</v>
      </c>
      <c r="H3701" t="str">
        <f>IF(Append1[[#This Row],[number_vmail_messages]]&lt;=10, "Low",
IF(Append1[[#This Row],[number_vmail_messages]]&lt;=25, "Medium", "High"))</f>
        <v>Low</v>
      </c>
      <c r="I3701">
        <v>197</v>
      </c>
      <c r="J3701">
        <v>130</v>
      </c>
      <c r="K3701">
        <v>33.49</v>
      </c>
      <c r="L3701">
        <v>219.2</v>
      </c>
      <c r="M3701">
        <v>105</v>
      </c>
      <c r="N3701">
        <v>18.63</v>
      </c>
      <c r="O3701">
        <v>102.8</v>
      </c>
      <c r="P3701">
        <v>113</v>
      </c>
      <c r="Q3701">
        <v>4.63</v>
      </c>
      <c r="R3701">
        <v>12.6</v>
      </c>
      <c r="S3701">
        <v>4</v>
      </c>
      <c r="T3701">
        <v>3.4</v>
      </c>
      <c r="U3701" t="str">
        <f>IF(Append1[[#This Row],[total_intl_charge]] &lt;= MEDIAN(Append1[total_intl_charge]), "Low", "High")</f>
        <v>High</v>
      </c>
      <c r="V3701">
        <v>1</v>
      </c>
      <c r="W3701" t="s">
        <v>23</v>
      </c>
      <c r="X3701" s="1" t="s">
        <v>23</v>
      </c>
      <c r="Y3701">
        <f>IF(Append1[[#This Row],[churn]]="yes", 1,0)</f>
        <v>0</v>
      </c>
      <c r="Z3701" t="str">
        <f>IF(Append1[[#This Row],[total_eve_charge]]&lt;=15,"Low",
IF(Append1[[#This Row],[total_eve_charge]]&lt;=19,"Medium","High"))</f>
        <v>Medium</v>
      </c>
      <c r="AA3701" s="1" t="str">
        <f>IF(Append1[[#This Row],[total_day_charge]]&gt;30,"Heavy User",
IF(Append1[[#This Row],[total_eve_charge]]&gt;20,"Evening User",
IF(Append1[[#This Row],[total_night_charge]]&gt;10,"Night User","Low User")))</f>
        <v>Heavy User</v>
      </c>
    </row>
    <row r="3702" spans="1:27" hidden="1" x14ac:dyDescent="0.3">
      <c r="A3702">
        <v>2951</v>
      </c>
      <c r="B3702" s="1" t="s">
        <v>27</v>
      </c>
      <c r="C3702">
        <v>157</v>
      </c>
      <c r="D3702" s="1" t="s">
        <v>26</v>
      </c>
      <c r="E3702" s="1">
        <v>0</v>
      </c>
      <c r="F3702" s="1" t="s">
        <v>23</v>
      </c>
      <c r="G3702">
        <v>0</v>
      </c>
      <c r="H3702" t="str">
        <f>IF(Append1[[#This Row],[number_vmail_messages]]&lt;=10, "Low",
IF(Append1[[#This Row],[number_vmail_messages]]&lt;=25, "Medium", "High"))</f>
        <v>Low</v>
      </c>
      <c r="I3702">
        <v>102.9</v>
      </c>
      <c r="J3702">
        <v>94</v>
      </c>
      <c r="K3702">
        <v>17.489999999999998</v>
      </c>
      <c r="L3702">
        <v>229.1</v>
      </c>
      <c r="M3702">
        <v>96</v>
      </c>
      <c r="N3702">
        <v>19.47</v>
      </c>
      <c r="O3702">
        <v>198.7</v>
      </c>
      <c r="P3702">
        <v>129</v>
      </c>
      <c r="Q3702">
        <v>8.94</v>
      </c>
      <c r="R3702">
        <v>13.6</v>
      </c>
      <c r="S3702">
        <v>2</v>
      </c>
      <c r="T3702">
        <v>3.67</v>
      </c>
      <c r="U3702" t="str">
        <f>IF(Append1[[#This Row],[total_intl_charge]] &lt;= MEDIAN(Append1[total_intl_charge]), "Low", "High")</f>
        <v>High</v>
      </c>
      <c r="V3702">
        <v>1</v>
      </c>
      <c r="W3702" t="s">
        <v>23</v>
      </c>
      <c r="X3702" s="1" t="s">
        <v>23</v>
      </c>
      <c r="Y3702">
        <f>IF(Append1[[#This Row],[churn]]="yes", 1,0)</f>
        <v>0</v>
      </c>
      <c r="Z3702" t="str">
        <f>IF(Append1[[#This Row],[total_eve_charge]]&lt;=15,"Low",
IF(Append1[[#This Row],[total_eve_charge]]&lt;=19,"Medium","High"))</f>
        <v>High</v>
      </c>
      <c r="AA3702" s="1" t="str">
        <f>IF(Append1[[#This Row],[total_day_charge]]&gt;30,"Heavy User",
IF(Append1[[#This Row],[total_eve_charge]]&gt;20,"Evening User",
IF(Append1[[#This Row],[total_night_charge]]&gt;10,"Night User","Low User")))</f>
        <v>Low User</v>
      </c>
    </row>
    <row r="3703" spans="1:27" hidden="1" x14ac:dyDescent="0.3">
      <c r="A3703">
        <v>2952</v>
      </c>
      <c r="B3703" s="1" t="s">
        <v>48</v>
      </c>
      <c r="C3703">
        <v>89</v>
      </c>
      <c r="D3703" s="1" t="s">
        <v>32</v>
      </c>
      <c r="E3703" s="1">
        <v>0</v>
      </c>
      <c r="F3703" s="1" t="s">
        <v>23</v>
      </c>
      <c r="G3703">
        <v>0</v>
      </c>
      <c r="H3703" t="str">
        <f>IF(Append1[[#This Row],[number_vmail_messages]]&lt;=10, "Low",
IF(Append1[[#This Row],[number_vmail_messages]]&lt;=25, "Medium", "High"))</f>
        <v>Low</v>
      </c>
      <c r="I3703">
        <v>144.19999999999999</v>
      </c>
      <c r="J3703">
        <v>74</v>
      </c>
      <c r="K3703">
        <v>24.51</v>
      </c>
      <c r="L3703">
        <v>164.7</v>
      </c>
      <c r="M3703">
        <v>119</v>
      </c>
      <c r="N3703">
        <v>14</v>
      </c>
      <c r="O3703">
        <v>279.2</v>
      </c>
      <c r="P3703">
        <v>121</v>
      </c>
      <c r="Q3703">
        <v>12.56</v>
      </c>
      <c r="R3703">
        <v>12.1</v>
      </c>
      <c r="S3703">
        <v>7</v>
      </c>
      <c r="T3703">
        <v>3.27</v>
      </c>
      <c r="U3703" t="str">
        <f>IF(Append1[[#This Row],[total_intl_charge]] &lt;= MEDIAN(Append1[total_intl_charge]), "Low", "High")</f>
        <v>High</v>
      </c>
      <c r="V3703">
        <v>4</v>
      </c>
      <c r="W3703" t="s">
        <v>24</v>
      </c>
      <c r="X3703" s="1" t="s">
        <v>23</v>
      </c>
      <c r="Y3703">
        <f>IF(Append1[[#This Row],[churn]]="yes", 1,0)</f>
        <v>1</v>
      </c>
      <c r="Z3703" t="str">
        <f>IF(Append1[[#This Row],[total_eve_charge]]&lt;=15,"Low",
IF(Append1[[#This Row],[total_eve_charge]]&lt;=19,"Medium","High"))</f>
        <v>Low</v>
      </c>
      <c r="AA3703" s="1" t="str">
        <f>IF(Append1[[#This Row],[total_day_charge]]&gt;30,"Heavy User",
IF(Append1[[#This Row],[total_eve_charge]]&gt;20,"Evening User",
IF(Append1[[#This Row],[total_night_charge]]&gt;10,"Night User","Low User")))</f>
        <v>Night User</v>
      </c>
    </row>
    <row r="3704" spans="1:27" hidden="1" x14ac:dyDescent="0.3">
      <c r="A3704">
        <v>2953</v>
      </c>
      <c r="B3704" s="1" t="s">
        <v>53</v>
      </c>
      <c r="C3704">
        <v>91</v>
      </c>
      <c r="D3704" s="1" t="s">
        <v>22</v>
      </c>
      <c r="E3704" s="1">
        <v>0</v>
      </c>
      <c r="F3704" s="1" t="s">
        <v>23</v>
      </c>
      <c r="G3704">
        <v>0</v>
      </c>
      <c r="H3704" t="str">
        <f>IF(Append1[[#This Row],[number_vmail_messages]]&lt;=10, "Low",
IF(Append1[[#This Row],[number_vmail_messages]]&lt;=25, "Medium", "High"))</f>
        <v>Low</v>
      </c>
      <c r="I3704">
        <v>139.80000000000001</v>
      </c>
      <c r="J3704">
        <v>109</v>
      </c>
      <c r="K3704">
        <v>23.77</v>
      </c>
      <c r="L3704">
        <v>157</v>
      </c>
      <c r="M3704">
        <v>91</v>
      </c>
      <c r="N3704">
        <v>13.35</v>
      </c>
      <c r="O3704">
        <v>218.6</v>
      </c>
      <c r="P3704">
        <v>122</v>
      </c>
      <c r="Q3704">
        <v>9.84</v>
      </c>
      <c r="R3704">
        <v>13.6</v>
      </c>
      <c r="S3704">
        <v>4</v>
      </c>
      <c r="T3704">
        <v>3.67</v>
      </c>
      <c r="U3704" t="str">
        <f>IF(Append1[[#This Row],[total_intl_charge]] &lt;= MEDIAN(Append1[total_intl_charge]), "Low", "High")</f>
        <v>High</v>
      </c>
      <c r="V3704">
        <v>3</v>
      </c>
      <c r="W3704" t="s">
        <v>23</v>
      </c>
      <c r="X3704" s="1" t="s">
        <v>23</v>
      </c>
      <c r="Y3704">
        <f>IF(Append1[[#This Row],[churn]]="yes", 1,0)</f>
        <v>0</v>
      </c>
      <c r="Z3704" t="str">
        <f>IF(Append1[[#This Row],[total_eve_charge]]&lt;=15,"Low",
IF(Append1[[#This Row],[total_eve_charge]]&lt;=19,"Medium","High"))</f>
        <v>Low</v>
      </c>
      <c r="AA3704" s="1" t="str">
        <f>IF(Append1[[#This Row],[total_day_charge]]&gt;30,"Heavy User",
IF(Append1[[#This Row],[total_eve_charge]]&gt;20,"Evening User",
IF(Append1[[#This Row],[total_night_charge]]&gt;10,"Night User","Low User")))</f>
        <v>Low User</v>
      </c>
    </row>
    <row r="3705" spans="1:27" hidden="1" x14ac:dyDescent="0.3">
      <c r="A3705">
        <v>2954</v>
      </c>
      <c r="B3705" s="1" t="s">
        <v>56</v>
      </c>
      <c r="C3705">
        <v>104</v>
      </c>
      <c r="D3705" s="1" t="s">
        <v>22</v>
      </c>
      <c r="E3705" s="1">
        <v>0</v>
      </c>
      <c r="F3705" s="1" t="s">
        <v>23</v>
      </c>
      <c r="G3705">
        <v>0</v>
      </c>
      <c r="H3705" t="str">
        <f>IF(Append1[[#This Row],[number_vmail_messages]]&lt;=10, "Low",
IF(Append1[[#This Row],[number_vmail_messages]]&lt;=25, "Medium", "High"))</f>
        <v>Low</v>
      </c>
      <c r="I3705">
        <v>139.69999999999999</v>
      </c>
      <c r="J3705">
        <v>112</v>
      </c>
      <c r="K3705">
        <v>23.75</v>
      </c>
      <c r="L3705">
        <v>199.8</v>
      </c>
      <c r="M3705">
        <v>127</v>
      </c>
      <c r="N3705">
        <v>16.98</v>
      </c>
      <c r="O3705">
        <v>189.3</v>
      </c>
      <c r="P3705">
        <v>104</v>
      </c>
      <c r="Q3705">
        <v>8.52</v>
      </c>
      <c r="R3705">
        <v>10.3</v>
      </c>
      <c r="S3705">
        <v>2</v>
      </c>
      <c r="T3705">
        <v>2.78</v>
      </c>
      <c r="U3705" t="str">
        <f>IF(Append1[[#This Row],[total_intl_charge]] &lt;= MEDIAN(Append1[total_intl_charge]), "Low", "High")</f>
        <v>Low</v>
      </c>
      <c r="V3705">
        <v>2</v>
      </c>
      <c r="W3705" t="s">
        <v>23</v>
      </c>
      <c r="X3705" s="1" t="s">
        <v>23</v>
      </c>
      <c r="Y3705">
        <f>IF(Append1[[#This Row],[churn]]="yes", 1,0)</f>
        <v>0</v>
      </c>
      <c r="Z3705" t="str">
        <f>IF(Append1[[#This Row],[total_eve_charge]]&lt;=15,"Low",
IF(Append1[[#This Row],[total_eve_charge]]&lt;=19,"Medium","High"))</f>
        <v>Medium</v>
      </c>
      <c r="AA3705" s="1" t="str">
        <f>IF(Append1[[#This Row],[total_day_charge]]&gt;30,"Heavy User",
IF(Append1[[#This Row],[total_eve_charge]]&gt;20,"Evening User",
IF(Append1[[#This Row],[total_night_charge]]&gt;10,"Night User","Low User")))</f>
        <v>Low User</v>
      </c>
    </row>
    <row r="3706" spans="1:27" hidden="1" x14ac:dyDescent="0.3">
      <c r="A3706">
        <v>2955</v>
      </c>
      <c r="B3706" s="1" t="s">
        <v>49</v>
      </c>
      <c r="C3706">
        <v>40</v>
      </c>
      <c r="D3706" s="1" t="s">
        <v>22</v>
      </c>
      <c r="E3706" s="1">
        <v>0</v>
      </c>
      <c r="F3706" s="1" t="s">
        <v>23</v>
      </c>
      <c r="G3706">
        <v>0</v>
      </c>
      <c r="H3706" t="str">
        <f>IF(Append1[[#This Row],[number_vmail_messages]]&lt;=10, "Low",
IF(Append1[[#This Row],[number_vmail_messages]]&lt;=25, "Medium", "High"))</f>
        <v>Low</v>
      </c>
      <c r="I3706">
        <v>309.39999999999998</v>
      </c>
      <c r="J3706">
        <v>86</v>
      </c>
      <c r="K3706">
        <v>52.6</v>
      </c>
      <c r="L3706">
        <v>271.3</v>
      </c>
      <c r="M3706">
        <v>98</v>
      </c>
      <c r="N3706">
        <v>23.06</v>
      </c>
      <c r="O3706">
        <v>197.1</v>
      </c>
      <c r="P3706">
        <v>116</v>
      </c>
      <c r="Q3706">
        <v>8.8699999999999992</v>
      </c>
      <c r="R3706">
        <v>11.2</v>
      </c>
      <c r="S3706">
        <v>5</v>
      </c>
      <c r="T3706">
        <v>3.02</v>
      </c>
      <c r="U3706" t="str">
        <f>IF(Append1[[#This Row],[total_intl_charge]] &lt;= MEDIAN(Append1[total_intl_charge]), "Low", "High")</f>
        <v>High</v>
      </c>
      <c r="V3706">
        <v>3</v>
      </c>
      <c r="W3706" t="s">
        <v>24</v>
      </c>
      <c r="X3706" s="1" t="s">
        <v>23</v>
      </c>
      <c r="Y3706">
        <f>IF(Append1[[#This Row],[churn]]="yes", 1,0)</f>
        <v>1</v>
      </c>
      <c r="Z3706" t="str">
        <f>IF(Append1[[#This Row],[total_eve_charge]]&lt;=15,"Low",
IF(Append1[[#This Row],[total_eve_charge]]&lt;=19,"Medium","High"))</f>
        <v>High</v>
      </c>
      <c r="AA3706" s="1" t="str">
        <f>IF(Append1[[#This Row],[total_day_charge]]&gt;30,"Heavy User",
IF(Append1[[#This Row],[total_eve_charge]]&gt;20,"Evening User",
IF(Append1[[#This Row],[total_night_charge]]&gt;10,"Night User","Low User")))</f>
        <v>Heavy User</v>
      </c>
    </row>
    <row r="3707" spans="1:27" hidden="1" x14ac:dyDescent="0.3">
      <c r="A3707">
        <v>2956</v>
      </c>
      <c r="B3707" s="1" t="s">
        <v>71</v>
      </c>
      <c r="C3707">
        <v>161</v>
      </c>
      <c r="D3707" s="1" t="s">
        <v>22</v>
      </c>
      <c r="E3707" s="1">
        <v>0</v>
      </c>
      <c r="F3707" s="1" t="s">
        <v>23</v>
      </c>
      <c r="G3707">
        <v>0</v>
      </c>
      <c r="H3707" t="str">
        <f>IF(Append1[[#This Row],[number_vmail_messages]]&lt;=10, "Low",
IF(Append1[[#This Row],[number_vmail_messages]]&lt;=25, "Medium", "High"))</f>
        <v>Low</v>
      </c>
      <c r="I3707">
        <v>159.6</v>
      </c>
      <c r="J3707">
        <v>102</v>
      </c>
      <c r="K3707">
        <v>27.13</v>
      </c>
      <c r="L3707">
        <v>212.6</v>
      </c>
      <c r="M3707">
        <v>119</v>
      </c>
      <c r="N3707">
        <v>18.07</v>
      </c>
      <c r="O3707">
        <v>151.4</v>
      </c>
      <c r="P3707">
        <v>83</v>
      </c>
      <c r="Q3707">
        <v>6.81</v>
      </c>
      <c r="R3707">
        <v>12.6</v>
      </c>
      <c r="S3707">
        <v>7</v>
      </c>
      <c r="T3707">
        <v>3.4</v>
      </c>
      <c r="U3707" t="str">
        <f>IF(Append1[[#This Row],[total_intl_charge]] &lt;= MEDIAN(Append1[total_intl_charge]), "Low", "High")</f>
        <v>High</v>
      </c>
      <c r="V3707">
        <v>5</v>
      </c>
      <c r="W3707" t="s">
        <v>24</v>
      </c>
      <c r="X3707" s="1" t="s">
        <v>23</v>
      </c>
      <c r="Y3707">
        <f>IF(Append1[[#This Row],[churn]]="yes", 1,0)</f>
        <v>1</v>
      </c>
      <c r="Z3707" t="str">
        <f>IF(Append1[[#This Row],[total_eve_charge]]&lt;=15,"Low",
IF(Append1[[#This Row],[total_eve_charge]]&lt;=19,"Medium","High"))</f>
        <v>Medium</v>
      </c>
      <c r="AA3707" s="1" t="str">
        <f>IF(Append1[[#This Row],[total_day_charge]]&gt;30,"Heavy User",
IF(Append1[[#This Row],[total_eve_charge]]&gt;20,"Evening User",
IF(Append1[[#This Row],[total_night_charge]]&gt;10,"Night User","Low User")))</f>
        <v>Low User</v>
      </c>
    </row>
    <row r="3708" spans="1:27" x14ac:dyDescent="0.3">
      <c r="A3708">
        <v>2957</v>
      </c>
      <c r="B3708" s="1" t="s">
        <v>76</v>
      </c>
      <c r="C3708">
        <v>131</v>
      </c>
      <c r="D3708" s="1" t="s">
        <v>32</v>
      </c>
      <c r="E3708" s="1">
        <v>0</v>
      </c>
      <c r="F3708" s="1" t="s">
        <v>24</v>
      </c>
      <c r="G3708">
        <v>29</v>
      </c>
      <c r="H3708" t="str">
        <f>IF(Append1[[#This Row],[number_vmail_messages]]&lt;=10, "Low",
IF(Append1[[#This Row],[number_vmail_messages]]&lt;=25, "Medium", "High"))</f>
        <v>High</v>
      </c>
      <c r="I3708">
        <v>239.7</v>
      </c>
      <c r="J3708">
        <v>102</v>
      </c>
      <c r="K3708">
        <v>40.75</v>
      </c>
      <c r="L3708">
        <v>212.8</v>
      </c>
      <c r="M3708">
        <v>109</v>
      </c>
      <c r="N3708">
        <v>18.09</v>
      </c>
      <c r="O3708">
        <v>187.7</v>
      </c>
      <c r="P3708">
        <v>77</v>
      </c>
      <c r="Q3708">
        <v>8.4499999999999993</v>
      </c>
      <c r="R3708">
        <v>10.5</v>
      </c>
      <c r="S3708">
        <v>2</v>
      </c>
      <c r="T3708">
        <v>2.84</v>
      </c>
      <c r="U3708" t="str">
        <f>IF(Append1[[#This Row],[total_intl_charge]] &lt;= MEDIAN(Append1[total_intl_charge]), "Low", "High")</f>
        <v>High</v>
      </c>
      <c r="V3708">
        <v>1</v>
      </c>
      <c r="W3708" t="s">
        <v>23</v>
      </c>
      <c r="X3708" s="1" t="s">
        <v>23</v>
      </c>
      <c r="Y3708">
        <f>IF(Append1[[#This Row],[churn]]="yes", 1,0)</f>
        <v>0</v>
      </c>
      <c r="Z3708" t="str">
        <f>IF(Append1[[#This Row],[total_eve_charge]]&lt;=15,"Low",
IF(Append1[[#This Row],[total_eve_charge]]&lt;=19,"Medium","High"))</f>
        <v>Medium</v>
      </c>
      <c r="AA3708" s="1" t="str">
        <f>IF(Append1[[#This Row],[total_day_charge]]&gt;30,"Heavy User",
IF(Append1[[#This Row],[total_eve_charge]]&gt;20,"Evening User",
IF(Append1[[#This Row],[total_night_charge]]&gt;10,"Night User","Low User")))</f>
        <v>Heavy User</v>
      </c>
    </row>
    <row r="3709" spans="1:27" hidden="1" x14ac:dyDescent="0.3">
      <c r="A3709">
        <v>2958</v>
      </c>
      <c r="B3709" s="1" t="s">
        <v>69</v>
      </c>
      <c r="C3709">
        <v>79</v>
      </c>
      <c r="D3709" s="1" t="s">
        <v>26</v>
      </c>
      <c r="E3709" s="1">
        <v>0</v>
      </c>
      <c r="F3709" s="1" t="s">
        <v>23</v>
      </c>
      <c r="G3709">
        <v>0</v>
      </c>
      <c r="H3709" t="str">
        <f>IF(Append1[[#This Row],[number_vmail_messages]]&lt;=10, "Low",
IF(Append1[[#This Row],[number_vmail_messages]]&lt;=25, "Medium", "High"))</f>
        <v>Low</v>
      </c>
      <c r="I3709">
        <v>161.1</v>
      </c>
      <c r="J3709">
        <v>110</v>
      </c>
      <c r="K3709">
        <v>27.39</v>
      </c>
      <c r="L3709">
        <v>170.6</v>
      </c>
      <c r="M3709">
        <v>111</v>
      </c>
      <c r="N3709">
        <v>14.5</v>
      </c>
      <c r="O3709">
        <v>274.39999999999998</v>
      </c>
      <c r="P3709">
        <v>80</v>
      </c>
      <c r="Q3709">
        <v>12.35</v>
      </c>
      <c r="R3709">
        <v>7.6</v>
      </c>
      <c r="S3709">
        <v>2</v>
      </c>
      <c r="T3709">
        <v>2.0499999999999998</v>
      </c>
      <c r="U3709" t="str">
        <f>IF(Append1[[#This Row],[total_intl_charge]] &lt;= MEDIAN(Append1[total_intl_charge]), "Low", "High")</f>
        <v>Low</v>
      </c>
      <c r="V3709">
        <v>2</v>
      </c>
      <c r="W3709" t="s">
        <v>23</v>
      </c>
      <c r="X3709" s="1" t="s">
        <v>23</v>
      </c>
      <c r="Y3709">
        <f>IF(Append1[[#This Row],[churn]]="yes", 1,0)</f>
        <v>0</v>
      </c>
      <c r="Z3709" t="str">
        <f>IF(Append1[[#This Row],[total_eve_charge]]&lt;=15,"Low",
IF(Append1[[#This Row],[total_eve_charge]]&lt;=19,"Medium","High"))</f>
        <v>Low</v>
      </c>
      <c r="AA3709" s="1" t="str">
        <f>IF(Append1[[#This Row],[total_day_charge]]&gt;30,"Heavy User",
IF(Append1[[#This Row],[total_eve_charge]]&gt;20,"Evening User",
IF(Append1[[#This Row],[total_night_charge]]&gt;10,"Night User","Low User")))</f>
        <v>Night User</v>
      </c>
    </row>
    <row r="3710" spans="1:27" hidden="1" x14ac:dyDescent="0.3">
      <c r="A3710">
        <v>2959</v>
      </c>
      <c r="B3710" s="1" t="s">
        <v>73</v>
      </c>
      <c r="C3710">
        <v>161</v>
      </c>
      <c r="D3710" s="1" t="s">
        <v>32</v>
      </c>
      <c r="E3710" s="1">
        <v>0</v>
      </c>
      <c r="F3710" s="1" t="s">
        <v>23</v>
      </c>
      <c r="G3710">
        <v>0</v>
      </c>
      <c r="H3710" t="str">
        <f>IF(Append1[[#This Row],[number_vmail_messages]]&lt;=10, "Low",
IF(Append1[[#This Row],[number_vmail_messages]]&lt;=25, "Medium", "High"))</f>
        <v>Low</v>
      </c>
      <c r="I3710">
        <v>165.4</v>
      </c>
      <c r="J3710">
        <v>88</v>
      </c>
      <c r="K3710">
        <v>28.12</v>
      </c>
      <c r="L3710">
        <v>209.7</v>
      </c>
      <c r="M3710">
        <v>111</v>
      </c>
      <c r="N3710">
        <v>17.82</v>
      </c>
      <c r="O3710">
        <v>270.7</v>
      </c>
      <c r="P3710">
        <v>129</v>
      </c>
      <c r="Q3710">
        <v>12.18</v>
      </c>
      <c r="R3710">
        <v>10.5</v>
      </c>
      <c r="S3710">
        <v>3</v>
      </c>
      <c r="T3710">
        <v>2.84</v>
      </c>
      <c r="U3710" t="str">
        <f>IF(Append1[[#This Row],[total_intl_charge]] &lt;= MEDIAN(Append1[total_intl_charge]), "Low", "High")</f>
        <v>High</v>
      </c>
      <c r="V3710">
        <v>4</v>
      </c>
      <c r="W3710" t="s">
        <v>23</v>
      </c>
      <c r="X3710" s="1" t="s">
        <v>23</v>
      </c>
      <c r="Y3710">
        <f>IF(Append1[[#This Row],[churn]]="yes", 1,0)</f>
        <v>0</v>
      </c>
      <c r="Z3710" t="str">
        <f>IF(Append1[[#This Row],[total_eve_charge]]&lt;=15,"Low",
IF(Append1[[#This Row],[total_eve_charge]]&lt;=19,"Medium","High"))</f>
        <v>Medium</v>
      </c>
      <c r="AA3710" s="1" t="str">
        <f>IF(Append1[[#This Row],[total_day_charge]]&gt;30,"Heavy User",
IF(Append1[[#This Row],[total_eve_charge]]&gt;20,"Evening User",
IF(Append1[[#This Row],[total_night_charge]]&gt;10,"Night User","Low User")))</f>
        <v>Night User</v>
      </c>
    </row>
    <row r="3711" spans="1:27" x14ac:dyDescent="0.3">
      <c r="A3711">
        <v>2960</v>
      </c>
      <c r="B3711" s="1" t="s">
        <v>59</v>
      </c>
      <c r="C3711">
        <v>108</v>
      </c>
      <c r="D3711" s="1" t="s">
        <v>22</v>
      </c>
      <c r="E3711" s="1">
        <v>0</v>
      </c>
      <c r="F3711" s="1" t="s">
        <v>24</v>
      </c>
      <c r="G3711">
        <v>28</v>
      </c>
      <c r="H3711" t="str">
        <f>IF(Append1[[#This Row],[number_vmail_messages]]&lt;=10, "Low",
IF(Append1[[#This Row],[number_vmail_messages]]&lt;=25, "Medium", "High"))</f>
        <v>High</v>
      </c>
      <c r="I3711">
        <v>221.3</v>
      </c>
      <c r="J3711">
        <v>117</v>
      </c>
      <c r="K3711">
        <v>37.619999999999997</v>
      </c>
      <c r="L3711">
        <v>156</v>
      </c>
      <c r="M3711">
        <v>102</v>
      </c>
      <c r="N3711">
        <v>13.26</v>
      </c>
      <c r="O3711">
        <v>159.30000000000001</v>
      </c>
      <c r="P3711">
        <v>80</v>
      </c>
      <c r="Q3711">
        <v>7.17</v>
      </c>
      <c r="R3711">
        <v>8.6999999999999993</v>
      </c>
      <c r="S3711">
        <v>3</v>
      </c>
      <c r="T3711">
        <v>2.35</v>
      </c>
      <c r="U3711" t="str">
        <f>IF(Append1[[#This Row],[total_intl_charge]] &lt;= MEDIAN(Append1[total_intl_charge]), "Low", "High")</f>
        <v>Low</v>
      </c>
      <c r="V3711">
        <v>0</v>
      </c>
      <c r="W3711" t="s">
        <v>23</v>
      </c>
      <c r="X3711" s="1" t="s">
        <v>23</v>
      </c>
      <c r="Y3711">
        <f>IF(Append1[[#This Row],[churn]]="yes", 1,0)</f>
        <v>0</v>
      </c>
      <c r="Z3711" t="str">
        <f>IF(Append1[[#This Row],[total_eve_charge]]&lt;=15,"Low",
IF(Append1[[#This Row],[total_eve_charge]]&lt;=19,"Medium","High"))</f>
        <v>Low</v>
      </c>
      <c r="AA3711" s="1" t="str">
        <f>IF(Append1[[#This Row],[total_day_charge]]&gt;30,"Heavy User",
IF(Append1[[#This Row],[total_eve_charge]]&gt;20,"Evening User",
IF(Append1[[#This Row],[total_night_charge]]&gt;10,"Night User","Low User")))</f>
        <v>Heavy User</v>
      </c>
    </row>
    <row r="3712" spans="1:27" hidden="1" x14ac:dyDescent="0.3">
      <c r="A3712">
        <v>2961</v>
      </c>
      <c r="B3712" s="1" t="s">
        <v>71</v>
      </c>
      <c r="C3712">
        <v>69</v>
      </c>
      <c r="D3712" s="1" t="s">
        <v>22</v>
      </c>
      <c r="E3712" s="1">
        <v>1</v>
      </c>
      <c r="F3712" s="1" t="s">
        <v>23</v>
      </c>
      <c r="G3712">
        <v>0</v>
      </c>
      <c r="H3712" t="str">
        <f>IF(Append1[[#This Row],[number_vmail_messages]]&lt;=10, "Low",
IF(Append1[[#This Row],[number_vmail_messages]]&lt;=25, "Medium", "High"))</f>
        <v>Low</v>
      </c>
      <c r="I3712">
        <v>176.8</v>
      </c>
      <c r="J3712">
        <v>89</v>
      </c>
      <c r="K3712">
        <v>30.06</v>
      </c>
      <c r="L3712">
        <v>196</v>
      </c>
      <c r="M3712">
        <v>89</v>
      </c>
      <c r="N3712">
        <v>16.66</v>
      </c>
      <c r="O3712">
        <v>232.6</v>
      </c>
      <c r="P3712">
        <v>151</v>
      </c>
      <c r="Q3712">
        <v>10.47</v>
      </c>
      <c r="R3712">
        <v>13.1</v>
      </c>
      <c r="S3712">
        <v>5</v>
      </c>
      <c r="T3712">
        <v>3.54</v>
      </c>
      <c r="U3712" t="str">
        <f>IF(Append1[[#This Row],[total_intl_charge]] &lt;= MEDIAN(Append1[total_intl_charge]), "Low", "High")</f>
        <v>High</v>
      </c>
      <c r="V3712">
        <v>1</v>
      </c>
      <c r="W3712" t="s">
        <v>24</v>
      </c>
      <c r="X3712" s="1" t="s">
        <v>24</v>
      </c>
      <c r="Y3712">
        <f>IF(Append1[[#This Row],[churn]]="yes", 1,0)</f>
        <v>1</v>
      </c>
      <c r="Z3712" t="str">
        <f>IF(Append1[[#This Row],[total_eve_charge]]&lt;=15,"Low",
IF(Append1[[#This Row],[total_eve_charge]]&lt;=19,"Medium","High"))</f>
        <v>Medium</v>
      </c>
      <c r="AA3712" s="1" t="str">
        <f>IF(Append1[[#This Row],[total_day_charge]]&gt;30,"Heavy User",
IF(Append1[[#This Row],[total_eve_charge]]&gt;20,"Evening User",
IF(Append1[[#This Row],[total_night_charge]]&gt;10,"Night User","Low User")))</f>
        <v>Heavy User</v>
      </c>
    </row>
    <row r="3713" spans="1:27" hidden="1" x14ac:dyDescent="0.3">
      <c r="A3713">
        <v>2962</v>
      </c>
      <c r="B3713" s="1" t="s">
        <v>72</v>
      </c>
      <c r="C3713">
        <v>80</v>
      </c>
      <c r="D3713" s="1" t="s">
        <v>32</v>
      </c>
      <c r="E3713" s="1">
        <v>0</v>
      </c>
      <c r="F3713" s="1" t="s">
        <v>23</v>
      </c>
      <c r="G3713">
        <v>0</v>
      </c>
      <c r="H3713" t="str">
        <f>IF(Append1[[#This Row],[number_vmail_messages]]&lt;=10, "Low",
IF(Append1[[#This Row],[number_vmail_messages]]&lt;=25, "Medium", "High"))</f>
        <v>Low</v>
      </c>
      <c r="I3713">
        <v>196</v>
      </c>
      <c r="J3713">
        <v>75</v>
      </c>
      <c r="K3713">
        <v>33.32</v>
      </c>
      <c r="L3713">
        <v>237.8</v>
      </c>
      <c r="M3713">
        <v>112</v>
      </c>
      <c r="N3713">
        <v>20.21</v>
      </c>
      <c r="O3713">
        <v>220.1</v>
      </c>
      <c r="P3713">
        <v>127</v>
      </c>
      <c r="Q3713">
        <v>9.9</v>
      </c>
      <c r="R3713">
        <v>13.9</v>
      </c>
      <c r="S3713">
        <v>5</v>
      </c>
      <c r="T3713">
        <v>3.75</v>
      </c>
      <c r="U3713" t="str">
        <f>IF(Append1[[#This Row],[total_intl_charge]] &lt;= MEDIAN(Append1[total_intl_charge]), "Low", "High")</f>
        <v>High</v>
      </c>
      <c r="V3713">
        <v>1</v>
      </c>
      <c r="W3713" t="s">
        <v>23</v>
      </c>
      <c r="X3713" s="1" t="s">
        <v>23</v>
      </c>
      <c r="Y3713">
        <f>IF(Append1[[#This Row],[churn]]="yes", 1,0)</f>
        <v>0</v>
      </c>
      <c r="Z3713" t="str">
        <f>IF(Append1[[#This Row],[total_eve_charge]]&lt;=15,"Low",
IF(Append1[[#This Row],[total_eve_charge]]&lt;=19,"Medium","High"))</f>
        <v>High</v>
      </c>
      <c r="AA3713" s="1" t="str">
        <f>IF(Append1[[#This Row],[total_day_charge]]&gt;30,"Heavy User",
IF(Append1[[#This Row],[total_eve_charge]]&gt;20,"Evening User",
IF(Append1[[#This Row],[total_night_charge]]&gt;10,"Night User","Low User")))</f>
        <v>Heavy User</v>
      </c>
    </row>
    <row r="3714" spans="1:27" hidden="1" x14ac:dyDescent="0.3">
      <c r="A3714">
        <v>2963</v>
      </c>
      <c r="B3714" s="1" t="s">
        <v>65</v>
      </c>
      <c r="C3714">
        <v>146</v>
      </c>
      <c r="D3714" s="1" t="s">
        <v>22</v>
      </c>
      <c r="E3714" s="1">
        <v>0</v>
      </c>
      <c r="F3714" s="1" t="s">
        <v>23</v>
      </c>
      <c r="G3714">
        <v>0</v>
      </c>
      <c r="H3714" t="str">
        <f>IF(Append1[[#This Row],[number_vmail_messages]]&lt;=10, "Low",
IF(Append1[[#This Row],[number_vmail_messages]]&lt;=25, "Medium", "High"))</f>
        <v>Low</v>
      </c>
      <c r="I3714">
        <v>174.3</v>
      </c>
      <c r="J3714">
        <v>113</v>
      </c>
      <c r="K3714">
        <v>29.63</v>
      </c>
      <c r="L3714">
        <v>200.7</v>
      </c>
      <c r="M3714">
        <v>107</v>
      </c>
      <c r="N3714">
        <v>17.059999999999999</v>
      </c>
      <c r="O3714">
        <v>281.2</v>
      </c>
      <c r="P3714">
        <v>145</v>
      </c>
      <c r="Q3714">
        <v>12.65</v>
      </c>
      <c r="R3714">
        <v>11.6</v>
      </c>
      <c r="S3714">
        <v>3</v>
      </c>
      <c r="T3714">
        <v>3.13</v>
      </c>
      <c r="U3714" t="str">
        <f>IF(Append1[[#This Row],[total_intl_charge]] &lt;= MEDIAN(Append1[total_intl_charge]), "Low", "High")</f>
        <v>High</v>
      </c>
      <c r="V3714">
        <v>4</v>
      </c>
      <c r="W3714" t="s">
        <v>23</v>
      </c>
      <c r="X3714" s="1" t="s">
        <v>23</v>
      </c>
      <c r="Y3714">
        <f>IF(Append1[[#This Row],[churn]]="yes", 1,0)</f>
        <v>0</v>
      </c>
      <c r="Z3714" t="str">
        <f>IF(Append1[[#This Row],[total_eve_charge]]&lt;=15,"Low",
IF(Append1[[#This Row],[total_eve_charge]]&lt;=19,"Medium","High"))</f>
        <v>Medium</v>
      </c>
      <c r="AA3714" s="1" t="str">
        <f>IF(Append1[[#This Row],[total_day_charge]]&gt;30,"Heavy User",
IF(Append1[[#This Row],[total_eve_charge]]&gt;20,"Evening User",
IF(Append1[[#This Row],[total_night_charge]]&gt;10,"Night User","Low User")))</f>
        <v>Night User</v>
      </c>
    </row>
    <row r="3715" spans="1:27" hidden="1" x14ac:dyDescent="0.3">
      <c r="A3715">
        <v>2964</v>
      </c>
      <c r="B3715" s="1" t="s">
        <v>36</v>
      </c>
      <c r="C3715">
        <v>113</v>
      </c>
      <c r="D3715" s="1" t="s">
        <v>32</v>
      </c>
      <c r="E3715" s="1">
        <v>0</v>
      </c>
      <c r="F3715" s="1" t="s">
        <v>23</v>
      </c>
      <c r="G3715">
        <v>0</v>
      </c>
      <c r="H3715" t="str">
        <f>IF(Append1[[#This Row],[number_vmail_messages]]&lt;=10, "Low",
IF(Append1[[#This Row],[number_vmail_messages]]&lt;=25, "Medium", "High"))</f>
        <v>Low</v>
      </c>
      <c r="I3715">
        <v>158.4</v>
      </c>
      <c r="J3715">
        <v>107</v>
      </c>
      <c r="K3715">
        <v>26.93</v>
      </c>
      <c r="L3715">
        <v>142.19999999999999</v>
      </c>
      <c r="M3715">
        <v>104</v>
      </c>
      <c r="N3715">
        <v>12.09</v>
      </c>
      <c r="O3715">
        <v>174.7</v>
      </c>
      <c r="P3715">
        <v>108</v>
      </c>
      <c r="Q3715">
        <v>7.86</v>
      </c>
      <c r="R3715">
        <v>14.9</v>
      </c>
      <c r="S3715">
        <v>2</v>
      </c>
      <c r="T3715">
        <v>4.0199999999999996</v>
      </c>
      <c r="U3715" t="str">
        <f>IF(Append1[[#This Row],[total_intl_charge]] &lt;= MEDIAN(Append1[total_intl_charge]), "Low", "High")</f>
        <v>High</v>
      </c>
      <c r="V3715">
        <v>0</v>
      </c>
      <c r="W3715" t="s">
        <v>23</v>
      </c>
      <c r="X3715" s="1" t="s">
        <v>23</v>
      </c>
      <c r="Y3715">
        <f>IF(Append1[[#This Row],[churn]]="yes", 1,0)</f>
        <v>0</v>
      </c>
      <c r="Z3715" t="str">
        <f>IF(Append1[[#This Row],[total_eve_charge]]&lt;=15,"Low",
IF(Append1[[#This Row],[total_eve_charge]]&lt;=19,"Medium","High"))</f>
        <v>Low</v>
      </c>
      <c r="AA3715" s="1" t="str">
        <f>IF(Append1[[#This Row],[total_day_charge]]&gt;30,"Heavy User",
IF(Append1[[#This Row],[total_eve_charge]]&gt;20,"Evening User",
IF(Append1[[#This Row],[total_night_charge]]&gt;10,"Night User","Low User")))</f>
        <v>Low User</v>
      </c>
    </row>
    <row r="3716" spans="1:27" x14ac:dyDescent="0.3">
      <c r="A3716">
        <v>2965</v>
      </c>
      <c r="B3716" s="1" t="s">
        <v>65</v>
      </c>
      <c r="C3716">
        <v>29</v>
      </c>
      <c r="D3716" s="1" t="s">
        <v>22</v>
      </c>
      <c r="E3716" s="1">
        <v>0</v>
      </c>
      <c r="F3716" s="1" t="s">
        <v>24</v>
      </c>
      <c r="G3716">
        <v>38</v>
      </c>
      <c r="H3716" t="str">
        <f>IF(Append1[[#This Row],[number_vmail_messages]]&lt;=10, "Low",
IF(Append1[[#This Row],[number_vmail_messages]]&lt;=25, "Medium", "High"))</f>
        <v>High</v>
      </c>
      <c r="I3716">
        <v>149.4</v>
      </c>
      <c r="J3716">
        <v>93</v>
      </c>
      <c r="K3716">
        <v>25.4</v>
      </c>
      <c r="L3716">
        <v>189.8</v>
      </c>
      <c r="M3716">
        <v>96</v>
      </c>
      <c r="N3716">
        <v>16.13</v>
      </c>
      <c r="O3716">
        <v>127.4</v>
      </c>
      <c r="P3716">
        <v>71</v>
      </c>
      <c r="Q3716">
        <v>5.73</v>
      </c>
      <c r="R3716">
        <v>6</v>
      </c>
      <c r="S3716">
        <v>3</v>
      </c>
      <c r="T3716">
        <v>1.62</v>
      </c>
      <c r="U3716" t="str">
        <f>IF(Append1[[#This Row],[total_intl_charge]] &lt;= MEDIAN(Append1[total_intl_charge]), "Low", "High")</f>
        <v>Low</v>
      </c>
      <c r="V3716">
        <v>1</v>
      </c>
      <c r="W3716" t="s">
        <v>23</v>
      </c>
      <c r="X3716" s="1" t="s">
        <v>23</v>
      </c>
      <c r="Y3716">
        <f>IF(Append1[[#This Row],[churn]]="yes", 1,0)</f>
        <v>0</v>
      </c>
      <c r="Z3716" t="str">
        <f>IF(Append1[[#This Row],[total_eve_charge]]&lt;=15,"Low",
IF(Append1[[#This Row],[total_eve_charge]]&lt;=19,"Medium","High"))</f>
        <v>Medium</v>
      </c>
      <c r="AA3716" s="1" t="str">
        <f>IF(Append1[[#This Row],[total_day_charge]]&gt;30,"Heavy User",
IF(Append1[[#This Row],[total_eve_charge]]&gt;20,"Evening User",
IF(Append1[[#This Row],[total_night_charge]]&gt;10,"Night User","Low User")))</f>
        <v>Low User</v>
      </c>
    </row>
    <row r="3717" spans="1:27" hidden="1" x14ac:dyDescent="0.3">
      <c r="A3717">
        <v>2966</v>
      </c>
      <c r="B3717" s="1" t="s">
        <v>76</v>
      </c>
      <c r="C3717">
        <v>78</v>
      </c>
      <c r="D3717" s="1" t="s">
        <v>22</v>
      </c>
      <c r="E3717" s="1">
        <v>0</v>
      </c>
      <c r="F3717" s="1" t="s">
        <v>23</v>
      </c>
      <c r="G3717">
        <v>0</v>
      </c>
      <c r="H3717" t="str">
        <f>IF(Append1[[#This Row],[number_vmail_messages]]&lt;=10, "Low",
IF(Append1[[#This Row],[number_vmail_messages]]&lt;=25, "Medium", "High"))</f>
        <v>Low</v>
      </c>
      <c r="I3717">
        <v>145.5</v>
      </c>
      <c r="J3717">
        <v>124</v>
      </c>
      <c r="K3717">
        <v>24.74</v>
      </c>
      <c r="L3717">
        <v>143.4</v>
      </c>
      <c r="M3717">
        <v>71</v>
      </c>
      <c r="N3717">
        <v>12.19</v>
      </c>
      <c r="O3717">
        <v>291.10000000000002</v>
      </c>
      <c r="P3717">
        <v>123</v>
      </c>
      <c r="Q3717">
        <v>13.1</v>
      </c>
      <c r="R3717">
        <v>9.5</v>
      </c>
      <c r="S3717">
        <v>5</v>
      </c>
      <c r="T3717">
        <v>2.57</v>
      </c>
      <c r="U3717" t="str">
        <f>IF(Append1[[#This Row],[total_intl_charge]] &lt;= MEDIAN(Append1[total_intl_charge]), "Low", "High")</f>
        <v>Low</v>
      </c>
      <c r="V3717">
        <v>3</v>
      </c>
      <c r="W3717" t="s">
        <v>23</v>
      </c>
      <c r="X3717" s="1" t="s">
        <v>23</v>
      </c>
      <c r="Y3717">
        <f>IF(Append1[[#This Row],[churn]]="yes", 1,0)</f>
        <v>0</v>
      </c>
      <c r="Z3717" t="str">
        <f>IF(Append1[[#This Row],[total_eve_charge]]&lt;=15,"Low",
IF(Append1[[#This Row],[total_eve_charge]]&lt;=19,"Medium","High"))</f>
        <v>Low</v>
      </c>
      <c r="AA3717" s="1" t="str">
        <f>IF(Append1[[#This Row],[total_day_charge]]&gt;30,"Heavy User",
IF(Append1[[#This Row],[total_eve_charge]]&gt;20,"Evening User",
IF(Append1[[#This Row],[total_night_charge]]&gt;10,"Night User","Low User")))</f>
        <v>Night User</v>
      </c>
    </row>
    <row r="3718" spans="1:27" hidden="1" x14ac:dyDescent="0.3">
      <c r="A3718">
        <v>2967</v>
      </c>
      <c r="B3718" s="1" t="s">
        <v>33</v>
      </c>
      <c r="C3718">
        <v>120</v>
      </c>
      <c r="D3718" s="1" t="s">
        <v>26</v>
      </c>
      <c r="E3718" s="1">
        <v>0</v>
      </c>
      <c r="F3718" s="1" t="s">
        <v>23</v>
      </c>
      <c r="G3718">
        <v>0</v>
      </c>
      <c r="H3718" t="str">
        <f>IF(Append1[[#This Row],[number_vmail_messages]]&lt;=10, "Low",
IF(Append1[[#This Row],[number_vmail_messages]]&lt;=25, "Medium", "High"))</f>
        <v>Low</v>
      </c>
      <c r="I3718">
        <v>147.69999999999999</v>
      </c>
      <c r="J3718">
        <v>101</v>
      </c>
      <c r="K3718">
        <v>25.11</v>
      </c>
      <c r="L3718">
        <v>144.1</v>
      </c>
      <c r="M3718">
        <v>71</v>
      </c>
      <c r="N3718">
        <v>12.25</v>
      </c>
      <c r="O3718">
        <v>237</v>
      </c>
      <c r="P3718">
        <v>115</v>
      </c>
      <c r="Q3718">
        <v>10.67</v>
      </c>
      <c r="R3718">
        <v>11.1</v>
      </c>
      <c r="S3718">
        <v>5</v>
      </c>
      <c r="T3718">
        <v>3</v>
      </c>
      <c r="U3718" t="str">
        <f>IF(Append1[[#This Row],[total_intl_charge]] &lt;= MEDIAN(Append1[total_intl_charge]), "Low", "High")</f>
        <v>High</v>
      </c>
      <c r="V3718">
        <v>0</v>
      </c>
      <c r="W3718" t="s">
        <v>23</v>
      </c>
      <c r="X3718" s="1" t="s">
        <v>23</v>
      </c>
      <c r="Y3718">
        <f>IF(Append1[[#This Row],[churn]]="yes", 1,0)</f>
        <v>0</v>
      </c>
      <c r="Z3718" t="str">
        <f>IF(Append1[[#This Row],[total_eve_charge]]&lt;=15,"Low",
IF(Append1[[#This Row],[total_eve_charge]]&lt;=19,"Medium","High"))</f>
        <v>Low</v>
      </c>
      <c r="AA3718" s="1" t="str">
        <f>IF(Append1[[#This Row],[total_day_charge]]&gt;30,"Heavy User",
IF(Append1[[#This Row],[total_eve_charge]]&gt;20,"Evening User",
IF(Append1[[#This Row],[total_night_charge]]&gt;10,"Night User","Low User")))</f>
        <v>Night User</v>
      </c>
    </row>
    <row r="3719" spans="1:27" hidden="1" x14ac:dyDescent="0.3">
      <c r="A3719">
        <v>2968</v>
      </c>
      <c r="B3719" s="1" t="s">
        <v>57</v>
      </c>
      <c r="C3719">
        <v>185</v>
      </c>
      <c r="D3719" s="1" t="s">
        <v>22</v>
      </c>
      <c r="E3719" s="1">
        <v>0</v>
      </c>
      <c r="F3719" s="1" t="s">
        <v>23</v>
      </c>
      <c r="G3719">
        <v>0</v>
      </c>
      <c r="H3719" t="str">
        <f>IF(Append1[[#This Row],[number_vmail_messages]]&lt;=10, "Low",
IF(Append1[[#This Row],[number_vmail_messages]]&lt;=25, "Medium", "High"))</f>
        <v>Low</v>
      </c>
      <c r="I3719">
        <v>89.4</v>
      </c>
      <c r="J3719">
        <v>77</v>
      </c>
      <c r="K3719">
        <v>15.2</v>
      </c>
      <c r="L3719">
        <v>288.89999999999998</v>
      </c>
      <c r="M3719">
        <v>128</v>
      </c>
      <c r="N3719">
        <v>24.56</v>
      </c>
      <c r="O3719">
        <v>162.9</v>
      </c>
      <c r="P3719">
        <v>93</v>
      </c>
      <c r="Q3719">
        <v>7.33</v>
      </c>
      <c r="R3719">
        <v>10.4</v>
      </c>
      <c r="S3719">
        <v>2</v>
      </c>
      <c r="T3719">
        <v>2.81</v>
      </c>
      <c r="U3719" t="str">
        <f>IF(Append1[[#This Row],[total_intl_charge]] &lt;= MEDIAN(Append1[total_intl_charge]), "Low", "High")</f>
        <v>High</v>
      </c>
      <c r="V3719">
        <v>3</v>
      </c>
      <c r="W3719" t="s">
        <v>23</v>
      </c>
      <c r="X3719" s="1" t="s">
        <v>23</v>
      </c>
      <c r="Y3719">
        <f>IF(Append1[[#This Row],[churn]]="yes", 1,0)</f>
        <v>0</v>
      </c>
      <c r="Z3719" t="str">
        <f>IF(Append1[[#This Row],[total_eve_charge]]&lt;=15,"Low",
IF(Append1[[#This Row],[total_eve_charge]]&lt;=19,"Medium","High"))</f>
        <v>High</v>
      </c>
      <c r="AA3719" s="1" t="str">
        <f>IF(Append1[[#This Row],[total_day_charge]]&gt;30,"Heavy User",
IF(Append1[[#This Row],[total_eve_charge]]&gt;20,"Evening User",
IF(Append1[[#This Row],[total_night_charge]]&gt;10,"Night User","Low User")))</f>
        <v>Evening User</v>
      </c>
    </row>
    <row r="3720" spans="1:27" hidden="1" x14ac:dyDescent="0.3">
      <c r="A3720">
        <v>2969</v>
      </c>
      <c r="B3720" s="1" t="s">
        <v>56</v>
      </c>
      <c r="C3720">
        <v>130</v>
      </c>
      <c r="D3720" s="1" t="s">
        <v>22</v>
      </c>
      <c r="E3720" s="1">
        <v>0</v>
      </c>
      <c r="F3720" s="1" t="s">
        <v>23</v>
      </c>
      <c r="G3720">
        <v>0</v>
      </c>
      <c r="H3720" t="str">
        <f>IF(Append1[[#This Row],[number_vmail_messages]]&lt;=10, "Low",
IF(Append1[[#This Row],[number_vmail_messages]]&lt;=25, "Medium", "High"))</f>
        <v>Low</v>
      </c>
      <c r="I3720">
        <v>138.69999999999999</v>
      </c>
      <c r="J3720">
        <v>68</v>
      </c>
      <c r="K3720">
        <v>23.58</v>
      </c>
      <c r="L3720">
        <v>205.6</v>
      </c>
      <c r="M3720">
        <v>102</v>
      </c>
      <c r="N3720">
        <v>17.48</v>
      </c>
      <c r="O3720">
        <v>231.2</v>
      </c>
      <c r="P3720">
        <v>108</v>
      </c>
      <c r="Q3720">
        <v>10.4</v>
      </c>
      <c r="R3720">
        <v>13.6</v>
      </c>
      <c r="S3720">
        <v>3</v>
      </c>
      <c r="T3720">
        <v>3.67</v>
      </c>
      <c r="U3720" t="str">
        <f>IF(Append1[[#This Row],[total_intl_charge]] &lt;= MEDIAN(Append1[total_intl_charge]), "Low", "High")</f>
        <v>High</v>
      </c>
      <c r="V3720">
        <v>2</v>
      </c>
      <c r="W3720" t="s">
        <v>23</v>
      </c>
      <c r="X3720" s="1" t="s">
        <v>23</v>
      </c>
      <c r="Y3720">
        <f>IF(Append1[[#This Row],[churn]]="yes", 1,0)</f>
        <v>0</v>
      </c>
      <c r="Z3720" t="str">
        <f>IF(Append1[[#This Row],[total_eve_charge]]&lt;=15,"Low",
IF(Append1[[#This Row],[total_eve_charge]]&lt;=19,"Medium","High"))</f>
        <v>Medium</v>
      </c>
      <c r="AA3720" s="1" t="str">
        <f>IF(Append1[[#This Row],[total_day_charge]]&gt;30,"Heavy User",
IF(Append1[[#This Row],[total_eve_charge]]&gt;20,"Evening User",
IF(Append1[[#This Row],[total_night_charge]]&gt;10,"Night User","Low User")))</f>
        <v>Night User</v>
      </c>
    </row>
    <row r="3721" spans="1:27" x14ac:dyDescent="0.3">
      <c r="A3721">
        <v>2970</v>
      </c>
      <c r="B3721" s="1" t="s">
        <v>69</v>
      </c>
      <c r="C3721">
        <v>59</v>
      </c>
      <c r="D3721" s="1" t="s">
        <v>22</v>
      </c>
      <c r="E3721" s="1">
        <v>0</v>
      </c>
      <c r="F3721" s="1" t="s">
        <v>24</v>
      </c>
      <c r="G3721">
        <v>26</v>
      </c>
      <c r="H3721" t="str">
        <f>IF(Append1[[#This Row],[number_vmail_messages]]&lt;=10, "Low",
IF(Append1[[#This Row],[number_vmail_messages]]&lt;=25, "Medium", "High"))</f>
        <v>High</v>
      </c>
      <c r="I3721">
        <v>205.4</v>
      </c>
      <c r="J3721">
        <v>68</v>
      </c>
      <c r="K3721">
        <v>34.92</v>
      </c>
      <c r="L3721">
        <v>115</v>
      </c>
      <c r="M3721">
        <v>115</v>
      </c>
      <c r="N3721">
        <v>9.7799999999999994</v>
      </c>
      <c r="O3721">
        <v>214.7</v>
      </c>
      <c r="P3721">
        <v>130</v>
      </c>
      <c r="Q3721">
        <v>9.66</v>
      </c>
      <c r="R3721">
        <v>9.4</v>
      </c>
      <c r="S3721">
        <v>2</v>
      </c>
      <c r="T3721">
        <v>2.54</v>
      </c>
      <c r="U3721" t="str">
        <f>IF(Append1[[#This Row],[total_intl_charge]] &lt;= MEDIAN(Append1[total_intl_charge]), "Low", "High")</f>
        <v>Low</v>
      </c>
      <c r="V3721">
        <v>5</v>
      </c>
      <c r="W3721" t="s">
        <v>23</v>
      </c>
      <c r="X3721" s="1" t="s">
        <v>23</v>
      </c>
      <c r="Y3721">
        <f>IF(Append1[[#This Row],[churn]]="yes", 1,0)</f>
        <v>0</v>
      </c>
      <c r="Z3721" t="str">
        <f>IF(Append1[[#This Row],[total_eve_charge]]&lt;=15,"Low",
IF(Append1[[#This Row],[total_eve_charge]]&lt;=19,"Medium","High"))</f>
        <v>Low</v>
      </c>
      <c r="AA3721" s="1" t="str">
        <f>IF(Append1[[#This Row],[total_day_charge]]&gt;30,"Heavy User",
IF(Append1[[#This Row],[total_eve_charge]]&gt;20,"Evening User",
IF(Append1[[#This Row],[total_night_charge]]&gt;10,"Night User","Low User")))</f>
        <v>Heavy User</v>
      </c>
    </row>
    <row r="3722" spans="1:27" hidden="1" x14ac:dyDescent="0.3">
      <c r="A3722">
        <v>2971</v>
      </c>
      <c r="B3722" s="1" t="s">
        <v>35</v>
      </c>
      <c r="C3722">
        <v>139</v>
      </c>
      <c r="D3722" s="1" t="s">
        <v>32</v>
      </c>
      <c r="E3722" s="1">
        <v>0</v>
      </c>
      <c r="F3722" s="1" t="s">
        <v>23</v>
      </c>
      <c r="G3722">
        <v>0</v>
      </c>
      <c r="H3722" t="str">
        <f>IF(Append1[[#This Row],[number_vmail_messages]]&lt;=10, "Low",
IF(Append1[[#This Row],[number_vmail_messages]]&lt;=25, "Medium", "High"))</f>
        <v>Low</v>
      </c>
      <c r="I3722">
        <v>187.4</v>
      </c>
      <c r="J3722">
        <v>86</v>
      </c>
      <c r="K3722">
        <v>31.86</v>
      </c>
      <c r="L3722">
        <v>169.3</v>
      </c>
      <c r="M3722">
        <v>116</v>
      </c>
      <c r="N3722">
        <v>14.39</v>
      </c>
      <c r="O3722">
        <v>153.4</v>
      </c>
      <c r="P3722">
        <v>88</v>
      </c>
      <c r="Q3722">
        <v>6.9</v>
      </c>
      <c r="R3722">
        <v>11.7</v>
      </c>
      <c r="S3722">
        <v>3</v>
      </c>
      <c r="T3722">
        <v>3.16</v>
      </c>
      <c r="U3722" t="str">
        <f>IF(Append1[[#This Row],[total_intl_charge]] &lt;= MEDIAN(Append1[total_intl_charge]), "Low", "High")</f>
        <v>High</v>
      </c>
      <c r="V3722">
        <v>1</v>
      </c>
      <c r="W3722" t="s">
        <v>23</v>
      </c>
      <c r="X3722" s="1" t="s">
        <v>23</v>
      </c>
      <c r="Y3722">
        <f>IF(Append1[[#This Row],[churn]]="yes", 1,0)</f>
        <v>0</v>
      </c>
      <c r="Z3722" t="str">
        <f>IF(Append1[[#This Row],[total_eve_charge]]&lt;=15,"Low",
IF(Append1[[#This Row],[total_eve_charge]]&lt;=19,"Medium","High"))</f>
        <v>Low</v>
      </c>
      <c r="AA3722" s="1" t="str">
        <f>IF(Append1[[#This Row],[total_day_charge]]&gt;30,"Heavy User",
IF(Append1[[#This Row],[total_eve_charge]]&gt;20,"Evening User",
IF(Append1[[#This Row],[total_night_charge]]&gt;10,"Night User","Low User")))</f>
        <v>Heavy User</v>
      </c>
    </row>
    <row r="3723" spans="1:27" hidden="1" x14ac:dyDescent="0.3">
      <c r="A3723">
        <v>2972</v>
      </c>
      <c r="B3723" s="1" t="s">
        <v>51</v>
      </c>
      <c r="C3723">
        <v>12</v>
      </c>
      <c r="D3723" s="1" t="s">
        <v>22</v>
      </c>
      <c r="E3723" s="1">
        <v>0</v>
      </c>
      <c r="F3723" s="1" t="s">
        <v>23</v>
      </c>
      <c r="G3723">
        <v>0</v>
      </c>
      <c r="H3723" t="str">
        <f>IF(Append1[[#This Row],[number_vmail_messages]]&lt;=10, "Low",
IF(Append1[[#This Row],[number_vmail_messages]]&lt;=25, "Medium", "High"))</f>
        <v>Low</v>
      </c>
      <c r="I3723">
        <v>206.1</v>
      </c>
      <c r="J3723">
        <v>105</v>
      </c>
      <c r="K3723">
        <v>35.04</v>
      </c>
      <c r="L3723">
        <v>246.6</v>
      </c>
      <c r="M3723">
        <v>104</v>
      </c>
      <c r="N3723">
        <v>20.96</v>
      </c>
      <c r="O3723">
        <v>254.6</v>
      </c>
      <c r="P3723">
        <v>83</v>
      </c>
      <c r="Q3723">
        <v>11.46</v>
      </c>
      <c r="R3723">
        <v>12.1</v>
      </c>
      <c r="S3723">
        <v>7</v>
      </c>
      <c r="T3723">
        <v>3.27</v>
      </c>
      <c r="U3723" t="str">
        <f>IF(Append1[[#This Row],[total_intl_charge]] &lt;= MEDIAN(Append1[total_intl_charge]), "Low", "High")</f>
        <v>High</v>
      </c>
      <c r="V3723">
        <v>2</v>
      </c>
      <c r="W3723" t="s">
        <v>23</v>
      </c>
      <c r="X3723" s="1" t="s">
        <v>23</v>
      </c>
      <c r="Y3723">
        <f>IF(Append1[[#This Row],[churn]]="yes", 1,0)</f>
        <v>0</v>
      </c>
      <c r="Z3723" t="str">
        <f>IF(Append1[[#This Row],[total_eve_charge]]&lt;=15,"Low",
IF(Append1[[#This Row],[total_eve_charge]]&lt;=19,"Medium","High"))</f>
        <v>High</v>
      </c>
      <c r="AA3723" s="1" t="str">
        <f>IF(Append1[[#This Row],[total_day_charge]]&gt;30,"Heavy User",
IF(Append1[[#This Row],[total_eve_charge]]&gt;20,"Evening User",
IF(Append1[[#This Row],[total_night_charge]]&gt;10,"Night User","Low User")))</f>
        <v>Heavy User</v>
      </c>
    </row>
    <row r="3724" spans="1:27" x14ac:dyDescent="0.3">
      <c r="A3724">
        <v>2973</v>
      </c>
      <c r="B3724" s="1" t="s">
        <v>38</v>
      </c>
      <c r="C3724">
        <v>42</v>
      </c>
      <c r="D3724" s="1" t="s">
        <v>32</v>
      </c>
      <c r="E3724" s="1">
        <v>0</v>
      </c>
      <c r="F3724" s="1" t="s">
        <v>24</v>
      </c>
      <c r="G3724">
        <v>34</v>
      </c>
      <c r="H3724" t="str">
        <f>IF(Append1[[#This Row],[number_vmail_messages]]&lt;=10, "Low",
IF(Append1[[#This Row],[number_vmail_messages]]&lt;=25, "Medium", "High"))</f>
        <v>High</v>
      </c>
      <c r="I3724">
        <v>131.5</v>
      </c>
      <c r="J3724">
        <v>143</v>
      </c>
      <c r="K3724">
        <v>22.36</v>
      </c>
      <c r="L3724">
        <v>185.3</v>
      </c>
      <c r="M3724">
        <v>109</v>
      </c>
      <c r="N3724">
        <v>15.75</v>
      </c>
      <c r="O3724">
        <v>177.3</v>
      </c>
      <c r="P3724">
        <v>117</v>
      </c>
      <c r="Q3724">
        <v>7.98</v>
      </c>
      <c r="R3724">
        <v>10.9</v>
      </c>
      <c r="S3724">
        <v>5</v>
      </c>
      <c r="T3724">
        <v>2.94</v>
      </c>
      <c r="U3724" t="str">
        <f>IF(Append1[[#This Row],[total_intl_charge]] &lt;= MEDIAN(Append1[total_intl_charge]), "Low", "High")</f>
        <v>High</v>
      </c>
      <c r="V3724">
        <v>0</v>
      </c>
      <c r="W3724" t="s">
        <v>23</v>
      </c>
      <c r="X3724" s="1" t="s">
        <v>23</v>
      </c>
      <c r="Y3724">
        <f>IF(Append1[[#This Row],[churn]]="yes", 1,0)</f>
        <v>0</v>
      </c>
      <c r="Z3724" t="str">
        <f>IF(Append1[[#This Row],[total_eve_charge]]&lt;=15,"Low",
IF(Append1[[#This Row],[total_eve_charge]]&lt;=19,"Medium","High"))</f>
        <v>Medium</v>
      </c>
      <c r="AA3724" s="1" t="str">
        <f>IF(Append1[[#This Row],[total_day_charge]]&gt;30,"Heavy User",
IF(Append1[[#This Row],[total_eve_charge]]&gt;20,"Evening User",
IF(Append1[[#This Row],[total_night_charge]]&gt;10,"Night User","Low User")))</f>
        <v>Low User</v>
      </c>
    </row>
    <row r="3725" spans="1:27" hidden="1" x14ac:dyDescent="0.3">
      <c r="A3725">
        <v>2974</v>
      </c>
      <c r="B3725" s="1" t="s">
        <v>36</v>
      </c>
      <c r="C3725">
        <v>63</v>
      </c>
      <c r="D3725" s="1" t="s">
        <v>22</v>
      </c>
      <c r="E3725" s="1">
        <v>0</v>
      </c>
      <c r="F3725" s="1" t="s">
        <v>23</v>
      </c>
      <c r="G3725">
        <v>0</v>
      </c>
      <c r="H3725" t="str">
        <f>IF(Append1[[#This Row],[number_vmail_messages]]&lt;=10, "Low",
IF(Append1[[#This Row],[number_vmail_messages]]&lt;=25, "Medium", "High"))</f>
        <v>Low</v>
      </c>
      <c r="I3725">
        <v>120.1</v>
      </c>
      <c r="J3725">
        <v>103</v>
      </c>
      <c r="K3725">
        <v>20.420000000000002</v>
      </c>
      <c r="L3725">
        <v>179.2</v>
      </c>
      <c r="M3725">
        <v>132</v>
      </c>
      <c r="N3725">
        <v>15.23</v>
      </c>
      <c r="O3725">
        <v>127.3</v>
      </c>
      <c r="P3725">
        <v>82</v>
      </c>
      <c r="Q3725">
        <v>5.73</v>
      </c>
      <c r="R3725">
        <v>6.3</v>
      </c>
      <c r="S3725">
        <v>4</v>
      </c>
      <c r="T3725">
        <v>1.7</v>
      </c>
      <c r="U3725" t="str">
        <f>IF(Append1[[#This Row],[total_intl_charge]] &lt;= MEDIAN(Append1[total_intl_charge]), "Low", "High")</f>
        <v>Low</v>
      </c>
      <c r="V3725">
        <v>1</v>
      </c>
      <c r="W3725" t="s">
        <v>23</v>
      </c>
      <c r="X3725" s="1" t="s">
        <v>23</v>
      </c>
      <c r="Y3725">
        <f>IF(Append1[[#This Row],[churn]]="yes", 1,0)</f>
        <v>0</v>
      </c>
      <c r="Z3725" t="str">
        <f>IF(Append1[[#This Row],[total_eve_charge]]&lt;=15,"Low",
IF(Append1[[#This Row],[total_eve_charge]]&lt;=19,"Medium","High"))</f>
        <v>Medium</v>
      </c>
      <c r="AA3725" s="1" t="str">
        <f>IF(Append1[[#This Row],[total_day_charge]]&gt;30,"Heavy User",
IF(Append1[[#This Row],[total_eve_charge]]&gt;20,"Evening User",
IF(Append1[[#This Row],[total_night_charge]]&gt;10,"Night User","Low User")))</f>
        <v>Low User</v>
      </c>
    </row>
    <row r="3726" spans="1:27" hidden="1" x14ac:dyDescent="0.3">
      <c r="A3726">
        <v>2975</v>
      </c>
      <c r="B3726" s="1" t="s">
        <v>44</v>
      </c>
      <c r="C3726">
        <v>143</v>
      </c>
      <c r="D3726" s="1" t="s">
        <v>22</v>
      </c>
      <c r="E3726" s="1">
        <v>0</v>
      </c>
      <c r="F3726" s="1" t="s">
        <v>23</v>
      </c>
      <c r="G3726">
        <v>0</v>
      </c>
      <c r="H3726" t="str">
        <f>IF(Append1[[#This Row],[number_vmail_messages]]&lt;=10, "Low",
IF(Append1[[#This Row],[number_vmail_messages]]&lt;=25, "Medium", "High"))</f>
        <v>Low</v>
      </c>
      <c r="I3726">
        <v>168.6</v>
      </c>
      <c r="J3726">
        <v>85</v>
      </c>
      <c r="K3726">
        <v>28.66</v>
      </c>
      <c r="L3726">
        <v>176.3</v>
      </c>
      <c r="M3726">
        <v>89</v>
      </c>
      <c r="N3726">
        <v>14.99</v>
      </c>
      <c r="O3726">
        <v>282.3</v>
      </c>
      <c r="P3726">
        <v>69</v>
      </c>
      <c r="Q3726">
        <v>12.7</v>
      </c>
      <c r="R3726">
        <v>13.3</v>
      </c>
      <c r="S3726">
        <v>10</v>
      </c>
      <c r="T3726">
        <v>3.59</v>
      </c>
      <c r="U3726" t="str">
        <f>IF(Append1[[#This Row],[total_intl_charge]] &lt;= MEDIAN(Append1[total_intl_charge]), "Low", "High")</f>
        <v>High</v>
      </c>
      <c r="V3726">
        <v>1</v>
      </c>
      <c r="W3726" t="s">
        <v>23</v>
      </c>
      <c r="X3726" s="1" t="s">
        <v>23</v>
      </c>
      <c r="Y3726">
        <f>IF(Append1[[#This Row],[churn]]="yes", 1,0)</f>
        <v>0</v>
      </c>
      <c r="Z3726" t="str">
        <f>IF(Append1[[#This Row],[total_eve_charge]]&lt;=15,"Low",
IF(Append1[[#This Row],[total_eve_charge]]&lt;=19,"Medium","High"))</f>
        <v>Low</v>
      </c>
      <c r="AA3726" s="1" t="str">
        <f>IF(Append1[[#This Row],[total_day_charge]]&gt;30,"Heavy User",
IF(Append1[[#This Row],[total_eve_charge]]&gt;20,"Evening User",
IF(Append1[[#This Row],[total_night_charge]]&gt;10,"Night User","Low User")))</f>
        <v>Night User</v>
      </c>
    </row>
    <row r="3727" spans="1:27" hidden="1" x14ac:dyDescent="0.3">
      <c r="A3727">
        <v>2976</v>
      </c>
      <c r="B3727" s="1" t="s">
        <v>68</v>
      </c>
      <c r="C3727">
        <v>156</v>
      </c>
      <c r="D3727" s="1" t="s">
        <v>26</v>
      </c>
      <c r="E3727" s="1">
        <v>0</v>
      </c>
      <c r="F3727" s="1" t="s">
        <v>23</v>
      </c>
      <c r="G3727">
        <v>0</v>
      </c>
      <c r="H3727" t="str">
        <f>IF(Append1[[#This Row],[number_vmail_messages]]&lt;=10, "Low",
IF(Append1[[#This Row],[number_vmail_messages]]&lt;=25, "Medium", "High"))</f>
        <v>Low</v>
      </c>
      <c r="I3727">
        <v>189.4</v>
      </c>
      <c r="J3727">
        <v>114</v>
      </c>
      <c r="K3727">
        <v>32.200000000000003</v>
      </c>
      <c r="L3727">
        <v>145.69999999999999</v>
      </c>
      <c r="M3727">
        <v>96</v>
      </c>
      <c r="N3727">
        <v>12.38</v>
      </c>
      <c r="O3727">
        <v>192.8</v>
      </c>
      <c r="P3727">
        <v>121</v>
      </c>
      <c r="Q3727">
        <v>8.68</v>
      </c>
      <c r="R3727">
        <v>4.5</v>
      </c>
      <c r="S3727">
        <v>13</v>
      </c>
      <c r="T3727">
        <v>1.22</v>
      </c>
      <c r="U3727" t="str">
        <f>IF(Append1[[#This Row],[total_intl_charge]] &lt;= MEDIAN(Append1[total_intl_charge]), "Low", "High")</f>
        <v>Low</v>
      </c>
      <c r="V3727">
        <v>0</v>
      </c>
      <c r="W3727" t="s">
        <v>23</v>
      </c>
      <c r="X3727" s="1" t="s">
        <v>23</v>
      </c>
      <c r="Y3727">
        <f>IF(Append1[[#This Row],[churn]]="yes", 1,0)</f>
        <v>0</v>
      </c>
      <c r="Z3727" t="str">
        <f>IF(Append1[[#This Row],[total_eve_charge]]&lt;=15,"Low",
IF(Append1[[#This Row],[total_eve_charge]]&lt;=19,"Medium","High"))</f>
        <v>Low</v>
      </c>
      <c r="AA3727" s="1" t="str">
        <f>IF(Append1[[#This Row],[total_day_charge]]&gt;30,"Heavy User",
IF(Append1[[#This Row],[total_eve_charge]]&gt;20,"Evening User",
IF(Append1[[#This Row],[total_night_charge]]&gt;10,"Night User","Low User")))</f>
        <v>Heavy User</v>
      </c>
    </row>
    <row r="3728" spans="1:27" hidden="1" x14ac:dyDescent="0.3">
      <c r="A3728">
        <v>2977</v>
      </c>
      <c r="B3728" s="1" t="s">
        <v>40</v>
      </c>
      <c r="C3728">
        <v>98</v>
      </c>
      <c r="D3728" s="1" t="s">
        <v>32</v>
      </c>
      <c r="E3728" s="1">
        <v>0</v>
      </c>
      <c r="F3728" s="1" t="s">
        <v>23</v>
      </c>
      <c r="G3728">
        <v>0</v>
      </c>
      <c r="H3728" t="str">
        <f>IF(Append1[[#This Row],[number_vmail_messages]]&lt;=10, "Low",
IF(Append1[[#This Row],[number_vmail_messages]]&lt;=25, "Medium", "High"))</f>
        <v>Low</v>
      </c>
      <c r="I3728">
        <v>158.5</v>
      </c>
      <c r="J3728">
        <v>90</v>
      </c>
      <c r="K3728">
        <v>26.95</v>
      </c>
      <c r="L3728">
        <v>254.4</v>
      </c>
      <c r="M3728">
        <v>67</v>
      </c>
      <c r="N3728">
        <v>21.62</v>
      </c>
      <c r="O3728">
        <v>178.4</v>
      </c>
      <c r="P3728">
        <v>104</v>
      </c>
      <c r="Q3728">
        <v>8.0299999999999994</v>
      </c>
      <c r="R3728">
        <v>14.8</v>
      </c>
      <c r="S3728">
        <v>5</v>
      </c>
      <c r="T3728">
        <v>4</v>
      </c>
      <c r="U3728" t="str">
        <f>IF(Append1[[#This Row],[total_intl_charge]] &lt;= MEDIAN(Append1[total_intl_charge]), "Low", "High")</f>
        <v>High</v>
      </c>
      <c r="V3728">
        <v>2</v>
      </c>
      <c r="W3728" t="s">
        <v>23</v>
      </c>
      <c r="X3728" s="1" t="s">
        <v>23</v>
      </c>
      <c r="Y3728">
        <f>IF(Append1[[#This Row],[churn]]="yes", 1,0)</f>
        <v>0</v>
      </c>
      <c r="Z3728" t="str">
        <f>IF(Append1[[#This Row],[total_eve_charge]]&lt;=15,"Low",
IF(Append1[[#This Row],[total_eve_charge]]&lt;=19,"Medium","High"))</f>
        <v>High</v>
      </c>
      <c r="AA3728" s="1" t="str">
        <f>IF(Append1[[#This Row],[total_day_charge]]&gt;30,"Heavy User",
IF(Append1[[#This Row],[total_eve_charge]]&gt;20,"Evening User",
IF(Append1[[#This Row],[total_night_charge]]&gt;10,"Night User","Low User")))</f>
        <v>Evening User</v>
      </c>
    </row>
    <row r="3729" spans="1:27" x14ac:dyDescent="0.3">
      <c r="A3729">
        <v>2978</v>
      </c>
      <c r="B3729" s="1" t="s">
        <v>31</v>
      </c>
      <c r="C3729">
        <v>140</v>
      </c>
      <c r="D3729" s="1" t="s">
        <v>22</v>
      </c>
      <c r="E3729" s="1">
        <v>0</v>
      </c>
      <c r="F3729" s="1" t="s">
        <v>24</v>
      </c>
      <c r="G3729">
        <v>27</v>
      </c>
      <c r="H3729" t="str">
        <f>IF(Append1[[#This Row],[number_vmail_messages]]&lt;=10, "Low",
IF(Append1[[#This Row],[number_vmail_messages]]&lt;=25, "Medium", "High"))</f>
        <v>High</v>
      </c>
      <c r="I3729">
        <v>176</v>
      </c>
      <c r="J3729">
        <v>141</v>
      </c>
      <c r="K3729">
        <v>29.92</v>
      </c>
      <c r="L3729">
        <v>201.3</v>
      </c>
      <c r="M3729">
        <v>143</v>
      </c>
      <c r="N3729">
        <v>17.11</v>
      </c>
      <c r="O3729">
        <v>167.9</v>
      </c>
      <c r="P3729">
        <v>93</v>
      </c>
      <c r="Q3729">
        <v>7.56</v>
      </c>
      <c r="R3729">
        <v>7.1</v>
      </c>
      <c r="S3729">
        <v>5</v>
      </c>
      <c r="T3729">
        <v>1.92</v>
      </c>
      <c r="U3729" t="str">
        <f>IF(Append1[[#This Row],[total_intl_charge]] &lt;= MEDIAN(Append1[total_intl_charge]), "Low", "High")</f>
        <v>Low</v>
      </c>
      <c r="V3729">
        <v>3</v>
      </c>
      <c r="W3729" t="s">
        <v>23</v>
      </c>
      <c r="X3729" s="1" t="s">
        <v>23</v>
      </c>
      <c r="Y3729">
        <f>IF(Append1[[#This Row],[churn]]="yes", 1,0)</f>
        <v>0</v>
      </c>
      <c r="Z3729" t="str">
        <f>IF(Append1[[#This Row],[total_eve_charge]]&lt;=15,"Low",
IF(Append1[[#This Row],[total_eve_charge]]&lt;=19,"Medium","High"))</f>
        <v>Medium</v>
      </c>
      <c r="AA3729" s="1" t="str">
        <f>IF(Append1[[#This Row],[total_day_charge]]&gt;30,"Heavy User",
IF(Append1[[#This Row],[total_eve_charge]]&gt;20,"Evening User",
IF(Append1[[#This Row],[total_night_charge]]&gt;10,"Night User","Low User")))</f>
        <v>Low User</v>
      </c>
    </row>
    <row r="3730" spans="1:27" x14ac:dyDescent="0.3">
      <c r="A3730">
        <v>2979</v>
      </c>
      <c r="B3730" s="1" t="s">
        <v>48</v>
      </c>
      <c r="C3730">
        <v>102</v>
      </c>
      <c r="D3730" s="1" t="s">
        <v>26</v>
      </c>
      <c r="E3730" s="1">
        <v>0</v>
      </c>
      <c r="F3730" s="1" t="s">
        <v>24</v>
      </c>
      <c r="G3730">
        <v>45</v>
      </c>
      <c r="H3730" t="str">
        <f>IF(Append1[[#This Row],[number_vmail_messages]]&lt;=10, "Low",
IF(Append1[[#This Row],[number_vmail_messages]]&lt;=25, "Medium", "High"))</f>
        <v>High</v>
      </c>
      <c r="I3730">
        <v>129.19999999999999</v>
      </c>
      <c r="J3730">
        <v>142</v>
      </c>
      <c r="K3730">
        <v>21.96</v>
      </c>
      <c r="L3730">
        <v>239.4</v>
      </c>
      <c r="M3730">
        <v>114</v>
      </c>
      <c r="N3730">
        <v>20.350000000000001</v>
      </c>
      <c r="O3730">
        <v>223.4</v>
      </c>
      <c r="P3730">
        <v>66</v>
      </c>
      <c r="Q3730">
        <v>10.050000000000001</v>
      </c>
      <c r="R3730">
        <v>8.6999999999999993</v>
      </c>
      <c r="S3730">
        <v>4</v>
      </c>
      <c r="T3730">
        <v>2.35</v>
      </c>
      <c r="U3730" t="str">
        <f>IF(Append1[[#This Row],[total_intl_charge]] &lt;= MEDIAN(Append1[total_intl_charge]), "Low", "High")</f>
        <v>Low</v>
      </c>
      <c r="V3730">
        <v>0</v>
      </c>
      <c r="W3730" t="s">
        <v>23</v>
      </c>
      <c r="X3730" s="1" t="s">
        <v>23</v>
      </c>
      <c r="Y3730">
        <f>IF(Append1[[#This Row],[churn]]="yes", 1,0)</f>
        <v>0</v>
      </c>
      <c r="Z3730" t="str">
        <f>IF(Append1[[#This Row],[total_eve_charge]]&lt;=15,"Low",
IF(Append1[[#This Row],[total_eve_charge]]&lt;=19,"Medium","High"))</f>
        <v>High</v>
      </c>
      <c r="AA3730" s="1" t="str">
        <f>IF(Append1[[#This Row],[total_day_charge]]&gt;30,"Heavy User",
IF(Append1[[#This Row],[total_eve_charge]]&gt;20,"Evening User",
IF(Append1[[#This Row],[total_night_charge]]&gt;10,"Night User","Low User")))</f>
        <v>Evening User</v>
      </c>
    </row>
    <row r="3731" spans="1:27" x14ac:dyDescent="0.3">
      <c r="A3731">
        <v>2980</v>
      </c>
      <c r="B3731" s="1" t="s">
        <v>56</v>
      </c>
      <c r="C3731">
        <v>71</v>
      </c>
      <c r="D3731" s="1" t="s">
        <v>22</v>
      </c>
      <c r="E3731" s="1">
        <v>0</v>
      </c>
      <c r="F3731" s="1" t="s">
        <v>24</v>
      </c>
      <c r="G3731">
        <v>49</v>
      </c>
      <c r="H3731" t="str">
        <f>IF(Append1[[#This Row],[number_vmail_messages]]&lt;=10, "Low",
IF(Append1[[#This Row],[number_vmail_messages]]&lt;=25, "Medium", "High"))</f>
        <v>High</v>
      </c>
      <c r="I3731">
        <v>174</v>
      </c>
      <c r="J3731">
        <v>122</v>
      </c>
      <c r="K3731">
        <v>29.58</v>
      </c>
      <c r="L3731">
        <v>168.6</v>
      </c>
      <c r="M3731">
        <v>85</v>
      </c>
      <c r="N3731">
        <v>14.33</v>
      </c>
      <c r="O3731">
        <v>132.1</v>
      </c>
      <c r="P3731">
        <v>120</v>
      </c>
      <c r="Q3731">
        <v>5.94</v>
      </c>
      <c r="R3731">
        <v>7.8</v>
      </c>
      <c r="S3731">
        <v>4</v>
      </c>
      <c r="T3731">
        <v>2.11</v>
      </c>
      <c r="U3731" t="str">
        <f>IF(Append1[[#This Row],[total_intl_charge]] &lt;= MEDIAN(Append1[total_intl_charge]), "Low", "High")</f>
        <v>Low</v>
      </c>
      <c r="V3731">
        <v>1</v>
      </c>
      <c r="W3731" t="s">
        <v>23</v>
      </c>
      <c r="X3731" s="1" t="s">
        <v>23</v>
      </c>
      <c r="Y3731">
        <f>IF(Append1[[#This Row],[churn]]="yes", 1,0)</f>
        <v>0</v>
      </c>
      <c r="Z3731" t="str">
        <f>IF(Append1[[#This Row],[total_eve_charge]]&lt;=15,"Low",
IF(Append1[[#This Row],[total_eve_charge]]&lt;=19,"Medium","High"))</f>
        <v>Low</v>
      </c>
      <c r="AA3731" s="1" t="str">
        <f>IF(Append1[[#This Row],[total_day_charge]]&gt;30,"Heavy User",
IF(Append1[[#This Row],[total_eve_charge]]&gt;20,"Evening User",
IF(Append1[[#This Row],[total_night_charge]]&gt;10,"Night User","Low User")))</f>
        <v>Low User</v>
      </c>
    </row>
    <row r="3732" spans="1:27" hidden="1" x14ac:dyDescent="0.3">
      <c r="A3732">
        <v>2981</v>
      </c>
      <c r="B3732" s="1" t="s">
        <v>40</v>
      </c>
      <c r="C3732">
        <v>104</v>
      </c>
      <c r="D3732" s="1" t="s">
        <v>22</v>
      </c>
      <c r="E3732" s="1">
        <v>0</v>
      </c>
      <c r="F3732" s="1" t="s">
        <v>23</v>
      </c>
      <c r="G3732">
        <v>0</v>
      </c>
      <c r="H3732" t="str">
        <f>IF(Append1[[#This Row],[number_vmail_messages]]&lt;=10, "Low",
IF(Append1[[#This Row],[number_vmail_messages]]&lt;=25, "Medium", "High"))</f>
        <v>Low</v>
      </c>
      <c r="I3732">
        <v>261.2</v>
      </c>
      <c r="J3732">
        <v>81</v>
      </c>
      <c r="K3732">
        <v>44.4</v>
      </c>
      <c r="L3732">
        <v>209.1</v>
      </c>
      <c r="M3732">
        <v>130</v>
      </c>
      <c r="N3732">
        <v>17.77</v>
      </c>
      <c r="O3732">
        <v>281.10000000000002</v>
      </c>
      <c r="P3732">
        <v>121</v>
      </c>
      <c r="Q3732">
        <v>12.65</v>
      </c>
      <c r="R3732">
        <v>11.3</v>
      </c>
      <c r="S3732">
        <v>1</v>
      </c>
      <c r="T3732">
        <v>3.05</v>
      </c>
      <c r="U3732" t="str">
        <f>IF(Append1[[#This Row],[total_intl_charge]] &lt;= MEDIAN(Append1[total_intl_charge]), "Low", "High")</f>
        <v>High</v>
      </c>
      <c r="V3732">
        <v>2</v>
      </c>
      <c r="W3732" t="s">
        <v>24</v>
      </c>
      <c r="X3732" s="1" t="s">
        <v>23</v>
      </c>
      <c r="Y3732">
        <f>IF(Append1[[#This Row],[churn]]="yes", 1,0)</f>
        <v>1</v>
      </c>
      <c r="Z3732" t="str">
        <f>IF(Append1[[#This Row],[total_eve_charge]]&lt;=15,"Low",
IF(Append1[[#This Row],[total_eve_charge]]&lt;=19,"Medium","High"))</f>
        <v>Medium</v>
      </c>
      <c r="AA3732" s="1" t="str">
        <f>IF(Append1[[#This Row],[total_day_charge]]&gt;30,"Heavy User",
IF(Append1[[#This Row],[total_eve_charge]]&gt;20,"Evening User",
IF(Append1[[#This Row],[total_night_charge]]&gt;10,"Night User","Low User")))</f>
        <v>Heavy User</v>
      </c>
    </row>
    <row r="3733" spans="1:27" hidden="1" x14ac:dyDescent="0.3">
      <c r="A3733">
        <v>2982</v>
      </c>
      <c r="B3733" s="1" t="s">
        <v>75</v>
      </c>
      <c r="C3733">
        <v>96</v>
      </c>
      <c r="D3733" s="1" t="s">
        <v>22</v>
      </c>
      <c r="E3733" s="1">
        <v>0</v>
      </c>
      <c r="F3733" s="1" t="s">
        <v>23</v>
      </c>
      <c r="G3733">
        <v>0</v>
      </c>
      <c r="H3733" t="str">
        <f>IF(Append1[[#This Row],[number_vmail_messages]]&lt;=10, "Low",
IF(Append1[[#This Row],[number_vmail_messages]]&lt;=25, "Medium", "High"))</f>
        <v>Low</v>
      </c>
      <c r="I3733">
        <v>264.60000000000002</v>
      </c>
      <c r="J3733">
        <v>117</v>
      </c>
      <c r="K3733">
        <v>44.98</v>
      </c>
      <c r="L3733">
        <v>264.10000000000002</v>
      </c>
      <c r="M3733">
        <v>121</v>
      </c>
      <c r="N3733">
        <v>22.45</v>
      </c>
      <c r="O3733">
        <v>77.099999999999994</v>
      </c>
      <c r="P3733">
        <v>89</v>
      </c>
      <c r="Q3733">
        <v>3.47</v>
      </c>
      <c r="R3733">
        <v>8.1</v>
      </c>
      <c r="S3733">
        <v>4</v>
      </c>
      <c r="T3733">
        <v>2.19</v>
      </c>
      <c r="U3733" t="str">
        <f>IF(Append1[[#This Row],[total_intl_charge]] &lt;= MEDIAN(Append1[total_intl_charge]), "Low", "High")</f>
        <v>Low</v>
      </c>
      <c r="V3733">
        <v>0</v>
      </c>
      <c r="W3733" t="s">
        <v>23</v>
      </c>
      <c r="X3733" s="1" t="s">
        <v>23</v>
      </c>
      <c r="Y3733">
        <f>IF(Append1[[#This Row],[churn]]="yes", 1,0)</f>
        <v>0</v>
      </c>
      <c r="Z3733" t="str">
        <f>IF(Append1[[#This Row],[total_eve_charge]]&lt;=15,"Low",
IF(Append1[[#This Row],[total_eve_charge]]&lt;=19,"Medium","High"))</f>
        <v>High</v>
      </c>
      <c r="AA3733" s="1" t="str">
        <f>IF(Append1[[#This Row],[total_day_charge]]&gt;30,"Heavy User",
IF(Append1[[#This Row],[total_eve_charge]]&gt;20,"Evening User",
IF(Append1[[#This Row],[total_night_charge]]&gt;10,"Night User","Low User")))</f>
        <v>Heavy User</v>
      </c>
    </row>
    <row r="3734" spans="1:27" hidden="1" x14ac:dyDescent="0.3">
      <c r="A3734">
        <v>2983</v>
      </c>
      <c r="B3734" s="1" t="s">
        <v>53</v>
      </c>
      <c r="C3734">
        <v>90</v>
      </c>
      <c r="D3734" s="1" t="s">
        <v>32</v>
      </c>
      <c r="E3734" s="1">
        <v>0</v>
      </c>
      <c r="F3734" s="1" t="s">
        <v>23</v>
      </c>
      <c r="G3734">
        <v>0</v>
      </c>
      <c r="H3734" t="str">
        <f>IF(Append1[[#This Row],[number_vmail_messages]]&lt;=10, "Low",
IF(Append1[[#This Row],[number_vmail_messages]]&lt;=25, "Medium", "High"))</f>
        <v>Low</v>
      </c>
      <c r="I3734">
        <v>160.9</v>
      </c>
      <c r="J3734">
        <v>97</v>
      </c>
      <c r="K3734">
        <v>27.35</v>
      </c>
      <c r="L3734">
        <v>136.4</v>
      </c>
      <c r="M3734">
        <v>46</v>
      </c>
      <c r="N3734">
        <v>11.59</v>
      </c>
      <c r="O3734">
        <v>209</v>
      </c>
      <c r="P3734">
        <v>121</v>
      </c>
      <c r="Q3734">
        <v>9.4</v>
      </c>
      <c r="R3734">
        <v>9.1</v>
      </c>
      <c r="S3734">
        <v>4</v>
      </c>
      <c r="T3734">
        <v>2.46</v>
      </c>
      <c r="U3734" t="str">
        <f>IF(Append1[[#This Row],[total_intl_charge]] &lt;= MEDIAN(Append1[total_intl_charge]), "Low", "High")</f>
        <v>Low</v>
      </c>
      <c r="V3734">
        <v>2</v>
      </c>
      <c r="W3734" t="s">
        <v>23</v>
      </c>
      <c r="X3734" s="1" t="s">
        <v>23</v>
      </c>
      <c r="Y3734">
        <f>IF(Append1[[#This Row],[churn]]="yes", 1,0)</f>
        <v>0</v>
      </c>
      <c r="Z3734" t="str">
        <f>IF(Append1[[#This Row],[total_eve_charge]]&lt;=15,"Low",
IF(Append1[[#This Row],[total_eve_charge]]&lt;=19,"Medium","High"))</f>
        <v>Low</v>
      </c>
      <c r="AA3734" s="1" t="str">
        <f>IF(Append1[[#This Row],[total_day_charge]]&gt;30,"Heavy User",
IF(Append1[[#This Row],[total_eve_charge]]&gt;20,"Evening User",
IF(Append1[[#This Row],[total_night_charge]]&gt;10,"Night User","Low User")))</f>
        <v>Low User</v>
      </c>
    </row>
    <row r="3735" spans="1:27" x14ac:dyDescent="0.3">
      <c r="A3735">
        <v>2984</v>
      </c>
      <c r="B3735" s="1" t="s">
        <v>60</v>
      </c>
      <c r="C3735">
        <v>106</v>
      </c>
      <c r="D3735" s="1" t="s">
        <v>26</v>
      </c>
      <c r="E3735" s="1">
        <v>0</v>
      </c>
      <c r="F3735" s="1" t="s">
        <v>24</v>
      </c>
      <c r="G3735">
        <v>36</v>
      </c>
      <c r="H3735" t="str">
        <f>IF(Append1[[#This Row],[number_vmail_messages]]&lt;=10, "Low",
IF(Append1[[#This Row],[number_vmail_messages]]&lt;=25, "Medium", "High"))</f>
        <v>High</v>
      </c>
      <c r="I3735">
        <v>124.8</v>
      </c>
      <c r="J3735">
        <v>93</v>
      </c>
      <c r="K3735">
        <v>21.22</v>
      </c>
      <c r="L3735">
        <v>241.7</v>
      </c>
      <c r="M3735">
        <v>83</v>
      </c>
      <c r="N3735">
        <v>20.54</v>
      </c>
      <c r="O3735">
        <v>219</v>
      </c>
      <c r="P3735">
        <v>110</v>
      </c>
      <c r="Q3735">
        <v>9.86</v>
      </c>
      <c r="R3735">
        <v>11.3</v>
      </c>
      <c r="S3735">
        <v>3</v>
      </c>
      <c r="T3735">
        <v>3.05</v>
      </c>
      <c r="U3735" t="str">
        <f>IF(Append1[[#This Row],[total_intl_charge]] &lt;= MEDIAN(Append1[total_intl_charge]), "Low", "High")</f>
        <v>High</v>
      </c>
      <c r="V3735">
        <v>1</v>
      </c>
      <c r="W3735" t="s">
        <v>23</v>
      </c>
      <c r="X3735" s="1" t="s">
        <v>23</v>
      </c>
      <c r="Y3735">
        <f>IF(Append1[[#This Row],[churn]]="yes", 1,0)</f>
        <v>0</v>
      </c>
      <c r="Z3735" t="str">
        <f>IF(Append1[[#This Row],[total_eve_charge]]&lt;=15,"Low",
IF(Append1[[#This Row],[total_eve_charge]]&lt;=19,"Medium","High"))</f>
        <v>High</v>
      </c>
      <c r="AA3735" s="1" t="str">
        <f>IF(Append1[[#This Row],[total_day_charge]]&gt;30,"Heavy User",
IF(Append1[[#This Row],[total_eve_charge]]&gt;20,"Evening User",
IF(Append1[[#This Row],[total_night_charge]]&gt;10,"Night User","Low User")))</f>
        <v>Evening User</v>
      </c>
    </row>
    <row r="3736" spans="1:27" hidden="1" x14ac:dyDescent="0.3">
      <c r="A3736">
        <v>2985</v>
      </c>
      <c r="B3736" s="1" t="s">
        <v>51</v>
      </c>
      <c r="C3736">
        <v>148</v>
      </c>
      <c r="D3736" s="1" t="s">
        <v>26</v>
      </c>
      <c r="E3736" s="1">
        <v>0</v>
      </c>
      <c r="F3736" s="1" t="s">
        <v>23</v>
      </c>
      <c r="G3736">
        <v>0</v>
      </c>
      <c r="H3736" t="str">
        <f>IF(Append1[[#This Row],[number_vmail_messages]]&lt;=10, "Low",
IF(Append1[[#This Row],[number_vmail_messages]]&lt;=25, "Medium", "High"))</f>
        <v>Low</v>
      </c>
      <c r="I3736">
        <v>230.6</v>
      </c>
      <c r="J3736">
        <v>92</v>
      </c>
      <c r="K3736">
        <v>39.200000000000003</v>
      </c>
      <c r="L3736">
        <v>185.6</v>
      </c>
      <c r="M3736">
        <v>97</v>
      </c>
      <c r="N3736">
        <v>15.78</v>
      </c>
      <c r="O3736">
        <v>183.2</v>
      </c>
      <c r="P3736">
        <v>79</v>
      </c>
      <c r="Q3736">
        <v>8.24</v>
      </c>
      <c r="R3736">
        <v>6.2</v>
      </c>
      <c r="S3736">
        <v>4</v>
      </c>
      <c r="T3736">
        <v>1.67</v>
      </c>
      <c r="U3736" t="str">
        <f>IF(Append1[[#This Row],[total_intl_charge]] &lt;= MEDIAN(Append1[total_intl_charge]), "Low", "High")</f>
        <v>Low</v>
      </c>
      <c r="V3736">
        <v>2</v>
      </c>
      <c r="W3736" t="s">
        <v>23</v>
      </c>
      <c r="X3736" s="1" t="s">
        <v>23</v>
      </c>
      <c r="Y3736">
        <f>IF(Append1[[#This Row],[churn]]="yes", 1,0)</f>
        <v>0</v>
      </c>
      <c r="Z3736" t="str">
        <f>IF(Append1[[#This Row],[total_eve_charge]]&lt;=15,"Low",
IF(Append1[[#This Row],[total_eve_charge]]&lt;=19,"Medium","High"))</f>
        <v>Medium</v>
      </c>
      <c r="AA3736" s="1" t="str">
        <f>IF(Append1[[#This Row],[total_day_charge]]&gt;30,"Heavy User",
IF(Append1[[#This Row],[total_eve_charge]]&gt;20,"Evening User",
IF(Append1[[#This Row],[total_night_charge]]&gt;10,"Night User","Low User")))</f>
        <v>Heavy User</v>
      </c>
    </row>
    <row r="3737" spans="1:27" x14ac:dyDescent="0.3">
      <c r="A3737">
        <v>2986</v>
      </c>
      <c r="B3737" s="1" t="s">
        <v>48</v>
      </c>
      <c r="C3737">
        <v>95</v>
      </c>
      <c r="D3737" s="1" t="s">
        <v>32</v>
      </c>
      <c r="E3737" s="1">
        <v>0</v>
      </c>
      <c r="F3737" s="1" t="s">
        <v>24</v>
      </c>
      <c r="G3737">
        <v>35</v>
      </c>
      <c r="H3737" t="str">
        <f>IF(Append1[[#This Row],[number_vmail_messages]]&lt;=10, "Low",
IF(Append1[[#This Row],[number_vmail_messages]]&lt;=25, "Medium", "High"))</f>
        <v>High</v>
      </c>
      <c r="I3737">
        <v>229.1</v>
      </c>
      <c r="J3737">
        <v>143</v>
      </c>
      <c r="K3737">
        <v>38.950000000000003</v>
      </c>
      <c r="L3737">
        <v>148.19999999999999</v>
      </c>
      <c r="M3737">
        <v>104</v>
      </c>
      <c r="N3737">
        <v>12.6</v>
      </c>
      <c r="O3737">
        <v>248.4</v>
      </c>
      <c r="P3737">
        <v>110</v>
      </c>
      <c r="Q3737">
        <v>11.18</v>
      </c>
      <c r="R3737">
        <v>3.9</v>
      </c>
      <c r="S3737">
        <v>3</v>
      </c>
      <c r="T3737">
        <v>1.05</v>
      </c>
      <c r="U3737" t="str">
        <f>IF(Append1[[#This Row],[total_intl_charge]] &lt;= MEDIAN(Append1[total_intl_charge]), "Low", "High")</f>
        <v>Low</v>
      </c>
      <c r="V3737">
        <v>0</v>
      </c>
      <c r="W3737" t="s">
        <v>23</v>
      </c>
      <c r="X3737" s="1" t="s">
        <v>23</v>
      </c>
      <c r="Y3737">
        <f>IF(Append1[[#This Row],[churn]]="yes", 1,0)</f>
        <v>0</v>
      </c>
      <c r="Z3737" t="str">
        <f>IF(Append1[[#This Row],[total_eve_charge]]&lt;=15,"Low",
IF(Append1[[#This Row],[total_eve_charge]]&lt;=19,"Medium","High"))</f>
        <v>Low</v>
      </c>
      <c r="AA3737" s="1" t="str">
        <f>IF(Append1[[#This Row],[total_day_charge]]&gt;30,"Heavy User",
IF(Append1[[#This Row],[total_eve_charge]]&gt;20,"Evening User",
IF(Append1[[#This Row],[total_night_charge]]&gt;10,"Night User","Low User")))</f>
        <v>Heavy User</v>
      </c>
    </row>
    <row r="3738" spans="1:27" hidden="1" x14ac:dyDescent="0.3">
      <c r="A3738">
        <v>2987</v>
      </c>
      <c r="B3738" s="1" t="s">
        <v>50</v>
      </c>
      <c r="C3738">
        <v>127</v>
      </c>
      <c r="D3738" s="1" t="s">
        <v>32</v>
      </c>
      <c r="E3738" s="1">
        <v>0</v>
      </c>
      <c r="F3738" s="1" t="s">
        <v>23</v>
      </c>
      <c r="G3738">
        <v>0</v>
      </c>
      <c r="H3738" t="str">
        <f>IF(Append1[[#This Row],[number_vmail_messages]]&lt;=10, "Low",
IF(Append1[[#This Row],[number_vmail_messages]]&lt;=25, "Medium", "High"))</f>
        <v>Low</v>
      </c>
      <c r="I3738">
        <v>212.9</v>
      </c>
      <c r="J3738">
        <v>92</v>
      </c>
      <c r="K3738">
        <v>36.19</v>
      </c>
      <c r="L3738">
        <v>260.10000000000002</v>
      </c>
      <c r="M3738">
        <v>124</v>
      </c>
      <c r="N3738">
        <v>22.11</v>
      </c>
      <c r="O3738">
        <v>177.6</v>
      </c>
      <c r="P3738">
        <v>85</v>
      </c>
      <c r="Q3738">
        <v>7.99</v>
      </c>
      <c r="R3738">
        <v>8.6</v>
      </c>
      <c r="S3738">
        <v>2</v>
      </c>
      <c r="T3738">
        <v>2.3199999999999998</v>
      </c>
      <c r="U3738" t="str">
        <f>IF(Append1[[#This Row],[total_intl_charge]] &lt;= MEDIAN(Append1[total_intl_charge]), "Low", "High")</f>
        <v>Low</v>
      </c>
      <c r="V3738">
        <v>2</v>
      </c>
      <c r="W3738" t="s">
        <v>23</v>
      </c>
      <c r="X3738" s="1" t="s">
        <v>23</v>
      </c>
      <c r="Y3738">
        <f>IF(Append1[[#This Row],[churn]]="yes", 1,0)</f>
        <v>0</v>
      </c>
      <c r="Z3738" t="str">
        <f>IF(Append1[[#This Row],[total_eve_charge]]&lt;=15,"Low",
IF(Append1[[#This Row],[total_eve_charge]]&lt;=19,"Medium","High"))</f>
        <v>High</v>
      </c>
      <c r="AA3738" s="1" t="str">
        <f>IF(Append1[[#This Row],[total_day_charge]]&gt;30,"Heavy User",
IF(Append1[[#This Row],[total_eve_charge]]&gt;20,"Evening User",
IF(Append1[[#This Row],[total_night_charge]]&gt;10,"Night User","Low User")))</f>
        <v>Heavy User</v>
      </c>
    </row>
    <row r="3739" spans="1:27" x14ac:dyDescent="0.3">
      <c r="A3739">
        <v>2988</v>
      </c>
      <c r="B3739" s="1" t="s">
        <v>52</v>
      </c>
      <c r="C3739">
        <v>79</v>
      </c>
      <c r="D3739" s="1" t="s">
        <v>32</v>
      </c>
      <c r="E3739" s="1">
        <v>0</v>
      </c>
      <c r="F3739" s="1" t="s">
        <v>24</v>
      </c>
      <c r="G3739">
        <v>30</v>
      </c>
      <c r="H3739" t="str">
        <f>IF(Append1[[#This Row],[number_vmail_messages]]&lt;=10, "Low",
IF(Append1[[#This Row],[number_vmail_messages]]&lt;=25, "Medium", "High"))</f>
        <v>High</v>
      </c>
      <c r="I3739">
        <v>124.8</v>
      </c>
      <c r="J3739">
        <v>99</v>
      </c>
      <c r="K3739">
        <v>21.22</v>
      </c>
      <c r="L3739">
        <v>207.6</v>
      </c>
      <c r="M3739">
        <v>142</v>
      </c>
      <c r="N3739">
        <v>17.649999999999999</v>
      </c>
      <c r="O3739">
        <v>175</v>
      </c>
      <c r="P3739">
        <v>95</v>
      </c>
      <c r="Q3739">
        <v>7.88</v>
      </c>
      <c r="R3739">
        <v>4.5999999999999996</v>
      </c>
      <c r="S3739">
        <v>3</v>
      </c>
      <c r="T3739">
        <v>1.24</v>
      </c>
      <c r="U3739" t="str">
        <f>IF(Append1[[#This Row],[total_intl_charge]] &lt;= MEDIAN(Append1[total_intl_charge]), "Low", "High")</f>
        <v>Low</v>
      </c>
      <c r="V3739">
        <v>1</v>
      </c>
      <c r="W3739" t="s">
        <v>23</v>
      </c>
      <c r="X3739" s="1" t="s">
        <v>23</v>
      </c>
      <c r="Y3739">
        <f>IF(Append1[[#This Row],[churn]]="yes", 1,0)</f>
        <v>0</v>
      </c>
      <c r="Z3739" t="str">
        <f>IF(Append1[[#This Row],[total_eve_charge]]&lt;=15,"Low",
IF(Append1[[#This Row],[total_eve_charge]]&lt;=19,"Medium","High"))</f>
        <v>Medium</v>
      </c>
      <c r="AA3739" s="1" t="str">
        <f>IF(Append1[[#This Row],[total_day_charge]]&gt;30,"Heavy User",
IF(Append1[[#This Row],[total_eve_charge]]&gt;20,"Evening User",
IF(Append1[[#This Row],[total_night_charge]]&gt;10,"Night User","Low User")))</f>
        <v>Low User</v>
      </c>
    </row>
    <row r="3740" spans="1:27" hidden="1" x14ac:dyDescent="0.3">
      <c r="A3740">
        <v>2989</v>
      </c>
      <c r="B3740" s="1" t="s">
        <v>43</v>
      </c>
      <c r="C3740">
        <v>83</v>
      </c>
      <c r="D3740" s="1" t="s">
        <v>26</v>
      </c>
      <c r="E3740" s="1">
        <v>0</v>
      </c>
      <c r="F3740" s="1" t="s">
        <v>23</v>
      </c>
      <c r="G3740">
        <v>0</v>
      </c>
      <c r="H3740" t="str">
        <f>IF(Append1[[#This Row],[number_vmail_messages]]&lt;=10, "Low",
IF(Append1[[#This Row],[number_vmail_messages]]&lt;=25, "Medium", "High"))</f>
        <v>Low</v>
      </c>
      <c r="I3740">
        <v>133.9</v>
      </c>
      <c r="J3740">
        <v>82</v>
      </c>
      <c r="K3740">
        <v>22.76</v>
      </c>
      <c r="L3740">
        <v>169.6</v>
      </c>
      <c r="M3740">
        <v>105</v>
      </c>
      <c r="N3740">
        <v>14.42</v>
      </c>
      <c r="O3740">
        <v>222.8</v>
      </c>
      <c r="P3740">
        <v>114</v>
      </c>
      <c r="Q3740">
        <v>10.029999999999999</v>
      </c>
      <c r="R3740">
        <v>11.7</v>
      </c>
      <c r="S3740">
        <v>4</v>
      </c>
      <c r="T3740">
        <v>3.16</v>
      </c>
      <c r="U3740" t="str">
        <f>IF(Append1[[#This Row],[total_intl_charge]] &lt;= MEDIAN(Append1[total_intl_charge]), "Low", "High")</f>
        <v>High</v>
      </c>
      <c r="V3740">
        <v>0</v>
      </c>
      <c r="W3740" t="s">
        <v>23</v>
      </c>
      <c r="X3740" s="1" t="s">
        <v>23</v>
      </c>
      <c r="Y3740">
        <f>IF(Append1[[#This Row],[churn]]="yes", 1,0)</f>
        <v>0</v>
      </c>
      <c r="Z3740" t="str">
        <f>IF(Append1[[#This Row],[total_eve_charge]]&lt;=15,"Low",
IF(Append1[[#This Row],[total_eve_charge]]&lt;=19,"Medium","High"))</f>
        <v>Low</v>
      </c>
      <c r="AA3740" s="1" t="str">
        <f>IF(Append1[[#This Row],[total_day_charge]]&gt;30,"Heavy User",
IF(Append1[[#This Row],[total_eve_charge]]&gt;20,"Evening User",
IF(Append1[[#This Row],[total_night_charge]]&gt;10,"Night User","Low User")))</f>
        <v>Night User</v>
      </c>
    </row>
    <row r="3741" spans="1:27" x14ac:dyDescent="0.3">
      <c r="A3741">
        <v>2990</v>
      </c>
      <c r="B3741" s="1" t="s">
        <v>74</v>
      </c>
      <c r="C3741">
        <v>83</v>
      </c>
      <c r="D3741" s="1" t="s">
        <v>26</v>
      </c>
      <c r="E3741" s="1">
        <v>0</v>
      </c>
      <c r="F3741" s="1" t="s">
        <v>24</v>
      </c>
      <c r="G3741">
        <v>31</v>
      </c>
      <c r="H3741" t="str">
        <f>IF(Append1[[#This Row],[number_vmail_messages]]&lt;=10, "Low",
IF(Append1[[#This Row],[number_vmail_messages]]&lt;=25, "Medium", "High"))</f>
        <v>High</v>
      </c>
      <c r="I3741">
        <v>129.80000000000001</v>
      </c>
      <c r="J3741">
        <v>87</v>
      </c>
      <c r="K3741">
        <v>22.07</v>
      </c>
      <c r="L3741">
        <v>183.4</v>
      </c>
      <c r="M3741">
        <v>110</v>
      </c>
      <c r="N3741">
        <v>15.59</v>
      </c>
      <c r="O3741">
        <v>169.4</v>
      </c>
      <c r="P3741">
        <v>40</v>
      </c>
      <c r="Q3741">
        <v>7.62</v>
      </c>
      <c r="R3741">
        <v>14.3</v>
      </c>
      <c r="S3741">
        <v>6</v>
      </c>
      <c r="T3741">
        <v>3.86</v>
      </c>
      <c r="U3741" t="str">
        <f>IF(Append1[[#This Row],[total_intl_charge]] &lt;= MEDIAN(Append1[total_intl_charge]), "Low", "High")</f>
        <v>High</v>
      </c>
      <c r="V3741">
        <v>1</v>
      </c>
      <c r="W3741" t="s">
        <v>23</v>
      </c>
      <c r="X3741" s="1" t="s">
        <v>23</v>
      </c>
      <c r="Y3741">
        <f>IF(Append1[[#This Row],[churn]]="yes", 1,0)</f>
        <v>0</v>
      </c>
      <c r="Z3741" t="str">
        <f>IF(Append1[[#This Row],[total_eve_charge]]&lt;=15,"Low",
IF(Append1[[#This Row],[total_eve_charge]]&lt;=19,"Medium","High"))</f>
        <v>Medium</v>
      </c>
      <c r="AA3741" s="1" t="str">
        <f>IF(Append1[[#This Row],[total_day_charge]]&gt;30,"Heavy User",
IF(Append1[[#This Row],[total_eve_charge]]&gt;20,"Evening User",
IF(Append1[[#This Row],[total_night_charge]]&gt;10,"Night User","Low User")))</f>
        <v>Low User</v>
      </c>
    </row>
    <row r="3742" spans="1:27" hidden="1" x14ac:dyDescent="0.3">
      <c r="A3742">
        <v>2991</v>
      </c>
      <c r="B3742" s="1" t="s">
        <v>73</v>
      </c>
      <c r="C3742">
        <v>17</v>
      </c>
      <c r="D3742" s="1" t="s">
        <v>32</v>
      </c>
      <c r="E3742" s="1">
        <v>0</v>
      </c>
      <c r="F3742" s="1" t="s">
        <v>23</v>
      </c>
      <c r="G3742">
        <v>0</v>
      </c>
      <c r="H3742" t="str">
        <f>IF(Append1[[#This Row],[number_vmail_messages]]&lt;=10, "Low",
IF(Append1[[#This Row],[number_vmail_messages]]&lt;=25, "Medium", "High"))</f>
        <v>Low</v>
      </c>
      <c r="I3742">
        <v>168.5</v>
      </c>
      <c r="J3742">
        <v>102</v>
      </c>
      <c r="K3742">
        <v>28.65</v>
      </c>
      <c r="L3742">
        <v>297.2</v>
      </c>
      <c r="M3742">
        <v>130</v>
      </c>
      <c r="N3742">
        <v>25.26</v>
      </c>
      <c r="O3742">
        <v>244.7</v>
      </c>
      <c r="P3742">
        <v>117</v>
      </c>
      <c r="Q3742">
        <v>11.01</v>
      </c>
      <c r="R3742">
        <v>8.8000000000000007</v>
      </c>
      <c r="S3742">
        <v>6</v>
      </c>
      <c r="T3742">
        <v>2.38</v>
      </c>
      <c r="U3742" t="str">
        <f>IF(Append1[[#This Row],[total_intl_charge]] &lt;= MEDIAN(Append1[total_intl_charge]), "Low", "High")</f>
        <v>Low</v>
      </c>
      <c r="V3742">
        <v>3</v>
      </c>
      <c r="W3742" t="s">
        <v>23</v>
      </c>
      <c r="X3742" s="1" t="s">
        <v>23</v>
      </c>
      <c r="Y3742">
        <f>IF(Append1[[#This Row],[churn]]="yes", 1,0)</f>
        <v>0</v>
      </c>
      <c r="Z3742" t="str">
        <f>IF(Append1[[#This Row],[total_eve_charge]]&lt;=15,"Low",
IF(Append1[[#This Row],[total_eve_charge]]&lt;=19,"Medium","High"))</f>
        <v>High</v>
      </c>
      <c r="AA3742" s="1" t="str">
        <f>IF(Append1[[#This Row],[total_day_charge]]&gt;30,"Heavy User",
IF(Append1[[#This Row],[total_eve_charge]]&gt;20,"Evening User",
IF(Append1[[#This Row],[total_night_charge]]&gt;10,"Night User","Low User")))</f>
        <v>Evening User</v>
      </c>
    </row>
    <row r="3743" spans="1:27" hidden="1" x14ac:dyDescent="0.3">
      <c r="A3743">
        <v>2992</v>
      </c>
      <c r="B3743" s="1" t="s">
        <v>69</v>
      </c>
      <c r="C3743">
        <v>165</v>
      </c>
      <c r="D3743" s="1" t="s">
        <v>22</v>
      </c>
      <c r="E3743" s="1">
        <v>1</v>
      </c>
      <c r="F3743" s="1" t="s">
        <v>23</v>
      </c>
      <c r="G3743">
        <v>0</v>
      </c>
      <c r="H3743" t="str">
        <f>IF(Append1[[#This Row],[number_vmail_messages]]&lt;=10, "Low",
IF(Append1[[#This Row],[number_vmail_messages]]&lt;=25, "Medium", "High"))</f>
        <v>Low</v>
      </c>
      <c r="I3743">
        <v>81.400000000000006</v>
      </c>
      <c r="J3743">
        <v>110</v>
      </c>
      <c r="K3743">
        <v>13.84</v>
      </c>
      <c r="L3743">
        <v>263.7</v>
      </c>
      <c r="M3743">
        <v>150</v>
      </c>
      <c r="N3743">
        <v>22.41</v>
      </c>
      <c r="O3743">
        <v>219.7</v>
      </c>
      <c r="P3743">
        <v>107</v>
      </c>
      <c r="Q3743">
        <v>9.89</v>
      </c>
      <c r="R3743">
        <v>12.2</v>
      </c>
      <c r="S3743">
        <v>3</v>
      </c>
      <c r="T3743">
        <v>3.29</v>
      </c>
      <c r="U3743" t="str">
        <f>IF(Append1[[#This Row],[total_intl_charge]] &lt;= MEDIAN(Append1[total_intl_charge]), "Low", "High")</f>
        <v>High</v>
      </c>
      <c r="V3743">
        <v>1</v>
      </c>
      <c r="W3743" t="s">
        <v>23</v>
      </c>
      <c r="X3743" s="1" t="s">
        <v>24</v>
      </c>
      <c r="Y3743">
        <f>IF(Append1[[#This Row],[churn]]="yes", 1,0)</f>
        <v>0</v>
      </c>
      <c r="Z3743" t="str">
        <f>IF(Append1[[#This Row],[total_eve_charge]]&lt;=15,"Low",
IF(Append1[[#This Row],[total_eve_charge]]&lt;=19,"Medium","High"))</f>
        <v>High</v>
      </c>
      <c r="AA3743" s="1" t="str">
        <f>IF(Append1[[#This Row],[total_day_charge]]&gt;30,"Heavy User",
IF(Append1[[#This Row],[total_eve_charge]]&gt;20,"Evening User",
IF(Append1[[#This Row],[total_night_charge]]&gt;10,"Night User","Low User")))</f>
        <v>Evening User</v>
      </c>
    </row>
    <row r="3744" spans="1:27" hidden="1" x14ac:dyDescent="0.3">
      <c r="A3744">
        <v>2993</v>
      </c>
      <c r="B3744" s="1" t="s">
        <v>50</v>
      </c>
      <c r="C3744">
        <v>149</v>
      </c>
      <c r="D3744" s="1" t="s">
        <v>26</v>
      </c>
      <c r="E3744" s="1">
        <v>0</v>
      </c>
      <c r="F3744" s="1" t="s">
        <v>23</v>
      </c>
      <c r="G3744">
        <v>0</v>
      </c>
      <c r="H3744" t="str">
        <f>IF(Append1[[#This Row],[number_vmail_messages]]&lt;=10, "Low",
IF(Append1[[#This Row],[number_vmail_messages]]&lt;=25, "Medium", "High"))</f>
        <v>Low</v>
      </c>
      <c r="I3744">
        <v>117.2</v>
      </c>
      <c r="J3744">
        <v>99</v>
      </c>
      <c r="K3744">
        <v>19.920000000000002</v>
      </c>
      <c r="L3744">
        <v>227.7</v>
      </c>
      <c r="M3744">
        <v>74</v>
      </c>
      <c r="N3744">
        <v>19.350000000000001</v>
      </c>
      <c r="O3744">
        <v>221.7</v>
      </c>
      <c r="P3744">
        <v>141</v>
      </c>
      <c r="Q3744">
        <v>9.98</v>
      </c>
      <c r="R3744">
        <v>9</v>
      </c>
      <c r="S3744">
        <v>7</v>
      </c>
      <c r="T3744">
        <v>2.4300000000000002</v>
      </c>
      <c r="U3744" t="str">
        <f>IF(Append1[[#This Row],[total_intl_charge]] &lt;= MEDIAN(Append1[total_intl_charge]), "Low", "High")</f>
        <v>Low</v>
      </c>
      <c r="V3744">
        <v>1</v>
      </c>
      <c r="W3744" t="s">
        <v>23</v>
      </c>
      <c r="X3744" s="1" t="s">
        <v>23</v>
      </c>
      <c r="Y3744">
        <f>IF(Append1[[#This Row],[churn]]="yes", 1,0)</f>
        <v>0</v>
      </c>
      <c r="Z3744" t="str">
        <f>IF(Append1[[#This Row],[total_eve_charge]]&lt;=15,"Low",
IF(Append1[[#This Row],[total_eve_charge]]&lt;=19,"Medium","High"))</f>
        <v>High</v>
      </c>
      <c r="AA3744" s="1" t="str">
        <f>IF(Append1[[#This Row],[total_day_charge]]&gt;30,"Heavy User",
IF(Append1[[#This Row],[total_eve_charge]]&gt;20,"Evening User",
IF(Append1[[#This Row],[total_night_charge]]&gt;10,"Night User","Low User")))</f>
        <v>Low User</v>
      </c>
    </row>
    <row r="3745" spans="1:27" hidden="1" x14ac:dyDescent="0.3">
      <c r="A3745">
        <v>2994</v>
      </c>
      <c r="B3745" s="1" t="s">
        <v>65</v>
      </c>
      <c r="C3745">
        <v>79</v>
      </c>
      <c r="D3745" s="1" t="s">
        <v>26</v>
      </c>
      <c r="E3745" s="1">
        <v>1</v>
      </c>
      <c r="F3745" s="1" t="s">
        <v>23</v>
      </c>
      <c r="G3745">
        <v>0</v>
      </c>
      <c r="H3745" t="str">
        <f>IF(Append1[[#This Row],[number_vmail_messages]]&lt;=10, "Low",
IF(Append1[[#This Row],[number_vmail_messages]]&lt;=25, "Medium", "High"))</f>
        <v>Low</v>
      </c>
      <c r="I3745">
        <v>300.39999999999998</v>
      </c>
      <c r="J3745">
        <v>113</v>
      </c>
      <c r="K3745">
        <v>51.07</v>
      </c>
      <c r="L3745">
        <v>210.8</v>
      </c>
      <c r="M3745">
        <v>93</v>
      </c>
      <c r="N3745">
        <v>17.920000000000002</v>
      </c>
      <c r="O3745">
        <v>173.4</v>
      </c>
      <c r="P3745">
        <v>121</v>
      </c>
      <c r="Q3745">
        <v>7.8</v>
      </c>
      <c r="R3745">
        <v>11.9</v>
      </c>
      <c r="S3745">
        <v>3</v>
      </c>
      <c r="T3745">
        <v>3.21</v>
      </c>
      <c r="U3745" t="str">
        <f>IF(Append1[[#This Row],[total_intl_charge]] &lt;= MEDIAN(Append1[total_intl_charge]), "Low", "High")</f>
        <v>High</v>
      </c>
      <c r="V3745">
        <v>2</v>
      </c>
      <c r="W3745" t="s">
        <v>24</v>
      </c>
      <c r="X3745" s="1" t="s">
        <v>24</v>
      </c>
      <c r="Y3745">
        <f>IF(Append1[[#This Row],[churn]]="yes", 1,0)</f>
        <v>1</v>
      </c>
      <c r="Z3745" t="str">
        <f>IF(Append1[[#This Row],[total_eve_charge]]&lt;=15,"Low",
IF(Append1[[#This Row],[total_eve_charge]]&lt;=19,"Medium","High"))</f>
        <v>Medium</v>
      </c>
      <c r="AA3745" s="1" t="str">
        <f>IF(Append1[[#This Row],[total_day_charge]]&gt;30,"Heavy User",
IF(Append1[[#This Row],[total_eve_charge]]&gt;20,"Evening User",
IF(Append1[[#This Row],[total_night_charge]]&gt;10,"Night User","Low User")))</f>
        <v>Heavy User</v>
      </c>
    </row>
    <row r="3746" spans="1:27" hidden="1" x14ac:dyDescent="0.3">
      <c r="A3746">
        <v>2995</v>
      </c>
      <c r="B3746" s="1" t="s">
        <v>54</v>
      </c>
      <c r="C3746">
        <v>94</v>
      </c>
      <c r="D3746" s="1" t="s">
        <v>22</v>
      </c>
      <c r="E3746" s="1">
        <v>0</v>
      </c>
      <c r="F3746" s="1" t="s">
        <v>23</v>
      </c>
      <c r="G3746">
        <v>0</v>
      </c>
      <c r="H3746" t="str">
        <f>IF(Append1[[#This Row],[number_vmail_messages]]&lt;=10, "Low",
IF(Append1[[#This Row],[number_vmail_messages]]&lt;=25, "Medium", "High"))</f>
        <v>Low</v>
      </c>
      <c r="I3746">
        <v>195.1</v>
      </c>
      <c r="J3746">
        <v>105</v>
      </c>
      <c r="K3746">
        <v>33.17</v>
      </c>
      <c r="L3746">
        <v>272.39999999999998</v>
      </c>
      <c r="M3746">
        <v>100</v>
      </c>
      <c r="N3746">
        <v>23.15</v>
      </c>
      <c r="O3746">
        <v>142.69999999999999</v>
      </c>
      <c r="P3746">
        <v>102</v>
      </c>
      <c r="Q3746">
        <v>6.42</v>
      </c>
      <c r="R3746">
        <v>11.5</v>
      </c>
      <c r="S3746">
        <v>16</v>
      </c>
      <c r="T3746">
        <v>3.11</v>
      </c>
      <c r="U3746" t="str">
        <f>IF(Append1[[#This Row],[total_intl_charge]] &lt;= MEDIAN(Append1[total_intl_charge]), "Low", "High")</f>
        <v>High</v>
      </c>
      <c r="V3746">
        <v>1</v>
      </c>
      <c r="W3746" t="s">
        <v>23</v>
      </c>
      <c r="X3746" s="1" t="s">
        <v>23</v>
      </c>
      <c r="Y3746">
        <f>IF(Append1[[#This Row],[churn]]="yes", 1,0)</f>
        <v>0</v>
      </c>
      <c r="Z3746" t="str">
        <f>IF(Append1[[#This Row],[total_eve_charge]]&lt;=15,"Low",
IF(Append1[[#This Row],[total_eve_charge]]&lt;=19,"Medium","High"))</f>
        <v>High</v>
      </c>
      <c r="AA3746" s="1" t="str">
        <f>IF(Append1[[#This Row],[total_day_charge]]&gt;30,"Heavy User",
IF(Append1[[#This Row],[total_eve_charge]]&gt;20,"Evening User",
IF(Append1[[#This Row],[total_night_charge]]&gt;10,"Night User","Low User")))</f>
        <v>Heavy User</v>
      </c>
    </row>
    <row r="3747" spans="1:27" hidden="1" x14ac:dyDescent="0.3">
      <c r="A3747">
        <v>2996</v>
      </c>
      <c r="B3747" s="1" t="s">
        <v>38</v>
      </c>
      <c r="C3747">
        <v>93</v>
      </c>
      <c r="D3747" s="1" t="s">
        <v>22</v>
      </c>
      <c r="E3747" s="1">
        <v>0</v>
      </c>
      <c r="F3747" s="1" t="s">
        <v>23</v>
      </c>
      <c r="G3747">
        <v>0</v>
      </c>
      <c r="H3747" t="str">
        <f>IF(Append1[[#This Row],[number_vmail_messages]]&lt;=10, "Low",
IF(Append1[[#This Row],[number_vmail_messages]]&lt;=25, "Medium", "High"))</f>
        <v>Low</v>
      </c>
      <c r="I3747">
        <v>172</v>
      </c>
      <c r="J3747">
        <v>80</v>
      </c>
      <c r="K3747">
        <v>29.24</v>
      </c>
      <c r="L3747">
        <v>219.1</v>
      </c>
      <c r="M3747">
        <v>76</v>
      </c>
      <c r="N3747">
        <v>18.62</v>
      </c>
      <c r="O3747">
        <v>169.8</v>
      </c>
      <c r="P3747">
        <v>108</v>
      </c>
      <c r="Q3747">
        <v>7.64</v>
      </c>
      <c r="R3747">
        <v>10.3</v>
      </c>
      <c r="S3747">
        <v>3</v>
      </c>
      <c r="T3747">
        <v>2.78</v>
      </c>
      <c r="U3747" t="str">
        <f>IF(Append1[[#This Row],[total_intl_charge]] &lt;= MEDIAN(Append1[total_intl_charge]), "Low", "High")</f>
        <v>Low</v>
      </c>
      <c r="V3747">
        <v>0</v>
      </c>
      <c r="W3747" t="s">
        <v>23</v>
      </c>
      <c r="X3747" s="1" t="s">
        <v>23</v>
      </c>
      <c r="Y3747">
        <f>IF(Append1[[#This Row],[churn]]="yes", 1,0)</f>
        <v>0</v>
      </c>
      <c r="Z3747" t="str">
        <f>IF(Append1[[#This Row],[total_eve_charge]]&lt;=15,"Low",
IF(Append1[[#This Row],[total_eve_charge]]&lt;=19,"Medium","High"))</f>
        <v>Medium</v>
      </c>
      <c r="AA3747" s="1" t="str">
        <f>IF(Append1[[#This Row],[total_day_charge]]&gt;30,"Heavy User",
IF(Append1[[#This Row],[total_eve_charge]]&gt;20,"Evening User",
IF(Append1[[#This Row],[total_night_charge]]&gt;10,"Night User","Low User")))</f>
        <v>Low User</v>
      </c>
    </row>
    <row r="3748" spans="1:27" x14ac:dyDescent="0.3">
      <c r="A3748">
        <v>2997</v>
      </c>
      <c r="B3748" s="1" t="s">
        <v>36</v>
      </c>
      <c r="C3748">
        <v>109</v>
      </c>
      <c r="D3748" s="1" t="s">
        <v>22</v>
      </c>
      <c r="E3748" s="1">
        <v>1</v>
      </c>
      <c r="F3748" s="1" t="s">
        <v>24</v>
      </c>
      <c r="G3748">
        <v>46</v>
      </c>
      <c r="H3748" t="str">
        <f>IF(Append1[[#This Row],[number_vmail_messages]]&lt;=10, "Low",
IF(Append1[[#This Row],[number_vmail_messages]]&lt;=25, "Medium", "High"))</f>
        <v>High</v>
      </c>
      <c r="I3748">
        <v>165.2</v>
      </c>
      <c r="J3748">
        <v>85</v>
      </c>
      <c r="K3748">
        <v>28.08</v>
      </c>
      <c r="L3748">
        <v>136</v>
      </c>
      <c r="M3748">
        <v>92</v>
      </c>
      <c r="N3748">
        <v>11.56</v>
      </c>
      <c r="O3748">
        <v>184.8</v>
      </c>
      <c r="P3748">
        <v>100</v>
      </c>
      <c r="Q3748">
        <v>8.32</v>
      </c>
      <c r="R3748">
        <v>11.9</v>
      </c>
      <c r="S3748">
        <v>5</v>
      </c>
      <c r="T3748">
        <v>3.21</v>
      </c>
      <c r="U3748" t="str">
        <f>IF(Append1[[#This Row],[total_intl_charge]] &lt;= MEDIAN(Append1[total_intl_charge]), "Low", "High")</f>
        <v>High</v>
      </c>
      <c r="V3748">
        <v>1</v>
      </c>
      <c r="W3748" t="s">
        <v>23</v>
      </c>
      <c r="X3748" s="1" t="s">
        <v>24</v>
      </c>
      <c r="Y3748">
        <f>IF(Append1[[#This Row],[churn]]="yes", 1,0)</f>
        <v>0</v>
      </c>
      <c r="Z3748" t="str">
        <f>IF(Append1[[#This Row],[total_eve_charge]]&lt;=15,"Low",
IF(Append1[[#This Row],[total_eve_charge]]&lt;=19,"Medium","High"))</f>
        <v>Low</v>
      </c>
      <c r="AA3748" s="1" t="str">
        <f>IF(Append1[[#This Row],[total_day_charge]]&gt;30,"Heavy User",
IF(Append1[[#This Row],[total_eve_charge]]&gt;20,"Evening User",
IF(Append1[[#This Row],[total_night_charge]]&gt;10,"Night User","Low User")))</f>
        <v>Low User</v>
      </c>
    </row>
    <row r="3749" spans="1:27" hidden="1" x14ac:dyDescent="0.3">
      <c r="A3749">
        <v>2998</v>
      </c>
      <c r="B3749" s="1" t="s">
        <v>47</v>
      </c>
      <c r="C3749">
        <v>106</v>
      </c>
      <c r="D3749" s="1" t="s">
        <v>22</v>
      </c>
      <c r="E3749" s="1">
        <v>0</v>
      </c>
      <c r="F3749" s="1" t="s">
        <v>23</v>
      </c>
      <c r="G3749">
        <v>0</v>
      </c>
      <c r="H3749" t="str">
        <f>IF(Append1[[#This Row],[number_vmail_messages]]&lt;=10, "Low",
IF(Append1[[#This Row],[number_vmail_messages]]&lt;=25, "Medium", "High"))</f>
        <v>Low</v>
      </c>
      <c r="I3749">
        <v>149.69999999999999</v>
      </c>
      <c r="J3749">
        <v>114</v>
      </c>
      <c r="K3749">
        <v>25.45</v>
      </c>
      <c r="L3749">
        <v>104.5</v>
      </c>
      <c r="M3749">
        <v>72</v>
      </c>
      <c r="N3749">
        <v>8.8800000000000008</v>
      </c>
      <c r="O3749">
        <v>227.9</v>
      </c>
      <c r="P3749">
        <v>87</v>
      </c>
      <c r="Q3749">
        <v>10.26</v>
      </c>
      <c r="R3749">
        <v>9</v>
      </c>
      <c r="S3749">
        <v>2</v>
      </c>
      <c r="T3749">
        <v>2.4300000000000002</v>
      </c>
      <c r="U3749" t="str">
        <f>IF(Append1[[#This Row],[total_intl_charge]] &lt;= MEDIAN(Append1[total_intl_charge]), "Low", "High")</f>
        <v>Low</v>
      </c>
      <c r="V3749">
        <v>2</v>
      </c>
      <c r="W3749" t="s">
        <v>23</v>
      </c>
      <c r="X3749" s="1" t="s">
        <v>23</v>
      </c>
      <c r="Y3749">
        <f>IF(Append1[[#This Row],[churn]]="yes", 1,0)</f>
        <v>0</v>
      </c>
      <c r="Z3749" t="str">
        <f>IF(Append1[[#This Row],[total_eve_charge]]&lt;=15,"Low",
IF(Append1[[#This Row],[total_eve_charge]]&lt;=19,"Medium","High"))</f>
        <v>Low</v>
      </c>
      <c r="AA3749" s="1" t="str">
        <f>IF(Append1[[#This Row],[total_day_charge]]&gt;30,"Heavy User",
IF(Append1[[#This Row],[total_eve_charge]]&gt;20,"Evening User",
IF(Append1[[#This Row],[total_night_charge]]&gt;10,"Night User","Low User")))</f>
        <v>Night User</v>
      </c>
    </row>
    <row r="3750" spans="1:27" hidden="1" x14ac:dyDescent="0.3">
      <c r="A3750">
        <v>2999</v>
      </c>
      <c r="B3750" s="1" t="s">
        <v>25</v>
      </c>
      <c r="C3750">
        <v>92</v>
      </c>
      <c r="D3750" s="1" t="s">
        <v>32</v>
      </c>
      <c r="E3750" s="1">
        <v>0</v>
      </c>
      <c r="F3750" s="1" t="s">
        <v>23</v>
      </c>
      <c r="G3750">
        <v>0</v>
      </c>
      <c r="H3750" t="str">
        <f>IF(Append1[[#This Row],[number_vmail_messages]]&lt;=10, "Low",
IF(Append1[[#This Row],[number_vmail_messages]]&lt;=25, "Medium", "High"))</f>
        <v>Low</v>
      </c>
      <c r="I3750">
        <v>185.8</v>
      </c>
      <c r="J3750">
        <v>61</v>
      </c>
      <c r="K3750">
        <v>31.59</v>
      </c>
      <c r="L3750">
        <v>118.1</v>
      </c>
      <c r="M3750">
        <v>131</v>
      </c>
      <c r="N3750">
        <v>10.039999999999999</v>
      </c>
      <c r="O3750">
        <v>257.5</v>
      </c>
      <c r="P3750">
        <v>70</v>
      </c>
      <c r="Q3750">
        <v>11.59</v>
      </c>
      <c r="R3750">
        <v>11.8</v>
      </c>
      <c r="S3750">
        <v>4</v>
      </c>
      <c r="T3750">
        <v>3.19</v>
      </c>
      <c r="U3750" t="str">
        <f>IF(Append1[[#This Row],[total_intl_charge]] &lt;= MEDIAN(Append1[total_intl_charge]), "Low", "High")</f>
        <v>High</v>
      </c>
      <c r="V3750">
        <v>1</v>
      </c>
      <c r="W3750" t="s">
        <v>23</v>
      </c>
      <c r="X3750" s="1" t="s">
        <v>23</v>
      </c>
      <c r="Y3750">
        <f>IF(Append1[[#This Row],[churn]]="yes", 1,0)</f>
        <v>0</v>
      </c>
      <c r="Z3750" t="str">
        <f>IF(Append1[[#This Row],[total_eve_charge]]&lt;=15,"Low",
IF(Append1[[#This Row],[total_eve_charge]]&lt;=19,"Medium","High"))</f>
        <v>Low</v>
      </c>
      <c r="AA3750" s="1" t="str">
        <f>IF(Append1[[#This Row],[total_day_charge]]&gt;30,"Heavy User",
IF(Append1[[#This Row],[total_eve_charge]]&gt;20,"Evening User",
IF(Append1[[#This Row],[total_night_charge]]&gt;10,"Night User","Low User")))</f>
        <v>Heavy User</v>
      </c>
    </row>
    <row r="3751" spans="1:27" hidden="1" x14ac:dyDescent="0.3">
      <c r="A3751">
        <v>3000</v>
      </c>
      <c r="B3751" s="1" t="s">
        <v>58</v>
      </c>
      <c r="C3751">
        <v>124</v>
      </c>
      <c r="D3751" s="1" t="s">
        <v>32</v>
      </c>
      <c r="E3751" s="1">
        <v>0</v>
      </c>
      <c r="F3751" s="1" t="s">
        <v>23</v>
      </c>
      <c r="G3751">
        <v>0</v>
      </c>
      <c r="H3751" t="str">
        <f>IF(Append1[[#This Row],[number_vmail_messages]]&lt;=10, "Low",
IF(Append1[[#This Row],[number_vmail_messages]]&lt;=25, "Medium", "High"))</f>
        <v>Low</v>
      </c>
      <c r="I3751">
        <v>244.6</v>
      </c>
      <c r="J3751">
        <v>91</v>
      </c>
      <c r="K3751">
        <v>41.58</v>
      </c>
      <c r="L3751">
        <v>125.1</v>
      </c>
      <c r="M3751">
        <v>70</v>
      </c>
      <c r="N3751">
        <v>10.63</v>
      </c>
      <c r="O3751">
        <v>303.39999999999998</v>
      </c>
      <c r="P3751">
        <v>104</v>
      </c>
      <c r="Q3751">
        <v>13.65</v>
      </c>
      <c r="R3751">
        <v>12</v>
      </c>
      <c r="S3751">
        <v>5</v>
      </c>
      <c r="T3751">
        <v>3.24</v>
      </c>
      <c r="U3751" t="str">
        <f>IF(Append1[[#This Row],[total_intl_charge]] &lt;= MEDIAN(Append1[total_intl_charge]), "Low", "High")</f>
        <v>High</v>
      </c>
      <c r="V3751">
        <v>0</v>
      </c>
      <c r="W3751" t="s">
        <v>23</v>
      </c>
      <c r="X3751" s="1" t="s">
        <v>23</v>
      </c>
      <c r="Y3751">
        <f>IF(Append1[[#This Row],[churn]]="yes", 1,0)</f>
        <v>0</v>
      </c>
      <c r="Z3751" t="str">
        <f>IF(Append1[[#This Row],[total_eve_charge]]&lt;=15,"Low",
IF(Append1[[#This Row],[total_eve_charge]]&lt;=19,"Medium","High"))</f>
        <v>Low</v>
      </c>
      <c r="AA3751" s="1" t="str">
        <f>IF(Append1[[#This Row],[total_day_charge]]&gt;30,"Heavy User",
IF(Append1[[#This Row],[total_eve_charge]]&gt;20,"Evening User",
IF(Append1[[#This Row],[total_night_charge]]&gt;10,"Night User","Low User")))</f>
        <v>Heavy User</v>
      </c>
    </row>
    <row r="3752" spans="1:27" hidden="1" x14ac:dyDescent="0.3">
      <c r="A3752">
        <v>3001</v>
      </c>
      <c r="B3752" s="1" t="s">
        <v>42</v>
      </c>
      <c r="C3752">
        <v>117</v>
      </c>
      <c r="D3752" s="1" t="s">
        <v>32</v>
      </c>
      <c r="E3752" s="1">
        <v>0</v>
      </c>
      <c r="F3752" s="1" t="s">
        <v>23</v>
      </c>
      <c r="G3752">
        <v>0</v>
      </c>
      <c r="H3752" t="str">
        <f>IF(Append1[[#This Row],[number_vmail_messages]]&lt;=10, "Low",
IF(Append1[[#This Row],[number_vmail_messages]]&lt;=25, "Medium", "High"))</f>
        <v>Low</v>
      </c>
      <c r="I3752">
        <v>302.60000000000002</v>
      </c>
      <c r="J3752">
        <v>83</v>
      </c>
      <c r="K3752">
        <v>51.44</v>
      </c>
      <c r="L3752">
        <v>167.1</v>
      </c>
      <c r="M3752">
        <v>106</v>
      </c>
      <c r="N3752">
        <v>14.2</v>
      </c>
      <c r="O3752">
        <v>209.8</v>
      </c>
      <c r="P3752">
        <v>79</v>
      </c>
      <c r="Q3752">
        <v>9.44</v>
      </c>
      <c r="R3752">
        <v>10.4</v>
      </c>
      <c r="S3752">
        <v>7</v>
      </c>
      <c r="T3752">
        <v>2.81</v>
      </c>
      <c r="U3752" t="str">
        <f>IF(Append1[[#This Row],[total_intl_charge]] &lt;= MEDIAN(Append1[total_intl_charge]), "Low", "High")</f>
        <v>High</v>
      </c>
      <c r="V3752">
        <v>1</v>
      </c>
      <c r="W3752" t="s">
        <v>24</v>
      </c>
      <c r="X3752" s="1" t="s">
        <v>23</v>
      </c>
      <c r="Y3752">
        <f>IF(Append1[[#This Row],[churn]]="yes", 1,0)</f>
        <v>1</v>
      </c>
      <c r="Z3752" t="str">
        <f>IF(Append1[[#This Row],[total_eve_charge]]&lt;=15,"Low",
IF(Append1[[#This Row],[total_eve_charge]]&lt;=19,"Medium","High"))</f>
        <v>Low</v>
      </c>
      <c r="AA3752" s="1" t="str">
        <f>IF(Append1[[#This Row],[total_day_charge]]&gt;30,"Heavy User",
IF(Append1[[#This Row],[total_eve_charge]]&gt;20,"Evening User",
IF(Append1[[#This Row],[total_night_charge]]&gt;10,"Night User","Low User")))</f>
        <v>Heavy User</v>
      </c>
    </row>
    <row r="3753" spans="1:27" x14ac:dyDescent="0.3">
      <c r="A3753">
        <v>3002</v>
      </c>
      <c r="B3753" s="1" t="s">
        <v>65</v>
      </c>
      <c r="C3753">
        <v>163</v>
      </c>
      <c r="D3753" s="1" t="s">
        <v>22</v>
      </c>
      <c r="E3753" s="1">
        <v>0</v>
      </c>
      <c r="F3753" s="1" t="s">
        <v>24</v>
      </c>
      <c r="G3753">
        <v>30</v>
      </c>
      <c r="H3753" t="str">
        <f>IF(Append1[[#This Row],[number_vmail_messages]]&lt;=10, "Low",
IF(Append1[[#This Row],[number_vmail_messages]]&lt;=25, "Medium", "High"))</f>
        <v>High</v>
      </c>
      <c r="I3753">
        <v>195.2</v>
      </c>
      <c r="J3753">
        <v>123</v>
      </c>
      <c r="K3753">
        <v>33.18</v>
      </c>
      <c r="L3753">
        <v>126.4</v>
      </c>
      <c r="M3753">
        <v>115</v>
      </c>
      <c r="N3753">
        <v>10.74</v>
      </c>
      <c r="O3753">
        <v>221</v>
      </c>
      <c r="P3753">
        <v>90</v>
      </c>
      <c r="Q3753">
        <v>9.9499999999999993</v>
      </c>
      <c r="R3753">
        <v>9</v>
      </c>
      <c r="S3753">
        <v>5</v>
      </c>
      <c r="T3753">
        <v>2.4300000000000002</v>
      </c>
      <c r="U3753" t="str">
        <f>IF(Append1[[#This Row],[total_intl_charge]] &lt;= MEDIAN(Append1[total_intl_charge]), "Low", "High")</f>
        <v>Low</v>
      </c>
      <c r="V3753">
        <v>5</v>
      </c>
      <c r="W3753" t="s">
        <v>24</v>
      </c>
      <c r="X3753" s="1" t="s">
        <v>23</v>
      </c>
      <c r="Y3753">
        <f>IF(Append1[[#This Row],[churn]]="yes", 1,0)</f>
        <v>1</v>
      </c>
      <c r="Z3753" t="str">
        <f>IF(Append1[[#This Row],[total_eve_charge]]&lt;=15,"Low",
IF(Append1[[#This Row],[total_eve_charge]]&lt;=19,"Medium","High"))</f>
        <v>Low</v>
      </c>
      <c r="AA3753" s="1" t="str">
        <f>IF(Append1[[#This Row],[total_day_charge]]&gt;30,"Heavy User",
IF(Append1[[#This Row],[total_eve_charge]]&gt;20,"Evening User",
IF(Append1[[#This Row],[total_night_charge]]&gt;10,"Night User","Low User")))</f>
        <v>Heavy User</v>
      </c>
    </row>
    <row r="3754" spans="1:27" hidden="1" x14ac:dyDescent="0.3">
      <c r="A3754">
        <v>3003</v>
      </c>
      <c r="B3754" s="1" t="s">
        <v>62</v>
      </c>
      <c r="C3754">
        <v>87</v>
      </c>
      <c r="D3754" s="1" t="s">
        <v>26</v>
      </c>
      <c r="E3754" s="1">
        <v>1</v>
      </c>
      <c r="F3754" s="1" t="s">
        <v>23</v>
      </c>
      <c r="G3754">
        <v>0</v>
      </c>
      <c r="H3754" t="str">
        <f>IF(Append1[[#This Row],[number_vmail_messages]]&lt;=10, "Low",
IF(Append1[[#This Row],[number_vmail_messages]]&lt;=25, "Medium", "High"))</f>
        <v>Low</v>
      </c>
      <c r="I3754">
        <v>207.8</v>
      </c>
      <c r="J3754">
        <v>113</v>
      </c>
      <c r="K3754">
        <v>35.33</v>
      </c>
      <c r="L3754">
        <v>182.2</v>
      </c>
      <c r="M3754">
        <v>129</v>
      </c>
      <c r="N3754">
        <v>15.49</v>
      </c>
      <c r="O3754">
        <v>163.4</v>
      </c>
      <c r="P3754">
        <v>98</v>
      </c>
      <c r="Q3754">
        <v>7.35</v>
      </c>
      <c r="R3754">
        <v>13</v>
      </c>
      <c r="S3754">
        <v>3</v>
      </c>
      <c r="T3754">
        <v>3.51</v>
      </c>
      <c r="U3754" t="str">
        <f>IF(Append1[[#This Row],[total_intl_charge]] &lt;= MEDIAN(Append1[total_intl_charge]), "Low", "High")</f>
        <v>High</v>
      </c>
      <c r="V3754">
        <v>1</v>
      </c>
      <c r="W3754" t="s">
        <v>23</v>
      </c>
      <c r="X3754" s="1" t="s">
        <v>24</v>
      </c>
      <c r="Y3754">
        <f>IF(Append1[[#This Row],[churn]]="yes", 1,0)</f>
        <v>0</v>
      </c>
      <c r="Z3754" t="str">
        <f>IF(Append1[[#This Row],[total_eve_charge]]&lt;=15,"Low",
IF(Append1[[#This Row],[total_eve_charge]]&lt;=19,"Medium","High"))</f>
        <v>Medium</v>
      </c>
      <c r="AA3754" s="1" t="str">
        <f>IF(Append1[[#This Row],[total_day_charge]]&gt;30,"Heavy User",
IF(Append1[[#This Row],[total_eve_charge]]&gt;20,"Evening User",
IF(Append1[[#This Row],[total_night_charge]]&gt;10,"Night User","Low User")))</f>
        <v>Heavy User</v>
      </c>
    </row>
    <row r="3755" spans="1:27" hidden="1" x14ac:dyDescent="0.3">
      <c r="A3755">
        <v>3004</v>
      </c>
      <c r="B3755" s="1" t="s">
        <v>31</v>
      </c>
      <c r="C3755">
        <v>59</v>
      </c>
      <c r="D3755" s="1" t="s">
        <v>22</v>
      </c>
      <c r="E3755" s="1">
        <v>0</v>
      </c>
      <c r="F3755" s="1" t="s">
        <v>23</v>
      </c>
      <c r="G3755">
        <v>0</v>
      </c>
      <c r="H3755" t="str">
        <f>IF(Append1[[#This Row],[number_vmail_messages]]&lt;=10, "Low",
IF(Append1[[#This Row],[number_vmail_messages]]&lt;=25, "Medium", "High"))</f>
        <v>Low</v>
      </c>
      <c r="I3755">
        <v>119</v>
      </c>
      <c r="J3755">
        <v>119</v>
      </c>
      <c r="K3755">
        <v>20.23</v>
      </c>
      <c r="L3755">
        <v>134.5</v>
      </c>
      <c r="M3755">
        <v>115</v>
      </c>
      <c r="N3755">
        <v>11.43</v>
      </c>
      <c r="O3755">
        <v>298.60000000000002</v>
      </c>
      <c r="P3755">
        <v>75</v>
      </c>
      <c r="Q3755">
        <v>13.44</v>
      </c>
      <c r="R3755">
        <v>9</v>
      </c>
      <c r="S3755">
        <v>6</v>
      </c>
      <c r="T3755">
        <v>2.4300000000000002</v>
      </c>
      <c r="U3755" t="str">
        <f>IF(Append1[[#This Row],[total_intl_charge]] &lt;= MEDIAN(Append1[total_intl_charge]), "Low", "High")</f>
        <v>Low</v>
      </c>
      <c r="V3755">
        <v>2</v>
      </c>
      <c r="W3755" t="s">
        <v>24</v>
      </c>
      <c r="X3755" s="1" t="s">
        <v>23</v>
      </c>
      <c r="Y3755">
        <f>IF(Append1[[#This Row],[churn]]="yes", 1,0)</f>
        <v>1</v>
      </c>
      <c r="Z3755" t="str">
        <f>IF(Append1[[#This Row],[total_eve_charge]]&lt;=15,"Low",
IF(Append1[[#This Row],[total_eve_charge]]&lt;=19,"Medium","High"))</f>
        <v>Low</v>
      </c>
      <c r="AA3755" s="1" t="str">
        <f>IF(Append1[[#This Row],[total_day_charge]]&gt;30,"Heavy User",
IF(Append1[[#This Row],[total_eve_charge]]&gt;20,"Evening User",
IF(Append1[[#This Row],[total_night_charge]]&gt;10,"Night User","Low User")))</f>
        <v>Night User</v>
      </c>
    </row>
    <row r="3756" spans="1:27" hidden="1" x14ac:dyDescent="0.3">
      <c r="A3756">
        <v>3005</v>
      </c>
      <c r="B3756" s="1" t="s">
        <v>73</v>
      </c>
      <c r="C3756">
        <v>103</v>
      </c>
      <c r="D3756" s="1" t="s">
        <v>22</v>
      </c>
      <c r="E3756" s="1">
        <v>0</v>
      </c>
      <c r="F3756" s="1" t="s">
        <v>23</v>
      </c>
      <c r="G3756">
        <v>0</v>
      </c>
      <c r="H3756" t="str">
        <f>IF(Append1[[#This Row],[number_vmail_messages]]&lt;=10, "Low",
IF(Append1[[#This Row],[number_vmail_messages]]&lt;=25, "Medium", "High"))</f>
        <v>Low</v>
      </c>
      <c r="I3756">
        <v>245.8</v>
      </c>
      <c r="J3756">
        <v>116</v>
      </c>
      <c r="K3756">
        <v>41.79</v>
      </c>
      <c r="L3756">
        <v>135.4</v>
      </c>
      <c r="M3756">
        <v>97</v>
      </c>
      <c r="N3756">
        <v>11.51</v>
      </c>
      <c r="O3756">
        <v>190.9</v>
      </c>
      <c r="P3756">
        <v>73</v>
      </c>
      <c r="Q3756">
        <v>8.59</v>
      </c>
      <c r="R3756">
        <v>9.9</v>
      </c>
      <c r="S3756">
        <v>7</v>
      </c>
      <c r="T3756">
        <v>2.67</v>
      </c>
      <c r="U3756" t="str">
        <f>IF(Append1[[#This Row],[total_intl_charge]] &lt;= MEDIAN(Append1[total_intl_charge]), "Low", "High")</f>
        <v>Low</v>
      </c>
      <c r="V3756">
        <v>1</v>
      </c>
      <c r="W3756" t="s">
        <v>23</v>
      </c>
      <c r="X3756" s="1" t="s">
        <v>23</v>
      </c>
      <c r="Y3756">
        <f>IF(Append1[[#This Row],[churn]]="yes", 1,0)</f>
        <v>0</v>
      </c>
      <c r="Z3756" t="str">
        <f>IF(Append1[[#This Row],[total_eve_charge]]&lt;=15,"Low",
IF(Append1[[#This Row],[total_eve_charge]]&lt;=19,"Medium","High"))</f>
        <v>Low</v>
      </c>
      <c r="AA3756" s="1" t="str">
        <f>IF(Append1[[#This Row],[total_day_charge]]&gt;30,"Heavy User",
IF(Append1[[#This Row],[total_eve_charge]]&gt;20,"Evening User",
IF(Append1[[#This Row],[total_night_charge]]&gt;10,"Night User","Low User")))</f>
        <v>Heavy User</v>
      </c>
    </row>
    <row r="3757" spans="1:27" hidden="1" x14ac:dyDescent="0.3">
      <c r="A3757">
        <v>3006</v>
      </c>
      <c r="B3757" s="1" t="s">
        <v>45</v>
      </c>
      <c r="C3757">
        <v>101</v>
      </c>
      <c r="D3757" s="1" t="s">
        <v>32</v>
      </c>
      <c r="E3757" s="1">
        <v>0</v>
      </c>
      <c r="F3757" s="1" t="s">
        <v>23</v>
      </c>
      <c r="G3757">
        <v>0</v>
      </c>
      <c r="H3757" t="str">
        <f>IF(Append1[[#This Row],[number_vmail_messages]]&lt;=10, "Low",
IF(Append1[[#This Row],[number_vmail_messages]]&lt;=25, "Medium", "High"))</f>
        <v>Low</v>
      </c>
      <c r="I3757">
        <v>131</v>
      </c>
      <c r="J3757">
        <v>148</v>
      </c>
      <c r="K3757">
        <v>22.27</v>
      </c>
      <c r="L3757">
        <v>237.7</v>
      </c>
      <c r="M3757">
        <v>126</v>
      </c>
      <c r="N3757">
        <v>20.2</v>
      </c>
      <c r="O3757">
        <v>281.3</v>
      </c>
      <c r="P3757">
        <v>111</v>
      </c>
      <c r="Q3757">
        <v>12.66</v>
      </c>
      <c r="R3757">
        <v>12.6</v>
      </c>
      <c r="S3757">
        <v>4</v>
      </c>
      <c r="T3757">
        <v>3.4</v>
      </c>
      <c r="U3757" t="str">
        <f>IF(Append1[[#This Row],[total_intl_charge]] &lt;= MEDIAN(Append1[total_intl_charge]), "Low", "High")</f>
        <v>High</v>
      </c>
      <c r="V3757">
        <v>3</v>
      </c>
      <c r="W3757" t="s">
        <v>23</v>
      </c>
      <c r="X3757" s="1" t="s">
        <v>23</v>
      </c>
      <c r="Y3757">
        <f>IF(Append1[[#This Row],[churn]]="yes", 1,0)</f>
        <v>0</v>
      </c>
      <c r="Z3757" t="str">
        <f>IF(Append1[[#This Row],[total_eve_charge]]&lt;=15,"Low",
IF(Append1[[#This Row],[total_eve_charge]]&lt;=19,"Medium","High"))</f>
        <v>High</v>
      </c>
      <c r="AA3757" s="1" t="str">
        <f>IF(Append1[[#This Row],[total_day_charge]]&gt;30,"Heavy User",
IF(Append1[[#This Row],[total_eve_charge]]&gt;20,"Evening User",
IF(Append1[[#This Row],[total_night_charge]]&gt;10,"Night User","Low User")))</f>
        <v>Evening User</v>
      </c>
    </row>
    <row r="3758" spans="1:27" hidden="1" x14ac:dyDescent="0.3">
      <c r="A3758">
        <v>3007</v>
      </c>
      <c r="B3758" s="1" t="s">
        <v>37</v>
      </c>
      <c r="C3758">
        <v>72</v>
      </c>
      <c r="D3758" s="1" t="s">
        <v>22</v>
      </c>
      <c r="E3758" s="1">
        <v>0</v>
      </c>
      <c r="F3758" s="1" t="s">
        <v>23</v>
      </c>
      <c r="G3758">
        <v>0</v>
      </c>
      <c r="H3758" t="str">
        <f>IF(Append1[[#This Row],[number_vmail_messages]]&lt;=10, "Low",
IF(Append1[[#This Row],[number_vmail_messages]]&lt;=25, "Medium", "High"))</f>
        <v>Low</v>
      </c>
      <c r="I3758">
        <v>129.80000000000001</v>
      </c>
      <c r="J3758">
        <v>106</v>
      </c>
      <c r="K3758">
        <v>22.07</v>
      </c>
      <c r="L3758">
        <v>188.7</v>
      </c>
      <c r="M3758">
        <v>138</v>
      </c>
      <c r="N3758">
        <v>16.04</v>
      </c>
      <c r="O3758">
        <v>212.5</v>
      </c>
      <c r="P3758">
        <v>116</v>
      </c>
      <c r="Q3758">
        <v>9.56</v>
      </c>
      <c r="R3758">
        <v>8.3000000000000007</v>
      </c>
      <c r="S3758">
        <v>4</v>
      </c>
      <c r="T3758">
        <v>2.2400000000000002</v>
      </c>
      <c r="U3758" t="str">
        <f>IF(Append1[[#This Row],[total_intl_charge]] &lt;= MEDIAN(Append1[total_intl_charge]), "Low", "High")</f>
        <v>Low</v>
      </c>
      <c r="V3758">
        <v>4</v>
      </c>
      <c r="W3758" t="s">
        <v>24</v>
      </c>
      <c r="X3758" s="1" t="s">
        <v>23</v>
      </c>
      <c r="Y3758">
        <f>IF(Append1[[#This Row],[churn]]="yes", 1,0)</f>
        <v>1</v>
      </c>
      <c r="Z3758" t="str">
        <f>IF(Append1[[#This Row],[total_eve_charge]]&lt;=15,"Low",
IF(Append1[[#This Row],[total_eve_charge]]&lt;=19,"Medium","High"))</f>
        <v>Medium</v>
      </c>
      <c r="AA3758" s="1" t="str">
        <f>IF(Append1[[#This Row],[total_day_charge]]&gt;30,"Heavy User",
IF(Append1[[#This Row],[total_eve_charge]]&gt;20,"Evening User",
IF(Append1[[#This Row],[total_night_charge]]&gt;10,"Night User","Low User")))</f>
        <v>Low User</v>
      </c>
    </row>
    <row r="3759" spans="1:27" hidden="1" x14ac:dyDescent="0.3">
      <c r="A3759">
        <v>3008</v>
      </c>
      <c r="B3759" s="1" t="s">
        <v>62</v>
      </c>
      <c r="C3759">
        <v>108</v>
      </c>
      <c r="D3759" s="1" t="s">
        <v>26</v>
      </c>
      <c r="E3759" s="1">
        <v>1</v>
      </c>
      <c r="F3759" s="1" t="s">
        <v>23</v>
      </c>
      <c r="G3759">
        <v>0</v>
      </c>
      <c r="H3759" t="str">
        <f>IF(Append1[[#This Row],[number_vmail_messages]]&lt;=10, "Low",
IF(Append1[[#This Row],[number_vmail_messages]]&lt;=25, "Medium", "High"))</f>
        <v>Low</v>
      </c>
      <c r="I3759">
        <v>275.89999999999998</v>
      </c>
      <c r="J3759">
        <v>84</v>
      </c>
      <c r="K3759">
        <v>46.9</v>
      </c>
      <c r="L3759">
        <v>203</v>
      </c>
      <c r="M3759">
        <v>91</v>
      </c>
      <c r="N3759">
        <v>17.260000000000002</v>
      </c>
      <c r="O3759">
        <v>211.4</v>
      </c>
      <c r="P3759">
        <v>108</v>
      </c>
      <c r="Q3759">
        <v>9.51</v>
      </c>
      <c r="R3759">
        <v>6.7</v>
      </c>
      <c r="S3759">
        <v>4</v>
      </c>
      <c r="T3759">
        <v>1.81</v>
      </c>
      <c r="U3759" t="str">
        <f>IF(Append1[[#This Row],[total_intl_charge]] &lt;= MEDIAN(Append1[total_intl_charge]), "Low", "High")</f>
        <v>Low</v>
      </c>
      <c r="V3759">
        <v>2</v>
      </c>
      <c r="W3759" t="s">
        <v>24</v>
      </c>
      <c r="X3759" s="1" t="s">
        <v>24</v>
      </c>
      <c r="Y3759">
        <f>IF(Append1[[#This Row],[churn]]="yes", 1,0)</f>
        <v>1</v>
      </c>
      <c r="Z3759" t="str">
        <f>IF(Append1[[#This Row],[total_eve_charge]]&lt;=15,"Low",
IF(Append1[[#This Row],[total_eve_charge]]&lt;=19,"Medium","High"))</f>
        <v>Medium</v>
      </c>
      <c r="AA3759" s="1" t="str">
        <f>IF(Append1[[#This Row],[total_day_charge]]&gt;30,"Heavy User",
IF(Append1[[#This Row],[total_eve_charge]]&gt;20,"Evening User",
IF(Append1[[#This Row],[total_night_charge]]&gt;10,"Night User","Low User")))</f>
        <v>Heavy User</v>
      </c>
    </row>
    <row r="3760" spans="1:27" hidden="1" x14ac:dyDescent="0.3">
      <c r="A3760">
        <v>3009</v>
      </c>
      <c r="B3760" s="1" t="s">
        <v>52</v>
      </c>
      <c r="C3760">
        <v>80</v>
      </c>
      <c r="D3760" s="1" t="s">
        <v>26</v>
      </c>
      <c r="E3760" s="1">
        <v>0</v>
      </c>
      <c r="F3760" s="1" t="s">
        <v>23</v>
      </c>
      <c r="G3760">
        <v>0</v>
      </c>
      <c r="H3760" t="str">
        <f>IF(Append1[[#This Row],[number_vmail_messages]]&lt;=10, "Low",
IF(Append1[[#This Row],[number_vmail_messages]]&lt;=25, "Medium", "High"))</f>
        <v>Low</v>
      </c>
      <c r="I3760">
        <v>213.3</v>
      </c>
      <c r="J3760">
        <v>124</v>
      </c>
      <c r="K3760">
        <v>36.26</v>
      </c>
      <c r="L3760">
        <v>189.6</v>
      </c>
      <c r="M3760">
        <v>86</v>
      </c>
      <c r="N3760">
        <v>16.12</v>
      </c>
      <c r="O3760">
        <v>193.7</v>
      </c>
      <c r="P3760">
        <v>107</v>
      </c>
      <c r="Q3760">
        <v>8.7200000000000006</v>
      </c>
      <c r="R3760">
        <v>12.1</v>
      </c>
      <c r="S3760">
        <v>2</v>
      </c>
      <c r="T3760">
        <v>3.27</v>
      </c>
      <c r="U3760" t="str">
        <f>IF(Append1[[#This Row],[total_intl_charge]] &lt;= MEDIAN(Append1[total_intl_charge]), "Low", "High")</f>
        <v>High</v>
      </c>
      <c r="V3760">
        <v>1</v>
      </c>
      <c r="W3760" t="s">
        <v>23</v>
      </c>
      <c r="X3760" s="1" t="s">
        <v>23</v>
      </c>
      <c r="Y3760">
        <f>IF(Append1[[#This Row],[churn]]="yes", 1,0)</f>
        <v>0</v>
      </c>
      <c r="Z3760" t="str">
        <f>IF(Append1[[#This Row],[total_eve_charge]]&lt;=15,"Low",
IF(Append1[[#This Row],[total_eve_charge]]&lt;=19,"Medium","High"))</f>
        <v>Medium</v>
      </c>
      <c r="AA3760" s="1" t="str">
        <f>IF(Append1[[#This Row],[total_day_charge]]&gt;30,"Heavy User",
IF(Append1[[#This Row],[total_eve_charge]]&gt;20,"Evening User",
IF(Append1[[#This Row],[total_night_charge]]&gt;10,"Night User","Low User")))</f>
        <v>Heavy User</v>
      </c>
    </row>
    <row r="3761" spans="1:27" hidden="1" x14ac:dyDescent="0.3">
      <c r="A3761">
        <v>3010</v>
      </c>
      <c r="B3761" s="1" t="s">
        <v>34</v>
      </c>
      <c r="C3761">
        <v>117</v>
      </c>
      <c r="D3761" s="1" t="s">
        <v>22</v>
      </c>
      <c r="E3761" s="1">
        <v>0</v>
      </c>
      <c r="F3761" s="1" t="s">
        <v>23</v>
      </c>
      <c r="G3761">
        <v>0</v>
      </c>
      <c r="H3761" t="str">
        <f>IF(Append1[[#This Row],[number_vmail_messages]]&lt;=10, "Low",
IF(Append1[[#This Row],[number_vmail_messages]]&lt;=25, "Medium", "High"))</f>
        <v>Low</v>
      </c>
      <c r="I3761">
        <v>128.6</v>
      </c>
      <c r="J3761">
        <v>92</v>
      </c>
      <c r="K3761">
        <v>21.86</v>
      </c>
      <c r="L3761">
        <v>191.7</v>
      </c>
      <c r="M3761">
        <v>61</v>
      </c>
      <c r="N3761">
        <v>16.29</v>
      </c>
      <c r="O3761">
        <v>121.7</v>
      </c>
      <c r="P3761">
        <v>117</v>
      </c>
      <c r="Q3761">
        <v>5.48</v>
      </c>
      <c r="R3761">
        <v>12.4</v>
      </c>
      <c r="S3761">
        <v>9</v>
      </c>
      <c r="T3761">
        <v>3.35</v>
      </c>
      <c r="U3761" t="str">
        <f>IF(Append1[[#This Row],[total_intl_charge]] &lt;= MEDIAN(Append1[total_intl_charge]), "Low", "High")</f>
        <v>High</v>
      </c>
      <c r="V3761">
        <v>2</v>
      </c>
      <c r="W3761" t="s">
        <v>23</v>
      </c>
      <c r="X3761" s="1" t="s">
        <v>23</v>
      </c>
      <c r="Y3761">
        <f>IF(Append1[[#This Row],[churn]]="yes", 1,0)</f>
        <v>0</v>
      </c>
      <c r="Z3761" t="str">
        <f>IF(Append1[[#This Row],[total_eve_charge]]&lt;=15,"Low",
IF(Append1[[#This Row],[total_eve_charge]]&lt;=19,"Medium","High"))</f>
        <v>Medium</v>
      </c>
      <c r="AA3761" s="1" t="str">
        <f>IF(Append1[[#This Row],[total_day_charge]]&gt;30,"Heavy User",
IF(Append1[[#This Row],[total_eve_charge]]&gt;20,"Evening User",
IF(Append1[[#This Row],[total_night_charge]]&gt;10,"Night User","Low User")))</f>
        <v>Low User</v>
      </c>
    </row>
    <row r="3762" spans="1:27" hidden="1" x14ac:dyDescent="0.3">
      <c r="A3762">
        <v>3011</v>
      </c>
      <c r="B3762" s="1" t="s">
        <v>70</v>
      </c>
      <c r="C3762">
        <v>51</v>
      </c>
      <c r="D3762" s="1" t="s">
        <v>26</v>
      </c>
      <c r="E3762" s="1">
        <v>0</v>
      </c>
      <c r="F3762" s="1" t="s">
        <v>23</v>
      </c>
      <c r="G3762">
        <v>0</v>
      </c>
      <c r="H3762" t="str">
        <f>IF(Append1[[#This Row],[number_vmail_messages]]&lt;=10, "Low",
IF(Append1[[#This Row],[number_vmail_messages]]&lt;=25, "Medium", "High"))</f>
        <v>Low</v>
      </c>
      <c r="I3762">
        <v>95.3</v>
      </c>
      <c r="J3762">
        <v>103</v>
      </c>
      <c r="K3762">
        <v>16.2</v>
      </c>
      <c r="L3762">
        <v>189.3</v>
      </c>
      <c r="M3762">
        <v>116</v>
      </c>
      <c r="N3762">
        <v>16.09</v>
      </c>
      <c r="O3762">
        <v>238.7</v>
      </c>
      <c r="P3762">
        <v>110</v>
      </c>
      <c r="Q3762">
        <v>10.74</v>
      </c>
      <c r="R3762">
        <v>13.6</v>
      </c>
      <c r="S3762">
        <v>4</v>
      </c>
      <c r="T3762">
        <v>3.67</v>
      </c>
      <c r="U3762" t="str">
        <f>IF(Append1[[#This Row],[total_intl_charge]] &lt;= MEDIAN(Append1[total_intl_charge]), "Low", "High")</f>
        <v>High</v>
      </c>
      <c r="V3762">
        <v>1</v>
      </c>
      <c r="W3762" t="s">
        <v>23</v>
      </c>
      <c r="X3762" s="1" t="s">
        <v>23</v>
      </c>
      <c r="Y3762">
        <f>IF(Append1[[#This Row],[churn]]="yes", 1,0)</f>
        <v>0</v>
      </c>
      <c r="Z3762" t="str">
        <f>IF(Append1[[#This Row],[total_eve_charge]]&lt;=15,"Low",
IF(Append1[[#This Row],[total_eve_charge]]&lt;=19,"Medium","High"))</f>
        <v>Medium</v>
      </c>
      <c r="AA3762" s="1" t="str">
        <f>IF(Append1[[#This Row],[total_day_charge]]&gt;30,"Heavy User",
IF(Append1[[#This Row],[total_eve_charge]]&gt;20,"Evening User",
IF(Append1[[#This Row],[total_night_charge]]&gt;10,"Night User","Low User")))</f>
        <v>Night User</v>
      </c>
    </row>
    <row r="3763" spans="1:27" hidden="1" x14ac:dyDescent="0.3">
      <c r="A3763">
        <v>3012</v>
      </c>
      <c r="B3763" s="1" t="s">
        <v>42</v>
      </c>
      <c r="C3763">
        <v>158</v>
      </c>
      <c r="D3763" s="1" t="s">
        <v>22</v>
      </c>
      <c r="E3763" s="1">
        <v>0</v>
      </c>
      <c r="F3763" s="1" t="s">
        <v>23</v>
      </c>
      <c r="G3763">
        <v>0</v>
      </c>
      <c r="H3763" t="str">
        <f>IF(Append1[[#This Row],[number_vmail_messages]]&lt;=10, "Low",
IF(Append1[[#This Row],[number_vmail_messages]]&lt;=25, "Medium", "High"))</f>
        <v>Low</v>
      </c>
      <c r="I3763">
        <v>214.7</v>
      </c>
      <c r="J3763">
        <v>112</v>
      </c>
      <c r="K3763">
        <v>36.5</v>
      </c>
      <c r="L3763">
        <v>262.89999999999998</v>
      </c>
      <c r="M3763">
        <v>115</v>
      </c>
      <c r="N3763">
        <v>22.35</v>
      </c>
      <c r="O3763">
        <v>228.9</v>
      </c>
      <c r="P3763">
        <v>68</v>
      </c>
      <c r="Q3763">
        <v>10.3</v>
      </c>
      <c r="R3763">
        <v>11.6</v>
      </c>
      <c r="S3763">
        <v>2</v>
      </c>
      <c r="T3763">
        <v>3.13</v>
      </c>
      <c r="U3763" t="str">
        <f>IF(Append1[[#This Row],[total_intl_charge]] &lt;= MEDIAN(Append1[total_intl_charge]), "Low", "High")</f>
        <v>High</v>
      </c>
      <c r="V3763">
        <v>1</v>
      </c>
      <c r="W3763" t="s">
        <v>23</v>
      </c>
      <c r="X3763" s="1" t="s">
        <v>23</v>
      </c>
      <c r="Y3763">
        <f>IF(Append1[[#This Row],[churn]]="yes", 1,0)</f>
        <v>0</v>
      </c>
      <c r="Z3763" t="str">
        <f>IF(Append1[[#This Row],[total_eve_charge]]&lt;=15,"Low",
IF(Append1[[#This Row],[total_eve_charge]]&lt;=19,"Medium","High"))</f>
        <v>High</v>
      </c>
      <c r="AA3763" s="1" t="str">
        <f>IF(Append1[[#This Row],[total_day_charge]]&gt;30,"Heavy User",
IF(Append1[[#This Row],[total_eve_charge]]&gt;20,"Evening User",
IF(Append1[[#This Row],[total_night_charge]]&gt;10,"Night User","Low User")))</f>
        <v>Heavy User</v>
      </c>
    </row>
    <row r="3764" spans="1:27" hidden="1" x14ac:dyDescent="0.3">
      <c r="A3764">
        <v>3013</v>
      </c>
      <c r="B3764" s="1" t="s">
        <v>71</v>
      </c>
      <c r="C3764">
        <v>66</v>
      </c>
      <c r="D3764" s="1" t="s">
        <v>22</v>
      </c>
      <c r="E3764" s="1">
        <v>0</v>
      </c>
      <c r="F3764" s="1" t="s">
        <v>23</v>
      </c>
      <c r="G3764">
        <v>0</v>
      </c>
      <c r="H3764" t="str">
        <f>IF(Append1[[#This Row],[number_vmail_messages]]&lt;=10, "Low",
IF(Append1[[#This Row],[number_vmail_messages]]&lt;=25, "Medium", "High"))</f>
        <v>Low</v>
      </c>
      <c r="I3764">
        <v>180.4</v>
      </c>
      <c r="J3764">
        <v>99</v>
      </c>
      <c r="K3764">
        <v>30.67</v>
      </c>
      <c r="L3764">
        <v>135.1</v>
      </c>
      <c r="M3764">
        <v>114</v>
      </c>
      <c r="N3764">
        <v>11.48</v>
      </c>
      <c r="O3764">
        <v>206</v>
      </c>
      <c r="P3764">
        <v>98</v>
      </c>
      <c r="Q3764">
        <v>9.27</v>
      </c>
      <c r="R3764">
        <v>9.5</v>
      </c>
      <c r="S3764">
        <v>6</v>
      </c>
      <c r="T3764">
        <v>2.57</v>
      </c>
      <c r="U3764" t="str">
        <f>IF(Append1[[#This Row],[total_intl_charge]] &lt;= MEDIAN(Append1[total_intl_charge]), "Low", "High")</f>
        <v>Low</v>
      </c>
      <c r="V3764">
        <v>1</v>
      </c>
      <c r="W3764" t="s">
        <v>23</v>
      </c>
      <c r="X3764" s="1" t="s">
        <v>23</v>
      </c>
      <c r="Y3764">
        <f>IF(Append1[[#This Row],[churn]]="yes", 1,0)</f>
        <v>0</v>
      </c>
      <c r="Z3764" t="str">
        <f>IF(Append1[[#This Row],[total_eve_charge]]&lt;=15,"Low",
IF(Append1[[#This Row],[total_eve_charge]]&lt;=19,"Medium","High"))</f>
        <v>Low</v>
      </c>
      <c r="AA3764" s="1" t="str">
        <f>IF(Append1[[#This Row],[total_day_charge]]&gt;30,"Heavy User",
IF(Append1[[#This Row],[total_eve_charge]]&gt;20,"Evening User",
IF(Append1[[#This Row],[total_night_charge]]&gt;10,"Night User","Low User")))</f>
        <v>Heavy User</v>
      </c>
    </row>
    <row r="3765" spans="1:27" hidden="1" x14ac:dyDescent="0.3">
      <c r="A3765">
        <v>3014</v>
      </c>
      <c r="B3765" s="1" t="s">
        <v>46</v>
      </c>
      <c r="C3765">
        <v>82</v>
      </c>
      <c r="D3765" s="1" t="s">
        <v>22</v>
      </c>
      <c r="E3765" s="1">
        <v>0</v>
      </c>
      <c r="F3765" s="1" t="s">
        <v>23</v>
      </c>
      <c r="G3765">
        <v>0</v>
      </c>
      <c r="H3765" t="str">
        <f>IF(Append1[[#This Row],[number_vmail_messages]]&lt;=10, "Low",
IF(Append1[[#This Row],[number_vmail_messages]]&lt;=25, "Medium", "High"))</f>
        <v>Low</v>
      </c>
      <c r="I3765">
        <v>164.1</v>
      </c>
      <c r="J3765">
        <v>84</v>
      </c>
      <c r="K3765">
        <v>27.9</v>
      </c>
      <c r="L3765">
        <v>317.7</v>
      </c>
      <c r="M3765">
        <v>109</v>
      </c>
      <c r="N3765">
        <v>27</v>
      </c>
      <c r="O3765">
        <v>241.5</v>
      </c>
      <c r="P3765">
        <v>87</v>
      </c>
      <c r="Q3765">
        <v>10.87</v>
      </c>
      <c r="R3765">
        <v>13.3</v>
      </c>
      <c r="S3765">
        <v>4</v>
      </c>
      <c r="T3765">
        <v>3.59</v>
      </c>
      <c r="U3765" t="str">
        <f>IF(Append1[[#This Row],[total_intl_charge]] &lt;= MEDIAN(Append1[total_intl_charge]), "Low", "High")</f>
        <v>High</v>
      </c>
      <c r="V3765">
        <v>1</v>
      </c>
      <c r="W3765" t="s">
        <v>23</v>
      </c>
      <c r="X3765" s="1" t="s">
        <v>23</v>
      </c>
      <c r="Y3765">
        <f>IF(Append1[[#This Row],[churn]]="yes", 1,0)</f>
        <v>0</v>
      </c>
      <c r="Z3765" t="str">
        <f>IF(Append1[[#This Row],[total_eve_charge]]&lt;=15,"Low",
IF(Append1[[#This Row],[total_eve_charge]]&lt;=19,"Medium","High"))</f>
        <v>High</v>
      </c>
      <c r="AA3765" s="1" t="str">
        <f>IF(Append1[[#This Row],[total_day_charge]]&gt;30,"Heavy User",
IF(Append1[[#This Row],[total_eve_charge]]&gt;20,"Evening User",
IF(Append1[[#This Row],[total_night_charge]]&gt;10,"Night User","Low User")))</f>
        <v>Evening User</v>
      </c>
    </row>
    <row r="3766" spans="1:27" hidden="1" x14ac:dyDescent="0.3">
      <c r="A3766">
        <v>3015</v>
      </c>
      <c r="B3766" s="1" t="s">
        <v>61</v>
      </c>
      <c r="C3766">
        <v>127</v>
      </c>
      <c r="D3766" s="1" t="s">
        <v>26</v>
      </c>
      <c r="E3766" s="1">
        <v>0</v>
      </c>
      <c r="F3766" s="1" t="s">
        <v>23</v>
      </c>
      <c r="G3766">
        <v>0</v>
      </c>
      <c r="H3766" t="str">
        <f>IF(Append1[[#This Row],[number_vmail_messages]]&lt;=10, "Low",
IF(Append1[[#This Row],[number_vmail_messages]]&lt;=25, "Medium", "High"))</f>
        <v>Low</v>
      </c>
      <c r="I3766">
        <v>211.1</v>
      </c>
      <c r="J3766">
        <v>62</v>
      </c>
      <c r="K3766">
        <v>35.89</v>
      </c>
      <c r="L3766">
        <v>235.2</v>
      </c>
      <c r="M3766">
        <v>143</v>
      </c>
      <c r="N3766">
        <v>19.989999999999998</v>
      </c>
      <c r="O3766">
        <v>227.5</v>
      </c>
      <c r="P3766">
        <v>66</v>
      </c>
      <c r="Q3766">
        <v>10.24</v>
      </c>
      <c r="R3766">
        <v>15.6</v>
      </c>
      <c r="S3766">
        <v>3</v>
      </c>
      <c r="T3766">
        <v>4.21</v>
      </c>
      <c r="U3766" t="str">
        <f>IF(Append1[[#This Row],[total_intl_charge]] &lt;= MEDIAN(Append1[total_intl_charge]), "Low", "High")</f>
        <v>High</v>
      </c>
      <c r="V3766">
        <v>2</v>
      </c>
      <c r="W3766" t="s">
        <v>23</v>
      </c>
      <c r="X3766" s="1" t="s">
        <v>23</v>
      </c>
      <c r="Y3766">
        <f>IF(Append1[[#This Row],[churn]]="yes", 1,0)</f>
        <v>0</v>
      </c>
      <c r="Z3766" t="str">
        <f>IF(Append1[[#This Row],[total_eve_charge]]&lt;=15,"Low",
IF(Append1[[#This Row],[total_eve_charge]]&lt;=19,"Medium","High"))</f>
        <v>High</v>
      </c>
      <c r="AA3766" s="1" t="str">
        <f>IF(Append1[[#This Row],[total_day_charge]]&gt;30,"Heavy User",
IF(Append1[[#This Row],[total_eve_charge]]&gt;20,"Evening User",
IF(Append1[[#This Row],[total_night_charge]]&gt;10,"Night User","Low User")))</f>
        <v>Heavy User</v>
      </c>
    </row>
    <row r="3767" spans="1:27" x14ac:dyDescent="0.3">
      <c r="A3767">
        <v>3016</v>
      </c>
      <c r="B3767" s="1" t="s">
        <v>44</v>
      </c>
      <c r="C3767">
        <v>108</v>
      </c>
      <c r="D3767" s="1" t="s">
        <v>22</v>
      </c>
      <c r="E3767" s="1">
        <v>0</v>
      </c>
      <c r="F3767" s="1" t="s">
        <v>24</v>
      </c>
      <c r="G3767">
        <v>19</v>
      </c>
      <c r="H3767" t="str">
        <f>IF(Append1[[#This Row],[number_vmail_messages]]&lt;=10, "Low",
IF(Append1[[#This Row],[number_vmail_messages]]&lt;=25, "Medium", "High"))</f>
        <v>Medium</v>
      </c>
      <c r="I3767">
        <v>312.39999999999998</v>
      </c>
      <c r="J3767">
        <v>98</v>
      </c>
      <c r="K3767">
        <v>53.11</v>
      </c>
      <c r="L3767">
        <v>271.39999999999998</v>
      </c>
      <c r="M3767">
        <v>122</v>
      </c>
      <c r="N3767">
        <v>23.07</v>
      </c>
      <c r="O3767">
        <v>162.6</v>
      </c>
      <c r="P3767">
        <v>91</v>
      </c>
      <c r="Q3767">
        <v>7.32</v>
      </c>
      <c r="R3767">
        <v>10.1</v>
      </c>
      <c r="S3767">
        <v>6</v>
      </c>
      <c r="T3767">
        <v>2.73</v>
      </c>
      <c r="U3767" t="str">
        <f>IF(Append1[[#This Row],[total_intl_charge]] &lt;= MEDIAN(Append1[total_intl_charge]), "Low", "High")</f>
        <v>Low</v>
      </c>
      <c r="V3767">
        <v>0</v>
      </c>
      <c r="W3767" t="s">
        <v>23</v>
      </c>
      <c r="X3767" s="1" t="s">
        <v>23</v>
      </c>
      <c r="Y3767">
        <f>IF(Append1[[#This Row],[churn]]="yes", 1,0)</f>
        <v>0</v>
      </c>
      <c r="Z3767" t="str">
        <f>IF(Append1[[#This Row],[total_eve_charge]]&lt;=15,"Low",
IF(Append1[[#This Row],[total_eve_charge]]&lt;=19,"Medium","High"))</f>
        <v>High</v>
      </c>
      <c r="AA3767" s="1" t="str">
        <f>IF(Append1[[#This Row],[total_day_charge]]&gt;30,"Heavy User",
IF(Append1[[#This Row],[total_eve_charge]]&gt;20,"Evening User",
IF(Append1[[#This Row],[total_night_charge]]&gt;10,"Night User","Low User")))</f>
        <v>Heavy User</v>
      </c>
    </row>
    <row r="3768" spans="1:27" x14ac:dyDescent="0.3">
      <c r="A3768">
        <v>3017</v>
      </c>
      <c r="B3768" s="1" t="s">
        <v>62</v>
      </c>
      <c r="C3768">
        <v>106</v>
      </c>
      <c r="D3768" s="1" t="s">
        <v>32</v>
      </c>
      <c r="E3768" s="1">
        <v>0</v>
      </c>
      <c r="F3768" s="1" t="s">
        <v>24</v>
      </c>
      <c r="G3768">
        <v>27</v>
      </c>
      <c r="H3768" t="str">
        <f>IF(Append1[[#This Row],[number_vmail_messages]]&lt;=10, "Low",
IF(Append1[[#This Row],[number_vmail_messages]]&lt;=25, "Medium", "High"))</f>
        <v>High</v>
      </c>
      <c r="I3768">
        <v>223.3</v>
      </c>
      <c r="J3768">
        <v>97</v>
      </c>
      <c r="K3768">
        <v>37.96</v>
      </c>
      <c r="L3768">
        <v>212.5</v>
      </c>
      <c r="M3768">
        <v>131</v>
      </c>
      <c r="N3768">
        <v>18.059999999999999</v>
      </c>
      <c r="O3768">
        <v>154.6</v>
      </c>
      <c r="P3768">
        <v>149</v>
      </c>
      <c r="Q3768">
        <v>6.96</v>
      </c>
      <c r="R3768">
        <v>11.6</v>
      </c>
      <c r="S3768">
        <v>2</v>
      </c>
      <c r="T3768">
        <v>3.13</v>
      </c>
      <c r="U3768" t="str">
        <f>IF(Append1[[#This Row],[total_intl_charge]] &lt;= MEDIAN(Append1[total_intl_charge]), "Low", "High")</f>
        <v>High</v>
      </c>
      <c r="V3768">
        <v>1</v>
      </c>
      <c r="W3768" t="s">
        <v>23</v>
      </c>
      <c r="X3768" s="1" t="s">
        <v>23</v>
      </c>
      <c r="Y3768">
        <f>IF(Append1[[#This Row],[churn]]="yes", 1,0)</f>
        <v>0</v>
      </c>
      <c r="Z3768" t="str">
        <f>IF(Append1[[#This Row],[total_eve_charge]]&lt;=15,"Low",
IF(Append1[[#This Row],[total_eve_charge]]&lt;=19,"Medium","High"))</f>
        <v>Medium</v>
      </c>
      <c r="AA3768" s="1" t="str">
        <f>IF(Append1[[#This Row],[total_day_charge]]&gt;30,"Heavy User",
IF(Append1[[#This Row],[total_eve_charge]]&gt;20,"Evening User",
IF(Append1[[#This Row],[total_night_charge]]&gt;10,"Night User","Low User")))</f>
        <v>Heavy User</v>
      </c>
    </row>
    <row r="3769" spans="1:27" x14ac:dyDescent="0.3">
      <c r="A3769">
        <v>3018</v>
      </c>
      <c r="B3769" s="1" t="s">
        <v>74</v>
      </c>
      <c r="C3769">
        <v>58</v>
      </c>
      <c r="D3769" s="1" t="s">
        <v>22</v>
      </c>
      <c r="E3769" s="1">
        <v>0</v>
      </c>
      <c r="F3769" s="1" t="s">
        <v>24</v>
      </c>
      <c r="G3769">
        <v>28</v>
      </c>
      <c r="H3769" t="str">
        <f>IF(Append1[[#This Row],[number_vmail_messages]]&lt;=10, "Low",
IF(Append1[[#This Row],[number_vmail_messages]]&lt;=25, "Medium", "High"))</f>
        <v>High</v>
      </c>
      <c r="I3769">
        <v>236.8</v>
      </c>
      <c r="J3769">
        <v>89</v>
      </c>
      <c r="K3769">
        <v>40.26</v>
      </c>
      <c r="L3769">
        <v>158.4</v>
      </c>
      <c r="M3769">
        <v>91</v>
      </c>
      <c r="N3769">
        <v>13.46</v>
      </c>
      <c r="O3769">
        <v>212.3</v>
      </c>
      <c r="P3769">
        <v>97</v>
      </c>
      <c r="Q3769">
        <v>9.5500000000000007</v>
      </c>
      <c r="R3769">
        <v>8</v>
      </c>
      <c r="S3769">
        <v>3</v>
      </c>
      <c r="T3769">
        <v>2.16</v>
      </c>
      <c r="U3769" t="str">
        <f>IF(Append1[[#This Row],[total_intl_charge]] &lt;= MEDIAN(Append1[total_intl_charge]), "Low", "High")</f>
        <v>Low</v>
      </c>
      <c r="V3769">
        <v>2</v>
      </c>
      <c r="W3769" t="s">
        <v>23</v>
      </c>
      <c r="X3769" s="1" t="s">
        <v>23</v>
      </c>
      <c r="Y3769">
        <f>IF(Append1[[#This Row],[churn]]="yes", 1,0)</f>
        <v>0</v>
      </c>
      <c r="Z3769" t="str">
        <f>IF(Append1[[#This Row],[total_eve_charge]]&lt;=15,"Low",
IF(Append1[[#This Row],[total_eve_charge]]&lt;=19,"Medium","High"))</f>
        <v>Low</v>
      </c>
      <c r="AA3769" s="1" t="str">
        <f>IF(Append1[[#This Row],[total_day_charge]]&gt;30,"Heavy User",
IF(Append1[[#This Row],[total_eve_charge]]&gt;20,"Evening User",
IF(Append1[[#This Row],[total_night_charge]]&gt;10,"Night User","Low User")))</f>
        <v>Heavy User</v>
      </c>
    </row>
    <row r="3770" spans="1:27" hidden="1" x14ac:dyDescent="0.3">
      <c r="A3770">
        <v>3019</v>
      </c>
      <c r="B3770" s="1" t="s">
        <v>69</v>
      </c>
      <c r="C3770">
        <v>138</v>
      </c>
      <c r="D3770" s="1" t="s">
        <v>22</v>
      </c>
      <c r="E3770" s="1">
        <v>0</v>
      </c>
      <c r="F3770" s="1" t="s">
        <v>23</v>
      </c>
      <c r="G3770">
        <v>0</v>
      </c>
      <c r="H3770" t="str">
        <f>IF(Append1[[#This Row],[number_vmail_messages]]&lt;=10, "Low",
IF(Append1[[#This Row],[number_vmail_messages]]&lt;=25, "Medium", "High"))</f>
        <v>Low</v>
      </c>
      <c r="I3770">
        <v>149.69999999999999</v>
      </c>
      <c r="J3770">
        <v>99</v>
      </c>
      <c r="K3770">
        <v>25.45</v>
      </c>
      <c r="L3770">
        <v>160</v>
      </c>
      <c r="M3770">
        <v>97</v>
      </c>
      <c r="N3770">
        <v>13.6</v>
      </c>
      <c r="O3770">
        <v>256.5</v>
      </c>
      <c r="P3770">
        <v>161</v>
      </c>
      <c r="Q3770">
        <v>11.54</v>
      </c>
      <c r="R3770">
        <v>9.5</v>
      </c>
      <c r="S3770">
        <v>5</v>
      </c>
      <c r="T3770">
        <v>2.57</v>
      </c>
      <c r="U3770" t="str">
        <f>IF(Append1[[#This Row],[total_intl_charge]] &lt;= MEDIAN(Append1[total_intl_charge]), "Low", "High")</f>
        <v>Low</v>
      </c>
      <c r="V3770">
        <v>1</v>
      </c>
      <c r="W3770" t="s">
        <v>23</v>
      </c>
      <c r="X3770" s="1" t="s">
        <v>23</v>
      </c>
      <c r="Y3770">
        <f>IF(Append1[[#This Row],[churn]]="yes", 1,0)</f>
        <v>0</v>
      </c>
      <c r="Z3770" t="str">
        <f>IF(Append1[[#This Row],[total_eve_charge]]&lt;=15,"Low",
IF(Append1[[#This Row],[total_eve_charge]]&lt;=19,"Medium","High"))</f>
        <v>Low</v>
      </c>
      <c r="AA3770" s="1" t="str">
        <f>IF(Append1[[#This Row],[total_day_charge]]&gt;30,"Heavy User",
IF(Append1[[#This Row],[total_eve_charge]]&gt;20,"Evening User",
IF(Append1[[#This Row],[total_night_charge]]&gt;10,"Night User","Low User")))</f>
        <v>Night User</v>
      </c>
    </row>
    <row r="3771" spans="1:27" x14ac:dyDescent="0.3">
      <c r="A3771">
        <v>3020</v>
      </c>
      <c r="B3771" s="1" t="s">
        <v>68</v>
      </c>
      <c r="C3771">
        <v>81</v>
      </c>
      <c r="D3771" s="1" t="s">
        <v>22</v>
      </c>
      <c r="E3771" s="1">
        <v>0</v>
      </c>
      <c r="F3771" s="1" t="s">
        <v>24</v>
      </c>
      <c r="G3771">
        <v>17</v>
      </c>
      <c r="H3771" t="str">
        <f>IF(Append1[[#This Row],[number_vmail_messages]]&lt;=10, "Low",
IF(Append1[[#This Row],[number_vmail_messages]]&lt;=25, "Medium", "High"))</f>
        <v>Medium</v>
      </c>
      <c r="I3771">
        <v>268.10000000000002</v>
      </c>
      <c r="J3771">
        <v>94</v>
      </c>
      <c r="K3771">
        <v>45.58</v>
      </c>
      <c r="L3771">
        <v>156.1</v>
      </c>
      <c r="M3771">
        <v>124</v>
      </c>
      <c r="N3771">
        <v>13.27</v>
      </c>
      <c r="O3771">
        <v>160.4</v>
      </c>
      <c r="P3771">
        <v>90</v>
      </c>
      <c r="Q3771">
        <v>7.22</v>
      </c>
      <c r="R3771">
        <v>13.6</v>
      </c>
      <c r="S3771">
        <v>5</v>
      </c>
      <c r="T3771">
        <v>3.67</v>
      </c>
      <c r="U3771" t="str">
        <f>IF(Append1[[#This Row],[total_intl_charge]] &lt;= MEDIAN(Append1[total_intl_charge]), "Low", "High")</f>
        <v>High</v>
      </c>
      <c r="V3771">
        <v>2</v>
      </c>
      <c r="W3771" t="s">
        <v>23</v>
      </c>
      <c r="X3771" s="1" t="s">
        <v>23</v>
      </c>
      <c r="Y3771">
        <f>IF(Append1[[#This Row],[churn]]="yes", 1,0)</f>
        <v>0</v>
      </c>
      <c r="Z3771" t="str">
        <f>IF(Append1[[#This Row],[total_eve_charge]]&lt;=15,"Low",
IF(Append1[[#This Row],[total_eve_charge]]&lt;=19,"Medium","High"))</f>
        <v>Low</v>
      </c>
      <c r="AA3771" s="1" t="str">
        <f>IF(Append1[[#This Row],[total_day_charge]]&gt;30,"Heavy User",
IF(Append1[[#This Row],[total_eve_charge]]&gt;20,"Evening User",
IF(Append1[[#This Row],[total_night_charge]]&gt;10,"Night User","Low User")))</f>
        <v>Heavy User</v>
      </c>
    </row>
    <row r="3772" spans="1:27" hidden="1" x14ac:dyDescent="0.3">
      <c r="A3772">
        <v>3021</v>
      </c>
      <c r="B3772" s="1" t="s">
        <v>39</v>
      </c>
      <c r="C3772">
        <v>36</v>
      </c>
      <c r="D3772" s="1" t="s">
        <v>22</v>
      </c>
      <c r="E3772" s="1">
        <v>1</v>
      </c>
      <c r="F3772" s="1" t="s">
        <v>23</v>
      </c>
      <c r="G3772">
        <v>0</v>
      </c>
      <c r="H3772" t="str">
        <f>IF(Append1[[#This Row],[number_vmail_messages]]&lt;=10, "Low",
IF(Append1[[#This Row],[number_vmail_messages]]&lt;=25, "Medium", "High"))</f>
        <v>Low</v>
      </c>
      <c r="I3772">
        <v>245</v>
      </c>
      <c r="J3772">
        <v>119</v>
      </c>
      <c r="K3772">
        <v>41.65</v>
      </c>
      <c r="L3772">
        <v>195.5</v>
      </c>
      <c r="M3772">
        <v>91</v>
      </c>
      <c r="N3772">
        <v>16.62</v>
      </c>
      <c r="O3772">
        <v>165.7</v>
      </c>
      <c r="P3772">
        <v>87</v>
      </c>
      <c r="Q3772">
        <v>7.46</v>
      </c>
      <c r="R3772">
        <v>7.8</v>
      </c>
      <c r="S3772">
        <v>7</v>
      </c>
      <c r="T3772">
        <v>2.11</v>
      </c>
      <c r="U3772" t="str">
        <f>IF(Append1[[#This Row],[total_intl_charge]] &lt;= MEDIAN(Append1[total_intl_charge]), "Low", "High")</f>
        <v>Low</v>
      </c>
      <c r="V3772">
        <v>1</v>
      </c>
      <c r="W3772" t="s">
        <v>23</v>
      </c>
      <c r="X3772" s="1" t="s">
        <v>24</v>
      </c>
      <c r="Y3772">
        <f>IF(Append1[[#This Row],[churn]]="yes", 1,0)</f>
        <v>0</v>
      </c>
      <c r="Z3772" t="str">
        <f>IF(Append1[[#This Row],[total_eve_charge]]&lt;=15,"Low",
IF(Append1[[#This Row],[total_eve_charge]]&lt;=19,"Medium","High"))</f>
        <v>Medium</v>
      </c>
      <c r="AA3772" s="1" t="str">
        <f>IF(Append1[[#This Row],[total_day_charge]]&gt;30,"Heavy User",
IF(Append1[[#This Row],[total_eve_charge]]&gt;20,"Evening User",
IF(Append1[[#This Row],[total_night_charge]]&gt;10,"Night User","Low User")))</f>
        <v>Heavy User</v>
      </c>
    </row>
    <row r="3773" spans="1:27" x14ac:dyDescent="0.3">
      <c r="A3773">
        <v>3022</v>
      </c>
      <c r="B3773" s="1" t="s">
        <v>69</v>
      </c>
      <c r="C3773">
        <v>108</v>
      </c>
      <c r="D3773" s="1" t="s">
        <v>26</v>
      </c>
      <c r="E3773" s="1">
        <v>1</v>
      </c>
      <c r="F3773" s="1" t="s">
        <v>24</v>
      </c>
      <c r="G3773">
        <v>36</v>
      </c>
      <c r="H3773" t="str">
        <f>IF(Append1[[#This Row],[number_vmail_messages]]&lt;=10, "Low",
IF(Append1[[#This Row],[number_vmail_messages]]&lt;=25, "Medium", "High"))</f>
        <v>High</v>
      </c>
      <c r="I3773">
        <v>153.80000000000001</v>
      </c>
      <c r="J3773">
        <v>105</v>
      </c>
      <c r="K3773">
        <v>26.15</v>
      </c>
      <c r="L3773">
        <v>246.2</v>
      </c>
      <c r="M3773">
        <v>62</v>
      </c>
      <c r="N3773">
        <v>20.93</v>
      </c>
      <c r="O3773">
        <v>150.9</v>
      </c>
      <c r="P3773">
        <v>125</v>
      </c>
      <c r="Q3773">
        <v>6.79</v>
      </c>
      <c r="R3773">
        <v>11.1</v>
      </c>
      <c r="S3773">
        <v>4</v>
      </c>
      <c r="T3773">
        <v>3</v>
      </c>
      <c r="U3773" t="str">
        <f>IF(Append1[[#This Row],[total_intl_charge]] &lt;= MEDIAN(Append1[total_intl_charge]), "Low", "High")</f>
        <v>High</v>
      </c>
      <c r="V3773">
        <v>1</v>
      </c>
      <c r="W3773" t="s">
        <v>23</v>
      </c>
      <c r="X3773" s="1" t="s">
        <v>24</v>
      </c>
      <c r="Y3773">
        <f>IF(Append1[[#This Row],[churn]]="yes", 1,0)</f>
        <v>0</v>
      </c>
      <c r="Z3773" t="str">
        <f>IF(Append1[[#This Row],[total_eve_charge]]&lt;=15,"Low",
IF(Append1[[#This Row],[total_eve_charge]]&lt;=19,"Medium","High"))</f>
        <v>High</v>
      </c>
      <c r="AA3773" s="1" t="str">
        <f>IF(Append1[[#This Row],[total_day_charge]]&gt;30,"Heavy User",
IF(Append1[[#This Row],[total_eve_charge]]&gt;20,"Evening User",
IF(Append1[[#This Row],[total_night_charge]]&gt;10,"Night User","Low User")))</f>
        <v>Evening User</v>
      </c>
    </row>
    <row r="3774" spans="1:27" x14ac:dyDescent="0.3">
      <c r="A3774">
        <v>3023</v>
      </c>
      <c r="B3774" s="1" t="s">
        <v>45</v>
      </c>
      <c r="C3774">
        <v>133</v>
      </c>
      <c r="D3774" s="1" t="s">
        <v>32</v>
      </c>
      <c r="E3774" s="1">
        <v>0</v>
      </c>
      <c r="F3774" s="1" t="s">
        <v>24</v>
      </c>
      <c r="G3774">
        <v>49</v>
      </c>
      <c r="H3774" t="str">
        <f>IF(Append1[[#This Row],[number_vmail_messages]]&lt;=10, "Low",
IF(Append1[[#This Row],[number_vmail_messages]]&lt;=25, "Medium", "High"))</f>
        <v>High</v>
      </c>
      <c r="I3774">
        <v>229.4</v>
      </c>
      <c r="J3774">
        <v>78</v>
      </c>
      <c r="K3774">
        <v>39</v>
      </c>
      <c r="L3774">
        <v>219.5</v>
      </c>
      <c r="M3774">
        <v>106</v>
      </c>
      <c r="N3774">
        <v>18.66</v>
      </c>
      <c r="O3774">
        <v>172.3</v>
      </c>
      <c r="P3774">
        <v>115</v>
      </c>
      <c r="Q3774">
        <v>7.75</v>
      </c>
      <c r="R3774">
        <v>12</v>
      </c>
      <c r="S3774">
        <v>4</v>
      </c>
      <c r="T3774">
        <v>3.24</v>
      </c>
      <c r="U3774" t="str">
        <f>IF(Append1[[#This Row],[total_intl_charge]] &lt;= MEDIAN(Append1[total_intl_charge]), "Low", "High")</f>
        <v>High</v>
      </c>
      <c r="V3774">
        <v>3</v>
      </c>
      <c r="W3774" t="s">
        <v>23</v>
      </c>
      <c r="X3774" s="1" t="s">
        <v>23</v>
      </c>
      <c r="Y3774">
        <f>IF(Append1[[#This Row],[churn]]="yes", 1,0)</f>
        <v>0</v>
      </c>
      <c r="Z3774" t="str">
        <f>IF(Append1[[#This Row],[total_eve_charge]]&lt;=15,"Low",
IF(Append1[[#This Row],[total_eve_charge]]&lt;=19,"Medium","High"))</f>
        <v>Medium</v>
      </c>
      <c r="AA3774" s="1" t="str">
        <f>IF(Append1[[#This Row],[total_day_charge]]&gt;30,"Heavy User",
IF(Append1[[#This Row],[total_eve_charge]]&gt;20,"Evening User",
IF(Append1[[#This Row],[total_night_charge]]&gt;10,"Night User","Low User")))</f>
        <v>Heavy User</v>
      </c>
    </row>
    <row r="3775" spans="1:27" hidden="1" x14ac:dyDescent="0.3">
      <c r="A3775">
        <v>3024</v>
      </c>
      <c r="B3775" s="1" t="s">
        <v>33</v>
      </c>
      <c r="C3775">
        <v>90</v>
      </c>
      <c r="D3775" s="1" t="s">
        <v>22</v>
      </c>
      <c r="E3775" s="1">
        <v>0</v>
      </c>
      <c r="F3775" s="1" t="s">
        <v>23</v>
      </c>
      <c r="G3775">
        <v>0</v>
      </c>
      <c r="H3775" t="str">
        <f>IF(Append1[[#This Row],[number_vmail_messages]]&lt;=10, "Low",
IF(Append1[[#This Row],[number_vmail_messages]]&lt;=25, "Medium", "High"))</f>
        <v>Low</v>
      </c>
      <c r="I3775">
        <v>68.8</v>
      </c>
      <c r="J3775">
        <v>124</v>
      </c>
      <c r="K3775">
        <v>11.7</v>
      </c>
      <c r="L3775">
        <v>168.1</v>
      </c>
      <c r="M3775">
        <v>106</v>
      </c>
      <c r="N3775">
        <v>14.29</v>
      </c>
      <c r="O3775">
        <v>281.7</v>
      </c>
      <c r="P3775">
        <v>96</v>
      </c>
      <c r="Q3775">
        <v>12.68</v>
      </c>
      <c r="R3775">
        <v>9.8000000000000007</v>
      </c>
      <c r="S3775">
        <v>5</v>
      </c>
      <c r="T3775">
        <v>2.65</v>
      </c>
      <c r="U3775" t="str">
        <f>IF(Append1[[#This Row],[total_intl_charge]] &lt;= MEDIAN(Append1[total_intl_charge]), "Low", "High")</f>
        <v>Low</v>
      </c>
      <c r="V3775">
        <v>1</v>
      </c>
      <c r="W3775" t="s">
        <v>23</v>
      </c>
      <c r="X3775" s="1" t="s">
        <v>23</v>
      </c>
      <c r="Y3775">
        <f>IF(Append1[[#This Row],[churn]]="yes", 1,0)</f>
        <v>0</v>
      </c>
      <c r="Z3775" t="str">
        <f>IF(Append1[[#This Row],[total_eve_charge]]&lt;=15,"Low",
IF(Append1[[#This Row],[total_eve_charge]]&lt;=19,"Medium","High"))</f>
        <v>Low</v>
      </c>
      <c r="AA3775" s="1" t="str">
        <f>IF(Append1[[#This Row],[total_day_charge]]&gt;30,"Heavy User",
IF(Append1[[#This Row],[total_eve_charge]]&gt;20,"Evening User",
IF(Append1[[#This Row],[total_night_charge]]&gt;10,"Night User","Low User")))</f>
        <v>Night User</v>
      </c>
    </row>
    <row r="3776" spans="1:27" hidden="1" x14ac:dyDescent="0.3">
      <c r="A3776">
        <v>3025</v>
      </c>
      <c r="B3776" s="1" t="s">
        <v>60</v>
      </c>
      <c r="C3776">
        <v>94</v>
      </c>
      <c r="D3776" s="1" t="s">
        <v>22</v>
      </c>
      <c r="E3776" s="1">
        <v>0</v>
      </c>
      <c r="F3776" s="1" t="s">
        <v>23</v>
      </c>
      <c r="G3776">
        <v>0</v>
      </c>
      <c r="H3776" t="str">
        <f>IF(Append1[[#This Row],[number_vmail_messages]]&lt;=10, "Low",
IF(Append1[[#This Row],[number_vmail_messages]]&lt;=25, "Medium", "High"))</f>
        <v>Low</v>
      </c>
      <c r="I3776">
        <v>200.2</v>
      </c>
      <c r="J3776">
        <v>113</v>
      </c>
      <c r="K3776">
        <v>34.03</v>
      </c>
      <c r="L3776">
        <v>128.9</v>
      </c>
      <c r="M3776">
        <v>116</v>
      </c>
      <c r="N3776">
        <v>10.96</v>
      </c>
      <c r="O3776">
        <v>278.89999999999998</v>
      </c>
      <c r="P3776">
        <v>109</v>
      </c>
      <c r="Q3776">
        <v>12.55</v>
      </c>
      <c r="R3776">
        <v>10.4</v>
      </c>
      <c r="S3776">
        <v>5</v>
      </c>
      <c r="T3776">
        <v>2.81</v>
      </c>
      <c r="U3776" t="str">
        <f>IF(Append1[[#This Row],[total_intl_charge]] &lt;= MEDIAN(Append1[total_intl_charge]), "Low", "High")</f>
        <v>High</v>
      </c>
      <c r="V3776">
        <v>0</v>
      </c>
      <c r="W3776" t="s">
        <v>23</v>
      </c>
      <c r="X3776" s="1" t="s">
        <v>23</v>
      </c>
      <c r="Y3776">
        <f>IF(Append1[[#This Row],[churn]]="yes", 1,0)</f>
        <v>0</v>
      </c>
      <c r="Z3776" t="str">
        <f>IF(Append1[[#This Row],[total_eve_charge]]&lt;=15,"Low",
IF(Append1[[#This Row],[total_eve_charge]]&lt;=19,"Medium","High"))</f>
        <v>Low</v>
      </c>
      <c r="AA3776" s="1" t="str">
        <f>IF(Append1[[#This Row],[total_day_charge]]&gt;30,"Heavy User",
IF(Append1[[#This Row],[total_eve_charge]]&gt;20,"Evening User",
IF(Append1[[#This Row],[total_night_charge]]&gt;10,"Night User","Low User")))</f>
        <v>Heavy User</v>
      </c>
    </row>
    <row r="3777" spans="1:27" hidden="1" x14ac:dyDescent="0.3">
      <c r="A3777">
        <v>3026</v>
      </c>
      <c r="B3777" s="1" t="s">
        <v>30</v>
      </c>
      <c r="C3777">
        <v>68</v>
      </c>
      <c r="D3777" s="1" t="s">
        <v>22</v>
      </c>
      <c r="E3777" s="1">
        <v>0</v>
      </c>
      <c r="F3777" s="1" t="s">
        <v>23</v>
      </c>
      <c r="G3777">
        <v>0</v>
      </c>
      <c r="H3777" t="str">
        <f>IF(Append1[[#This Row],[number_vmail_messages]]&lt;=10, "Low",
IF(Append1[[#This Row],[number_vmail_messages]]&lt;=25, "Medium", "High"))</f>
        <v>Low</v>
      </c>
      <c r="I3777">
        <v>134.6</v>
      </c>
      <c r="J3777">
        <v>73</v>
      </c>
      <c r="K3777">
        <v>22.88</v>
      </c>
      <c r="L3777">
        <v>206.8</v>
      </c>
      <c r="M3777">
        <v>117</v>
      </c>
      <c r="N3777">
        <v>17.579999999999998</v>
      </c>
      <c r="O3777">
        <v>138.4</v>
      </c>
      <c r="P3777">
        <v>104</v>
      </c>
      <c r="Q3777">
        <v>6.23</v>
      </c>
      <c r="R3777">
        <v>9.4</v>
      </c>
      <c r="S3777">
        <v>2</v>
      </c>
      <c r="T3777">
        <v>2.54</v>
      </c>
      <c r="U3777" t="str">
        <f>IF(Append1[[#This Row],[total_intl_charge]] &lt;= MEDIAN(Append1[total_intl_charge]), "Low", "High")</f>
        <v>Low</v>
      </c>
      <c r="V3777">
        <v>2</v>
      </c>
      <c r="W3777" t="s">
        <v>23</v>
      </c>
      <c r="X3777" s="1" t="s">
        <v>23</v>
      </c>
      <c r="Y3777">
        <f>IF(Append1[[#This Row],[churn]]="yes", 1,0)</f>
        <v>0</v>
      </c>
      <c r="Z3777" t="str">
        <f>IF(Append1[[#This Row],[total_eve_charge]]&lt;=15,"Low",
IF(Append1[[#This Row],[total_eve_charge]]&lt;=19,"Medium","High"))</f>
        <v>Medium</v>
      </c>
      <c r="AA3777" s="1" t="str">
        <f>IF(Append1[[#This Row],[total_day_charge]]&gt;30,"Heavy User",
IF(Append1[[#This Row],[total_eve_charge]]&gt;20,"Evening User",
IF(Append1[[#This Row],[total_night_charge]]&gt;10,"Night User","Low User")))</f>
        <v>Low User</v>
      </c>
    </row>
    <row r="3778" spans="1:27" hidden="1" x14ac:dyDescent="0.3">
      <c r="A3778">
        <v>3027</v>
      </c>
      <c r="B3778" s="1" t="s">
        <v>47</v>
      </c>
      <c r="C3778">
        <v>171</v>
      </c>
      <c r="D3778" s="1" t="s">
        <v>22</v>
      </c>
      <c r="E3778" s="1">
        <v>0</v>
      </c>
      <c r="F3778" s="1" t="s">
        <v>23</v>
      </c>
      <c r="G3778">
        <v>0</v>
      </c>
      <c r="H3778" t="str">
        <f>IF(Append1[[#This Row],[number_vmail_messages]]&lt;=10, "Low",
IF(Append1[[#This Row],[number_vmail_messages]]&lt;=25, "Medium", "High"))</f>
        <v>Low</v>
      </c>
      <c r="I3778">
        <v>232.4</v>
      </c>
      <c r="J3778">
        <v>101</v>
      </c>
      <c r="K3778">
        <v>39.51</v>
      </c>
      <c r="L3778">
        <v>182</v>
      </c>
      <c r="M3778">
        <v>80</v>
      </c>
      <c r="N3778">
        <v>15.47</v>
      </c>
      <c r="O3778">
        <v>271.8</v>
      </c>
      <c r="P3778">
        <v>133</v>
      </c>
      <c r="Q3778">
        <v>12.23</v>
      </c>
      <c r="R3778">
        <v>9.5</v>
      </c>
      <c r="S3778">
        <v>3</v>
      </c>
      <c r="T3778">
        <v>2.57</v>
      </c>
      <c r="U3778" t="str">
        <f>IF(Append1[[#This Row],[total_intl_charge]] &lt;= MEDIAN(Append1[total_intl_charge]), "Low", "High")</f>
        <v>Low</v>
      </c>
      <c r="V3778">
        <v>0</v>
      </c>
      <c r="W3778" t="s">
        <v>23</v>
      </c>
      <c r="X3778" s="1" t="s">
        <v>23</v>
      </c>
      <c r="Y3778">
        <f>IF(Append1[[#This Row],[churn]]="yes", 1,0)</f>
        <v>0</v>
      </c>
      <c r="Z3778" t="str">
        <f>IF(Append1[[#This Row],[total_eve_charge]]&lt;=15,"Low",
IF(Append1[[#This Row],[total_eve_charge]]&lt;=19,"Medium","High"))</f>
        <v>Medium</v>
      </c>
      <c r="AA3778" s="1" t="str">
        <f>IF(Append1[[#This Row],[total_day_charge]]&gt;30,"Heavy User",
IF(Append1[[#This Row],[total_eve_charge]]&gt;20,"Evening User",
IF(Append1[[#This Row],[total_night_charge]]&gt;10,"Night User","Low User")))</f>
        <v>Heavy User</v>
      </c>
    </row>
    <row r="3779" spans="1:27" hidden="1" x14ac:dyDescent="0.3">
      <c r="A3779">
        <v>3028</v>
      </c>
      <c r="B3779" s="1" t="s">
        <v>38</v>
      </c>
      <c r="C3779">
        <v>122</v>
      </c>
      <c r="D3779" s="1" t="s">
        <v>22</v>
      </c>
      <c r="E3779" s="1">
        <v>0</v>
      </c>
      <c r="F3779" s="1" t="s">
        <v>23</v>
      </c>
      <c r="G3779">
        <v>0</v>
      </c>
      <c r="H3779" t="str">
        <f>IF(Append1[[#This Row],[number_vmail_messages]]&lt;=10, "Low",
IF(Append1[[#This Row],[number_vmail_messages]]&lt;=25, "Medium", "High"))</f>
        <v>Low</v>
      </c>
      <c r="I3779">
        <v>126</v>
      </c>
      <c r="J3779">
        <v>89</v>
      </c>
      <c r="K3779">
        <v>21.42</v>
      </c>
      <c r="L3779">
        <v>147</v>
      </c>
      <c r="M3779">
        <v>95</v>
      </c>
      <c r="N3779">
        <v>12.5</v>
      </c>
      <c r="O3779">
        <v>280.2</v>
      </c>
      <c r="P3779">
        <v>97</v>
      </c>
      <c r="Q3779">
        <v>12.61</v>
      </c>
      <c r="R3779">
        <v>5.6</v>
      </c>
      <c r="S3779">
        <v>4</v>
      </c>
      <c r="T3779">
        <v>1.51</v>
      </c>
      <c r="U3779" t="str">
        <f>IF(Append1[[#This Row],[total_intl_charge]] &lt;= MEDIAN(Append1[total_intl_charge]), "Low", "High")</f>
        <v>Low</v>
      </c>
      <c r="V3779">
        <v>0</v>
      </c>
      <c r="W3779" t="s">
        <v>23</v>
      </c>
      <c r="X3779" s="1" t="s">
        <v>23</v>
      </c>
      <c r="Y3779">
        <f>IF(Append1[[#This Row],[churn]]="yes", 1,0)</f>
        <v>0</v>
      </c>
      <c r="Z3779" t="str">
        <f>IF(Append1[[#This Row],[total_eve_charge]]&lt;=15,"Low",
IF(Append1[[#This Row],[total_eve_charge]]&lt;=19,"Medium","High"))</f>
        <v>Low</v>
      </c>
      <c r="AA3779" s="1" t="str">
        <f>IF(Append1[[#This Row],[total_day_charge]]&gt;30,"Heavy User",
IF(Append1[[#This Row],[total_eve_charge]]&gt;20,"Evening User",
IF(Append1[[#This Row],[total_night_charge]]&gt;10,"Night User","Low User")))</f>
        <v>Night User</v>
      </c>
    </row>
    <row r="3780" spans="1:27" hidden="1" x14ac:dyDescent="0.3">
      <c r="A3780">
        <v>3029</v>
      </c>
      <c r="B3780" s="1" t="s">
        <v>74</v>
      </c>
      <c r="C3780">
        <v>94</v>
      </c>
      <c r="D3780" s="1" t="s">
        <v>26</v>
      </c>
      <c r="E3780" s="1">
        <v>0</v>
      </c>
      <c r="F3780" s="1" t="s">
        <v>23</v>
      </c>
      <c r="G3780">
        <v>0</v>
      </c>
      <c r="H3780" t="str">
        <f>IF(Append1[[#This Row],[number_vmail_messages]]&lt;=10, "Low",
IF(Append1[[#This Row],[number_vmail_messages]]&lt;=25, "Medium", "High"))</f>
        <v>Low</v>
      </c>
      <c r="I3780">
        <v>175.9</v>
      </c>
      <c r="J3780">
        <v>121</v>
      </c>
      <c r="K3780">
        <v>29.9</v>
      </c>
      <c r="L3780">
        <v>222.1</v>
      </c>
      <c r="M3780">
        <v>94</v>
      </c>
      <c r="N3780">
        <v>18.88</v>
      </c>
      <c r="O3780">
        <v>191.8</v>
      </c>
      <c r="P3780">
        <v>123</v>
      </c>
      <c r="Q3780">
        <v>8.6300000000000008</v>
      </c>
      <c r="R3780">
        <v>10.9</v>
      </c>
      <c r="S3780">
        <v>5</v>
      </c>
      <c r="T3780">
        <v>2.94</v>
      </c>
      <c r="U3780" t="str">
        <f>IF(Append1[[#This Row],[total_intl_charge]] &lt;= MEDIAN(Append1[total_intl_charge]), "Low", "High")</f>
        <v>High</v>
      </c>
      <c r="V3780">
        <v>1</v>
      </c>
      <c r="W3780" t="s">
        <v>23</v>
      </c>
      <c r="X3780" s="1" t="s">
        <v>23</v>
      </c>
      <c r="Y3780">
        <f>IF(Append1[[#This Row],[churn]]="yes", 1,0)</f>
        <v>0</v>
      </c>
      <c r="Z3780" t="str">
        <f>IF(Append1[[#This Row],[total_eve_charge]]&lt;=15,"Low",
IF(Append1[[#This Row],[total_eve_charge]]&lt;=19,"Medium","High"))</f>
        <v>Medium</v>
      </c>
      <c r="AA3780" s="1" t="str">
        <f>IF(Append1[[#This Row],[total_day_charge]]&gt;30,"Heavy User",
IF(Append1[[#This Row],[total_eve_charge]]&gt;20,"Evening User",
IF(Append1[[#This Row],[total_night_charge]]&gt;10,"Night User","Low User")))</f>
        <v>Low User</v>
      </c>
    </row>
    <row r="3781" spans="1:27" hidden="1" x14ac:dyDescent="0.3">
      <c r="A3781">
        <v>3030</v>
      </c>
      <c r="B3781" s="1" t="s">
        <v>48</v>
      </c>
      <c r="C3781">
        <v>25</v>
      </c>
      <c r="D3781" s="1" t="s">
        <v>22</v>
      </c>
      <c r="E3781" s="1">
        <v>1</v>
      </c>
      <c r="F3781" s="1" t="s">
        <v>23</v>
      </c>
      <c r="G3781">
        <v>0</v>
      </c>
      <c r="H3781" t="str">
        <f>IF(Append1[[#This Row],[number_vmail_messages]]&lt;=10, "Low",
IF(Append1[[#This Row],[number_vmail_messages]]&lt;=25, "Medium", "High"))</f>
        <v>Low</v>
      </c>
      <c r="I3781">
        <v>161.69999999999999</v>
      </c>
      <c r="J3781">
        <v>99</v>
      </c>
      <c r="K3781">
        <v>27.49</v>
      </c>
      <c r="L3781">
        <v>216.1</v>
      </c>
      <c r="M3781">
        <v>89</v>
      </c>
      <c r="N3781">
        <v>18.37</v>
      </c>
      <c r="O3781">
        <v>176.7</v>
      </c>
      <c r="P3781">
        <v>115</v>
      </c>
      <c r="Q3781">
        <v>7.95</v>
      </c>
      <c r="R3781">
        <v>12.4</v>
      </c>
      <c r="S3781">
        <v>6</v>
      </c>
      <c r="T3781">
        <v>3.35</v>
      </c>
      <c r="U3781" t="str">
        <f>IF(Append1[[#This Row],[total_intl_charge]] &lt;= MEDIAN(Append1[total_intl_charge]), "Low", "High")</f>
        <v>High</v>
      </c>
      <c r="V3781">
        <v>1</v>
      </c>
      <c r="W3781" t="s">
        <v>23</v>
      </c>
      <c r="X3781" s="1" t="s">
        <v>24</v>
      </c>
      <c r="Y3781">
        <f>IF(Append1[[#This Row],[churn]]="yes", 1,0)</f>
        <v>0</v>
      </c>
      <c r="Z3781" t="str">
        <f>IF(Append1[[#This Row],[total_eve_charge]]&lt;=15,"Low",
IF(Append1[[#This Row],[total_eve_charge]]&lt;=19,"Medium","High"))</f>
        <v>Medium</v>
      </c>
      <c r="AA3781" s="1" t="str">
        <f>IF(Append1[[#This Row],[total_day_charge]]&gt;30,"Heavy User",
IF(Append1[[#This Row],[total_eve_charge]]&gt;20,"Evening User",
IF(Append1[[#This Row],[total_night_charge]]&gt;10,"Night User","Low User")))</f>
        <v>Low User</v>
      </c>
    </row>
    <row r="3782" spans="1:27" hidden="1" x14ac:dyDescent="0.3">
      <c r="A3782">
        <v>3031</v>
      </c>
      <c r="B3782" s="1" t="s">
        <v>59</v>
      </c>
      <c r="C3782">
        <v>120</v>
      </c>
      <c r="D3782" s="1" t="s">
        <v>22</v>
      </c>
      <c r="E3782" s="1">
        <v>0</v>
      </c>
      <c r="F3782" s="1" t="s">
        <v>23</v>
      </c>
      <c r="G3782">
        <v>0</v>
      </c>
      <c r="H3782" t="str">
        <f>IF(Append1[[#This Row],[number_vmail_messages]]&lt;=10, "Low",
IF(Append1[[#This Row],[number_vmail_messages]]&lt;=25, "Medium", "High"))</f>
        <v>Low</v>
      </c>
      <c r="I3782">
        <v>112.6</v>
      </c>
      <c r="J3782">
        <v>80</v>
      </c>
      <c r="K3782">
        <v>19.14</v>
      </c>
      <c r="L3782">
        <v>124.4</v>
      </c>
      <c r="M3782">
        <v>86</v>
      </c>
      <c r="N3782">
        <v>10.57</v>
      </c>
      <c r="O3782">
        <v>234.9</v>
      </c>
      <c r="P3782">
        <v>88</v>
      </c>
      <c r="Q3782">
        <v>10.57</v>
      </c>
      <c r="R3782">
        <v>8.1</v>
      </c>
      <c r="S3782">
        <v>3</v>
      </c>
      <c r="T3782">
        <v>2.19</v>
      </c>
      <c r="U3782" t="str">
        <f>IF(Append1[[#This Row],[total_intl_charge]] &lt;= MEDIAN(Append1[total_intl_charge]), "Low", "High")</f>
        <v>Low</v>
      </c>
      <c r="V3782">
        <v>6</v>
      </c>
      <c r="W3782" t="s">
        <v>24</v>
      </c>
      <c r="X3782" s="1" t="s">
        <v>23</v>
      </c>
      <c r="Y3782">
        <f>IF(Append1[[#This Row],[churn]]="yes", 1,0)</f>
        <v>1</v>
      </c>
      <c r="Z3782" t="str">
        <f>IF(Append1[[#This Row],[total_eve_charge]]&lt;=15,"Low",
IF(Append1[[#This Row],[total_eve_charge]]&lt;=19,"Medium","High"))</f>
        <v>Low</v>
      </c>
      <c r="AA3782" s="1" t="str">
        <f>IF(Append1[[#This Row],[total_day_charge]]&gt;30,"Heavy User",
IF(Append1[[#This Row],[total_eve_charge]]&gt;20,"Evening User",
IF(Append1[[#This Row],[total_night_charge]]&gt;10,"Night User","Low User")))</f>
        <v>Night User</v>
      </c>
    </row>
    <row r="3783" spans="1:27" x14ac:dyDescent="0.3">
      <c r="A3783">
        <v>3032</v>
      </c>
      <c r="B3783" s="1" t="s">
        <v>67</v>
      </c>
      <c r="C3783">
        <v>107</v>
      </c>
      <c r="D3783" s="1" t="s">
        <v>22</v>
      </c>
      <c r="E3783" s="1">
        <v>0</v>
      </c>
      <c r="F3783" s="1" t="s">
        <v>24</v>
      </c>
      <c r="G3783">
        <v>26</v>
      </c>
      <c r="H3783" t="str">
        <f>IF(Append1[[#This Row],[number_vmail_messages]]&lt;=10, "Low",
IF(Append1[[#This Row],[number_vmail_messages]]&lt;=25, "Medium", "High"))</f>
        <v>High</v>
      </c>
      <c r="I3783">
        <v>234</v>
      </c>
      <c r="J3783">
        <v>116</v>
      </c>
      <c r="K3783">
        <v>39.78</v>
      </c>
      <c r="L3783">
        <v>223.9</v>
      </c>
      <c r="M3783">
        <v>103</v>
      </c>
      <c r="N3783">
        <v>19.03</v>
      </c>
      <c r="O3783">
        <v>246.5</v>
      </c>
      <c r="P3783">
        <v>105</v>
      </c>
      <c r="Q3783">
        <v>11.09</v>
      </c>
      <c r="R3783">
        <v>13.8</v>
      </c>
      <c r="S3783">
        <v>1</v>
      </c>
      <c r="T3783">
        <v>3.73</v>
      </c>
      <c r="U3783" t="str">
        <f>IF(Append1[[#This Row],[total_intl_charge]] &lt;= MEDIAN(Append1[total_intl_charge]), "Low", "High")</f>
        <v>High</v>
      </c>
      <c r="V3783">
        <v>1</v>
      </c>
      <c r="W3783" t="s">
        <v>23</v>
      </c>
      <c r="X3783" s="1" t="s">
        <v>23</v>
      </c>
      <c r="Y3783">
        <f>IF(Append1[[#This Row],[churn]]="yes", 1,0)</f>
        <v>0</v>
      </c>
      <c r="Z3783" t="str">
        <f>IF(Append1[[#This Row],[total_eve_charge]]&lt;=15,"Low",
IF(Append1[[#This Row],[total_eve_charge]]&lt;=19,"Medium","High"))</f>
        <v>High</v>
      </c>
      <c r="AA3783" s="1" t="str">
        <f>IF(Append1[[#This Row],[total_day_charge]]&gt;30,"Heavy User",
IF(Append1[[#This Row],[total_eve_charge]]&gt;20,"Evening User",
IF(Append1[[#This Row],[total_night_charge]]&gt;10,"Night User","Low User")))</f>
        <v>Heavy User</v>
      </c>
    </row>
    <row r="3784" spans="1:27" hidden="1" x14ac:dyDescent="0.3">
      <c r="A3784">
        <v>3033</v>
      </c>
      <c r="B3784" s="1" t="s">
        <v>71</v>
      </c>
      <c r="C3784">
        <v>78</v>
      </c>
      <c r="D3784" s="1" t="s">
        <v>32</v>
      </c>
      <c r="E3784" s="1">
        <v>0</v>
      </c>
      <c r="F3784" s="1" t="s">
        <v>23</v>
      </c>
      <c r="G3784">
        <v>0</v>
      </c>
      <c r="H3784" t="str">
        <f>IF(Append1[[#This Row],[number_vmail_messages]]&lt;=10, "Low",
IF(Append1[[#This Row],[number_vmail_messages]]&lt;=25, "Medium", "High"))</f>
        <v>Low</v>
      </c>
      <c r="I3784">
        <v>226.3</v>
      </c>
      <c r="J3784">
        <v>88</v>
      </c>
      <c r="K3784">
        <v>38.47</v>
      </c>
      <c r="L3784">
        <v>306.2</v>
      </c>
      <c r="M3784">
        <v>81</v>
      </c>
      <c r="N3784">
        <v>26.03</v>
      </c>
      <c r="O3784">
        <v>200.9</v>
      </c>
      <c r="P3784">
        <v>120</v>
      </c>
      <c r="Q3784">
        <v>9.0399999999999991</v>
      </c>
      <c r="R3784">
        <v>7.8</v>
      </c>
      <c r="S3784">
        <v>11</v>
      </c>
      <c r="T3784">
        <v>2.11</v>
      </c>
      <c r="U3784" t="str">
        <f>IF(Append1[[#This Row],[total_intl_charge]] &lt;= MEDIAN(Append1[total_intl_charge]), "Low", "High")</f>
        <v>Low</v>
      </c>
      <c r="V3784">
        <v>1</v>
      </c>
      <c r="W3784" t="s">
        <v>24</v>
      </c>
      <c r="X3784" s="1" t="s">
        <v>23</v>
      </c>
      <c r="Y3784">
        <f>IF(Append1[[#This Row],[churn]]="yes", 1,0)</f>
        <v>1</v>
      </c>
      <c r="Z3784" t="str">
        <f>IF(Append1[[#This Row],[total_eve_charge]]&lt;=15,"Low",
IF(Append1[[#This Row],[total_eve_charge]]&lt;=19,"Medium","High"))</f>
        <v>High</v>
      </c>
      <c r="AA3784" s="1" t="str">
        <f>IF(Append1[[#This Row],[total_day_charge]]&gt;30,"Heavy User",
IF(Append1[[#This Row],[total_eve_charge]]&gt;20,"Evening User",
IF(Append1[[#This Row],[total_night_charge]]&gt;10,"Night User","Low User")))</f>
        <v>Heavy User</v>
      </c>
    </row>
    <row r="3785" spans="1:27" hidden="1" x14ac:dyDescent="0.3">
      <c r="A3785">
        <v>3034</v>
      </c>
      <c r="B3785" s="1" t="s">
        <v>48</v>
      </c>
      <c r="C3785">
        <v>93</v>
      </c>
      <c r="D3785" s="1" t="s">
        <v>22</v>
      </c>
      <c r="E3785" s="1">
        <v>0</v>
      </c>
      <c r="F3785" s="1" t="s">
        <v>23</v>
      </c>
      <c r="G3785">
        <v>0</v>
      </c>
      <c r="H3785" t="str">
        <f>IF(Append1[[#This Row],[number_vmail_messages]]&lt;=10, "Low",
IF(Append1[[#This Row],[number_vmail_messages]]&lt;=25, "Medium", "High"))</f>
        <v>Low</v>
      </c>
      <c r="I3785">
        <v>174.1</v>
      </c>
      <c r="J3785">
        <v>127</v>
      </c>
      <c r="K3785">
        <v>29.6</v>
      </c>
      <c r="L3785">
        <v>176.8</v>
      </c>
      <c r="M3785">
        <v>73</v>
      </c>
      <c r="N3785">
        <v>15.03</v>
      </c>
      <c r="O3785">
        <v>240</v>
      </c>
      <c r="P3785">
        <v>111</v>
      </c>
      <c r="Q3785">
        <v>10.8</v>
      </c>
      <c r="R3785">
        <v>10.7</v>
      </c>
      <c r="S3785">
        <v>3</v>
      </c>
      <c r="T3785">
        <v>2.89</v>
      </c>
      <c r="U3785" t="str">
        <f>IF(Append1[[#This Row],[total_intl_charge]] &lt;= MEDIAN(Append1[total_intl_charge]), "Low", "High")</f>
        <v>High</v>
      </c>
      <c r="V3785">
        <v>0</v>
      </c>
      <c r="W3785" t="s">
        <v>23</v>
      </c>
      <c r="X3785" s="1" t="s">
        <v>23</v>
      </c>
      <c r="Y3785">
        <f>IF(Append1[[#This Row],[churn]]="yes", 1,0)</f>
        <v>0</v>
      </c>
      <c r="Z3785" t="str">
        <f>IF(Append1[[#This Row],[total_eve_charge]]&lt;=15,"Low",
IF(Append1[[#This Row],[total_eve_charge]]&lt;=19,"Medium","High"))</f>
        <v>Medium</v>
      </c>
      <c r="AA3785" s="1" t="str">
        <f>IF(Append1[[#This Row],[total_day_charge]]&gt;30,"Heavy User",
IF(Append1[[#This Row],[total_eve_charge]]&gt;20,"Evening User",
IF(Append1[[#This Row],[total_night_charge]]&gt;10,"Night User","Low User")))</f>
        <v>Night User</v>
      </c>
    </row>
    <row r="3786" spans="1:27" hidden="1" x14ac:dyDescent="0.3">
      <c r="A3786">
        <v>3035</v>
      </c>
      <c r="B3786" s="1" t="s">
        <v>60</v>
      </c>
      <c r="C3786">
        <v>80</v>
      </c>
      <c r="D3786" s="1" t="s">
        <v>22</v>
      </c>
      <c r="E3786" s="1">
        <v>0</v>
      </c>
      <c r="F3786" s="1" t="s">
        <v>23</v>
      </c>
      <c r="G3786">
        <v>0</v>
      </c>
      <c r="H3786" t="str">
        <f>IF(Append1[[#This Row],[number_vmail_messages]]&lt;=10, "Low",
IF(Append1[[#This Row],[number_vmail_messages]]&lt;=25, "Medium", "High"))</f>
        <v>Low</v>
      </c>
      <c r="I3786">
        <v>195.6</v>
      </c>
      <c r="J3786">
        <v>111</v>
      </c>
      <c r="K3786">
        <v>33.25</v>
      </c>
      <c r="L3786">
        <v>221.5</v>
      </c>
      <c r="M3786">
        <v>122</v>
      </c>
      <c r="N3786">
        <v>18.829999999999998</v>
      </c>
      <c r="O3786">
        <v>182</v>
      </c>
      <c r="P3786">
        <v>89</v>
      </c>
      <c r="Q3786">
        <v>8.19</v>
      </c>
      <c r="R3786">
        <v>10.8</v>
      </c>
      <c r="S3786">
        <v>1</v>
      </c>
      <c r="T3786">
        <v>2.92</v>
      </c>
      <c r="U3786" t="str">
        <f>IF(Append1[[#This Row],[total_intl_charge]] &lt;= MEDIAN(Append1[total_intl_charge]), "Low", "High")</f>
        <v>High</v>
      </c>
      <c r="V3786">
        <v>1</v>
      </c>
      <c r="W3786" t="s">
        <v>23</v>
      </c>
      <c r="X3786" s="1" t="s">
        <v>23</v>
      </c>
      <c r="Y3786">
        <f>IF(Append1[[#This Row],[churn]]="yes", 1,0)</f>
        <v>0</v>
      </c>
      <c r="Z3786" t="str">
        <f>IF(Append1[[#This Row],[total_eve_charge]]&lt;=15,"Low",
IF(Append1[[#This Row],[total_eve_charge]]&lt;=19,"Medium","High"))</f>
        <v>Medium</v>
      </c>
      <c r="AA3786" s="1" t="str">
        <f>IF(Append1[[#This Row],[total_day_charge]]&gt;30,"Heavy User",
IF(Append1[[#This Row],[total_eve_charge]]&gt;20,"Evening User",
IF(Append1[[#This Row],[total_night_charge]]&gt;10,"Night User","Low User")))</f>
        <v>Heavy User</v>
      </c>
    </row>
    <row r="3787" spans="1:27" hidden="1" x14ac:dyDescent="0.3">
      <c r="A3787">
        <v>3036</v>
      </c>
      <c r="B3787" s="1" t="s">
        <v>52</v>
      </c>
      <c r="C3787">
        <v>127</v>
      </c>
      <c r="D3787" s="1" t="s">
        <v>22</v>
      </c>
      <c r="E3787" s="1">
        <v>0</v>
      </c>
      <c r="F3787" s="1" t="s">
        <v>23</v>
      </c>
      <c r="G3787">
        <v>0</v>
      </c>
      <c r="H3787" t="str">
        <f>IF(Append1[[#This Row],[number_vmail_messages]]&lt;=10, "Low",
IF(Append1[[#This Row],[number_vmail_messages]]&lt;=25, "Medium", "High"))</f>
        <v>Low</v>
      </c>
      <c r="I3787">
        <v>200.8</v>
      </c>
      <c r="J3787">
        <v>104</v>
      </c>
      <c r="K3787">
        <v>34.14</v>
      </c>
      <c r="L3787">
        <v>181.4</v>
      </c>
      <c r="M3787">
        <v>73</v>
      </c>
      <c r="N3787">
        <v>15.42</v>
      </c>
      <c r="O3787">
        <v>89.7</v>
      </c>
      <c r="P3787">
        <v>49</v>
      </c>
      <c r="Q3787">
        <v>4.04</v>
      </c>
      <c r="R3787">
        <v>9.6999999999999993</v>
      </c>
      <c r="S3787">
        <v>5</v>
      </c>
      <c r="T3787">
        <v>2.62</v>
      </c>
      <c r="U3787" t="str">
        <f>IF(Append1[[#This Row],[total_intl_charge]] &lt;= MEDIAN(Append1[total_intl_charge]), "Low", "High")</f>
        <v>Low</v>
      </c>
      <c r="V3787">
        <v>0</v>
      </c>
      <c r="W3787" t="s">
        <v>23</v>
      </c>
      <c r="X3787" s="1" t="s">
        <v>23</v>
      </c>
      <c r="Y3787">
        <f>IF(Append1[[#This Row],[churn]]="yes", 1,0)</f>
        <v>0</v>
      </c>
      <c r="Z3787" t="str">
        <f>IF(Append1[[#This Row],[total_eve_charge]]&lt;=15,"Low",
IF(Append1[[#This Row],[total_eve_charge]]&lt;=19,"Medium","High"))</f>
        <v>Medium</v>
      </c>
      <c r="AA3787" s="1" t="str">
        <f>IF(Append1[[#This Row],[total_day_charge]]&gt;30,"Heavy User",
IF(Append1[[#This Row],[total_eve_charge]]&gt;20,"Evening User",
IF(Append1[[#This Row],[total_night_charge]]&gt;10,"Night User","Low User")))</f>
        <v>Heavy User</v>
      </c>
    </row>
    <row r="3788" spans="1:27" hidden="1" x14ac:dyDescent="0.3">
      <c r="A3788">
        <v>3037</v>
      </c>
      <c r="B3788" s="1" t="s">
        <v>51</v>
      </c>
      <c r="C3788">
        <v>44</v>
      </c>
      <c r="D3788" s="1" t="s">
        <v>22</v>
      </c>
      <c r="E3788" s="1">
        <v>0</v>
      </c>
      <c r="F3788" s="1" t="s">
        <v>23</v>
      </c>
      <c r="G3788">
        <v>0</v>
      </c>
      <c r="H3788" t="str">
        <f>IF(Append1[[#This Row],[number_vmail_messages]]&lt;=10, "Low",
IF(Append1[[#This Row],[number_vmail_messages]]&lt;=25, "Medium", "High"))</f>
        <v>Low</v>
      </c>
      <c r="I3788">
        <v>225.6</v>
      </c>
      <c r="J3788">
        <v>118</v>
      </c>
      <c r="K3788">
        <v>38.35</v>
      </c>
      <c r="L3788">
        <v>135.4</v>
      </c>
      <c r="M3788">
        <v>122</v>
      </c>
      <c r="N3788">
        <v>11.51</v>
      </c>
      <c r="O3788">
        <v>190.1</v>
      </c>
      <c r="P3788">
        <v>96</v>
      </c>
      <c r="Q3788">
        <v>8.5500000000000007</v>
      </c>
      <c r="R3788">
        <v>12.1</v>
      </c>
      <c r="S3788">
        <v>5</v>
      </c>
      <c r="T3788">
        <v>3.27</v>
      </c>
      <c r="U3788" t="str">
        <f>IF(Append1[[#This Row],[total_intl_charge]] &lt;= MEDIAN(Append1[total_intl_charge]), "Low", "High")</f>
        <v>High</v>
      </c>
      <c r="V3788">
        <v>1</v>
      </c>
      <c r="W3788" t="s">
        <v>23</v>
      </c>
      <c r="X3788" s="1" t="s">
        <v>23</v>
      </c>
      <c r="Y3788">
        <f>IF(Append1[[#This Row],[churn]]="yes", 1,0)</f>
        <v>0</v>
      </c>
      <c r="Z3788" t="str">
        <f>IF(Append1[[#This Row],[total_eve_charge]]&lt;=15,"Low",
IF(Append1[[#This Row],[total_eve_charge]]&lt;=19,"Medium","High"))</f>
        <v>Low</v>
      </c>
      <c r="AA3788" s="1" t="str">
        <f>IF(Append1[[#This Row],[total_day_charge]]&gt;30,"Heavy User",
IF(Append1[[#This Row],[total_eve_charge]]&gt;20,"Evening User",
IF(Append1[[#This Row],[total_night_charge]]&gt;10,"Night User","Low User")))</f>
        <v>Heavy User</v>
      </c>
    </row>
    <row r="3789" spans="1:27" x14ac:dyDescent="0.3">
      <c r="A3789">
        <v>3038</v>
      </c>
      <c r="B3789" s="1" t="s">
        <v>39</v>
      </c>
      <c r="C3789">
        <v>69</v>
      </c>
      <c r="D3789" s="1" t="s">
        <v>32</v>
      </c>
      <c r="E3789" s="1">
        <v>0</v>
      </c>
      <c r="F3789" s="1" t="s">
        <v>24</v>
      </c>
      <c r="G3789">
        <v>38</v>
      </c>
      <c r="H3789" t="str">
        <f>IF(Append1[[#This Row],[number_vmail_messages]]&lt;=10, "Low",
IF(Append1[[#This Row],[number_vmail_messages]]&lt;=25, "Medium", "High"))</f>
        <v>High</v>
      </c>
      <c r="I3789">
        <v>272.89999999999998</v>
      </c>
      <c r="J3789">
        <v>122</v>
      </c>
      <c r="K3789">
        <v>46.39</v>
      </c>
      <c r="L3789">
        <v>188.4</v>
      </c>
      <c r="M3789">
        <v>97</v>
      </c>
      <c r="N3789">
        <v>16.010000000000002</v>
      </c>
      <c r="O3789">
        <v>132.4</v>
      </c>
      <c r="P3789">
        <v>87</v>
      </c>
      <c r="Q3789">
        <v>5.96</v>
      </c>
      <c r="R3789">
        <v>10.5</v>
      </c>
      <c r="S3789">
        <v>3</v>
      </c>
      <c r="T3789">
        <v>2.84</v>
      </c>
      <c r="U3789" t="str">
        <f>IF(Append1[[#This Row],[total_intl_charge]] &lt;= MEDIAN(Append1[total_intl_charge]), "Low", "High")</f>
        <v>High</v>
      </c>
      <c r="V3789">
        <v>2</v>
      </c>
      <c r="W3789" t="s">
        <v>23</v>
      </c>
      <c r="X3789" s="1" t="s">
        <v>23</v>
      </c>
      <c r="Y3789">
        <f>IF(Append1[[#This Row],[churn]]="yes", 1,0)</f>
        <v>0</v>
      </c>
      <c r="Z3789" t="str">
        <f>IF(Append1[[#This Row],[total_eve_charge]]&lt;=15,"Low",
IF(Append1[[#This Row],[total_eve_charge]]&lt;=19,"Medium","High"))</f>
        <v>Medium</v>
      </c>
      <c r="AA3789" s="1" t="str">
        <f>IF(Append1[[#This Row],[total_day_charge]]&gt;30,"Heavy User",
IF(Append1[[#This Row],[total_eve_charge]]&gt;20,"Evening User",
IF(Append1[[#This Row],[total_night_charge]]&gt;10,"Night User","Low User")))</f>
        <v>Heavy User</v>
      </c>
    </row>
    <row r="3790" spans="1:27" hidden="1" x14ac:dyDescent="0.3">
      <c r="A3790">
        <v>3039</v>
      </c>
      <c r="B3790" s="1" t="s">
        <v>35</v>
      </c>
      <c r="C3790">
        <v>69</v>
      </c>
      <c r="D3790" s="1" t="s">
        <v>26</v>
      </c>
      <c r="E3790" s="1">
        <v>1</v>
      </c>
      <c r="F3790" s="1" t="s">
        <v>23</v>
      </c>
      <c r="G3790">
        <v>0</v>
      </c>
      <c r="H3790" t="str">
        <f>IF(Append1[[#This Row],[number_vmail_messages]]&lt;=10, "Low",
IF(Append1[[#This Row],[number_vmail_messages]]&lt;=25, "Medium", "High"))</f>
        <v>Low</v>
      </c>
      <c r="I3790">
        <v>199.7</v>
      </c>
      <c r="J3790">
        <v>121</v>
      </c>
      <c r="K3790">
        <v>33.950000000000003</v>
      </c>
      <c r="L3790">
        <v>189.4</v>
      </c>
      <c r="M3790">
        <v>92</v>
      </c>
      <c r="N3790">
        <v>16.100000000000001</v>
      </c>
      <c r="O3790">
        <v>264</v>
      </c>
      <c r="P3790">
        <v>120</v>
      </c>
      <c r="Q3790">
        <v>11.88</v>
      </c>
      <c r="R3790">
        <v>11.1</v>
      </c>
      <c r="S3790">
        <v>4</v>
      </c>
      <c r="T3790">
        <v>3</v>
      </c>
      <c r="U3790" t="str">
        <f>IF(Append1[[#This Row],[total_intl_charge]] &lt;= MEDIAN(Append1[total_intl_charge]), "Low", "High")</f>
        <v>High</v>
      </c>
      <c r="V3790">
        <v>6</v>
      </c>
      <c r="W3790" t="s">
        <v>24</v>
      </c>
      <c r="X3790" s="1" t="s">
        <v>24</v>
      </c>
      <c r="Y3790">
        <f>IF(Append1[[#This Row],[churn]]="yes", 1,0)</f>
        <v>1</v>
      </c>
      <c r="Z3790" t="str">
        <f>IF(Append1[[#This Row],[total_eve_charge]]&lt;=15,"Low",
IF(Append1[[#This Row],[total_eve_charge]]&lt;=19,"Medium","High"))</f>
        <v>Medium</v>
      </c>
      <c r="AA3790" s="1" t="str">
        <f>IF(Append1[[#This Row],[total_day_charge]]&gt;30,"Heavy User",
IF(Append1[[#This Row],[total_eve_charge]]&gt;20,"Evening User",
IF(Append1[[#This Row],[total_night_charge]]&gt;10,"Night User","Low User")))</f>
        <v>Heavy User</v>
      </c>
    </row>
    <row r="3791" spans="1:27" x14ac:dyDescent="0.3">
      <c r="A3791">
        <v>3040</v>
      </c>
      <c r="B3791" s="1" t="s">
        <v>51</v>
      </c>
      <c r="C3791">
        <v>64</v>
      </c>
      <c r="D3791" s="1" t="s">
        <v>22</v>
      </c>
      <c r="E3791" s="1">
        <v>0</v>
      </c>
      <c r="F3791" s="1" t="s">
        <v>24</v>
      </c>
      <c r="G3791">
        <v>31</v>
      </c>
      <c r="H3791" t="str">
        <f>IF(Append1[[#This Row],[number_vmail_messages]]&lt;=10, "Low",
IF(Append1[[#This Row],[number_vmail_messages]]&lt;=25, "Medium", "High"))</f>
        <v>High</v>
      </c>
      <c r="I3791">
        <v>281.89999999999998</v>
      </c>
      <c r="J3791">
        <v>121</v>
      </c>
      <c r="K3791">
        <v>47.92</v>
      </c>
      <c r="L3791">
        <v>240.6</v>
      </c>
      <c r="M3791">
        <v>104</v>
      </c>
      <c r="N3791">
        <v>20.45</v>
      </c>
      <c r="O3791">
        <v>212.2</v>
      </c>
      <c r="P3791">
        <v>120</v>
      </c>
      <c r="Q3791">
        <v>9.5500000000000007</v>
      </c>
      <c r="R3791">
        <v>7</v>
      </c>
      <c r="S3791">
        <v>5</v>
      </c>
      <c r="T3791">
        <v>1.89</v>
      </c>
      <c r="U3791" t="str">
        <f>IF(Append1[[#This Row],[total_intl_charge]] &lt;= MEDIAN(Append1[total_intl_charge]), "Low", "High")</f>
        <v>Low</v>
      </c>
      <c r="V3791">
        <v>3</v>
      </c>
      <c r="W3791" t="s">
        <v>23</v>
      </c>
      <c r="X3791" s="1" t="s">
        <v>23</v>
      </c>
      <c r="Y3791">
        <f>IF(Append1[[#This Row],[churn]]="yes", 1,0)</f>
        <v>0</v>
      </c>
      <c r="Z3791" t="str">
        <f>IF(Append1[[#This Row],[total_eve_charge]]&lt;=15,"Low",
IF(Append1[[#This Row],[total_eve_charge]]&lt;=19,"Medium","High"))</f>
        <v>High</v>
      </c>
      <c r="AA3791" s="1" t="str">
        <f>IF(Append1[[#This Row],[total_day_charge]]&gt;30,"Heavy User",
IF(Append1[[#This Row],[total_eve_charge]]&gt;20,"Evening User",
IF(Append1[[#This Row],[total_night_charge]]&gt;10,"Night User","Low User")))</f>
        <v>Heavy User</v>
      </c>
    </row>
    <row r="3792" spans="1:27" hidden="1" x14ac:dyDescent="0.3">
      <c r="A3792">
        <v>3041</v>
      </c>
      <c r="B3792" s="1" t="s">
        <v>53</v>
      </c>
      <c r="C3792">
        <v>167</v>
      </c>
      <c r="D3792" s="1" t="s">
        <v>22</v>
      </c>
      <c r="E3792" s="1">
        <v>1</v>
      </c>
      <c r="F3792" s="1" t="s">
        <v>23</v>
      </c>
      <c r="G3792">
        <v>0</v>
      </c>
      <c r="H3792" t="str">
        <f>IF(Append1[[#This Row],[number_vmail_messages]]&lt;=10, "Low",
IF(Append1[[#This Row],[number_vmail_messages]]&lt;=25, "Medium", "High"))</f>
        <v>Low</v>
      </c>
      <c r="I3792">
        <v>181.2</v>
      </c>
      <c r="J3792">
        <v>122</v>
      </c>
      <c r="K3792">
        <v>30.8</v>
      </c>
      <c r="L3792">
        <v>262.5</v>
      </c>
      <c r="M3792">
        <v>77</v>
      </c>
      <c r="N3792">
        <v>22.31</v>
      </c>
      <c r="O3792">
        <v>214</v>
      </c>
      <c r="P3792">
        <v>88</v>
      </c>
      <c r="Q3792">
        <v>9.6300000000000008</v>
      </c>
      <c r="R3792">
        <v>8.4</v>
      </c>
      <c r="S3792">
        <v>4</v>
      </c>
      <c r="T3792">
        <v>2.27</v>
      </c>
      <c r="U3792" t="str">
        <f>IF(Append1[[#This Row],[total_intl_charge]] &lt;= MEDIAN(Append1[total_intl_charge]), "Low", "High")</f>
        <v>Low</v>
      </c>
      <c r="V3792">
        <v>0</v>
      </c>
      <c r="W3792" t="s">
        <v>23</v>
      </c>
      <c r="X3792" s="1" t="s">
        <v>24</v>
      </c>
      <c r="Y3792">
        <f>IF(Append1[[#This Row],[churn]]="yes", 1,0)</f>
        <v>0</v>
      </c>
      <c r="Z3792" t="str">
        <f>IF(Append1[[#This Row],[total_eve_charge]]&lt;=15,"Low",
IF(Append1[[#This Row],[total_eve_charge]]&lt;=19,"Medium","High"))</f>
        <v>High</v>
      </c>
      <c r="AA3792" s="1" t="str">
        <f>IF(Append1[[#This Row],[total_day_charge]]&gt;30,"Heavy User",
IF(Append1[[#This Row],[total_eve_charge]]&gt;20,"Evening User",
IF(Append1[[#This Row],[total_night_charge]]&gt;10,"Night User","Low User")))</f>
        <v>Heavy User</v>
      </c>
    </row>
    <row r="3793" spans="1:27" hidden="1" x14ac:dyDescent="0.3">
      <c r="A3793">
        <v>3042</v>
      </c>
      <c r="B3793" s="1" t="s">
        <v>34</v>
      </c>
      <c r="C3793">
        <v>139</v>
      </c>
      <c r="D3793" s="1" t="s">
        <v>22</v>
      </c>
      <c r="E3793" s="1">
        <v>0</v>
      </c>
      <c r="F3793" s="1" t="s">
        <v>23</v>
      </c>
      <c r="G3793">
        <v>0</v>
      </c>
      <c r="H3793" t="str">
        <f>IF(Append1[[#This Row],[number_vmail_messages]]&lt;=10, "Low",
IF(Append1[[#This Row],[number_vmail_messages]]&lt;=25, "Medium", "High"))</f>
        <v>Low</v>
      </c>
      <c r="I3793">
        <v>63.3</v>
      </c>
      <c r="J3793">
        <v>116</v>
      </c>
      <c r="K3793">
        <v>10.76</v>
      </c>
      <c r="L3793">
        <v>177.3</v>
      </c>
      <c r="M3793">
        <v>113</v>
      </c>
      <c r="N3793">
        <v>15.07</v>
      </c>
      <c r="O3793">
        <v>171.6</v>
      </c>
      <c r="P3793">
        <v>82</v>
      </c>
      <c r="Q3793">
        <v>7.72</v>
      </c>
      <c r="R3793">
        <v>14.2</v>
      </c>
      <c r="S3793">
        <v>4</v>
      </c>
      <c r="T3793">
        <v>3.83</v>
      </c>
      <c r="U3793" t="str">
        <f>IF(Append1[[#This Row],[total_intl_charge]] &lt;= MEDIAN(Append1[total_intl_charge]), "Low", "High")</f>
        <v>High</v>
      </c>
      <c r="V3793">
        <v>1</v>
      </c>
      <c r="W3793" t="s">
        <v>23</v>
      </c>
      <c r="X3793" s="1" t="s">
        <v>23</v>
      </c>
      <c r="Y3793">
        <f>IF(Append1[[#This Row],[churn]]="yes", 1,0)</f>
        <v>0</v>
      </c>
      <c r="Z3793" t="str">
        <f>IF(Append1[[#This Row],[total_eve_charge]]&lt;=15,"Low",
IF(Append1[[#This Row],[total_eve_charge]]&lt;=19,"Medium","High"))</f>
        <v>Medium</v>
      </c>
      <c r="AA3793" s="1" t="str">
        <f>IF(Append1[[#This Row],[total_day_charge]]&gt;30,"Heavy User",
IF(Append1[[#This Row],[total_eve_charge]]&gt;20,"Evening User",
IF(Append1[[#This Row],[total_night_charge]]&gt;10,"Night User","Low User")))</f>
        <v>Low User</v>
      </c>
    </row>
    <row r="3794" spans="1:27" hidden="1" x14ac:dyDescent="0.3">
      <c r="A3794">
        <v>3043</v>
      </c>
      <c r="B3794" s="1" t="s">
        <v>43</v>
      </c>
      <c r="C3794">
        <v>104</v>
      </c>
      <c r="D3794" s="1" t="s">
        <v>26</v>
      </c>
      <c r="E3794" s="1">
        <v>0</v>
      </c>
      <c r="F3794" s="1" t="s">
        <v>23</v>
      </c>
      <c r="G3794">
        <v>0</v>
      </c>
      <c r="H3794" t="str">
        <f>IF(Append1[[#This Row],[number_vmail_messages]]&lt;=10, "Low",
IF(Append1[[#This Row],[number_vmail_messages]]&lt;=25, "Medium", "High"))</f>
        <v>Low</v>
      </c>
      <c r="I3794">
        <v>189.3</v>
      </c>
      <c r="J3794">
        <v>73</v>
      </c>
      <c r="K3794">
        <v>32.18</v>
      </c>
      <c r="L3794">
        <v>156.19999999999999</v>
      </c>
      <c r="M3794">
        <v>120</v>
      </c>
      <c r="N3794">
        <v>13.28</v>
      </c>
      <c r="O3794">
        <v>232.2</v>
      </c>
      <c r="P3794">
        <v>76</v>
      </c>
      <c r="Q3794">
        <v>10.45</v>
      </c>
      <c r="R3794">
        <v>7.5</v>
      </c>
      <c r="S3794">
        <v>8</v>
      </c>
      <c r="T3794">
        <v>2.0299999999999998</v>
      </c>
      <c r="U3794" t="str">
        <f>IF(Append1[[#This Row],[total_intl_charge]] &lt;= MEDIAN(Append1[total_intl_charge]), "Low", "High")</f>
        <v>Low</v>
      </c>
      <c r="V3794">
        <v>3</v>
      </c>
      <c r="W3794" t="s">
        <v>23</v>
      </c>
      <c r="X3794" s="1" t="s">
        <v>23</v>
      </c>
      <c r="Y3794">
        <f>IF(Append1[[#This Row],[churn]]="yes", 1,0)</f>
        <v>0</v>
      </c>
      <c r="Z3794" t="str">
        <f>IF(Append1[[#This Row],[total_eve_charge]]&lt;=15,"Low",
IF(Append1[[#This Row],[total_eve_charge]]&lt;=19,"Medium","High"))</f>
        <v>Low</v>
      </c>
      <c r="AA3794" s="1" t="str">
        <f>IF(Append1[[#This Row],[total_day_charge]]&gt;30,"Heavy User",
IF(Append1[[#This Row],[total_eve_charge]]&gt;20,"Evening User",
IF(Append1[[#This Row],[total_night_charge]]&gt;10,"Night User","Low User")))</f>
        <v>Heavy User</v>
      </c>
    </row>
    <row r="3795" spans="1:27" hidden="1" x14ac:dyDescent="0.3">
      <c r="A3795">
        <v>3044</v>
      </c>
      <c r="B3795" s="1" t="s">
        <v>50</v>
      </c>
      <c r="C3795">
        <v>78</v>
      </c>
      <c r="D3795" s="1" t="s">
        <v>26</v>
      </c>
      <c r="E3795" s="1">
        <v>0</v>
      </c>
      <c r="F3795" s="1" t="s">
        <v>23</v>
      </c>
      <c r="G3795">
        <v>0</v>
      </c>
      <c r="H3795" t="str">
        <f>IF(Append1[[#This Row],[number_vmail_messages]]&lt;=10, "Low",
IF(Append1[[#This Row],[number_vmail_messages]]&lt;=25, "Medium", "High"))</f>
        <v>Low</v>
      </c>
      <c r="I3795">
        <v>140</v>
      </c>
      <c r="J3795">
        <v>84</v>
      </c>
      <c r="K3795">
        <v>23.8</v>
      </c>
      <c r="L3795">
        <v>216.8</v>
      </c>
      <c r="M3795">
        <v>73</v>
      </c>
      <c r="N3795">
        <v>18.43</v>
      </c>
      <c r="O3795">
        <v>224.5</v>
      </c>
      <c r="P3795">
        <v>102</v>
      </c>
      <c r="Q3795">
        <v>10.1</v>
      </c>
      <c r="R3795">
        <v>9</v>
      </c>
      <c r="S3795">
        <v>6</v>
      </c>
      <c r="T3795">
        <v>2.4300000000000002</v>
      </c>
      <c r="U3795" t="str">
        <f>IF(Append1[[#This Row],[total_intl_charge]] &lt;= MEDIAN(Append1[total_intl_charge]), "Low", "High")</f>
        <v>Low</v>
      </c>
      <c r="V3795">
        <v>2</v>
      </c>
      <c r="W3795" t="s">
        <v>23</v>
      </c>
      <c r="X3795" s="1" t="s">
        <v>23</v>
      </c>
      <c r="Y3795">
        <f>IF(Append1[[#This Row],[churn]]="yes", 1,0)</f>
        <v>0</v>
      </c>
      <c r="Z3795" t="str">
        <f>IF(Append1[[#This Row],[total_eve_charge]]&lt;=15,"Low",
IF(Append1[[#This Row],[total_eve_charge]]&lt;=19,"Medium","High"))</f>
        <v>Medium</v>
      </c>
      <c r="AA3795" s="1" t="str">
        <f>IF(Append1[[#This Row],[total_day_charge]]&gt;30,"Heavy User",
IF(Append1[[#This Row],[total_eve_charge]]&gt;20,"Evening User",
IF(Append1[[#This Row],[total_night_charge]]&gt;10,"Night User","Low User")))</f>
        <v>Night User</v>
      </c>
    </row>
    <row r="3796" spans="1:27" hidden="1" x14ac:dyDescent="0.3">
      <c r="A3796">
        <v>3045</v>
      </c>
      <c r="B3796" s="1" t="s">
        <v>61</v>
      </c>
      <c r="C3796">
        <v>60</v>
      </c>
      <c r="D3796" s="1" t="s">
        <v>22</v>
      </c>
      <c r="E3796" s="1">
        <v>0</v>
      </c>
      <c r="F3796" s="1" t="s">
        <v>23</v>
      </c>
      <c r="G3796">
        <v>0</v>
      </c>
      <c r="H3796" t="str">
        <f>IF(Append1[[#This Row],[number_vmail_messages]]&lt;=10, "Low",
IF(Append1[[#This Row],[number_vmail_messages]]&lt;=25, "Medium", "High"))</f>
        <v>Low</v>
      </c>
      <c r="I3796">
        <v>221</v>
      </c>
      <c r="J3796">
        <v>94</v>
      </c>
      <c r="K3796">
        <v>37.57</v>
      </c>
      <c r="L3796">
        <v>308.2</v>
      </c>
      <c r="M3796">
        <v>72</v>
      </c>
      <c r="N3796">
        <v>26.2</v>
      </c>
      <c r="O3796">
        <v>233.2</v>
      </c>
      <c r="P3796">
        <v>94</v>
      </c>
      <c r="Q3796">
        <v>10.49</v>
      </c>
      <c r="R3796">
        <v>10.1</v>
      </c>
      <c r="S3796">
        <v>5</v>
      </c>
      <c r="T3796">
        <v>2.73</v>
      </c>
      <c r="U3796" t="str">
        <f>IF(Append1[[#This Row],[total_intl_charge]] &lt;= MEDIAN(Append1[total_intl_charge]), "Low", "High")</f>
        <v>Low</v>
      </c>
      <c r="V3796">
        <v>1</v>
      </c>
      <c r="W3796" t="s">
        <v>24</v>
      </c>
      <c r="X3796" s="1" t="s">
        <v>23</v>
      </c>
      <c r="Y3796">
        <f>IF(Append1[[#This Row],[churn]]="yes", 1,0)</f>
        <v>1</v>
      </c>
      <c r="Z3796" t="str">
        <f>IF(Append1[[#This Row],[total_eve_charge]]&lt;=15,"Low",
IF(Append1[[#This Row],[total_eve_charge]]&lt;=19,"Medium","High"))</f>
        <v>High</v>
      </c>
      <c r="AA3796" s="1" t="str">
        <f>IF(Append1[[#This Row],[total_day_charge]]&gt;30,"Heavy User",
IF(Append1[[#This Row],[total_eve_charge]]&gt;20,"Evening User",
IF(Append1[[#This Row],[total_night_charge]]&gt;10,"Night User","Low User")))</f>
        <v>Heavy User</v>
      </c>
    </row>
    <row r="3797" spans="1:27" hidden="1" x14ac:dyDescent="0.3">
      <c r="A3797">
        <v>3046</v>
      </c>
      <c r="B3797" s="1" t="s">
        <v>59</v>
      </c>
      <c r="C3797">
        <v>171</v>
      </c>
      <c r="D3797" s="1" t="s">
        <v>26</v>
      </c>
      <c r="E3797" s="1">
        <v>1</v>
      </c>
      <c r="F3797" s="1" t="s">
        <v>23</v>
      </c>
      <c r="G3797">
        <v>0</v>
      </c>
      <c r="H3797" t="str">
        <f>IF(Append1[[#This Row],[number_vmail_messages]]&lt;=10, "Low",
IF(Append1[[#This Row],[number_vmail_messages]]&lt;=25, "Medium", "High"))</f>
        <v>Low</v>
      </c>
      <c r="I3797">
        <v>191.6</v>
      </c>
      <c r="J3797">
        <v>83</v>
      </c>
      <c r="K3797">
        <v>32.57</v>
      </c>
      <c r="L3797">
        <v>181.1</v>
      </c>
      <c r="M3797">
        <v>103</v>
      </c>
      <c r="N3797">
        <v>15.39</v>
      </c>
      <c r="O3797">
        <v>195.3</v>
      </c>
      <c r="P3797">
        <v>73</v>
      </c>
      <c r="Q3797">
        <v>8.7899999999999991</v>
      </c>
      <c r="R3797">
        <v>8.6</v>
      </c>
      <c r="S3797">
        <v>3</v>
      </c>
      <c r="T3797">
        <v>2.3199999999999998</v>
      </c>
      <c r="U3797" t="str">
        <f>IF(Append1[[#This Row],[total_intl_charge]] &lt;= MEDIAN(Append1[total_intl_charge]), "Low", "High")</f>
        <v>Low</v>
      </c>
      <c r="V3797">
        <v>3</v>
      </c>
      <c r="W3797" t="s">
        <v>23</v>
      </c>
      <c r="X3797" s="1" t="s">
        <v>24</v>
      </c>
      <c r="Y3797">
        <f>IF(Append1[[#This Row],[churn]]="yes", 1,0)</f>
        <v>0</v>
      </c>
      <c r="Z3797" t="str">
        <f>IF(Append1[[#This Row],[total_eve_charge]]&lt;=15,"Low",
IF(Append1[[#This Row],[total_eve_charge]]&lt;=19,"Medium","High"))</f>
        <v>Medium</v>
      </c>
      <c r="AA3797" s="1" t="str">
        <f>IF(Append1[[#This Row],[total_day_charge]]&gt;30,"Heavy User",
IF(Append1[[#This Row],[total_eve_charge]]&gt;20,"Evening User",
IF(Append1[[#This Row],[total_night_charge]]&gt;10,"Night User","Low User")))</f>
        <v>Heavy User</v>
      </c>
    </row>
    <row r="3798" spans="1:27" hidden="1" x14ac:dyDescent="0.3">
      <c r="A3798">
        <v>3047</v>
      </c>
      <c r="B3798" s="1" t="s">
        <v>56</v>
      </c>
      <c r="C3798">
        <v>88</v>
      </c>
      <c r="D3798" s="1" t="s">
        <v>22</v>
      </c>
      <c r="E3798" s="1">
        <v>0</v>
      </c>
      <c r="F3798" s="1" t="s">
        <v>23</v>
      </c>
      <c r="G3798">
        <v>0</v>
      </c>
      <c r="H3798" t="str">
        <f>IF(Append1[[#This Row],[number_vmail_messages]]&lt;=10, "Low",
IF(Append1[[#This Row],[number_vmail_messages]]&lt;=25, "Medium", "High"))</f>
        <v>Low</v>
      </c>
      <c r="I3798">
        <v>294.3</v>
      </c>
      <c r="J3798">
        <v>83</v>
      </c>
      <c r="K3798">
        <v>50.03</v>
      </c>
      <c r="L3798">
        <v>172.1</v>
      </c>
      <c r="M3798">
        <v>104</v>
      </c>
      <c r="N3798">
        <v>14.63</v>
      </c>
      <c r="O3798">
        <v>177.3</v>
      </c>
      <c r="P3798">
        <v>105</v>
      </c>
      <c r="Q3798">
        <v>7.98</v>
      </c>
      <c r="R3798">
        <v>5.8</v>
      </c>
      <c r="S3798">
        <v>7</v>
      </c>
      <c r="T3798">
        <v>1.57</v>
      </c>
      <c r="U3798" t="str">
        <f>IF(Append1[[#This Row],[total_intl_charge]] &lt;= MEDIAN(Append1[total_intl_charge]), "Low", "High")</f>
        <v>Low</v>
      </c>
      <c r="V3798">
        <v>2</v>
      </c>
      <c r="W3798" t="s">
        <v>24</v>
      </c>
      <c r="X3798" s="1" t="s">
        <v>23</v>
      </c>
      <c r="Y3798">
        <f>IF(Append1[[#This Row],[churn]]="yes", 1,0)</f>
        <v>1</v>
      </c>
      <c r="Z3798" t="str">
        <f>IF(Append1[[#This Row],[total_eve_charge]]&lt;=15,"Low",
IF(Append1[[#This Row],[total_eve_charge]]&lt;=19,"Medium","High"))</f>
        <v>Low</v>
      </c>
      <c r="AA3798" s="1" t="str">
        <f>IF(Append1[[#This Row],[total_day_charge]]&gt;30,"Heavy User",
IF(Append1[[#This Row],[total_eve_charge]]&gt;20,"Evening User",
IF(Append1[[#This Row],[total_night_charge]]&gt;10,"Night User","Low User")))</f>
        <v>Heavy User</v>
      </c>
    </row>
    <row r="3799" spans="1:27" hidden="1" x14ac:dyDescent="0.3">
      <c r="A3799">
        <v>3048</v>
      </c>
      <c r="B3799" s="1" t="s">
        <v>30</v>
      </c>
      <c r="C3799">
        <v>156</v>
      </c>
      <c r="D3799" s="1" t="s">
        <v>22</v>
      </c>
      <c r="E3799" s="1">
        <v>0</v>
      </c>
      <c r="F3799" s="1" t="s">
        <v>23</v>
      </c>
      <c r="G3799">
        <v>0</v>
      </c>
      <c r="H3799" t="str">
        <f>IF(Append1[[#This Row],[number_vmail_messages]]&lt;=10, "Low",
IF(Append1[[#This Row],[number_vmail_messages]]&lt;=25, "Medium", "High"))</f>
        <v>Low</v>
      </c>
      <c r="I3799">
        <v>162.6</v>
      </c>
      <c r="J3799">
        <v>113</v>
      </c>
      <c r="K3799">
        <v>27.64</v>
      </c>
      <c r="L3799">
        <v>260.2</v>
      </c>
      <c r="M3799">
        <v>90</v>
      </c>
      <c r="N3799">
        <v>22.12</v>
      </c>
      <c r="O3799">
        <v>214.7</v>
      </c>
      <c r="P3799">
        <v>93</v>
      </c>
      <c r="Q3799">
        <v>9.66</v>
      </c>
      <c r="R3799">
        <v>10.9</v>
      </c>
      <c r="S3799">
        <v>2</v>
      </c>
      <c r="T3799">
        <v>2.94</v>
      </c>
      <c r="U3799" t="str">
        <f>IF(Append1[[#This Row],[total_intl_charge]] &lt;= MEDIAN(Append1[total_intl_charge]), "Low", "High")</f>
        <v>High</v>
      </c>
      <c r="V3799">
        <v>0</v>
      </c>
      <c r="W3799" t="s">
        <v>23</v>
      </c>
      <c r="X3799" s="1" t="s">
        <v>23</v>
      </c>
      <c r="Y3799">
        <f>IF(Append1[[#This Row],[churn]]="yes", 1,0)</f>
        <v>0</v>
      </c>
      <c r="Z3799" t="str">
        <f>IF(Append1[[#This Row],[total_eve_charge]]&lt;=15,"Low",
IF(Append1[[#This Row],[total_eve_charge]]&lt;=19,"Medium","High"))</f>
        <v>High</v>
      </c>
      <c r="AA3799" s="1" t="str">
        <f>IF(Append1[[#This Row],[total_day_charge]]&gt;30,"Heavy User",
IF(Append1[[#This Row],[total_eve_charge]]&gt;20,"Evening User",
IF(Append1[[#This Row],[total_night_charge]]&gt;10,"Night User","Low User")))</f>
        <v>Evening User</v>
      </c>
    </row>
    <row r="3800" spans="1:27" x14ac:dyDescent="0.3">
      <c r="A3800">
        <v>3049</v>
      </c>
      <c r="B3800" s="1" t="s">
        <v>59</v>
      </c>
      <c r="C3800">
        <v>92</v>
      </c>
      <c r="D3800" s="1" t="s">
        <v>26</v>
      </c>
      <c r="E3800" s="1">
        <v>0</v>
      </c>
      <c r="F3800" s="1" t="s">
        <v>24</v>
      </c>
      <c r="G3800">
        <v>27</v>
      </c>
      <c r="H3800" t="str">
        <f>IF(Append1[[#This Row],[number_vmail_messages]]&lt;=10, "Low",
IF(Append1[[#This Row],[number_vmail_messages]]&lt;=25, "Medium", "High"))</f>
        <v>High</v>
      </c>
      <c r="I3800">
        <v>233.6</v>
      </c>
      <c r="J3800">
        <v>126</v>
      </c>
      <c r="K3800">
        <v>39.71</v>
      </c>
      <c r="L3800">
        <v>152.9</v>
      </c>
      <c r="M3800">
        <v>94</v>
      </c>
      <c r="N3800">
        <v>13</v>
      </c>
      <c r="O3800">
        <v>262.10000000000002</v>
      </c>
      <c r="P3800">
        <v>95</v>
      </c>
      <c r="Q3800">
        <v>11.79</v>
      </c>
      <c r="R3800">
        <v>12.8</v>
      </c>
      <c r="S3800">
        <v>4</v>
      </c>
      <c r="T3800">
        <v>3.46</v>
      </c>
      <c r="U3800" t="str">
        <f>IF(Append1[[#This Row],[total_intl_charge]] &lt;= MEDIAN(Append1[total_intl_charge]), "Low", "High")</f>
        <v>High</v>
      </c>
      <c r="V3800">
        <v>1</v>
      </c>
      <c r="W3800" t="s">
        <v>23</v>
      </c>
      <c r="X3800" s="1" t="s">
        <v>23</v>
      </c>
      <c r="Y3800">
        <f>IF(Append1[[#This Row],[churn]]="yes", 1,0)</f>
        <v>0</v>
      </c>
      <c r="Z3800" t="str">
        <f>IF(Append1[[#This Row],[total_eve_charge]]&lt;=15,"Low",
IF(Append1[[#This Row],[total_eve_charge]]&lt;=19,"Medium","High"))</f>
        <v>Low</v>
      </c>
      <c r="AA3800" s="1" t="str">
        <f>IF(Append1[[#This Row],[total_day_charge]]&gt;30,"Heavy User",
IF(Append1[[#This Row],[total_eve_charge]]&gt;20,"Evening User",
IF(Append1[[#This Row],[total_night_charge]]&gt;10,"Night User","Low User")))</f>
        <v>Heavy User</v>
      </c>
    </row>
    <row r="3801" spans="1:27" hidden="1" x14ac:dyDescent="0.3">
      <c r="A3801">
        <v>3050</v>
      </c>
      <c r="B3801" s="1" t="s">
        <v>50</v>
      </c>
      <c r="C3801">
        <v>78</v>
      </c>
      <c r="D3801" s="1" t="s">
        <v>22</v>
      </c>
      <c r="E3801" s="1">
        <v>0</v>
      </c>
      <c r="F3801" s="1" t="s">
        <v>23</v>
      </c>
      <c r="G3801">
        <v>0</v>
      </c>
      <c r="H3801" t="str">
        <f>IF(Append1[[#This Row],[number_vmail_messages]]&lt;=10, "Low",
IF(Append1[[#This Row],[number_vmail_messages]]&lt;=25, "Medium", "High"))</f>
        <v>Low</v>
      </c>
      <c r="I3801">
        <v>290.5</v>
      </c>
      <c r="J3801">
        <v>119</v>
      </c>
      <c r="K3801">
        <v>49.39</v>
      </c>
      <c r="L3801">
        <v>158.4</v>
      </c>
      <c r="M3801">
        <v>75</v>
      </c>
      <c r="N3801">
        <v>13.46</v>
      </c>
      <c r="O3801">
        <v>255.6</v>
      </c>
      <c r="P3801">
        <v>101</v>
      </c>
      <c r="Q3801">
        <v>11.5</v>
      </c>
      <c r="R3801">
        <v>8.6</v>
      </c>
      <c r="S3801">
        <v>6</v>
      </c>
      <c r="T3801">
        <v>2.3199999999999998</v>
      </c>
      <c r="U3801" t="str">
        <f>IF(Append1[[#This Row],[total_intl_charge]] &lt;= MEDIAN(Append1[total_intl_charge]), "Low", "High")</f>
        <v>Low</v>
      </c>
      <c r="V3801">
        <v>2</v>
      </c>
      <c r="W3801" t="s">
        <v>24</v>
      </c>
      <c r="X3801" s="1" t="s">
        <v>23</v>
      </c>
      <c r="Y3801">
        <f>IF(Append1[[#This Row],[churn]]="yes", 1,0)</f>
        <v>1</v>
      </c>
      <c r="Z3801" t="str">
        <f>IF(Append1[[#This Row],[total_eve_charge]]&lt;=15,"Low",
IF(Append1[[#This Row],[total_eve_charge]]&lt;=19,"Medium","High"))</f>
        <v>Low</v>
      </c>
      <c r="AA3801" s="1" t="str">
        <f>IF(Append1[[#This Row],[total_day_charge]]&gt;30,"Heavy User",
IF(Append1[[#This Row],[total_eve_charge]]&gt;20,"Evening User",
IF(Append1[[#This Row],[total_night_charge]]&gt;10,"Night User","Low User")))</f>
        <v>Heavy User</v>
      </c>
    </row>
    <row r="3802" spans="1:27" hidden="1" x14ac:dyDescent="0.3">
      <c r="A3802">
        <v>3051</v>
      </c>
      <c r="B3802" s="1" t="s">
        <v>75</v>
      </c>
      <c r="C3802">
        <v>102</v>
      </c>
      <c r="D3802" s="1" t="s">
        <v>22</v>
      </c>
      <c r="E3802" s="1">
        <v>0</v>
      </c>
      <c r="F3802" s="1" t="s">
        <v>23</v>
      </c>
      <c r="G3802">
        <v>0</v>
      </c>
      <c r="H3802" t="str">
        <f>IF(Append1[[#This Row],[number_vmail_messages]]&lt;=10, "Low",
IF(Append1[[#This Row],[number_vmail_messages]]&lt;=25, "Medium", "High"))</f>
        <v>Low</v>
      </c>
      <c r="I3802">
        <v>183.2</v>
      </c>
      <c r="J3802">
        <v>112</v>
      </c>
      <c r="K3802">
        <v>31.14</v>
      </c>
      <c r="L3802">
        <v>187.5</v>
      </c>
      <c r="M3802">
        <v>113</v>
      </c>
      <c r="N3802">
        <v>15.94</v>
      </c>
      <c r="O3802">
        <v>232.3</v>
      </c>
      <c r="P3802">
        <v>77</v>
      </c>
      <c r="Q3802">
        <v>10.45</v>
      </c>
      <c r="R3802">
        <v>9.1999999999999993</v>
      </c>
      <c r="S3802">
        <v>5</v>
      </c>
      <c r="T3802">
        <v>2.48</v>
      </c>
      <c r="U3802" t="str">
        <f>IF(Append1[[#This Row],[total_intl_charge]] &lt;= MEDIAN(Append1[total_intl_charge]), "Low", "High")</f>
        <v>Low</v>
      </c>
      <c r="V3802">
        <v>1</v>
      </c>
      <c r="W3802" t="s">
        <v>24</v>
      </c>
      <c r="X3802" s="1" t="s">
        <v>23</v>
      </c>
      <c r="Y3802">
        <f>IF(Append1[[#This Row],[churn]]="yes", 1,0)</f>
        <v>1</v>
      </c>
      <c r="Z3802" t="str">
        <f>IF(Append1[[#This Row],[total_eve_charge]]&lt;=15,"Low",
IF(Append1[[#This Row],[total_eve_charge]]&lt;=19,"Medium","High"))</f>
        <v>Medium</v>
      </c>
      <c r="AA3802" s="1" t="str">
        <f>IF(Append1[[#This Row],[total_day_charge]]&gt;30,"Heavy User",
IF(Append1[[#This Row],[total_eve_charge]]&gt;20,"Evening User",
IF(Append1[[#This Row],[total_night_charge]]&gt;10,"Night User","Low User")))</f>
        <v>Heavy User</v>
      </c>
    </row>
    <row r="3803" spans="1:27" hidden="1" x14ac:dyDescent="0.3">
      <c r="A3803">
        <v>3052</v>
      </c>
      <c r="B3803" s="1" t="s">
        <v>71</v>
      </c>
      <c r="C3803">
        <v>131</v>
      </c>
      <c r="D3803" s="1" t="s">
        <v>32</v>
      </c>
      <c r="E3803" s="1">
        <v>0</v>
      </c>
      <c r="F3803" s="1" t="s">
        <v>23</v>
      </c>
      <c r="G3803">
        <v>0</v>
      </c>
      <c r="H3803" t="str">
        <f>IF(Append1[[#This Row],[number_vmail_messages]]&lt;=10, "Low",
IF(Append1[[#This Row],[number_vmail_messages]]&lt;=25, "Medium", "High"))</f>
        <v>Low</v>
      </c>
      <c r="I3803">
        <v>155.6</v>
      </c>
      <c r="J3803">
        <v>78</v>
      </c>
      <c r="K3803">
        <v>26.45</v>
      </c>
      <c r="L3803">
        <v>165.2</v>
      </c>
      <c r="M3803">
        <v>134</v>
      </c>
      <c r="N3803">
        <v>14.04</v>
      </c>
      <c r="O3803">
        <v>184.1</v>
      </c>
      <c r="P3803">
        <v>89</v>
      </c>
      <c r="Q3803">
        <v>8.2799999999999994</v>
      </c>
      <c r="R3803">
        <v>8.6999999999999993</v>
      </c>
      <c r="S3803">
        <v>2</v>
      </c>
      <c r="T3803">
        <v>2.35</v>
      </c>
      <c r="U3803" t="str">
        <f>IF(Append1[[#This Row],[total_intl_charge]] &lt;= MEDIAN(Append1[total_intl_charge]), "Low", "High")</f>
        <v>Low</v>
      </c>
      <c r="V3803">
        <v>2</v>
      </c>
      <c r="W3803" t="s">
        <v>23</v>
      </c>
      <c r="X3803" s="1" t="s">
        <v>23</v>
      </c>
      <c r="Y3803">
        <f>IF(Append1[[#This Row],[churn]]="yes", 1,0)</f>
        <v>0</v>
      </c>
      <c r="Z3803" t="str">
        <f>IF(Append1[[#This Row],[total_eve_charge]]&lt;=15,"Low",
IF(Append1[[#This Row],[total_eve_charge]]&lt;=19,"Medium","High"))</f>
        <v>Low</v>
      </c>
      <c r="AA3803" s="1" t="str">
        <f>IF(Append1[[#This Row],[total_day_charge]]&gt;30,"Heavy User",
IF(Append1[[#This Row],[total_eve_charge]]&gt;20,"Evening User",
IF(Append1[[#This Row],[total_night_charge]]&gt;10,"Night User","Low User")))</f>
        <v>Low User</v>
      </c>
    </row>
    <row r="3804" spans="1:27" hidden="1" x14ac:dyDescent="0.3">
      <c r="A3804">
        <v>3053</v>
      </c>
      <c r="B3804" s="1" t="s">
        <v>45</v>
      </c>
      <c r="C3804">
        <v>100</v>
      </c>
      <c r="D3804" s="1" t="s">
        <v>22</v>
      </c>
      <c r="E3804" s="1">
        <v>0</v>
      </c>
      <c r="F3804" s="1" t="s">
        <v>23</v>
      </c>
      <c r="G3804">
        <v>0</v>
      </c>
      <c r="H3804" t="str">
        <f>IF(Append1[[#This Row],[number_vmail_messages]]&lt;=10, "Low",
IF(Append1[[#This Row],[number_vmail_messages]]&lt;=25, "Medium", "High"))</f>
        <v>Low</v>
      </c>
      <c r="I3804">
        <v>303</v>
      </c>
      <c r="J3804">
        <v>93</v>
      </c>
      <c r="K3804">
        <v>51.51</v>
      </c>
      <c r="L3804">
        <v>175.6</v>
      </c>
      <c r="M3804">
        <v>89</v>
      </c>
      <c r="N3804">
        <v>14.93</v>
      </c>
      <c r="O3804">
        <v>135.19999999999999</v>
      </c>
      <c r="P3804">
        <v>102</v>
      </c>
      <c r="Q3804">
        <v>6.08</v>
      </c>
      <c r="R3804">
        <v>10.4</v>
      </c>
      <c r="S3804">
        <v>5</v>
      </c>
      <c r="T3804">
        <v>2.81</v>
      </c>
      <c r="U3804" t="str">
        <f>IF(Append1[[#This Row],[total_intl_charge]] &lt;= MEDIAN(Append1[total_intl_charge]), "Low", "High")</f>
        <v>High</v>
      </c>
      <c r="V3804">
        <v>1</v>
      </c>
      <c r="W3804" t="s">
        <v>24</v>
      </c>
      <c r="X3804" s="1" t="s">
        <v>23</v>
      </c>
      <c r="Y3804">
        <f>IF(Append1[[#This Row],[churn]]="yes", 1,0)</f>
        <v>1</v>
      </c>
      <c r="Z3804" t="str">
        <f>IF(Append1[[#This Row],[total_eve_charge]]&lt;=15,"Low",
IF(Append1[[#This Row],[total_eve_charge]]&lt;=19,"Medium","High"))</f>
        <v>Low</v>
      </c>
      <c r="AA3804" s="1" t="str">
        <f>IF(Append1[[#This Row],[total_day_charge]]&gt;30,"Heavy User",
IF(Append1[[#This Row],[total_eve_charge]]&gt;20,"Evening User",
IF(Append1[[#This Row],[total_night_charge]]&gt;10,"Night User","Low User")))</f>
        <v>Heavy User</v>
      </c>
    </row>
    <row r="3805" spans="1:27" hidden="1" x14ac:dyDescent="0.3">
      <c r="A3805">
        <v>3054</v>
      </c>
      <c r="B3805" s="1" t="s">
        <v>52</v>
      </c>
      <c r="C3805">
        <v>94</v>
      </c>
      <c r="D3805" s="1" t="s">
        <v>22</v>
      </c>
      <c r="E3805" s="1">
        <v>0</v>
      </c>
      <c r="F3805" s="1" t="s">
        <v>23</v>
      </c>
      <c r="G3805">
        <v>0</v>
      </c>
      <c r="H3805" t="str">
        <f>IF(Append1[[#This Row],[number_vmail_messages]]&lt;=10, "Low",
IF(Append1[[#This Row],[number_vmail_messages]]&lt;=25, "Medium", "High"))</f>
        <v>Low</v>
      </c>
      <c r="I3805">
        <v>114.4</v>
      </c>
      <c r="J3805">
        <v>115</v>
      </c>
      <c r="K3805">
        <v>19.45</v>
      </c>
      <c r="L3805">
        <v>183.9</v>
      </c>
      <c r="M3805">
        <v>79</v>
      </c>
      <c r="N3805">
        <v>15.63</v>
      </c>
      <c r="O3805">
        <v>205.2</v>
      </c>
      <c r="P3805">
        <v>78</v>
      </c>
      <c r="Q3805">
        <v>9.23</v>
      </c>
      <c r="R3805">
        <v>5.9</v>
      </c>
      <c r="S3805">
        <v>2</v>
      </c>
      <c r="T3805">
        <v>1.59</v>
      </c>
      <c r="U3805" t="str">
        <f>IF(Append1[[#This Row],[total_intl_charge]] &lt;= MEDIAN(Append1[total_intl_charge]), "Low", "High")</f>
        <v>Low</v>
      </c>
      <c r="V3805">
        <v>3</v>
      </c>
      <c r="W3805" t="s">
        <v>23</v>
      </c>
      <c r="X3805" s="1" t="s">
        <v>23</v>
      </c>
      <c r="Y3805">
        <f>IF(Append1[[#This Row],[churn]]="yes", 1,0)</f>
        <v>0</v>
      </c>
      <c r="Z3805" t="str">
        <f>IF(Append1[[#This Row],[total_eve_charge]]&lt;=15,"Low",
IF(Append1[[#This Row],[total_eve_charge]]&lt;=19,"Medium","High"))</f>
        <v>Medium</v>
      </c>
      <c r="AA3805" s="1" t="str">
        <f>IF(Append1[[#This Row],[total_day_charge]]&gt;30,"Heavy User",
IF(Append1[[#This Row],[total_eve_charge]]&gt;20,"Evening User",
IF(Append1[[#This Row],[total_night_charge]]&gt;10,"Night User","Low User")))</f>
        <v>Low User</v>
      </c>
    </row>
    <row r="3806" spans="1:27" x14ac:dyDescent="0.3">
      <c r="A3806">
        <v>3055</v>
      </c>
      <c r="B3806" s="1" t="s">
        <v>44</v>
      </c>
      <c r="C3806">
        <v>81</v>
      </c>
      <c r="D3806" s="1" t="s">
        <v>32</v>
      </c>
      <c r="E3806" s="1">
        <v>0</v>
      </c>
      <c r="F3806" s="1" t="s">
        <v>24</v>
      </c>
      <c r="G3806">
        <v>36</v>
      </c>
      <c r="H3806" t="str">
        <f>IF(Append1[[#This Row],[number_vmail_messages]]&lt;=10, "Low",
IF(Append1[[#This Row],[number_vmail_messages]]&lt;=25, "Medium", "High"))</f>
        <v>High</v>
      </c>
      <c r="I3806">
        <v>164.8</v>
      </c>
      <c r="J3806">
        <v>106</v>
      </c>
      <c r="K3806">
        <v>28.02</v>
      </c>
      <c r="L3806">
        <v>210.2</v>
      </c>
      <c r="M3806">
        <v>138</v>
      </c>
      <c r="N3806">
        <v>17.87</v>
      </c>
      <c r="O3806">
        <v>173.6</v>
      </c>
      <c r="P3806">
        <v>78</v>
      </c>
      <c r="Q3806">
        <v>7.81</v>
      </c>
      <c r="R3806">
        <v>4.3</v>
      </c>
      <c r="S3806">
        <v>2</v>
      </c>
      <c r="T3806">
        <v>1.1599999999999999</v>
      </c>
      <c r="U3806" t="str">
        <f>IF(Append1[[#This Row],[total_intl_charge]] &lt;= MEDIAN(Append1[total_intl_charge]), "Low", "High")</f>
        <v>Low</v>
      </c>
      <c r="V3806">
        <v>2</v>
      </c>
      <c r="W3806" t="s">
        <v>23</v>
      </c>
      <c r="X3806" s="1" t="s">
        <v>23</v>
      </c>
      <c r="Y3806">
        <f>IF(Append1[[#This Row],[churn]]="yes", 1,0)</f>
        <v>0</v>
      </c>
      <c r="Z3806" t="str">
        <f>IF(Append1[[#This Row],[total_eve_charge]]&lt;=15,"Low",
IF(Append1[[#This Row],[total_eve_charge]]&lt;=19,"Medium","High"))</f>
        <v>Medium</v>
      </c>
      <c r="AA3806" s="1" t="str">
        <f>IF(Append1[[#This Row],[total_day_charge]]&gt;30,"Heavy User",
IF(Append1[[#This Row],[total_eve_charge]]&gt;20,"Evening User",
IF(Append1[[#This Row],[total_night_charge]]&gt;10,"Night User","Low User")))</f>
        <v>Low User</v>
      </c>
    </row>
    <row r="3807" spans="1:27" hidden="1" x14ac:dyDescent="0.3">
      <c r="A3807">
        <v>3056</v>
      </c>
      <c r="B3807" s="1" t="s">
        <v>29</v>
      </c>
      <c r="C3807">
        <v>100</v>
      </c>
      <c r="D3807" s="1" t="s">
        <v>22</v>
      </c>
      <c r="E3807" s="1">
        <v>0</v>
      </c>
      <c r="F3807" s="1" t="s">
        <v>23</v>
      </c>
      <c r="G3807">
        <v>0</v>
      </c>
      <c r="H3807" t="str">
        <f>IF(Append1[[#This Row],[number_vmail_messages]]&lt;=10, "Low",
IF(Append1[[#This Row],[number_vmail_messages]]&lt;=25, "Medium", "High"))</f>
        <v>Low</v>
      </c>
      <c r="I3807">
        <v>220.3</v>
      </c>
      <c r="J3807">
        <v>106</v>
      </c>
      <c r="K3807">
        <v>37.450000000000003</v>
      </c>
      <c r="L3807">
        <v>126.1</v>
      </c>
      <c r="M3807">
        <v>124</v>
      </c>
      <c r="N3807">
        <v>10.72</v>
      </c>
      <c r="O3807">
        <v>242</v>
      </c>
      <c r="P3807">
        <v>67</v>
      </c>
      <c r="Q3807">
        <v>10.89</v>
      </c>
      <c r="R3807">
        <v>10.199999999999999</v>
      </c>
      <c r="S3807">
        <v>1</v>
      </c>
      <c r="T3807">
        <v>2.75</v>
      </c>
      <c r="U3807" t="str">
        <f>IF(Append1[[#This Row],[total_intl_charge]] &lt;= MEDIAN(Append1[total_intl_charge]), "Low", "High")</f>
        <v>Low</v>
      </c>
      <c r="V3807">
        <v>3</v>
      </c>
      <c r="W3807" t="s">
        <v>23</v>
      </c>
      <c r="X3807" s="1" t="s">
        <v>23</v>
      </c>
      <c r="Y3807">
        <f>IF(Append1[[#This Row],[churn]]="yes", 1,0)</f>
        <v>0</v>
      </c>
      <c r="Z3807" t="str">
        <f>IF(Append1[[#This Row],[total_eve_charge]]&lt;=15,"Low",
IF(Append1[[#This Row],[total_eve_charge]]&lt;=19,"Medium","High"))</f>
        <v>Low</v>
      </c>
      <c r="AA3807" s="1" t="str">
        <f>IF(Append1[[#This Row],[total_day_charge]]&gt;30,"Heavy User",
IF(Append1[[#This Row],[total_eve_charge]]&gt;20,"Evening User",
IF(Append1[[#This Row],[total_night_charge]]&gt;10,"Night User","Low User")))</f>
        <v>Heavy User</v>
      </c>
    </row>
    <row r="3808" spans="1:27" x14ac:dyDescent="0.3">
      <c r="A3808">
        <v>3057</v>
      </c>
      <c r="B3808" s="1" t="s">
        <v>71</v>
      </c>
      <c r="C3808">
        <v>78</v>
      </c>
      <c r="D3808" s="1" t="s">
        <v>26</v>
      </c>
      <c r="E3808" s="1">
        <v>0</v>
      </c>
      <c r="F3808" s="1" t="s">
        <v>24</v>
      </c>
      <c r="G3808">
        <v>26</v>
      </c>
      <c r="H3808" t="str">
        <f>IF(Append1[[#This Row],[number_vmail_messages]]&lt;=10, "Low",
IF(Append1[[#This Row],[number_vmail_messages]]&lt;=25, "Medium", "High"))</f>
        <v>High</v>
      </c>
      <c r="I3808">
        <v>189</v>
      </c>
      <c r="J3808">
        <v>98</v>
      </c>
      <c r="K3808">
        <v>32.130000000000003</v>
      </c>
      <c r="L3808">
        <v>191.7</v>
      </c>
      <c r="M3808">
        <v>67</v>
      </c>
      <c r="N3808">
        <v>16.29</v>
      </c>
      <c r="O3808">
        <v>217</v>
      </c>
      <c r="P3808">
        <v>68</v>
      </c>
      <c r="Q3808">
        <v>9.76</v>
      </c>
      <c r="R3808">
        <v>11.3</v>
      </c>
      <c r="S3808">
        <v>3</v>
      </c>
      <c r="T3808">
        <v>3.05</v>
      </c>
      <c r="U3808" t="str">
        <f>IF(Append1[[#This Row],[total_intl_charge]] &lt;= MEDIAN(Append1[total_intl_charge]), "Low", "High")</f>
        <v>High</v>
      </c>
      <c r="V3808">
        <v>0</v>
      </c>
      <c r="W3808" t="s">
        <v>23</v>
      </c>
      <c r="X3808" s="1" t="s">
        <v>23</v>
      </c>
      <c r="Y3808">
        <f>IF(Append1[[#This Row],[churn]]="yes", 1,0)</f>
        <v>0</v>
      </c>
      <c r="Z3808" t="str">
        <f>IF(Append1[[#This Row],[total_eve_charge]]&lt;=15,"Low",
IF(Append1[[#This Row],[total_eve_charge]]&lt;=19,"Medium","High"))</f>
        <v>Medium</v>
      </c>
      <c r="AA3808" s="1" t="str">
        <f>IF(Append1[[#This Row],[total_day_charge]]&gt;30,"Heavy User",
IF(Append1[[#This Row],[total_eve_charge]]&gt;20,"Evening User",
IF(Append1[[#This Row],[total_night_charge]]&gt;10,"Night User","Low User")))</f>
        <v>Heavy User</v>
      </c>
    </row>
    <row r="3809" spans="1:27" hidden="1" x14ac:dyDescent="0.3">
      <c r="A3809">
        <v>3058</v>
      </c>
      <c r="B3809" s="1" t="s">
        <v>74</v>
      </c>
      <c r="C3809">
        <v>139</v>
      </c>
      <c r="D3809" s="1" t="s">
        <v>26</v>
      </c>
      <c r="E3809" s="1">
        <v>1</v>
      </c>
      <c r="F3809" s="1" t="s">
        <v>23</v>
      </c>
      <c r="G3809">
        <v>0</v>
      </c>
      <c r="H3809" t="str">
        <f>IF(Append1[[#This Row],[number_vmail_messages]]&lt;=10, "Low",
IF(Append1[[#This Row],[number_vmail_messages]]&lt;=25, "Medium", "High"))</f>
        <v>Low</v>
      </c>
      <c r="I3809">
        <v>172.6</v>
      </c>
      <c r="J3809">
        <v>92</v>
      </c>
      <c r="K3809">
        <v>29.34</v>
      </c>
      <c r="L3809">
        <v>281.7</v>
      </c>
      <c r="M3809">
        <v>123</v>
      </c>
      <c r="N3809">
        <v>23.94</v>
      </c>
      <c r="O3809">
        <v>253.4</v>
      </c>
      <c r="P3809">
        <v>117</v>
      </c>
      <c r="Q3809">
        <v>11.4</v>
      </c>
      <c r="R3809">
        <v>10.5</v>
      </c>
      <c r="S3809">
        <v>3</v>
      </c>
      <c r="T3809">
        <v>2.84</v>
      </c>
      <c r="U3809" t="str">
        <f>IF(Append1[[#This Row],[total_intl_charge]] &lt;= MEDIAN(Append1[total_intl_charge]), "Low", "High")</f>
        <v>High</v>
      </c>
      <c r="V3809">
        <v>3</v>
      </c>
      <c r="W3809" t="s">
        <v>23</v>
      </c>
      <c r="X3809" s="1" t="s">
        <v>24</v>
      </c>
      <c r="Y3809">
        <f>IF(Append1[[#This Row],[churn]]="yes", 1,0)</f>
        <v>0</v>
      </c>
      <c r="Z3809" t="str">
        <f>IF(Append1[[#This Row],[total_eve_charge]]&lt;=15,"Low",
IF(Append1[[#This Row],[total_eve_charge]]&lt;=19,"Medium","High"))</f>
        <v>High</v>
      </c>
      <c r="AA3809" s="1" t="str">
        <f>IF(Append1[[#This Row],[total_day_charge]]&gt;30,"Heavy User",
IF(Append1[[#This Row],[total_eve_charge]]&gt;20,"Evening User",
IF(Append1[[#This Row],[total_night_charge]]&gt;10,"Night User","Low User")))</f>
        <v>Evening User</v>
      </c>
    </row>
    <row r="3810" spans="1:27" hidden="1" x14ac:dyDescent="0.3">
      <c r="A3810">
        <v>3059</v>
      </c>
      <c r="B3810" s="1" t="s">
        <v>60</v>
      </c>
      <c r="C3810">
        <v>88</v>
      </c>
      <c r="D3810" s="1" t="s">
        <v>22</v>
      </c>
      <c r="E3810" s="1">
        <v>0</v>
      </c>
      <c r="F3810" s="1" t="s">
        <v>23</v>
      </c>
      <c r="G3810">
        <v>0</v>
      </c>
      <c r="H3810" t="str">
        <f>IF(Append1[[#This Row],[number_vmail_messages]]&lt;=10, "Low",
IF(Append1[[#This Row],[number_vmail_messages]]&lt;=25, "Medium", "High"))</f>
        <v>Low</v>
      </c>
      <c r="I3810">
        <v>168.8</v>
      </c>
      <c r="J3810">
        <v>141</v>
      </c>
      <c r="K3810">
        <v>28.7</v>
      </c>
      <c r="L3810">
        <v>211.5</v>
      </c>
      <c r="M3810">
        <v>129</v>
      </c>
      <c r="N3810">
        <v>17.98</v>
      </c>
      <c r="O3810">
        <v>86.9</v>
      </c>
      <c r="P3810">
        <v>92</v>
      </c>
      <c r="Q3810">
        <v>3.91</v>
      </c>
      <c r="R3810">
        <v>10.5</v>
      </c>
      <c r="S3810">
        <v>7</v>
      </c>
      <c r="T3810">
        <v>2.84</v>
      </c>
      <c r="U3810" t="str">
        <f>IF(Append1[[#This Row],[total_intl_charge]] &lt;= MEDIAN(Append1[total_intl_charge]), "Low", "High")</f>
        <v>High</v>
      </c>
      <c r="V3810">
        <v>3</v>
      </c>
      <c r="W3810" t="s">
        <v>23</v>
      </c>
      <c r="X3810" s="1" t="s">
        <v>23</v>
      </c>
      <c r="Y3810">
        <f>IF(Append1[[#This Row],[churn]]="yes", 1,0)</f>
        <v>0</v>
      </c>
      <c r="Z3810" t="str">
        <f>IF(Append1[[#This Row],[total_eve_charge]]&lt;=15,"Low",
IF(Append1[[#This Row],[total_eve_charge]]&lt;=19,"Medium","High"))</f>
        <v>Medium</v>
      </c>
      <c r="AA3810" s="1" t="str">
        <f>IF(Append1[[#This Row],[total_day_charge]]&gt;30,"Heavy User",
IF(Append1[[#This Row],[total_eve_charge]]&gt;20,"Evening User",
IF(Append1[[#This Row],[total_night_charge]]&gt;10,"Night User","Low User")))</f>
        <v>Low User</v>
      </c>
    </row>
    <row r="3811" spans="1:27" x14ac:dyDescent="0.3">
      <c r="A3811">
        <v>3060</v>
      </c>
      <c r="B3811" s="1" t="s">
        <v>21</v>
      </c>
      <c r="C3811">
        <v>152</v>
      </c>
      <c r="D3811" s="1" t="s">
        <v>32</v>
      </c>
      <c r="E3811" s="1">
        <v>0</v>
      </c>
      <c r="F3811" s="1" t="s">
        <v>24</v>
      </c>
      <c r="G3811">
        <v>39</v>
      </c>
      <c r="H3811" t="str">
        <f>IF(Append1[[#This Row],[number_vmail_messages]]&lt;=10, "Low",
IF(Append1[[#This Row],[number_vmail_messages]]&lt;=25, "Medium", "High"))</f>
        <v>High</v>
      </c>
      <c r="I3811">
        <v>243.1</v>
      </c>
      <c r="J3811">
        <v>137</v>
      </c>
      <c r="K3811">
        <v>41.33</v>
      </c>
      <c r="L3811">
        <v>236.7</v>
      </c>
      <c r="M3811">
        <v>103</v>
      </c>
      <c r="N3811">
        <v>20.12</v>
      </c>
      <c r="O3811">
        <v>191.2</v>
      </c>
      <c r="P3811">
        <v>118</v>
      </c>
      <c r="Q3811">
        <v>8.6</v>
      </c>
      <c r="R3811">
        <v>9.9</v>
      </c>
      <c r="S3811">
        <v>3</v>
      </c>
      <c r="T3811">
        <v>2.67</v>
      </c>
      <c r="U3811" t="str">
        <f>IF(Append1[[#This Row],[total_intl_charge]] &lt;= MEDIAN(Append1[total_intl_charge]), "Low", "High")</f>
        <v>Low</v>
      </c>
      <c r="V3811">
        <v>1</v>
      </c>
      <c r="W3811" t="s">
        <v>23</v>
      </c>
      <c r="X3811" s="1" t="s">
        <v>23</v>
      </c>
      <c r="Y3811">
        <f>IF(Append1[[#This Row],[churn]]="yes", 1,0)</f>
        <v>0</v>
      </c>
      <c r="Z3811" t="str">
        <f>IF(Append1[[#This Row],[total_eve_charge]]&lt;=15,"Low",
IF(Append1[[#This Row],[total_eve_charge]]&lt;=19,"Medium","High"))</f>
        <v>High</v>
      </c>
      <c r="AA3811" s="1" t="str">
        <f>IF(Append1[[#This Row],[total_day_charge]]&gt;30,"Heavy User",
IF(Append1[[#This Row],[total_eve_charge]]&gt;20,"Evening User",
IF(Append1[[#This Row],[total_night_charge]]&gt;10,"Night User","Low User")))</f>
        <v>Heavy User</v>
      </c>
    </row>
    <row r="3812" spans="1:27" hidden="1" x14ac:dyDescent="0.3">
      <c r="A3812">
        <v>3061</v>
      </c>
      <c r="B3812" s="1" t="s">
        <v>52</v>
      </c>
      <c r="C3812">
        <v>127</v>
      </c>
      <c r="D3812" s="1" t="s">
        <v>22</v>
      </c>
      <c r="E3812" s="1">
        <v>1</v>
      </c>
      <c r="F3812" s="1" t="s">
        <v>23</v>
      </c>
      <c r="G3812">
        <v>0</v>
      </c>
      <c r="H3812" t="str">
        <f>IF(Append1[[#This Row],[number_vmail_messages]]&lt;=10, "Low",
IF(Append1[[#This Row],[number_vmail_messages]]&lt;=25, "Medium", "High"))</f>
        <v>Low</v>
      </c>
      <c r="I3812">
        <v>324.3</v>
      </c>
      <c r="J3812">
        <v>107</v>
      </c>
      <c r="K3812">
        <v>55.13</v>
      </c>
      <c r="L3812">
        <v>141.6</v>
      </c>
      <c r="M3812">
        <v>90</v>
      </c>
      <c r="N3812">
        <v>12.04</v>
      </c>
      <c r="O3812">
        <v>207.6</v>
      </c>
      <c r="P3812">
        <v>90</v>
      </c>
      <c r="Q3812">
        <v>9.34</v>
      </c>
      <c r="R3812">
        <v>12.8</v>
      </c>
      <c r="S3812">
        <v>7</v>
      </c>
      <c r="T3812">
        <v>3.46</v>
      </c>
      <c r="U3812" t="str">
        <f>IF(Append1[[#This Row],[total_intl_charge]] &lt;= MEDIAN(Append1[total_intl_charge]), "Low", "High")</f>
        <v>High</v>
      </c>
      <c r="V3812">
        <v>1</v>
      </c>
      <c r="W3812" t="s">
        <v>24</v>
      </c>
      <c r="X3812" s="1" t="s">
        <v>24</v>
      </c>
      <c r="Y3812">
        <f>IF(Append1[[#This Row],[churn]]="yes", 1,0)</f>
        <v>1</v>
      </c>
      <c r="Z3812" t="str">
        <f>IF(Append1[[#This Row],[total_eve_charge]]&lt;=15,"Low",
IF(Append1[[#This Row],[total_eve_charge]]&lt;=19,"Medium","High"))</f>
        <v>Low</v>
      </c>
      <c r="AA3812" s="1" t="str">
        <f>IF(Append1[[#This Row],[total_day_charge]]&gt;30,"Heavy User",
IF(Append1[[#This Row],[total_eve_charge]]&gt;20,"Evening User",
IF(Append1[[#This Row],[total_night_charge]]&gt;10,"Night User","Low User")))</f>
        <v>Heavy User</v>
      </c>
    </row>
    <row r="3813" spans="1:27" hidden="1" x14ac:dyDescent="0.3">
      <c r="A3813">
        <v>3062</v>
      </c>
      <c r="B3813" s="1" t="s">
        <v>70</v>
      </c>
      <c r="C3813">
        <v>102</v>
      </c>
      <c r="D3813" s="1" t="s">
        <v>26</v>
      </c>
      <c r="E3813" s="1">
        <v>0</v>
      </c>
      <c r="F3813" s="1" t="s">
        <v>23</v>
      </c>
      <c r="G3813">
        <v>0</v>
      </c>
      <c r="H3813" t="str">
        <f>IF(Append1[[#This Row],[number_vmail_messages]]&lt;=10, "Low",
IF(Append1[[#This Row],[number_vmail_messages]]&lt;=25, "Medium", "High"))</f>
        <v>Low</v>
      </c>
      <c r="I3813">
        <v>69.7</v>
      </c>
      <c r="J3813">
        <v>85</v>
      </c>
      <c r="K3813">
        <v>11.85</v>
      </c>
      <c r="L3813">
        <v>226.5</v>
      </c>
      <c r="M3813">
        <v>107</v>
      </c>
      <c r="N3813">
        <v>19.25</v>
      </c>
      <c r="O3813">
        <v>128.5</v>
      </c>
      <c r="P3813">
        <v>104</v>
      </c>
      <c r="Q3813">
        <v>5.78</v>
      </c>
      <c r="R3813">
        <v>11.1</v>
      </c>
      <c r="S3813">
        <v>2</v>
      </c>
      <c r="T3813">
        <v>3</v>
      </c>
      <c r="U3813" t="str">
        <f>IF(Append1[[#This Row],[total_intl_charge]] &lt;= MEDIAN(Append1[total_intl_charge]), "Low", "High")</f>
        <v>High</v>
      </c>
      <c r="V3813">
        <v>2</v>
      </c>
      <c r="W3813" t="s">
        <v>23</v>
      </c>
      <c r="X3813" s="1" t="s">
        <v>23</v>
      </c>
      <c r="Y3813">
        <f>IF(Append1[[#This Row],[churn]]="yes", 1,0)</f>
        <v>0</v>
      </c>
      <c r="Z3813" t="str">
        <f>IF(Append1[[#This Row],[total_eve_charge]]&lt;=15,"Low",
IF(Append1[[#This Row],[total_eve_charge]]&lt;=19,"Medium","High"))</f>
        <v>High</v>
      </c>
      <c r="AA3813" s="1" t="str">
        <f>IF(Append1[[#This Row],[total_day_charge]]&gt;30,"Heavy User",
IF(Append1[[#This Row],[total_eve_charge]]&gt;20,"Evening User",
IF(Append1[[#This Row],[total_night_charge]]&gt;10,"Night User","Low User")))</f>
        <v>Low User</v>
      </c>
    </row>
    <row r="3814" spans="1:27" x14ac:dyDescent="0.3">
      <c r="A3814">
        <v>3063</v>
      </c>
      <c r="B3814" s="1" t="s">
        <v>68</v>
      </c>
      <c r="C3814">
        <v>49</v>
      </c>
      <c r="D3814" s="1" t="s">
        <v>32</v>
      </c>
      <c r="E3814" s="1">
        <v>1</v>
      </c>
      <c r="F3814" s="1" t="s">
        <v>24</v>
      </c>
      <c r="G3814">
        <v>32</v>
      </c>
      <c r="H3814" t="str">
        <f>IF(Append1[[#This Row],[number_vmail_messages]]&lt;=10, "Low",
IF(Append1[[#This Row],[number_vmail_messages]]&lt;=25, "Medium", "High"))</f>
        <v>High</v>
      </c>
      <c r="I3814">
        <v>176.9</v>
      </c>
      <c r="J3814">
        <v>118</v>
      </c>
      <c r="K3814">
        <v>30.07</v>
      </c>
      <c r="L3814">
        <v>227</v>
      </c>
      <c r="M3814">
        <v>121</v>
      </c>
      <c r="N3814">
        <v>19.3</v>
      </c>
      <c r="O3814">
        <v>204.4</v>
      </c>
      <c r="P3814">
        <v>115</v>
      </c>
      <c r="Q3814">
        <v>9.1999999999999993</v>
      </c>
      <c r="R3814">
        <v>15.1</v>
      </c>
      <c r="S3814">
        <v>3</v>
      </c>
      <c r="T3814">
        <v>4.08</v>
      </c>
      <c r="U3814" t="str">
        <f>IF(Append1[[#This Row],[total_intl_charge]] &lt;= MEDIAN(Append1[total_intl_charge]), "Low", "High")</f>
        <v>High</v>
      </c>
      <c r="V3814">
        <v>3</v>
      </c>
      <c r="W3814" t="s">
        <v>24</v>
      </c>
      <c r="X3814" s="1" t="s">
        <v>24</v>
      </c>
      <c r="Y3814">
        <f>IF(Append1[[#This Row],[churn]]="yes", 1,0)</f>
        <v>1</v>
      </c>
      <c r="Z3814" t="str">
        <f>IF(Append1[[#This Row],[total_eve_charge]]&lt;=15,"Low",
IF(Append1[[#This Row],[total_eve_charge]]&lt;=19,"Medium","High"))</f>
        <v>High</v>
      </c>
      <c r="AA3814" s="1" t="str">
        <f>IF(Append1[[#This Row],[total_day_charge]]&gt;30,"Heavy User",
IF(Append1[[#This Row],[total_eve_charge]]&gt;20,"Evening User",
IF(Append1[[#This Row],[total_night_charge]]&gt;10,"Night User","Low User")))</f>
        <v>Heavy User</v>
      </c>
    </row>
    <row r="3815" spans="1:27" hidden="1" x14ac:dyDescent="0.3">
      <c r="A3815">
        <v>3064</v>
      </c>
      <c r="B3815" s="1" t="s">
        <v>42</v>
      </c>
      <c r="C3815">
        <v>36</v>
      </c>
      <c r="D3815" s="1" t="s">
        <v>22</v>
      </c>
      <c r="E3815" s="1">
        <v>0</v>
      </c>
      <c r="F3815" s="1" t="s">
        <v>23</v>
      </c>
      <c r="G3815">
        <v>0</v>
      </c>
      <c r="H3815" t="str">
        <f>IF(Append1[[#This Row],[number_vmail_messages]]&lt;=10, "Low",
IF(Append1[[#This Row],[number_vmail_messages]]&lt;=25, "Medium", "High"))</f>
        <v>Low</v>
      </c>
      <c r="I3815">
        <v>140.4</v>
      </c>
      <c r="J3815">
        <v>117</v>
      </c>
      <c r="K3815">
        <v>23.87</v>
      </c>
      <c r="L3815">
        <v>204.5</v>
      </c>
      <c r="M3815">
        <v>121</v>
      </c>
      <c r="N3815">
        <v>17.38</v>
      </c>
      <c r="O3815">
        <v>251.3</v>
      </c>
      <c r="P3815">
        <v>79</v>
      </c>
      <c r="Q3815">
        <v>11.31</v>
      </c>
      <c r="R3815">
        <v>8.6999999999999993</v>
      </c>
      <c r="S3815">
        <v>4</v>
      </c>
      <c r="T3815">
        <v>2.35</v>
      </c>
      <c r="U3815" t="str">
        <f>IF(Append1[[#This Row],[total_intl_charge]] &lt;= MEDIAN(Append1[total_intl_charge]), "Low", "High")</f>
        <v>Low</v>
      </c>
      <c r="V3815">
        <v>2</v>
      </c>
      <c r="W3815" t="s">
        <v>23</v>
      </c>
      <c r="X3815" s="1" t="s">
        <v>23</v>
      </c>
      <c r="Y3815">
        <f>IF(Append1[[#This Row],[churn]]="yes", 1,0)</f>
        <v>0</v>
      </c>
      <c r="Z3815" t="str">
        <f>IF(Append1[[#This Row],[total_eve_charge]]&lt;=15,"Low",
IF(Append1[[#This Row],[total_eve_charge]]&lt;=19,"Medium","High"))</f>
        <v>Medium</v>
      </c>
      <c r="AA3815" s="1" t="str">
        <f>IF(Append1[[#This Row],[total_day_charge]]&gt;30,"Heavy User",
IF(Append1[[#This Row],[total_eve_charge]]&gt;20,"Evening User",
IF(Append1[[#This Row],[total_night_charge]]&gt;10,"Night User","Low User")))</f>
        <v>Night User</v>
      </c>
    </row>
    <row r="3816" spans="1:27" hidden="1" x14ac:dyDescent="0.3">
      <c r="A3816">
        <v>3065</v>
      </c>
      <c r="B3816" s="1" t="s">
        <v>37</v>
      </c>
      <c r="C3816">
        <v>13</v>
      </c>
      <c r="D3816" s="1" t="s">
        <v>26</v>
      </c>
      <c r="E3816" s="1">
        <v>0</v>
      </c>
      <c r="F3816" s="1" t="s">
        <v>23</v>
      </c>
      <c r="G3816">
        <v>0</v>
      </c>
      <c r="H3816" t="str">
        <f>IF(Append1[[#This Row],[number_vmail_messages]]&lt;=10, "Low",
IF(Append1[[#This Row],[number_vmail_messages]]&lt;=25, "Medium", "High"))</f>
        <v>Low</v>
      </c>
      <c r="I3816">
        <v>167.4</v>
      </c>
      <c r="J3816">
        <v>117</v>
      </c>
      <c r="K3816">
        <v>28.46</v>
      </c>
      <c r="L3816">
        <v>223.5</v>
      </c>
      <c r="M3816">
        <v>102</v>
      </c>
      <c r="N3816">
        <v>19</v>
      </c>
      <c r="O3816">
        <v>215.8</v>
      </c>
      <c r="P3816">
        <v>108</v>
      </c>
      <c r="Q3816">
        <v>9.7100000000000009</v>
      </c>
      <c r="R3816">
        <v>9</v>
      </c>
      <c r="S3816">
        <v>3</v>
      </c>
      <c r="T3816">
        <v>2.4300000000000002</v>
      </c>
      <c r="U3816" t="str">
        <f>IF(Append1[[#This Row],[total_intl_charge]] &lt;= MEDIAN(Append1[total_intl_charge]), "Low", "High")</f>
        <v>Low</v>
      </c>
      <c r="V3816">
        <v>1</v>
      </c>
      <c r="W3816" t="s">
        <v>23</v>
      </c>
      <c r="X3816" s="1" t="s">
        <v>23</v>
      </c>
      <c r="Y3816">
        <f>IF(Append1[[#This Row],[churn]]="yes", 1,0)</f>
        <v>0</v>
      </c>
      <c r="Z3816" t="str">
        <f>IF(Append1[[#This Row],[total_eve_charge]]&lt;=15,"Low",
IF(Append1[[#This Row],[total_eve_charge]]&lt;=19,"Medium","High"))</f>
        <v>Medium</v>
      </c>
      <c r="AA3816" s="1" t="str">
        <f>IF(Append1[[#This Row],[total_day_charge]]&gt;30,"Heavy User",
IF(Append1[[#This Row],[total_eve_charge]]&gt;20,"Evening User",
IF(Append1[[#This Row],[total_night_charge]]&gt;10,"Night User","Low User")))</f>
        <v>Low User</v>
      </c>
    </row>
    <row r="3817" spans="1:27" x14ac:dyDescent="0.3">
      <c r="A3817">
        <v>3066</v>
      </c>
      <c r="B3817" s="1" t="s">
        <v>25</v>
      </c>
      <c r="C3817">
        <v>151</v>
      </c>
      <c r="D3817" s="1" t="s">
        <v>32</v>
      </c>
      <c r="E3817" s="1">
        <v>0</v>
      </c>
      <c r="F3817" s="1" t="s">
        <v>24</v>
      </c>
      <c r="G3817">
        <v>27</v>
      </c>
      <c r="H3817" t="str">
        <f>IF(Append1[[#This Row],[number_vmail_messages]]&lt;=10, "Low",
IF(Append1[[#This Row],[number_vmail_messages]]&lt;=25, "Medium", "High"))</f>
        <v>High</v>
      </c>
      <c r="I3817">
        <v>166.4</v>
      </c>
      <c r="J3817">
        <v>112</v>
      </c>
      <c r="K3817">
        <v>28.29</v>
      </c>
      <c r="L3817">
        <v>234.3</v>
      </c>
      <c r="M3817">
        <v>116</v>
      </c>
      <c r="N3817">
        <v>19.920000000000002</v>
      </c>
      <c r="O3817">
        <v>161.1</v>
      </c>
      <c r="P3817">
        <v>95</v>
      </c>
      <c r="Q3817">
        <v>7.25</v>
      </c>
      <c r="R3817">
        <v>5.5</v>
      </c>
      <c r="S3817">
        <v>2</v>
      </c>
      <c r="T3817">
        <v>1.49</v>
      </c>
      <c r="U3817" t="str">
        <f>IF(Append1[[#This Row],[total_intl_charge]] &lt;= MEDIAN(Append1[total_intl_charge]), "Low", "High")</f>
        <v>Low</v>
      </c>
      <c r="V3817">
        <v>0</v>
      </c>
      <c r="W3817" t="s">
        <v>23</v>
      </c>
      <c r="X3817" s="1" t="s">
        <v>23</v>
      </c>
      <c r="Y3817">
        <f>IF(Append1[[#This Row],[churn]]="yes", 1,0)</f>
        <v>0</v>
      </c>
      <c r="Z3817" t="str">
        <f>IF(Append1[[#This Row],[total_eve_charge]]&lt;=15,"Low",
IF(Append1[[#This Row],[total_eve_charge]]&lt;=19,"Medium","High"))</f>
        <v>High</v>
      </c>
      <c r="AA3817" s="1" t="str">
        <f>IF(Append1[[#This Row],[total_day_charge]]&gt;30,"Heavy User",
IF(Append1[[#This Row],[total_eve_charge]]&gt;20,"Evening User",
IF(Append1[[#This Row],[total_night_charge]]&gt;10,"Night User","Low User")))</f>
        <v>Low User</v>
      </c>
    </row>
    <row r="3818" spans="1:27" hidden="1" x14ac:dyDescent="0.3">
      <c r="A3818">
        <v>3067</v>
      </c>
      <c r="B3818" s="1" t="s">
        <v>71</v>
      </c>
      <c r="C3818">
        <v>111</v>
      </c>
      <c r="D3818" s="1" t="s">
        <v>32</v>
      </c>
      <c r="E3818" s="1">
        <v>0</v>
      </c>
      <c r="F3818" s="1" t="s">
        <v>23</v>
      </c>
      <c r="G3818">
        <v>0</v>
      </c>
      <c r="H3818" t="str">
        <f>IF(Append1[[#This Row],[number_vmail_messages]]&lt;=10, "Low",
IF(Append1[[#This Row],[number_vmail_messages]]&lt;=25, "Medium", "High"))</f>
        <v>Low</v>
      </c>
      <c r="I3818">
        <v>171.5</v>
      </c>
      <c r="J3818">
        <v>108</v>
      </c>
      <c r="K3818">
        <v>29.16</v>
      </c>
      <c r="L3818">
        <v>204.4</v>
      </c>
      <c r="M3818">
        <v>106</v>
      </c>
      <c r="N3818">
        <v>17.37</v>
      </c>
      <c r="O3818">
        <v>238.8</v>
      </c>
      <c r="P3818">
        <v>90</v>
      </c>
      <c r="Q3818">
        <v>10.75</v>
      </c>
      <c r="R3818">
        <v>10.7</v>
      </c>
      <c r="S3818">
        <v>4</v>
      </c>
      <c r="T3818">
        <v>2.89</v>
      </c>
      <c r="U3818" t="str">
        <f>IF(Append1[[#This Row],[total_intl_charge]] &lt;= MEDIAN(Append1[total_intl_charge]), "Low", "High")</f>
        <v>High</v>
      </c>
      <c r="V3818">
        <v>3</v>
      </c>
      <c r="W3818" t="s">
        <v>23</v>
      </c>
      <c r="X3818" s="1" t="s">
        <v>23</v>
      </c>
      <c r="Y3818">
        <f>IF(Append1[[#This Row],[churn]]="yes", 1,0)</f>
        <v>0</v>
      </c>
      <c r="Z3818" t="str">
        <f>IF(Append1[[#This Row],[total_eve_charge]]&lt;=15,"Low",
IF(Append1[[#This Row],[total_eve_charge]]&lt;=19,"Medium","High"))</f>
        <v>Medium</v>
      </c>
      <c r="AA3818" s="1" t="str">
        <f>IF(Append1[[#This Row],[total_day_charge]]&gt;30,"Heavy User",
IF(Append1[[#This Row],[total_eve_charge]]&gt;20,"Evening User",
IF(Append1[[#This Row],[total_night_charge]]&gt;10,"Night User","Low User")))</f>
        <v>Night User</v>
      </c>
    </row>
    <row r="3819" spans="1:27" hidden="1" x14ac:dyDescent="0.3">
      <c r="A3819">
        <v>3068</v>
      </c>
      <c r="B3819" s="1" t="s">
        <v>39</v>
      </c>
      <c r="C3819">
        <v>135</v>
      </c>
      <c r="D3819" s="1" t="s">
        <v>22</v>
      </c>
      <c r="E3819" s="1">
        <v>1</v>
      </c>
      <c r="F3819" s="1" t="s">
        <v>23</v>
      </c>
      <c r="G3819">
        <v>0</v>
      </c>
      <c r="H3819" t="str">
        <f>IF(Append1[[#This Row],[number_vmail_messages]]&lt;=10, "Low",
IF(Append1[[#This Row],[number_vmail_messages]]&lt;=25, "Medium", "High"))</f>
        <v>Low</v>
      </c>
      <c r="I3819">
        <v>177.2</v>
      </c>
      <c r="J3819">
        <v>151</v>
      </c>
      <c r="K3819">
        <v>30.12</v>
      </c>
      <c r="L3819">
        <v>209.3</v>
      </c>
      <c r="M3819">
        <v>83</v>
      </c>
      <c r="N3819">
        <v>17.79</v>
      </c>
      <c r="O3819">
        <v>236.3</v>
      </c>
      <c r="P3819">
        <v>114</v>
      </c>
      <c r="Q3819">
        <v>10.63</v>
      </c>
      <c r="R3819">
        <v>11.1</v>
      </c>
      <c r="S3819">
        <v>5</v>
      </c>
      <c r="T3819">
        <v>3</v>
      </c>
      <c r="U3819" t="str">
        <f>IF(Append1[[#This Row],[total_intl_charge]] &lt;= MEDIAN(Append1[total_intl_charge]), "Low", "High")</f>
        <v>High</v>
      </c>
      <c r="V3819">
        <v>2</v>
      </c>
      <c r="W3819" t="s">
        <v>23</v>
      </c>
      <c r="X3819" s="1" t="s">
        <v>24</v>
      </c>
      <c r="Y3819">
        <f>IF(Append1[[#This Row],[churn]]="yes", 1,0)</f>
        <v>0</v>
      </c>
      <c r="Z3819" t="str">
        <f>IF(Append1[[#This Row],[total_eve_charge]]&lt;=15,"Low",
IF(Append1[[#This Row],[total_eve_charge]]&lt;=19,"Medium","High"))</f>
        <v>Medium</v>
      </c>
      <c r="AA3819" s="1" t="str">
        <f>IF(Append1[[#This Row],[total_day_charge]]&gt;30,"Heavy User",
IF(Append1[[#This Row],[total_eve_charge]]&gt;20,"Evening User",
IF(Append1[[#This Row],[total_night_charge]]&gt;10,"Night User","Low User")))</f>
        <v>Heavy User</v>
      </c>
    </row>
    <row r="3820" spans="1:27" x14ac:dyDescent="0.3">
      <c r="A3820">
        <v>3069</v>
      </c>
      <c r="B3820" s="1" t="s">
        <v>56</v>
      </c>
      <c r="C3820">
        <v>114</v>
      </c>
      <c r="D3820" s="1" t="s">
        <v>22</v>
      </c>
      <c r="E3820" s="1">
        <v>0</v>
      </c>
      <c r="F3820" s="1" t="s">
        <v>24</v>
      </c>
      <c r="G3820">
        <v>34</v>
      </c>
      <c r="H3820" t="str">
        <f>IF(Append1[[#This Row],[number_vmail_messages]]&lt;=10, "Low",
IF(Append1[[#This Row],[number_vmail_messages]]&lt;=25, "Medium", "High"))</f>
        <v>High</v>
      </c>
      <c r="I3820">
        <v>114.5</v>
      </c>
      <c r="J3820">
        <v>64</v>
      </c>
      <c r="K3820">
        <v>19.47</v>
      </c>
      <c r="L3820">
        <v>229.3</v>
      </c>
      <c r="M3820">
        <v>84</v>
      </c>
      <c r="N3820">
        <v>19.489999999999998</v>
      </c>
      <c r="O3820">
        <v>288.8</v>
      </c>
      <c r="P3820">
        <v>68</v>
      </c>
      <c r="Q3820">
        <v>13</v>
      </c>
      <c r="R3820">
        <v>10.4</v>
      </c>
      <c r="S3820">
        <v>16</v>
      </c>
      <c r="T3820">
        <v>2.81</v>
      </c>
      <c r="U3820" t="str">
        <f>IF(Append1[[#This Row],[total_intl_charge]] &lt;= MEDIAN(Append1[total_intl_charge]), "Low", "High")</f>
        <v>High</v>
      </c>
      <c r="V3820">
        <v>0</v>
      </c>
      <c r="W3820" t="s">
        <v>23</v>
      </c>
      <c r="X3820" s="1" t="s">
        <v>23</v>
      </c>
      <c r="Y3820">
        <f>IF(Append1[[#This Row],[churn]]="yes", 1,0)</f>
        <v>0</v>
      </c>
      <c r="Z3820" t="str">
        <f>IF(Append1[[#This Row],[total_eve_charge]]&lt;=15,"Low",
IF(Append1[[#This Row],[total_eve_charge]]&lt;=19,"Medium","High"))</f>
        <v>High</v>
      </c>
      <c r="AA3820" s="1" t="str">
        <f>IF(Append1[[#This Row],[total_day_charge]]&gt;30,"Heavy User",
IF(Append1[[#This Row],[total_eve_charge]]&gt;20,"Evening User",
IF(Append1[[#This Row],[total_night_charge]]&gt;10,"Night User","Low User")))</f>
        <v>Night User</v>
      </c>
    </row>
    <row r="3821" spans="1:27" x14ac:dyDescent="0.3">
      <c r="A3821">
        <v>3070</v>
      </c>
      <c r="B3821" s="1" t="s">
        <v>52</v>
      </c>
      <c r="C3821">
        <v>122</v>
      </c>
      <c r="D3821" s="1" t="s">
        <v>22</v>
      </c>
      <c r="E3821" s="1">
        <v>0</v>
      </c>
      <c r="F3821" s="1" t="s">
        <v>24</v>
      </c>
      <c r="G3821">
        <v>34</v>
      </c>
      <c r="H3821" t="str">
        <f>IF(Append1[[#This Row],[number_vmail_messages]]&lt;=10, "Low",
IF(Append1[[#This Row],[number_vmail_messages]]&lt;=25, "Medium", "High"))</f>
        <v>High</v>
      </c>
      <c r="I3821">
        <v>205.1</v>
      </c>
      <c r="J3821">
        <v>123</v>
      </c>
      <c r="K3821">
        <v>34.869999999999997</v>
      </c>
      <c r="L3821">
        <v>203.3</v>
      </c>
      <c r="M3821">
        <v>123</v>
      </c>
      <c r="N3821">
        <v>17.28</v>
      </c>
      <c r="O3821">
        <v>126.7</v>
      </c>
      <c r="P3821">
        <v>106</v>
      </c>
      <c r="Q3821">
        <v>5.7</v>
      </c>
      <c r="R3821">
        <v>10.7</v>
      </c>
      <c r="S3821">
        <v>1</v>
      </c>
      <c r="T3821">
        <v>2.89</v>
      </c>
      <c r="U3821" t="str">
        <f>IF(Append1[[#This Row],[total_intl_charge]] &lt;= MEDIAN(Append1[total_intl_charge]), "Low", "High")</f>
        <v>High</v>
      </c>
      <c r="V3821">
        <v>2</v>
      </c>
      <c r="W3821" t="s">
        <v>23</v>
      </c>
      <c r="X3821" s="1" t="s">
        <v>23</v>
      </c>
      <c r="Y3821">
        <f>IF(Append1[[#This Row],[churn]]="yes", 1,0)</f>
        <v>0</v>
      </c>
      <c r="Z3821" t="str">
        <f>IF(Append1[[#This Row],[total_eve_charge]]&lt;=15,"Low",
IF(Append1[[#This Row],[total_eve_charge]]&lt;=19,"Medium","High"))</f>
        <v>Medium</v>
      </c>
      <c r="AA3821" s="1" t="str">
        <f>IF(Append1[[#This Row],[total_day_charge]]&gt;30,"Heavy User",
IF(Append1[[#This Row],[total_eve_charge]]&gt;20,"Evening User",
IF(Append1[[#This Row],[total_night_charge]]&gt;10,"Night User","Low User")))</f>
        <v>Heavy User</v>
      </c>
    </row>
    <row r="3822" spans="1:27" hidden="1" x14ac:dyDescent="0.3">
      <c r="A3822">
        <v>3071</v>
      </c>
      <c r="B3822" s="1" t="s">
        <v>75</v>
      </c>
      <c r="C3822">
        <v>89</v>
      </c>
      <c r="D3822" s="1" t="s">
        <v>22</v>
      </c>
      <c r="E3822" s="1">
        <v>0</v>
      </c>
      <c r="F3822" s="1" t="s">
        <v>23</v>
      </c>
      <c r="G3822">
        <v>0</v>
      </c>
      <c r="H3822" t="str">
        <f>IF(Append1[[#This Row],[number_vmail_messages]]&lt;=10, "Low",
IF(Append1[[#This Row],[number_vmail_messages]]&lt;=25, "Medium", "High"))</f>
        <v>Low</v>
      </c>
      <c r="I3822">
        <v>208.4</v>
      </c>
      <c r="J3822">
        <v>112</v>
      </c>
      <c r="K3822">
        <v>35.43</v>
      </c>
      <c r="L3822">
        <v>189.5</v>
      </c>
      <c r="M3822">
        <v>116</v>
      </c>
      <c r="N3822">
        <v>16.11</v>
      </c>
      <c r="O3822">
        <v>264.39999999999998</v>
      </c>
      <c r="P3822">
        <v>101</v>
      </c>
      <c r="Q3822">
        <v>11.9</v>
      </c>
      <c r="R3822">
        <v>16.8</v>
      </c>
      <c r="S3822">
        <v>1</v>
      </c>
      <c r="T3822">
        <v>4.54</v>
      </c>
      <c r="U3822" t="str">
        <f>IF(Append1[[#This Row],[total_intl_charge]] &lt;= MEDIAN(Append1[total_intl_charge]), "Low", "High")</f>
        <v>High</v>
      </c>
      <c r="V3822">
        <v>0</v>
      </c>
      <c r="W3822" t="s">
        <v>24</v>
      </c>
      <c r="X3822" s="1" t="s">
        <v>23</v>
      </c>
      <c r="Y3822">
        <f>IF(Append1[[#This Row],[churn]]="yes", 1,0)</f>
        <v>1</v>
      </c>
      <c r="Z3822" t="str">
        <f>IF(Append1[[#This Row],[total_eve_charge]]&lt;=15,"Low",
IF(Append1[[#This Row],[total_eve_charge]]&lt;=19,"Medium","High"))</f>
        <v>Medium</v>
      </c>
      <c r="AA3822" s="1" t="str">
        <f>IF(Append1[[#This Row],[total_day_charge]]&gt;30,"Heavy User",
IF(Append1[[#This Row],[total_eve_charge]]&gt;20,"Evening User",
IF(Append1[[#This Row],[total_night_charge]]&gt;10,"Night User","Low User")))</f>
        <v>Heavy User</v>
      </c>
    </row>
    <row r="3823" spans="1:27" hidden="1" x14ac:dyDescent="0.3">
      <c r="A3823">
        <v>3072</v>
      </c>
      <c r="B3823" s="1" t="s">
        <v>48</v>
      </c>
      <c r="C3823">
        <v>96</v>
      </c>
      <c r="D3823" s="1" t="s">
        <v>22</v>
      </c>
      <c r="E3823" s="1">
        <v>0</v>
      </c>
      <c r="F3823" s="1" t="s">
        <v>23</v>
      </c>
      <c r="G3823">
        <v>0</v>
      </c>
      <c r="H3823" t="str">
        <f>IF(Append1[[#This Row],[number_vmail_messages]]&lt;=10, "Low",
IF(Append1[[#This Row],[number_vmail_messages]]&lt;=25, "Medium", "High"))</f>
        <v>Low</v>
      </c>
      <c r="I3823">
        <v>125.8</v>
      </c>
      <c r="J3823">
        <v>102</v>
      </c>
      <c r="K3823">
        <v>21.39</v>
      </c>
      <c r="L3823">
        <v>244.4</v>
      </c>
      <c r="M3823">
        <v>111</v>
      </c>
      <c r="N3823">
        <v>20.77</v>
      </c>
      <c r="O3823">
        <v>167.7</v>
      </c>
      <c r="P3823">
        <v>90</v>
      </c>
      <c r="Q3823">
        <v>7.55</v>
      </c>
      <c r="R3823">
        <v>9</v>
      </c>
      <c r="S3823">
        <v>2</v>
      </c>
      <c r="T3823">
        <v>2.4300000000000002</v>
      </c>
      <c r="U3823" t="str">
        <f>IF(Append1[[#This Row],[total_intl_charge]] &lt;= MEDIAN(Append1[total_intl_charge]), "Low", "High")</f>
        <v>Low</v>
      </c>
      <c r="V3823">
        <v>2</v>
      </c>
      <c r="W3823" t="s">
        <v>23</v>
      </c>
      <c r="X3823" s="1" t="s">
        <v>23</v>
      </c>
      <c r="Y3823">
        <f>IF(Append1[[#This Row],[churn]]="yes", 1,0)</f>
        <v>0</v>
      </c>
      <c r="Z3823" t="str">
        <f>IF(Append1[[#This Row],[total_eve_charge]]&lt;=15,"Low",
IF(Append1[[#This Row],[total_eve_charge]]&lt;=19,"Medium","High"))</f>
        <v>High</v>
      </c>
      <c r="AA3823" s="1" t="str">
        <f>IF(Append1[[#This Row],[total_day_charge]]&gt;30,"Heavy User",
IF(Append1[[#This Row],[total_eve_charge]]&gt;20,"Evening User",
IF(Append1[[#This Row],[total_night_charge]]&gt;10,"Night User","Low User")))</f>
        <v>Evening User</v>
      </c>
    </row>
    <row r="3824" spans="1:27" hidden="1" x14ac:dyDescent="0.3">
      <c r="A3824">
        <v>3073</v>
      </c>
      <c r="B3824" s="1" t="s">
        <v>42</v>
      </c>
      <c r="C3824">
        <v>106</v>
      </c>
      <c r="D3824" s="1" t="s">
        <v>32</v>
      </c>
      <c r="E3824" s="1">
        <v>0</v>
      </c>
      <c r="F3824" s="1" t="s">
        <v>23</v>
      </c>
      <c r="G3824">
        <v>0</v>
      </c>
      <c r="H3824" t="str">
        <f>IF(Append1[[#This Row],[number_vmail_messages]]&lt;=10, "Low",
IF(Append1[[#This Row],[number_vmail_messages]]&lt;=25, "Medium", "High"))</f>
        <v>Low</v>
      </c>
      <c r="I3824">
        <v>186.2</v>
      </c>
      <c r="J3824">
        <v>97</v>
      </c>
      <c r="K3824">
        <v>31.65</v>
      </c>
      <c r="L3824">
        <v>257.7</v>
      </c>
      <c r="M3824">
        <v>89</v>
      </c>
      <c r="N3824">
        <v>21.9</v>
      </c>
      <c r="O3824">
        <v>164.3</v>
      </c>
      <c r="P3824">
        <v>106</v>
      </c>
      <c r="Q3824">
        <v>7.39</v>
      </c>
      <c r="R3824">
        <v>11</v>
      </c>
      <c r="S3824">
        <v>4</v>
      </c>
      <c r="T3824">
        <v>2.97</v>
      </c>
      <c r="U3824" t="str">
        <f>IF(Append1[[#This Row],[total_intl_charge]] &lt;= MEDIAN(Append1[total_intl_charge]), "Low", "High")</f>
        <v>High</v>
      </c>
      <c r="V3824">
        <v>2</v>
      </c>
      <c r="W3824" t="s">
        <v>23</v>
      </c>
      <c r="X3824" s="1" t="s">
        <v>23</v>
      </c>
      <c r="Y3824">
        <f>IF(Append1[[#This Row],[churn]]="yes", 1,0)</f>
        <v>0</v>
      </c>
      <c r="Z3824" t="str">
        <f>IF(Append1[[#This Row],[total_eve_charge]]&lt;=15,"Low",
IF(Append1[[#This Row],[total_eve_charge]]&lt;=19,"Medium","High"))</f>
        <v>High</v>
      </c>
      <c r="AA3824" s="1" t="str">
        <f>IF(Append1[[#This Row],[total_day_charge]]&gt;30,"Heavy User",
IF(Append1[[#This Row],[total_eve_charge]]&gt;20,"Evening User",
IF(Append1[[#This Row],[total_night_charge]]&gt;10,"Night User","Low User")))</f>
        <v>Heavy User</v>
      </c>
    </row>
    <row r="3825" spans="1:27" hidden="1" x14ac:dyDescent="0.3">
      <c r="A3825">
        <v>3074</v>
      </c>
      <c r="B3825" s="1" t="s">
        <v>76</v>
      </c>
      <c r="C3825">
        <v>122</v>
      </c>
      <c r="D3825" s="1" t="s">
        <v>22</v>
      </c>
      <c r="E3825" s="1">
        <v>0</v>
      </c>
      <c r="F3825" s="1" t="s">
        <v>23</v>
      </c>
      <c r="G3825">
        <v>0</v>
      </c>
      <c r="H3825" t="str">
        <f>IF(Append1[[#This Row],[number_vmail_messages]]&lt;=10, "Low",
IF(Append1[[#This Row],[number_vmail_messages]]&lt;=25, "Medium", "High"))</f>
        <v>Low</v>
      </c>
      <c r="I3825">
        <v>128.9</v>
      </c>
      <c r="J3825">
        <v>136</v>
      </c>
      <c r="K3825">
        <v>21.91</v>
      </c>
      <c r="L3825">
        <v>244.4</v>
      </c>
      <c r="M3825">
        <v>133</v>
      </c>
      <c r="N3825">
        <v>20.77</v>
      </c>
      <c r="O3825">
        <v>148.69999999999999</v>
      </c>
      <c r="P3825">
        <v>133</v>
      </c>
      <c r="Q3825">
        <v>6.69</v>
      </c>
      <c r="R3825">
        <v>10.7</v>
      </c>
      <c r="S3825">
        <v>5</v>
      </c>
      <c r="T3825">
        <v>2.89</v>
      </c>
      <c r="U3825" t="str">
        <f>IF(Append1[[#This Row],[total_intl_charge]] &lt;= MEDIAN(Append1[total_intl_charge]), "Low", "High")</f>
        <v>High</v>
      </c>
      <c r="V3825">
        <v>0</v>
      </c>
      <c r="W3825" t="s">
        <v>23</v>
      </c>
      <c r="X3825" s="1" t="s">
        <v>23</v>
      </c>
      <c r="Y3825">
        <f>IF(Append1[[#This Row],[churn]]="yes", 1,0)</f>
        <v>0</v>
      </c>
      <c r="Z3825" t="str">
        <f>IF(Append1[[#This Row],[total_eve_charge]]&lt;=15,"Low",
IF(Append1[[#This Row],[total_eve_charge]]&lt;=19,"Medium","High"))</f>
        <v>High</v>
      </c>
      <c r="AA3825" s="1" t="str">
        <f>IF(Append1[[#This Row],[total_day_charge]]&gt;30,"Heavy User",
IF(Append1[[#This Row],[total_eve_charge]]&gt;20,"Evening User",
IF(Append1[[#This Row],[total_night_charge]]&gt;10,"Night User","Low User")))</f>
        <v>Evening User</v>
      </c>
    </row>
    <row r="3826" spans="1:27" x14ac:dyDescent="0.3">
      <c r="A3826">
        <v>3075</v>
      </c>
      <c r="B3826" s="1" t="s">
        <v>36</v>
      </c>
      <c r="C3826">
        <v>87</v>
      </c>
      <c r="D3826" s="1" t="s">
        <v>22</v>
      </c>
      <c r="E3826" s="1">
        <v>0</v>
      </c>
      <c r="F3826" s="1" t="s">
        <v>24</v>
      </c>
      <c r="G3826">
        <v>16</v>
      </c>
      <c r="H3826" t="str">
        <f>IF(Append1[[#This Row],[number_vmail_messages]]&lt;=10, "Low",
IF(Append1[[#This Row],[number_vmail_messages]]&lt;=25, "Medium", "High"))</f>
        <v>Medium</v>
      </c>
      <c r="I3826">
        <v>257.39999999999998</v>
      </c>
      <c r="J3826">
        <v>91</v>
      </c>
      <c r="K3826">
        <v>43.76</v>
      </c>
      <c r="L3826">
        <v>232</v>
      </c>
      <c r="M3826">
        <v>101</v>
      </c>
      <c r="N3826">
        <v>19.72</v>
      </c>
      <c r="O3826">
        <v>143.19999999999999</v>
      </c>
      <c r="P3826">
        <v>73</v>
      </c>
      <c r="Q3826">
        <v>6.44</v>
      </c>
      <c r="R3826">
        <v>14.7</v>
      </c>
      <c r="S3826">
        <v>2</v>
      </c>
      <c r="T3826">
        <v>3.97</v>
      </c>
      <c r="U3826" t="str">
        <f>IF(Append1[[#This Row],[total_intl_charge]] &lt;= MEDIAN(Append1[total_intl_charge]), "Low", "High")</f>
        <v>High</v>
      </c>
      <c r="V3826">
        <v>1</v>
      </c>
      <c r="W3826" t="s">
        <v>23</v>
      </c>
      <c r="X3826" s="1" t="s">
        <v>23</v>
      </c>
      <c r="Y3826">
        <f>IF(Append1[[#This Row],[churn]]="yes", 1,0)</f>
        <v>0</v>
      </c>
      <c r="Z3826" t="str">
        <f>IF(Append1[[#This Row],[total_eve_charge]]&lt;=15,"Low",
IF(Append1[[#This Row],[total_eve_charge]]&lt;=19,"Medium","High"))</f>
        <v>High</v>
      </c>
      <c r="AA3826" s="1" t="str">
        <f>IF(Append1[[#This Row],[total_day_charge]]&gt;30,"Heavy User",
IF(Append1[[#This Row],[total_eve_charge]]&gt;20,"Evening User",
IF(Append1[[#This Row],[total_night_charge]]&gt;10,"Night User","Low User")))</f>
        <v>Heavy User</v>
      </c>
    </row>
    <row r="3827" spans="1:27" hidden="1" x14ac:dyDescent="0.3">
      <c r="A3827">
        <v>3076</v>
      </c>
      <c r="B3827" s="1" t="s">
        <v>51</v>
      </c>
      <c r="C3827">
        <v>145</v>
      </c>
      <c r="D3827" s="1" t="s">
        <v>22</v>
      </c>
      <c r="E3827" s="1">
        <v>0</v>
      </c>
      <c r="F3827" s="1" t="s">
        <v>23</v>
      </c>
      <c r="G3827">
        <v>0</v>
      </c>
      <c r="H3827" t="str">
        <f>IF(Append1[[#This Row],[number_vmail_messages]]&lt;=10, "Low",
IF(Append1[[#This Row],[number_vmail_messages]]&lt;=25, "Medium", "High"))</f>
        <v>Low</v>
      </c>
      <c r="I3827">
        <v>189.3</v>
      </c>
      <c r="J3827">
        <v>113</v>
      </c>
      <c r="K3827">
        <v>32.18</v>
      </c>
      <c r="L3827">
        <v>203.7</v>
      </c>
      <c r="M3827">
        <v>92</v>
      </c>
      <c r="N3827">
        <v>17.309999999999999</v>
      </c>
      <c r="O3827">
        <v>218.3</v>
      </c>
      <c r="P3827">
        <v>103</v>
      </c>
      <c r="Q3827">
        <v>9.82</v>
      </c>
      <c r="R3827">
        <v>14.2</v>
      </c>
      <c r="S3827">
        <v>3</v>
      </c>
      <c r="T3827">
        <v>3.83</v>
      </c>
      <c r="U3827" t="str">
        <f>IF(Append1[[#This Row],[total_intl_charge]] &lt;= MEDIAN(Append1[total_intl_charge]), "Low", "High")</f>
        <v>High</v>
      </c>
      <c r="V3827">
        <v>5</v>
      </c>
      <c r="W3827" t="s">
        <v>23</v>
      </c>
      <c r="X3827" s="1" t="s">
        <v>23</v>
      </c>
      <c r="Y3827">
        <f>IF(Append1[[#This Row],[churn]]="yes", 1,0)</f>
        <v>0</v>
      </c>
      <c r="Z3827" t="str">
        <f>IF(Append1[[#This Row],[total_eve_charge]]&lt;=15,"Low",
IF(Append1[[#This Row],[total_eve_charge]]&lt;=19,"Medium","High"))</f>
        <v>Medium</v>
      </c>
      <c r="AA3827" s="1" t="str">
        <f>IF(Append1[[#This Row],[total_day_charge]]&gt;30,"Heavy User",
IF(Append1[[#This Row],[total_eve_charge]]&gt;20,"Evening User",
IF(Append1[[#This Row],[total_night_charge]]&gt;10,"Night User","Low User")))</f>
        <v>Heavy User</v>
      </c>
    </row>
    <row r="3828" spans="1:27" x14ac:dyDescent="0.3">
      <c r="A3828">
        <v>3077</v>
      </c>
      <c r="B3828" s="1" t="s">
        <v>46</v>
      </c>
      <c r="C3828">
        <v>136</v>
      </c>
      <c r="D3828" s="1" t="s">
        <v>22</v>
      </c>
      <c r="E3828" s="1">
        <v>0</v>
      </c>
      <c r="F3828" s="1" t="s">
        <v>24</v>
      </c>
      <c r="G3828">
        <v>24</v>
      </c>
      <c r="H3828" t="str">
        <f>IF(Append1[[#This Row],[number_vmail_messages]]&lt;=10, "Low",
IF(Append1[[#This Row],[number_vmail_messages]]&lt;=25, "Medium", "High"))</f>
        <v>Medium</v>
      </c>
      <c r="I3828">
        <v>50.1</v>
      </c>
      <c r="J3828">
        <v>134</v>
      </c>
      <c r="K3828">
        <v>8.52</v>
      </c>
      <c r="L3828">
        <v>295.8</v>
      </c>
      <c r="M3828">
        <v>89</v>
      </c>
      <c r="N3828">
        <v>25.14</v>
      </c>
      <c r="O3828">
        <v>111.8</v>
      </c>
      <c r="P3828">
        <v>115</v>
      </c>
      <c r="Q3828">
        <v>5.03</v>
      </c>
      <c r="R3828">
        <v>11</v>
      </c>
      <c r="S3828">
        <v>6</v>
      </c>
      <c r="T3828">
        <v>2.97</v>
      </c>
      <c r="U3828" t="str">
        <f>IF(Append1[[#This Row],[total_intl_charge]] &lt;= MEDIAN(Append1[total_intl_charge]), "Low", "High")</f>
        <v>High</v>
      </c>
      <c r="V3828">
        <v>0</v>
      </c>
      <c r="W3828" t="s">
        <v>23</v>
      </c>
      <c r="X3828" s="1" t="s">
        <v>23</v>
      </c>
      <c r="Y3828">
        <f>IF(Append1[[#This Row],[churn]]="yes", 1,0)</f>
        <v>0</v>
      </c>
      <c r="Z3828" t="str">
        <f>IF(Append1[[#This Row],[total_eve_charge]]&lt;=15,"Low",
IF(Append1[[#This Row],[total_eve_charge]]&lt;=19,"Medium","High"))</f>
        <v>High</v>
      </c>
      <c r="AA3828" s="1" t="str">
        <f>IF(Append1[[#This Row],[total_day_charge]]&gt;30,"Heavy User",
IF(Append1[[#This Row],[total_eve_charge]]&gt;20,"Evening User",
IF(Append1[[#This Row],[total_night_charge]]&gt;10,"Night User","Low User")))</f>
        <v>Evening User</v>
      </c>
    </row>
    <row r="3829" spans="1:27" hidden="1" x14ac:dyDescent="0.3">
      <c r="A3829">
        <v>3078</v>
      </c>
      <c r="B3829" s="1" t="s">
        <v>44</v>
      </c>
      <c r="C3829">
        <v>131</v>
      </c>
      <c r="D3829" s="1" t="s">
        <v>22</v>
      </c>
      <c r="E3829" s="1">
        <v>0</v>
      </c>
      <c r="F3829" s="1" t="s">
        <v>23</v>
      </c>
      <c r="G3829">
        <v>0</v>
      </c>
      <c r="H3829" t="str">
        <f>IF(Append1[[#This Row],[number_vmail_messages]]&lt;=10, "Low",
IF(Append1[[#This Row],[number_vmail_messages]]&lt;=25, "Medium", "High"))</f>
        <v>Low</v>
      </c>
      <c r="I3829">
        <v>264.2</v>
      </c>
      <c r="J3829">
        <v>118</v>
      </c>
      <c r="K3829">
        <v>44.91</v>
      </c>
      <c r="L3829">
        <v>180</v>
      </c>
      <c r="M3829">
        <v>89</v>
      </c>
      <c r="N3829">
        <v>15.3</v>
      </c>
      <c r="O3829">
        <v>223.9</v>
      </c>
      <c r="P3829">
        <v>104</v>
      </c>
      <c r="Q3829">
        <v>10.08</v>
      </c>
      <c r="R3829">
        <v>10.7</v>
      </c>
      <c r="S3829">
        <v>1</v>
      </c>
      <c r="T3829">
        <v>2.89</v>
      </c>
      <c r="U3829" t="str">
        <f>IF(Append1[[#This Row],[total_intl_charge]] &lt;= MEDIAN(Append1[total_intl_charge]), "Low", "High")</f>
        <v>High</v>
      </c>
      <c r="V3829">
        <v>2</v>
      </c>
      <c r="W3829" t="s">
        <v>23</v>
      </c>
      <c r="X3829" s="1" t="s">
        <v>23</v>
      </c>
      <c r="Y3829">
        <f>IF(Append1[[#This Row],[churn]]="yes", 1,0)</f>
        <v>0</v>
      </c>
      <c r="Z3829" t="str">
        <f>IF(Append1[[#This Row],[total_eve_charge]]&lt;=15,"Low",
IF(Append1[[#This Row],[total_eve_charge]]&lt;=19,"Medium","High"))</f>
        <v>Medium</v>
      </c>
      <c r="AA3829" s="1" t="str">
        <f>IF(Append1[[#This Row],[total_day_charge]]&gt;30,"Heavy User",
IF(Append1[[#This Row],[total_eve_charge]]&gt;20,"Evening User",
IF(Append1[[#This Row],[total_night_charge]]&gt;10,"Night User","Low User")))</f>
        <v>Heavy User</v>
      </c>
    </row>
    <row r="3830" spans="1:27" hidden="1" x14ac:dyDescent="0.3">
      <c r="A3830">
        <v>3079</v>
      </c>
      <c r="B3830" s="1" t="s">
        <v>52</v>
      </c>
      <c r="C3830">
        <v>90</v>
      </c>
      <c r="D3830" s="1" t="s">
        <v>32</v>
      </c>
      <c r="E3830" s="1">
        <v>0</v>
      </c>
      <c r="F3830" s="1" t="s">
        <v>23</v>
      </c>
      <c r="G3830">
        <v>0</v>
      </c>
      <c r="H3830" t="str">
        <f>IF(Append1[[#This Row],[number_vmail_messages]]&lt;=10, "Low",
IF(Append1[[#This Row],[number_vmail_messages]]&lt;=25, "Medium", "High"))</f>
        <v>Low</v>
      </c>
      <c r="I3830">
        <v>192.1</v>
      </c>
      <c r="J3830">
        <v>80</v>
      </c>
      <c r="K3830">
        <v>32.659999999999997</v>
      </c>
      <c r="L3830">
        <v>269.3</v>
      </c>
      <c r="M3830">
        <v>125</v>
      </c>
      <c r="N3830">
        <v>22.89</v>
      </c>
      <c r="O3830">
        <v>259.60000000000002</v>
      </c>
      <c r="P3830">
        <v>97</v>
      </c>
      <c r="Q3830">
        <v>11.68</v>
      </c>
      <c r="R3830">
        <v>11.7</v>
      </c>
      <c r="S3830">
        <v>4</v>
      </c>
      <c r="T3830">
        <v>3.16</v>
      </c>
      <c r="U3830" t="str">
        <f>IF(Append1[[#This Row],[total_intl_charge]] &lt;= MEDIAN(Append1[total_intl_charge]), "Low", "High")</f>
        <v>High</v>
      </c>
      <c r="V3830">
        <v>2</v>
      </c>
      <c r="W3830" t="s">
        <v>23</v>
      </c>
      <c r="X3830" s="1" t="s">
        <v>23</v>
      </c>
      <c r="Y3830">
        <f>IF(Append1[[#This Row],[churn]]="yes", 1,0)</f>
        <v>0</v>
      </c>
      <c r="Z3830" t="str">
        <f>IF(Append1[[#This Row],[total_eve_charge]]&lt;=15,"Low",
IF(Append1[[#This Row],[total_eve_charge]]&lt;=19,"Medium","High"))</f>
        <v>High</v>
      </c>
      <c r="AA3830" s="1" t="str">
        <f>IF(Append1[[#This Row],[total_day_charge]]&gt;30,"Heavy User",
IF(Append1[[#This Row],[total_eve_charge]]&gt;20,"Evening User",
IF(Append1[[#This Row],[total_night_charge]]&gt;10,"Night User","Low User")))</f>
        <v>Heavy User</v>
      </c>
    </row>
    <row r="3831" spans="1:27" hidden="1" x14ac:dyDescent="0.3">
      <c r="A3831">
        <v>3080</v>
      </c>
      <c r="B3831" s="1" t="s">
        <v>51</v>
      </c>
      <c r="C3831">
        <v>95</v>
      </c>
      <c r="D3831" s="1" t="s">
        <v>22</v>
      </c>
      <c r="E3831" s="1">
        <v>0</v>
      </c>
      <c r="F3831" s="1" t="s">
        <v>23</v>
      </c>
      <c r="G3831">
        <v>0</v>
      </c>
      <c r="H3831" t="str">
        <f>IF(Append1[[#This Row],[number_vmail_messages]]&lt;=10, "Low",
IF(Append1[[#This Row],[number_vmail_messages]]&lt;=25, "Medium", "High"))</f>
        <v>Low</v>
      </c>
      <c r="I3831">
        <v>145.4</v>
      </c>
      <c r="J3831">
        <v>98</v>
      </c>
      <c r="K3831">
        <v>24.72</v>
      </c>
      <c r="L3831">
        <v>334.1</v>
      </c>
      <c r="M3831">
        <v>109</v>
      </c>
      <c r="N3831">
        <v>28.4</v>
      </c>
      <c r="O3831">
        <v>209.8</v>
      </c>
      <c r="P3831">
        <v>72</v>
      </c>
      <c r="Q3831">
        <v>9.44</v>
      </c>
      <c r="R3831">
        <v>8.8000000000000007</v>
      </c>
      <c r="S3831">
        <v>2</v>
      </c>
      <c r="T3831">
        <v>2.38</v>
      </c>
      <c r="U3831" t="str">
        <f>IF(Append1[[#This Row],[total_intl_charge]] &lt;= MEDIAN(Append1[total_intl_charge]), "Low", "High")</f>
        <v>Low</v>
      </c>
      <c r="V3831">
        <v>1</v>
      </c>
      <c r="W3831" t="s">
        <v>23</v>
      </c>
      <c r="X3831" s="1" t="s">
        <v>23</v>
      </c>
      <c r="Y3831">
        <f>IF(Append1[[#This Row],[churn]]="yes", 1,0)</f>
        <v>0</v>
      </c>
      <c r="Z3831" t="str">
        <f>IF(Append1[[#This Row],[total_eve_charge]]&lt;=15,"Low",
IF(Append1[[#This Row],[total_eve_charge]]&lt;=19,"Medium","High"))</f>
        <v>High</v>
      </c>
      <c r="AA3831" s="1" t="str">
        <f>IF(Append1[[#This Row],[total_day_charge]]&gt;30,"Heavy User",
IF(Append1[[#This Row],[total_eve_charge]]&gt;20,"Evening User",
IF(Append1[[#This Row],[total_night_charge]]&gt;10,"Night User","Low User")))</f>
        <v>Evening User</v>
      </c>
    </row>
    <row r="3832" spans="1:27" x14ac:dyDescent="0.3">
      <c r="A3832">
        <v>3081</v>
      </c>
      <c r="B3832" s="1" t="s">
        <v>34</v>
      </c>
      <c r="C3832">
        <v>42</v>
      </c>
      <c r="D3832" s="1" t="s">
        <v>32</v>
      </c>
      <c r="E3832" s="1">
        <v>0</v>
      </c>
      <c r="F3832" s="1" t="s">
        <v>24</v>
      </c>
      <c r="G3832">
        <v>16</v>
      </c>
      <c r="H3832" t="str">
        <f>IF(Append1[[#This Row],[number_vmail_messages]]&lt;=10, "Low",
IF(Append1[[#This Row],[number_vmail_messages]]&lt;=25, "Medium", "High"))</f>
        <v>Medium</v>
      </c>
      <c r="I3832">
        <v>240.8</v>
      </c>
      <c r="J3832">
        <v>80</v>
      </c>
      <c r="K3832">
        <v>40.94</v>
      </c>
      <c r="L3832">
        <v>212.6</v>
      </c>
      <c r="M3832">
        <v>121</v>
      </c>
      <c r="N3832">
        <v>18.07</v>
      </c>
      <c r="O3832">
        <v>271.7</v>
      </c>
      <c r="P3832">
        <v>138</v>
      </c>
      <c r="Q3832">
        <v>12.23</v>
      </c>
      <c r="R3832">
        <v>9.4</v>
      </c>
      <c r="S3832">
        <v>4</v>
      </c>
      <c r="T3832">
        <v>2.54</v>
      </c>
      <c r="U3832" t="str">
        <f>IF(Append1[[#This Row],[total_intl_charge]] &lt;= MEDIAN(Append1[total_intl_charge]), "Low", "High")</f>
        <v>Low</v>
      </c>
      <c r="V3832">
        <v>1</v>
      </c>
      <c r="W3832" t="s">
        <v>23</v>
      </c>
      <c r="X3832" s="1" t="s">
        <v>23</v>
      </c>
      <c r="Y3832">
        <f>IF(Append1[[#This Row],[churn]]="yes", 1,0)</f>
        <v>0</v>
      </c>
      <c r="Z3832" t="str">
        <f>IF(Append1[[#This Row],[total_eve_charge]]&lt;=15,"Low",
IF(Append1[[#This Row],[total_eve_charge]]&lt;=19,"Medium","High"))</f>
        <v>Medium</v>
      </c>
      <c r="AA3832" s="1" t="str">
        <f>IF(Append1[[#This Row],[total_day_charge]]&gt;30,"Heavy User",
IF(Append1[[#This Row],[total_eve_charge]]&gt;20,"Evening User",
IF(Append1[[#This Row],[total_night_charge]]&gt;10,"Night User","Low User")))</f>
        <v>Heavy User</v>
      </c>
    </row>
    <row r="3833" spans="1:27" hidden="1" x14ac:dyDescent="0.3">
      <c r="A3833">
        <v>3082</v>
      </c>
      <c r="B3833" s="1" t="s">
        <v>27</v>
      </c>
      <c r="C3833">
        <v>69</v>
      </c>
      <c r="D3833" s="1" t="s">
        <v>26</v>
      </c>
      <c r="E3833" s="1">
        <v>0</v>
      </c>
      <c r="F3833" s="1" t="s">
        <v>23</v>
      </c>
      <c r="G3833">
        <v>0</v>
      </c>
      <c r="H3833" t="str">
        <f>IF(Append1[[#This Row],[number_vmail_messages]]&lt;=10, "Low",
IF(Append1[[#This Row],[number_vmail_messages]]&lt;=25, "Medium", "High"))</f>
        <v>Low</v>
      </c>
      <c r="I3833">
        <v>170.7</v>
      </c>
      <c r="J3833">
        <v>98</v>
      </c>
      <c r="K3833">
        <v>29.02</v>
      </c>
      <c r="L3833">
        <v>111.6</v>
      </c>
      <c r="M3833">
        <v>109</v>
      </c>
      <c r="N3833">
        <v>9.49</v>
      </c>
      <c r="O3833">
        <v>171.5</v>
      </c>
      <c r="P3833">
        <v>107</v>
      </c>
      <c r="Q3833">
        <v>7.72</v>
      </c>
      <c r="R3833">
        <v>4.8</v>
      </c>
      <c r="S3833">
        <v>7</v>
      </c>
      <c r="T3833">
        <v>1.3</v>
      </c>
      <c r="U3833" t="str">
        <f>IF(Append1[[#This Row],[total_intl_charge]] &lt;= MEDIAN(Append1[total_intl_charge]), "Low", "High")</f>
        <v>Low</v>
      </c>
      <c r="V3833">
        <v>3</v>
      </c>
      <c r="W3833" t="s">
        <v>23</v>
      </c>
      <c r="X3833" s="1" t="s">
        <v>23</v>
      </c>
      <c r="Y3833">
        <f>IF(Append1[[#This Row],[churn]]="yes", 1,0)</f>
        <v>0</v>
      </c>
      <c r="Z3833" t="str">
        <f>IF(Append1[[#This Row],[total_eve_charge]]&lt;=15,"Low",
IF(Append1[[#This Row],[total_eve_charge]]&lt;=19,"Medium","High"))</f>
        <v>Low</v>
      </c>
      <c r="AA3833" s="1" t="str">
        <f>IF(Append1[[#This Row],[total_day_charge]]&gt;30,"Heavy User",
IF(Append1[[#This Row],[total_eve_charge]]&gt;20,"Evening User",
IF(Append1[[#This Row],[total_night_charge]]&gt;10,"Night User","Low User")))</f>
        <v>Low User</v>
      </c>
    </row>
    <row r="3834" spans="1:27" hidden="1" x14ac:dyDescent="0.3">
      <c r="A3834">
        <v>3083</v>
      </c>
      <c r="B3834" s="1" t="s">
        <v>64</v>
      </c>
      <c r="C3834">
        <v>99</v>
      </c>
      <c r="D3834" s="1" t="s">
        <v>32</v>
      </c>
      <c r="E3834" s="1">
        <v>0</v>
      </c>
      <c r="F3834" s="1" t="s">
        <v>23</v>
      </c>
      <c r="G3834">
        <v>0</v>
      </c>
      <c r="H3834" t="str">
        <f>IF(Append1[[#This Row],[number_vmail_messages]]&lt;=10, "Low",
IF(Append1[[#This Row],[number_vmail_messages]]&lt;=25, "Medium", "High"))</f>
        <v>Low</v>
      </c>
      <c r="I3834">
        <v>221</v>
      </c>
      <c r="J3834">
        <v>118</v>
      </c>
      <c r="K3834">
        <v>37.57</v>
      </c>
      <c r="L3834">
        <v>138.80000000000001</v>
      </c>
      <c r="M3834">
        <v>104</v>
      </c>
      <c r="N3834">
        <v>11.8</v>
      </c>
      <c r="O3834">
        <v>198.6</v>
      </c>
      <c r="P3834">
        <v>96</v>
      </c>
      <c r="Q3834">
        <v>8.94</v>
      </c>
      <c r="R3834">
        <v>12.1</v>
      </c>
      <c r="S3834">
        <v>4</v>
      </c>
      <c r="T3834">
        <v>3.27</v>
      </c>
      <c r="U3834" t="str">
        <f>IF(Append1[[#This Row],[total_intl_charge]] &lt;= MEDIAN(Append1[total_intl_charge]), "Low", "High")</f>
        <v>High</v>
      </c>
      <c r="V3834">
        <v>0</v>
      </c>
      <c r="W3834" t="s">
        <v>23</v>
      </c>
      <c r="X3834" s="1" t="s">
        <v>23</v>
      </c>
      <c r="Y3834">
        <f>IF(Append1[[#This Row],[churn]]="yes", 1,0)</f>
        <v>0</v>
      </c>
      <c r="Z3834" t="str">
        <f>IF(Append1[[#This Row],[total_eve_charge]]&lt;=15,"Low",
IF(Append1[[#This Row],[total_eve_charge]]&lt;=19,"Medium","High"))</f>
        <v>Low</v>
      </c>
      <c r="AA3834" s="1" t="str">
        <f>IF(Append1[[#This Row],[total_day_charge]]&gt;30,"Heavy User",
IF(Append1[[#This Row],[total_eve_charge]]&gt;20,"Evening User",
IF(Append1[[#This Row],[total_night_charge]]&gt;10,"Night User","Low User")))</f>
        <v>Heavy User</v>
      </c>
    </row>
    <row r="3835" spans="1:27" hidden="1" x14ac:dyDescent="0.3">
      <c r="A3835">
        <v>3084</v>
      </c>
      <c r="B3835" s="1" t="s">
        <v>53</v>
      </c>
      <c r="C3835">
        <v>72</v>
      </c>
      <c r="D3835" s="1" t="s">
        <v>22</v>
      </c>
      <c r="E3835" s="1">
        <v>0</v>
      </c>
      <c r="F3835" s="1" t="s">
        <v>23</v>
      </c>
      <c r="G3835">
        <v>0</v>
      </c>
      <c r="H3835" t="str">
        <f>IF(Append1[[#This Row],[number_vmail_messages]]&lt;=10, "Low",
IF(Append1[[#This Row],[number_vmail_messages]]&lt;=25, "Medium", "High"))</f>
        <v>Low</v>
      </c>
      <c r="I3835">
        <v>180</v>
      </c>
      <c r="J3835">
        <v>109</v>
      </c>
      <c r="K3835">
        <v>30.6</v>
      </c>
      <c r="L3835">
        <v>292.7</v>
      </c>
      <c r="M3835">
        <v>96</v>
      </c>
      <c r="N3835">
        <v>24.88</v>
      </c>
      <c r="O3835">
        <v>194.9</v>
      </c>
      <c r="P3835">
        <v>114</v>
      </c>
      <c r="Q3835">
        <v>8.77</v>
      </c>
      <c r="R3835">
        <v>10.8</v>
      </c>
      <c r="S3835">
        <v>4</v>
      </c>
      <c r="T3835">
        <v>2.92</v>
      </c>
      <c r="U3835" t="str">
        <f>IF(Append1[[#This Row],[total_intl_charge]] &lt;= MEDIAN(Append1[total_intl_charge]), "Low", "High")</f>
        <v>High</v>
      </c>
      <c r="V3835">
        <v>0</v>
      </c>
      <c r="W3835" t="s">
        <v>23</v>
      </c>
      <c r="X3835" s="1" t="s">
        <v>23</v>
      </c>
      <c r="Y3835">
        <f>IF(Append1[[#This Row],[churn]]="yes", 1,0)</f>
        <v>0</v>
      </c>
      <c r="Z3835" t="str">
        <f>IF(Append1[[#This Row],[total_eve_charge]]&lt;=15,"Low",
IF(Append1[[#This Row],[total_eve_charge]]&lt;=19,"Medium","High"))</f>
        <v>High</v>
      </c>
      <c r="AA3835" s="1" t="str">
        <f>IF(Append1[[#This Row],[total_day_charge]]&gt;30,"Heavy User",
IF(Append1[[#This Row],[total_eve_charge]]&gt;20,"Evening User",
IF(Append1[[#This Row],[total_night_charge]]&gt;10,"Night User","Low User")))</f>
        <v>Heavy User</v>
      </c>
    </row>
    <row r="3836" spans="1:27" x14ac:dyDescent="0.3">
      <c r="A3836">
        <v>3085</v>
      </c>
      <c r="B3836" s="1" t="s">
        <v>46</v>
      </c>
      <c r="C3836">
        <v>88</v>
      </c>
      <c r="D3836" s="1" t="s">
        <v>22</v>
      </c>
      <c r="E3836" s="1">
        <v>0</v>
      </c>
      <c r="F3836" s="1" t="s">
        <v>24</v>
      </c>
      <c r="G3836">
        <v>14</v>
      </c>
      <c r="H3836" t="str">
        <f>IF(Append1[[#This Row],[number_vmail_messages]]&lt;=10, "Low",
IF(Append1[[#This Row],[number_vmail_messages]]&lt;=25, "Medium", "High"))</f>
        <v>Medium</v>
      </c>
      <c r="I3836">
        <v>298.8</v>
      </c>
      <c r="J3836">
        <v>92</v>
      </c>
      <c r="K3836">
        <v>50.8</v>
      </c>
      <c r="L3836">
        <v>207.3</v>
      </c>
      <c r="M3836">
        <v>86</v>
      </c>
      <c r="N3836">
        <v>17.62</v>
      </c>
      <c r="O3836">
        <v>257.89999999999998</v>
      </c>
      <c r="P3836">
        <v>65</v>
      </c>
      <c r="Q3836">
        <v>11.61</v>
      </c>
      <c r="R3836">
        <v>11.9</v>
      </c>
      <c r="S3836">
        <v>4</v>
      </c>
      <c r="T3836">
        <v>3.21</v>
      </c>
      <c r="U3836" t="str">
        <f>IF(Append1[[#This Row],[total_intl_charge]] &lt;= MEDIAN(Append1[total_intl_charge]), "Low", "High")</f>
        <v>High</v>
      </c>
      <c r="V3836">
        <v>5</v>
      </c>
      <c r="W3836" t="s">
        <v>23</v>
      </c>
      <c r="X3836" s="1" t="s">
        <v>23</v>
      </c>
      <c r="Y3836">
        <f>IF(Append1[[#This Row],[churn]]="yes", 1,0)</f>
        <v>0</v>
      </c>
      <c r="Z3836" t="str">
        <f>IF(Append1[[#This Row],[total_eve_charge]]&lt;=15,"Low",
IF(Append1[[#This Row],[total_eve_charge]]&lt;=19,"Medium","High"))</f>
        <v>Medium</v>
      </c>
      <c r="AA3836" s="1" t="str">
        <f>IF(Append1[[#This Row],[total_day_charge]]&gt;30,"Heavy User",
IF(Append1[[#This Row],[total_eve_charge]]&gt;20,"Evening User",
IF(Append1[[#This Row],[total_night_charge]]&gt;10,"Night User","Low User")))</f>
        <v>Heavy User</v>
      </c>
    </row>
    <row r="3837" spans="1:27" hidden="1" x14ac:dyDescent="0.3">
      <c r="A3837">
        <v>3086</v>
      </c>
      <c r="B3837" s="1" t="s">
        <v>45</v>
      </c>
      <c r="C3837">
        <v>113</v>
      </c>
      <c r="D3837" s="1" t="s">
        <v>22</v>
      </c>
      <c r="E3837" s="1">
        <v>0</v>
      </c>
      <c r="F3837" s="1" t="s">
        <v>23</v>
      </c>
      <c r="G3837">
        <v>0</v>
      </c>
      <c r="H3837" t="str">
        <f>IF(Append1[[#This Row],[number_vmail_messages]]&lt;=10, "Low",
IF(Append1[[#This Row],[number_vmail_messages]]&lt;=25, "Medium", "High"))</f>
        <v>Low</v>
      </c>
      <c r="I3837">
        <v>317.10000000000002</v>
      </c>
      <c r="J3837">
        <v>97</v>
      </c>
      <c r="K3837">
        <v>53.91</v>
      </c>
      <c r="L3837">
        <v>224.8</v>
      </c>
      <c r="M3837">
        <v>70</v>
      </c>
      <c r="N3837">
        <v>19.11</v>
      </c>
      <c r="O3837">
        <v>215.1</v>
      </c>
      <c r="P3837">
        <v>90</v>
      </c>
      <c r="Q3837">
        <v>9.68</v>
      </c>
      <c r="R3837">
        <v>13.6</v>
      </c>
      <c r="S3837">
        <v>2</v>
      </c>
      <c r="T3837">
        <v>3.67</v>
      </c>
      <c r="U3837" t="str">
        <f>IF(Append1[[#This Row],[total_intl_charge]] &lt;= MEDIAN(Append1[total_intl_charge]), "Low", "High")</f>
        <v>High</v>
      </c>
      <c r="V3837">
        <v>1</v>
      </c>
      <c r="W3837" t="s">
        <v>24</v>
      </c>
      <c r="X3837" s="1" t="s">
        <v>23</v>
      </c>
      <c r="Y3837">
        <f>IF(Append1[[#This Row],[churn]]="yes", 1,0)</f>
        <v>1</v>
      </c>
      <c r="Z3837" t="str">
        <f>IF(Append1[[#This Row],[total_eve_charge]]&lt;=15,"Low",
IF(Append1[[#This Row],[total_eve_charge]]&lt;=19,"Medium","High"))</f>
        <v>High</v>
      </c>
      <c r="AA3837" s="1" t="str">
        <f>IF(Append1[[#This Row],[total_day_charge]]&gt;30,"Heavy User",
IF(Append1[[#This Row],[total_eve_charge]]&gt;20,"Evening User",
IF(Append1[[#This Row],[total_night_charge]]&gt;10,"Night User","Low User")))</f>
        <v>Heavy User</v>
      </c>
    </row>
    <row r="3838" spans="1:27" x14ac:dyDescent="0.3">
      <c r="A3838">
        <v>3087</v>
      </c>
      <c r="B3838" s="1" t="s">
        <v>53</v>
      </c>
      <c r="C3838">
        <v>142</v>
      </c>
      <c r="D3838" s="1" t="s">
        <v>32</v>
      </c>
      <c r="E3838" s="1">
        <v>1</v>
      </c>
      <c r="F3838" s="1" t="s">
        <v>24</v>
      </c>
      <c r="G3838">
        <v>23</v>
      </c>
      <c r="H3838" t="str">
        <f>IF(Append1[[#This Row],[number_vmail_messages]]&lt;=10, "Low",
IF(Append1[[#This Row],[number_vmail_messages]]&lt;=25, "Medium", "High"))</f>
        <v>Medium</v>
      </c>
      <c r="I3838">
        <v>102.2</v>
      </c>
      <c r="J3838">
        <v>103</v>
      </c>
      <c r="K3838">
        <v>17.37</v>
      </c>
      <c r="L3838">
        <v>229.7</v>
      </c>
      <c r="M3838">
        <v>110</v>
      </c>
      <c r="N3838">
        <v>19.52</v>
      </c>
      <c r="O3838">
        <v>176.3</v>
      </c>
      <c r="P3838">
        <v>100</v>
      </c>
      <c r="Q3838">
        <v>7.93</v>
      </c>
      <c r="R3838">
        <v>9</v>
      </c>
      <c r="S3838">
        <v>4</v>
      </c>
      <c r="T3838">
        <v>2.4300000000000002</v>
      </c>
      <c r="U3838" t="str">
        <f>IF(Append1[[#This Row],[total_intl_charge]] &lt;= MEDIAN(Append1[total_intl_charge]), "Low", "High")</f>
        <v>Low</v>
      </c>
      <c r="V3838">
        <v>1</v>
      </c>
      <c r="W3838" t="s">
        <v>23</v>
      </c>
      <c r="X3838" s="1" t="s">
        <v>24</v>
      </c>
      <c r="Y3838">
        <f>IF(Append1[[#This Row],[churn]]="yes", 1,0)</f>
        <v>0</v>
      </c>
      <c r="Z3838" t="str">
        <f>IF(Append1[[#This Row],[total_eve_charge]]&lt;=15,"Low",
IF(Append1[[#This Row],[total_eve_charge]]&lt;=19,"Medium","High"))</f>
        <v>High</v>
      </c>
      <c r="AA3838" s="1" t="str">
        <f>IF(Append1[[#This Row],[total_day_charge]]&gt;30,"Heavy User",
IF(Append1[[#This Row],[total_eve_charge]]&gt;20,"Evening User",
IF(Append1[[#This Row],[total_night_charge]]&gt;10,"Night User","Low User")))</f>
        <v>Low User</v>
      </c>
    </row>
    <row r="3839" spans="1:27" hidden="1" x14ac:dyDescent="0.3">
      <c r="A3839">
        <v>3088</v>
      </c>
      <c r="B3839" s="1" t="s">
        <v>71</v>
      </c>
      <c r="C3839">
        <v>3</v>
      </c>
      <c r="D3839" s="1" t="s">
        <v>32</v>
      </c>
      <c r="E3839" s="1">
        <v>0</v>
      </c>
      <c r="F3839" s="1" t="s">
        <v>23</v>
      </c>
      <c r="G3839">
        <v>0</v>
      </c>
      <c r="H3839" t="str">
        <f>IF(Append1[[#This Row],[number_vmail_messages]]&lt;=10, "Low",
IF(Append1[[#This Row],[number_vmail_messages]]&lt;=25, "Medium", "High"))</f>
        <v>Low</v>
      </c>
      <c r="I3839">
        <v>182.9</v>
      </c>
      <c r="J3839">
        <v>87</v>
      </c>
      <c r="K3839">
        <v>31.09</v>
      </c>
      <c r="L3839">
        <v>172.1</v>
      </c>
      <c r="M3839">
        <v>103</v>
      </c>
      <c r="N3839">
        <v>14.63</v>
      </c>
      <c r="O3839">
        <v>233.1</v>
      </c>
      <c r="P3839">
        <v>89</v>
      </c>
      <c r="Q3839">
        <v>10.49</v>
      </c>
      <c r="R3839">
        <v>12.1</v>
      </c>
      <c r="S3839">
        <v>3</v>
      </c>
      <c r="T3839">
        <v>3.27</v>
      </c>
      <c r="U3839" t="str">
        <f>IF(Append1[[#This Row],[total_intl_charge]] &lt;= MEDIAN(Append1[total_intl_charge]), "Low", "High")</f>
        <v>High</v>
      </c>
      <c r="V3839">
        <v>4</v>
      </c>
      <c r="W3839" t="s">
        <v>23</v>
      </c>
      <c r="X3839" s="1" t="s">
        <v>23</v>
      </c>
      <c r="Y3839">
        <f>IF(Append1[[#This Row],[churn]]="yes", 1,0)</f>
        <v>0</v>
      </c>
      <c r="Z3839" t="str">
        <f>IF(Append1[[#This Row],[total_eve_charge]]&lt;=15,"Low",
IF(Append1[[#This Row],[total_eve_charge]]&lt;=19,"Medium","High"))</f>
        <v>Low</v>
      </c>
      <c r="AA3839" s="1" t="str">
        <f>IF(Append1[[#This Row],[total_day_charge]]&gt;30,"Heavy User",
IF(Append1[[#This Row],[total_eve_charge]]&gt;20,"Evening User",
IF(Append1[[#This Row],[total_night_charge]]&gt;10,"Night User","Low User")))</f>
        <v>Heavy User</v>
      </c>
    </row>
    <row r="3840" spans="1:27" hidden="1" x14ac:dyDescent="0.3">
      <c r="A3840">
        <v>3089</v>
      </c>
      <c r="B3840" s="1" t="s">
        <v>37</v>
      </c>
      <c r="C3840">
        <v>75</v>
      </c>
      <c r="D3840" s="1" t="s">
        <v>22</v>
      </c>
      <c r="E3840" s="1">
        <v>0</v>
      </c>
      <c r="F3840" s="1" t="s">
        <v>23</v>
      </c>
      <c r="G3840">
        <v>0</v>
      </c>
      <c r="H3840" t="str">
        <f>IF(Append1[[#This Row],[number_vmail_messages]]&lt;=10, "Low",
IF(Append1[[#This Row],[number_vmail_messages]]&lt;=25, "Medium", "High"))</f>
        <v>Low</v>
      </c>
      <c r="I3840">
        <v>184.8</v>
      </c>
      <c r="J3840">
        <v>126</v>
      </c>
      <c r="K3840">
        <v>31.42</v>
      </c>
      <c r="L3840">
        <v>198.6</v>
      </c>
      <c r="M3840">
        <v>103</v>
      </c>
      <c r="N3840">
        <v>16.88</v>
      </c>
      <c r="O3840">
        <v>103</v>
      </c>
      <c r="P3840">
        <v>90</v>
      </c>
      <c r="Q3840">
        <v>4.6399999999999997</v>
      </c>
      <c r="R3840">
        <v>8.3000000000000007</v>
      </c>
      <c r="S3840">
        <v>3</v>
      </c>
      <c r="T3840">
        <v>2.2400000000000002</v>
      </c>
      <c r="U3840" t="str">
        <f>IF(Append1[[#This Row],[total_intl_charge]] &lt;= MEDIAN(Append1[total_intl_charge]), "Low", "High")</f>
        <v>Low</v>
      </c>
      <c r="V3840">
        <v>1</v>
      </c>
      <c r="W3840" t="s">
        <v>23</v>
      </c>
      <c r="X3840" s="1" t="s">
        <v>23</v>
      </c>
      <c r="Y3840">
        <f>IF(Append1[[#This Row],[churn]]="yes", 1,0)</f>
        <v>0</v>
      </c>
      <c r="Z3840" t="str">
        <f>IF(Append1[[#This Row],[total_eve_charge]]&lt;=15,"Low",
IF(Append1[[#This Row],[total_eve_charge]]&lt;=19,"Medium","High"))</f>
        <v>Medium</v>
      </c>
      <c r="AA3840" s="1" t="str">
        <f>IF(Append1[[#This Row],[total_day_charge]]&gt;30,"Heavy User",
IF(Append1[[#This Row],[total_eve_charge]]&gt;20,"Evening User",
IF(Append1[[#This Row],[total_night_charge]]&gt;10,"Night User","Low User")))</f>
        <v>Heavy User</v>
      </c>
    </row>
    <row r="3841" spans="1:27" hidden="1" x14ac:dyDescent="0.3">
      <c r="A3841">
        <v>3090</v>
      </c>
      <c r="B3841" s="1" t="s">
        <v>40</v>
      </c>
      <c r="C3841">
        <v>91</v>
      </c>
      <c r="D3841" s="1" t="s">
        <v>22</v>
      </c>
      <c r="E3841" s="1">
        <v>0</v>
      </c>
      <c r="F3841" s="1" t="s">
        <v>23</v>
      </c>
      <c r="G3841">
        <v>0</v>
      </c>
      <c r="H3841" t="str">
        <f>IF(Append1[[#This Row],[number_vmail_messages]]&lt;=10, "Low",
IF(Append1[[#This Row],[number_vmail_messages]]&lt;=25, "Medium", "High"))</f>
        <v>Low</v>
      </c>
      <c r="I3841">
        <v>251.5</v>
      </c>
      <c r="J3841">
        <v>57</v>
      </c>
      <c r="K3841">
        <v>42.76</v>
      </c>
      <c r="L3841">
        <v>179.1</v>
      </c>
      <c r="M3841">
        <v>113</v>
      </c>
      <c r="N3841">
        <v>15.22</v>
      </c>
      <c r="O3841">
        <v>163.19999999999999</v>
      </c>
      <c r="P3841">
        <v>72</v>
      </c>
      <c r="Q3841">
        <v>7.34</v>
      </c>
      <c r="R3841">
        <v>6.6</v>
      </c>
      <c r="S3841">
        <v>3</v>
      </c>
      <c r="T3841">
        <v>1.78</v>
      </c>
      <c r="U3841" t="str">
        <f>IF(Append1[[#This Row],[total_intl_charge]] &lt;= MEDIAN(Append1[total_intl_charge]), "Low", "High")</f>
        <v>Low</v>
      </c>
      <c r="V3841">
        <v>1</v>
      </c>
      <c r="W3841" t="s">
        <v>23</v>
      </c>
      <c r="X3841" s="1" t="s">
        <v>23</v>
      </c>
      <c r="Y3841">
        <f>IF(Append1[[#This Row],[churn]]="yes", 1,0)</f>
        <v>0</v>
      </c>
      <c r="Z3841" t="str">
        <f>IF(Append1[[#This Row],[total_eve_charge]]&lt;=15,"Low",
IF(Append1[[#This Row],[total_eve_charge]]&lt;=19,"Medium","High"))</f>
        <v>Medium</v>
      </c>
      <c r="AA3841" s="1" t="str">
        <f>IF(Append1[[#This Row],[total_day_charge]]&gt;30,"Heavy User",
IF(Append1[[#This Row],[total_eve_charge]]&gt;20,"Evening User",
IF(Append1[[#This Row],[total_night_charge]]&gt;10,"Night User","Low User")))</f>
        <v>Heavy User</v>
      </c>
    </row>
    <row r="3842" spans="1:27" hidden="1" x14ac:dyDescent="0.3">
      <c r="A3842">
        <v>3091</v>
      </c>
      <c r="B3842" s="1" t="s">
        <v>59</v>
      </c>
      <c r="C3842">
        <v>78</v>
      </c>
      <c r="D3842" s="1" t="s">
        <v>26</v>
      </c>
      <c r="E3842" s="1">
        <v>0</v>
      </c>
      <c r="F3842" s="1" t="s">
        <v>23</v>
      </c>
      <c r="G3842">
        <v>0</v>
      </c>
      <c r="H3842" t="str">
        <f>IF(Append1[[#This Row],[number_vmail_messages]]&lt;=10, "Low",
IF(Append1[[#This Row],[number_vmail_messages]]&lt;=25, "Medium", "High"))</f>
        <v>Low</v>
      </c>
      <c r="I3842">
        <v>131.6</v>
      </c>
      <c r="J3842">
        <v>102</v>
      </c>
      <c r="K3842">
        <v>22.37</v>
      </c>
      <c r="L3842">
        <v>290.39999999999998</v>
      </c>
      <c r="M3842">
        <v>134</v>
      </c>
      <c r="N3842">
        <v>24.68</v>
      </c>
      <c r="O3842">
        <v>190.5</v>
      </c>
      <c r="P3842">
        <v>95</v>
      </c>
      <c r="Q3842">
        <v>8.57</v>
      </c>
      <c r="R3842">
        <v>0</v>
      </c>
      <c r="S3842">
        <v>0</v>
      </c>
      <c r="T3842">
        <v>0</v>
      </c>
      <c r="U3842" t="str">
        <f>IF(Append1[[#This Row],[total_intl_charge]] &lt;= MEDIAN(Append1[total_intl_charge]), "Low", "High")</f>
        <v>Low</v>
      </c>
      <c r="V3842">
        <v>3</v>
      </c>
      <c r="W3842" t="s">
        <v>23</v>
      </c>
      <c r="X3842" s="1" t="s">
        <v>23</v>
      </c>
      <c r="Y3842">
        <f>IF(Append1[[#This Row],[churn]]="yes", 1,0)</f>
        <v>0</v>
      </c>
      <c r="Z3842" t="str">
        <f>IF(Append1[[#This Row],[total_eve_charge]]&lt;=15,"Low",
IF(Append1[[#This Row],[total_eve_charge]]&lt;=19,"Medium","High"))</f>
        <v>High</v>
      </c>
      <c r="AA3842" s="1" t="str">
        <f>IF(Append1[[#This Row],[total_day_charge]]&gt;30,"Heavy User",
IF(Append1[[#This Row],[total_eve_charge]]&gt;20,"Evening User",
IF(Append1[[#This Row],[total_night_charge]]&gt;10,"Night User","Low User")))</f>
        <v>Evening User</v>
      </c>
    </row>
    <row r="3843" spans="1:27" hidden="1" x14ac:dyDescent="0.3">
      <c r="A3843">
        <v>3092</v>
      </c>
      <c r="B3843" s="1" t="s">
        <v>45</v>
      </c>
      <c r="C3843">
        <v>98</v>
      </c>
      <c r="D3843" s="1" t="s">
        <v>32</v>
      </c>
      <c r="E3843" s="1">
        <v>0</v>
      </c>
      <c r="F3843" s="1" t="s">
        <v>23</v>
      </c>
      <c r="G3843">
        <v>0</v>
      </c>
      <c r="H3843" t="str">
        <f>IF(Append1[[#This Row],[number_vmail_messages]]&lt;=10, "Low",
IF(Append1[[#This Row],[number_vmail_messages]]&lt;=25, "Medium", "High"))</f>
        <v>Low</v>
      </c>
      <c r="I3843">
        <v>92.3</v>
      </c>
      <c r="J3843">
        <v>128</v>
      </c>
      <c r="K3843">
        <v>15.69</v>
      </c>
      <c r="L3843">
        <v>250.1</v>
      </c>
      <c r="M3843">
        <v>89</v>
      </c>
      <c r="N3843">
        <v>21.26</v>
      </c>
      <c r="O3843">
        <v>211.9</v>
      </c>
      <c r="P3843">
        <v>110</v>
      </c>
      <c r="Q3843">
        <v>9.5399999999999991</v>
      </c>
      <c r="R3843">
        <v>10.8</v>
      </c>
      <c r="S3843">
        <v>16</v>
      </c>
      <c r="T3843">
        <v>2.92</v>
      </c>
      <c r="U3843" t="str">
        <f>IF(Append1[[#This Row],[total_intl_charge]] &lt;= MEDIAN(Append1[total_intl_charge]), "Low", "High")</f>
        <v>High</v>
      </c>
      <c r="V3843">
        <v>3</v>
      </c>
      <c r="W3843" t="s">
        <v>23</v>
      </c>
      <c r="X3843" s="1" t="s">
        <v>23</v>
      </c>
      <c r="Y3843">
        <f>IF(Append1[[#This Row],[churn]]="yes", 1,0)</f>
        <v>0</v>
      </c>
      <c r="Z3843" t="str">
        <f>IF(Append1[[#This Row],[total_eve_charge]]&lt;=15,"Low",
IF(Append1[[#This Row],[total_eve_charge]]&lt;=19,"Medium","High"))</f>
        <v>High</v>
      </c>
      <c r="AA3843" s="1" t="str">
        <f>IF(Append1[[#This Row],[total_day_charge]]&gt;30,"Heavy User",
IF(Append1[[#This Row],[total_eve_charge]]&gt;20,"Evening User",
IF(Append1[[#This Row],[total_night_charge]]&gt;10,"Night User","Low User")))</f>
        <v>Evening User</v>
      </c>
    </row>
    <row r="3844" spans="1:27" x14ac:dyDescent="0.3">
      <c r="A3844">
        <v>3093</v>
      </c>
      <c r="B3844" s="1" t="s">
        <v>71</v>
      </c>
      <c r="C3844">
        <v>166</v>
      </c>
      <c r="D3844" s="1" t="s">
        <v>32</v>
      </c>
      <c r="E3844" s="1">
        <v>0</v>
      </c>
      <c r="F3844" s="1" t="s">
        <v>24</v>
      </c>
      <c r="G3844">
        <v>41</v>
      </c>
      <c r="H3844" t="str">
        <f>IF(Append1[[#This Row],[number_vmail_messages]]&lt;=10, "Low",
IF(Append1[[#This Row],[number_vmail_messages]]&lt;=25, "Medium", "High"))</f>
        <v>High</v>
      </c>
      <c r="I3844">
        <v>196.7</v>
      </c>
      <c r="J3844">
        <v>109</v>
      </c>
      <c r="K3844">
        <v>33.44</v>
      </c>
      <c r="L3844">
        <v>124.3</v>
      </c>
      <c r="M3844">
        <v>107</v>
      </c>
      <c r="N3844">
        <v>10.57</v>
      </c>
      <c r="O3844">
        <v>198.3</v>
      </c>
      <c r="P3844">
        <v>94</v>
      </c>
      <c r="Q3844">
        <v>8.92</v>
      </c>
      <c r="R3844">
        <v>11</v>
      </c>
      <c r="S3844">
        <v>5</v>
      </c>
      <c r="T3844">
        <v>2.97</v>
      </c>
      <c r="U3844" t="str">
        <f>IF(Append1[[#This Row],[total_intl_charge]] &lt;= MEDIAN(Append1[total_intl_charge]), "Low", "High")</f>
        <v>High</v>
      </c>
      <c r="V3844">
        <v>5</v>
      </c>
      <c r="W3844" t="s">
        <v>24</v>
      </c>
      <c r="X3844" s="1" t="s">
        <v>23</v>
      </c>
      <c r="Y3844">
        <f>IF(Append1[[#This Row],[churn]]="yes", 1,0)</f>
        <v>1</v>
      </c>
      <c r="Z3844" t="str">
        <f>IF(Append1[[#This Row],[total_eve_charge]]&lt;=15,"Low",
IF(Append1[[#This Row],[total_eve_charge]]&lt;=19,"Medium","High"))</f>
        <v>Low</v>
      </c>
      <c r="AA3844" s="1" t="str">
        <f>IF(Append1[[#This Row],[total_day_charge]]&gt;30,"Heavy User",
IF(Append1[[#This Row],[total_eve_charge]]&gt;20,"Evening User",
IF(Append1[[#This Row],[total_night_charge]]&gt;10,"Night User","Low User")))</f>
        <v>Heavy User</v>
      </c>
    </row>
    <row r="3845" spans="1:27" hidden="1" x14ac:dyDescent="0.3">
      <c r="A3845">
        <v>3094</v>
      </c>
      <c r="B3845" s="1" t="s">
        <v>49</v>
      </c>
      <c r="C3845">
        <v>78</v>
      </c>
      <c r="D3845" s="1" t="s">
        <v>22</v>
      </c>
      <c r="E3845" s="1">
        <v>0</v>
      </c>
      <c r="F3845" s="1" t="s">
        <v>23</v>
      </c>
      <c r="G3845">
        <v>0</v>
      </c>
      <c r="H3845" t="str">
        <f>IF(Append1[[#This Row],[number_vmail_messages]]&lt;=10, "Low",
IF(Append1[[#This Row],[number_vmail_messages]]&lt;=25, "Medium", "High"))</f>
        <v>Low</v>
      </c>
      <c r="I3845">
        <v>131.4</v>
      </c>
      <c r="J3845">
        <v>98</v>
      </c>
      <c r="K3845">
        <v>22.34</v>
      </c>
      <c r="L3845">
        <v>189.9</v>
      </c>
      <c r="M3845">
        <v>95</v>
      </c>
      <c r="N3845">
        <v>16.14</v>
      </c>
      <c r="O3845">
        <v>147.4</v>
      </c>
      <c r="P3845">
        <v>83</v>
      </c>
      <c r="Q3845">
        <v>6.63</v>
      </c>
      <c r="R3845">
        <v>11.2</v>
      </c>
      <c r="S3845">
        <v>2</v>
      </c>
      <c r="T3845">
        <v>3.02</v>
      </c>
      <c r="U3845" t="str">
        <f>IF(Append1[[#This Row],[total_intl_charge]] &lt;= MEDIAN(Append1[total_intl_charge]), "Low", "High")</f>
        <v>High</v>
      </c>
      <c r="V3845">
        <v>2</v>
      </c>
      <c r="W3845" t="s">
        <v>23</v>
      </c>
      <c r="X3845" s="1" t="s">
        <v>23</v>
      </c>
      <c r="Y3845">
        <f>IF(Append1[[#This Row],[churn]]="yes", 1,0)</f>
        <v>0</v>
      </c>
      <c r="Z3845" t="str">
        <f>IF(Append1[[#This Row],[total_eve_charge]]&lt;=15,"Low",
IF(Append1[[#This Row],[total_eve_charge]]&lt;=19,"Medium","High"))</f>
        <v>Medium</v>
      </c>
      <c r="AA3845" s="1" t="str">
        <f>IF(Append1[[#This Row],[total_day_charge]]&gt;30,"Heavy User",
IF(Append1[[#This Row],[total_eve_charge]]&gt;20,"Evening User",
IF(Append1[[#This Row],[total_night_charge]]&gt;10,"Night User","Low User")))</f>
        <v>Low User</v>
      </c>
    </row>
    <row r="3846" spans="1:27" hidden="1" x14ac:dyDescent="0.3">
      <c r="A3846">
        <v>3095</v>
      </c>
      <c r="B3846" s="1" t="s">
        <v>33</v>
      </c>
      <c r="C3846">
        <v>69</v>
      </c>
      <c r="D3846" s="1" t="s">
        <v>32</v>
      </c>
      <c r="E3846" s="1">
        <v>0</v>
      </c>
      <c r="F3846" s="1" t="s">
        <v>23</v>
      </c>
      <c r="G3846">
        <v>0</v>
      </c>
      <c r="H3846" t="str">
        <f>IF(Append1[[#This Row],[number_vmail_messages]]&lt;=10, "Low",
IF(Append1[[#This Row],[number_vmail_messages]]&lt;=25, "Medium", "High"))</f>
        <v>Low</v>
      </c>
      <c r="I3846">
        <v>215.9</v>
      </c>
      <c r="J3846">
        <v>122</v>
      </c>
      <c r="K3846">
        <v>36.700000000000003</v>
      </c>
      <c r="L3846">
        <v>270.3</v>
      </c>
      <c r="M3846">
        <v>114</v>
      </c>
      <c r="N3846">
        <v>22.98</v>
      </c>
      <c r="O3846">
        <v>301.8</v>
      </c>
      <c r="P3846">
        <v>129</v>
      </c>
      <c r="Q3846">
        <v>13.58</v>
      </c>
      <c r="R3846">
        <v>6.1</v>
      </c>
      <c r="S3846">
        <v>5</v>
      </c>
      <c r="T3846">
        <v>1.65</v>
      </c>
      <c r="U3846" t="str">
        <f>IF(Append1[[#This Row],[total_intl_charge]] &lt;= MEDIAN(Append1[total_intl_charge]), "Low", "High")</f>
        <v>Low</v>
      </c>
      <c r="V3846">
        <v>4</v>
      </c>
      <c r="W3846" t="s">
        <v>24</v>
      </c>
      <c r="X3846" s="1" t="s">
        <v>23</v>
      </c>
      <c r="Y3846">
        <f>IF(Append1[[#This Row],[churn]]="yes", 1,0)</f>
        <v>1</v>
      </c>
      <c r="Z3846" t="str">
        <f>IF(Append1[[#This Row],[total_eve_charge]]&lt;=15,"Low",
IF(Append1[[#This Row],[total_eve_charge]]&lt;=19,"Medium","High"))</f>
        <v>High</v>
      </c>
      <c r="AA3846" s="1" t="str">
        <f>IF(Append1[[#This Row],[total_day_charge]]&gt;30,"Heavy User",
IF(Append1[[#This Row],[total_eve_charge]]&gt;20,"Evening User",
IF(Append1[[#This Row],[total_night_charge]]&gt;10,"Night User","Low User")))</f>
        <v>Heavy User</v>
      </c>
    </row>
    <row r="3847" spans="1:27" hidden="1" x14ac:dyDescent="0.3">
      <c r="A3847">
        <v>3096</v>
      </c>
      <c r="B3847" s="1" t="s">
        <v>33</v>
      </c>
      <c r="C3847">
        <v>122</v>
      </c>
      <c r="D3847" s="1" t="s">
        <v>32</v>
      </c>
      <c r="E3847" s="1">
        <v>0</v>
      </c>
      <c r="F3847" s="1" t="s">
        <v>23</v>
      </c>
      <c r="G3847">
        <v>0</v>
      </c>
      <c r="H3847" t="str">
        <f>IF(Append1[[#This Row],[number_vmail_messages]]&lt;=10, "Low",
IF(Append1[[#This Row],[number_vmail_messages]]&lt;=25, "Medium", "High"))</f>
        <v>Low</v>
      </c>
      <c r="I3847">
        <v>158.19999999999999</v>
      </c>
      <c r="J3847">
        <v>95</v>
      </c>
      <c r="K3847">
        <v>26.89</v>
      </c>
      <c r="L3847">
        <v>178.5</v>
      </c>
      <c r="M3847">
        <v>113</v>
      </c>
      <c r="N3847">
        <v>15.17</v>
      </c>
      <c r="O3847">
        <v>154.30000000000001</v>
      </c>
      <c r="P3847">
        <v>76</v>
      </c>
      <c r="Q3847">
        <v>6.94</v>
      </c>
      <c r="R3847">
        <v>8.5</v>
      </c>
      <c r="S3847">
        <v>5</v>
      </c>
      <c r="T3847">
        <v>2.2999999999999998</v>
      </c>
      <c r="U3847" t="str">
        <f>IF(Append1[[#This Row],[total_intl_charge]] &lt;= MEDIAN(Append1[total_intl_charge]), "Low", "High")</f>
        <v>Low</v>
      </c>
      <c r="V3847">
        <v>2</v>
      </c>
      <c r="W3847" t="s">
        <v>23</v>
      </c>
      <c r="X3847" s="1" t="s">
        <v>23</v>
      </c>
      <c r="Y3847">
        <f>IF(Append1[[#This Row],[churn]]="yes", 1,0)</f>
        <v>0</v>
      </c>
      <c r="Z3847" t="str">
        <f>IF(Append1[[#This Row],[total_eve_charge]]&lt;=15,"Low",
IF(Append1[[#This Row],[total_eve_charge]]&lt;=19,"Medium","High"))</f>
        <v>Medium</v>
      </c>
      <c r="AA3847" s="1" t="str">
        <f>IF(Append1[[#This Row],[total_day_charge]]&gt;30,"Heavy User",
IF(Append1[[#This Row],[total_eve_charge]]&gt;20,"Evening User",
IF(Append1[[#This Row],[total_night_charge]]&gt;10,"Night User","Low User")))</f>
        <v>Low User</v>
      </c>
    </row>
    <row r="3848" spans="1:27" x14ac:dyDescent="0.3">
      <c r="A3848">
        <v>3097</v>
      </c>
      <c r="B3848" s="1" t="s">
        <v>73</v>
      </c>
      <c r="C3848">
        <v>19</v>
      </c>
      <c r="D3848" s="1" t="s">
        <v>26</v>
      </c>
      <c r="E3848" s="1">
        <v>0</v>
      </c>
      <c r="F3848" s="1" t="s">
        <v>24</v>
      </c>
      <c r="G3848">
        <v>34</v>
      </c>
      <c r="H3848" t="str">
        <f>IF(Append1[[#This Row],[number_vmail_messages]]&lt;=10, "Low",
IF(Append1[[#This Row],[number_vmail_messages]]&lt;=25, "Medium", "High"))</f>
        <v>High</v>
      </c>
      <c r="I3848">
        <v>206.4</v>
      </c>
      <c r="J3848">
        <v>111</v>
      </c>
      <c r="K3848">
        <v>35.090000000000003</v>
      </c>
      <c r="L3848">
        <v>229.7</v>
      </c>
      <c r="M3848">
        <v>118</v>
      </c>
      <c r="N3848">
        <v>19.52</v>
      </c>
      <c r="O3848">
        <v>156.69999999999999</v>
      </c>
      <c r="P3848">
        <v>81</v>
      </c>
      <c r="Q3848">
        <v>7.05</v>
      </c>
      <c r="R3848">
        <v>11.8</v>
      </c>
      <c r="S3848">
        <v>10</v>
      </c>
      <c r="T3848">
        <v>3.19</v>
      </c>
      <c r="U3848" t="str">
        <f>IF(Append1[[#This Row],[total_intl_charge]] &lt;= MEDIAN(Append1[total_intl_charge]), "Low", "High")</f>
        <v>High</v>
      </c>
      <c r="V3848">
        <v>3</v>
      </c>
      <c r="W3848" t="s">
        <v>23</v>
      </c>
      <c r="X3848" s="1" t="s">
        <v>23</v>
      </c>
      <c r="Y3848">
        <f>IF(Append1[[#This Row],[churn]]="yes", 1,0)</f>
        <v>0</v>
      </c>
      <c r="Z3848" t="str">
        <f>IF(Append1[[#This Row],[total_eve_charge]]&lt;=15,"Low",
IF(Append1[[#This Row],[total_eve_charge]]&lt;=19,"Medium","High"))</f>
        <v>High</v>
      </c>
      <c r="AA3848" s="1" t="str">
        <f>IF(Append1[[#This Row],[total_day_charge]]&gt;30,"Heavy User",
IF(Append1[[#This Row],[total_eve_charge]]&gt;20,"Evening User",
IF(Append1[[#This Row],[total_night_charge]]&gt;10,"Night User","Low User")))</f>
        <v>Heavy User</v>
      </c>
    </row>
    <row r="3849" spans="1:27" hidden="1" x14ac:dyDescent="0.3">
      <c r="A3849">
        <v>3098</v>
      </c>
      <c r="B3849" s="1" t="s">
        <v>73</v>
      </c>
      <c r="C3849">
        <v>141</v>
      </c>
      <c r="D3849" s="1" t="s">
        <v>26</v>
      </c>
      <c r="E3849" s="1">
        <v>0</v>
      </c>
      <c r="F3849" s="1" t="s">
        <v>23</v>
      </c>
      <c r="G3849">
        <v>0</v>
      </c>
      <c r="H3849" t="str">
        <f>IF(Append1[[#This Row],[number_vmail_messages]]&lt;=10, "Low",
IF(Append1[[#This Row],[number_vmail_messages]]&lt;=25, "Medium", "High"))</f>
        <v>Low</v>
      </c>
      <c r="I3849">
        <v>138.19999999999999</v>
      </c>
      <c r="J3849">
        <v>94</v>
      </c>
      <c r="K3849">
        <v>23.49</v>
      </c>
      <c r="L3849">
        <v>176.4</v>
      </c>
      <c r="M3849">
        <v>84</v>
      </c>
      <c r="N3849">
        <v>14.99</v>
      </c>
      <c r="O3849">
        <v>182.9</v>
      </c>
      <c r="P3849">
        <v>110</v>
      </c>
      <c r="Q3849">
        <v>8.23</v>
      </c>
      <c r="R3849">
        <v>11.1</v>
      </c>
      <c r="S3849">
        <v>6</v>
      </c>
      <c r="T3849">
        <v>3</v>
      </c>
      <c r="U3849" t="str">
        <f>IF(Append1[[#This Row],[total_intl_charge]] &lt;= MEDIAN(Append1[total_intl_charge]), "Low", "High")</f>
        <v>High</v>
      </c>
      <c r="V3849">
        <v>3</v>
      </c>
      <c r="W3849" t="s">
        <v>23</v>
      </c>
      <c r="X3849" s="1" t="s">
        <v>23</v>
      </c>
      <c r="Y3849">
        <f>IF(Append1[[#This Row],[churn]]="yes", 1,0)</f>
        <v>0</v>
      </c>
      <c r="Z3849" t="str">
        <f>IF(Append1[[#This Row],[total_eve_charge]]&lt;=15,"Low",
IF(Append1[[#This Row],[total_eve_charge]]&lt;=19,"Medium","High"))</f>
        <v>Low</v>
      </c>
      <c r="AA3849" s="1" t="str">
        <f>IF(Append1[[#This Row],[total_day_charge]]&gt;30,"Heavy User",
IF(Append1[[#This Row],[total_eve_charge]]&gt;20,"Evening User",
IF(Append1[[#This Row],[total_night_charge]]&gt;10,"Night User","Low User")))</f>
        <v>Low User</v>
      </c>
    </row>
    <row r="3850" spans="1:27" x14ac:dyDescent="0.3">
      <c r="A3850">
        <v>3099</v>
      </c>
      <c r="B3850" s="1" t="s">
        <v>42</v>
      </c>
      <c r="C3850">
        <v>79</v>
      </c>
      <c r="D3850" s="1" t="s">
        <v>32</v>
      </c>
      <c r="E3850" s="1">
        <v>0</v>
      </c>
      <c r="F3850" s="1" t="s">
        <v>24</v>
      </c>
      <c r="G3850">
        <v>27</v>
      </c>
      <c r="H3850" t="str">
        <f>IF(Append1[[#This Row],[number_vmail_messages]]&lt;=10, "Low",
IF(Append1[[#This Row],[number_vmail_messages]]&lt;=25, "Medium", "High"))</f>
        <v>High</v>
      </c>
      <c r="I3850">
        <v>192.3</v>
      </c>
      <c r="J3850">
        <v>125</v>
      </c>
      <c r="K3850">
        <v>32.69</v>
      </c>
      <c r="L3850">
        <v>147.30000000000001</v>
      </c>
      <c r="M3850">
        <v>108</v>
      </c>
      <c r="N3850">
        <v>12.52</v>
      </c>
      <c r="O3850">
        <v>215</v>
      </c>
      <c r="P3850">
        <v>97</v>
      </c>
      <c r="Q3850">
        <v>9.67</v>
      </c>
      <c r="R3850">
        <v>7.8</v>
      </c>
      <c r="S3850">
        <v>4</v>
      </c>
      <c r="T3850">
        <v>2.11</v>
      </c>
      <c r="U3850" t="str">
        <f>IF(Append1[[#This Row],[total_intl_charge]] &lt;= MEDIAN(Append1[total_intl_charge]), "Low", "High")</f>
        <v>Low</v>
      </c>
      <c r="V3850">
        <v>1</v>
      </c>
      <c r="W3850" t="s">
        <v>23</v>
      </c>
      <c r="X3850" s="1" t="s">
        <v>23</v>
      </c>
      <c r="Y3850">
        <f>IF(Append1[[#This Row],[churn]]="yes", 1,0)</f>
        <v>0</v>
      </c>
      <c r="Z3850" t="str">
        <f>IF(Append1[[#This Row],[total_eve_charge]]&lt;=15,"Low",
IF(Append1[[#This Row],[total_eve_charge]]&lt;=19,"Medium","High"))</f>
        <v>Low</v>
      </c>
      <c r="AA3850" s="1" t="str">
        <f>IF(Append1[[#This Row],[total_day_charge]]&gt;30,"Heavy User",
IF(Append1[[#This Row],[total_eve_charge]]&gt;20,"Evening User",
IF(Append1[[#This Row],[total_night_charge]]&gt;10,"Night User","Low User")))</f>
        <v>Heavy User</v>
      </c>
    </row>
    <row r="3851" spans="1:27" hidden="1" x14ac:dyDescent="0.3">
      <c r="A3851">
        <v>3100</v>
      </c>
      <c r="B3851" s="1" t="s">
        <v>52</v>
      </c>
      <c r="C3851">
        <v>171</v>
      </c>
      <c r="D3851" s="1" t="s">
        <v>22</v>
      </c>
      <c r="E3851" s="1">
        <v>0</v>
      </c>
      <c r="F3851" s="1" t="s">
        <v>23</v>
      </c>
      <c r="G3851">
        <v>0</v>
      </c>
      <c r="H3851" t="str">
        <f>IF(Append1[[#This Row],[number_vmail_messages]]&lt;=10, "Low",
IF(Append1[[#This Row],[number_vmail_messages]]&lt;=25, "Medium", "High"))</f>
        <v>Low</v>
      </c>
      <c r="I3851">
        <v>262.10000000000002</v>
      </c>
      <c r="J3851">
        <v>78</v>
      </c>
      <c r="K3851">
        <v>44.56</v>
      </c>
      <c r="L3851">
        <v>171.6</v>
      </c>
      <c r="M3851">
        <v>113</v>
      </c>
      <c r="N3851">
        <v>14.59</v>
      </c>
      <c r="O3851">
        <v>208.7</v>
      </c>
      <c r="P3851">
        <v>100</v>
      </c>
      <c r="Q3851">
        <v>9.39</v>
      </c>
      <c r="R3851">
        <v>5.3</v>
      </c>
      <c r="S3851">
        <v>3</v>
      </c>
      <c r="T3851">
        <v>1.43</v>
      </c>
      <c r="U3851" t="str">
        <f>IF(Append1[[#This Row],[total_intl_charge]] &lt;= MEDIAN(Append1[total_intl_charge]), "Low", "High")</f>
        <v>Low</v>
      </c>
      <c r="V3851">
        <v>0</v>
      </c>
      <c r="W3851" t="s">
        <v>23</v>
      </c>
      <c r="X3851" s="1" t="s">
        <v>23</v>
      </c>
      <c r="Y3851">
        <f>IF(Append1[[#This Row],[churn]]="yes", 1,0)</f>
        <v>0</v>
      </c>
      <c r="Z3851" t="str">
        <f>IF(Append1[[#This Row],[total_eve_charge]]&lt;=15,"Low",
IF(Append1[[#This Row],[total_eve_charge]]&lt;=19,"Medium","High"))</f>
        <v>Low</v>
      </c>
      <c r="AA3851" s="1" t="str">
        <f>IF(Append1[[#This Row],[total_day_charge]]&gt;30,"Heavy User",
IF(Append1[[#This Row],[total_eve_charge]]&gt;20,"Evening User",
IF(Append1[[#This Row],[total_night_charge]]&gt;10,"Night User","Low User")))</f>
        <v>Heavy User</v>
      </c>
    </row>
    <row r="3852" spans="1:27" hidden="1" x14ac:dyDescent="0.3">
      <c r="A3852">
        <v>3101</v>
      </c>
      <c r="B3852" s="1" t="s">
        <v>25</v>
      </c>
      <c r="C3852">
        <v>51</v>
      </c>
      <c r="D3852" s="1" t="s">
        <v>22</v>
      </c>
      <c r="E3852" s="1">
        <v>0</v>
      </c>
      <c r="F3852" s="1" t="s">
        <v>23</v>
      </c>
      <c r="G3852">
        <v>0</v>
      </c>
      <c r="H3852" t="str">
        <f>IF(Append1[[#This Row],[number_vmail_messages]]&lt;=10, "Low",
IF(Append1[[#This Row],[number_vmail_messages]]&lt;=25, "Medium", "High"))</f>
        <v>Low</v>
      </c>
      <c r="I3852">
        <v>41.2</v>
      </c>
      <c r="J3852">
        <v>106</v>
      </c>
      <c r="K3852">
        <v>7</v>
      </c>
      <c r="L3852">
        <v>210.6</v>
      </c>
      <c r="M3852">
        <v>82</v>
      </c>
      <c r="N3852">
        <v>17.899999999999999</v>
      </c>
      <c r="O3852">
        <v>220.1</v>
      </c>
      <c r="P3852">
        <v>115</v>
      </c>
      <c r="Q3852">
        <v>9.9</v>
      </c>
      <c r="R3852">
        <v>12.4</v>
      </c>
      <c r="S3852">
        <v>3</v>
      </c>
      <c r="T3852">
        <v>3.35</v>
      </c>
      <c r="U3852" t="str">
        <f>IF(Append1[[#This Row],[total_intl_charge]] &lt;= MEDIAN(Append1[total_intl_charge]), "Low", "High")</f>
        <v>High</v>
      </c>
      <c r="V3852">
        <v>0</v>
      </c>
      <c r="W3852" t="s">
        <v>23</v>
      </c>
      <c r="X3852" s="1" t="s">
        <v>23</v>
      </c>
      <c r="Y3852">
        <f>IF(Append1[[#This Row],[churn]]="yes", 1,0)</f>
        <v>0</v>
      </c>
      <c r="Z3852" t="str">
        <f>IF(Append1[[#This Row],[total_eve_charge]]&lt;=15,"Low",
IF(Append1[[#This Row],[total_eve_charge]]&lt;=19,"Medium","High"))</f>
        <v>Medium</v>
      </c>
      <c r="AA3852" s="1" t="str">
        <f>IF(Append1[[#This Row],[total_day_charge]]&gt;30,"Heavy User",
IF(Append1[[#This Row],[total_eve_charge]]&gt;20,"Evening User",
IF(Append1[[#This Row],[total_night_charge]]&gt;10,"Night User","Low User")))</f>
        <v>Low User</v>
      </c>
    </row>
    <row r="3853" spans="1:27" hidden="1" x14ac:dyDescent="0.3">
      <c r="A3853">
        <v>3102</v>
      </c>
      <c r="B3853" s="1" t="s">
        <v>72</v>
      </c>
      <c r="C3853">
        <v>98</v>
      </c>
      <c r="D3853" s="1" t="s">
        <v>26</v>
      </c>
      <c r="E3853" s="1">
        <v>0</v>
      </c>
      <c r="F3853" s="1" t="s">
        <v>23</v>
      </c>
      <c r="G3853">
        <v>0</v>
      </c>
      <c r="H3853" t="str">
        <f>IF(Append1[[#This Row],[number_vmail_messages]]&lt;=10, "Low",
IF(Append1[[#This Row],[number_vmail_messages]]&lt;=25, "Medium", "High"))</f>
        <v>Low</v>
      </c>
      <c r="I3853">
        <v>167</v>
      </c>
      <c r="J3853">
        <v>60</v>
      </c>
      <c r="K3853">
        <v>28.39</v>
      </c>
      <c r="L3853">
        <v>125.1</v>
      </c>
      <c r="M3853">
        <v>65</v>
      </c>
      <c r="N3853">
        <v>10.63</v>
      </c>
      <c r="O3853">
        <v>262.5</v>
      </c>
      <c r="P3853">
        <v>100</v>
      </c>
      <c r="Q3853">
        <v>11.81</v>
      </c>
      <c r="R3853">
        <v>8.9</v>
      </c>
      <c r="S3853">
        <v>2</v>
      </c>
      <c r="T3853">
        <v>2.4</v>
      </c>
      <c r="U3853" t="str">
        <f>IF(Append1[[#This Row],[total_intl_charge]] &lt;= MEDIAN(Append1[total_intl_charge]), "Low", "High")</f>
        <v>Low</v>
      </c>
      <c r="V3853">
        <v>1</v>
      </c>
      <c r="W3853" t="s">
        <v>23</v>
      </c>
      <c r="X3853" s="1" t="s">
        <v>23</v>
      </c>
      <c r="Y3853">
        <f>IF(Append1[[#This Row],[churn]]="yes", 1,0)</f>
        <v>0</v>
      </c>
      <c r="Z3853" t="str">
        <f>IF(Append1[[#This Row],[total_eve_charge]]&lt;=15,"Low",
IF(Append1[[#This Row],[total_eve_charge]]&lt;=19,"Medium","High"))</f>
        <v>Low</v>
      </c>
      <c r="AA3853" s="1" t="str">
        <f>IF(Append1[[#This Row],[total_day_charge]]&gt;30,"Heavy User",
IF(Append1[[#This Row],[total_eve_charge]]&gt;20,"Evening User",
IF(Append1[[#This Row],[total_night_charge]]&gt;10,"Night User","Low User")))</f>
        <v>Night User</v>
      </c>
    </row>
    <row r="3854" spans="1:27" hidden="1" x14ac:dyDescent="0.3">
      <c r="A3854">
        <v>3103</v>
      </c>
      <c r="B3854" s="1" t="s">
        <v>63</v>
      </c>
      <c r="C3854">
        <v>94</v>
      </c>
      <c r="D3854" s="1" t="s">
        <v>26</v>
      </c>
      <c r="E3854" s="1">
        <v>0</v>
      </c>
      <c r="F3854" s="1" t="s">
        <v>23</v>
      </c>
      <c r="G3854">
        <v>0</v>
      </c>
      <c r="H3854" t="str">
        <f>IF(Append1[[#This Row],[number_vmail_messages]]&lt;=10, "Low",
IF(Append1[[#This Row],[number_vmail_messages]]&lt;=25, "Medium", "High"))</f>
        <v>Low</v>
      </c>
      <c r="I3854">
        <v>210.2</v>
      </c>
      <c r="J3854">
        <v>95</v>
      </c>
      <c r="K3854">
        <v>35.729999999999997</v>
      </c>
      <c r="L3854">
        <v>191.2</v>
      </c>
      <c r="M3854">
        <v>87</v>
      </c>
      <c r="N3854">
        <v>16.25</v>
      </c>
      <c r="O3854">
        <v>150.80000000000001</v>
      </c>
      <c r="P3854">
        <v>111</v>
      </c>
      <c r="Q3854">
        <v>6.79</v>
      </c>
      <c r="R3854">
        <v>9.4</v>
      </c>
      <c r="S3854">
        <v>3</v>
      </c>
      <c r="T3854">
        <v>2.54</v>
      </c>
      <c r="U3854" t="str">
        <f>IF(Append1[[#This Row],[total_intl_charge]] &lt;= MEDIAN(Append1[total_intl_charge]), "Low", "High")</f>
        <v>Low</v>
      </c>
      <c r="V3854">
        <v>2</v>
      </c>
      <c r="W3854" t="s">
        <v>23</v>
      </c>
      <c r="X3854" s="1" t="s">
        <v>23</v>
      </c>
      <c r="Y3854">
        <f>IF(Append1[[#This Row],[churn]]="yes", 1,0)</f>
        <v>0</v>
      </c>
      <c r="Z3854" t="str">
        <f>IF(Append1[[#This Row],[total_eve_charge]]&lt;=15,"Low",
IF(Append1[[#This Row],[total_eve_charge]]&lt;=19,"Medium","High"))</f>
        <v>Medium</v>
      </c>
      <c r="AA3854" s="1" t="str">
        <f>IF(Append1[[#This Row],[total_day_charge]]&gt;30,"Heavy User",
IF(Append1[[#This Row],[total_eve_charge]]&gt;20,"Evening User",
IF(Append1[[#This Row],[total_night_charge]]&gt;10,"Night User","Low User")))</f>
        <v>Heavy User</v>
      </c>
    </row>
    <row r="3855" spans="1:27" x14ac:dyDescent="0.3">
      <c r="A3855">
        <v>3104</v>
      </c>
      <c r="B3855" s="1" t="s">
        <v>74</v>
      </c>
      <c r="C3855">
        <v>100</v>
      </c>
      <c r="D3855" s="1" t="s">
        <v>22</v>
      </c>
      <c r="E3855" s="1">
        <v>0</v>
      </c>
      <c r="F3855" s="1" t="s">
        <v>24</v>
      </c>
      <c r="G3855">
        <v>39</v>
      </c>
      <c r="H3855" t="str">
        <f>IF(Append1[[#This Row],[number_vmail_messages]]&lt;=10, "Low",
IF(Append1[[#This Row],[number_vmail_messages]]&lt;=25, "Medium", "High"))</f>
        <v>High</v>
      </c>
      <c r="I3855">
        <v>204.9</v>
      </c>
      <c r="J3855">
        <v>74</v>
      </c>
      <c r="K3855">
        <v>34.83</v>
      </c>
      <c r="L3855">
        <v>210.2</v>
      </c>
      <c r="M3855">
        <v>80</v>
      </c>
      <c r="N3855">
        <v>17.87</v>
      </c>
      <c r="O3855">
        <v>168.8</v>
      </c>
      <c r="P3855">
        <v>89</v>
      </c>
      <c r="Q3855">
        <v>7.6</v>
      </c>
      <c r="R3855">
        <v>11.2</v>
      </c>
      <c r="S3855">
        <v>4</v>
      </c>
      <c r="T3855">
        <v>3.02</v>
      </c>
      <c r="U3855" t="str">
        <f>IF(Append1[[#This Row],[total_intl_charge]] &lt;= MEDIAN(Append1[total_intl_charge]), "Low", "High")</f>
        <v>High</v>
      </c>
      <c r="V3855">
        <v>2</v>
      </c>
      <c r="W3855" t="s">
        <v>23</v>
      </c>
      <c r="X3855" s="1" t="s">
        <v>23</v>
      </c>
      <c r="Y3855">
        <f>IF(Append1[[#This Row],[churn]]="yes", 1,0)</f>
        <v>0</v>
      </c>
      <c r="Z3855" t="str">
        <f>IF(Append1[[#This Row],[total_eve_charge]]&lt;=15,"Low",
IF(Append1[[#This Row],[total_eve_charge]]&lt;=19,"Medium","High"))</f>
        <v>Medium</v>
      </c>
      <c r="AA3855" s="1" t="str">
        <f>IF(Append1[[#This Row],[total_day_charge]]&gt;30,"Heavy User",
IF(Append1[[#This Row],[total_eve_charge]]&gt;20,"Evening User",
IF(Append1[[#This Row],[total_night_charge]]&gt;10,"Night User","Low User")))</f>
        <v>Heavy User</v>
      </c>
    </row>
    <row r="3856" spans="1:27" hidden="1" x14ac:dyDescent="0.3">
      <c r="A3856">
        <v>3105</v>
      </c>
      <c r="B3856" s="1" t="s">
        <v>49</v>
      </c>
      <c r="C3856">
        <v>125</v>
      </c>
      <c r="D3856" s="1" t="s">
        <v>26</v>
      </c>
      <c r="E3856" s="1">
        <v>0</v>
      </c>
      <c r="F3856" s="1" t="s">
        <v>23</v>
      </c>
      <c r="G3856">
        <v>0</v>
      </c>
      <c r="H3856" t="str">
        <f>IF(Append1[[#This Row],[number_vmail_messages]]&lt;=10, "Low",
IF(Append1[[#This Row],[number_vmail_messages]]&lt;=25, "Medium", "High"))</f>
        <v>Low</v>
      </c>
      <c r="I3856">
        <v>184.1</v>
      </c>
      <c r="J3856">
        <v>105</v>
      </c>
      <c r="K3856">
        <v>31.3</v>
      </c>
      <c r="L3856">
        <v>126.7</v>
      </c>
      <c r="M3856">
        <v>123</v>
      </c>
      <c r="N3856">
        <v>10.77</v>
      </c>
      <c r="O3856">
        <v>241.5</v>
      </c>
      <c r="P3856">
        <v>94</v>
      </c>
      <c r="Q3856">
        <v>10.87</v>
      </c>
      <c r="R3856">
        <v>4.7</v>
      </c>
      <c r="S3856">
        <v>6</v>
      </c>
      <c r="T3856">
        <v>1.27</v>
      </c>
      <c r="U3856" t="str">
        <f>IF(Append1[[#This Row],[total_intl_charge]] &lt;= MEDIAN(Append1[total_intl_charge]), "Low", "High")</f>
        <v>Low</v>
      </c>
      <c r="V3856">
        <v>1</v>
      </c>
      <c r="W3856" t="s">
        <v>23</v>
      </c>
      <c r="X3856" s="1" t="s">
        <v>23</v>
      </c>
      <c r="Y3856">
        <f>IF(Append1[[#This Row],[churn]]="yes", 1,0)</f>
        <v>0</v>
      </c>
      <c r="Z3856" t="str">
        <f>IF(Append1[[#This Row],[total_eve_charge]]&lt;=15,"Low",
IF(Append1[[#This Row],[total_eve_charge]]&lt;=19,"Medium","High"))</f>
        <v>Low</v>
      </c>
      <c r="AA3856" s="1" t="str">
        <f>IF(Append1[[#This Row],[total_day_charge]]&gt;30,"Heavy User",
IF(Append1[[#This Row],[total_eve_charge]]&gt;20,"Evening User",
IF(Append1[[#This Row],[total_night_charge]]&gt;10,"Night User","Low User")))</f>
        <v>Heavy User</v>
      </c>
    </row>
    <row r="3857" spans="1:27" hidden="1" x14ac:dyDescent="0.3">
      <c r="A3857">
        <v>3106</v>
      </c>
      <c r="B3857" s="1" t="s">
        <v>56</v>
      </c>
      <c r="C3857">
        <v>81</v>
      </c>
      <c r="D3857" s="1" t="s">
        <v>26</v>
      </c>
      <c r="E3857" s="1">
        <v>0</v>
      </c>
      <c r="F3857" s="1" t="s">
        <v>23</v>
      </c>
      <c r="G3857">
        <v>0</v>
      </c>
      <c r="H3857" t="str">
        <f>IF(Append1[[#This Row],[number_vmail_messages]]&lt;=10, "Low",
IF(Append1[[#This Row],[number_vmail_messages]]&lt;=25, "Medium", "High"))</f>
        <v>Low</v>
      </c>
      <c r="I3857">
        <v>263.8</v>
      </c>
      <c r="J3857">
        <v>84</v>
      </c>
      <c r="K3857">
        <v>44.85</v>
      </c>
      <c r="L3857">
        <v>162.80000000000001</v>
      </c>
      <c r="M3857">
        <v>107</v>
      </c>
      <c r="N3857">
        <v>13.84</v>
      </c>
      <c r="O3857">
        <v>149.69999999999999</v>
      </c>
      <c r="P3857">
        <v>94</v>
      </c>
      <c r="Q3857">
        <v>6.74</v>
      </c>
      <c r="R3857">
        <v>8.6999999999999993</v>
      </c>
      <c r="S3857">
        <v>6</v>
      </c>
      <c r="T3857">
        <v>2.35</v>
      </c>
      <c r="U3857" t="str">
        <f>IF(Append1[[#This Row],[total_intl_charge]] &lt;= MEDIAN(Append1[total_intl_charge]), "Low", "High")</f>
        <v>Low</v>
      </c>
      <c r="V3857">
        <v>2</v>
      </c>
      <c r="W3857" t="s">
        <v>23</v>
      </c>
      <c r="X3857" s="1" t="s">
        <v>23</v>
      </c>
      <c r="Y3857">
        <f>IF(Append1[[#This Row],[churn]]="yes", 1,0)</f>
        <v>0</v>
      </c>
      <c r="Z3857" t="str">
        <f>IF(Append1[[#This Row],[total_eve_charge]]&lt;=15,"Low",
IF(Append1[[#This Row],[total_eve_charge]]&lt;=19,"Medium","High"))</f>
        <v>Low</v>
      </c>
      <c r="AA3857" s="1" t="str">
        <f>IF(Append1[[#This Row],[total_day_charge]]&gt;30,"Heavy User",
IF(Append1[[#This Row],[total_eve_charge]]&gt;20,"Evening User",
IF(Append1[[#This Row],[total_night_charge]]&gt;10,"Night User","Low User")))</f>
        <v>Heavy User</v>
      </c>
    </row>
    <row r="3858" spans="1:27" hidden="1" x14ac:dyDescent="0.3">
      <c r="A3858">
        <v>3107</v>
      </c>
      <c r="B3858" s="1" t="s">
        <v>61</v>
      </c>
      <c r="C3858">
        <v>94</v>
      </c>
      <c r="D3858" s="1" t="s">
        <v>22</v>
      </c>
      <c r="E3858" s="1">
        <v>0</v>
      </c>
      <c r="F3858" s="1" t="s">
        <v>23</v>
      </c>
      <c r="G3858">
        <v>0</v>
      </c>
      <c r="H3858" t="str">
        <f>IF(Append1[[#This Row],[number_vmail_messages]]&lt;=10, "Low",
IF(Append1[[#This Row],[number_vmail_messages]]&lt;=25, "Medium", "High"))</f>
        <v>Low</v>
      </c>
      <c r="I3858">
        <v>142.30000000000001</v>
      </c>
      <c r="J3858">
        <v>50</v>
      </c>
      <c r="K3858">
        <v>24.19</v>
      </c>
      <c r="L3858">
        <v>231.5</v>
      </c>
      <c r="M3858">
        <v>142</v>
      </c>
      <c r="N3858">
        <v>19.68</v>
      </c>
      <c r="O3858">
        <v>205.6</v>
      </c>
      <c r="P3858">
        <v>79</v>
      </c>
      <c r="Q3858">
        <v>9.25</v>
      </c>
      <c r="R3858">
        <v>5.5</v>
      </c>
      <c r="S3858">
        <v>3</v>
      </c>
      <c r="T3858">
        <v>1.49</v>
      </c>
      <c r="U3858" t="str">
        <f>IF(Append1[[#This Row],[total_intl_charge]] &lt;= MEDIAN(Append1[total_intl_charge]), "Low", "High")</f>
        <v>Low</v>
      </c>
      <c r="V3858">
        <v>1</v>
      </c>
      <c r="W3858" t="s">
        <v>23</v>
      </c>
      <c r="X3858" s="1" t="s">
        <v>23</v>
      </c>
      <c r="Y3858">
        <f>IF(Append1[[#This Row],[churn]]="yes", 1,0)</f>
        <v>0</v>
      </c>
      <c r="Z3858" t="str">
        <f>IF(Append1[[#This Row],[total_eve_charge]]&lt;=15,"Low",
IF(Append1[[#This Row],[total_eve_charge]]&lt;=19,"Medium","High"))</f>
        <v>High</v>
      </c>
      <c r="AA3858" s="1" t="str">
        <f>IF(Append1[[#This Row],[total_day_charge]]&gt;30,"Heavy User",
IF(Append1[[#This Row],[total_eve_charge]]&gt;20,"Evening User",
IF(Append1[[#This Row],[total_night_charge]]&gt;10,"Night User","Low User")))</f>
        <v>Low User</v>
      </c>
    </row>
    <row r="3859" spans="1:27" hidden="1" x14ac:dyDescent="0.3">
      <c r="A3859">
        <v>3108</v>
      </c>
      <c r="B3859" s="1" t="s">
        <v>71</v>
      </c>
      <c r="C3859">
        <v>57</v>
      </c>
      <c r="D3859" s="1" t="s">
        <v>22</v>
      </c>
      <c r="E3859" s="1">
        <v>0</v>
      </c>
      <c r="F3859" s="1" t="s">
        <v>23</v>
      </c>
      <c r="G3859">
        <v>0</v>
      </c>
      <c r="H3859" t="str">
        <f>IF(Append1[[#This Row],[number_vmail_messages]]&lt;=10, "Low",
IF(Append1[[#This Row],[number_vmail_messages]]&lt;=25, "Medium", "High"))</f>
        <v>Low</v>
      </c>
      <c r="I3859">
        <v>167.1</v>
      </c>
      <c r="J3859">
        <v>103</v>
      </c>
      <c r="K3859">
        <v>28.41</v>
      </c>
      <c r="L3859">
        <v>188.4</v>
      </c>
      <c r="M3859">
        <v>112</v>
      </c>
      <c r="N3859">
        <v>16.010000000000002</v>
      </c>
      <c r="O3859">
        <v>111.4</v>
      </c>
      <c r="P3859">
        <v>74</v>
      </c>
      <c r="Q3859">
        <v>5.01</v>
      </c>
      <c r="R3859">
        <v>9.1</v>
      </c>
      <c r="S3859">
        <v>2</v>
      </c>
      <c r="T3859">
        <v>2.46</v>
      </c>
      <c r="U3859" t="str">
        <f>IF(Append1[[#This Row],[total_intl_charge]] &lt;= MEDIAN(Append1[total_intl_charge]), "Low", "High")</f>
        <v>Low</v>
      </c>
      <c r="V3859">
        <v>1</v>
      </c>
      <c r="W3859" t="s">
        <v>23</v>
      </c>
      <c r="X3859" s="1" t="s">
        <v>23</v>
      </c>
      <c r="Y3859">
        <f>IF(Append1[[#This Row],[churn]]="yes", 1,0)</f>
        <v>0</v>
      </c>
      <c r="Z3859" t="str">
        <f>IF(Append1[[#This Row],[total_eve_charge]]&lt;=15,"Low",
IF(Append1[[#This Row],[total_eve_charge]]&lt;=19,"Medium","High"))</f>
        <v>Medium</v>
      </c>
      <c r="AA3859" s="1" t="str">
        <f>IF(Append1[[#This Row],[total_day_charge]]&gt;30,"Heavy User",
IF(Append1[[#This Row],[total_eve_charge]]&gt;20,"Evening User",
IF(Append1[[#This Row],[total_night_charge]]&gt;10,"Night User","Low User")))</f>
        <v>Low User</v>
      </c>
    </row>
    <row r="3860" spans="1:27" hidden="1" x14ac:dyDescent="0.3">
      <c r="A3860">
        <v>3109</v>
      </c>
      <c r="B3860" s="1" t="s">
        <v>65</v>
      </c>
      <c r="C3860">
        <v>140</v>
      </c>
      <c r="D3860" s="1" t="s">
        <v>26</v>
      </c>
      <c r="E3860" s="1">
        <v>0</v>
      </c>
      <c r="F3860" s="1" t="s">
        <v>23</v>
      </c>
      <c r="G3860">
        <v>0</v>
      </c>
      <c r="H3860" t="str">
        <f>IF(Append1[[#This Row],[number_vmail_messages]]&lt;=10, "Low",
IF(Append1[[#This Row],[number_vmail_messages]]&lt;=25, "Medium", "High"))</f>
        <v>Low</v>
      </c>
      <c r="I3860">
        <v>148.30000000000001</v>
      </c>
      <c r="J3860">
        <v>86</v>
      </c>
      <c r="K3860">
        <v>25.21</v>
      </c>
      <c r="L3860">
        <v>184.2</v>
      </c>
      <c r="M3860">
        <v>151</v>
      </c>
      <c r="N3860">
        <v>15.66</v>
      </c>
      <c r="O3860">
        <v>179.1</v>
      </c>
      <c r="P3860">
        <v>83</v>
      </c>
      <c r="Q3860">
        <v>8.06</v>
      </c>
      <c r="R3860">
        <v>10.9</v>
      </c>
      <c r="S3860">
        <v>4</v>
      </c>
      <c r="T3860">
        <v>2.94</v>
      </c>
      <c r="U3860" t="str">
        <f>IF(Append1[[#This Row],[total_intl_charge]] &lt;= MEDIAN(Append1[total_intl_charge]), "Low", "High")</f>
        <v>High</v>
      </c>
      <c r="V3860">
        <v>0</v>
      </c>
      <c r="W3860" t="s">
        <v>23</v>
      </c>
      <c r="X3860" s="1" t="s">
        <v>23</v>
      </c>
      <c r="Y3860">
        <f>IF(Append1[[#This Row],[churn]]="yes", 1,0)</f>
        <v>0</v>
      </c>
      <c r="Z3860" t="str">
        <f>IF(Append1[[#This Row],[total_eve_charge]]&lt;=15,"Low",
IF(Append1[[#This Row],[total_eve_charge]]&lt;=19,"Medium","High"))</f>
        <v>Medium</v>
      </c>
      <c r="AA3860" s="1" t="str">
        <f>IF(Append1[[#This Row],[total_day_charge]]&gt;30,"Heavy User",
IF(Append1[[#This Row],[total_eve_charge]]&gt;20,"Evening User",
IF(Append1[[#This Row],[total_night_charge]]&gt;10,"Night User","Low User")))</f>
        <v>Low User</v>
      </c>
    </row>
    <row r="3861" spans="1:27" hidden="1" x14ac:dyDescent="0.3">
      <c r="A3861">
        <v>3110</v>
      </c>
      <c r="B3861" s="1" t="s">
        <v>25</v>
      </c>
      <c r="C3861">
        <v>64</v>
      </c>
      <c r="D3861" s="1" t="s">
        <v>26</v>
      </c>
      <c r="E3861" s="1">
        <v>0</v>
      </c>
      <c r="F3861" s="1" t="s">
        <v>23</v>
      </c>
      <c r="G3861">
        <v>0</v>
      </c>
      <c r="H3861" t="str">
        <f>IF(Append1[[#This Row],[number_vmail_messages]]&lt;=10, "Low",
IF(Append1[[#This Row],[number_vmail_messages]]&lt;=25, "Medium", "High"))</f>
        <v>Low</v>
      </c>
      <c r="I3861">
        <v>297.8</v>
      </c>
      <c r="J3861">
        <v>88</v>
      </c>
      <c r="K3861">
        <v>50.63</v>
      </c>
      <c r="L3861">
        <v>196</v>
      </c>
      <c r="M3861">
        <v>89</v>
      </c>
      <c r="N3861">
        <v>16.66</v>
      </c>
      <c r="O3861">
        <v>213.7</v>
      </c>
      <c r="P3861">
        <v>107</v>
      </c>
      <c r="Q3861">
        <v>9.6199999999999992</v>
      </c>
      <c r="R3861">
        <v>12</v>
      </c>
      <c r="S3861">
        <v>2</v>
      </c>
      <c r="T3861">
        <v>3.24</v>
      </c>
      <c r="U3861" t="str">
        <f>IF(Append1[[#This Row],[total_intl_charge]] &lt;= MEDIAN(Append1[total_intl_charge]), "Low", "High")</f>
        <v>High</v>
      </c>
      <c r="V3861">
        <v>1</v>
      </c>
      <c r="W3861" t="s">
        <v>24</v>
      </c>
      <c r="X3861" s="1" t="s">
        <v>23</v>
      </c>
      <c r="Y3861">
        <f>IF(Append1[[#This Row],[churn]]="yes", 1,0)</f>
        <v>1</v>
      </c>
      <c r="Z3861" t="str">
        <f>IF(Append1[[#This Row],[total_eve_charge]]&lt;=15,"Low",
IF(Append1[[#This Row],[total_eve_charge]]&lt;=19,"Medium","High"))</f>
        <v>Medium</v>
      </c>
      <c r="AA3861" s="1" t="str">
        <f>IF(Append1[[#This Row],[total_day_charge]]&gt;30,"Heavy User",
IF(Append1[[#This Row],[total_eve_charge]]&gt;20,"Evening User",
IF(Append1[[#This Row],[total_night_charge]]&gt;10,"Night User","Low User")))</f>
        <v>Heavy User</v>
      </c>
    </row>
    <row r="3862" spans="1:27" hidden="1" x14ac:dyDescent="0.3">
      <c r="A3862">
        <v>3111</v>
      </c>
      <c r="B3862" s="1" t="s">
        <v>72</v>
      </c>
      <c r="C3862">
        <v>52</v>
      </c>
      <c r="D3862" s="1" t="s">
        <v>32</v>
      </c>
      <c r="E3862" s="1">
        <v>1</v>
      </c>
      <c r="F3862" s="1" t="s">
        <v>23</v>
      </c>
      <c r="G3862">
        <v>0</v>
      </c>
      <c r="H3862" t="str">
        <f>IF(Append1[[#This Row],[number_vmail_messages]]&lt;=10, "Low",
IF(Append1[[#This Row],[number_vmail_messages]]&lt;=25, "Medium", "High"))</f>
        <v>Low</v>
      </c>
      <c r="I3862">
        <v>144.5</v>
      </c>
      <c r="J3862">
        <v>60</v>
      </c>
      <c r="K3862">
        <v>24.57</v>
      </c>
      <c r="L3862">
        <v>296.5</v>
      </c>
      <c r="M3862">
        <v>129</v>
      </c>
      <c r="N3862">
        <v>25.2</v>
      </c>
      <c r="O3862">
        <v>194.3</v>
      </c>
      <c r="P3862">
        <v>117</v>
      </c>
      <c r="Q3862">
        <v>8.74</v>
      </c>
      <c r="R3862">
        <v>12.4</v>
      </c>
      <c r="S3862">
        <v>3</v>
      </c>
      <c r="T3862">
        <v>3.35</v>
      </c>
      <c r="U3862" t="str">
        <f>IF(Append1[[#This Row],[total_intl_charge]] &lt;= MEDIAN(Append1[total_intl_charge]), "Low", "High")</f>
        <v>High</v>
      </c>
      <c r="V3862">
        <v>1</v>
      </c>
      <c r="W3862" t="s">
        <v>23</v>
      </c>
      <c r="X3862" s="1" t="s">
        <v>24</v>
      </c>
      <c r="Y3862">
        <f>IF(Append1[[#This Row],[churn]]="yes", 1,0)</f>
        <v>0</v>
      </c>
      <c r="Z3862" t="str">
        <f>IF(Append1[[#This Row],[total_eve_charge]]&lt;=15,"Low",
IF(Append1[[#This Row],[total_eve_charge]]&lt;=19,"Medium","High"))</f>
        <v>High</v>
      </c>
      <c r="AA3862" s="1" t="str">
        <f>IF(Append1[[#This Row],[total_day_charge]]&gt;30,"Heavy User",
IF(Append1[[#This Row],[total_eve_charge]]&gt;20,"Evening User",
IF(Append1[[#This Row],[total_night_charge]]&gt;10,"Night User","Low User")))</f>
        <v>Evening User</v>
      </c>
    </row>
    <row r="3863" spans="1:27" hidden="1" x14ac:dyDescent="0.3">
      <c r="A3863">
        <v>3112</v>
      </c>
      <c r="B3863" s="1" t="s">
        <v>63</v>
      </c>
      <c r="C3863">
        <v>117</v>
      </c>
      <c r="D3863" s="1" t="s">
        <v>22</v>
      </c>
      <c r="E3863" s="1">
        <v>0</v>
      </c>
      <c r="F3863" s="1" t="s">
        <v>23</v>
      </c>
      <c r="G3863">
        <v>0</v>
      </c>
      <c r="H3863" t="str">
        <f>IF(Append1[[#This Row],[number_vmail_messages]]&lt;=10, "Low",
IF(Append1[[#This Row],[number_vmail_messages]]&lt;=25, "Medium", "High"))</f>
        <v>Low</v>
      </c>
      <c r="I3863">
        <v>233.4</v>
      </c>
      <c r="J3863">
        <v>71</v>
      </c>
      <c r="K3863">
        <v>39.68</v>
      </c>
      <c r="L3863">
        <v>296.39999999999998</v>
      </c>
      <c r="M3863">
        <v>76</v>
      </c>
      <c r="N3863">
        <v>25.19</v>
      </c>
      <c r="O3863">
        <v>276.89999999999998</v>
      </c>
      <c r="P3863">
        <v>103</v>
      </c>
      <c r="Q3863">
        <v>12.46</v>
      </c>
      <c r="R3863">
        <v>10.3</v>
      </c>
      <c r="S3863">
        <v>1</v>
      </c>
      <c r="T3863">
        <v>2.78</v>
      </c>
      <c r="U3863" t="str">
        <f>IF(Append1[[#This Row],[total_intl_charge]] &lt;= MEDIAN(Append1[total_intl_charge]), "Low", "High")</f>
        <v>Low</v>
      </c>
      <c r="V3863">
        <v>0</v>
      </c>
      <c r="W3863" t="s">
        <v>24</v>
      </c>
      <c r="X3863" s="1" t="s">
        <v>23</v>
      </c>
      <c r="Y3863">
        <f>IF(Append1[[#This Row],[churn]]="yes", 1,0)</f>
        <v>1</v>
      </c>
      <c r="Z3863" t="str">
        <f>IF(Append1[[#This Row],[total_eve_charge]]&lt;=15,"Low",
IF(Append1[[#This Row],[total_eve_charge]]&lt;=19,"Medium","High"))</f>
        <v>High</v>
      </c>
      <c r="AA3863" s="1" t="str">
        <f>IF(Append1[[#This Row],[total_day_charge]]&gt;30,"Heavy User",
IF(Append1[[#This Row],[total_eve_charge]]&gt;20,"Evening User",
IF(Append1[[#This Row],[total_night_charge]]&gt;10,"Night User","Low User")))</f>
        <v>Heavy User</v>
      </c>
    </row>
    <row r="3864" spans="1:27" hidden="1" x14ac:dyDescent="0.3">
      <c r="A3864">
        <v>3113</v>
      </c>
      <c r="B3864" s="1" t="s">
        <v>75</v>
      </c>
      <c r="C3864">
        <v>119</v>
      </c>
      <c r="D3864" s="1" t="s">
        <v>22</v>
      </c>
      <c r="E3864" s="1">
        <v>0</v>
      </c>
      <c r="F3864" s="1" t="s">
        <v>23</v>
      </c>
      <c r="G3864">
        <v>0</v>
      </c>
      <c r="H3864" t="str">
        <f>IF(Append1[[#This Row],[number_vmail_messages]]&lt;=10, "Low",
IF(Append1[[#This Row],[number_vmail_messages]]&lt;=25, "Medium", "High"))</f>
        <v>Low</v>
      </c>
      <c r="I3864">
        <v>130.5</v>
      </c>
      <c r="J3864">
        <v>98</v>
      </c>
      <c r="K3864">
        <v>22.19</v>
      </c>
      <c r="L3864">
        <v>249.5</v>
      </c>
      <c r="M3864">
        <v>91</v>
      </c>
      <c r="N3864">
        <v>21.21</v>
      </c>
      <c r="O3864">
        <v>219.9</v>
      </c>
      <c r="P3864">
        <v>117</v>
      </c>
      <c r="Q3864">
        <v>9.9</v>
      </c>
      <c r="R3864">
        <v>12.7</v>
      </c>
      <c r="S3864">
        <v>1</v>
      </c>
      <c r="T3864">
        <v>3.43</v>
      </c>
      <c r="U3864" t="str">
        <f>IF(Append1[[#This Row],[total_intl_charge]] &lt;= MEDIAN(Append1[total_intl_charge]), "Low", "High")</f>
        <v>High</v>
      </c>
      <c r="V3864">
        <v>3</v>
      </c>
      <c r="W3864" t="s">
        <v>23</v>
      </c>
      <c r="X3864" s="1" t="s">
        <v>23</v>
      </c>
      <c r="Y3864">
        <f>IF(Append1[[#This Row],[churn]]="yes", 1,0)</f>
        <v>0</v>
      </c>
      <c r="Z3864" t="str">
        <f>IF(Append1[[#This Row],[total_eve_charge]]&lt;=15,"Low",
IF(Append1[[#This Row],[total_eve_charge]]&lt;=19,"Medium","High"))</f>
        <v>High</v>
      </c>
      <c r="AA3864" s="1" t="str">
        <f>IF(Append1[[#This Row],[total_day_charge]]&gt;30,"Heavy User",
IF(Append1[[#This Row],[total_eve_charge]]&gt;20,"Evening User",
IF(Append1[[#This Row],[total_night_charge]]&gt;10,"Night User","Low User")))</f>
        <v>Evening User</v>
      </c>
    </row>
    <row r="3865" spans="1:27" hidden="1" x14ac:dyDescent="0.3">
      <c r="A3865">
        <v>3114</v>
      </c>
      <c r="B3865" s="1" t="s">
        <v>31</v>
      </c>
      <c r="C3865">
        <v>85</v>
      </c>
      <c r="D3865" s="1" t="s">
        <v>26</v>
      </c>
      <c r="E3865" s="1">
        <v>0</v>
      </c>
      <c r="F3865" s="1" t="s">
        <v>23</v>
      </c>
      <c r="G3865">
        <v>0</v>
      </c>
      <c r="H3865" t="str">
        <f>IF(Append1[[#This Row],[number_vmail_messages]]&lt;=10, "Low",
IF(Append1[[#This Row],[number_vmail_messages]]&lt;=25, "Medium", "High"))</f>
        <v>Low</v>
      </c>
      <c r="I3865">
        <v>133.30000000000001</v>
      </c>
      <c r="J3865">
        <v>107</v>
      </c>
      <c r="K3865">
        <v>22.66</v>
      </c>
      <c r="L3865">
        <v>185</v>
      </c>
      <c r="M3865">
        <v>101</v>
      </c>
      <c r="N3865">
        <v>15.73</v>
      </c>
      <c r="O3865">
        <v>289</v>
      </c>
      <c r="P3865">
        <v>99</v>
      </c>
      <c r="Q3865">
        <v>13.01</v>
      </c>
      <c r="R3865">
        <v>9.1</v>
      </c>
      <c r="S3865">
        <v>4</v>
      </c>
      <c r="T3865">
        <v>2.46</v>
      </c>
      <c r="U3865" t="str">
        <f>IF(Append1[[#This Row],[total_intl_charge]] &lt;= MEDIAN(Append1[total_intl_charge]), "Low", "High")</f>
        <v>Low</v>
      </c>
      <c r="V3865">
        <v>3</v>
      </c>
      <c r="W3865" t="s">
        <v>23</v>
      </c>
      <c r="X3865" s="1" t="s">
        <v>23</v>
      </c>
      <c r="Y3865">
        <f>IF(Append1[[#This Row],[churn]]="yes", 1,0)</f>
        <v>0</v>
      </c>
      <c r="Z3865" t="str">
        <f>IF(Append1[[#This Row],[total_eve_charge]]&lt;=15,"Low",
IF(Append1[[#This Row],[total_eve_charge]]&lt;=19,"Medium","High"))</f>
        <v>Medium</v>
      </c>
      <c r="AA3865" s="1" t="str">
        <f>IF(Append1[[#This Row],[total_day_charge]]&gt;30,"Heavy User",
IF(Append1[[#This Row],[total_eve_charge]]&gt;20,"Evening User",
IF(Append1[[#This Row],[total_night_charge]]&gt;10,"Night User","Low User")))</f>
        <v>Night User</v>
      </c>
    </row>
    <row r="3866" spans="1:27" hidden="1" x14ac:dyDescent="0.3">
      <c r="A3866">
        <v>3115</v>
      </c>
      <c r="B3866" s="1" t="s">
        <v>49</v>
      </c>
      <c r="C3866">
        <v>92</v>
      </c>
      <c r="D3866" s="1" t="s">
        <v>26</v>
      </c>
      <c r="E3866" s="1">
        <v>0</v>
      </c>
      <c r="F3866" s="1" t="s">
        <v>23</v>
      </c>
      <c r="G3866">
        <v>0</v>
      </c>
      <c r="H3866" t="str">
        <f>IF(Append1[[#This Row],[number_vmail_messages]]&lt;=10, "Low",
IF(Append1[[#This Row],[number_vmail_messages]]&lt;=25, "Medium", "High"))</f>
        <v>Low</v>
      </c>
      <c r="I3866">
        <v>183.7</v>
      </c>
      <c r="J3866">
        <v>103</v>
      </c>
      <c r="K3866">
        <v>31.23</v>
      </c>
      <c r="L3866">
        <v>270.60000000000002</v>
      </c>
      <c r="M3866">
        <v>97</v>
      </c>
      <c r="N3866">
        <v>23</v>
      </c>
      <c r="O3866">
        <v>132.9</v>
      </c>
      <c r="P3866">
        <v>104</v>
      </c>
      <c r="Q3866">
        <v>5.98</v>
      </c>
      <c r="R3866">
        <v>11.2</v>
      </c>
      <c r="S3866">
        <v>2</v>
      </c>
      <c r="T3866">
        <v>3.02</v>
      </c>
      <c r="U3866" t="str">
        <f>IF(Append1[[#This Row],[total_intl_charge]] &lt;= MEDIAN(Append1[total_intl_charge]), "Low", "High")</f>
        <v>High</v>
      </c>
      <c r="V3866">
        <v>0</v>
      </c>
      <c r="W3866" t="s">
        <v>23</v>
      </c>
      <c r="X3866" s="1" t="s">
        <v>23</v>
      </c>
      <c r="Y3866">
        <f>IF(Append1[[#This Row],[churn]]="yes", 1,0)</f>
        <v>0</v>
      </c>
      <c r="Z3866" t="str">
        <f>IF(Append1[[#This Row],[total_eve_charge]]&lt;=15,"Low",
IF(Append1[[#This Row],[total_eve_charge]]&lt;=19,"Medium","High"))</f>
        <v>High</v>
      </c>
      <c r="AA3866" s="1" t="str">
        <f>IF(Append1[[#This Row],[total_day_charge]]&gt;30,"Heavy User",
IF(Append1[[#This Row],[total_eve_charge]]&gt;20,"Evening User",
IF(Append1[[#This Row],[total_night_charge]]&gt;10,"Night User","Low User")))</f>
        <v>Heavy User</v>
      </c>
    </row>
    <row r="3867" spans="1:27" hidden="1" x14ac:dyDescent="0.3">
      <c r="A3867">
        <v>3116</v>
      </c>
      <c r="B3867" s="1" t="s">
        <v>57</v>
      </c>
      <c r="C3867">
        <v>116</v>
      </c>
      <c r="D3867" s="1" t="s">
        <v>22</v>
      </c>
      <c r="E3867" s="1">
        <v>0</v>
      </c>
      <c r="F3867" s="1" t="s">
        <v>23</v>
      </c>
      <c r="G3867">
        <v>0</v>
      </c>
      <c r="H3867" t="str">
        <f>IF(Append1[[#This Row],[number_vmail_messages]]&lt;=10, "Low",
IF(Append1[[#This Row],[number_vmail_messages]]&lt;=25, "Medium", "High"))</f>
        <v>Low</v>
      </c>
      <c r="I3867">
        <v>271</v>
      </c>
      <c r="J3867">
        <v>114</v>
      </c>
      <c r="K3867">
        <v>46.07</v>
      </c>
      <c r="L3867">
        <v>209.9</v>
      </c>
      <c r="M3867">
        <v>71</v>
      </c>
      <c r="N3867">
        <v>17.84</v>
      </c>
      <c r="O3867">
        <v>193.5</v>
      </c>
      <c r="P3867">
        <v>109</v>
      </c>
      <c r="Q3867">
        <v>8.7100000000000009</v>
      </c>
      <c r="R3867">
        <v>13.7</v>
      </c>
      <c r="S3867">
        <v>2</v>
      </c>
      <c r="T3867">
        <v>3.7</v>
      </c>
      <c r="U3867" t="str">
        <f>IF(Append1[[#This Row],[total_intl_charge]] &lt;= MEDIAN(Append1[total_intl_charge]), "Low", "High")</f>
        <v>High</v>
      </c>
      <c r="V3867">
        <v>5</v>
      </c>
      <c r="W3867" t="s">
        <v>24</v>
      </c>
      <c r="X3867" s="1" t="s">
        <v>23</v>
      </c>
      <c r="Y3867">
        <f>IF(Append1[[#This Row],[churn]]="yes", 1,0)</f>
        <v>1</v>
      </c>
      <c r="Z3867" t="str">
        <f>IF(Append1[[#This Row],[total_eve_charge]]&lt;=15,"Low",
IF(Append1[[#This Row],[total_eve_charge]]&lt;=19,"Medium","High"))</f>
        <v>Medium</v>
      </c>
      <c r="AA3867" s="1" t="str">
        <f>IF(Append1[[#This Row],[total_day_charge]]&gt;30,"Heavy User",
IF(Append1[[#This Row],[total_eve_charge]]&gt;20,"Evening User",
IF(Append1[[#This Row],[total_night_charge]]&gt;10,"Night User","Low User")))</f>
        <v>Heavy User</v>
      </c>
    </row>
    <row r="3868" spans="1:27" hidden="1" x14ac:dyDescent="0.3">
      <c r="A3868">
        <v>3117</v>
      </c>
      <c r="B3868" s="1" t="s">
        <v>27</v>
      </c>
      <c r="C3868">
        <v>163</v>
      </c>
      <c r="D3868" s="1" t="s">
        <v>26</v>
      </c>
      <c r="E3868" s="1">
        <v>0</v>
      </c>
      <c r="F3868" s="1" t="s">
        <v>23</v>
      </c>
      <c r="G3868">
        <v>0</v>
      </c>
      <c r="H3868" t="str">
        <f>IF(Append1[[#This Row],[number_vmail_messages]]&lt;=10, "Low",
IF(Append1[[#This Row],[number_vmail_messages]]&lt;=25, "Medium", "High"))</f>
        <v>Low</v>
      </c>
      <c r="I3868">
        <v>122.5</v>
      </c>
      <c r="J3868">
        <v>70</v>
      </c>
      <c r="K3868">
        <v>20.83</v>
      </c>
      <c r="L3868">
        <v>221.4</v>
      </c>
      <c r="M3868">
        <v>92</v>
      </c>
      <c r="N3868">
        <v>18.82</v>
      </c>
      <c r="O3868">
        <v>187.5</v>
      </c>
      <c r="P3868">
        <v>88</v>
      </c>
      <c r="Q3868">
        <v>8.44</v>
      </c>
      <c r="R3868">
        <v>10.4</v>
      </c>
      <c r="S3868">
        <v>6</v>
      </c>
      <c r="T3868">
        <v>2.81</v>
      </c>
      <c r="U3868" t="str">
        <f>IF(Append1[[#This Row],[total_intl_charge]] &lt;= MEDIAN(Append1[total_intl_charge]), "Low", "High")</f>
        <v>High</v>
      </c>
      <c r="V3868">
        <v>0</v>
      </c>
      <c r="W3868" t="s">
        <v>23</v>
      </c>
      <c r="X3868" s="1" t="s">
        <v>23</v>
      </c>
      <c r="Y3868">
        <f>IF(Append1[[#This Row],[churn]]="yes", 1,0)</f>
        <v>0</v>
      </c>
      <c r="Z3868" t="str">
        <f>IF(Append1[[#This Row],[total_eve_charge]]&lt;=15,"Low",
IF(Append1[[#This Row],[total_eve_charge]]&lt;=19,"Medium","High"))</f>
        <v>Medium</v>
      </c>
      <c r="AA3868" s="1" t="str">
        <f>IF(Append1[[#This Row],[total_day_charge]]&gt;30,"Heavy User",
IF(Append1[[#This Row],[total_eve_charge]]&gt;20,"Evening User",
IF(Append1[[#This Row],[total_night_charge]]&gt;10,"Night User","Low User")))</f>
        <v>Low User</v>
      </c>
    </row>
    <row r="3869" spans="1:27" hidden="1" x14ac:dyDescent="0.3">
      <c r="A3869">
        <v>3118</v>
      </c>
      <c r="B3869" s="1" t="s">
        <v>41</v>
      </c>
      <c r="C3869">
        <v>83</v>
      </c>
      <c r="D3869" s="1" t="s">
        <v>22</v>
      </c>
      <c r="E3869" s="1">
        <v>0</v>
      </c>
      <c r="F3869" s="1" t="s">
        <v>23</v>
      </c>
      <c r="G3869">
        <v>0</v>
      </c>
      <c r="H3869" t="str">
        <f>IF(Append1[[#This Row],[number_vmail_messages]]&lt;=10, "Low",
IF(Append1[[#This Row],[number_vmail_messages]]&lt;=25, "Medium", "High"))</f>
        <v>Low</v>
      </c>
      <c r="I3869">
        <v>182.5</v>
      </c>
      <c r="J3869">
        <v>85</v>
      </c>
      <c r="K3869">
        <v>31.03</v>
      </c>
      <c r="L3869">
        <v>181.5</v>
      </c>
      <c r="M3869">
        <v>114</v>
      </c>
      <c r="N3869">
        <v>15.43</v>
      </c>
      <c r="O3869">
        <v>199.1</v>
      </c>
      <c r="P3869">
        <v>110</v>
      </c>
      <c r="Q3869">
        <v>8.9600000000000009</v>
      </c>
      <c r="R3869">
        <v>14.7</v>
      </c>
      <c r="S3869">
        <v>6</v>
      </c>
      <c r="T3869">
        <v>3.97</v>
      </c>
      <c r="U3869" t="str">
        <f>IF(Append1[[#This Row],[total_intl_charge]] &lt;= MEDIAN(Append1[total_intl_charge]), "Low", "High")</f>
        <v>High</v>
      </c>
      <c r="V3869">
        <v>1</v>
      </c>
      <c r="W3869" t="s">
        <v>23</v>
      </c>
      <c r="X3869" s="1" t="s">
        <v>23</v>
      </c>
      <c r="Y3869">
        <f>IF(Append1[[#This Row],[churn]]="yes", 1,0)</f>
        <v>0</v>
      </c>
      <c r="Z3869" t="str">
        <f>IF(Append1[[#This Row],[total_eve_charge]]&lt;=15,"Low",
IF(Append1[[#This Row],[total_eve_charge]]&lt;=19,"Medium","High"))</f>
        <v>Medium</v>
      </c>
      <c r="AA3869" s="1" t="str">
        <f>IF(Append1[[#This Row],[total_day_charge]]&gt;30,"Heavy User",
IF(Append1[[#This Row],[total_eve_charge]]&gt;20,"Evening User",
IF(Append1[[#This Row],[total_night_charge]]&gt;10,"Night User","Low User")))</f>
        <v>Heavy User</v>
      </c>
    </row>
    <row r="3870" spans="1:27" hidden="1" x14ac:dyDescent="0.3">
      <c r="A3870">
        <v>3119</v>
      </c>
      <c r="B3870" s="1" t="s">
        <v>33</v>
      </c>
      <c r="C3870">
        <v>117</v>
      </c>
      <c r="D3870" s="1" t="s">
        <v>26</v>
      </c>
      <c r="E3870" s="1">
        <v>0</v>
      </c>
      <c r="F3870" s="1" t="s">
        <v>23</v>
      </c>
      <c r="G3870">
        <v>0</v>
      </c>
      <c r="H3870" t="str">
        <f>IF(Append1[[#This Row],[number_vmail_messages]]&lt;=10, "Low",
IF(Append1[[#This Row],[number_vmail_messages]]&lt;=25, "Medium", "High"))</f>
        <v>Low</v>
      </c>
      <c r="I3870">
        <v>110.4</v>
      </c>
      <c r="J3870">
        <v>122</v>
      </c>
      <c r="K3870">
        <v>18.77</v>
      </c>
      <c r="L3870">
        <v>242.9</v>
      </c>
      <c r="M3870">
        <v>103</v>
      </c>
      <c r="N3870">
        <v>20.65</v>
      </c>
      <c r="O3870">
        <v>170.4</v>
      </c>
      <c r="P3870">
        <v>75</v>
      </c>
      <c r="Q3870">
        <v>7.67</v>
      </c>
      <c r="R3870">
        <v>13.9</v>
      </c>
      <c r="S3870">
        <v>5</v>
      </c>
      <c r="T3870">
        <v>3.75</v>
      </c>
      <c r="U3870" t="str">
        <f>IF(Append1[[#This Row],[total_intl_charge]] &lt;= MEDIAN(Append1[total_intl_charge]), "Low", "High")</f>
        <v>High</v>
      </c>
      <c r="V3870">
        <v>1</v>
      </c>
      <c r="W3870" t="s">
        <v>23</v>
      </c>
      <c r="X3870" s="1" t="s">
        <v>23</v>
      </c>
      <c r="Y3870">
        <f>IF(Append1[[#This Row],[churn]]="yes", 1,0)</f>
        <v>0</v>
      </c>
      <c r="Z3870" t="str">
        <f>IF(Append1[[#This Row],[total_eve_charge]]&lt;=15,"Low",
IF(Append1[[#This Row],[total_eve_charge]]&lt;=19,"Medium","High"))</f>
        <v>High</v>
      </c>
      <c r="AA3870" s="1" t="str">
        <f>IF(Append1[[#This Row],[total_day_charge]]&gt;30,"Heavy User",
IF(Append1[[#This Row],[total_eve_charge]]&gt;20,"Evening User",
IF(Append1[[#This Row],[total_night_charge]]&gt;10,"Night User","Low User")))</f>
        <v>Evening User</v>
      </c>
    </row>
    <row r="3871" spans="1:27" hidden="1" x14ac:dyDescent="0.3">
      <c r="A3871">
        <v>3120</v>
      </c>
      <c r="B3871" s="1" t="s">
        <v>31</v>
      </c>
      <c r="C3871">
        <v>90</v>
      </c>
      <c r="D3871" s="1" t="s">
        <v>32</v>
      </c>
      <c r="E3871" s="1">
        <v>0</v>
      </c>
      <c r="F3871" s="1" t="s">
        <v>23</v>
      </c>
      <c r="G3871">
        <v>0</v>
      </c>
      <c r="H3871" t="str">
        <f>IF(Append1[[#This Row],[number_vmail_messages]]&lt;=10, "Low",
IF(Append1[[#This Row],[number_vmail_messages]]&lt;=25, "Medium", "High"))</f>
        <v>Low</v>
      </c>
      <c r="I3871">
        <v>140.80000000000001</v>
      </c>
      <c r="J3871">
        <v>109</v>
      </c>
      <c r="K3871">
        <v>23.94</v>
      </c>
      <c r="L3871">
        <v>303</v>
      </c>
      <c r="M3871">
        <v>114</v>
      </c>
      <c r="N3871">
        <v>25.76</v>
      </c>
      <c r="O3871">
        <v>267.39999999999998</v>
      </c>
      <c r="P3871">
        <v>112</v>
      </c>
      <c r="Q3871">
        <v>12.03</v>
      </c>
      <c r="R3871">
        <v>14.1</v>
      </c>
      <c r="S3871">
        <v>1</v>
      </c>
      <c r="T3871">
        <v>3.81</v>
      </c>
      <c r="U3871" t="str">
        <f>IF(Append1[[#This Row],[total_intl_charge]] &lt;= MEDIAN(Append1[total_intl_charge]), "Low", "High")</f>
        <v>High</v>
      </c>
      <c r="V3871">
        <v>0</v>
      </c>
      <c r="W3871" t="s">
        <v>23</v>
      </c>
      <c r="X3871" s="1" t="s">
        <v>23</v>
      </c>
      <c r="Y3871">
        <f>IF(Append1[[#This Row],[churn]]="yes", 1,0)</f>
        <v>0</v>
      </c>
      <c r="Z3871" t="str">
        <f>IF(Append1[[#This Row],[total_eve_charge]]&lt;=15,"Low",
IF(Append1[[#This Row],[total_eve_charge]]&lt;=19,"Medium","High"))</f>
        <v>High</v>
      </c>
      <c r="AA3871" s="1" t="str">
        <f>IF(Append1[[#This Row],[total_day_charge]]&gt;30,"Heavy User",
IF(Append1[[#This Row],[total_eve_charge]]&gt;20,"Evening User",
IF(Append1[[#This Row],[total_night_charge]]&gt;10,"Night User","Low User")))</f>
        <v>Evening User</v>
      </c>
    </row>
    <row r="3872" spans="1:27" hidden="1" x14ac:dyDescent="0.3">
      <c r="A3872">
        <v>3121</v>
      </c>
      <c r="B3872" s="1" t="s">
        <v>46</v>
      </c>
      <c r="C3872">
        <v>137</v>
      </c>
      <c r="D3872" s="1" t="s">
        <v>22</v>
      </c>
      <c r="E3872" s="1">
        <v>0</v>
      </c>
      <c r="F3872" s="1" t="s">
        <v>23</v>
      </c>
      <c r="G3872">
        <v>0</v>
      </c>
      <c r="H3872" t="str">
        <f>IF(Append1[[#This Row],[number_vmail_messages]]&lt;=10, "Low",
IF(Append1[[#This Row],[number_vmail_messages]]&lt;=25, "Medium", "High"))</f>
        <v>Low</v>
      </c>
      <c r="I3872">
        <v>137.5</v>
      </c>
      <c r="J3872">
        <v>102</v>
      </c>
      <c r="K3872">
        <v>23.38</v>
      </c>
      <c r="L3872">
        <v>176</v>
      </c>
      <c r="M3872">
        <v>98</v>
      </c>
      <c r="N3872">
        <v>14.96</v>
      </c>
      <c r="O3872">
        <v>210.6</v>
      </c>
      <c r="P3872">
        <v>88</v>
      </c>
      <c r="Q3872">
        <v>9.48</v>
      </c>
      <c r="R3872">
        <v>10.4</v>
      </c>
      <c r="S3872">
        <v>6</v>
      </c>
      <c r="T3872">
        <v>2.81</v>
      </c>
      <c r="U3872" t="str">
        <f>IF(Append1[[#This Row],[total_intl_charge]] &lt;= MEDIAN(Append1[total_intl_charge]), "Low", "High")</f>
        <v>High</v>
      </c>
      <c r="V3872">
        <v>0</v>
      </c>
      <c r="W3872" t="s">
        <v>23</v>
      </c>
      <c r="X3872" s="1" t="s">
        <v>23</v>
      </c>
      <c r="Y3872">
        <f>IF(Append1[[#This Row],[churn]]="yes", 1,0)</f>
        <v>0</v>
      </c>
      <c r="Z3872" t="str">
        <f>IF(Append1[[#This Row],[total_eve_charge]]&lt;=15,"Low",
IF(Append1[[#This Row],[total_eve_charge]]&lt;=19,"Medium","High"))</f>
        <v>Low</v>
      </c>
      <c r="AA3872" s="1" t="str">
        <f>IF(Append1[[#This Row],[total_day_charge]]&gt;30,"Heavy User",
IF(Append1[[#This Row],[total_eve_charge]]&gt;20,"Evening User",
IF(Append1[[#This Row],[total_night_charge]]&gt;10,"Night User","Low User")))</f>
        <v>Low User</v>
      </c>
    </row>
    <row r="3873" spans="1:27" hidden="1" x14ac:dyDescent="0.3">
      <c r="A3873">
        <v>3122</v>
      </c>
      <c r="B3873" s="1" t="s">
        <v>45</v>
      </c>
      <c r="C3873">
        <v>112</v>
      </c>
      <c r="D3873" s="1" t="s">
        <v>22</v>
      </c>
      <c r="E3873" s="1">
        <v>0</v>
      </c>
      <c r="F3873" s="1" t="s">
        <v>23</v>
      </c>
      <c r="G3873">
        <v>0</v>
      </c>
      <c r="H3873" t="str">
        <f>IF(Append1[[#This Row],[number_vmail_messages]]&lt;=10, "Low",
IF(Append1[[#This Row],[number_vmail_messages]]&lt;=25, "Medium", "High"))</f>
        <v>Low</v>
      </c>
      <c r="I3873">
        <v>115.9</v>
      </c>
      <c r="J3873">
        <v>81</v>
      </c>
      <c r="K3873">
        <v>19.7</v>
      </c>
      <c r="L3873">
        <v>199.7</v>
      </c>
      <c r="M3873">
        <v>100</v>
      </c>
      <c r="N3873">
        <v>16.97</v>
      </c>
      <c r="O3873">
        <v>249.3</v>
      </c>
      <c r="P3873">
        <v>111</v>
      </c>
      <c r="Q3873">
        <v>11.22</v>
      </c>
      <c r="R3873">
        <v>10</v>
      </c>
      <c r="S3873">
        <v>4</v>
      </c>
      <c r="T3873">
        <v>2.7</v>
      </c>
      <c r="U3873" t="str">
        <f>IF(Append1[[#This Row],[total_intl_charge]] &lt;= MEDIAN(Append1[total_intl_charge]), "Low", "High")</f>
        <v>Low</v>
      </c>
      <c r="V3873">
        <v>1</v>
      </c>
      <c r="W3873" t="s">
        <v>23</v>
      </c>
      <c r="X3873" s="1" t="s">
        <v>23</v>
      </c>
      <c r="Y3873">
        <f>IF(Append1[[#This Row],[churn]]="yes", 1,0)</f>
        <v>0</v>
      </c>
      <c r="Z3873" t="str">
        <f>IF(Append1[[#This Row],[total_eve_charge]]&lt;=15,"Low",
IF(Append1[[#This Row],[total_eve_charge]]&lt;=19,"Medium","High"))</f>
        <v>Medium</v>
      </c>
      <c r="AA3873" s="1" t="str">
        <f>IF(Append1[[#This Row],[total_day_charge]]&gt;30,"Heavy User",
IF(Append1[[#This Row],[total_eve_charge]]&gt;20,"Evening User",
IF(Append1[[#This Row],[total_night_charge]]&gt;10,"Night User","Low User")))</f>
        <v>Night User</v>
      </c>
    </row>
    <row r="3874" spans="1:27" hidden="1" x14ac:dyDescent="0.3">
      <c r="A3874">
        <v>3123</v>
      </c>
      <c r="B3874" s="1" t="s">
        <v>48</v>
      </c>
      <c r="C3874">
        <v>52</v>
      </c>
      <c r="D3874" s="1" t="s">
        <v>32</v>
      </c>
      <c r="E3874" s="1">
        <v>0</v>
      </c>
      <c r="F3874" s="1" t="s">
        <v>23</v>
      </c>
      <c r="G3874">
        <v>0</v>
      </c>
      <c r="H3874" t="str">
        <f>IF(Append1[[#This Row],[number_vmail_messages]]&lt;=10, "Low",
IF(Append1[[#This Row],[number_vmail_messages]]&lt;=25, "Medium", "High"))</f>
        <v>Low</v>
      </c>
      <c r="I3874">
        <v>288.2</v>
      </c>
      <c r="J3874">
        <v>108</v>
      </c>
      <c r="K3874">
        <v>48.99</v>
      </c>
      <c r="L3874">
        <v>129.6</v>
      </c>
      <c r="M3874">
        <v>136</v>
      </c>
      <c r="N3874">
        <v>11.02</v>
      </c>
      <c r="O3874">
        <v>229.6</v>
      </c>
      <c r="P3874">
        <v>73</v>
      </c>
      <c r="Q3874">
        <v>10.33</v>
      </c>
      <c r="R3874">
        <v>9.6</v>
      </c>
      <c r="S3874">
        <v>5</v>
      </c>
      <c r="T3874">
        <v>2.59</v>
      </c>
      <c r="U3874" t="str">
        <f>IF(Append1[[#This Row],[total_intl_charge]] &lt;= MEDIAN(Append1[total_intl_charge]), "Low", "High")</f>
        <v>Low</v>
      </c>
      <c r="V3874">
        <v>4</v>
      </c>
      <c r="W3874" t="s">
        <v>23</v>
      </c>
      <c r="X3874" s="1" t="s">
        <v>23</v>
      </c>
      <c r="Y3874">
        <f>IF(Append1[[#This Row],[churn]]="yes", 1,0)</f>
        <v>0</v>
      </c>
      <c r="Z3874" t="str">
        <f>IF(Append1[[#This Row],[total_eve_charge]]&lt;=15,"Low",
IF(Append1[[#This Row],[total_eve_charge]]&lt;=19,"Medium","High"))</f>
        <v>Low</v>
      </c>
      <c r="AA3874" s="1" t="str">
        <f>IF(Append1[[#This Row],[total_day_charge]]&gt;30,"Heavy User",
IF(Append1[[#This Row],[total_eve_charge]]&gt;20,"Evening User",
IF(Append1[[#This Row],[total_night_charge]]&gt;10,"Night User","Low User")))</f>
        <v>Heavy User</v>
      </c>
    </row>
    <row r="3875" spans="1:27" x14ac:dyDescent="0.3">
      <c r="A3875">
        <v>3124</v>
      </c>
      <c r="B3875" s="1" t="s">
        <v>63</v>
      </c>
      <c r="C3875">
        <v>173</v>
      </c>
      <c r="D3875" s="1" t="s">
        <v>26</v>
      </c>
      <c r="E3875" s="1">
        <v>0</v>
      </c>
      <c r="F3875" s="1" t="s">
        <v>24</v>
      </c>
      <c r="G3875">
        <v>20</v>
      </c>
      <c r="H3875" t="str">
        <f>IF(Append1[[#This Row],[number_vmail_messages]]&lt;=10, "Low",
IF(Append1[[#This Row],[number_vmail_messages]]&lt;=25, "Medium", "High"))</f>
        <v>Medium</v>
      </c>
      <c r="I3875">
        <v>60.2</v>
      </c>
      <c r="J3875">
        <v>100</v>
      </c>
      <c r="K3875">
        <v>10.23</v>
      </c>
      <c r="L3875">
        <v>118.1</v>
      </c>
      <c r="M3875">
        <v>76</v>
      </c>
      <c r="N3875">
        <v>10.039999999999999</v>
      </c>
      <c r="O3875">
        <v>230.1</v>
      </c>
      <c r="P3875">
        <v>131</v>
      </c>
      <c r="Q3875">
        <v>10.35</v>
      </c>
      <c r="R3875">
        <v>13.3</v>
      </c>
      <c r="S3875">
        <v>4</v>
      </c>
      <c r="T3875">
        <v>3.59</v>
      </c>
      <c r="U3875" t="str">
        <f>IF(Append1[[#This Row],[total_intl_charge]] &lt;= MEDIAN(Append1[total_intl_charge]), "Low", "High")</f>
        <v>High</v>
      </c>
      <c r="V3875">
        <v>1</v>
      </c>
      <c r="W3875" t="s">
        <v>23</v>
      </c>
      <c r="X3875" s="1" t="s">
        <v>23</v>
      </c>
      <c r="Y3875">
        <f>IF(Append1[[#This Row],[churn]]="yes", 1,0)</f>
        <v>0</v>
      </c>
      <c r="Z3875" t="str">
        <f>IF(Append1[[#This Row],[total_eve_charge]]&lt;=15,"Low",
IF(Append1[[#This Row],[total_eve_charge]]&lt;=19,"Medium","High"))</f>
        <v>Low</v>
      </c>
      <c r="AA3875" s="1" t="str">
        <f>IF(Append1[[#This Row],[total_day_charge]]&gt;30,"Heavy User",
IF(Append1[[#This Row],[total_eve_charge]]&gt;20,"Evening User",
IF(Append1[[#This Row],[total_night_charge]]&gt;10,"Night User","Low User")))</f>
        <v>Night User</v>
      </c>
    </row>
    <row r="3876" spans="1:27" hidden="1" x14ac:dyDescent="0.3">
      <c r="A3876">
        <v>3125</v>
      </c>
      <c r="B3876" s="1" t="s">
        <v>64</v>
      </c>
      <c r="C3876">
        <v>3</v>
      </c>
      <c r="D3876" s="1" t="s">
        <v>26</v>
      </c>
      <c r="E3876" s="1">
        <v>0</v>
      </c>
      <c r="F3876" s="1" t="s">
        <v>23</v>
      </c>
      <c r="G3876">
        <v>0</v>
      </c>
      <c r="H3876" t="str">
        <f>IF(Append1[[#This Row],[number_vmail_messages]]&lt;=10, "Low",
IF(Append1[[#This Row],[number_vmail_messages]]&lt;=25, "Medium", "High"))</f>
        <v>Low</v>
      </c>
      <c r="I3876">
        <v>125.5</v>
      </c>
      <c r="J3876">
        <v>100</v>
      </c>
      <c r="K3876">
        <v>21.34</v>
      </c>
      <c r="L3876">
        <v>266.2</v>
      </c>
      <c r="M3876">
        <v>78</v>
      </c>
      <c r="N3876">
        <v>22.63</v>
      </c>
      <c r="O3876">
        <v>270.39999999999998</v>
      </c>
      <c r="P3876">
        <v>119</v>
      </c>
      <c r="Q3876">
        <v>12.17</v>
      </c>
      <c r="R3876">
        <v>5.9</v>
      </c>
      <c r="S3876">
        <v>6</v>
      </c>
      <c r="T3876">
        <v>1.59</v>
      </c>
      <c r="U3876" t="str">
        <f>IF(Append1[[#This Row],[total_intl_charge]] &lt;= MEDIAN(Append1[total_intl_charge]), "Low", "High")</f>
        <v>Low</v>
      </c>
      <c r="V3876">
        <v>3</v>
      </c>
      <c r="W3876" t="s">
        <v>24</v>
      </c>
      <c r="X3876" s="1" t="s">
        <v>23</v>
      </c>
      <c r="Y3876">
        <f>IF(Append1[[#This Row],[churn]]="yes", 1,0)</f>
        <v>1</v>
      </c>
      <c r="Z3876" t="str">
        <f>IF(Append1[[#This Row],[total_eve_charge]]&lt;=15,"Low",
IF(Append1[[#This Row],[total_eve_charge]]&lt;=19,"Medium","High"))</f>
        <v>High</v>
      </c>
      <c r="AA3876" s="1" t="str">
        <f>IF(Append1[[#This Row],[total_day_charge]]&gt;30,"Heavy User",
IF(Append1[[#This Row],[total_eve_charge]]&gt;20,"Evening User",
IF(Append1[[#This Row],[total_night_charge]]&gt;10,"Night User","Low User")))</f>
        <v>Evening User</v>
      </c>
    </row>
    <row r="3877" spans="1:27" x14ac:dyDescent="0.3">
      <c r="A3877">
        <v>3126</v>
      </c>
      <c r="B3877" s="1" t="s">
        <v>25</v>
      </c>
      <c r="C3877">
        <v>120</v>
      </c>
      <c r="D3877" s="1" t="s">
        <v>22</v>
      </c>
      <c r="E3877" s="1">
        <v>0</v>
      </c>
      <c r="F3877" s="1" t="s">
        <v>24</v>
      </c>
      <c r="G3877">
        <v>27</v>
      </c>
      <c r="H3877" t="str">
        <f>IF(Append1[[#This Row],[number_vmail_messages]]&lt;=10, "Low",
IF(Append1[[#This Row],[number_vmail_messages]]&lt;=25, "Medium", "High"))</f>
        <v>High</v>
      </c>
      <c r="I3877">
        <v>179.6</v>
      </c>
      <c r="J3877">
        <v>142</v>
      </c>
      <c r="K3877">
        <v>30.53</v>
      </c>
      <c r="L3877">
        <v>262.8</v>
      </c>
      <c r="M3877">
        <v>103</v>
      </c>
      <c r="N3877">
        <v>22.34</v>
      </c>
      <c r="O3877">
        <v>239.9</v>
      </c>
      <c r="P3877">
        <v>81</v>
      </c>
      <c r="Q3877">
        <v>10.8</v>
      </c>
      <c r="R3877">
        <v>11.1</v>
      </c>
      <c r="S3877">
        <v>2</v>
      </c>
      <c r="T3877">
        <v>3</v>
      </c>
      <c r="U3877" t="str">
        <f>IF(Append1[[#This Row],[total_intl_charge]] &lt;= MEDIAN(Append1[total_intl_charge]), "Low", "High")</f>
        <v>High</v>
      </c>
      <c r="V3877">
        <v>1</v>
      </c>
      <c r="W3877" t="s">
        <v>23</v>
      </c>
      <c r="X3877" s="1" t="s">
        <v>23</v>
      </c>
      <c r="Y3877">
        <f>IF(Append1[[#This Row],[churn]]="yes", 1,0)</f>
        <v>0</v>
      </c>
      <c r="Z3877" t="str">
        <f>IF(Append1[[#This Row],[total_eve_charge]]&lt;=15,"Low",
IF(Append1[[#This Row],[total_eve_charge]]&lt;=19,"Medium","High"))</f>
        <v>High</v>
      </c>
      <c r="AA3877" s="1" t="str">
        <f>IF(Append1[[#This Row],[total_day_charge]]&gt;30,"Heavy User",
IF(Append1[[#This Row],[total_eve_charge]]&gt;20,"Evening User",
IF(Append1[[#This Row],[total_night_charge]]&gt;10,"Night User","Low User")))</f>
        <v>Heavy User</v>
      </c>
    </row>
    <row r="3878" spans="1:27" hidden="1" x14ac:dyDescent="0.3">
      <c r="A3878">
        <v>3127</v>
      </c>
      <c r="B3878" s="1" t="s">
        <v>68</v>
      </c>
      <c r="C3878">
        <v>132</v>
      </c>
      <c r="D3878" s="1" t="s">
        <v>22</v>
      </c>
      <c r="E3878" s="1">
        <v>0</v>
      </c>
      <c r="F3878" s="1" t="s">
        <v>23</v>
      </c>
      <c r="G3878">
        <v>0</v>
      </c>
      <c r="H3878" t="str">
        <f>IF(Append1[[#This Row],[number_vmail_messages]]&lt;=10, "Low",
IF(Append1[[#This Row],[number_vmail_messages]]&lt;=25, "Medium", "High"))</f>
        <v>Low</v>
      </c>
      <c r="I3878">
        <v>99</v>
      </c>
      <c r="J3878">
        <v>126</v>
      </c>
      <c r="K3878">
        <v>16.829999999999998</v>
      </c>
      <c r="L3878">
        <v>189.4</v>
      </c>
      <c r="M3878">
        <v>76</v>
      </c>
      <c r="N3878">
        <v>16.100000000000001</v>
      </c>
      <c r="O3878">
        <v>156.30000000000001</v>
      </c>
      <c r="P3878">
        <v>108</v>
      </c>
      <c r="Q3878">
        <v>7.03</v>
      </c>
      <c r="R3878">
        <v>8.4</v>
      </c>
      <c r="S3878">
        <v>3</v>
      </c>
      <c r="T3878">
        <v>2.27</v>
      </c>
      <c r="U3878" t="str">
        <f>IF(Append1[[#This Row],[total_intl_charge]] &lt;= MEDIAN(Append1[total_intl_charge]), "Low", "High")</f>
        <v>Low</v>
      </c>
      <c r="V3878">
        <v>1</v>
      </c>
      <c r="W3878" t="s">
        <v>23</v>
      </c>
      <c r="X3878" s="1" t="s">
        <v>23</v>
      </c>
      <c r="Y3878">
        <f>IF(Append1[[#This Row],[churn]]="yes", 1,0)</f>
        <v>0</v>
      </c>
      <c r="Z3878" t="str">
        <f>IF(Append1[[#This Row],[total_eve_charge]]&lt;=15,"Low",
IF(Append1[[#This Row],[total_eve_charge]]&lt;=19,"Medium","High"))</f>
        <v>Medium</v>
      </c>
      <c r="AA3878" s="1" t="str">
        <f>IF(Append1[[#This Row],[total_day_charge]]&gt;30,"Heavy User",
IF(Append1[[#This Row],[total_eve_charge]]&gt;20,"Evening User",
IF(Append1[[#This Row],[total_night_charge]]&gt;10,"Night User","Low User")))</f>
        <v>Low User</v>
      </c>
    </row>
    <row r="3879" spans="1:27" hidden="1" x14ac:dyDescent="0.3">
      <c r="A3879">
        <v>3128</v>
      </c>
      <c r="B3879" s="1" t="s">
        <v>55</v>
      </c>
      <c r="C3879">
        <v>101</v>
      </c>
      <c r="D3879" s="1" t="s">
        <v>32</v>
      </c>
      <c r="E3879" s="1">
        <v>0</v>
      </c>
      <c r="F3879" s="1" t="s">
        <v>23</v>
      </c>
      <c r="G3879">
        <v>0</v>
      </c>
      <c r="H3879" t="str">
        <f>IF(Append1[[#This Row],[number_vmail_messages]]&lt;=10, "Low",
IF(Append1[[#This Row],[number_vmail_messages]]&lt;=25, "Medium", "High"))</f>
        <v>Low</v>
      </c>
      <c r="I3879">
        <v>155.4</v>
      </c>
      <c r="J3879">
        <v>71</v>
      </c>
      <c r="K3879">
        <v>26.42</v>
      </c>
      <c r="L3879">
        <v>84</v>
      </c>
      <c r="M3879">
        <v>122</v>
      </c>
      <c r="N3879">
        <v>7.14</v>
      </c>
      <c r="O3879">
        <v>229.1</v>
      </c>
      <c r="P3879">
        <v>97</v>
      </c>
      <c r="Q3879">
        <v>10.31</v>
      </c>
      <c r="R3879">
        <v>5.8</v>
      </c>
      <c r="S3879">
        <v>1</v>
      </c>
      <c r="T3879">
        <v>1.57</v>
      </c>
      <c r="U3879" t="str">
        <f>IF(Append1[[#This Row],[total_intl_charge]] &lt;= MEDIAN(Append1[total_intl_charge]), "Low", "High")</f>
        <v>Low</v>
      </c>
      <c r="V3879">
        <v>1</v>
      </c>
      <c r="W3879" t="s">
        <v>23</v>
      </c>
      <c r="X3879" s="1" t="s">
        <v>23</v>
      </c>
      <c r="Y3879">
        <f>IF(Append1[[#This Row],[churn]]="yes", 1,0)</f>
        <v>0</v>
      </c>
      <c r="Z3879" t="str">
        <f>IF(Append1[[#This Row],[total_eve_charge]]&lt;=15,"Low",
IF(Append1[[#This Row],[total_eve_charge]]&lt;=19,"Medium","High"))</f>
        <v>Low</v>
      </c>
      <c r="AA3879" s="1" t="str">
        <f>IF(Append1[[#This Row],[total_day_charge]]&gt;30,"Heavy User",
IF(Append1[[#This Row],[total_eve_charge]]&gt;20,"Evening User",
IF(Append1[[#This Row],[total_night_charge]]&gt;10,"Night User","Low User")))</f>
        <v>Night User</v>
      </c>
    </row>
    <row r="3880" spans="1:27" hidden="1" x14ac:dyDescent="0.3">
      <c r="A3880">
        <v>3129</v>
      </c>
      <c r="B3880" s="1" t="s">
        <v>70</v>
      </c>
      <c r="C3880">
        <v>58</v>
      </c>
      <c r="D3880" s="1" t="s">
        <v>32</v>
      </c>
      <c r="E3880" s="1">
        <v>0</v>
      </c>
      <c r="F3880" s="1" t="s">
        <v>23</v>
      </c>
      <c r="G3880">
        <v>0</v>
      </c>
      <c r="H3880" t="str">
        <f>IF(Append1[[#This Row],[number_vmail_messages]]&lt;=10, "Low",
IF(Append1[[#This Row],[number_vmail_messages]]&lt;=25, "Medium", "High"))</f>
        <v>Low</v>
      </c>
      <c r="I3880">
        <v>177.4</v>
      </c>
      <c r="J3880">
        <v>107</v>
      </c>
      <c r="K3880">
        <v>30.16</v>
      </c>
      <c r="L3880">
        <v>204.7</v>
      </c>
      <c r="M3880">
        <v>104</v>
      </c>
      <c r="N3880">
        <v>17.399999999999999</v>
      </c>
      <c r="O3880">
        <v>141.9</v>
      </c>
      <c r="P3880">
        <v>123</v>
      </c>
      <c r="Q3880">
        <v>6.39</v>
      </c>
      <c r="R3880">
        <v>15</v>
      </c>
      <c r="S3880">
        <v>9</v>
      </c>
      <c r="T3880">
        <v>4.05</v>
      </c>
      <c r="U3880" t="str">
        <f>IF(Append1[[#This Row],[total_intl_charge]] &lt;= MEDIAN(Append1[total_intl_charge]), "Low", "High")</f>
        <v>High</v>
      </c>
      <c r="V3880">
        <v>3</v>
      </c>
      <c r="W3880" t="s">
        <v>23</v>
      </c>
      <c r="X3880" s="1" t="s">
        <v>23</v>
      </c>
      <c r="Y3880">
        <f>IF(Append1[[#This Row],[churn]]="yes", 1,0)</f>
        <v>0</v>
      </c>
      <c r="Z3880" t="str">
        <f>IF(Append1[[#This Row],[total_eve_charge]]&lt;=15,"Low",
IF(Append1[[#This Row],[total_eve_charge]]&lt;=19,"Medium","High"))</f>
        <v>Medium</v>
      </c>
      <c r="AA3880" s="1" t="str">
        <f>IF(Append1[[#This Row],[total_day_charge]]&gt;30,"Heavy User",
IF(Append1[[#This Row],[total_eve_charge]]&gt;20,"Evening User",
IF(Append1[[#This Row],[total_night_charge]]&gt;10,"Night User","Low User")))</f>
        <v>Heavy User</v>
      </c>
    </row>
    <row r="3881" spans="1:27" hidden="1" x14ac:dyDescent="0.3">
      <c r="A3881">
        <v>3130</v>
      </c>
      <c r="B3881" s="1" t="s">
        <v>52</v>
      </c>
      <c r="C3881">
        <v>74</v>
      </c>
      <c r="D3881" s="1" t="s">
        <v>26</v>
      </c>
      <c r="E3881" s="1">
        <v>0</v>
      </c>
      <c r="F3881" s="1" t="s">
        <v>23</v>
      </c>
      <c r="G3881">
        <v>0</v>
      </c>
      <c r="H3881" t="str">
        <f>IF(Append1[[#This Row],[number_vmail_messages]]&lt;=10, "Low",
IF(Append1[[#This Row],[number_vmail_messages]]&lt;=25, "Medium", "High"))</f>
        <v>Low</v>
      </c>
      <c r="I3881">
        <v>233.6</v>
      </c>
      <c r="J3881">
        <v>72</v>
      </c>
      <c r="K3881">
        <v>39.71</v>
      </c>
      <c r="L3881">
        <v>168</v>
      </c>
      <c r="M3881">
        <v>103</v>
      </c>
      <c r="N3881">
        <v>14.28</v>
      </c>
      <c r="O3881">
        <v>276.3</v>
      </c>
      <c r="P3881">
        <v>71</v>
      </c>
      <c r="Q3881">
        <v>12.43</v>
      </c>
      <c r="R3881">
        <v>6.3</v>
      </c>
      <c r="S3881">
        <v>2</v>
      </c>
      <c r="T3881">
        <v>1.7</v>
      </c>
      <c r="U3881" t="str">
        <f>IF(Append1[[#This Row],[total_intl_charge]] &lt;= MEDIAN(Append1[total_intl_charge]), "Low", "High")</f>
        <v>Low</v>
      </c>
      <c r="V3881">
        <v>2</v>
      </c>
      <c r="W3881" t="s">
        <v>23</v>
      </c>
      <c r="X3881" s="1" t="s">
        <v>23</v>
      </c>
      <c r="Y3881">
        <f>IF(Append1[[#This Row],[churn]]="yes", 1,0)</f>
        <v>0</v>
      </c>
      <c r="Z3881" t="str">
        <f>IF(Append1[[#This Row],[total_eve_charge]]&lt;=15,"Low",
IF(Append1[[#This Row],[total_eve_charge]]&lt;=19,"Medium","High"))</f>
        <v>Low</v>
      </c>
      <c r="AA3881" s="1" t="str">
        <f>IF(Append1[[#This Row],[total_day_charge]]&gt;30,"Heavy User",
IF(Append1[[#This Row],[total_eve_charge]]&gt;20,"Evening User",
IF(Append1[[#This Row],[total_night_charge]]&gt;10,"Night User","Low User")))</f>
        <v>Heavy User</v>
      </c>
    </row>
    <row r="3882" spans="1:27" hidden="1" x14ac:dyDescent="0.3">
      <c r="A3882">
        <v>3131</v>
      </c>
      <c r="B3882" s="1" t="s">
        <v>35</v>
      </c>
      <c r="C3882">
        <v>113</v>
      </c>
      <c r="D3882" s="1" t="s">
        <v>32</v>
      </c>
      <c r="E3882" s="1">
        <v>0</v>
      </c>
      <c r="F3882" s="1" t="s">
        <v>23</v>
      </c>
      <c r="G3882">
        <v>0</v>
      </c>
      <c r="H3882" t="str">
        <f>IF(Append1[[#This Row],[number_vmail_messages]]&lt;=10, "Low",
IF(Append1[[#This Row],[number_vmail_messages]]&lt;=25, "Medium", "High"))</f>
        <v>Low</v>
      </c>
      <c r="I3882">
        <v>210.2</v>
      </c>
      <c r="J3882">
        <v>109</v>
      </c>
      <c r="K3882">
        <v>35.729999999999997</v>
      </c>
      <c r="L3882">
        <v>199.4</v>
      </c>
      <c r="M3882">
        <v>81</v>
      </c>
      <c r="N3882">
        <v>16.95</v>
      </c>
      <c r="O3882">
        <v>173.3</v>
      </c>
      <c r="P3882">
        <v>94</v>
      </c>
      <c r="Q3882">
        <v>7.8</v>
      </c>
      <c r="R3882">
        <v>9.9</v>
      </c>
      <c r="S3882">
        <v>4</v>
      </c>
      <c r="T3882">
        <v>2.67</v>
      </c>
      <c r="U3882" t="str">
        <f>IF(Append1[[#This Row],[total_intl_charge]] &lt;= MEDIAN(Append1[total_intl_charge]), "Low", "High")</f>
        <v>Low</v>
      </c>
      <c r="V3882">
        <v>3</v>
      </c>
      <c r="W3882" t="s">
        <v>23</v>
      </c>
      <c r="X3882" s="1" t="s">
        <v>23</v>
      </c>
      <c r="Y3882">
        <f>IF(Append1[[#This Row],[churn]]="yes", 1,0)</f>
        <v>0</v>
      </c>
      <c r="Z3882" t="str">
        <f>IF(Append1[[#This Row],[total_eve_charge]]&lt;=15,"Low",
IF(Append1[[#This Row],[total_eve_charge]]&lt;=19,"Medium","High"))</f>
        <v>Medium</v>
      </c>
      <c r="AA3882" s="1" t="str">
        <f>IF(Append1[[#This Row],[total_day_charge]]&gt;30,"Heavy User",
IF(Append1[[#This Row],[total_eve_charge]]&gt;20,"Evening User",
IF(Append1[[#This Row],[total_night_charge]]&gt;10,"Night User","Low User")))</f>
        <v>Heavy User</v>
      </c>
    </row>
    <row r="3883" spans="1:27" hidden="1" x14ac:dyDescent="0.3">
      <c r="A3883">
        <v>3132</v>
      </c>
      <c r="B3883" s="1" t="s">
        <v>59</v>
      </c>
      <c r="C3883">
        <v>132</v>
      </c>
      <c r="D3883" s="1" t="s">
        <v>26</v>
      </c>
      <c r="E3883" s="1">
        <v>0</v>
      </c>
      <c r="F3883" s="1" t="s">
        <v>23</v>
      </c>
      <c r="G3883">
        <v>0</v>
      </c>
      <c r="H3883" t="str">
        <f>IF(Append1[[#This Row],[number_vmail_messages]]&lt;=10, "Low",
IF(Append1[[#This Row],[number_vmail_messages]]&lt;=25, "Medium", "High"))</f>
        <v>Low</v>
      </c>
      <c r="I3883">
        <v>126.8</v>
      </c>
      <c r="J3883">
        <v>83</v>
      </c>
      <c r="K3883">
        <v>21.56</v>
      </c>
      <c r="L3883">
        <v>243.2</v>
      </c>
      <c r="M3883">
        <v>97</v>
      </c>
      <c r="N3883">
        <v>20.67</v>
      </c>
      <c r="O3883">
        <v>223.4</v>
      </c>
      <c r="P3883">
        <v>106</v>
      </c>
      <c r="Q3883">
        <v>10.050000000000001</v>
      </c>
      <c r="R3883">
        <v>7.1</v>
      </c>
      <c r="S3883">
        <v>5</v>
      </c>
      <c r="T3883">
        <v>1.92</v>
      </c>
      <c r="U3883" t="str">
        <f>IF(Append1[[#This Row],[total_intl_charge]] &lt;= MEDIAN(Append1[total_intl_charge]), "Low", "High")</f>
        <v>Low</v>
      </c>
      <c r="V3883">
        <v>3</v>
      </c>
      <c r="W3883" t="s">
        <v>23</v>
      </c>
      <c r="X3883" s="1" t="s">
        <v>23</v>
      </c>
      <c r="Y3883">
        <f>IF(Append1[[#This Row],[churn]]="yes", 1,0)</f>
        <v>0</v>
      </c>
      <c r="Z3883" t="str">
        <f>IF(Append1[[#This Row],[total_eve_charge]]&lt;=15,"Low",
IF(Append1[[#This Row],[total_eve_charge]]&lt;=19,"Medium","High"))</f>
        <v>High</v>
      </c>
      <c r="AA3883" s="1" t="str">
        <f>IF(Append1[[#This Row],[total_day_charge]]&gt;30,"Heavy User",
IF(Append1[[#This Row],[total_eve_charge]]&gt;20,"Evening User",
IF(Append1[[#This Row],[total_night_charge]]&gt;10,"Night User","Low User")))</f>
        <v>Evening User</v>
      </c>
    </row>
    <row r="3884" spans="1:27" x14ac:dyDescent="0.3">
      <c r="A3884">
        <v>3133</v>
      </c>
      <c r="B3884" s="1" t="s">
        <v>21</v>
      </c>
      <c r="C3884">
        <v>24</v>
      </c>
      <c r="D3884" s="1" t="s">
        <v>26</v>
      </c>
      <c r="E3884" s="1">
        <v>0</v>
      </c>
      <c r="F3884" s="1" t="s">
        <v>24</v>
      </c>
      <c r="G3884">
        <v>41</v>
      </c>
      <c r="H3884" t="str">
        <f>IF(Append1[[#This Row],[number_vmail_messages]]&lt;=10, "Low",
IF(Append1[[#This Row],[number_vmail_messages]]&lt;=25, "Medium", "High"))</f>
        <v>High</v>
      </c>
      <c r="I3884">
        <v>187.1</v>
      </c>
      <c r="J3884">
        <v>80</v>
      </c>
      <c r="K3884">
        <v>31.81</v>
      </c>
      <c r="L3884">
        <v>286.10000000000002</v>
      </c>
      <c r="M3884">
        <v>77</v>
      </c>
      <c r="N3884">
        <v>24.32</v>
      </c>
      <c r="O3884">
        <v>188</v>
      </c>
      <c r="P3884">
        <v>107</v>
      </c>
      <c r="Q3884">
        <v>8.4600000000000009</v>
      </c>
      <c r="R3884">
        <v>10.4</v>
      </c>
      <c r="S3884">
        <v>2</v>
      </c>
      <c r="T3884">
        <v>2.81</v>
      </c>
      <c r="U3884" t="str">
        <f>IF(Append1[[#This Row],[total_intl_charge]] &lt;= MEDIAN(Append1[total_intl_charge]), "Low", "High")</f>
        <v>High</v>
      </c>
      <c r="V3884">
        <v>1</v>
      </c>
      <c r="W3884" t="s">
        <v>23</v>
      </c>
      <c r="X3884" s="1" t="s">
        <v>23</v>
      </c>
      <c r="Y3884">
        <f>IF(Append1[[#This Row],[churn]]="yes", 1,0)</f>
        <v>0</v>
      </c>
      <c r="Z3884" t="str">
        <f>IF(Append1[[#This Row],[total_eve_charge]]&lt;=15,"Low",
IF(Append1[[#This Row],[total_eve_charge]]&lt;=19,"Medium","High"))</f>
        <v>High</v>
      </c>
      <c r="AA3884" s="1" t="str">
        <f>IF(Append1[[#This Row],[total_day_charge]]&gt;30,"Heavy User",
IF(Append1[[#This Row],[total_eve_charge]]&gt;20,"Evening User",
IF(Append1[[#This Row],[total_night_charge]]&gt;10,"Night User","Low User")))</f>
        <v>Heavy User</v>
      </c>
    </row>
    <row r="3885" spans="1:27" hidden="1" x14ac:dyDescent="0.3">
      <c r="A3885">
        <v>3134</v>
      </c>
      <c r="B3885" s="1" t="s">
        <v>60</v>
      </c>
      <c r="C3885">
        <v>127</v>
      </c>
      <c r="D3885" s="1" t="s">
        <v>32</v>
      </c>
      <c r="E3885" s="1">
        <v>0</v>
      </c>
      <c r="F3885" s="1" t="s">
        <v>23</v>
      </c>
      <c r="G3885">
        <v>0</v>
      </c>
      <c r="H3885" t="str">
        <f>IF(Append1[[#This Row],[number_vmail_messages]]&lt;=10, "Low",
IF(Append1[[#This Row],[number_vmail_messages]]&lt;=25, "Medium", "High"))</f>
        <v>Low</v>
      </c>
      <c r="I3885">
        <v>155.80000000000001</v>
      </c>
      <c r="J3885">
        <v>91</v>
      </c>
      <c r="K3885">
        <v>26.49</v>
      </c>
      <c r="L3885">
        <v>103.7</v>
      </c>
      <c r="M3885">
        <v>85</v>
      </c>
      <c r="N3885">
        <v>8.81</v>
      </c>
      <c r="O3885">
        <v>117.2</v>
      </c>
      <c r="P3885">
        <v>125</v>
      </c>
      <c r="Q3885">
        <v>5.27</v>
      </c>
      <c r="R3885">
        <v>8.6</v>
      </c>
      <c r="S3885">
        <v>3</v>
      </c>
      <c r="T3885">
        <v>2.3199999999999998</v>
      </c>
      <c r="U3885" t="str">
        <f>IF(Append1[[#This Row],[total_intl_charge]] &lt;= MEDIAN(Append1[total_intl_charge]), "Low", "High")</f>
        <v>Low</v>
      </c>
      <c r="V3885">
        <v>2</v>
      </c>
      <c r="W3885" t="s">
        <v>23</v>
      </c>
      <c r="X3885" s="1" t="s">
        <v>23</v>
      </c>
      <c r="Y3885">
        <f>IF(Append1[[#This Row],[churn]]="yes", 1,0)</f>
        <v>0</v>
      </c>
      <c r="Z3885" t="str">
        <f>IF(Append1[[#This Row],[total_eve_charge]]&lt;=15,"Low",
IF(Append1[[#This Row],[total_eve_charge]]&lt;=19,"Medium","High"))</f>
        <v>Low</v>
      </c>
      <c r="AA3885" s="1" t="str">
        <f>IF(Append1[[#This Row],[total_day_charge]]&gt;30,"Heavy User",
IF(Append1[[#This Row],[total_eve_charge]]&gt;20,"Evening User",
IF(Append1[[#This Row],[total_night_charge]]&gt;10,"Night User","Low User")))</f>
        <v>Low User</v>
      </c>
    </row>
    <row r="3886" spans="1:27" hidden="1" x14ac:dyDescent="0.3">
      <c r="A3886">
        <v>3135</v>
      </c>
      <c r="B3886" s="1" t="s">
        <v>34</v>
      </c>
      <c r="C3886">
        <v>85</v>
      </c>
      <c r="D3886" s="1" t="s">
        <v>26</v>
      </c>
      <c r="E3886" s="1">
        <v>0</v>
      </c>
      <c r="F3886" s="1" t="s">
        <v>23</v>
      </c>
      <c r="G3886">
        <v>0</v>
      </c>
      <c r="H3886" t="str">
        <f>IF(Append1[[#This Row],[number_vmail_messages]]&lt;=10, "Low",
IF(Append1[[#This Row],[number_vmail_messages]]&lt;=25, "Medium", "High"))</f>
        <v>Low</v>
      </c>
      <c r="I3886">
        <v>232.1</v>
      </c>
      <c r="J3886">
        <v>130</v>
      </c>
      <c r="K3886">
        <v>39.46</v>
      </c>
      <c r="L3886">
        <v>150.69999999999999</v>
      </c>
      <c r="M3886">
        <v>75</v>
      </c>
      <c r="N3886">
        <v>12.81</v>
      </c>
      <c r="O3886">
        <v>253.9</v>
      </c>
      <c r="P3886">
        <v>77</v>
      </c>
      <c r="Q3886">
        <v>11.43</v>
      </c>
      <c r="R3886">
        <v>13</v>
      </c>
      <c r="S3886">
        <v>3</v>
      </c>
      <c r="T3886">
        <v>3.51</v>
      </c>
      <c r="U3886" t="str">
        <f>IF(Append1[[#This Row],[total_intl_charge]] &lt;= MEDIAN(Append1[total_intl_charge]), "Low", "High")</f>
        <v>High</v>
      </c>
      <c r="V3886">
        <v>0</v>
      </c>
      <c r="W3886" t="s">
        <v>23</v>
      </c>
      <c r="X3886" s="1" t="s">
        <v>23</v>
      </c>
      <c r="Y3886">
        <f>IF(Append1[[#This Row],[churn]]="yes", 1,0)</f>
        <v>0</v>
      </c>
      <c r="Z3886" t="str">
        <f>IF(Append1[[#This Row],[total_eve_charge]]&lt;=15,"Low",
IF(Append1[[#This Row],[total_eve_charge]]&lt;=19,"Medium","High"))</f>
        <v>Low</v>
      </c>
      <c r="AA3886" s="1" t="str">
        <f>IF(Append1[[#This Row],[total_day_charge]]&gt;30,"Heavy User",
IF(Append1[[#This Row],[total_eve_charge]]&gt;20,"Evening User",
IF(Append1[[#This Row],[total_night_charge]]&gt;10,"Night User","Low User")))</f>
        <v>Heavy User</v>
      </c>
    </row>
    <row r="3887" spans="1:27" hidden="1" x14ac:dyDescent="0.3">
      <c r="A3887">
        <v>3136</v>
      </c>
      <c r="B3887" s="1" t="s">
        <v>49</v>
      </c>
      <c r="C3887">
        <v>59</v>
      </c>
      <c r="D3887" s="1" t="s">
        <v>22</v>
      </c>
      <c r="E3887" s="1">
        <v>0</v>
      </c>
      <c r="F3887" s="1" t="s">
        <v>23</v>
      </c>
      <c r="G3887">
        <v>0</v>
      </c>
      <c r="H3887" t="str">
        <f>IF(Append1[[#This Row],[number_vmail_messages]]&lt;=10, "Low",
IF(Append1[[#This Row],[number_vmail_messages]]&lt;=25, "Medium", "High"))</f>
        <v>Low</v>
      </c>
      <c r="I3887">
        <v>128.69999999999999</v>
      </c>
      <c r="J3887">
        <v>85</v>
      </c>
      <c r="K3887">
        <v>21.88</v>
      </c>
      <c r="L3887">
        <v>169.8</v>
      </c>
      <c r="M3887">
        <v>121</v>
      </c>
      <c r="N3887">
        <v>14.43</v>
      </c>
      <c r="O3887">
        <v>207.3</v>
      </c>
      <c r="P3887">
        <v>98</v>
      </c>
      <c r="Q3887">
        <v>9.33</v>
      </c>
      <c r="R3887">
        <v>10.5</v>
      </c>
      <c r="S3887">
        <v>4</v>
      </c>
      <c r="T3887">
        <v>2.84</v>
      </c>
      <c r="U3887" t="str">
        <f>IF(Append1[[#This Row],[total_intl_charge]] &lt;= MEDIAN(Append1[total_intl_charge]), "Low", "High")</f>
        <v>High</v>
      </c>
      <c r="V3887">
        <v>3</v>
      </c>
      <c r="W3887" t="s">
        <v>23</v>
      </c>
      <c r="X3887" s="1" t="s">
        <v>23</v>
      </c>
      <c r="Y3887">
        <f>IF(Append1[[#This Row],[churn]]="yes", 1,0)</f>
        <v>0</v>
      </c>
      <c r="Z3887" t="str">
        <f>IF(Append1[[#This Row],[total_eve_charge]]&lt;=15,"Low",
IF(Append1[[#This Row],[total_eve_charge]]&lt;=19,"Medium","High"))</f>
        <v>Low</v>
      </c>
      <c r="AA3887" s="1" t="str">
        <f>IF(Append1[[#This Row],[total_day_charge]]&gt;30,"Heavy User",
IF(Append1[[#This Row],[total_eve_charge]]&gt;20,"Evening User",
IF(Append1[[#This Row],[total_night_charge]]&gt;10,"Night User","Low User")))</f>
        <v>Low User</v>
      </c>
    </row>
    <row r="3888" spans="1:27" x14ac:dyDescent="0.3">
      <c r="A3888">
        <v>3137</v>
      </c>
      <c r="B3888" s="1" t="s">
        <v>56</v>
      </c>
      <c r="C3888">
        <v>113</v>
      </c>
      <c r="D3888" s="1" t="s">
        <v>32</v>
      </c>
      <c r="E3888" s="1">
        <v>0</v>
      </c>
      <c r="F3888" s="1" t="s">
        <v>24</v>
      </c>
      <c r="G3888">
        <v>30</v>
      </c>
      <c r="H3888" t="str">
        <f>IF(Append1[[#This Row],[number_vmail_messages]]&lt;=10, "Low",
IF(Append1[[#This Row],[number_vmail_messages]]&lt;=25, "Medium", "High"))</f>
        <v>High</v>
      </c>
      <c r="I3888">
        <v>208.9</v>
      </c>
      <c r="J3888">
        <v>87</v>
      </c>
      <c r="K3888">
        <v>35.51</v>
      </c>
      <c r="L3888">
        <v>145.19999999999999</v>
      </c>
      <c r="M3888">
        <v>89</v>
      </c>
      <c r="N3888">
        <v>12.34</v>
      </c>
      <c r="O3888">
        <v>198.2</v>
      </c>
      <c r="P3888">
        <v>77</v>
      </c>
      <c r="Q3888">
        <v>8.92</v>
      </c>
      <c r="R3888">
        <v>14.9</v>
      </c>
      <c r="S3888">
        <v>5</v>
      </c>
      <c r="T3888">
        <v>4.0199999999999996</v>
      </c>
      <c r="U3888" t="str">
        <f>IF(Append1[[#This Row],[total_intl_charge]] &lt;= MEDIAN(Append1[total_intl_charge]), "Low", "High")</f>
        <v>High</v>
      </c>
      <c r="V3888">
        <v>2</v>
      </c>
      <c r="W3888" t="s">
        <v>23</v>
      </c>
      <c r="X3888" s="1" t="s">
        <v>23</v>
      </c>
      <c r="Y3888">
        <f>IF(Append1[[#This Row],[churn]]="yes", 1,0)</f>
        <v>0</v>
      </c>
      <c r="Z3888" t="str">
        <f>IF(Append1[[#This Row],[total_eve_charge]]&lt;=15,"Low",
IF(Append1[[#This Row],[total_eve_charge]]&lt;=19,"Medium","High"))</f>
        <v>Low</v>
      </c>
      <c r="AA3888" s="1" t="str">
        <f>IF(Append1[[#This Row],[total_day_charge]]&gt;30,"Heavy User",
IF(Append1[[#This Row],[total_eve_charge]]&gt;20,"Evening User",
IF(Append1[[#This Row],[total_night_charge]]&gt;10,"Night User","Low User")))</f>
        <v>Heavy User</v>
      </c>
    </row>
    <row r="3889" spans="1:27" x14ac:dyDescent="0.3">
      <c r="A3889">
        <v>3138</v>
      </c>
      <c r="B3889" s="1" t="s">
        <v>45</v>
      </c>
      <c r="C3889">
        <v>185</v>
      </c>
      <c r="D3889" s="1" t="s">
        <v>26</v>
      </c>
      <c r="E3889" s="1">
        <v>0</v>
      </c>
      <c r="F3889" s="1" t="s">
        <v>24</v>
      </c>
      <c r="G3889">
        <v>24</v>
      </c>
      <c r="H3889" t="str">
        <f>IF(Append1[[#This Row],[number_vmail_messages]]&lt;=10, "Low",
IF(Append1[[#This Row],[number_vmail_messages]]&lt;=25, "Medium", "High"))</f>
        <v>Medium</v>
      </c>
      <c r="I3889">
        <v>121.6</v>
      </c>
      <c r="J3889">
        <v>100</v>
      </c>
      <c r="K3889">
        <v>20.67</v>
      </c>
      <c r="L3889">
        <v>108.3</v>
      </c>
      <c r="M3889">
        <v>77</v>
      </c>
      <c r="N3889">
        <v>9.2100000000000009</v>
      </c>
      <c r="O3889">
        <v>206.3</v>
      </c>
      <c r="P3889">
        <v>98</v>
      </c>
      <c r="Q3889">
        <v>9.2799999999999994</v>
      </c>
      <c r="R3889">
        <v>12.3</v>
      </c>
      <c r="S3889">
        <v>2</v>
      </c>
      <c r="T3889">
        <v>3.32</v>
      </c>
      <c r="U3889" t="str">
        <f>IF(Append1[[#This Row],[total_intl_charge]] &lt;= MEDIAN(Append1[total_intl_charge]), "Low", "High")</f>
        <v>High</v>
      </c>
      <c r="V3889">
        <v>5</v>
      </c>
      <c r="W3889" t="s">
        <v>24</v>
      </c>
      <c r="X3889" s="1" t="s">
        <v>23</v>
      </c>
      <c r="Y3889">
        <f>IF(Append1[[#This Row],[churn]]="yes", 1,0)</f>
        <v>1</v>
      </c>
      <c r="Z3889" t="str">
        <f>IF(Append1[[#This Row],[total_eve_charge]]&lt;=15,"Low",
IF(Append1[[#This Row],[total_eve_charge]]&lt;=19,"Medium","High"))</f>
        <v>Low</v>
      </c>
      <c r="AA3889" s="1" t="str">
        <f>IF(Append1[[#This Row],[total_day_charge]]&gt;30,"Heavy User",
IF(Append1[[#This Row],[total_eve_charge]]&gt;20,"Evening User",
IF(Append1[[#This Row],[total_night_charge]]&gt;10,"Night User","Low User")))</f>
        <v>Low User</v>
      </c>
    </row>
    <row r="3890" spans="1:27" hidden="1" x14ac:dyDescent="0.3">
      <c r="A3890">
        <v>3139</v>
      </c>
      <c r="B3890" s="1" t="s">
        <v>54</v>
      </c>
      <c r="C3890">
        <v>127</v>
      </c>
      <c r="D3890" s="1" t="s">
        <v>22</v>
      </c>
      <c r="E3890" s="1">
        <v>0</v>
      </c>
      <c r="F3890" s="1" t="s">
        <v>23</v>
      </c>
      <c r="G3890">
        <v>0</v>
      </c>
      <c r="H3890" t="str">
        <f>IF(Append1[[#This Row],[number_vmail_messages]]&lt;=10, "Low",
IF(Append1[[#This Row],[number_vmail_messages]]&lt;=25, "Medium", "High"))</f>
        <v>Low</v>
      </c>
      <c r="I3890">
        <v>145</v>
      </c>
      <c r="J3890">
        <v>106</v>
      </c>
      <c r="K3890">
        <v>24.65</v>
      </c>
      <c r="L3890">
        <v>230.3</v>
      </c>
      <c r="M3890">
        <v>99</v>
      </c>
      <c r="N3890">
        <v>19.579999999999998</v>
      </c>
      <c r="O3890">
        <v>164.9</v>
      </c>
      <c r="P3890">
        <v>103</v>
      </c>
      <c r="Q3890">
        <v>7.42</v>
      </c>
      <c r="R3890">
        <v>12.7</v>
      </c>
      <c r="S3890">
        <v>3</v>
      </c>
      <c r="T3890">
        <v>3.43</v>
      </c>
      <c r="U3890" t="str">
        <f>IF(Append1[[#This Row],[total_intl_charge]] &lt;= MEDIAN(Append1[total_intl_charge]), "Low", "High")</f>
        <v>High</v>
      </c>
      <c r="V3890">
        <v>1</v>
      </c>
      <c r="W3890" t="s">
        <v>23</v>
      </c>
      <c r="X3890" s="1" t="s">
        <v>23</v>
      </c>
      <c r="Y3890">
        <f>IF(Append1[[#This Row],[churn]]="yes", 1,0)</f>
        <v>0</v>
      </c>
      <c r="Z3890" t="str">
        <f>IF(Append1[[#This Row],[total_eve_charge]]&lt;=15,"Low",
IF(Append1[[#This Row],[total_eve_charge]]&lt;=19,"Medium","High"))</f>
        <v>High</v>
      </c>
      <c r="AA3890" s="1" t="str">
        <f>IF(Append1[[#This Row],[total_day_charge]]&gt;30,"Heavy User",
IF(Append1[[#This Row],[total_eve_charge]]&gt;20,"Evening User",
IF(Append1[[#This Row],[total_night_charge]]&gt;10,"Night User","Low User")))</f>
        <v>Low User</v>
      </c>
    </row>
    <row r="3891" spans="1:27" hidden="1" x14ac:dyDescent="0.3">
      <c r="A3891">
        <v>3140</v>
      </c>
      <c r="B3891" s="1" t="s">
        <v>64</v>
      </c>
      <c r="C3891">
        <v>69</v>
      </c>
      <c r="D3891" s="1" t="s">
        <v>22</v>
      </c>
      <c r="E3891" s="1">
        <v>0</v>
      </c>
      <c r="F3891" s="1" t="s">
        <v>23</v>
      </c>
      <c r="G3891">
        <v>0</v>
      </c>
      <c r="H3891" t="str">
        <f>IF(Append1[[#This Row],[number_vmail_messages]]&lt;=10, "Low",
IF(Append1[[#This Row],[number_vmail_messages]]&lt;=25, "Medium", "High"))</f>
        <v>Low</v>
      </c>
      <c r="I3891">
        <v>243.3</v>
      </c>
      <c r="J3891">
        <v>101</v>
      </c>
      <c r="K3891">
        <v>41.36</v>
      </c>
      <c r="L3891">
        <v>109.2</v>
      </c>
      <c r="M3891">
        <v>99</v>
      </c>
      <c r="N3891">
        <v>9.2799999999999994</v>
      </c>
      <c r="O3891">
        <v>176.9</v>
      </c>
      <c r="P3891">
        <v>138</v>
      </c>
      <c r="Q3891">
        <v>7.96</v>
      </c>
      <c r="R3891">
        <v>9.3000000000000007</v>
      </c>
      <c r="S3891">
        <v>3</v>
      </c>
      <c r="T3891">
        <v>2.5099999999999998</v>
      </c>
      <c r="U3891" t="str">
        <f>IF(Append1[[#This Row],[total_intl_charge]] &lt;= MEDIAN(Append1[total_intl_charge]), "Low", "High")</f>
        <v>Low</v>
      </c>
      <c r="V3891">
        <v>0</v>
      </c>
      <c r="W3891" t="s">
        <v>23</v>
      </c>
      <c r="X3891" s="1" t="s">
        <v>23</v>
      </c>
      <c r="Y3891">
        <f>IF(Append1[[#This Row],[churn]]="yes", 1,0)</f>
        <v>0</v>
      </c>
      <c r="Z3891" t="str">
        <f>IF(Append1[[#This Row],[total_eve_charge]]&lt;=15,"Low",
IF(Append1[[#This Row],[total_eve_charge]]&lt;=19,"Medium","High"))</f>
        <v>Low</v>
      </c>
      <c r="AA3891" s="1" t="str">
        <f>IF(Append1[[#This Row],[total_day_charge]]&gt;30,"Heavy User",
IF(Append1[[#This Row],[total_eve_charge]]&gt;20,"Evening User",
IF(Append1[[#This Row],[total_night_charge]]&gt;10,"Night User","Low User")))</f>
        <v>Heavy User</v>
      </c>
    </row>
    <row r="3892" spans="1:27" hidden="1" x14ac:dyDescent="0.3">
      <c r="A3892">
        <v>3141</v>
      </c>
      <c r="B3892" s="1" t="s">
        <v>40</v>
      </c>
      <c r="C3892">
        <v>102</v>
      </c>
      <c r="D3892" s="1" t="s">
        <v>26</v>
      </c>
      <c r="E3892" s="1">
        <v>0</v>
      </c>
      <c r="F3892" s="1" t="s">
        <v>23</v>
      </c>
      <c r="G3892">
        <v>0</v>
      </c>
      <c r="H3892" t="str">
        <f>IF(Append1[[#This Row],[number_vmail_messages]]&lt;=10, "Low",
IF(Append1[[#This Row],[number_vmail_messages]]&lt;=25, "Medium", "High"))</f>
        <v>Low</v>
      </c>
      <c r="I3892">
        <v>214.8</v>
      </c>
      <c r="J3892">
        <v>60</v>
      </c>
      <c r="K3892">
        <v>36.520000000000003</v>
      </c>
      <c r="L3892">
        <v>173.8</v>
      </c>
      <c r="M3892">
        <v>70</v>
      </c>
      <c r="N3892">
        <v>14.77</v>
      </c>
      <c r="O3892">
        <v>166.7</v>
      </c>
      <c r="P3892">
        <v>90</v>
      </c>
      <c r="Q3892">
        <v>7.5</v>
      </c>
      <c r="R3892">
        <v>10.9</v>
      </c>
      <c r="S3892">
        <v>2</v>
      </c>
      <c r="T3892">
        <v>2.94</v>
      </c>
      <c r="U3892" t="str">
        <f>IF(Append1[[#This Row],[total_intl_charge]] &lt;= MEDIAN(Append1[total_intl_charge]), "Low", "High")</f>
        <v>High</v>
      </c>
      <c r="V3892">
        <v>1</v>
      </c>
      <c r="W3892" t="s">
        <v>23</v>
      </c>
      <c r="X3892" s="1" t="s">
        <v>23</v>
      </c>
      <c r="Y3892">
        <f>IF(Append1[[#This Row],[churn]]="yes", 1,0)</f>
        <v>0</v>
      </c>
      <c r="Z3892" t="str">
        <f>IF(Append1[[#This Row],[total_eve_charge]]&lt;=15,"Low",
IF(Append1[[#This Row],[total_eve_charge]]&lt;=19,"Medium","High"))</f>
        <v>Low</v>
      </c>
      <c r="AA3892" s="1" t="str">
        <f>IF(Append1[[#This Row],[total_day_charge]]&gt;30,"Heavy User",
IF(Append1[[#This Row],[total_eve_charge]]&gt;20,"Evening User",
IF(Append1[[#This Row],[total_night_charge]]&gt;10,"Night User","Low User")))</f>
        <v>Heavy User</v>
      </c>
    </row>
    <row r="3893" spans="1:27" hidden="1" x14ac:dyDescent="0.3">
      <c r="A3893">
        <v>3142</v>
      </c>
      <c r="B3893" s="1" t="s">
        <v>55</v>
      </c>
      <c r="C3893">
        <v>126</v>
      </c>
      <c r="D3893" s="1" t="s">
        <v>26</v>
      </c>
      <c r="E3893" s="1">
        <v>0</v>
      </c>
      <c r="F3893" s="1" t="s">
        <v>23</v>
      </c>
      <c r="G3893">
        <v>0</v>
      </c>
      <c r="H3893" t="str">
        <f>IF(Append1[[#This Row],[number_vmail_messages]]&lt;=10, "Low",
IF(Append1[[#This Row],[number_vmail_messages]]&lt;=25, "Medium", "High"))</f>
        <v>Low</v>
      </c>
      <c r="I3893">
        <v>184.5</v>
      </c>
      <c r="J3893">
        <v>56</v>
      </c>
      <c r="K3893">
        <v>31.37</v>
      </c>
      <c r="L3893">
        <v>197.7</v>
      </c>
      <c r="M3893">
        <v>91</v>
      </c>
      <c r="N3893">
        <v>16.8</v>
      </c>
      <c r="O3893">
        <v>242.3</v>
      </c>
      <c r="P3893">
        <v>74</v>
      </c>
      <c r="Q3893">
        <v>10.9</v>
      </c>
      <c r="R3893">
        <v>11.2</v>
      </c>
      <c r="S3893">
        <v>3</v>
      </c>
      <c r="T3893">
        <v>3.02</v>
      </c>
      <c r="U3893" t="str">
        <f>IF(Append1[[#This Row],[total_intl_charge]] &lt;= MEDIAN(Append1[total_intl_charge]), "Low", "High")</f>
        <v>High</v>
      </c>
      <c r="V3893">
        <v>2</v>
      </c>
      <c r="W3893" t="s">
        <v>23</v>
      </c>
      <c r="X3893" s="1" t="s">
        <v>23</v>
      </c>
      <c r="Y3893">
        <f>IF(Append1[[#This Row],[churn]]="yes", 1,0)</f>
        <v>0</v>
      </c>
      <c r="Z3893" t="str">
        <f>IF(Append1[[#This Row],[total_eve_charge]]&lt;=15,"Low",
IF(Append1[[#This Row],[total_eve_charge]]&lt;=19,"Medium","High"))</f>
        <v>Medium</v>
      </c>
      <c r="AA3893" s="1" t="str">
        <f>IF(Append1[[#This Row],[total_day_charge]]&gt;30,"Heavy User",
IF(Append1[[#This Row],[total_eve_charge]]&gt;20,"Evening User",
IF(Append1[[#This Row],[total_night_charge]]&gt;10,"Night User","Low User")))</f>
        <v>Heavy User</v>
      </c>
    </row>
    <row r="3894" spans="1:27" hidden="1" x14ac:dyDescent="0.3">
      <c r="A3894">
        <v>3143</v>
      </c>
      <c r="B3894" s="1" t="s">
        <v>71</v>
      </c>
      <c r="C3894">
        <v>137</v>
      </c>
      <c r="D3894" s="1" t="s">
        <v>22</v>
      </c>
      <c r="E3894" s="1">
        <v>0</v>
      </c>
      <c r="F3894" s="1" t="s">
        <v>23</v>
      </c>
      <c r="G3894">
        <v>0</v>
      </c>
      <c r="H3894" t="str">
        <f>IF(Append1[[#This Row],[number_vmail_messages]]&lt;=10, "Low",
IF(Append1[[#This Row],[number_vmail_messages]]&lt;=25, "Medium", "High"))</f>
        <v>Low</v>
      </c>
      <c r="I3894">
        <v>84.3</v>
      </c>
      <c r="J3894">
        <v>98</v>
      </c>
      <c r="K3894">
        <v>14.33</v>
      </c>
      <c r="L3894">
        <v>259.5</v>
      </c>
      <c r="M3894">
        <v>115</v>
      </c>
      <c r="N3894">
        <v>22.06</v>
      </c>
      <c r="O3894">
        <v>197.5</v>
      </c>
      <c r="P3894">
        <v>115</v>
      </c>
      <c r="Q3894">
        <v>8.89</v>
      </c>
      <c r="R3894">
        <v>10.3</v>
      </c>
      <c r="S3894">
        <v>2</v>
      </c>
      <c r="T3894">
        <v>2.78</v>
      </c>
      <c r="U3894" t="str">
        <f>IF(Append1[[#This Row],[total_intl_charge]] &lt;= MEDIAN(Append1[total_intl_charge]), "Low", "High")</f>
        <v>Low</v>
      </c>
      <c r="V3894">
        <v>2</v>
      </c>
      <c r="W3894" t="s">
        <v>23</v>
      </c>
      <c r="X3894" s="1" t="s">
        <v>23</v>
      </c>
      <c r="Y3894">
        <f>IF(Append1[[#This Row],[churn]]="yes", 1,0)</f>
        <v>0</v>
      </c>
      <c r="Z3894" t="str">
        <f>IF(Append1[[#This Row],[total_eve_charge]]&lt;=15,"Low",
IF(Append1[[#This Row],[total_eve_charge]]&lt;=19,"Medium","High"))</f>
        <v>High</v>
      </c>
      <c r="AA3894" s="1" t="str">
        <f>IF(Append1[[#This Row],[total_day_charge]]&gt;30,"Heavy User",
IF(Append1[[#This Row],[total_eve_charge]]&gt;20,"Evening User",
IF(Append1[[#This Row],[total_night_charge]]&gt;10,"Night User","Low User")))</f>
        <v>Evening User</v>
      </c>
    </row>
    <row r="3895" spans="1:27" hidden="1" x14ac:dyDescent="0.3">
      <c r="A3895">
        <v>3144</v>
      </c>
      <c r="B3895" s="1" t="s">
        <v>33</v>
      </c>
      <c r="C3895">
        <v>80</v>
      </c>
      <c r="D3895" s="1" t="s">
        <v>32</v>
      </c>
      <c r="E3895" s="1">
        <v>0</v>
      </c>
      <c r="F3895" s="1" t="s">
        <v>23</v>
      </c>
      <c r="G3895">
        <v>0</v>
      </c>
      <c r="H3895" t="str">
        <f>IF(Append1[[#This Row],[number_vmail_messages]]&lt;=10, "Low",
IF(Append1[[#This Row],[number_vmail_messages]]&lt;=25, "Medium", "High"))</f>
        <v>Low</v>
      </c>
      <c r="I3895">
        <v>142.9</v>
      </c>
      <c r="J3895">
        <v>70</v>
      </c>
      <c r="K3895">
        <v>24.29</v>
      </c>
      <c r="L3895">
        <v>221.6</v>
      </c>
      <c r="M3895">
        <v>83</v>
      </c>
      <c r="N3895">
        <v>18.84</v>
      </c>
      <c r="O3895">
        <v>121.4</v>
      </c>
      <c r="P3895">
        <v>111</v>
      </c>
      <c r="Q3895">
        <v>5.46</v>
      </c>
      <c r="R3895">
        <v>15.2</v>
      </c>
      <c r="S3895">
        <v>4</v>
      </c>
      <c r="T3895">
        <v>4.0999999999999996</v>
      </c>
      <c r="U3895" t="str">
        <f>IF(Append1[[#This Row],[total_intl_charge]] &lt;= MEDIAN(Append1[total_intl_charge]), "Low", "High")</f>
        <v>High</v>
      </c>
      <c r="V3895">
        <v>1</v>
      </c>
      <c r="W3895" t="s">
        <v>23</v>
      </c>
      <c r="X3895" s="1" t="s">
        <v>23</v>
      </c>
      <c r="Y3895">
        <f>IF(Append1[[#This Row],[churn]]="yes", 1,0)</f>
        <v>0</v>
      </c>
      <c r="Z3895" t="str">
        <f>IF(Append1[[#This Row],[total_eve_charge]]&lt;=15,"Low",
IF(Append1[[#This Row],[total_eve_charge]]&lt;=19,"Medium","High"))</f>
        <v>Medium</v>
      </c>
      <c r="AA3895" s="1" t="str">
        <f>IF(Append1[[#This Row],[total_day_charge]]&gt;30,"Heavy User",
IF(Append1[[#This Row],[total_eve_charge]]&gt;20,"Evening User",
IF(Append1[[#This Row],[total_night_charge]]&gt;10,"Night User","Low User")))</f>
        <v>Low User</v>
      </c>
    </row>
    <row r="3896" spans="1:27" hidden="1" x14ac:dyDescent="0.3">
      <c r="A3896">
        <v>3145</v>
      </c>
      <c r="B3896" s="1" t="s">
        <v>56</v>
      </c>
      <c r="C3896">
        <v>86</v>
      </c>
      <c r="D3896" s="1" t="s">
        <v>22</v>
      </c>
      <c r="E3896" s="1">
        <v>0</v>
      </c>
      <c r="F3896" s="1" t="s">
        <v>23</v>
      </c>
      <c r="G3896">
        <v>0</v>
      </c>
      <c r="H3896" t="str">
        <f>IF(Append1[[#This Row],[number_vmail_messages]]&lt;=10, "Low",
IF(Append1[[#This Row],[number_vmail_messages]]&lt;=25, "Medium", "High"))</f>
        <v>Low</v>
      </c>
      <c r="I3896">
        <v>120.6</v>
      </c>
      <c r="J3896">
        <v>82</v>
      </c>
      <c r="K3896">
        <v>20.5</v>
      </c>
      <c r="L3896">
        <v>238.3</v>
      </c>
      <c r="M3896">
        <v>96</v>
      </c>
      <c r="N3896">
        <v>20.260000000000002</v>
      </c>
      <c r="O3896">
        <v>219.8</v>
      </c>
      <c r="P3896">
        <v>125</v>
      </c>
      <c r="Q3896">
        <v>9.89</v>
      </c>
      <c r="R3896">
        <v>11.4</v>
      </c>
      <c r="S3896">
        <v>5</v>
      </c>
      <c r="T3896">
        <v>3.08</v>
      </c>
      <c r="U3896" t="str">
        <f>IF(Append1[[#This Row],[total_intl_charge]] &lt;= MEDIAN(Append1[total_intl_charge]), "Low", "High")</f>
        <v>High</v>
      </c>
      <c r="V3896">
        <v>0</v>
      </c>
      <c r="W3896" t="s">
        <v>23</v>
      </c>
      <c r="X3896" s="1" t="s">
        <v>23</v>
      </c>
      <c r="Y3896">
        <f>IF(Append1[[#This Row],[churn]]="yes", 1,0)</f>
        <v>0</v>
      </c>
      <c r="Z3896" t="str">
        <f>IF(Append1[[#This Row],[total_eve_charge]]&lt;=15,"Low",
IF(Append1[[#This Row],[total_eve_charge]]&lt;=19,"Medium","High"))</f>
        <v>High</v>
      </c>
      <c r="AA3896" s="1" t="str">
        <f>IF(Append1[[#This Row],[total_day_charge]]&gt;30,"Heavy User",
IF(Append1[[#This Row],[total_eve_charge]]&gt;20,"Evening User",
IF(Append1[[#This Row],[total_night_charge]]&gt;10,"Night User","Low User")))</f>
        <v>Evening User</v>
      </c>
    </row>
    <row r="3897" spans="1:27" x14ac:dyDescent="0.3">
      <c r="A3897">
        <v>3146</v>
      </c>
      <c r="B3897" s="1" t="s">
        <v>29</v>
      </c>
      <c r="C3897">
        <v>120</v>
      </c>
      <c r="D3897" s="1" t="s">
        <v>22</v>
      </c>
      <c r="E3897" s="1">
        <v>0</v>
      </c>
      <c r="F3897" s="1" t="s">
        <v>24</v>
      </c>
      <c r="G3897">
        <v>40</v>
      </c>
      <c r="H3897" t="str">
        <f>IF(Append1[[#This Row],[number_vmail_messages]]&lt;=10, "Low",
IF(Append1[[#This Row],[number_vmail_messages]]&lt;=25, "Medium", "High"))</f>
        <v>High</v>
      </c>
      <c r="I3897">
        <v>222.2</v>
      </c>
      <c r="J3897">
        <v>80</v>
      </c>
      <c r="K3897">
        <v>37.770000000000003</v>
      </c>
      <c r="L3897">
        <v>223.1</v>
      </c>
      <c r="M3897">
        <v>84</v>
      </c>
      <c r="N3897">
        <v>18.96</v>
      </c>
      <c r="O3897">
        <v>164</v>
      </c>
      <c r="P3897">
        <v>65</v>
      </c>
      <c r="Q3897">
        <v>7.38</v>
      </c>
      <c r="R3897">
        <v>12.1</v>
      </c>
      <c r="S3897">
        <v>3</v>
      </c>
      <c r="T3897">
        <v>3.27</v>
      </c>
      <c r="U3897" t="str">
        <f>IF(Append1[[#This Row],[total_intl_charge]] &lt;= MEDIAN(Append1[total_intl_charge]), "Low", "High")</f>
        <v>High</v>
      </c>
      <c r="V3897">
        <v>1</v>
      </c>
      <c r="W3897" t="s">
        <v>23</v>
      </c>
      <c r="X3897" s="1" t="s">
        <v>23</v>
      </c>
      <c r="Y3897">
        <f>IF(Append1[[#This Row],[churn]]="yes", 1,0)</f>
        <v>0</v>
      </c>
      <c r="Z3897" t="str">
        <f>IF(Append1[[#This Row],[total_eve_charge]]&lt;=15,"Low",
IF(Append1[[#This Row],[total_eve_charge]]&lt;=19,"Medium","High"))</f>
        <v>Medium</v>
      </c>
      <c r="AA3897" s="1" t="str">
        <f>IF(Append1[[#This Row],[total_day_charge]]&gt;30,"Heavy User",
IF(Append1[[#This Row],[total_eve_charge]]&gt;20,"Evening User",
IF(Append1[[#This Row],[total_night_charge]]&gt;10,"Night User","Low User")))</f>
        <v>Heavy User</v>
      </c>
    </row>
    <row r="3898" spans="1:27" x14ac:dyDescent="0.3">
      <c r="A3898">
        <v>3147</v>
      </c>
      <c r="B3898" s="1" t="s">
        <v>40</v>
      </c>
      <c r="C3898">
        <v>85</v>
      </c>
      <c r="D3898" s="1" t="s">
        <v>32</v>
      </c>
      <c r="E3898" s="1">
        <v>0</v>
      </c>
      <c r="F3898" s="1" t="s">
        <v>24</v>
      </c>
      <c r="G3898">
        <v>21</v>
      </c>
      <c r="H3898" t="str">
        <f>IF(Append1[[#This Row],[number_vmail_messages]]&lt;=10, "Low",
IF(Append1[[#This Row],[number_vmail_messages]]&lt;=25, "Medium", "High"))</f>
        <v>Medium</v>
      </c>
      <c r="I3898">
        <v>219.3</v>
      </c>
      <c r="J3898">
        <v>132</v>
      </c>
      <c r="K3898">
        <v>37.28</v>
      </c>
      <c r="L3898">
        <v>218.2</v>
      </c>
      <c r="M3898">
        <v>105</v>
      </c>
      <c r="N3898">
        <v>18.55</v>
      </c>
      <c r="O3898">
        <v>267.60000000000002</v>
      </c>
      <c r="P3898">
        <v>95</v>
      </c>
      <c r="Q3898">
        <v>12.04</v>
      </c>
      <c r="R3898">
        <v>15.7</v>
      </c>
      <c r="S3898">
        <v>2</v>
      </c>
      <c r="T3898">
        <v>4.24</v>
      </c>
      <c r="U3898" t="str">
        <f>IF(Append1[[#This Row],[total_intl_charge]] &lt;= MEDIAN(Append1[total_intl_charge]), "Low", "High")</f>
        <v>High</v>
      </c>
      <c r="V3898">
        <v>2</v>
      </c>
      <c r="W3898" t="s">
        <v>23</v>
      </c>
      <c r="X3898" s="1" t="s">
        <v>23</v>
      </c>
      <c r="Y3898">
        <f>IF(Append1[[#This Row],[churn]]="yes", 1,0)</f>
        <v>0</v>
      </c>
      <c r="Z3898" t="str">
        <f>IF(Append1[[#This Row],[total_eve_charge]]&lt;=15,"Low",
IF(Append1[[#This Row],[total_eve_charge]]&lt;=19,"Medium","High"))</f>
        <v>Medium</v>
      </c>
      <c r="AA3898" s="1" t="str">
        <f>IF(Append1[[#This Row],[total_day_charge]]&gt;30,"Heavy User",
IF(Append1[[#This Row],[total_eve_charge]]&gt;20,"Evening User",
IF(Append1[[#This Row],[total_night_charge]]&gt;10,"Night User","Low User")))</f>
        <v>Heavy User</v>
      </c>
    </row>
    <row r="3899" spans="1:27" hidden="1" x14ac:dyDescent="0.3">
      <c r="A3899">
        <v>3148</v>
      </c>
      <c r="B3899" s="1" t="s">
        <v>56</v>
      </c>
      <c r="C3899">
        <v>103</v>
      </c>
      <c r="D3899" s="1" t="s">
        <v>22</v>
      </c>
      <c r="E3899" s="1">
        <v>0</v>
      </c>
      <c r="F3899" s="1" t="s">
        <v>23</v>
      </c>
      <c r="G3899">
        <v>0</v>
      </c>
      <c r="H3899" t="str">
        <f>IF(Append1[[#This Row],[number_vmail_messages]]&lt;=10, "Low",
IF(Append1[[#This Row],[number_vmail_messages]]&lt;=25, "Medium", "High"))</f>
        <v>Low</v>
      </c>
      <c r="I3899">
        <v>230.2</v>
      </c>
      <c r="J3899">
        <v>100</v>
      </c>
      <c r="K3899">
        <v>39.130000000000003</v>
      </c>
      <c r="L3899">
        <v>174.1</v>
      </c>
      <c r="M3899">
        <v>100</v>
      </c>
      <c r="N3899">
        <v>14.8</v>
      </c>
      <c r="O3899">
        <v>194.1</v>
      </c>
      <c r="P3899">
        <v>112</v>
      </c>
      <c r="Q3899">
        <v>8.73</v>
      </c>
      <c r="R3899">
        <v>9</v>
      </c>
      <c r="S3899">
        <v>11</v>
      </c>
      <c r="T3899">
        <v>2.4300000000000002</v>
      </c>
      <c r="U3899" t="str">
        <f>IF(Append1[[#This Row],[total_intl_charge]] &lt;= MEDIAN(Append1[total_intl_charge]), "Low", "High")</f>
        <v>Low</v>
      </c>
      <c r="V3899">
        <v>2</v>
      </c>
      <c r="W3899" t="s">
        <v>23</v>
      </c>
      <c r="X3899" s="1" t="s">
        <v>23</v>
      </c>
      <c r="Y3899">
        <f>IF(Append1[[#This Row],[churn]]="yes", 1,0)</f>
        <v>0</v>
      </c>
      <c r="Z3899" t="str">
        <f>IF(Append1[[#This Row],[total_eve_charge]]&lt;=15,"Low",
IF(Append1[[#This Row],[total_eve_charge]]&lt;=19,"Medium","High"))</f>
        <v>Low</v>
      </c>
      <c r="AA3899" s="1" t="str">
        <f>IF(Append1[[#This Row],[total_day_charge]]&gt;30,"Heavy User",
IF(Append1[[#This Row],[total_eve_charge]]&gt;20,"Evening User",
IF(Append1[[#This Row],[total_night_charge]]&gt;10,"Night User","Low User")))</f>
        <v>Heavy User</v>
      </c>
    </row>
    <row r="3900" spans="1:27" x14ac:dyDescent="0.3">
      <c r="A3900">
        <v>3149</v>
      </c>
      <c r="B3900" s="1" t="s">
        <v>69</v>
      </c>
      <c r="C3900">
        <v>53</v>
      </c>
      <c r="D3900" s="1" t="s">
        <v>22</v>
      </c>
      <c r="E3900" s="1">
        <v>0</v>
      </c>
      <c r="F3900" s="1" t="s">
        <v>24</v>
      </c>
      <c r="G3900">
        <v>22</v>
      </c>
      <c r="H3900" t="str">
        <f>IF(Append1[[#This Row],[number_vmail_messages]]&lt;=10, "Low",
IF(Append1[[#This Row],[number_vmail_messages]]&lt;=25, "Medium", "High"))</f>
        <v>Medium</v>
      </c>
      <c r="I3900">
        <v>76.099999999999994</v>
      </c>
      <c r="J3900">
        <v>115</v>
      </c>
      <c r="K3900">
        <v>12.94</v>
      </c>
      <c r="L3900">
        <v>171.2</v>
      </c>
      <c r="M3900">
        <v>119</v>
      </c>
      <c r="N3900">
        <v>14.55</v>
      </c>
      <c r="O3900">
        <v>246.3</v>
      </c>
      <c r="P3900">
        <v>126</v>
      </c>
      <c r="Q3900">
        <v>11.08</v>
      </c>
      <c r="R3900">
        <v>6</v>
      </c>
      <c r="S3900">
        <v>2</v>
      </c>
      <c r="T3900">
        <v>1.62</v>
      </c>
      <c r="U3900" t="str">
        <f>IF(Append1[[#This Row],[total_intl_charge]] &lt;= MEDIAN(Append1[total_intl_charge]), "Low", "High")</f>
        <v>Low</v>
      </c>
      <c r="V3900">
        <v>0</v>
      </c>
      <c r="W3900" t="s">
        <v>23</v>
      </c>
      <c r="X3900" s="1" t="s">
        <v>23</v>
      </c>
      <c r="Y3900">
        <f>IF(Append1[[#This Row],[churn]]="yes", 1,0)</f>
        <v>0</v>
      </c>
      <c r="Z3900" t="str">
        <f>IF(Append1[[#This Row],[total_eve_charge]]&lt;=15,"Low",
IF(Append1[[#This Row],[total_eve_charge]]&lt;=19,"Medium","High"))</f>
        <v>Low</v>
      </c>
      <c r="AA3900" s="1" t="str">
        <f>IF(Append1[[#This Row],[total_day_charge]]&gt;30,"Heavy User",
IF(Append1[[#This Row],[total_eve_charge]]&gt;20,"Evening User",
IF(Append1[[#This Row],[total_night_charge]]&gt;10,"Night User","Low User")))</f>
        <v>Night User</v>
      </c>
    </row>
    <row r="3901" spans="1:27" hidden="1" x14ac:dyDescent="0.3">
      <c r="A3901">
        <v>3150</v>
      </c>
      <c r="B3901" s="1" t="s">
        <v>29</v>
      </c>
      <c r="C3901">
        <v>115</v>
      </c>
      <c r="D3901" s="1" t="s">
        <v>22</v>
      </c>
      <c r="E3901" s="1">
        <v>1</v>
      </c>
      <c r="F3901" s="1" t="s">
        <v>23</v>
      </c>
      <c r="G3901">
        <v>0</v>
      </c>
      <c r="H3901" t="str">
        <f>IF(Append1[[#This Row],[number_vmail_messages]]&lt;=10, "Low",
IF(Append1[[#This Row],[number_vmail_messages]]&lt;=25, "Medium", "High"))</f>
        <v>Low</v>
      </c>
      <c r="I3901">
        <v>147.69999999999999</v>
      </c>
      <c r="J3901">
        <v>105</v>
      </c>
      <c r="K3901">
        <v>25.11</v>
      </c>
      <c r="L3901">
        <v>184.1</v>
      </c>
      <c r="M3901">
        <v>68</v>
      </c>
      <c r="N3901">
        <v>15.65</v>
      </c>
      <c r="O3901">
        <v>153.5</v>
      </c>
      <c r="P3901">
        <v>102</v>
      </c>
      <c r="Q3901">
        <v>6.91</v>
      </c>
      <c r="R3901">
        <v>12.7</v>
      </c>
      <c r="S3901">
        <v>5</v>
      </c>
      <c r="T3901">
        <v>3.43</v>
      </c>
      <c r="U3901" t="str">
        <f>IF(Append1[[#This Row],[total_intl_charge]] &lt;= MEDIAN(Append1[total_intl_charge]), "Low", "High")</f>
        <v>High</v>
      </c>
      <c r="V3901">
        <v>0</v>
      </c>
      <c r="W3901" t="s">
        <v>23</v>
      </c>
      <c r="X3901" s="1" t="s">
        <v>24</v>
      </c>
      <c r="Y3901">
        <f>IF(Append1[[#This Row],[churn]]="yes", 1,0)</f>
        <v>0</v>
      </c>
      <c r="Z3901" t="str">
        <f>IF(Append1[[#This Row],[total_eve_charge]]&lt;=15,"Low",
IF(Append1[[#This Row],[total_eve_charge]]&lt;=19,"Medium","High"))</f>
        <v>Medium</v>
      </c>
      <c r="AA3901" s="1" t="str">
        <f>IF(Append1[[#This Row],[total_day_charge]]&gt;30,"Heavy User",
IF(Append1[[#This Row],[total_eve_charge]]&gt;20,"Evening User",
IF(Append1[[#This Row],[total_night_charge]]&gt;10,"Night User","Low User")))</f>
        <v>Low User</v>
      </c>
    </row>
    <row r="3902" spans="1:27" hidden="1" x14ac:dyDescent="0.3">
      <c r="A3902">
        <v>3151</v>
      </c>
      <c r="B3902" s="1" t="s">
        <v>59</v>
      </c>
      <c r="C3902">
        <v>116</v>
      </c>
      <c r="D3902" s="1" t="s">
        <v>32</v>
      </c>
      <c r="E3902" s="1">
        <v>1</v>
      </c>
      <c r="F3902" s="1" t="s">
        <v>23</v>
      </c>
      <c r="G3902">
        <v>0</v>
      </c>
      <c r="H3902" t="str">
        <f>IF(Append1[[#This Row],[number_vmail_messages]]&lt;=10, "Low",
IF(Append1[[#This Row],[number_vmail_messages]]&lt;=25, "Medium", "High"))</f>
        <v>Low</v>
      </c>
      <c r="I3902">
        <v>139.4</v>
      </c>
      <c r="J3902">
        <v>102</v>
      </c>
      <c r="K3902">
        <v>23.7</v>
      </c>
      <c r="L3902">
        <v>261.8</v>
      </c>
      <c r="M3902">
        <v>97</v>
      </c>
      <c r="N3902">
        <v>22.25</v>
      </c>
      <c r="O3902">
        <v>167.4</v>
      </c>
      <c r="P3902">
        <v>101</v>
      </c>
      <c r="Q3902">
        <v>7.53</v>
      </c>
      <c r="R3902">
        <v>10.5</v>
      </c>
      <c r="S3902">
        <v>4</v>
      </c>
      <c r="T3902">
        <v>2.84</v>
      </c>
      <c r="U3902" t="str">
        <f>IF(Append1[[#This Row],[total_intl_charge]] &lt;= MEDIAN(Append1[total_intl_charge]), "Low", "High")</f>
        <v>High</v>
      </c>
      <c r="V3902">
        <v>1</v>
      </c>
      <c r="W3902" t="s">
        <v>23</v>
      </c>
      <c r="X3902" s="1" t="s">
        <v>24</v>
      </c>
      <c r="Y3902">
        <f>IF(Append1[[#This Row],[churn]]="yes", 1,0)</f>
        <v>0</v>
      </c>
      <c r="Z3902" t="str">
        <f>IF(Append1[[#This Row],[total_eve_charge]]&lt;=15,"Low",
IF(Append1[[#This Row],[total_eve_charge]]&lt;=19,"Medium","High"))</f>
        <v>High</v>
      </c>
      <c r="AA3902" s="1" t="str">
        <f>IF(Append1[[#This Row],[total_day_charge]]&gt;30,"Heavy User",
IF(Append1[[#This Row],[total_eve_charge]]&gt;20,"Evening User",
IF(Append1[[#This Row],[total_night_charge]]&gt;10,"Night User","Low User")))</f>
        <v>Evening User</v>
      </c>
    </row>
    <row r="3903" spans="1:27" x14ac:dyDescent="0.3">
      <c r="A3903">
        <v>3152</v>
      </c>
      <c r="B3903" s="1" t="s">
        <v>75</v>
      </c>
      <c r="C3903">
        <v>93</v>
      </c>
      <c r="D3903" s="1" t="s">
        <v>26</v>
      </c>
      <c r="E3903" s="1">
        <v>0</v>
      </c>
      <c r="F3903" s="1" t="s">
        <v>24</v>
      </c>
      <c r="G3903">
        <v>23</v>
      </c>
      <c r="H3903" t="str">
        <f>IF(Append1[[#This Row],[number_vmail_messages]]&lt;=10, "Low",
IF(Append1[[#This Row],[number_vmail_messages]]&lt;=25, "Medium", "High"))</f>
        <v>Medium</v>
      </c>
      <c r="I3903">
        <v>196</v>
      </c>
      <c r="J3903">
        <v>91</v>
      </c>
      <c r="K3903">
        <v>33.32</v>
      </c>
      <c r="L3903">
        <v>156.30000000000001</v>
      </c>
      <c r="M3903">
        <v>107</v>
      </c>
      <c r="N3903">
        <v>13.29</v>
      </c>
      <c r="O3903">
        <v>200.5</v>
      </c>
      <c r="P3903">
        <v>68</v>
      </c>
      <c r="Q3903">
        <v>9.02</v>
      </c>
      <c r="R3903">
        <v>15.3</v>
      </c>
      <c r="S3903">
        <v>2</v>
      </c>
      <c r="T3903">
        <v>4.13</v>
      </c>
      <c r="U3903" t="str">
        <f>IF(Append1[[#This Row],[total_intl_charge]] &lt;= MEDIAN(Append1[total_intl_charge]), "Low", "High")</f>
        <v>High</v>
      </c>
      <c r="V3903">
        <v>1</v>
      </c>
      <c r="W3903" t="s">
        <v>23</v>
      </c>
      <c r="X3903" s="1" t="s">
        <v>23</v>
      </c>
      <c r="Y3903">
        <f>IF(Append1[[#This Row],[churn]]="yes", 1,0)</f>
        <v>0</v>
      </c>
      <c r="Z3903" t="str">
        <f>IF(Append1[[#This Row],[total_eve_charge]]&lt;=15,"Low",
IF(Append1[[#This Row],[total_eve_charge]]&lt;=19,"Medium","High"))</f>
        <v>Low</v>
      </c>
      <c r="AA3903" s="1" t="str">
        <f>IF(Append1[[#This Row],[total_day_charge]]&gt;30,"Heavy User",
IF(Append1[[#This Row],[total_eve_charge]]&gt;20,"Evening User",
IF(Append1[[#This Row],[total_night_charge]]&gt;10,"Night User","Low User")))</f>
        <v>Heavy User</v>
      </c>
    </row>
    <row r="3904" spans="1:27" hidden="1" x14ac:dyDescent="0.3">
      <c r="A3904">
        <v>3153</v>
      </c>
      <c r="B3904" s="1" t="s">
        <v>35</v>
      </c>
      <c r="C3904">
        <v>106</v>
      </c>
      <c r="D3904" s="1" t="s">
        <v>26</v>
      </c>
      <c r="E3904" s="1">
        <v>0</v>
      </c>
      <c r="F3904" s="1" t="s">
        <v>23</v>
      </c>
      <c r="G3904">
        <v>0</v>
      </c>
      <c r="H3904" t="str">
        <f>IF(Append1[[#This Row],[number_vmail_messages]]&lt;=10, "Low",
IF(Append1[[#This Row],[number_vmail_messages]]&lt;=25, "Medium", "High"))</f>
        <v>Low</v>
      </c>
      <c r="I3904">
        <v>160.80000000000001</v>
      </c>
      <c r="J3904">
        <v>73</v>
      </c>
      <c r="K3904">
        <v>27.34</v>
      </c>
      <c r="L3904">
        <v>170.4</v>
      </c>
      <c r="M3904">
        <v>112</v>
      </c>
      <c r="N3904">
        <v>14.48</v>
      </c>
      <c r="O3904">
        <v>249.2</v>
      </c>
      <c r="P3904">
        <v>131</v>
      </c>
      <c r="Q3904">
        <v>11.21</v>
      </c>
      <c r="R3904">
        <v>7.2</v>
      </c>
      <c r="S3904">
        <v>3</v>
      </c>
      <c r="T3904">
        <v>1.94</v>
      </c>
      <c r="U3904" t="str">
        <f>IF(Append1[[#This Row],[total_intl_charge]] &lt;= MEDIAN(Append1[total_intl_charge]), "Low", "High")</f>
        <v>Low</v>
      </c>
      <c r="V3904">
        <v>1</v>
      </c>
      <c r="W3904" t="s">
        <v>23</v>
      </c>
      <c r="X3904" s="1" t="s">
        <v>23</v>
      </c>
      <c r="Y3904">
        <f>IF(Append1[[#This Row],[churn]]="yes", 1,0)</f>
        <v>0</v>
      </c>
      <c r="Z3904" t="str">
        <f>IF(Append1[[#This Row],[total_eve_charge]]&lt;=15,"Low",
IF(Append1[[#This Row],[total_eve_charge]]&lt;=19,"Medium","High"))</f>
        <v>Low</v>
      </c>
      <c r="AA3904" s="1" t="str">
        <f>IF(Append1[[#This Row],[total_day_charge]]&gt;30,"Heavy User",
IF(Append1[[#This Row],[total_eve_charge]]&gt;20,"Evening User",
IF(Append1[[#This Row],[total_night_charge]]&gt;10,"Night User","Low User")))</f>
        <v>Night User</v>
      </c>
    </row>
    <row r="3905" spans="1:27" hidden="1" x14ac:dyDescent="0.3">
      <c r="A3905">
        <v>3154</v>
      </c>
      <c r="B3905" s="1" t="s">
        <v>21</v>
      </c>
      <c r="C3905">
        <v>92</v>
      </c>
      <c r="D3905" s="1" t="s">
        <v>26</v>
      </c>
      <c r="E3905" s="1">
        <v>0</v>
      </c>
      <c r="F3905" s="1" t="s">
        <v>23</v>
      </c>
      <c r="G3905">
        <v>0</v>
      </c>
      <c r="H3905" t="str">
        <f>IF(Append1[[#This Row],[number_vmail_messages]]&lt;=10, "Low",
IF(Append1[[#This Row],[number_vmail_messages]]&lt;=25, "Medium", "High"))</f>
        <v>Low</v>
      </c>
      <c r="I3905">
        <v>325.39999999999998</v>
      </c>
      <c r="J3905">
        <v>73</v>
      </c>
      <c r="K3905">
        <v>55.32</v>
      </c>
      <c r="L3905">
        <v>127.8</v>
      </c>
      <c r="M3905">
        <v>100</v>
      </c>
      <c r="N3905">
        <v>10.86</v>
      </c>
      <c r="O3905">
        <v>209.9</v>
      </c>
      <c r="P3905">
        <v>98</v>
      </c>
      <c r="Q3905">
        <v>9.4499999999999993</v>
      </c>
      <c r="R3905">
        <v>9.3000000000000007</v>
      </c>
      <c r="S3905">
        <v>10</v>
      </c>
      <c r="T3905">
        <v>2.5099999999999998</v>
      </c>
      <c r="U3905" t="str">
        <f>IF(Append1[[#This Row],[total_intl_charge]] &lt;= MEDIAN(Append1[total_intl_charge]), "Low", "High")</f>
        <v>Low</v>
      </c>
      <c r="V3905">
        <v>1</v>
      </c>
      <c r="W3905" t="s">
        <v>24</v>
      </c>
      <c r="X3905" s="1" t="s">
        <v>23</v>
      </c>
      <c r="Y3905">
        <f>IF(Append1[[#This Row],[churn]]="yes", 1,0)</f>
        <v>1</v>
      </c>
      <c r="Z3905" t="str">
        <f>IF(Append1[[#This Row],[total_eve_charge]]&lt;=15,"Low",
IF(Append1[[#This Row],[total_eve_charge]]&lt;=19,"Medium","High"))</f>
        <v>Low</v>
      </c>
      <c r="AA3905" s="1" t="str">
        <f>IF(Append1[[#This Row],[total_day_charge]]&gt;30,"Heavy User",
IF(Append1[[#This Row],[total_eve_charge]]&gt;20,"Evening User",
IF(Append1[[#This Row],[total_night_charge]]&gt;10,"Night User","Low User")))</f>
        <v>Heavy User</v>
      </c>
    </row>
    <row r="3906" spans="1:27" hidden="1" x14ac:dyDescent="0.3">
      <c r="A3906">
        <v>3155</v>
      </c>
      <c r="B3906" s="1" t="s">
        <v>58</v>
      </c>
      <c r="C3906">
        <v>110</v>
      </c>
      <c r="D3906" s="1" t="s">
        <v>22</v>
      </c>
      <c r="E3906" s="1">
        <v>0</v>
      </c>
      <c r="F3906" s="1" t="s">
        <v>23</v>
      </c>
      <c r="G3906">
        <v>0</v>
      </c>
      <c r="H3906" t="str">
        <f>IF(Append1[[#This Row],[number_vmail_messages]]&lt;=10, "Low",
IF(Append1[[#This Row],[number_vmail_messages]]&lt;=25, "Medium", "High"))</f>
        <v>Low</v>
      </c>
      <c r="I3906">
        <v>198.2</v>
      </c>
      <c r="J3906">
        <v>92</v>
      </c>
      <c r="K3906">
        <v>33.69</v>
      </c>
      <c r="L3906">
        <v>147.1</v>
      </c>
      <c r="M3906">
        <v>97</v>
      </c>
      <c r="N3906">
        <v>12.5</v>
      </c>
      <c r="O3906">
        <v>199.6</v>
      </c>
      <c r="P3906">
        <v>76</v>
      </c>
      <c r="Q3906">
        <v>8.98</v>
      </c>
      <c r="R3906">
        <v>16.5</v>
      </c>
      <c r="S3906">
        <v>4</v>
      </c>
      <c r="T3906">
        <v>4.46</v>
      </c>
      <c r="U3906" t="str">
        <f>IF(Append1[[#This Row],[total_intl_charge]] &lt;= MEDIAN(Append1[total_intl_charge]), "Low", "High")</f>
        <v>High</v>
      </c>
      <c r="V3906">
        <v>4</v>
      </c>
      <c r="W3906" t="s">
        <v>23</v>
      </c>
      <c r="X3906" s="1" t="s">
        <v>23</v>
      </c>
      <c r="Y3906">
        <f>IF(Append1[[#This Row],[churn]]="yes", 1,0)</f>
        <v>0</v>
      </c>
      <c r="Z3906" t="str">
        <f>IF(Append1[[#This Row],[total_eve_charge]]&lt;=15,"Low",
IF(Append1[[#This Row],[total_eve_charge]]&lt;=19,"Medium","High"))</f>
        <v>Low</v>
      </c>
      <c r="AA3906" s="1" t="str">
        <f>IF(Append1[[#This Row],[total_day_charge]]&gt;30,"Heavy User",
IF(Append1[[#This Row],[total_eve_charge]]&gt;20,"Evening User",
IF(Append1[[#This Row],[total_night_charge]]&gt;10,"Night User","Low User")))</f>
        <v>Heavy User</v>
      </c>
    </row>
    <row r="3907" spans="1:27" hidden="1" x14ac:dyDescent="0.3">
      <c r="A3907">
        <v>3156</v>
      </c>
      <c r="B3907" s="1" t="s">
        <v>71</v>
      </c>
      <c r="C3907">
        <v>122</v>
      </c>
      <c r="D3907" s="1" t="s">
        <v>22</v>
      </c>
      <c r="E3907" s="1">
        <v>1</v>
      </c>
      <c r="F3907" s="1" t="s">
        <v>23</v>
      </c>
      <c r="G3907">
        <v>0</v>
      </c>
      <c r="H3907" t="str">
        <f>IF(Append1[[#This Row],[number_vmail_messages]]&lt;=10, "Low",
IF(Append1[[#This Row],[number_vmail_messages]]&lt;=25, "Medium", "High"))</f>
        <v>Low</v>
      </c>
      <c r="I3907">
        <v>168.8</v>
      </c>
      <c r="J3907">
        <v>86</v>
      </c>
      <c r="K3907">
        <v>28.7</v>
      </c>
      <c r="L3907">
        <v>237.6</v>
      </c>
      <c r="M3907">
        <v>98</v>
      </c>
      <c r="N3907">
        <v>20.2</v>
      </c>
      <c r="O3907">
        <v>204.3</v>
      </c>
      <c r="P3907">
        <v>94</v>
      </c>
      <c r="Q3907">
        <v>9.19</v>
      </c>
      <c r="R3907">
        <v>5.3</v>
      </c>
      <c r="S3907">
        <v>9</v>
      </c>
      <c r="T3907">
        <v>1.43</v>
      </c>
      <c r="U3907" t="str">
        <f>IF(Append1[[#This Row],[total_intl_charge]] &lt;= MEDIAN(Append1[total_intl_charge]), "Low", "High")</f>
        <v>Low</v>
      </c>
      <c r="V3907">
        <v>1</v>
      </c>
      <c r="W3907" t="s">
        <v>23</v>
      </c>
      <c r="X3907" s="1" t="s">
        <v>24</v>
      </c>
      <c r="Y3907">
        <f>IF(Append1[[#This Row],[churn]]="yes", 1,0)</f>
        <v>0</v>
      </c>
      <c r="Z3907" t="str">
        <f>IF(Append1[[#This Row],[total_eve_charge]]&lt;=15,"Low",
IF(Append1[[#This Row],[total_eve_charge]]&lt;=19,"Medium","High"))</f>
        <v>High</v>
      </c>
      <c r="AA3907" s="1" t="str">
        <f>IF(Append1[[#This Row],[total_day_charge]]&gt;30,"Heavy User",
IF(Append1[[#This Row],[total_eve_charge]]&gt;20,"Evening User",
IF(Append1[[#This Row],[total_night_charge]]&gt;10,"Night User","Low User")))</f>
        <v>Evening User</v>
      </c>
    </row>
    <row r="3908" spans="1:27" hidden="1" x14ac:dyDescent="0.3">
      <c r="A3908">
        <v>3157</v>
      </c>
      <c r="B3908" s="1" t="s">
        <v>25</v>
      </c>
      <c r="C3908">
        <v>82</v>
      </c>
      <c r="D3908" s="1" t="s">
        <v>22</v>
      </c>
      <c r="E3908" s="1">
        <v>0</v>
      </c>
      <c r="F3908" s="1" t="s">
        <v>23</v>
      </c>
      <c r="G3908">
        <v>0</v>
      </c>
      <c r="H3908" t="str">
        <f>IF(Append1[[#This Row],[number_vmail_messages]]&lt;=10, "Low",
IF(Append1[[#This Row],[number_vmail_messages]]&lt;=25, "Medium", "High"))</f>
        <v>Low</v>
      </c>
      <c r="I3908">
        <v>273.8</v>
      </c>
      <c r="J3908">
        <v>99</v>
      </c>
      <c r="K3908">
        <v>46.55</v>
      </c>
      <c r="L3908">
        <v>123.8</v>
      </c>
      <c r="M3908">
        <v>110</v>
      </c>
      <c r="N3908">
        <v>10.52</v>
      </c>
      <c r="O3908">
        <v>147.69999999999999</v>
      </c>
      <c r="P3908">
        <v>61</v>
      </c>
      <c r="Q3908">
        <v>6.65</v>
      </c>
      <c r="R3908">
        <v>6.9</v>
      </c>
      <c r="S3908">
        <v>4</v>
      </c>
      <c r="T3908">
        <v>1.86</v>
      </c>
      <c r="U3908" t="str">
        <f>IF(Append1[[#This Row],[total_intl_charge]] &lt;= MEDIAN(Append1[total_intl_charge]), "Low", "High")</f>
        <v>Low</v>
      </c>
      <c r="V3908">
        <v>2</v>
      </c>
      <c r="W3908" t="s">
        <v>23</v>
      </c>
      <c r="X3908" s="1" t="s">
        <v>23</v>
      </c>
      <c r="Y3908">
        <f>IF(Append1[[#This Row],[churn]]="yes", 1,0)</f>
        <v>0</v>
      </c>
      <c r="Z3908" t="str">
        <f>IF(Append1[[#This Row],[total_eve_charge]]&lt;=15,"Low",
IF(Append1[[#This Row],[total_eve_charge]]&lt;=19,"Medium","High"))</f>
        <v>Low</v>
      </c>
      <c r="AA3908" s="1" t="str">
        <f>IF(Append1[[#This Row],[total_day_charge]]&gt;30,"Heavy User",
IF(Append1[[#This Row],[total_eve_charge]]&gt;20,"Evening User",
IF(Append1[[#This Row],[total_night_charge]]&gt;10,"Night User","Low User")))</f>
        <v>Heavy User</v>
      </c>
    </row>
    <row r="3909" spans="1:27" hidden="1" x14ac:dyDescent="0.3">
      <c r="A3909">
        <v>3158</v>
      </c>
      <c r="B3909" s="1" t="s">
        <v>39</v>
      </c>
      <c r="C3909">
        <v>71</v>
      </c>
      <c r="D3909" s="1" t="s">
        <v>22</v>
      </c>
      <c r="E3909" s="1">
        <v>0</v>
      </c>
      <c r="F3909" s="1" t="s">
        <v>23</v>
      </c>
      <c r="G3909">
        <v>0</v>
      </c>
      <c r="H3909" t="str">
        <f>IF(Append1[[#This Row],[number_vmail_messages]]&lt;=10, "Low",
IF(Append1[[#This Row],[number_vmail_messages]]&lt;=25, "Medium", "High"))</f>
        <v>Low</v>
      </c>
      <c r="I3909">
        <v>217.7</v>
      </c>
      <c r="J3909">
        <v>114</v>
      </c>
      <c r="K3909">
        <v>37.01</v>
      </c>
      <c r="L3909">
        <v>182</v>
      </c>
      <c r="M3909">
        <v>105</v>
      </c>
      <c r="N3909">
        <v>15.47</v>
      </c>
      <c r="O3909">
        <v>113.5</v>
      </c>
      <c r="P3909">
        <v>87</v>
      </c>
      <c r="Q3909">
        <v>5.1100000000000003</v>
      </c>
      <c r="R3909">
        <v>8.5</v>
      </c>
      <c r="S3909">
        <v>10</v>
      </c>
      <c r="T3909">
        <v>2.2999999999999998</v>
      </c>
      <c r="U3909" t="str">
        <f>IF(Append1[[#This Row],[total_intl_charge]] &lt;= MEDIAN(Append1[total_intl_charge]), "Low", "High")</f>
        <v>Low</v>
      </c>
      <c r="V3909">
        <v>4</v>
      </c>
      <c r="W3909" t="s">
        <v>23</v>
      </c>
      <c r="X3909" s="1" t="s">
        <v>23</v>
      </c>
      <c r="Y3909">
        <f>IF(Append1[[#This Row],[churn]]="yes", 1,0)</f>
        <v>0</v>
      </c>
      <c r="Z3909" t="str">
        <f>IF(Append1[[#This Row],[total_eve_charge]]&lt;=15,"Low",
IF(Append1[[#This Row],[total_eve_charge]]&lt;=19,"Medium","High"))</f>
        <v>Medium</v>
      </c>
      <c r="AA3909" s="1" t="str">
        <f>IF(Append1[[#This Row],[total_day_charge]]&gt;30,"Heavy User",
IF(Append1[[#This Row],[total_eve_charge]]&gt;20,"Evening User",
IF(Append1[[#This Row],[total_night_charge]]&gt;10,"Night User","Low User")))</f>
        <v>Heavy User</v>
      </c>
    </row>
    <row r="3910" spans="1:27" hidden="1" x14ac:dyDescent="0.3">
      <c r="A3910">
        <v>3159</v>
      </c>
      <c r="B3910" s="1" t="s">
        <v>34</v>
      </c>
      <c r="C3910">
        <v>91</v>
      </c>
      <c r="D3910" s="1" t="s">
        <v>22</v>
      </c>
      <c r="E3910" s="1">
        <v>0</v>
      </c>
      <c r="F3910" s="1" t="s">
        <v>23</v>
      </c>
      <c r="G3910">
        <v>0</v>
      </c>
      <c r="H3910" t="str">
        <f>IF(Append1[[#This Row],[number_vmail_messages]]&lt;=10, "Low",
IF(Append1[[#This Row],[number_vmail_messages]]&lt;=25, "Medium", "High"))</f>
        <v>Low</v>
      </c>
      <c r="I3910">
        <v>93.5</v>
      </c>
      <c r="J3910">
        <v>110</v>
      </c>
      <c r="K3910">
        <v>15.9</v>
      </c>
      <c r="L3910">
        <v>213.3</v>
      </c>
      <c r="M3910">
        <v>79</v>
      </c>
      <c r="N3910">
        <v>18.13</v>
      </c>
      <c r="O3910">
        <v>171.7</v>
      </c>
      <c r="P3910">
        <v>83</v>
      </c>
      <c r="Q3910">
        <v>7.73</v>
      </c>
      <c r="R3910">
        <v>8.9</v>
      </c>
      <c r="S3910">
        <v>4</v>
      </c>
      <c r="T3910">
        <v>2.4</v>
      </c>
      <c r="U3910" t="str">
        <f>IF(Append1[[#This Row],[total_intl_charge]] &lt;= MEDIAN(Append1[total_intl_charge]), "Low", "High")</f>
        <v>Low</v>
      </c>
      <c r="V3910">
        <v>4</v>
      </c>
      <c r="W3910" t="s">
        <v>24</v>
      </c>
      <c r="X3910" s="1" t="s">
        <v>23</v>
      </c>
      <c r="Y3910">
        <f>IF(Append1[[#This Row],[churn]]="yes", 1,0)</f>
        <v>1</v>
      </c>
      <c r="Z3910" t="str">
        <f>IF(Append1[[#This Row],[total_eve_charge]]&lt;=15,"Low",
IF(Append1[[#This Row],[total_eve_charge]]&lt;=19,"Medium","High"))</f>
        <v>Medium</v>
      </c>
      <c r="AA3910" s="1" t="str">
        <f>IF(Append1[[#This Row],[total_day_charge]]&gt;30,"Heavy User",
IF(Append1[[#This Row],[total_eve_charge]]&gt;20,"Evening User",
IF(Append1[[#This Row],[total_night_charge]]&gt;10,"Night User","Low User")))</f>
        <v>Low User</v>
      </c>
    </row>
    <row r="3911" spans="1:27" hidden="1" x14ac:dyDescent="0.3">
      <c r="A3911">
        <v>3160</v>
      </c>
      <c r="B3911" s="1" t="s">
        <v>35</v>
      </c>
      <c r="C3911">
        <v>109</v>
      </c>
      <c r="D3911" s="1" t="s">
        <v>22</v>
      </c>
      <c r="E3911" s="1">
        <v>0</v>
      </c>
      <c r="F3911" s="1" t="s">
        <v>23</v>
      </c>
      <c r="G3911">
        <v>0</v>
      </c>
      <c r="H3911" t="str">
        <f>IF(Append1[[#This Row],[number_vmail_messages]]&lt;=10, "Low",
IF(Append1[[#This Row],[number_vmail_messages]]&lt;=25, "Medium", "High"))</f>
        <v>Low</v>
      </c>
      <c r="I3911">
        <v>195.4</v>
      </c>
      <c r="J3911">
        <v>104</v>
      </c>
      <c r="K3911">
        <v>33.22</v>
      </c>
      <c r="L3911">
        <v>204.9</v>
      </c>
      <c r="M3911">
        <v>91</v>
      </c>
      <c r="N3911">
        <v>17.420000000000002</v>
      </c>
      <c r="O3911">
        <v>230.2</v>
      </c>
      <c r="P3911">
        <v>95</v>
      </c>
      <c r="Q3911">
        <v>10.36</v>
      </c>
      <c r="R3911">
        <v>14</v>
      </c>
      <c r="S3911">
        <v>4</v>
      </c>
      <c r="T3911">
        <v>3.78</v>
      </c>
      <c r="U3911" t="str">
        <f>IF(Append1[[#This Row],[total_intl_charge]] &lt;= MEDIAN(Append1[total_intl_charge]), "Low", "High")</f>
        <v>High</v>
      </c>
      <c r="V3911">
        <v>0</v>
      </c>
      <c r="W3911" t="s">
        <v>23</v>
      </c>
      <c r="X3911" s="1" t="s">
        <v>23</v>
      </c>
      <c r="Y3911">
        <f>IF(Append1[[#This Row],[churn]]="yes", 1,0)</f>
        <v>0</v>
      </c>
      <c r="Z3911" t="str">
        <f>IF(Append1[[#This Row],[total_eve_charge]]&lt;=15,"Low",
IF(Append1[[#This Row],[total_eve_charge]]&lt;=19,"Medium","High"))</f>
        <v>Medium</v>
      </c>
      <c r="AA3911" s="1" t="str">
        <f>IF(Append1[[#This Row],[total_day_charge]]&gt;30,"Heavy User",
IF(Append1[[#This Row],[total_eve_charge]]&gt;20,"Evening User",
IF(Append1[[#This Row],[total_night_charge]]&gt;10,"Night User","Low User")))</f>
        <v>Heavy User</v>
      </c>
    </row>
    <row r="3912" spans="1:27" x14ac:dyDescent="0.3">
      <c r="A3912">
        <v>3161</v>
      </c>
      <c r="B3912" s="1" t="s">
        <v>47</v>
      </c>
      <c r="C3912">
        <v>126</v>
      </c>
      <c r="D3912" s="1" t="s">
        <v>26</v>
      </c>
      <c r="E3912" s="1">
        <v>0</v>
      </c>
      <c r="F3912" s="1" t="s">
        <v>24</v>
      </c>
      <c r="G3912">
        <v>42</v>
      </c>
      <c r="H3912" t="str">
        <f>IF(Append1[[#This Row],[number_vmail_messages]]&lt;=10, "Low",
IF(Append1[[#This Row],[number_vmail_messages]]&lt;=25, "Medium", "High"))</f>
        <v>High</v>
      </c>
      <c r="I3912">
        <v>247.8</v>
      </c>
      <c r="J3912">
        <v>96</v>
      </c>
      <c r="K3912">
        <v>42.13</v>
      </c>
      <c r="L3912">
        <v>159.1</v>
      </c>
      <c r="M3912">
        <v>98</v>
      </c>
      <c r="N3912">
        <v>13.52</v>
      </c>
      <c r="O3912">
        <v>201.8</v>
      </c>
      <c r="P3912">
        <v>73</v>
      </c>
      <c r="Q3912">
        <v>9.08</v>
      </c>
      <c r="R3912">
        <v>10.6</v>
      </c>
      <c r="S3912">
        <v>3</v>
      </c>
      <c r="T3912">
        <v>2.86</v>
      </c>
      <c r="U3912" t="str">
        <f>IF(Append1[[#This Row],[total_intl_charge]] &lt;= MEDIAN(Append1[total_intl_charge]), "Low", "High")</f>
        <v>High</v>
      </c>
      <c r="V3912">
        <v>2</v>
      </c>
      <c r="W3912" t="s">
        <v>23</v>
      </c>
      <c r="X3912" s="1" t="s">
        <v>23</v>
      </c>
      <c r="Y3912">
        <f>IF(Append1[[#This Row],[churn]]="yes", 1,0)</f>
        <v>0</v>
      </c>
      <c r="Z3912" t="str">
        <f>IF(Append1[[#This Row],[total_eve_charge]]&lt;=15,"Low",
IF(Append1[[#This Row],[total_eve_charge]]&lt;=19,"Medium","High"))</f>
        <v>Low</v>
      </c>
      <c r="AA3912" s="1" t="str">
        <f>IF(Append1[[#This Row],[total_day_charge]]&gt;30,"Heavy User",
IF(Append1[[#This Row],[total_eve_charge]]&gt;20,"Evening User",
IF(Append1[[#This Row],[total_night_charge]]&gt;10,"Night User","Low User")))</f>
        <v>Heavy User</v>
      </c>
    </row>
    <row r="3913" spans="1:27" hidden="1" x14ac:dyDescent="0.3">
      <c r="A3913">
        <v>3162</v>
      </c>
      <c r="B3913" s="1" t="s">
        <v>69</v>
      </c>
      <c r="C3913">
        <v>98</v>
      </c>
      <c r="D3913" s="1" t="s">
        <v>22</v>
      </c>
      <c r="E3913" s="1">
        <v>0</v>
      </c>
      <c r="F3913" s="1" t="s">
        <v>23</v>
      </c>
      <c r="G3913">
        <v>0</v>
      </c>
      <c r="H3913" t="str">
        <f>IF(Append1[[#This Row],[number_vmail_messages]]&lt;=10, "Low",
IF(Append1[[#This Row],[number_vmail_messages]]&lt;=25, "Medium", "High"))</f>
        <v>Low</v>
      </c>
      <c r="I3913">
        <v>162.5</v>
      </c>
      <c r="J3913">
        <v>81</v>
      </c>
      <c r="K3913">
        <v>27.63</v>
      </c>
      <c r="L3913">
        <v>159.19999999999999</v>
      </c>
      <c r="M3913">
        <v>114</v>
      </c>
      <c r="N3913">
        <v>13.53</v>
      </c>
      <c r="O3913">
        <v>157.19999999999999</v>
      </c>
      <c r="P3913">
        <v>97</v>
      </c>
      <c r="Q3913">
        <v>7.07</v>
      </c>
      <c r="R3913">
        <v>9.6999999999999993</v>
      </c>
      <c r="S3913">
        <v>1</v>
      </c>
      <c r="T3913">
        <v>2.62</v>
      </c>
      <c r="U3913" t="str">
        <f>IF(Append1[[#This Row],[total_intl_charge]] &lt;= MEDIAN(Append1[total_intl_charge]), "Low", "High")</f>
        <v>Low</v>
      </c>
      <c r="V3913">
        <v>2</v>
      </c>
      <c r="W3913" t="s">
        <v>23</v>
      </c>
      <c r="X3913" s="1" t="s">
        <v>23</v>
      </c>
      <c r="Y3913">
        <f>IF(Append1[[#This Row],[churn]]="yes", 1,0)</f>
        <v>0</v>
      </c>
      <c r="Z3913" t="str">
        <f>IF(Append1[[#This Row],[total_eve_charge]]&lt;=15,"Low",
IF(Append1[[#This Row],[total_eve_charge]]&lt;=19,"Medium","High"))</f>
        <v>Low</v>
      </c>
      <c r="AA3913" s="1" t="str">
        <f>IF(Append1[[#This Row],[total_day_charge]]&gt;30,"Heavy User",
IF(Append1[[#This Row],[total_eve_charge]]&gt;20,"Evening User",
IF(Append1[[#This Row],[total_night_charge]]&gt;10,"Night User","Low User")))</f>
        <v>Low User</v>
      </c>
    </row>
    <row r="3914" spans="1:27" hidden="1" x14ac:dyDescent="0.3">
      <c r="A3914">
        <v>3163</v>
      </c>
      <c r="B3914" s="1" t="s">
        <v>40</v>
      </c>
      <c r="C3914">
        <v>98</v>
      </c>
      <c r="D3914" s="1" t="s">
        <v>26</v>
      </c>
      <c r="E3914" s="1">
        <v>0</v>
      </c>
      <c r="F3914" s="1" t="s">
        <v>23</v>
      </c>
      <c r="G3914">
        <v>0</v>
      </c>
      <c r="H3914" t="str">
        <f>IF(Append1[[#This Row],[number_vmail_messages]]&lt;=10, "Low",
IF(Append1[[#This Row],[number_vmail_messages]]&lt;=25, "Medium", "High"))</f>
        <v>Low</v>
      </c>
      <c r="I3914">
        <v>86.1</v>
      </c>
      <c r="J3914">
        <v>78</v>
      </c>
      <c r="K3914">
        <v>14.64</v>
      </c>
      <c r="L3914">
        <v>222.7</v>
      </c>
      <c r="M3914">
        <v>130</v>
      </c>
      <c r="N3914">
        <v>18.93</v>
      </c>
      <c r="O3914">
        <v>155</v>
      </c>
      <c r="P3914">
        <v>124</v>
      </c>
      <c r="Q3914">
        <v>6.98</v>
      </c>
      <c r="R3914">
        <v>9</v>
      </c>
      <c r="S3914">
        <v>7</v>
      </c>
      <c r="T3914">
        <v>2.4300000000000002</v>
      </c>
      <c r="U3914" t="str">
        <f>IF(Append1[[#This Row],[total_intl_charge]] &lt;= MEDIAN(Append1[total_intl_charge]), "Low", "High")</f>
        <v>Low</v>
      </c>
      <c r="V3914">
        <v>0</v>
      </c>
      <c r="W3914" t="s">
        <v>23</v>
      </c>
      <c r="X3914" s="1" t="s">
        <v>23</v>
      </c>
      <c r="Y3914">
        <f>IF(Append1[[#This Row],[churn]]="yes", 1,0)</f>
        <v>0</v>
      </c>
      <c r="Z3914" t="str">
        <f>IF(Append1[[#This Row],[total_eve_charge]]&lt;=15,"Low",
IF(Append1[[#This Row],[total_eve_charge]]&lt;=19,"Medium","High"))</f>
        <v>Medium</v>
      </c>
      <c r="AA3914" s="1" t="str">
        <f>IF(Append1[[#This Row],[total_day_charge]]&gt;30,"Heavy User",
IF(Append1[[#This Row],[total_eve_charge]]&gt;20,"Evening User",
IF(Append1[[#This Row],[total_night_charge]]&gt;10,"Night User","Low User")))</f>
        <v>Low User</v>
      </c>
    </row>
    <row r="3915" spans="1:27" hidden="1" x14ac:dyDescent="0.3">
      <c r="A3915">
        <v>3164</v>
      </c>
      <c r="B3915" s="1" t="s">
        <v>73</v>
      </c>
      <c r="C3915">
        <v>78</v>
      </c>
      <c r="D3915" s="1" t="s">
        <v>32</v>
      </c>
      <c r="E3915" s="1">
        <v>0</v>
      </c>
      <c r="F3915" s="1" t="s">
        <v>23</v>
      </c>
      <c r="G3915">
        <v>0</v>
      </c>
      <c r="H3915" t="str">
        <f>IF(Append1[[#This Row],[number_vmail_messages]]&lt;=10, "Low",
IF(Append1[[#This Row],[number_vmail_messages]]&lt;=25, "Medium", "High"))</f>
        <v>Low</v>
      </c>
      <c r="I3915">
        <v>89.1</v>
      </c>
      <c r="J3915">
        <v>124</v>
      </c>
      <c r="K3915">
        <v>15.15</v>
      </c>
      <c r="L3915">
        <v>226.6</v>
      </c>
      <c r="M3915">
        <v>121</v>
      </c>
      <c r="N3915">
        <v>19.260000000000002</v>
      </c>
      <c r="O3915">
        <v>249.2</v>
      </c>
      <c r="P3915">
        <v>88</v>
      </c>
      <c r="Q3915">
        <v>11.21</v>
      </c>
      <c r="R3915">
        <v>6.9</v>
      </c>
      <c r="S3915">
        <v>5</v>
      </c>
      <c r="T3915">
        <v>1.86</v>
      </c>
      <c r="U3915" t="str">
        <f>IF(Append1[[#This Row],[total_intl_charge]] &lt;= MEDIAN(Append1[total_intl_charge]), "Low", "High")</f>
        <v>Low</v>
      </c>
      <c r="V3915">
        <v>0</v>
      </c>
      <c r="W3915" t="s">
        <v>23</v>
      </c>
      <c r="X3915" s="1" t="s">
        <v>23</v>
      </c>
      <c r="Y3915">
        <f>IF(Append1[[#This Row],[churn]]="yes", 1,0)</f>
        <v>0</v>
      </c>
      <c r="Z3915" t="str">
        <f>IF(Append1[[#This Row],[total_eve_charge]]&lt;=15,"Low",
IF(Append1[[#This Row],[total_eve_charge]]&lt;=19,"Medium","High"))</f>
        <v>High</v>
      </c>
      <c r="AA3915" s="1" t="str">
        <f>IF(Append1[[#This Row],[total_day_charge]]&gt;30,"Heavy User",
IF(Append1[[#This Row],[total_eve_charge]]&gt;20,"Evening User",
IF(Append1[[#This Row],[total_night_charge]]&gt;10,"Night User","Low User")))</f>
        <v>Night User</v>
      </c>
    </row>
    <row r="3916" spans="1:27" hidden="1" x14ac:dyDescent="0.3">
      <c r="A3916">
        <v>3165</v>
      </c>
      <c r="B3916" s="1" t="s">
        <v>31</v>
      </c>
      <c r="C3916">
        <v>44</v>
      </c>
      <c r="D3916" s="1" t="s">
        <v>26</v>
      </c>
      <c r="E3916" s="1">
        <v>0</v>
      </c>
      <c r="F3916" s="1" t="s">
        <v>23</v>
      </c>
      <c r="G3916">
        <v>0</v>
      </c>
      <c r="H3916" t="str">
        <f>IF(Append1[[#This Row],[number_vmail_messages]]&lt;=10, "Low",
IF(Append1[[#This Row],[number_vmail_messages]]&lt;=25, "Medium", "High"))</f>
        <v>Low</v>
      </c>
      <c r="I3916">
        <v>189.7</v>
      </c>
      <c r="J3916">
        <v>122</v>
      </c>
      <c r="K3916">
        <v>32.25</v>
      </c>
      <c r="L3916">
        <v>178.9</v>
      </c>
      <c r="M3916">
        <v>72</v>
      </c>
      <c r="N3916">
        <v>15.21</v>
      </c>
      <c r="O3916">
        <v>244.7</v>
      </c>
      <c r="P3916">
        <v>93</v>
      </c>
      <c r="Q3916">
        <v>11.01</v>
      </c>
      <c r="R3916">
        <v>9.8000000000000007</v>
      </c>
      <c r="S3916">
        <v>5</v>
      </c>
      <c r="T3916">
        <v>2.65</v>
      </c>
      <c r="U3916" t="str">
        <f>IF(Append1[[#This Row],[total_intl_charge]] &lt;= MEDIAN(Append1[total_intl_charge]), "Low", "High")</f>
        <v>Low</v>
      </c>
      <c r="V3916">
        <v>0</v>
      </c>
      <c r="W3916" t="s">
        <v>23</v>
      </c>
      <c r="X3916" s="1" t="s">
        <v>23</v>
      </c>
      <c r="Y3916">
        <f>IF(Append1[[#This Row],[churn]]="yes", 1,0)</f>
        <v>0</v>
      </c>
      <c r="Z3916" t="str">
        <f>IF(Append1[[#This Row],[total_eve_charge]]&lt;=15,"Low",
IF(Append1[[#This Row],[total_eve_charge]]&lt;=19,"Medium","High"))</f>
        <v>Medium</v>
      </c>
      <c r="AA3916" s="1" t="str">
        <f>IF(Append1[[#This Row],[total_day_charge]]&gt;30,"Heavy User",
IF(Append1[[#This Row],[total_eve_charge]]&gt;20,"Evening User",
IF(Append1[[#This Row],[total_night_charge]]&gt;10,"Night User","Low User")))</f>
        <v>Heavy User</v>
      </c>
    </row>
    <row r="3917" spans="1:27" hidden="1" x14ac:dyDescent="0.3">
      <c r="A3917">
        <v>3166</v>
      </c>
      <c r="B3917" s="1" t="s">
        <v>55</v>
      </c>
      <c r="C3917">
        <v>60</v>
      </c>
      <c r="D3917" s="1" t="s">
        <v>26</v>
      </c>
      <c r="E3917" s="1">
        <v>0</v>
      </c>
      <c r="F3917" s="1" t="s">
        <v>23</v>
      </c>
      <c r="G3917">
        <v>0</v>
      </c>
      <c r="H3917" t="str">
        <f>IF(Append1[[#This Row],[number_vmail_messages]]&lt;=10, "Low",
IF(Append1[[#This Row],[number_vmail_messages]]&lt;=25, "Medium", "High"))</f>
        <v>Low</v>
      </c>
      <c r="I3917">
        <v>190.8</v>
      </c>
      <c r="J3917">
        <v>100</v>
      </c>
      <c r="K3917">
        <v>32.44</v>
      </c>
      <c r="L3917">
        <v>196</v>
      </c>
      <c r="M3917">
        <v>85</v>
      </c>
      <c r="N3917">
        <v>16.66</v>
      </c>
      <c r="O3917">
        <v>151.69999999999999</v>
      </c>
      <c r="P3917">
        <v>110</v>
      </c>
      <c r="Q3917">
        <v>6.83</v>
      </c>
      <c r="R3917">
        <v>9.9</v>
      </c>
      <c r="S3917">
        <v>9</v>
      </c>
      <c r="T3917">
        <v>2.67</v>
      </c>
      <c r="U3917" t="str">
        <f>IF(Append1[[#This Row],[total_intl_charge]] &lt;= MEDIAN(Append1[total_intl_charge]), "Low", "High")</f>
        <v>Low</v>
      </c>
      <c r="V3917">
        <v>0</v>
      </c>
      <c r="W3917" t="s">
        <v>23</v>
      </c>
      <c r="X3917" s="1" t="s">
        <v>23</v>
      </c>
      <c r="Y3917">
        <f>IF(Append1[[#This Row],[churn]]="yes", 1,0)</f>
        <v>0</v>
      </c>
      <c r="Z3917" t="str">
        <f>IF(Append1[[#This Row],[total_eve_charge]]&lt;=15,"Low",
IF(Append1[[#This Row],[total_eve_charge]]&lt;=19,"Medium","High"))</f>
        <v>Medium</v>
      </c>
      <c r="AA3917" s="1" t="str">
        <f>IF(Append1[[#This Row],[total_day_charge]]&gt;30,"Heavy User",
IF(Append1[[#This Row],[total_eve_charge]]&gt;20,"Evening User",
IF(Append1[[#This Row],[total_night_charge]]&gt;10,"Night User","Low User")))</f>
        <v>Heavy User</v>
      </c>
    </row>
    <row r="3918" spans="1:27" hidden="1" x14ac:dyDescent="0.3">
      <c r="A3918">
        <v>3167</v>
      </c>
      <c r="B3918" s="1" t="s">
        <v>38</v>
      </c>
      <c r="C3918">
        <v>113</v>
      </c>
      <c r="D3918" s="1" t="s">
        <v>32</v>
      </c>
      <c r="E3918" s="1">
        <v>0</v>
      </c>
      <c r="F3918" s="1" t="s">
        <v>23</v>
      </c>
      <c r="G3918">
        <v>0</v>
      </c>
      <c r="H3918" t="str">
        <f>IF(Append1[[#This Row],[number_vmail_messages]]&lt;=10, "Low",
IF(Append1[[#This Row],[number_vmail_messages]]&lt;=25, "Medium", "High"))</f>
        <v>Low</v>
      </c>
      <c r="I3918">
        <v>198.6</v>
      </c>
      <c r="J3918">
        <v>115</v>
      </c>
      <c r="K3918">
        <v>33.76</v>
      </c>
      <c r="L3918">
        <v>258</v>
      </c>
      <c r="M3918">
        <v>106</v>
      </c>
      <c r="N3918">
        <v>21.93</v>
      </c>
      <c r="O3918">
        <v>245.8</v>
      </c>
      <c r="P3918">
        <v>104</v>
      </c>
      <c r="Q3918">
        <v>11.06</v>
      </c>
      <c r="R3918">
        <v>10.199999999999999</v>
      </c>
      <c r="S3918">
        <v>6</v>
      </c>
      <c r="T3918">
        <v>2.75</v>
      </c>
      <c r="U3918" t="str">
        <f>IF(Append1[[#This Row],[total_intl_charge]] &lt;= MEDIAN(Append1[total_intl_charge]), "Low", "High")</f>
        <v>Low</v>
      </c>
      <c r="V3918">
        <v>1</v>
      </c>
      <c r="W3918" t="s">
        <v>24</v>
      </c>
      <c r="X3918" s="1" t="s">
        <v>23</v>
      </c>
      <c r="Y3918">
        <f>IF(Append1[[#This Row],[churn]]="yes", 1,0)</f>
        <v>1</v>
      </c>
      <c r="Z3918" t="str">
        <f>IF(Append1[[#This Row],[total_eve_charge]]&lt;=15,"Low",
IF(Append1[[#This Row],[total_eve_charge]]&lt;=19,"Medium","High"))</f>
        <v>High</v>
      </c>
      <c r="AA3918" s="1" t="str">
        <f>IF(Append1[[#This Row],[total_day_charge]]&gt;30,"Heavy User",
IF(Append1[[#This Row],[total_eve_charge]]&gt;20,"Evening User",
IF(Append1[[#This Row],[total_night_charge]]&gt;10,"Night User","Low User")))</f>
        <v>Heavy User</v>
      </c>
    </row>
    <row r="3919" spans="1:27" hidden="1" x14ac:dyDescent="0.3">
      <c r="A3919">
        <v>3168</v>
      </c>
      <c r="B3919" s="1" t="s">
        <v>61</v>
      </c>
      <c r="C3919">
        <v>101</v>
      </c>
      <c r="D3919" s="1" t="s">
        <v>22</v>
      </c>
      <c r="E3919" s="1">
        <v>0</v>
      </c>
      <c r="F3919" s="1" t="s">
        <v>23</v>
      </c>
      <c r="G3919">
        <v>0</v>
      </c>
      <c r="H3919" t="str">
        <f>IF(Append1[[#This Row],[number_vmail_messages]]&lt;=10, "Low",
IF(Append1[[#This Row],[number_vmail_messages]]&lt;=25, "Medium", "High"))</f>
        <v>Low</v>
      </c>
      <c r="I3919">
        <v>176.5</v>
      </c>
      <c r="J3919">
        <v>105</v>
      </c>
      <c r="K3919">
        <v>30.01</v>
      </c>
      <c r="L3919">
        <v>198.6</v>
      </c>
      <c r="M3919">
        <v>136</v>
      </c>
      <c r="N3919">
        <v>16.88</v>
      </c>
      <c r="O3919">
        <v>210.2</v>
      </c>
      <c r="P3919">
        <v>150</v>
      </c>
      <c r="Q3919">
        <v>9.4600000000000009</v>
      </c>
      <c r="R3919">
        <v>7.7</v>
      </c>
      <c r="S3919">
        <v>5</v>
      </c>
      <c r="T3919">
        <v>2.08</v>
      </c>
      <c r="U3919" t="str">
        <f>IF(Append1[[#This Row],[total_intl_charge]] &lt;= MEDIAN(Append1[total_intl_charge]), "Low", "High")</f>
        <v>Low</v>
      </c>
      <c r="V3919">
        <v>0</v>
      </c>
      <c r="W3919" t="s">
        <v>23</v>
      </c>
      <c r="X3919" s="1" t="s">
        <v>23</v>
      </c>
      <c r="Y3919">
        <f>IF(Append1[[#This Row],[churn]]="yes", 1,0)</f>
        <v>0</v>
      </c>
      <c r="Z3919" t="str">
        <f>IF(Append1[[#This Row],[total_eve_charge]]&lt;=15,"Low",
IF(Append1[[#This Row],[total_eve_charge]]&lt;=19,"Medium","High"))</f>
        <v>Medium</v>
      </c>
      <c r="AA3919" s="1" t="str">
        <f>IF(Append1[[#This Row],[total_day_charge]]&gt;30,"Heavy User",
IF(Append1[[#This Row],[total_eve_charge]]&gt;20,"Evening User",
IF(Append1[[#This Row],[total_night_charge]]&gt;10,"Night User","Low User")))</f>
        <v>Heavy User</v>
      </c>
    </row>
    <row r="3920" spans="1:27" hidden="1" x14ac:dyDescent="0.3">
      <c r="A3920">
        <v>3169</v>
      </c>
      <c r="B3920" s="1" t="s">
        <v>53</v>
      </c>
      <c r="C3920">
        <v>147</v>
      </c>
      <c r="D3920" s="1" t="s">
        <v>22</v>
      </c>
      <c r="E3920" s="1">
        <v>0</v>
      </c>
      <c r="F3920" s="1" t="s">
        <v>23</v>
      </c>
      <c r="G3920">
        <v>0</v>
      </c>
      <c r="H3920" t="str">
        <f>IF(Append1[[#This Row],[number_vmail_messages]]&lt;=10, "Low",
IF(Append1[[#This Row],[number_vmail_messages]]&lt;=25, "Medium", "High"))</f>
        <v>Low</v>
      </c>
      <c r="I3920">
        <v>188.3</v>
      </c>
      <c r="J3920">
        <v>80</v>
      </c>
      <c r="K3920">
        <v>32.01</v>
      </c>
      <c r="L3920">
        <v>214.7</v>
      </c>
      <c r="M3920">
        <v>123</v>
      </c>
      <c r="N3920">
        <v>18.25</v>
      </c>
      <c r="O3920">
        <v>218</v>
      </c>
      <c r="P3920">
        <v>89</v>
      </c>
      <c r="Q3920">
        <v>9.81</v>
      </c>
      <c r="R3920">
        <v>10.199999999999999</v>
      </c>
      <c r="S3920">
        <v>4</v>
      </c>
      <c r="T3920">
        <v>2.75</v>
      </c>
      <c r="U3920" t="str">
        <f>IF(Append1[[#This Row],[total_intl_charge]] &lt;= MEDIAN(Append1[total_intl_charge]), "Low", "High")</f>
        <v>Low</v>
      </c>
      <c r="V3920">
        <v>2</v>
      </c>
      <c r="W3920" t="s">
        <v>23</v>
      </c>
      <c r="X3920" s="1" t="s">
        <v>23</v>
      </c>
      <c r="Y3920">
        <f>IF(Append1[[#This Row],[churn]]="yes", 1,0)</f>
        <v>0</v>
      </c>
      <c r="Z3920" t="str">
        <f>IF(Append1[[#This Row],[total_eve_charge]]&lt;=15,"Low",
IF(Append1[[#This Row],[total_eve_charge]]&lt;=19,"Medium","High"))</f>
        <v>Medium</v>
      </c>
      <c r="AA3920" s="1" t="str">
        <f>IF(Append1[[#This Row],[total_day_charge]]&gt;30,"Heavy User",
IF(Append1[[#This Row],[total_eve_charge]]&gt;20,"Evening User",
IF(Append1[[#This Row],[total_night_charge]]&gt;10,"Night User","Low User")))</f>
        <v>Heavy User</v>
      </c>
    </row>
    <row r="3921" spans="1:27" hidden="1" x14ac:dyDescent="0.3">
      <c r="A3921">
        <v>3170</v>
      </c>
      <c r="B3921" s="1" t="s">
        <v>74</v>
      </c>
      <c r="C3921">
        <v>21</v>
      </c>
      <c r="D3921" s="1" t="s">
        <v>26</v>
      </c>
      <c r="E3921" s="1">
        <v>0</v>
      </c>
      <c r="F3921" s="1" t="s">
        <v>23</v>
      </c>
      <c r="G3921">
        <v>0</v>
      </c>
      <c r="H3921" t="str">
        <f>IF(Append1[[#This Row],[number_vmail_messages]]&lt;=10, "Low",
IF(Append1[[#This Row],[number_vmail_messages]]&lt;=25, "Medium", "High"))</f>
        <v>Low</v>
      </c>
      <c r="I3921">
        <v>197.6</v>
      </c>
      <c r="J3921">
        <v>105</v>
      </c>
      <c r="K3921">
        <v>33.590000000000003</v>
      </c>
      <c r="L3921">
        <v>206.4</v>
      </c>
      <c r="M3921">
        <v>88</v>
      </c>
      <c r="N3921">
        <v>17.54</v>
      </c>
      <c r="O3921">
        <v>169.6</v>
      </c>
      <c r="P3921">
        <v>143</v>
      </c>
      <c r="Q3921">
        <v>7.63</v>
      </c>
      <c r="R3921">
        <v>9.6</v>
      </c>
      <c r="S3921">
        <v>2</v>
      </c>
      <c r="T3921">
        <v>2.59</v>
      </c>
      <c r="U3921" t="str">
        <f>IF(Append1[[#This Row],[total_intl_charge]] &lt;= MEDIAN(Append1[total_intl_charge]), "Low", "High")</f>
        <v>Low</v>
      </c>
      <c r="V3921">
        <v>3</v>
      </c>
      <c r="W3921" t="s">
        <v>23</v>
      </c>
      <c r="X3921" s="1" t="s">
        <v>23</v>
      </c>
      <c r="Y3921">
        <f>IF(Append1[[#This Row],[churn]]="yes", 1,0)</f>
        <v>0</v>
      </c>
      <c r="Z3921" t="str">
        <f>IF(Append1[[#This Row],[total_eve_charge]]&lt;=15,"Low",
IF(Append1[[#This Row],[total_eve_charge]]&lt;=19,"Medium","High"))</f>
        <v>Medium</v>
      </c>
      <c r="AA3921" s="1" t="str">
        <f>IF(Append1[[#This Row],[total_day_charge]]&gt;30,"Heavy User",
IF(Append1[[#This Row],[total_eve_charge]]&gt;20,"Evening User",
IF(Append1[[#This Row],[total_night_charge]]&gt;10,"Night User","Low User")))</f>
        <v>Heavy User</v>
      </c>
    </row>
    <row r="3922" spans="1:27" hidden="1" x14ac:dyDescent="0.3">
      <c r="A3922">
        <v>3171</v>
      </c>
      <c r="B3922" s="1" t="s">
        <v>70</v>
      </c>
      <c r="C3922">
        <v>141</v>
      </c>
      <c r="D3922" s="1" t="s">
        <v>22</v>
      </c>
      <c r="E3922" s="1">
        <v>0</v>
      </c>
      <c r="F3922" s="1" t="s">
        <v>23</v>
      </c>
      <c r="G3922">
        <v>0</v>
      </c>
      <c r="H3922" t="str">
        <f>IF(Append1[[#This Row],[number_vmail_messages]]&lt;=10, "Low",
IF(Append1[[#This Row],[number_vmail_messages]]&lt;=25, "Medium", "High"))</f>
        <v>Low</v>
      </c>
      <c r="I3922">
        <v>208.5</v>
      </c>
      <c r="J3922">
        <v>129</v>
      </c>
      <c r="K3922">
        <v>35.450000000000003</v>
      </c>
      <c r="L3922">
        <v>190.3</v>
      </c>
      <c r="M3922">
        <v>86</v>
      </c>
      <c r="N3922">
        <v>16.18</v>
      </c>
      <c r="O3922">
        <v>144.69999999999999</v>
      </c>
      <c r="P3922">
        <v>93</v>
      </c>
      <c r="Q3922">
        <v>6.51</v>
      </c>
      <c r="R3922">
        <v>12</v>
      </c>
      <c r="S3922">
        <v>9</v>
      </c>
      <c r="T3922">
        <v>3.24</v>
      </c>
      <c r="U3922" t="str">
        <f>IF(Append1[[#This Row],[total_intl_charge]] &lt;= MEDIAN(Append1[total_intl_charge]), "Low", "High")</f>
        <v>High</v>
      </c>
      <c r="V3922">
        <v>1</v>
      </c>
      <c r="W3922" t="s">
        <v>23</v>
      </c>
      <c r="X3922" s="1" t="s">
        <v>23</v>
      </c>
      <c r="Y3922">
        <f>IF(Append1[[#This Row],[churn]]="yes", 1,0)</f>
        <v>0</v>
      </c>
      <c r="Z3922" t="str">
        <f>IF(Append1[[#This Row],[total_eve_charge]]&lt;=15,"Low",
IF(Append1[[#This Row],[total_eve_charge]]&lt;=19,"Medium","High"))</f>
        <v>Medium</v>
      </c>
      <c r="AA3922" s="1" t="str">
        <f>IF(Append1[[#This Row],[total_day_charge]]&gt;30,"Heavy User",
IF(Append1[[#This Row],[total_eve_charge]]&gt;20,"Evening User",
IF(Append1[[#This Row],[total_night_charge]]&gt;10,"Night User","Low User")))</f>
        <v>Heavy User</v>
      </c>
    </row>
    <row r="3923" spans="1:27" hidden="1" x14ac:dyDescent="0.3">
      <c r="A3923">
        <v>3172</v>
      </c>
      <c r="B3923" s="1" t="s">
        <v>43</v>
      </c>
      <c r="C3923">
        <v>87</v>
      </c>
      <c r="D3923" s="1" t="s">
        <v>26</v>
      </c>
      <c r="E3923" s="1">
        <v>0</v>
      </c>
      <c r="F3923" s="1" t="s">
        <v>23</v>
      </c>
      <c r="G3923">
        <v>0</v>
      </c>
      <c r="H3923" t="str">
        <f>IF(Append1[[#This Row],[number_vmail_messages]]&lt;=10, "Low",
IF(Append1[[#This Row],[number_vmail_messages]]&lt;=25, "Medium", "High"))</f>
        <v>Low</v>
      </c>
      <c r="I3923">
        <v>261</v>
      </c>
      <c r="J3923">
        <v>83</v>
      </c>
      <c r="K3923">
        <v>44.37</v>
      </c>
      <c r="L3923">
        <v>144.19999999999999</v>
      </c>
      <c r="M3923">
        <v>95</v>
      </c>
      <c r="N3923">
        <v>12.26</v>
      </c>
      <c r="O3923">
        <v>284.39999999999998</v>
      </c>
      <c r="P3923">
        <v>119</v>
      </c>
      <c r="Q3923">
        <v>12.8</v>
      </c>
      <c r="R3923">
        <v>16.3</v>
      </c>
      <c r="S3923">
        <v>1</v>
      </c>
      <c r="T3923">
        <v>4.4000000000000004</v>
      </c>
      <c r="U3923" t="str">
        <f>IF(Append1[[#This Row],[total_intl_charge]] &lt;= MEDIAN(Append1[total_intl_charge]), "Low", "High")</f>
        <v>High</v>
      </c>
      <c r="V3923">
        <v>4</v>
      </c>
      <c r="W3923" t="s">
        <v>23</v>
      </c>
      <c r="X3923" s="1" t="s">
        <v>23</v>
      </c>
      <c r="Y3923">
        <f>IF(Append1[[#This Row],[churn]]="yes", 1,0)</f>
        <v>0</v>
      </c>
      <c r="Z3923" t="str">
        <f>IF(Append1[[#This Row],[total_eve_charge]]&lt;=15,"Low",
IF(Append1[[#This Row],[total_eve_charge]]&lt;=19,"Medium","High"))</f>
        <v>Low</v>
      </c>
      <c r="AA3923" s="1" t="str">
        <f>IF(Append1[[#This Row],[total_day_charge]]&gt;30,"Heavy User",
IF(Append1[[#This Row],[total_eve_charge]]&gt;20,"Evening User",
IF(Append1[[#This Row],[total_night_charge]]&gt;10,"Night User","Low User")))</f>
        <v>Heavy User</v>
      </c>
    </row>
    <row r="3924" spans="1:27" hidden="1" x14ac:dyDescent="0.3">
      <c r="A3924">
        <v>3173</v>
      </c>
      <c r="B3924" s="1" t="s">
        <v>67</v>
      </c>
      <c r="C3924">
        <v>69</v>
      </c>
      <c r="D3924" s="1" t="s">
        <v>22</v>
      </c>
      <c r="E3924" s="1">
        <v>0</v>
      </c>
      <c r="F3924" s="1" t="s">
        <v>23</v>
      </c>
      <c r="G3924">
        <v>0</v>
      </c>
      <c r="H3924" t="str">
        <f>IF(Append1[[#This Row],[number_vmail_messages]]&lt;=10, "Low",
IF(Append1[[#This Row],[number_vmail_messages]]&lt;=25, "Medium", "High"))</f>
        <v>Low</v>
      </c>
      <c r="I3924">
        <v>209.6</v>
      </c>
      <c r="J3924">
        <v>94</v>
      </c>
      <c r="K3924">
        <v>35.630000000000003</v>
      </c>
      <c r="L3924">
        <v>193.1</v>
      </c>
      <c r="M3924">
        <v>106</v>
      </c>
      <c r="N3924">
        <v>16.41</v>
      </c>
      <c r="O3924">
        <v>239.9</v>
      </c>
      <c r="P3924">
        <v>90</v>
      </c>
      <c r="Q3924">
        <v>10.8</v>
      </c>
      <c r="R3924">
        <v>12.4</v>
      </c>
      <c r="S3924">
        <v>4</v>
      </c>
      <c r="T3924">
        <v>3.35</v>
      </c>
      <c r="U3924" t="str">
        <f>IF(Append1[[#This Row],[total_intl_charge]] &lt;= MEDIAN(Append1[total_intl_charge]), "Low", "High")</f>
        <v>High</v>
      </c>
      <c r="V3924">
        <v>0</v>
      </c>
      <c r="W3924" t="s">
        <v>23</v>
      </c>
      <c r="X3924" s="1" t="s">
        <v>23</v>
      </c>
      <c r="Y3924">
        <f>IF(Append1[[#This Row],[churn]]="yes", 1,0)</f>
        <v>0</v>
      </c>
      <c r="Z3924" t="str">
        <f>IF(Append1[[#This Row],[total_eve_charge]]&lt;=15,"Low",
IF(Append1[[#This Row],[total_eve_charge]]&lt;=19,"Medium","High"))</f>
        <v>Medium</v>
      </c>
      <c r="AA3924" s="1" t="str">
        <f>IF(Append1[[#This Row],[total_day_charge]]&gt;30,"Heavy User",
IF(Append1[[#This Row],[total_eve_charge]]&gt;20,"Evening User",
IF(Append1[[#This Row],[total_night_charge]]&gt;10,"Night User","Low User")))</f>
        <v>Heavy User</v>
      </c>
    </row>
    <row r="3925" spans="1:27" hidden="1" x14ac:dyDescent="0.3">
      <c r="A3925">
        <v>3174</v>
      </c>
      <c r="B3925" s="1" t="s">
        <v>48</v>
      </c>
      <c r="C3925">
        <v>169</v>
      </c>
      <c r="D3925" s="1" t="s">
        <v>32</v>
      </c>
      <c r="E3925" s="1">
        <v>0</v>
      </c>
      <c r="F3925" s="1" t="s">
        <v>23</v>
      </c>
      <c r="G3925">
        <v>0</v>
      </c>
      <c r="H3925" t="str">
        <f>IF(Append1[[#This Row],[number_vmail_messages]]&lt;=10, "Low",
IF(Append1[[#This Row],[number_vmail_messages]]&lt;=25, "Medium", "High"))</f>
        <v>Low</v>
      </c>
      <c r="I3925">
        <v>157.80000000000001</v>
      </c>
      <c r="J3925">
        <v>96</v>
      </c>
      <c r="K3925">
        <v>26.83</v>
      </c>
      <c r="L3925">
        <v>160</v>
      </c>
      <c r="M3925">
        <v>120</v>
      </c>
      <c r="N3925">
        <v>13.6</v>
      </c>
      <c r="O3925">
        <v>198.8</v>
      </c>
      <c r="P3925">
        <v>112</v>
      </c>
      <c r="Q3925">
        <v>8.9499999999999993</v>
      </c>
      <c r="R3925">
        <v>13.7</v>
      </c>
      <c r="S3925">
        <v>6</v>
      </c>
      <c r="T3925">
        <v>3.7</v>
      </c>
      <c r="U3925" t="str">
        <f>IF(Append1[[#This Row],[total_intl_charge]] &lt;= MEDIAN(Append1[total_intl_charge]), "Low", "High")</f>
        <v>High</v>
      </c>
      <c r="V3925">
        <v>3</v>
      </c>
      <c r="W3925" t="s">
        <v>23</v>
      </c>
      <c r="X3925" s="1" t="s">
        <v>23</v>
      </c>
      <c r="Y3925">
        <f>IF(Append1[[#This Row],[churn]]="yes", 1,0)</f>
        <v>0</v>
      </c>
      <c r="Z3925" t="str">
        <f>IF(Append1[[#This Row],[total_eve_charge]]&lt;=15,"Low",
IF(Append1[[#This Row],[total_eve_charge]]&lt;=19,"Medium","High"))</f>
        <v>Low</v>
      </c>
      <c r="AA3925" s="1" t="str">
        <f>IF(Append1[[#This Row],[total_day_charge]]&gt;30,"Heavy User",
IF(Append1[[#This Row],[total_eve_charge]]&gt;20,"Evening User",
IF(Append1[[#This Row],[total_night_charge]]&gt;10,"Night User","Low User")))</f>
        <v>Low User</v>
      </c>
    </row>
    <row r="3926" spans="1:27" hidden="1" x14ac:dyDescent="0.3">
      <c r="A3926">
        <v>3175</v>
      </c>
      <c r="B3926" s="1" t="s">
        <v>51</v>
      </c>
      <c r="C3926">
        <v>102</v>
      </c>
      <c r="D3926" s="1" t="s">
        <v>32</v>
      </c>
      <c r="E3926" s="1">
        <v>0</v>
      </c>
      <c r="F3926" s="1" t="s">
        <v>23</v>
      </c>
      <c r="G3926">
        <v>0</v>
      </c>
      <c r="H3926" t="str">
        <f>IF(Append1[[#This Row],[number_vmail_messages]]&lt;=10, "Low",
IF(Append1[[#This Row],[number_vmail_messages]]&lt;=25, "Medium", "High"))</f>
        <v>Low</v>
      </c>
      <c r="I3926">
        <v>245.4</v>
      </c>
      <c r="J3926">
        <v>82</v>
      </c>
      <c r="K3926">
        <v>41.72</v>
      </c>
      <c r="L3926">
        <v>260.3</v>
      </c>
      <c r="M3926">
        <v>124</v>
      </c>
      <c r="N3926">
        <v>22.13</v>
      </c>
      <c r="O3926">
        <v>195.1</v>
      </c>
      <c r="P3926">
        <v>82</v>
      </c>
      <c r="Q3926">
        <v>8.7799999999999994</v>
      </c>
      <c r="R3926">
        <v>10.5</v>
      </c>
      <c r="S3926">
        <v>3</v>
      </c>
      <c r="T3926">
        <v>2.84</v>
      </c>
      <c r="U3926" t="str">
        <f>IF(Append1[[#This Row],[total_intl_charge]] &lt;= MEDIAN(Append1[total_intl_charge]), "Low", "High")</f>
        <v>High</v>
      </c>
      <c r="V3926">
        <v>3</v>
      </c>
      <c r="W3926" t="s">
        <v>24</v>
      </c>
      <c r="X3926" s="1" t="s">
        <v>23</v>
      </c>
      <c r="Y3926">
        <f>IF(Append1[[#This Row],[churn]]="yes", 1,0)</f>
        <v>1</v>
      </c>
      <c r="Z3926" t="str">
        <f>IF(Append1[[#This Row],[total_eve_charge]]&lt;=15,"Low",
IF(Append1[[#This Row],[total_eve_charge]]&lt;=19,"Medium","High"))</f>
        <v>High</v>
      </c>
      <c r="AA3926" s="1" t="str">
        <f>IF(Append1[[#This Row],[total_day_charge]]&gt;30,"Heavy User",
IF(Append1[[#This Row],[total_eve_charge]]&gt;20,"Evening User",
IF(Append1[[#This Row],[total_night_charge]]&gt;10,"Night User","Low User")))</f>
        <v>Heavy User</v>
      </c>
    </row>
    <row r="3927" spans="1:27" hidden="1" x14ac:dyDescent="0.3">
      <c r="A3927">
        <v>3176</v>
      </c>
      <c r="B3927" s="1" t="s">
        <v>60</v>
      </c>
      <c r="C3927">
        <v>174</v>
      </c>
      <c r="D3927" s="1" t="s">
        <v>22</v>
      </c>
      <c r="E3927" s="1">
        <v>0</v>
      </c>
      <c r="F3927" s="1" t="s">
        <v>23</v>
      </c>
      <c r="G3927">
        <v>0</v>
      </c>
      <c r="H3927" t="str">
        <f>IF(Append1[[#This Row],[number_vmail_messages]]&lt;=10, "Low",
IF(Append1[[#This Row],[number_vmail_messages]]&lt;=25, "Medium", "High"))</f>
        <v>Low</v>
      </c>
      <c r="I3927">
        <v>72.2</v>
      </c>
      <c r="J3927">
        <v>80</v>
      </c>
      <c r="K3927">
        <v>12.27</v>
      </c>
      <c r="L3927">
        <v>173.4</v>
      </c>
      <c r="M3927">
        <v>81</v>
      </c>
      <c r="N3927">
        <v>14.74</v>
      </c>
      <c r="O3927">
        <v>130.1</v>
      </c>
      <c r="P3927">
        <v>121</v>
      </c>
      <c r="Q3927">
        <v>5.85</v>
      </c>
      <c r="R3927">
        <v>11</v>
      </c>
      <c r="S3927">
        <v>5</v>
      </c>
      <c r="T3927">
        <v>2.97</v>
      </c>
      <c r="U3927" t="str">
        <f>IF(Append1[[#This Row],[total_intl_charge]] &lt;= MEDIAN(Append1[total_intl_charge]), "Low", "High")</f>
        <v>High</v>
      </c>
      <c r="V3927">
        <v>2</v>
      </c>
      <c r="W3927" t="s">
        <v>23</v>
      </c>
      <c r="X3927" s="1" t="s">
        <v>23</v>
      </c>
      <c r="Y3927">
        <f>IF(Append1[[#This Row],[churn]]="yes", 1,0)</f>
        <v>0</v>
      </c>
      <c r="Z3927" t="str">
        <f>IF(Append1[[#This Row],[total_eve_charge]]&lt;=15,"Low",
IF(Append1[[#This Row],[total_eve_charge]]&lt;=19,"Medium","High"))</f>
        <v>Low</v>
      </c>
      <c r="AA3927" s="1" t="str">
        <f>IF(Append1[[#This Row],[total_day_charge]]&gt;30,"Heavy User",
IF(Append1[[#This Row],[total_eve_charge]]&gt;20,"Evening User",
IF(Append1[[#This Row],[total_night_charge]]&gt;10,"Night User","Low User")))</f>
        <v>Low User</v>
      </c>
    </row>
    <row r="3928" spans="1:27" x14ac:dyDescent="0.3">
      <c r="A3928">
        <v>3177</v>
      </c>
      <c r="B3928" s="1" t="s">
        <v>52</v>
      </c>
      <c r="C3928">
        <v>44</v>
      </c>
      <c r="D3928" s="1" t="s">
        <v>26</v>
      </c>
      <c r="E3928" s="1">
        <v>0</v>
      </c>
      <c r="F3928" s="1" t="s">
        <v>24</v>
      </c>
      <c r="G3928">
        <v>25</v>
      </c>
      <c r="H3928" t="str">
        <f>IF(Append1[[#This Row],[number_vmail_messages]]&lt;=10, "Low",
IF(Append1[[#This Row],[number_vmail_messages]]&lt;=25, "Medium", "High"))</f>
        <v>Medium</v>
      </c>
      <c r="I3928">
        <v>152.9</v>
      </c>
      <c r="J3928">
        <v>106</v>
      </c>
      <c r="K3928">
        <v>25.99</v>
      </c>
      <c r="L3928">
        <v>205.5</v>
      </c>
      <c r="M3928">
        <v>147</v>
      </c>
      <c r="N3928">
        <v>17.47</v>
      </c>
      <c r="O3928">
        <v>247.3</v>
      </c>
      <c r="P3928">
        <v>107</v>
      </c>
      <c r="Q3928">
        <v>11.13</v>
      </c>
      <c r="R3928">
        <v>8</v>
      </c>
      <c r="S3928">
        <v>5</v>
      </c>
      <c r="T3928">
        <v>2.16</v>
      </c>
      <c r="U3928" t="str">
        <f>IF(Append1[[#This Row],[total_intl_charge]] &lt;= MEDIAN(Append1[total_intl_charge]), "Low", "High")</f>
        <v>Low</v>
      </c>
      <c r="V3928">
        <v>1</v>
      </c>
      <c r="W3928" t="s">
        <v>23</v>
      </c>
      <c r="X3928" s="1" t="s">
        <v>23</v>
      </c>
      <c r="Y3928">
        <f>IF(Append1[[#This Row],[churn]]="yes", 1,0)</f>
        <v>0</v>
      </c>
      <c r="Z3928" t="str">
        <f>IF(Append1[[#This Row],[total_eve_charge]]&lt;=15,"Low",
IF(Append1[[#This Row],[total_eve_charge]]&lt;=19,"Medium","High"))</f>
        <v>Medium</v>
      </c>
      <c r="AA3928" s="1" t="str">
        <f>IF(Append1[[#This Row],[total_day_charge]]&gt;30,"Heavy User",
IF(Append1[[#This Row],[total_eve_charge]]&gt;20,"Evening User",
IF(Append1[[#This Row],[total_night_charge]]&gt;10,"Night User","Low User")))</f>
        <v>Night User</v>
      </c>
    </row>
    <row r="3929" spans="1:27" x14ac:dyDescent="0.3">
      <c r="A3929">
        <v>3178</v>
      </c>
      <c r="B3929" s="1" t="s">
        <v>35</v>
      </c>
      <c r="C3929">
        <v>89</v>
      </c>
      <c r="D3929" s="1" t="s">
        <v>22</v>
      </c>
      <c r="E3929" s="1">
        <v>0</v>
      </c>
      <c r="F3929" s="1" t="s">
        <v>24</v>
      </c>
      <c r="G3929">
        <v>15</v>
      </c>
      <c r="H3929" t="str">
        <f>IF(Append1[[#This Row],[number_vmail_messages]]&lt;=10, "Low",
IF(Append1[[#This Row],[number_vmail_messages]]&lt;=25, "Medium", "High"))</f>
        <v>Medium</v>
      </c>
      <c r="I3929">
        <v>274</v>
      </c>
      <c r="J3929">
        <v>83</v>
      </c>
      <c r="K3929">
        <v>46.58</v>
      </c>
      <c r="L3929">
        <v>192.2</v>
      </c>
      <c r="M3929">
        <v>97</v>
      </c>
      <c r="N3929">
        <v>16.34</v>
      </c>
      <c r="O3929">
        <v>125.9</v>
      </c>
      <c r="P3929">
        <v>141</v>
      </c>
      <c r="Q3929">
        <v>5.67</v>
      </c>
      <c r="R3929">
        <v>11.9</v>
      </c>
      <c r="S3929">
        <v>2</v>
      </c>
      <c r="T3929">
        <v>3.21</v>
      </c>
      <c r="U3929" t="str">
        <f>IF(Append1[[#This Row],[total_intl_charge]] &lt;= MEDIAN(Append1[total_intl_charge]), "Low", "High")</f>
        <v>High</v>
      </c>
      <c r="V3929">
        <v>0</v>
      </c>
      <c r="W3929" t="s">
        <v>23</v>
      </c>
      <c r="X3929" s="1" t="s">
        <v>23</v>
      </c>
      <c r="Y3929">
        <f>IF(Append1[[#This Row],[churn]]="yes", 1,0)</f>
        <v>0</v>
      </c>
      <c r="Z3929" t="str">
        <f>IF(Append1[[#This Row],[total_eve_charge]]&lt;=15,"Low",
IF(Append1[[#This Row],[total_eve_charge]]&lt;=19,"Medium","High"))</f>
        <v>Medium</v>
      </c>
      <c r="AA3929" s="1" t="str">
        <f>IF(Append1[[#This Row],[total_day_charge]]&gt;30,"Heavy User",
IF(Append1[[#This Row],[total_eve_charge]]&gt;20,"Evening User",
IF(Append1[[#This Row],[total_night_charge]]&gt;10,"Night User","Low User")))</f>
        <v>Heavy User</v>
      </c>
    </row>
    <row r="3930" spans="1:27" hidden="1" x14ac:dyDescent="0.3">
      <c r="A3930">
        <v>3179</v>
      </c>
      <c r="B3930" s="1" t="s">
        <v>31</v>
      </c>
      <c r="C3930">
        <v>143</v>
      </c>
      <c r="D3930" s="1" t="s">
        <v>22</v>
      </c>
      <c r="E3930" s="1">
        <v>0</v>
      </c>
      <c r="F3930" s="1" t="s">
        <v>23</v>
      </c>
      <c r="G3930">
        <v>0</v>
      </c>
      <c r="H3930" t="str">
        <f>IF(Append1[[#This Row],[number_vmail_messages]]&lt;=10, "Low",
IF(Append1[[#This Row],[number_vmail_messages]]&lt;=25, "Medium", "High"))</f>
        <v>Low</v>
      </c>
      <c r="I3930">
        <v>178.2</v>
      </c>
      <c r="J3930">
        <v>109</v>
      </c>
      <c r="K3930">
        <v>30.29</v>
      </c>
      <c r="L3930">
        <v>254.6</v>
      </c>
      <c r="M3930">
        <v>93</v>
      </c>
      <c r="N3930">
        <v>21.64</v>
      </c>
      <c r="O3930">
        <v>241.3</v>
      </c>
      <c r="P3930">
        <v>139</v>
      </c>
      <c r="Q3930">
        <v>10.86</v>
      </c>
      <c r="R3930">
        <v>8.5</v>
      </c>
      <c r="S3930">
        <v>7</v>
      </c>
      <c r="T3930">
        <v>2.2999999999999998</v>
      </c>
      <c r="U3930" t="str">
        <f>IF(Append1[[#This Row],[total_intl_charge]] &lt;= MEDIAN(Append1[total_intl_charge]), "Low", "High")</f>
        <v>Low</v>
      </c>
      <c r="V3930">
        <v>0</v>
      </c>
      <c r="W3930" t="s">
        <v>23</v>
      </c>
      <c r="X3930" s="1" t="s">
        <v>23</v>
      </c>
      <c r="Y3930">
        <f>IF(Append1[[#This Row],[churn]]="yes", 1,0)</f>
        <v>0</v>
      </c>
      <c r="Z3930" t="str">
        <f>IF(Append1[[#This Row],[total_eve_charge]]&lt;=15,"Low",
IF(Append1[[#This Row],[total_eve_charge]]&lt;=19,"Medium","High"))</f>
        <v>High</v>
      </c>
      <c r="AA3930" s="1" t="str">
        <f>IF(Append1[[#This Row],[total_day_charge]]&gt;30,"Heavy User",
IF(Append1[[#This Row],[total_eve_charge]]&gt;20,"Evening User",
IF(Append1[[#This Row],[total_night_charge]]&gt;10,"Night User","Low User")))</f>
        <v>Heavy User</v>
      </c>
    </row>
    <row r="3931" spans="1:27" x14ac:dyDescent="0.3">
      <c r="A3931">
        <v>3180</v>
      </c>
      <c r="B3931" s="1" t="s">
        <v>56</v>
      </c>
      <c r="C3931">
        <v>78</v>
      </c>
      <c r="D3931" s="1" t="s">
        <v>22</v>
      </c>
      <c r="E3931" s="1">
        <v>1</v>
      </c>
      <c r="F3931" s="1" t="s">
        <v>24</v>
      </c>
      <c r="G3931">
        <v>20</v>
      </c>
      <c r="H3931" t="str">
        <f>IF(Append1[[#This Row],[number_vmail_messages]]&lt;=10, "Low",
IF(Append1[[#This Row],[number_vmail_messages]]&lt;=25, "Medium", "High"))</f>
        <v>Medium</v>
      </c>
      <c r="I3931">
        <v>252.8</v>
      </c>
      <c r="J3931">
        <v>102</v>
      </c>
      <c r="K3931">
        <v>42.98</v>
      </c>
      <c r="L3931">
        <v>217.6</v>
      </c>
      <c r="M3931">
        <v>105</v>
      </c>
      <c r="N3931">
        <v>18.5</v>
      </c>
      <c r="O3931">
        <v>107.3</v>
      </c>
      <c r="P3931">
        <v>93</v>
      </c>
      <c r="Q3931">
        <v>4.83</v>
      </c>
      <c r="R3931">
        <v>11.2</v>
      </c>
      <c r="S3931">
        <v>3</v>
      </c>
      <c r="T3931">
        <v>3.02</v>
      </c>
      <c r="U3931" t="str">
        <f>IF(Append1[[#This Row],[total_intl_charge]] &lt;= MEDIAN(Append1[total_intl_charge]), "Low", "High")</f>
        <v>High</v>
      </c>
      <c r="V3931">
        <v>0</v>
      </c>
      <c r="W3931" t="s">
        <v>23</v>
      </c>
      <c r="X3931" s="1" t="s">
        <v>24</v>
      </c>
      <c r="Y3931">
        <f>IF(Append1[[#This Row],[churn]]="yes", 1,0)</f>
        <v>0</v>
      </c>
      <c r="Z3931" t="str">
        <f>IF(Append1[[#This Row],[total_eve_charge]]&lt;=15,"Low",
IF(Append1[[#This Row],[total_eve_charge]]&lt;=19,"Medium","High"))</f>
        <v>Medium</v>
      </c>
      <c r="AA3931" s="1" t="str">
        <f>IF(Append1[[#This Row],[total_day_charge]]&gt;30,"Heavy User",
IF(Append1[[#This Row],[total_eve_charge]]&gt;20,"Evening User",
IF(Append1[[#This Row],[total_night_charge]]&gt;10,"Night User","Low User")))</f>
        <v>Heavy User</v>
      </c>
    </row>
    <row r="3932" spans="1:27" hidden="1" x14ac:dyDescent="0.3">
      <c r="A3932">
        <v>3181</v>
      </c>
      <c r="B3932" s="1" t="s">
        <v>35</v>
      </c>
      <c r="C3932">
        <v>93</v>
      </c>
      <c r="D3932" s="1" t="s">
        <v>22</v>
      </c>
      <c r="E3932" s="1">
        <v>0</v>
      </c>
      <c r="F3932" s="1" t="s">
        <v>23</v>
      </c>
      <c r="G3932">
        <v>0</v>
      </c>
      <c r="H3932" t="str">
        <f>IF(Append1[[#This Row],[number_vmail_messages]]&lt;=10, "Low",
IF(Append1[[#This Row],[number_vmail_messages]]&lt;=25, "Medium", "High"))</f>
        <v>Low</v>
      </c>
      <c r="I3932">
        <v>216.2</v>
      </c>
      <c r="J3932">
        <v>100</v>
      </c>
      <c r="K3932">
        <v>36.75</v>
      </c>
      <c r="L3932">
        <v>182.8</v>
      </c>
      <c r="M3932">
        <v>136</v>
      </c>
      <c r="N3932">
        <v>15.54</v>
      </c>
      <c r="O3932">
        <v>237.9</v>
      </c>
      <c r="P3932">
        <v>66</v>
      </c>
      <c r="Q3932">
        <v>10.71</v>
      </c>
      <c r="R3932">
        <v>7.8</v>
      </c>
      <c r="S3932">
        <v>3</v>
      </c>
      <c r="T3932">
        <v>2.11</v>
      </c>
      <c r="U3932" t="str">
        <f>IF(Append1[[#This Row],[total_intl_charge]] &lt;= MEDIAN(Append1[total_intl_charge]), "Low", "High")</f>
        <v>Low</v>
      </c>
      <c r="V3932">
        <v>2</v>
      </c>
      <c r="W3932" t="s">
        <v>23</v>
      </c>
      <c r="X3932" s="1" t="s">
        <v>23</v>
      </c>
      <c r="Y3932">
        <f>IF(Append1[[#This Row],[churn]]="yes", 1,0)</f>
        <v>0</v>
      </c>
      <c r="Z3932" t="str">
        <f>IF(Append1[[#This Row],[total_eve_charge]]&lt;=15,"Low",
IF(Append1[[#This Row],[total_eve_charge]]&lt;=19,"Medium","High"))</f>
        <v>Medium</v>
      </c>
      <c r="AA3932" s="1" t="str">
        <f>IF(Append1[[#This Row],[total_day_charge]]&gt;30,"Heavy User",
IF(Append1[[#This Row],[total_eve_charge]]&gt;20,"Evening User",
IF(Append1[[#This Row],[total_night_charge]]&gt;10,"Night User","Low User")))</f>
        <v>Heavy User</v>
      </c>
    </row>
    <row r="3933" spans="1:27" hidden="1" x14ac:dyDescent="0.3">
      <c r="A3933">
        <v>3182</v>
      </c>
      <c r="B3933" s="1" t="s">
        <v>56</v>
      </c>
      <c r="C3933">
        <v>106</v>
      </c>
      <c r="D3933" s="1" t="s">
        <v>32</v>
      </c>
      <c r="E3933" s="1">
        <v>0</v>
      </c>
      <c r="F3933" s="1" t="s">
        <v>23</v>
      </c>
      <c r="G3933">
        <v>0</v>
      </c>
      <c r="H3933" t="str">
        <f>IF(Append1[[#This Row],[number_vmail_messages]]&lt;=10, "Low",
IF(Append1[[#This Row],[number_vmail_messages]]&lt;=25, "Medium", "High"))</f>
        <v>Low</v>
      </c>
      <c r="I3933">
        <v>165.1</v>
      </c>
      <c r="J3933">
        <v>120</v>
      </c>
      <c r="K3933">
        <v>28.07</v>
      </c>
      <c r="L3933">
        <v>290.2</v>
      </c>
      <c r="M3933">
        <v>79</v>
      </c>
      <c r="N3933">
        <v>24.67</v>
      </c>
      <c r="O3933">
        <v>250.3</v>
      </c>
      <c r="P3933">
        <v>140</v>
      </c>
      <c r="Q3933">
        <v>11.26</v>
      </c>
      <c r="R3933">
        <v>8.1</v>
      </c>
      <c r="S3933">
        <v>2</v>
      </c>
      <c r="T3933">
        <v>2.19</v>
      </c>
      <c r="U3933" t="str">
        <f>IF(Append1[[#This Row],[total_intl_charge]] &lt;= MEDIAN(Append1[total_intl_charge]), "Low", "High")</f>
        <v>Low</v>
      </c>
      <c r="V3933">
        <v>0</v>
      </c>
      <c r="W3933" t="s">
        <v>23</v>
      </c>
      <c r="X3933" s="1" t="s">
        <v>23</v>
      </c>
      <c r="Y3933">
        <f>IF(Append1[[#This Row],[churn]]="yes", 1,0)</f>
        <v>0</v>
      </c>
      <c r="Z3933" t="str">
        <f>IF(Append1[[#This Row],[total_eve_charge]]&lt;=15,"Low",
IF(Append1[[#This Row],[total_eve_charge]]&lt;=19,"Medium","High"))</f>
        <v>High</v>
      </c>
      <c r="AA3933" s="1" t="str">
        <f>IF(Append1[[#This Row],[total_day_charge]]&gt;30,"Heavy User",
IF(Append1[[#This Row],[total_eve_charge]]&gt;20,"Evening User",
IF(Append1[[#This Row],[total_night_charge]]&gt;10,"Night User","Low User")))</f>
        <v>Evening User</v>
      </c>
    </row>
    <row r="3934" spans="1:27" hidden="1" x14ac:dyDescent="0.3">
      <c r="A3934">
        <v>3183</v>
      </c>
      <c r="B3934" s="1" t="s">
        <v>25</v>
      </c>
      <c r="C3934">
        <v>116</v>
      </c>
      <c r="D3934" s="1" t="s">
        <v>32</v>
      </c>
      <c r="E3934" s="1">
        <v>0</v>
      </c>
      <c r="F3934" s="1" t="s">
        <v>23</v>
      </c>
      <c r="G3934">
        <v>0</v>
      </c>
      <c r="H3934" t="str">
        <f>IF(Append1[[#This Row],[number_vmail_messages]]&lt;=10, "Low",
IF(Append1[[#This Row],[number_vmail_messages]]&lt;=25, "Medium", "High"))</f>
        <v>Low</v>
      </c>
      <c r="I3934">
        <v>133.80000000000001</v>
      </c>
      <c r="J3934">
        <v>88</v>
      </c>
      <c r="K3934">
        <v>22.75</v>
      </c>
      <c r="L3934">
        <v>177.1</v>
      </c>
      <c r="M3934">
        <v>103</v>
      </c>
      <c r="N3934">
        <v>15.05</v>
      </c>
      <c r="O3934">
        <v>185.2</v>
      </c>
      <c r="P3934">
        <v>106</v>
      </c>
      <c r="Q3934">
        <v>8.33</v>
      </c>
      <c r="R3934">
        <v>12.4</v>
      </c>
      <c r="S3934">
        <v>4</v>
      </c>
      <c r="T3934">
        <v>3.35</v>
      </c>
      <c r="U3934" t="str">
        <f>IF(Append1[[#This Row],[total_intl_charge]] &lt;= MEDIAN(Append1[total_intl_charge]), "Low", "High")</f>
        <v>High</v>
      </c>
      <c r="V3934">
        <v>2</v>
      </c>
      <c r="W3934" t="s">
        <v>23</v>
      </c>
      <c r="X3934" s="1" t="s">
        <v>23</v>
      </c>
      <c r="Y3934">
        <f>IF(Append1[[#This Row],[churn]]="yes", 1,0)</f>
        <v>0</v>
      </c>
      <c r="Z3934" t="str">
        <f>IF(Append1[[#This Row],[total_eve_charge]]&lt;=15,"Low",
IF(Append1[[#This Row],[total_eve_charge]]&lt;=19,"Medium","High"))</f>
        <v>Medium</v>
      </c>
      <c r="AA3934" s="1" t="str">
        <f>IF(Append1[[#This Row],[total_day_charge]]&gt;30,"Heavy User",
IF(Append1[[#This Row],[total_eve_charge]]&gt;20,"Evening User",
IF(Append1[[#This Row],[total_night_charge]]&gt;10,"Night User","Low User")))</f>
        <v>Low User</v>
      </c>
    </row>
    <row r="3935" spans="1:27" hidden="1" x14ac:dyDescent="0.3">
      <c r="A3935">
        <v>3184</v>
      </c>
      <c r="B3935" s="1" t="s">
        <v>28</v>
      </c>
      <c r="C3935">
        <v>42</v>
      </c>
      <c r="D3935" s="1" t="s">
        <v>22</v>
      </c>
      <c r="E3935" s="1">
        <v>0</v>
      </c>
      <c r="F3935" s="1" t="s">
        <v>23</v>
      </c>
      <c r="G3935">
        <v>0</v>
      </c>
      <c r="H3935" t="str">
        <f>IF(Append1[[#This Row],[number_vmail_messages]]&lt;=10, "Low",
IF(Append1[[#This Row],[number_vmail_messages]]&lt;=25, "Medium", "High"))</f>
        <v>Low</v>
      </c>
      <c r="I3935">
        <v>217.2</v>
      </c>
      <c r="J3935">
        <v>122</v>
      </c>
      <c r="K3935">
        <v>36.92</v>
      </c>
      <c r="L3935">
        <v>303.2</v>
      </c>
      <c r="M3935">
        <v>58</v>
      </c>
      <c r="N3935">
        <v>25.77</v>
      </c>
      <c r="O3935">
        <v>147.30000000000001</v>
      </c>
      <c r="P3935">
        <v>114</v>
      </c>
      <c r="Q3935">
        <v>6.63</v>
      </c>
      <c r="R3935">
        <v>14</v>
      </c>
      <c r="S3935">
        <v>4</v>
      </c>
      <c r="T3935">
        <v>3.78</v>
      </c>
      <c r="U3935" t="str">
        <f>IF(Append1[[#This Row],[total_intl_charge]] &lt;= MEDIAN(Append1[total_intl_charge]), "Low", "High")</f>
        <v>High</v>
      </c>
      <c r="V3935">
        <v>2</v>
      </c>
      <c r="W3935" t="s">
        <v>23</v>
      </c>
      <c r="X3935" s="1" t="s">
        <v>23</v>
      </c>
      <c r="Y3935">
        <f>IF(Append1[[#This Row],[churn]]="yes", 1,0)</f>
        <v>0</v>
      </c>
      <c r="Z3935" t="str">
        <f>IF(Append1[[#This Row],[total_eve_charge]]&lt;=15,"Low",
IF(Append1[[#This Row],[total_eve_charge]]&lt;=19,"Medium","High"))</f>
        <v>High</v>
      </c>
      <c r="AA3935" s="1" t="str">
        <f>IF(Append1[[#This Row],[total_day_charge]]&gt;30,"Heavy User",
IF(Append1[[#This Row],[total_eve_charge]]&gt;20,"Evening User",
IF(Append1[[#This Row],[total_night_charge]]&gt;10,"Night User","Low User")))</f>
        <v>Heavy User</v>
      </c>
    </row>
    <row r="3936" spans="1:27" hidden="1" x14ac:dyDescent="0.3">
      <c r="A3936">
        <v>3185</v>
      </c>
      <c r="B3936" s="1" t="s">
        <v>59</v>
      </c>
      <c r="C3936">
        <v>173</v>
      </c>
      <c r="D3936" s="1" t="s">
        <v>22</v>
      </c>
      <c r="E3936" s="1">
        <v>0</v>
      </c>
      <c r="F3936" s="1" t="s">
        <v>23</v>
      </c>
      <c r="G3936">
        <v>0</v>
      </c>
      <c r="H3936" t="str">
        <f>IF(Append1[[#This Row],[number_vmail_messages]]&lt;=10, "Low",
IF(Append1[[#This Row],[number_vmail_messages]]&lt;=25, "Medium", "High"))</f>
        <v>Low</v>
      </c>
      <c r="I3936">
        <v>82.1</v>
      </c>
      <c r="J3936">
        <v>75</v>
      </c>
      <c r="K3936">
        <v>13.96</v>
      </c>
      <c r="L3936">
        <v>201.2</v>
      </c>
      <c r="M3936">
        <v>95</v>
      </c>
      <c r="N3936">
        <v>17.100000000000001</v>
      </c>
      <c r="O3936">
        <v>206.7</v>
      </c>
      <c r="P3936">
        <v>146</v>
      </c>
      <c r="Q3936">
        <v>9.3000000000000007</v>
      </c>
      <c r="R3936">
        <v>9.6</v>
      </c>
      <c r="S3936">
        <v>2</v>
      </c>
      <c r="T3936">
        <v>2.59</v>
      </c>
      <c r="U3936" t="str">
        <f>IF(Append1[[#This Row],[total_intl_charge]] &lt;= MEDIAN(Append1[total_intl_charge]), "Low", "High")</f>
        <v>Low</v>
      </c>
      <c r="V3936">
        <v>1</v>
      </c>
      <c r="W3936" t="s">
        <v>23</v>
      </c>
      <c r="X3936" s="1" t="s">
        <v>23</v>
      </c>
      <c r="Y3936">
        <f>IF(Append1[[#This Row],[churn]]="yes", 1,0)</f>
        <v>0</v>
      </c>
      <c r="Z3936" t="str">
        <f>IF(Append1[[#This Row],[total_eve_charge]]&lt;=15,"Low",
IF(Append1[[#This Row],[total_eve_charge]]&lt;=19,"Medium","High"))</f>
        <v>Medium</v>
      </c>
      <c r="AA3936" s="1" t="str">
        <f>IF(Append1[[#This Row],[total_day_charge]]&gt;30,"Heavy User",
IF(Append1[[#This Row],[total_eve_charge]]&gt;20,"Evening User",
IF(Append1[[#This Row],[total_night_charge]]&gt;10,"Night User","Low User")))</f>
        <v>Low User</v>
      </c>
    </row>
    <row r="3937" spans="1:27" hidden="1" x14ac:dyDescent="0.3">
      <c r="A3937">
        <v>3186</v>
      </c>
      <c r="B3937" s="1" t="s">
        <v>73</v>
      </c>
      <c r="C3937">
        <v>80</v>
      </c>
      <c r="D3937" s="1" t="s">
        <v>26</v>
      </c>
      <c r="E3937" s="1">
        <v>0</v>
      </c>
      <c r="F3937" s="1" t="s">
        <v>23</v>
      </c>
      <c r="G3937">
        <v>0</v>
      </c>
      <c r="H3937" t="str">
        <f>IF(Append1[[#This Row],[number_vmail_messages]]&lt;=10, "Low",
IF(Append1[[#This Row],[number_vmail_messages]]&lt;=25, "Medium", "High"))</f>
        <v>Low</v>
      </c>
      <c r="I3937">
        <v>157.1</v>
      </c>
      <c r="J3937">
        <v>77</v>
      </c>
      <c r="K3937">
        <v>26.71</v>
      </c>
      <c r="L3937">
        <v>302</v>
      </c>
      <c r="M3937">
        <v>69</v>
      </c>
      <c r="N3937">
        <v>25.67</v>
      </c>
      <c r="O3937">
        <v>317.89999999999998</v>
      </c>
      <c r="P3937">
        <v>159</v>
      </c>
      <c r="Q3937">
        <v>14.31</v>
      </c>
      <c r="R3937">
        <v>15.6</v>
      </c>
      <c r="S3937">
        <v>4</v>
      </c>
      <c r="T3937">
        <v>4.21</v>
      </c>
      <c r="U3937" t="str">
        <f>IF(Append1[[#This Row],[total_intl_charge]] &lt;= MEDIAN(Append1[total_intl_charge]), "Low", "High")</f>
        <v>High</v>
      </c>
      <c r="V3937">
        <v>0</v>
      </c>
      <c r="W3937" t="s">
        <v>23</v>
      </c>
      <c r="X3937" s="1" t="s">
        <v>23</v>
      </c>
      <c r="Y3937">
        <f>IF(Append1[[#This Row],[churn]]="yes", 1,0)</f>
        <v>0</v>
      </c>
      <c r="Z3937" t="str">
        <f>IF(Append1[[#This Row],[total_eve_charge]]&lt;=15,"Low",
IF(Append1[[#This Row],[total_eve_charge]]&lt;=19,"Medium","High"))</f>
        <v>High</v>
      </c>
      <c r="AA3937" s="1" t="str">
        <f>IF(Append1[[#This Row],[total_day_charge]]&gt;30,"Heavy User",
IF(Append1[[#This Row],[total_eve_charge]]&gt;20,"Evening User",
IF(Append1[[#This Row],[total_night_charge]]&gt;10,"Night User","Low User")))</f>
        <v>Evening User</v>
      </c>
    </row>
    <row r="3938" spans="1:27" x14ac:dyDescent="0.3">
      <c r="A3938">
        <v>3187</v>
      </c>
      <c r="B3938" s="1" t="s">
        <v>67</v>
      </c>
      <c r="C3938">
        <v>70</v>
      </c>
      <c r="D3938" s="1" t="s">
        <v>26</v>
      </c>
      <c r="E3938" s="1">
        <v>0</v>
      </c>
      <c r="F3938" s="1" t="s">
        <v>24</v>
      </c>
      <c r="G3938">
        <v>23</v>
      </c>
      <c r="H3938" t="str">
        <f>IF(Append1[[#This Row],[number_vmail_messages]]&lt;=10, "Low",
IF(Append1[[#This Row],[number_vmail_messages]]&lt;=25, "Medium", "High"))</f>
        <v>Medium</v>
      </c>
      <c r="I3938">
        <v>205.5</v>
      </c>
      <c r="J3938">
        <v>95</v>
      </c>
      <c r="K3938">
        <v>34.94</v>
      </c>
      <c r="L3938">
        <v>224.3</v>
      </c>
      <c r="M3938">
        <v>80</v>
      </c>
      <c r="N3938">
        <v>19.07</v>
      </c>
      <c r="O3938">
        <v>196.1</v>
      </c>
      <c r="P3938">
        <v>76</v>
      </c>
      <c r="Q3938">
        <v>8.82</v>
      </c>
      <c r="R3938">
        <v>9.6999999999999993</v>
      </c>
      <c r="S3938">
        <v>4</v>
      </c>
      <c r="T3938">
        <v>2.62</v>
      </c>
      <c r="U3938" t="str">
        <f>IF(Append1[[#This Row],[total_intl_charge]] &lt;= MEDIAN(Append1[total_intl_charge]), "Low", "High")</f>
        <v>Low</v>
      </c>
      <c r="V3938">
        <v>1</v>
      </c>
      <c r="W3938" t="s">
        <v>23</v>
      </c>
      <c r="X3938" s="1" t="s">
        <v>23</v>
      </c>
      <c r="Y3938">
        <f>IF(Append1[[#This Row],[churn]]="yes", 1,0)</f>
        <v>0</v>
      </c>
      <c r="Z3938" t="str">
        <f>IF(Append1[[#This Row],[total_eve_charge]]&lt;=15,"Low",
IF(Append1[[#This Row],[total_eve_charge]]&lt;=19,"Medium","High"))</f>
        <v>High</v>
      </c>
      <c r="AA3938" s="1" t="str">
        <f>IF(Append1[[#This Row],[total_day_charge]]&gt;30,"Heavy User",
IF(Append1[[#This Row],[total_eve_charge]]&gt;20,"Evening User",
IF(Append1[[#This Row],[total_night_charge]]&gt;10,"Night User","Low User")))</f>
        <v>Heavy User</v>
      </c>
    </row>
    <row r="3939" spans="1:27" hidden="1" x14ac:dyDescent="0.3">
      <c r="A3939">
        <v>3188</v>
      </c>
      <c r="B3939" s="1" t="s">
        <v>44</v>
      </c>
      <c r="C3939">
        <v>112</v>
      </c>
      <c r="D3939" s="1" t="s">
        <v>26</v>
      </c>
      <c r="E3939" s="1">
        <v>0</v>
      </c>
      <c r="F3939" s="1" t="s">
        <v>23</v>
      </c>
      <c r="G3939">
        <v>0</v>
      </c>
      <c r="H3939" t="str">
        <f>IF(Append1[[#This Row],[number_vmail_messages]]&lt;=10, "Low",
IF(Append1[[#This Row],[number_vmail_messages]]&lt;=25, "Medium", "High"))</f>
        <v>Low</v>
      </c>
      <c r="I3939">
        <v>172.1</v>
      </c>
      <c r="J3939">
        <v>73</v>
      </c>
      <c r="K3939">
        <v>29.26</v>
      </c>
      <c r="L3939">
        <v>228</v>
      </c>
      <c r="M3939">
        <v>136</v>
      </c>
      <c r="N3939">
        <v>19.38</v>
      </c>
      <c r="O3939">
        <v>269.39999999999998</v>
      </c>
      <c r="P3939">
        <v>96</v>
      </c>
      <c r="Q3939">
        <v>12.12</v>
      </c>
      <c r="R3939">
        <v>14.1</v>
      </c>
      <c r="S3939">
        <v>3</v>
      </c>
      <c r="T3939">
        <v>3.81</v>
      </c>
      <c r="U3939" t="str">
        <f>IF(Append1[[#This Row],[total_intl_charge]] &lt;= MEDIAN(Append1[total_intl_charge]), "Low", "High")</f>
        <v>High</v>
      </c>
      <c r="V3939">
        <v>2</v>
      </c>
      <c r="W3939" t="s">
        <v>23</v>
      </c>
      <c r="X3939" s="1" t="s">
        <v>23</v>
      </c>
      <c r="Y3939">
        <f>IF(Append1[[#This Row],[churn]]="yes", 1,0)</f>
        <v>0</v>
      </c>
      <c r="Z3939" t="str">
        <f>IF(Append1[[#This Row],[total_eve_charge]]&lt;=15,"Low",
IF(Append1[[#This Row],[total_eve_charge]]&lt;=19,"Medium","High"))</f>
        <v>High</v>
      </c>
      <c r="AA3939" s="1" t="str">
        <f>IF(Append1[[#This Row],[total_day_charge]]&gt;30,"Heavy User",
IF(Append1[[#This Row],[total_eve_charge]]&gt;20,"Evening User",
IF(Append1[[#This Row],[total_night_charge]]&gt;10,"Night User","Low User")))</f>
        <v>Night User</v>
      </c>
    </row>
    <row r="3940" spans="1:27" hidden="1" x14ac:dyDescent="0.3">
      <c r="A3940">
        <v>3189</v>
      </c>
      <c r="B3940" s="1" t="s">
        <v>37</v>
      </c>
      <c r="C3940">
        <v>186</v>
      </c>
      <c r="D3940" s="1" t="s">
        <v>32</v>
      </c>
      <c r="E3940" s="1">
        <v>0</v>
      </c>
      <c r="F3940" s="1" t="s">
        <v>23</v>
      </c>
      <c r="G3940">
        <v>0</v>
      </c>
      <c r="H3940" t="str">
        <f>IF(Append1[[#This Row],[number_vmail_messages]]&lt;=10, "Low",
IF(Append1[[#This Row],[number_vmail_messages]]&lt;=25, "Medium", "High"))</f>
        <v>Low</v>
      </c>
      <c r="I3940">
        <v>206.8</v>
      </c>
      <c r="J3940">
        <v>104</v>
      </c>
      <c r="K3940">
        <v>35.159999999999997</v>
      </c>
      <c r="L3940">
        <v>286</v>
      </c>
      <c r="M3940">
        <v>115</v>
      </c>
      <c r="N3940">
        <v>24.31</v>
      </c>
      <c r="O3940">
        <v>153.9</v>
      </c>
      <c r="P3940">
        <v>112</v>
      </c>
      <c r="Q3940">
        <v>6.93</v>
      </c>
      <c r="R3940">
        <v>12.4</v>
      </c>
      <c r="S3940">
        <v>6</v>
      </c>
      <c r="T3940">
        <v>3.35</v>
      </c>
      <c r="U3940" t="str">
        <f>IF(Append1[[#This Row],[total_intl_charge]] &lt;= MEDIAN(Append1[total_intl_charge]), "Low", "High")</f>
        <v>High</v>
      </c>
      <c r="V3940">
        <v>0</v>
      </c>
      <c r="W3940" t="s">
        <v>23</v>
      </c>
      <c r="X3940" s="1" t="s">
        <v>23</v>
      </c>
      <c r="Y3940">
        <f>IF(Append1[[#This Row],[churn]]="yes", 1,0)</f>
        <v>0</v>
      </c>
      <c r="Z3940" t="str">
        <f>IF(Append1[[#This Row],[total_eve_charge]]&lt;=15,"Low",
IF(Append1[[#This Row],[total_eve_charge]]&lt;=19,"Medium","High"))</f>
        <v>High</v>
      </c>
      <c r="AA3940" s="1" t="str">
        <f>IF(Append1[[#This Row],[total_day_charge]]&gt;30,"Heavy User",
IF(Append1[[#This Row],[total_eve_charge]]&gt;20,"Evening User",
IF(Append1[[#This Row],[total_night_charge]]&gt;10,"Night User","Low User")))</f>
        <v>Heavy User</v>
      </c>
    </row>
    <row r="3941" spans="1:27" hidden="1" x14ac:dyDescent="0.3">
      <c r="A3941">
        <v>3190</v>
      </c>
      <c r="B3941" s="1" t="s">
        <v>43</v>
      </c>
      <c r="C3941">
        <v>99</v>
      </c>
      <c r="D3941" s="1" t="s">
        <v>32</v>
      </c>
      <c r="E3941" s="1">
        <v>0</v>
      </c>
      <c r="F3941" s="1" t="s">
        <v>23</v>
      </c>
      <c r="G3941">
        <v>0</v>
      </c>
      <c r="H3941" t="str">
        <f>IF(Append1[[#This Row],[number_vmail_messages]]&lt;=10, "Low",
IF(Append1[[#This Row],[number_vmail_messages]]&lt;=25, "Medium", "High"))</f>
        <v>Low</v>
      </c>
      <c r="I3941">
        <v>193.3</v>
      </c>
      <c r="J3941">
        <v>51</v>
      </c>
      <c r="K3941">
        <v>32.86</v>
      </c>
      <c r="L3941">
        <v>240.1</v>
      </c>
      <c r="M3941">
        <v>117</v>
      </c>
      <c r="N3941">
        <v>20.41</v>
      </c>
      <c r="O3941">
        <v>145.69999999999999</v>
      </c>
      <c r="P3941">
        <v>92</v>
      </c>
      <c r="Q3941">
        <v>6.56</v>
      </c>
      <c r="R3941">
        <v>12.2</v>
      </c>
      <c r="S3941">
        <v>4</v>
      </c>
      <c r="T3941">
        <v>3.29</v>
      </c>
      <c r="U3941" t="str">
        <f>IF(Append1[[#This Row],[total_intl_charge]] &lt;= MEDIAN(Append1[total_intl_charge]), "Low", "High")</f>
        <v>High</v>
      </c>
      <c r="V3941">
        <v>1</v>
      </c>
      <c r="W3941" t="s">
        <v>23</v>
      </c>
      <c r="X3941" s="1" t="s">
        <v>23</v>
      </c>
      <c r="Y3941">
        <f>IF(Append1[[#This Row],[churn]]="yes", 1,0)</f>
        <v>0</v>
      </c>
      <c r="Z3941" t="str">
        <f>IF(Append1[[#This Row],[total_eve_charge]]&lt;=15,"Low",
IF(Append1[[#This Row],[total_eve_charge]]&lt;=19,"Medium","High"))</f>
        <v>High</v>
      </c>
      <c r="AA3941" s="1" t="str">
        <f>IF(Append1[[#This Row],[total_day_charge]]&gt;30,"Heavy User",
IF(Append1[[#This Row],[total_eve_charge]]&gt;20,"Evening User",
IF(Append1[[#This Row],[total_night_charge]]&gt;10,"Night User","Low User")))</f>
        <v>Heavy User</v>
      </c>
    </row>
    <row r="3942" spans="1:27" hidden="1" x14ac:dyDescent="0.3">
      <c r="A3942">
        <v>3191</v>
      </c>
      <c r="B3942" s="1" t="s">
        <v>25</v>
      </c>
      <c r="C3942">
        <v>56</v>
      </c>
      <c r="D3942" s="1" t="s">
        <v>22</v>
      </c>
      <c r="E3942" s="1">
        <v>0</v>
      </c>
      <c r="F3942" s="1" t="s">
        <v>23</v>
      </c>
      <c r="G3942">
        <v>0</v>
      </c>
      <c r="H3942" t="str">
        <f>IF(Append1[[#This Row],[number_vmail_messages]]&lt;=10, "Low",
IF(Append1[[#This Row],[number_vmail_messages]]&lt;=25, "Medium", "High"))</f>
        <v>Low</v>
      </c>
      <c r="I3942">
        <v>225.9</v>
      </c>
      <c r="J3942">
        <v>52</v>
      </c>
      <c r="K3942">
        <v>38.4</v>
      </c>
      <c r="L3942">
        <v>242</v>
      </c>
      <c r="M3942">
        <v>69</v>
      </c>
      <c r="N3942">
        <v>20.57</v>
      </c>
      <c r="O3942">
        <v>144.5</v>
      </c>
      <c r="P3942">
        <v>68</v>
      </c>
      <c r="Q3942">
        <v>6.5</v>
      </c>
      <c r="R3942">
        <v>11.7</v>
      </c>
      <c r="S3942">
        <v>3</v>
      </c>
      <c r="T3942">
        <v>3.16</v>
      </c>
      <c r="U3942" t="str">
        <f>IF(Append1[[#This Row],[total_intl_charge]] &lt;= MEDIAN(Append1[total_intl_charge]), "Low", "High")</f>
        <v>High</v>
      </c>
      <c r="V3942">
        <v>0</v>
      </c>
      <c r="W3942" t="s">
        <v>23</v>
      </c>
      <c r="X3942" s="1" t="s">
        <v>23</v>
      </c>
      <c r="Y3942">
        <f>IF(Append1[[#This Row],[churn]]="yes", 1,0)</f>
        <v>0</v>
      </c>
      <c r="Z3942" t="str">
        <f>IF(Append1[[#This Row],[total_eve_charge]]&lt;=15,"Low",
IF(Append1[[#This Row],[total_eve_charge]]&lt;=19,"Medium","High"))</f>
        <v>High</v>
      </c>
      <c r="AA3942" s="1" t="str">
        <f>IF(Append1[[#This Row],[total_day_charge]]&gt;30,"Heavy User",
IF(Append1[[#This Row],[total_eve_charge]]&gt;20,"Evening User",
IF(Append1[[#This Row],[total_night_charge]]&gt;10,"Night User","Low User")))</f>
        <v>Heavy User</v>
      </c>
    </row>
    <row r="3943" spans="1:27" x14ac:dyDescent="0.3">
      <c r="A3943">
        <v>3192</v>
      </c>
      <c r="B3943" s="1" t="s">
        <v>39</v>
      </c>
      <c r="C3943">
        <v>135</v>
      </c>
      <c r="D3943" s="1" t="s">
        <v>32</v>
      </c>
      <c r="E3943" s="1">
        <v>0</v>
      </c>
      <c r="F3943" s="1" t="s">
        <v>24</v>
      </c>
      <c r="G3943">
        <v>38</v>
      </c>
      <c r="H3943" t="str">
        <f>IF(Append1[[#This Row],[number_vmail_messages]]&lt;=10, "Low",
IF(Append1[[#This Row],[number_vmail_messages]]&lt;=25, "Medium", "High"))</f>
        <v>High</v>
      </c>
      <c r="I3943">
        <v>202.6</v>
      </c>
      <c r="J3943">
        <v>92</v>
      </c>
      <c r="K3943">
        <v>34.44</v>
      </c>
      <c r="L3943">
        <v>169.6</v>
      </c>
      <c r="M3943">
        <v>93</v>
      </c>
      <c r="N3943">
        <v>14.42</v>
      </c>
      <c r="O3943">
        <v>185.8</v>
      </c>
      <c r="P3943">
        <v>108</v>
      </c>
      <c r="Q3943">
        <v>8.36</v>
      </c>
      <c r="R3943">
        <v>11.9</v>
      </c>
      <c r="S3943">
        <v>6</v>
      </c>
      <c r="T3943">
        <v>3.21</v>
      </c>
      <c r="U3943" t="str">
        <f>IF(Append1[[#This Row],[total_intl_charge]] &lt;= MEDIAN(Append1[total_intl_charge]), "Low", "High")</f>
        <v>High</v>
      </c>
      <c r="V3943">
        <v>4</v>
      </c>
      <c r="W3943" t="s">
        <v>23</v>
      </c>
      <c r="X3943" s="1" t="s">
        <v>23</v>
      </c>
      <c r="Y3943">
        <f>IF(Append1[[#This Row],[churn]]="yes", 1,0)</f>
        <v>0</v>
      </c>
      <c r="Z3943" t="str">
        <f>IF(Append1[[#This Row],[total_eve_charge]]&lt;=15,"Low",
IF(Append1[[#This Row],[total_eve_charge]]&lt;=19,"Medium","High"))</f>
        <v>Low</v>
      </c>
      <c r="AA3943" s="1" t="str">
        <f>IF(Append1[[#This Row],[total_day_charge]]&gt;30,"Heavy User",
IF(Append1[[#This Row],[total_eve_charge]]&gt;20,"Evening User",
IF(Append1[[#This Row],[total_night_charge]]&gt;10,"Night User","Low User")))</f>
        <v>Heavy User</v>
      </c>
    </row>
    <row r="3944" spans="1:27" hidden="1" x14ac:dyDescent="0.3">
      <c r="A3944">
        <v>3193</v>
      </c>
      <c r="B3944" s="1" t="s">
        <v>34</v>
      </c>
      <c r="C3944">
        <v>83</v>
      </c>
      <c r="D3944" s="1" t="s">
        <v>32</v>
      </c>
      <c r="E3944" s="1">
        <v>0</v>
      </c>
      <c r="F3944" s="1" t="s">
        <v>23</v>
      </c>
      <c r="G3944">
        <v>0</v>
      </c>
      <c r="H3944" t="str">
        <f>IF(Append1[[#This Row],[number_vmail_messages]]&lt;=10, "Low",
IF(Append1[[#This Row],[number_vmail_messages]]&lt;=25, "Medium", "High"))</f>
        <v>Low</v>
      </c>
      <c r="I3944">
        <v>48.4</v>
      </c>
      <c r="J3944">
        <v>105</v>
      </c>
      <c r="K3944">
        <v>8.23</v>
      </c>
      <c r="L3944">
        <v>139.69999999999999</v>
      </c>
      <c r="M3944">
        <v>86</v>
      </c>
      <c r="N3944">
        <v>11.87</v>
      </c>
      <c r="O3944">
        <v>154.1</v>
      </c>
      <c r="P3944">
        <v>80</v>
      </c>
      <c r="Q3944">
        <v>6.93</v>
      </c>
      <c r="R3944">
        <v>11.5</v>
      </c>
      <c r="S3944">
        <v>4</v>
      </c>
      <c r="T3944">
        <v>3.11</v>
      </c>
      <c r="U3944" t="str">
        <f>IF(Append1[[#This Row],[total_intl_charge]] &lt;= MEDIAN(Append1[total_intl_charge]), "Low", "High")</f>
        <v>High</v>
      </c>
      <c r="V3944">
        <v>2</v>
      </c>
      <c r="W3944" t="s">
        <v>23</v>
      </c>
      <c r="X3944" s="1" t="s">
        <v>23</v>
      </c>
      <c r="Y3944">
        <f>IF(Append1[[#This Row],[churn]]="yes", 1,0)</f>
        <v>0</v>
      </c>
      <c r="Z3944" t="str">
        <f>IF(Append1[[#This Row],[total_eve_charge]]&lt;=15,"Low",
IF(Append1[[#This Row],[total_eve_charge]]&lt;=19,"Medium","High"))</f>
        <v>Low</v>
      </c>
      <c r="AA3944" s="1" t="str">
        <f>IF(Append1[[#This Row],[total_day_charge]]&gt;30,"Heavy User",
IF(Append1[[#This Row],[total_eve_charge]]&gt;20,"Evening User",
IF(Append1[[#This Row],[total_night_charge]]&gt;10,"Night User","Low User")))</f>
        <v>Low User</v>
      </c>
    </row>
    <row r="3945" spans="1:27" hidden="1" x14ac:dyDescent="0.3">
      <c r="A3945">
        <v>3194</v>
      </c>
      <c r="B3945" s="1" t="s">
        <v>49</v>
      </c>
      <c r="C3945">
        <v>48</v>
      </c>
      <c r="D3945" s="1" t="s">
        <v>26</v>
      </c>
      <c r="E3945" s="1">
        <v>0</v>
      </c>
      <c r="F3945" s="1" t="s">
        <v>23</v>
      </c>
      <c r="G3945">
        <v>0</v>
      </c>
      <c r="H3945" t="str">
        <f>IF(Append1[[#This Row],[number_vmail_messages]]&lt;=10, "Low",
IF(Append1[[#This Row],[number_vmail_messages]]&lt;=25, "Medium", "High"))</f>
        <v>Low</v>
      </c>
      <c r="I3945">
        <v>168.6</v>
      </c>
      <c r="J3945">
        <v>93</v>
      </c>
      <c r="K3945">
        <v>28.66</v>
      </c>
      <c r="L3945">
        <v>246</v>
      </c>
      <c r="M3945">
        <v>61</v>
      </c>
      <c r="N3945">
        <v>20.91</v>
      </c>
      <c r="O3945">
        <v>269.89999999999998</v>
      </c>
      <c r="P3945">
        <v>102</v>
      </c>
      <c r="Q3945">
        <v>12.15</v>
      </c>
      <c r="R3945">
        <v>11.4</v>
      </c>
      <c r="S3945">
        <v>7</v>
      </c>
      <c r="T3945">
        <v>3.08</v>
      </c>
      <c r="U3945" t="str">
        <f>IF(Append1[[#This Row],[total_intl_charge]] &lt;= MEDIAN(Append1[total_intl_charge]), "Low", "High")</f>
        <v>High</v>
      </c>
      <c r="V3945">
        <v>1</v>
      </c>
      <c r="W3945" t="s">
        <v>23</v>
      </c>
      <c r="X3945" s="1" t="s">
        <v>23</v>
      </c>
      <c r="Y3945">
        <f>IF(Append1[[#This Row],[churn]]="yes", 1,0)</f>
        <v>0</v>
      </c>
      <c r="Z3945" t="str">
        <f>IF(Append1[[#This Row],[total_eve_charge]]&lt;=15,"Low",
IF(Append1[[#This Row],[total_eve_charge]]&lt;=19,"Medium","High"))</f>
        <v>High</v>
      </c>
      <c r="AA3945" s="1" t="str">
        <f>IF(Append1[[#This Row],[total_day_charge]]&gt;30,"Heavy User",
IF(Append1[[#This Row],[total_eve_charge]]&gt;20,"Evening User",
IF(Append1[[#This Row],[total_night_charge]]&gt;10,"Night User","Low User")))</f>
        <v>Evening User</v>
      </c>
    </row>
    <row r="3946" spans="1:27" x14ac:dyDescent="0.3">
      <c r="A3946">
        <v>3195</v>
      </c>
      <c r="B3946" s="1" t="s">
        <v>41</v>
      </c>
      <c r="C3946">
        <v>112</v>
      </c>
      <c r="D3946" s="1" t="s">
        <v>22</v>
      </c>
      <c r="E3946" s="1">
        <v>0</v>
      </c>
      <c r="F3946" s="1" t="s">
        <v>24</v>
      </c>
      <c r="G3946">
        <v>31</v>
      </c>
      <c r="H3946" t="str">
        <f>IF(Append1[[#This Row],[number_vmail_messages]]&lt;=10, "Low",
IF(Append1[[#This Row],[number_vmail_messages]]&lt;=25, "Medium", "High"))</f>
        <v>High</v>
      </c>
      <c r="I3946">
        <v>142.9</v>
      </c>
      <c r="J3946">
        <v>92</v>
      </c>
      <c r="K3946">
        <v>24.29</v>
      </c>
      <c r="L3946">
        <v>233.8</v>
      </c>
      <c r="M3946">
        <v>107</v>
      </c>
      <c r="N3946">
        <v>19.87</v>
      </c>
      <c r="O3946">
        <v>329.2</v>
      </c>
      <c r="P3946">
        <v>142</v>
      </c>
      <c r="Q3946">
        <v>14.81</v>
      </c>
      <c r="R3946">
        <v>10.4</v>
      </c>
      <c r="S3946">
        <v>6</v>
      </c>
      <c r="T3946">
        <v>2.81</v>
      </c>
      <c r="U3946" t="str">
        <f>IF(Append1[[#This Row],[total_intl_charge]] &lt;= MEDIAN(Append1[total_intl_charge]), "Low", "High")</f>
        <v>High</v>
      </c>
      <c r="V3946">
        <v>0</v>
      </c>
      <c r="W3946" t="s">
        <v>23</v>
      </c>
      <c r="X3946" s="1" t="s">
        <v>23</v>
      </c>
      <c r="Y3946">
        <f>IF(Append1[[#This Row],[churn]]="yes", 1,0)</f>
        <v>0</v>
      </c>
      <c r="Z3946" t="str">
        <f>IF(Append1[[#This Row],[total_eve_charge]]&lt;=15,"Low",
IF(Append1[[#This Row],[total_eve_charge]]&lt;=19,"Medium","High"))</f>
        <v>High</v>
      </c>
      <c r="AA3946" s="1" t="str">
        <f>IF(Append1[[#This Row],[total_day_charge]]&gt;30,"Heavy User",
IF(Append1[[#This Row],[total_eve_charge]]&gt;20,"Evening User",
IF(Append1[[#This Row],[total_night_charge]]&gt;10,"Night User","Low User")))</f>
        <v>Night User</v>
      </c>
    </row>
    <row r="3947" spans="1:27" hidden="1" x14ac:dyDescent="0.3">
      <c r="A3947">
        <v>3196</v>
      </c>
      <c r="B3947" s="1" t="s">
        <v>41</v>
      </c>
      <c r="C3947">
        <v>112</v>
      </c>
      <c r="D3947" s="1" t="s">
        <v>26</v>
      </c>
      <c r="E3947" s="1">
        <v>0</v>
      </c>
      <c r="F3947" s="1" t="s">
        <v>23</v>
      </c>
      <c r="G3947">
        <v>0</v>
      </c>
      <c r="H3947" t="str">
        <f>IF(Append1[[#This Row],[number_vmail_messages]]&lt;=10, "Low",
IF(Append1[[#This Row],[number_vmail_messages]]&lt;=25, "Medium", "High"))</f>
        <v>Low</v>
      </c>
      <c r="I3947">
        <v>85.2</v>
      </c>
      <c r="J3947">
        <v>102</v>
      </c>
      <c r="K3947">
        <v>14.48</v>
      </c>
      <c r="L3947">
        <v>153.19999999999999</v>
      </c>
      <c r="M3947">
        <v>118</v>
      </c>
      <c r="N3947">
        <v>13.02</v>
      </c>
      <c r="O3947">
        <v>142.6</v>
      </c>
      <c r="P3947">
        <v>107</v>
      </c>
      <c r="Q3947">
        <v>6.42</v>
      </c>
      <c r="R3947">
        <v>8.1999999999999993</v>
      </c>
      <c r="S3947">
        <v>4</v>
      </c>
      <c r="T3947">
        <v>2.21</v>
      </c>
      <c r="U3947" t="str">
        <f>IF(Append1[[#This Row],[total_intl_charge]] &lt;= MEDIAN(Append1[total_intl_charge]), "Low", "High")</f>
        <v>Low</v>
      </c>
      <c r="V3947">
        <v>1</v>
      </c>
      <c r="W3947" t="s">
        <v>23</v>
      </c>
      <c r="X3947" s="1" t="s">
        <v>23</v>
      </c>
      <c r="Y3947">
        <f>IF(Append1[[#This Row],[churn]]="yes", 1,0)</f>
        <v>0</v>
      </c>
      <c r="Z3947" t="str">
        <f>IF(Append1[[#This Row],[total_eve_charge]]&lt;=15,"Low",
IF(Append1[[#This Row],[total_eve_charge]]&lt;=19,"Medium","High"))</f>
        <v>Low</v>
      </c>
      <c r="AA3947" s="1" t="str">
        <f>IF(Append1[[#This Row],[total_day_charge]]&gt;30,"Heavy User",
IF(Append1[[#This Row],[total_eve_charge]]&gt;20,"Evening User",
IF(Append1[[#This Row],[total_night_charge]]&gt;10,"Night User","Low User")))</f>
        <v>Low User</v>
      </c>
    </row>
    <row r="3948" spans="1:27" hidden="1" x14ac:dyDescent="0.3">
      <c r="A3948">
        <v>3197</v>
      </c>
      <c r="B3948" s="1" t="s">
        <v>38</v>
      </c>
      <c r="C3948">
        <v>141</v>
      </c>
      <c r="D3948" s="1" t="s">
        <v>32</v>
      </c>
      <c r="E3948" s="1">
        <v>0</v>
      </c>
      <c r="F3948" s="1" t="s">
        <v>23</v>
      </c>
      <c r="G3948">
        <v>0</v>
      </c>
      <c r="H3948" t="str">
        <f>IF(Append1[[#This Row],[number_vmail_messages]]&lt;=10, "Low",
IF(Append1[[#This Row],[number_vmail_messages]]&lt;=25, "Medium", "High"))</f>
        <v>Low</v>
      </c>
      <c r="I3948">
        <v>77.8</v>
      </c>
      <c r="J3948">
        <v>123</v>
      </c>
      <c r="K3948">
        <v>13.23</v>
      </c>
      <c r="L3948">
        <v>144.4</v>
      </c>
      <c r="M3948">
        <v>119</v>
      </c>
      <c r="N3948">
        <v>12.27</v>
      </c>
      <c r="O3948">
        <v>75.3</v>
      </c>
      <c r="P3948">
        <v>65</v>
      </c>
      <c r="Q3948">
        <v>3.39</v>
      </c>
      <c r="R3948">
        <v>5.7</v>
      </c>
      <c r="S3948">
        <v>7</v>
      </c>
      <c r="T3948">
        <v>1.54</v>
      </c>
      <c r="U3948" t="str">
        <f>IF(Append1[[#This Row],[total_intl_charge]] &lt;= MEDIAN(Append1[total_intl_charge]), "Low", "High")</f>
        <v>Low</v>
      </c>
      <c r="V3948">
        <v>1</v>
      </c>
      <c r="W3948" t="s">
        <v>23</v>
      </c>
      <c r="X3948" s="1" t="s">
        <v>23</v>
      </c>
      <c r="Y3948">
        <f>IF(Append1[[#This Row],[churn]]="yes", 1,0)</f>
        <v>0</v>
      </c>
      <c r="Z3948" t="str">
        <f>IF(Append1[[#This Row],[total_eve_charge]]&lt;=15,"Low",
IF(Append1[[#This Row],[total_eve_charge]]&lt;=19,"Medium","High"))</f>
        <v>Low</v>
      </c>
      <c r="AA3948" s="1" t="str">
        <f>IF(Append1[[#This Row],[total_day_charge]]&gt;30,"Heavy User",
IF(Append1[[#This Row],[total_eve_charge]]&gt;20,"Evening User",
IF(Append1[[#This Row],[total_night_charge]]&gt;10,"Night User","Low User")))</f>
        <v>Low User</v>
      </c>
    </row>
    <row r="3949" spans="1:27" x14ac:dyDescent="0.3">
      <c r="A3949">
        <v>3198</v>
      </c>
      <c r="B3949" s="1" t="s">
        <v>46</v>
      </c>
      <c r="C3949">
        <v>73</v>
      </c>
      <c r="D3949" s="1" t="s">
        <v>32</v>
      </c>
      <c r="E3949" s="1">
        <v>0</v>
      </c>
      <c r="F3949" s="1" t="s">
        <v>24</v>
      </c>
      <c r="G3949">
        <v>19</v>
      </c>
      <c r="H3949" t="str">
        <f>IF(Append1[[#This Row],[number_vmail_messages]]&lt;=10, "Low",
IF(Append1[[#This Row],[number_vmail_messages]]&lt;=25, "Medium", "High"))</f>
        <v>Medium</v>
      </c>
      <c r="I3949">
        <v>179.4</v>
      </c>
      <c r="J3949">
        <v>108</v>
      </c>
      <c r="K3949">
        <v>30.5</v>
      </c>
      <c r="L3949">
        <v>93.6</v>
      </c>
      <c r="M3949">
        <v>90</v>
      </c>
      <c r="N3949">
        <v>7.96</v>
      </c>
      <c r="O3949">
        <v>234.6</v>
      </c>
      <c r="P3949">
        <v>99</v>
      </c>
      <c r="Q3949">
        <v>10.56</v>
      </c>
      <c r="R3949">
        <v>14.9</v>
      </c>
      <c r="S3949">
        <v>4</v>
      </c>
      <c r="T3949">
        <v>4.0199999999999996</v>
      </c>
      <c r="U3949" t="str">
        <f>IF(Append1[[#This Row],[total_intl_charge]] &lt;= MEDIAN(Append1[total_intl_charge]), "Low", "High")</f>
        <v>High</v>
      </c>
      <c r="V3949">
        <v>2</v>
      </c>
      <c r="W3949" t="s">
        <v>23</v>
      </c>
      <c r="X3949" s="1" t="s">
        <v>23</v>
      </c>
      <c r="Y3949">
        <f>IF(Append1[[#This Row],[churn]]="yes", 1,0)</f>
        <v>0</v>
      </c>
      <c r="Z3949" t="str">
        <f>IF(Append1[[#This Row],[total_eve_charge]]&lt;=15,"Low",
IF(Append1[[#This Row],[total_eve_charge]]&lt;=19,"Medium","High"))</f>
        <v>Low</v>
      </c>
      <c r="AA3949" s="1" t="str">
        <f>IF(Append1[[#This Row],[total_day_charge]]&gt;30,"Heavy User",
IF(Append1[[#This Row],[total_eve_charge]]&gt;20,"Evening User",
IF(Append1[[#This Row],[total_night_charge]]&gt;10,"Night User","Low User")))</f>
        <v>Heavy User</v>
      </c>
    </row>
    <row r="3950" spans="1:27" hidden="1" x14ac:dyDescent="0.3">
      <c r="A3950">
        <v>3199</v>
      </c>
      <c r="B3950" s="1" t="s">
        <v>21</v>
      </c>
      <c r="C3950">
        <v>81</v>
      </c>
      <c r="D3950" s="1" t="s">
        <v>26</v>
      </c>
      <c r="E3950" s="1">
        <v>0</v>
      </c>
      <c r="F3950" s="1" t="s">
        <v>23</v>
      </c>
      <c r="G3950">
        <v>0</v>
      </c>
      <c r="H3950" t="str">
        <f>IF(Append1[[#This Row],[number_vmail_messages]]&lt;=10, "Low",
IF(Append1[[#This Row],[number_vmail_messages]]&lt;=25, "Medium", "High"))</f>
        <v>Low</v>
      </c>
      <c r="I3950">
        <v>139.80000000000001</v>
      </c>
      <c r="J3950">
        <v>98</v>
      </c>
      <c r="K3950">
        <v>23.77</v>
      </c>
      <c r="L3950">
        <v>247.2</v>
      </c>
      <c r="M3950">
        <v>103</v>
      </c>
      <c r="N3950">
        <v>21.01</v>
      </c>
      <c r="O3950">
        <v>241</v>
      </c>
      <c r="P3950">
        <v>113</v>
      </c>
      <c r="Q3950">
        <v>10.85</v>
      </c>
      <c r="R3950">
        <v>11.7</v>
      </c>
      <c r="S3950">
        <v>3</v>
      </c>
      <c r="T3950">
        <v>3.16</v>
      </c>
      <c r="U3950" t="str">
        <f>IF(Append1[[#This Row],[total_intl_charge]] &lt;= MEDIAN(Append1[total_intl_charge]), "Low", "High")</f>
        <v>High</v>
      </c>
      <c r="V3950">
        <v>3</v>
      </c>
      <c r="W3950" t="s">
        <v>23</v>
      </c>
      <c r="X3950" s="1" t="s">
        <v>23</v>
      </c>
      <c r="Y3950">
        <f>IF(Append1[[#This Row],[churn]]="yes", 1,0)</f>
        <v>0</v>
      </c>
      <c r="Z3950" t="str">
        <f>IF(Append1[[#This Row],[total_eve_charge]]&lt;=15,"Low",
IF(Append1[[#This Row],[total_eve_charge]]&lt;=19,"Medium","High"))</f>
        <v>High</v>
      </c>
      <c r="AA3950" s="1" t="str">
        <f>IF(Append1[[#This Row],[total_day_charge]]&gt;30,"Heavy User",
IF(Append1[[#This Row],[total_eve_charge]]&gt;20,"Evening User",
IF(Append1[[#This Row],[total_night_charge]]&gt;10,"Night User","Low User")))</f>
        <v>Evening User</v>
      </c>
    </row>
    <row r="3951" spans="1:27" x14ac:dyDescent="0.3">
      <c r="A3951">
        <v>3200</v>
      </c>
      <c r="B3951" s="1" t="s">
        <v>34</v>
      </c>
      <c r="C3951">
        <v>165</v>
      </c>
      <c r="D3951" s="1" t="s">
        <v>22</v>
      </c>
      <c r="E3951" s="1">
        <v>0</v>
      </c>
      <c r="F3951" s="1" t="s">
        <v>24</v>
      </c>
      <c r="G3951">
        <v>17</v>
      </c>
      <c r="H3951" t="str">
        <f>IF(Append1[[#This Row],[number_vmail_messages]]&lt;=10, "Low",
IF(Append1[[#This Row],[number_vmail_messages]]&lt;=25, "Medium", "High"))</f>
        <v>Medium</v>
      </c>
      <c r="I3951">
        <v>177.9</v>
      </c>
      <c r="J3951">
        <v>68</v>
      </c>
      <c r="K3951">
        <v>30.24</v>
      </c>
      <c r="L3951">
        <v>153.9</v>
      </c>
      <c r="M3951">
        <v>112</v>
      </c>
      <c r="N3951">
        <v>13.08</v>
      </c>
      <c r="O3951">
        <v>251.2</v>
      </c>
      <c r="P3951">
        <v>121</v>
      </c>
      <c r="Q3951">
        <v>11.3</v>
      </c>
      <c r="R3951">
        <v>10.6</v>
      </c>
      <c r="S3951">
        <v>7</v>
      </c>
      <c r="T3951">
        <v>2.86</v>
      </c>
      <c r="U3951" t="str">
        <f>IF(Append1[[#This Row],[total_intl_charge]] &lt;= MEDIAN(Append1[total_intl_charge]), "Low", "High")</f>
        <v>High</v>
      </c>
      <c r="V3951">
        <v>1</v>
      </c>
      <c r="W3951" t="s">
        <v>23</v>
      </c>
      <c r="X3951" s="1" t="s">
        <v>23</v>
      </c>
      <c r="Y3951">
        <f>IF(Append1[[#This Row],[churn]]="yes", 1,0)</f>
        <v>0</v>
      </c>
      <c r="Z3951" t="str">
        <f>IF(Append1[[#This Row],[total_eve_charge]]&lt;=15,"Low",
IF(Append1[[#This Row],[total_eve_charge]]&lt;=19,"Medium","High"))</f>
        <v>Low</v>
      </c>
      <c r="AA3951" s="1" t="str">
        <f>IF(Append1[[#This Row],[total_day_charge]]&gt;30,"Heavy User",
IF(Append1[[#This Row],[total_eve_charge]]&gt;20,"Evening User",
IF(Append1[[#This Row],[total_night_charge]]&gt;10,"Night User","Low User")))</f>
        <v>Heavy User</v>
      </c>
    </row>
    <row r="3952" spans="1:27" hidden="1" x14ac:dyDescent="0.3">
      <c r="A3952">
        <v>3201</v>
      </c>
      <c r="B3952" s="1" t="s">
        <v>64</v>
      </c>
      <c r="C3952">
        <v>70</v>
      </c>
      <c r="D3952" s="1" t="s">
        <v>22</v>
      </c>
      <c r="E3952" s="1">
        <v>0</v>
      </c>
      <c r="F3952" s="1" t="s">
        <v>23</v>
      </c>
      <c r="G3952">
        <v>0</v>
      </c>
      <c r="H3952" t="str">
        <f>IF(Append1[[#This Row],[number_vmail_messages]]&lt;=10, "Low",
IF(Append1[[#This Row],[number_vmail_messages]]&lt;=25, "Medium", "High"))</f>
        <v>Low</v>
      </c>
      <c r="I3952">
        <v>101.9</v>
      </c>
      <c r="J3952">
        <v>98</v>
      </c>
      <c r="K3952">
        <v>17.32</v>
      </c>
      <c r="L3952">
        <v>193.3</v>
      </c>
      <c r="M3952">
        <v>113</v>
      </c>
      <c r="N3952">
        <v>16.43</v>
      </c>
      <c r="O3952">
        <v>167.5</v>
      </c>
      <c r="P3952">
        <v>126</v>
      </c>
      <c r="Q3952">
        <v>7.54</v>
      </c>
      <c r="R3952">
        <v>15</v>
      </c>
      <c r="S3952">
        <v>6</v>
      </c>
      <c r="T3952">
        <v>4.05</v>
      </c>
      <c r="U3952" t="str">
        <f>IF(Append1[[#This Row],[total_intl_charge]] &lt;= MEDIAN(Append1[total_intl_charge]), "Low", "High")</f>
        <v>High</v>
      </c>
      <c r="V3952">
        <v>1</v>
      </c>
      <c r="W3952" t="s">
        <v>23</v>
      </c>
      <c r="X3952" s="1" t="s">
        <v>23</v>
      </c>
      <c r="Y3952">
        <f>IF(Append1[[#This Row],[churn]]="yes", 1,0)</f>
        <v>0</v>
      </c>
      <c r="Z3952" t="str">
        <f>IF(Append1[[#This Row],[total_eve_charge]]&lt;=15,"Low",
IF(Append1[[#This Row],[total_eve_charge]]&lt;=19,"Medium","High"))</f>
        <v>Medium</v>
      </c>
      <c r="AA3952" s="1" t="str">
        <f>IF(Append1[[#This Row],[total_day_charge]]&gt;30,"Heavy User",
IF(Append1[[#This Row],[total_eve_charge]]&gt;20,"Evening User",
IF(Append1[[#This Row],[total_night_charge]]&gt;10,"Night User","Low User")))</f>
        <v>Low User</v>
      </c>
    </row>
    <row r="3953" spans="1:27" hidden="1" x14ac:dyDescent="0.3">
      <c r="A3953">
        <v>3202</v>
      </c>
      <c r="B3953" s="1" t="s">
        <v>27</v>
      </c>
      <c r="C3953">
        <v>79</v>
      </c>
      <c r="D3953" s="1" t="s">
        <v>22</v>
      </c>
      <c r="E3953" s="1">
        <v>0</v>
      </c>
      <c r="F3953" s="1" t="s">
        <v>23</v>
      </c>
      <c r="G3953">
        <v>0</v>
      </c>
      <c r="H3953" t="str">
        <f>IF(Append1[[#This Row],[number_vmail_messages]]&lt;=10, "Low",
IF(Append1[[#This Row],[number_vmail_messages]]&lt;=25, "Medium", "High"))</f>
        <v>Low</v>
      </c>
      <c r="I3953">
        <v>157.5</v>
      </c>
      <c r="J3953">
        <v>90</v>
      </c>
      <c r="K3953">
        <v>26.78</v>
      </c>
      <c r="L3953">
        <v>223.8</v>
      </c>
      <c r="M3953">
        <v>83</v>
      </c>
      <c r="N3953">
        <v>19.02</v>
      </c>
      <c r="O3953">
        <v>241.1</v>
      </c>
      <c r="P3953">
        <v>98</v>
      </c>
      <c r="Q3953">
        <v>10.85</v>
      </c>
      <c r="R3953">
        <v>12.2</v>
      </c>
      <c r="S3953">
        <v>4</v>
      </c>
      <c r="T3953">
        <v>3.29</v>
      </c>
      <c r="U3953" t="str">
        <f>IF(Append1[[#This Row],[total_intl_charge]] &lt;= MEDIAN(Append1[total_intl_charge]), "Low", "High")</f>
        <v>High</v>
      </c>
      <c r="V3953">
        <v>1</v>
      </c>
      <c r="W3953" t="s">
        <v>23</v>
      </c>
      <c r="X3953" s="1" t="s">
        <v>23</v>
      </c>
      <c r="Y3953">
        <f>IF(Append1[[#This Row],[churn]]="yes", 1,0)</f>
        <v>0</v>
      </c>
      <c r="Z3953" t="str">
        <f>IF(Append1[[#This Row],[total_eve_charge]]&lt;=15,"Low",
IF(Append1[[#This Row],[total_eve_charge]]&lt;=19,"Medium","High"))</f>
        <v>High</v>
      </c>
      <c r="AA3953" s="1" t="str">
        <f>IF(Append1[[#This Row],[total_day_charge]]&gt;30,"Heavy User",
IF(Append1[[#This Row],[total_eve_charge]]&gt;20,"Evening User",
IF(Append1[[#This Row],[total_night_charge]]&gt;10,"Night User","Low User")))</f>
        <v>Night User</v>
      </c>
    </row>
    <row r="3954" spans="1:27" hidden="1" x14ac:dyDescent="0.3">
      <c r="A3954">
        <v>3203</v>
      </c>
      <c r="B3954" s="1" t="s">
        <v>34</v>
      </c>
      <c r="C3954">
        <v>126</v>
      </c>
      <c r="D3954" s="1" t="s">
        <v>22</v>
      </c>
      <c r="E3954" s="1">
        <v>0</v>
      </c>
      <c r="F3954" s="1" t="s">
        <v>23</v>
      </c>
      <c r="G3954">
        <v>0</v>
      </c>
      <c r="H3954" t="str">
        <f>IF(Append1[[#This Row],[number_vmail_messages]]&lt;=10, "Low",
IF(Append1[[#This Row],[number_vmail_messages]]&lt;=25, "Medium", "High"))</f>
        <v>Low</v>
      </c>
      <c r="I3954">
        <v>167.1</v>
      </c>
      <c r="J3954">
        <v>138</v>
      </c>
      <c r="K3954">
        <v>28.41</v>
      </c>
      <c r="L3954">
        <v>154.4</v>
      </c>
      <c r="M3954">
        <v>93</v>
      </c>
      <c r="N3954">
        <v>13.12</v>
      </c>
      <c r="O3954">
        <v>244.5</v>
      </c>
      <c r="P3954">
        <v>148</v>
      </c>
      <c r="Q3954">
        <v>11</v>
      </c>
      <c r="R3954">
        <v>13.7</v>
      </c>
      <c r="S3954">
        <v>10</v>
      </c>
      <c r="T3954">
        <v>3.7</v>
      </c>
      <c r="U3954" t="str">
        <f>IF(Append1[[#This Row],[total_intl_charge]] &lt;= MEDIAN(Append1[total_intl_charge]), "Low", "High")</f>
        <v>High</v>
      </c>
      <c r="V3954">
        <v>3</v>
      </c>
      <c r="W3954" t="s">
        <v>23</v>
      </c>
      <c r="X3954" s="1" t="s">
        <v>23</v>
      </c>
      <c r="Y3954">
        <f>IF(Append1[[#This Row],[churn]]="yes", 1,0)</f>
        <v>0</v>
      </c>
      <c r="Z3954" t="str">
        <f>IF(Append1[[#This Row],[total_eve_charge]]&lt;=15,"Low",
IF(Append1[[#This Row],[total_eve_charge]]&lt;=19,"Medium","High"))</f>
        <v>Low</v>
      </c>
      <c r="AA3954" s="1" t="str">
        <f>IF(Append1[[#This Row],[total_day_charge]]&gt;30,"Heavy User",
IF(Append1[[#This Row],[total_eve_charge]]&gt;20,"Evening User",
IF(Append1[[#This Row],[total_night_charge]]&gt;10,"Night User","Low User")))</f>
        <v>Night User</v>
      </c>
    </row>
    <row r="3955" spans="1:27" hidden="1" x14ac:dyDescent="0.3">
      <c r="A3955">
        <v>3204</v>
      </c>
      <c r="B3955" s="1" t="s">
        <v>44</v>
      </c>
      <c r="C3955">
        <v>77</v>
      </c>
      <c r="D3955" s="1" t="s">
        <v>26</v>
      </c>
      <c r="E3955" s="1">
        <v>0</v>
      </c>
      <c r="F3955" s="1" t="s">
        <v>23</v>
      </c>
      <c r="G3955">
        <v>0</v>
      </c>
      <c r="H3955" t="str">
        <f>IF(Append1[[#This Row],[number_vmail_messages]]&lt;=10, "Low",
IF(Append1[[#This Row],[number_vmail_messages]]&lt;=25, "Medium", "High"))</f>
        <v>Low</v>
      </c>
      <c r="I3955">
        <v>124.1</v>
      </c>
      <c r="J3955">
        <v>92</v>
      </c>
      <c r="K3955">
        <v>21.1</v>
      </c>
      <c r="L3955">
        <v>214.9</v>
      </c>
      <c r="M3955">
        <v>131</v>
      </c>
      <c r="N3955">
        <v>18.27</v>
      </c>
      <c r="O3955">
        <v>241.3</v>
      </c>
      <c r="P3955">
        <v>132</v>
      </c>
      <c r="Q3955">
        <v>10.86</v>
      </c>
      <c r="R3955">
        <v>13.7</v>
      </c>
      <c r="S3955">
        <v>3</v>
      </c>
      <c r="T3955">
        <v>3.7</v>
      </c>
      <c r="U3955" t="str">
        <f>IF(Append1[[#This Row],[total_intl_charge]] &lt;= MEDIAN(Append1[total_intl_charge]), "Low", "High")</f>
        <v>High</v>
      </c>
      <c r="V3955">
        <v>0</v>
      </c>
      <c r="W3955" t="s">
        <v>23</v>
      </c>
      <c r="X3955" s="1" t="s">
        <v>23</v>
      </c>
      <c r="Y3955">
        <f>IF(Append1[[#This Row],[churn]]="yes", 1,0)</f>
        <v>0</v>
      </c>
      <c r="Z3955" t="str">
        <f>IF(Append1[[#This Row],[total_eve_charge]]&lt;=15,"Low",
IF(Append1[[#This Row],[total_eve_charge]]&lt;=19,"Medium","High"))</f>
        <v>Medium</v>
      </c>
      <c r="AA3955" s="1" t="str">
        <f>IF(Append1[[#This Row],[total_day_charge]]&gt;30,"Heavy User",
IF(Append1[[#This Row],[total_eve_charge]]&gt;20,"Evening User",
IF(Append1[[#This Row],[total_night_charge]]&gt;10,"Night User","Low User")))</f>
        <v>Night User</v>
      </c>
    </row>
    <row r="3956" spans="1:27" x14ac:dyDescent="0.3">
      <c r="A3956">
        <v>3205</v>
      </c>
      <c r="B3956" s="1" t="s">
        <v>38</v>
      </c>
      <c r="C3956">
        <v>72</v>
      </c>
      <c r="D3956" s="1" t="s">
        <v>32</v>
      </c>
      <c r="E3956" s="1">
        <v>0</v>
      </c>
      <c r="F3956" s="1" t="s">
        <v>24</v>
      </c>
      <c r="G3956">
        <v>31</v>
      </c>
      <c r="H3956" t="str">
        <f>IF(Append1[[#This Row],[number_vmail_messages]]&lt;=10, "Low",
IF(Append1[[#This Row],[number_vmail_messages]]&lt;=25, "Medium", "High"))</f>
        <v>High</v>
      </c>
      <c r="I3956">
        <v>221.4</v>
      </c>
      <c r="J3956">
        <v>124</v>
      </c>
      <c r="K3956">
        <v>37.64</v>
      </c>
      <c r="L3956">
        <v>313.39999999999998</v>
      </c>
      <c r="M3956">
        <v>96</v>
      </c>
      <c r="N3956">
        <v>26.64</v>
      </c>
      <c r="O3956">
        <v>175.9</v>
      </c>
      <c r="P3956">
        <v>94</v>
      </c>
      <c r="Q3956">
        <v>7.92</v>
      </c>
      <c r="R3956">
        <v>11.8</v>
      </c>
      <c r="S3956">
        <v>1</v>
      </c>
      <c r="T3956">
        <v>3.19</v>
      </c>
      <c r="U3956" t="str">
        <f>IF(Append1[[#This Row],[total_intl_charge]] &lt;= MEDIAN(Append1[total_intl_charge]), "Low", "High")</f>
        <v>High</v>
      </c>
      <c r="V3956">
        <v>3</v>
      </c>
      <c r="W3956" t="s">
        <v>23</v>
      </c>
      <c r="X3956" s="1" t="s">
        <v>23</v>
      </c>
      <c r="Y3956">
        <f>IF(Append1[[#This Row],[churn]]="yes", 1,0)</f>
        <v>0</v>
      </c>
      <c r="Z3956" t="str">
        <f>IF(Append1[[#This Row],[total_eve_charge]]&lt;=15,"Low",
IF(Append1[[#This Row],[total_eve_charge]]&lt;=19,"Medium","High"))</f>
        <v>High</v>
      </c>
      <c r="AA3956" s="1" t="str">
        <f>IF(Append1[[#This Row],[total_day_charge]]&gt;30,"Heavy User",
IF(Append1[[#This Row],[total_eve_charge]]&gt;20,"Evening User",
IF(Append1[[#This Row],[total_night_charge]]&gt;10,"Night User","Low User")))</f>
        <v>Heavy User</v>
      </c>
    </row>
    <row r="3957" spans="1:27" x14ac:dyDescent="0.3">
      <c r="A3957">
        <v>3206</v>
      </c>
      <c r="B3957" s="1" t="s">
        <v>67</v>
      </c>
      <c r="C3957">
        <v>110</v>
      </c>
      <c r="D3957" s="1" t="s">
        <v>22</v>
      </c>
      <c r="E3957" s="1">
        <v>0</v>
      </c>
      <c r="F3957" s="1" t="s">
        <v>24</v>
      </c>
      <c r="G3957">
        <v>37</v>
      </c>
      <c r="H3957" t="str">
        <f>IF(Append1[[#This Row],[number_vmail_messages]]&lt;=10, "Low",
IF(Append1[[#This Row],[number_vmail_messages]]&lt;=25, "Medium", "High"))</f>
        <v>High</v>
      </c>
      <c r="I3957">
        <v>227.9</v>
      </c>
      <c r="J3957">
        <v>80</v>
      </c>
      <c r="K3957">
        <v>38.74</v>
      </c>
      <c r="L3957">
        <v>101.9</v>
      </c>
      <c r="M3957">
        <v>141</v>
      </c>
      <c r="N3957">
        <v>8.66</v>
      </c>
      <c r="O3957">
        <v>188.1</v>
      </c>
      <c r="P3957">
        <v>110</v>
      </c>
      <c r="Q3957">
        <v>8.4600000000000009</v>
      </c>
      <c r="R3957">
        <v>5.0999999999999996</v>
      </c>
      <c r="S3957">
        <v>6</v>
      </c>
      <c r="T3957">
        <v>1.38</v>
      </c>
      <c r="U3957" t="str">
        <f>IF(Append1[[#This Row],[total_intl_charge]] &lt;= MEDIAN(Append1[total_intl_charge]), "Low", "High")</f>
        <v>Low</v>
      </c>
      <c r="V3957">
        <v>0</v>
      </c>
      <c r="W3957" t="s">
        <v>23</v>
      </c>
      <c r="X3957" s="1" t="s">
        <v>23</v>
      </c>
      <c r="Y3957">
        <f>IF(Append1[[#This Row],[churn]]="yes", 1,0)</f>
        <v>0</v>
      </c>
      <c r="Z3957" t="str">
        <f>IF(Append1[[#This Row],[total_eve_charge]]&lt;=15,"Low",
IF(Append1[[#This Row],[total_eve_charge]]&lt;=19,"Medium","High"))</f>
        <v>Low</v>
      </c>
      <c r="AA3957" s="1" t="str">
        <f>IF(Append1[[#This Row],[total_day_charge]]&gt;30,"Heavy User",
IF(Append1[[#This Row],[total_eve_charge]]&gt;20,"Evening User",
IF(Append1[[#This Row],[total_night_charge]]&gt;10,"Night User","Low User")))</f>
        <v>Heavy User</v>
      </c>
    </row>
    <row r="3958" spans="1:27" hidden="1" x14ac:dyDescent="0.3">
      <c r="A3958">
        <v>3207</v>
      </c>
      <c r="B3958" s="1" t="s">
        <v>62</v>
      </c>
      <c r="C3958">
        <v>88</v>
      </c>
      <c r="D3958" s="1" t="s">
        <v>22</v>
      </c>
      <c r="E3958" s="1">
        <v>0</v>
      </c>
      <c r="F3958" s="1" t="s">
        <v>23</v>
      </c>
      <c r="G3958">
        <v>0</v>
      </c>
      <c r="H3958" t="str">
        <f>IF(Append1[[#This Row],[number_vmail_messages]]&lt;=10, "Low",
IF(Append1[[#This Row],[number_vmail_messages]]&lt;=25, "Medium", "High"))</f>
        <v>Low</v>
      </c>
      <c r="I3958">
        <v>177.8</v>
      </c>
      <c r="J3958">
        <v>112</v>
      </c>
      <c r="K3958">
        <v>30.23</v>
      </c>
      <c r="L3958">
        <v>226.5</v>
      </c>
      <c r="M3958">
        <v>80</v>
      </c>
      <c r="N3958">
        <v>19.25</v>
      </c>
      <c r="O3958">
        <v>221.8</v>
      </c>
      <c r="P3958">
        <v>71</v>
      </c>
      <c r="Q3958">
        <v>9.98</v>
      </c>
      <c r="R3958">
        <v>7.9</v>
      </c>
      <c r="S3958">
        <v>4</v>
      </c>
      <c r="T3958">
        <v>2.13</v>
      </c>
      <c r="U3958" t="str">
        <f>IF(Append1[[#This Row],[total_intl_charge]] &lt;= MEDIAN(Append1[total_intl_charge]), "Low", "High")</f>
        <v>Low</v>
      </c>
      <c r="V3958">
        <v>1</v>
      </c>
      <c r="W3958" t="s">
        <v>23</v>
      </c>
      <c r="X3958" s="1" t="s">
        <v>23</v>
      </c>
      <c r="Y3958">
        <f>IF(Append1[[#This Row],[churn]]="yes", 1,0)</f>
        <v>0</v>
      </c>
      <c r="Z3958" t="str">
        <f>IF(Append1[[#This Row],[total_eve_charge]]&lt;=15,"Low",
IF(Append1[[#This Row],[total_eve_charge]]&lt;=19,"Medium","High"))</f>
        <v>High</v>
      </c>
      <c r="AA3958" s="1" t="str">
        <f>IF(Append1[[#This Row],[total_day_charge]]&gt;30,"Heavy User",
IF(Append1[[#This Row],[total_eve_charge]]&gt;20,"Evening User",
IF(Append1[[#This Row],[total_night_charge]]&gt;10,"Night User","Low User")))</f>
        <v>Heavy User</v>
      </c>
    </row>
    <row r="3959" spans="1:27" x14ac:dyDescent="0.3">
      <c r="A3959">
        <v>3208</v>
      </c>
      <c r="B3959" s="1" t="s">
        <v>48</v>
      </c>
      <c r="C3959">
        <v>80</v>
      </c>
      <c r="D3959" s="1" t="s">
        <v>22</v>
      </c>
      <c r="E3959" s="1">
        <v>0</v>
      </c>
      <c r="F3959" s="1" t="s">
        <v>24</v>
      </c>
      <c r="G3959">
        <v>33</v>
      </c>
      <c r="H3959" t="str">
        <f>IF(Append1[[#This Row],[number_vmail_messages]]&lt;=10, "Low",
IF(Append1[[#This Row],[number_vmail_messages]]&lt;=25, "Medium", "High"))</f>
        <v>High</v>
      </c>
      <c r="I3959">
        <v>189.4</v>
      </c>
      <c r="J3959">
        <v>109</v>
      </c>
      <c r="K3959">
        <v>32.200000000000003</v>
      </c>
      <c r="L3959">
        <v>148.69999999999999</v>
      </c>
      <c r="M3959">
        <v>68</v>
      </c>
      <c r="N3959">
        <v>12.64</v>
      </c>
      <c r="O3959">
        <v>208.9</v>
      </c>
      <c r="P3959">
        <v>119</v>
      </c>
      <c r="Q3959">
        <v>9.4</v>
      </c>
      <c r="R3959">
        <v>11.2</v>
      </c>
      <c r="S3959">
        <v>4</v>
      </c>
      <c r="T3959">
        <v>3.02</v>
      </c>
      <c r="U3959" t="str">
        <f>IF(Append1[[#This Row],[total_intl_charge]] &lt;= MEDIAN(Append1[total_intl_charge]), "Low", "High")</f>
        <v>High</v>
      </c>
      <c r="V3959">
        <v>1</v>
      </c>
      <c r="W3959" t="s">
        <v>24</v>
      </c>
      <c r="X3959" s="1" t="s">
        <v>23</v>
      </c>
      <c r="Y3959">
        <f>IF(Append1[[#This Row],[churn]]="yes", 1,0)</f>
        <v>1</v>
      </c>
      <c r="Z3959" t="str">
        <f>IF(Append1[[#This Row],[total_eve_charge]]&lt;=15,"Low",
IF(Append1[[#This Row],[total_eve_charge]]&lt;=19,"Medium","High"))</f>
        <v>Low</v>
      </c>
      <c r="AA3959" s="1" t="str">
        <f>IF(Append1[[#This Row],[total_day_charge]]&gt;30,"Heavy User",
IF(Append1[[#This Row],[total_eve_charge]]&gt;20,"Evening User",
IF(Append1[[#This Row],[total_night_charge]]&gt;10,"Night User","Low User")))</f>
        <v>Heavy User</v>
      </c>
    </row>
    <row r="3960" spans="1:27" x14ac:dyDescent="0.3">
      <c r="A3960">
        <v>3209</v>
      </c>
      <c r="B3960" s="1" t="s">
        <v>67</v>
      </c>
      <c r="C3960">
        <v>43</v>
      </c>
      <c r="D3960" s="1" t="s">
        <v>26</v>
      </c>
      <c r="E3960" s="1">
        <v>0</v>
      </c>
      <c r="F3960" s="1" t="s">
        <v>24</v>
      </c>
      <c r="G3960">
        <v>39</v>
      </c>
      <c r="H3960" t="str">
        <f>IF(Append1[[#This Row],[number_vmail_messages]]&lt;=10, "Low",
IF(Append1[[#This Row],[number_vmail_messages]]&lt;=25, "Medium", "High"))</f>
        <v>High</v>
      </c>
      <c r="I3960">
        <v>188.3</v>
      </c>
      <c r="J3960">
        <v>108</v>
      </c>
      <c r="K3960">
        <v>32.01</v>
      </c>
      <c r="L3960">
        <v>167.6</v>
      </c>
      <c r="M3960">
        <v>116</v>
      </c>
      <c r="N3960">
        <v>14.25</v>
      </c>
      <c r="O3960">
        <v>189.9</v>
      </c>
      <c r="P3960">
        <v>92</v>
      </c>
      <c r="Q3960">
        <v>8.5500000000000007</v>
      </c>
      <c r="R3960">
        <v>15.6</v>
      </c>
      <c r="S3960">
        <v>5</v>
      </c>
      <c r="T3960">
        <v>4.21</v>
      </c>
      <c r="U3960" t="str">
        <f>IF(Append1[[#This Row],[total_intl_charge]] &lt;= MEDIAN(Append1[total_intl_charge]), "Low", "High")</f>
        <v>High</v>
      </c>
      <c r="V3960">
        <v>1</v>
      </c>
      <c r="W3960" t="s">
        <v>23</v>
      </c>
      <c r="X3960" s="1" t="s">
        <v>23</v>
      </c>
      <c r="Y3960">
        <f>IF(Append1[[#This Row],[churn]]="yes", 1,0)</f>
        <v>0</v>
      </c>
      <c r="Z3960" t="str">
        <f>IF(Append1[[#This Row],[total_eve_charge]]&lt;=15,"Low",
IF(Append1[[#This Row],[total_eve_charge]]&lt;=19,"Medium","High"))</f>
        <v>Low</v>
      </c>
      <c r="AA3960" s="1" t="str">
        <f>IF(Append1[[#This Row],[total_day_charge]]&gt;30,"Heavy User",
IF(Append1[[#This Row],[total_eve_charge]]&gt;20,"Evening User",
IF(Append1[[#This Row],[total_night_charge]]&gt;10,"Night User","Low User")))</f>
        <v>Heavy User</v>
      </c>
    </row>
    <row r="3961" spans="1:27" x14ac:dyDescent="0.3">
      <c r="A3961">
        <v>3210</v>
      </c>
      <c r="B3961" s="1" t="s">
        <v>59</v>
      </c>
      <c r="C3961">
        <v>144</v>
      </c>
      <c r="D3961" s="1" t="s">
        <v>22</v>
      </c>
      <c r="E3961" s="1">
        <v>0</v>
      </c>
      <c r="F3961" s="1" t="s">
        <v>24</v>
      </c>
      <c r="G3961">
        <v>26</v>
      </c>
      <c r="H3961" t="str">
        <f>IF(Append1[[#This Row],[number_vmail_messages]]&lt;=10, "Low",
IF(Append1[[#This Row],[number_vmail_messages]]&lt;=25, "Medium", "High"))</f>
        <v>High</v>
      </c>
      <c r="I3961">
        <v>177.1</v>
      </c>
      <c r="J3961">
        <v>94</v>
      </c>
      <c r="K3961">
        <v>30.11</v>
      </c>
      <c r="L3961">
        <v>206</v>
      </c>
      <c r="M3961">
        <v>85</v>
      </c>
      <c r="N3961">
        <v>17.510000000000002</v>
      </c>
      <c r="O3961">
        <v>254.8</v>
      </c>
      <c r="P3961">
        <v>95</v>
      </c>
      <c r="Q3961">
        <v>11.47</v>
      </c>
      <c r="R3961">
        <v>6.6</v>
      </c>
      <c r="S3961">
        <v>2</v>
      </c>
      <c r="T3961">
        <v>1.78</v>
      </c>
      <c r="U3961" t="str">
        <f>IF(Append1[[#This Row],[total_intl_charge]] &lt;= MEDIAN(Append1[total_intl_charge]), "Low", "High")</f>
        <v>Low</v>
      </c>
      <c r="V3961">
        <v>2</v>
      </c>
      <c r="W3961" t="s">
        <v>23</v>
      </c>
      <c r="X3961" s="1" t="s">
        <v>23</v>
      </c>
      <c r="Y3961">
        <f>IF(Append1[[#This Row],[churn]]="yes", 1,0)</f>
        <v>0</v>
      </c>
      <c r="Z3961" t="str">
        <f>IF(Append1[[#This Row],[total_eve_charge]]&lt;=15,"Low",
IF(Append1[[#This Row],[total_eve_charge]]&lt;=19,"Medium","High"))</f>
        <v>Medium</v>
      </c>
      <c r="AA3961" s="1" t="str">
        <f>IF(Append1[[#This Row],[total_day_charge]]&gt;30,"Heavy User",
IF(Append1[[#This Row],[total_eve_charge]]&gt;20,"Evening User",
IF(Append1[[#This Row],[total_night_charge]]&gt;10,"Night User","Low User")))</f>
        <v>Heavy User</v>
      </c>
    </row>
    <row r="3962" spans="1:27" hidden="1" x14ac:dyDescent="0.3">
      <c r="A3962">
        <v>3211</v>
      </c>
      <c r="B3962" s="1" t="s">
        <v>53</v>
      </c>
      <c r="C3962">
        <v>142</v>
      </c>
      <c r="D3962" s="1" t="s">
        <v>32</v>
      </c>
      <c r="E3962" s="1">
        <v>0</v>
      </c>
      <c r="F3962" s="1" t="s">
        <v>23</v>
      </c>
      <c r="G3962">
        <v>0</v>
      </c>
      <c r="H3962" t="str">
        <f>IF(Append1[[#This Row],[number_vmail_messages]]&lt;=10, "Low",
IF(Append1[[#This Row],[number_vmail_messages]]&lt;=25, "Medium", "High"))</f>
        <v>Low</v>
      </c>
      <c r="I3962">
        <v>128.5</v>
      </c>
      <c r="J3962">
        <v>95</v>
      </c>
      <c r="K3962">
        <v>21.85</v>
      </c>
      <c r="L3962">
        <v>192.6</v>
      </c>
      <c r="M3962">
        <v>91</v>
      </c>
      <c r="N3962">
        <v>16.37</v>
      </c>
      <c r="O3962">
        <v>79</v>
      </c>
      <c r="P3962">
        <v>95</v>
      </c>
      <c r="Q3962">
        <v>3.56</v>
      </c>
      <c r="R3962">
        <v>9.1999999999999993</v>
      </c>
      <c r="S3962">
        <v>6</v>
      </c>
      <c r="T3962">
        <v>2.48</v>
      </c>
      <c r="U3962" t="str">
        <f>IF(Append1[[#This Row],[total_intl_charge]] &lt;= MEDIAN(Append1[total_intl_charge]), "Low", "High")</f>
        <v>Low</v>
      </c>
      <c r="V3962">
        <v>2</v>
      </c>
      <c r="W3962" t="s">
        <v>23</v>
      </c>
      <c r="X3962" s="1" t="s">
        <v>23</v>
      </c>
      <c r="Y3962">
        <f>IF(Append1[[#This Row],[churn]]="yes", 1,0)</f>
        <v>0</v>
      </c>
      <c r="Z3962" t="str">
        <f>IF(Append1[[#This Row],[total_eve_charge]]&lt;=15,"Low",
IF(Append1[[#This Row],[total_eve_charge]]&lt;=19,"Medium","High"))</f>
        <v>Medium</v>
      </c>
      <c r="AA3962" s="1" t="str">
        <f>IF(Append1[[#This Row],[total_day_charge]]&gt;30,"Heavy User",
IF(Append1[[#This Row],[total_eve_charge]]&gt;20,"Evening User",
IF(Append1[[#This Row],[total_night_charge]]&gt;10,"Night User","Low User")))</f>
        <v>Low User</v>
      </c>
    </row>
    <row r="3963" spans="1:27" x14ac:dyDescent="0.3">
      <c r="A3963">
        <v>3212</v>
      </c>
      <c r="B3963" s="1" t="s">
        <v>52</v>
      </c>
      <c r="C3963">
        <v>78</v>
      </c>
      <c r="D3963" s="1" t="s">
        <v>32</v>
      </c>
      <c r="E3963" s="1">
        <v>0</v>
      </c>
      <c r="F3963" s="1" t="s">
        <v>24</v>
      </c>
      <c r="G3963">
        <v>28</v>
      </c>
      <c r="H3963" t="str">
        <f>IF(Append1[[#This Row],[number_vmail_messages]]&lt;=10, "Low",
IF(Append1[[#This Row],[number_vmail_messages]]&lt;=25, "Medium", "High"))</f>
        <v>High</v>
      </c>
      <c r="I3963">
        <v>130.5</v>
      </c>
      <c r="J3963">
        <v>109</v>
      </c>
      <c r="K3963">
        <v>22.19</v>
      </c>
      <c r="L3963">
        <v>173.3</v>
      </c>
      <c r="M3963">
        <v>99</v>
      </c>
      <c r="N3963">
        <v>14.73</v>
      </c>
      <c r="O3963">
        <v>192.2</v>
      </c>
      <c r="P3963">
        <v>106</v>
      </c>
      <c r="Q3963">
        <v>8.65</v>
      </c>
      <c r="R3963">
        <v>10.4</v>
      </c>
      <c r="S3963">
        <v>3</v>
      </c>
      <c r="T3963">
        <v>2.81</v>
      </c>
      <c r="U3963" t="str">
        <f>IF(Append1[[#This Row],[total_intl_charge]] &lt;= MEDIAN(Append1[total_intl_charge]), "Low", "High")</f>
        <v>High</v>
      </c>
      <c r="V3963">
        <v>3</v>
      </c>
      <c r="W3963" t="s">
        <v>23</v>
      </c>
      <c r="X3963" s="1" t="s">
        <v>23</v>
      </c>
      <c r="Y3963">
        <f>IF(Append1[[#This Row],[churn]]="yes", 1,0)</f>
        <v>0</v>
      </c>
      <c r="Z3963" t="str">
        <f>IF(Append1[[#This Row],[total_eve_charge]]&lt;=15,"Low",
IF(Append1[[#This Row],[total_eve_charge]]&lt;=19,"Medium","High"))</f>
        <v>Low</v>
      </c>
      <c r="AA3963" s="1" t="str">
        <f>IF(Append1[[#This Row],[total_day_charge]]&gt;30,"Heavy User",
IF(Append1[[#This Row],[total_eve_charge]]&gt;20,"Evening User",
IF(Append1[[#This Row],[total_night_charge]]&gt;10,"Night User","Low User")))</f>
        <v>Low User</v>
      </c>
    </row>
    <row r="3964" spans="1:27" hidden="1" x14ac:dyDescent="0.3">
      <c r="A3964">
        <v>3213</v>
      </c>
      <c r="B3964" s="1" t="s">
        <v>43</v>
      </c>
      <c r="C3964">
        <v>131</v>
      </c>
      <c r="D3964" s="1" t="s">
        <v>22</v>
      </c>
      <c r="E3964" s="1">
        <v>0</v>
      </c>
      <c r="F3964" s="1" t="s">
        <v>23</v>
      </c>
      <c r="G3964">
        <v>0</v>
      </c>
      <c r="H3964" t="str">
        <f>IF(Append1[[#This Row],[number_vmail_messages]]&lt;=10, "Low",
IF(Append1[[#This Row],[number_vmail_messages]]&lt;=25, "Medium", "High"))</f>
        <v>Low</v>
      </c>
      <c r="I3964">
        <v>201.1</v>
      </c>
      <c r="J3964">
        <v>141</v>
      </c>
      <c r="K3964">
        <v>34.19</v>
      </c>
      <c r="L3964">
        <v>216.5</v>
      </c>
      <c r="M3964">
        <v>93</v>
      </c>
      <c r="N3964">
        <v>18.399999999999999</v>
      </c>
      <c r="O3964">
        <v>217.4</v>
      </c>
      <c r="P3964">
        <v>132</v>
      </c>
      <c r="Q3964">
        <v>9.7799999999999994</v>
      </c>
      <c r="R3964">
        <v>11.5</v>
      </c>
      <c r="S3964">
        <v>4</v>
      </c>
      <c r="T3964">
        <v>3.11</v>
      </c>
      <c r="U3964" t="str">
        <f>IF(Append1[[#This Row],[total_intl_charge]] &lt;= MEDIAN(Append1[total_intl_charge]), "Low", "High")</f>
        <v>High</v>
      </c>
      <c r="V3964">
        <v>1</v>
      </c>
      <c r="W3964" t="s">
        <v>23</v>
      </c>
      <c r="X3964" s="1" t="s">
        <v>23</v>
      </c>
      <c r="Y3964">
        <f>IF(Append1[[#This Row],[churn]]="yes", 1,0)</f>
        <v>0</v>
      </c>
      <c r="Z3964" t="str">
        <f>IF(Append1[[#This Row],[total_eve_charge]]&lt;=15,"Low",
IF(Append1[[#This Row],[total_eve_charge]]&lt;=19,"Medium","High"))</f>
        <v>Medium</v>
      </c>
      <c r="AA3964" s="1" t="str">
        <f>IF(Append1[[#This Row],[total_day_charge]]&gt;30,"Heavy User",
IF(Append1[[#This Row],[total_eve_charge]]&gt;20,"Evening User",
IF(Append1[[#This Row],[total_night_charge]]&gt;10,"Night User","Low User")))</f>
        <v>Heavy User</v>
      </c>
    </row>
    <row r="3965" spans="1:27" x14ac:dyDescent="0.3">
      <c r="A3965">
        <v>3214</v>
      </c>
      <c r="B3965" s="1" t="s">
        <v>75</v>
      </c>
      <c r="C3965">
        <v>61</v>
      </c>
      <c r="D3965" s="1" t="s">
        <v>22</v>
      </c>
      <c r="E3965" s="1">
        <v>0</v>
      </c>
      <c r="F3965" s="1" t="s">
        <v>24</v>
      </c>
      <c r="G3965">
        <v>38</v>
      </c>
      <c r="H3965" t="str">
        <f>IF(Append1[[#This Row],[number_vmail_messages]]&lt;=10, "Low",
IF(Append1[[#This Row],[number_vmail_messages]]&lt;=25, "Medium", "High"))</f>
        <v>High</v>
      </c>
      <c r="I3965">
        <v>139.80000000000001</v>
      </c>
      <c r="J3965">
        <v>108</v>
      </c>
      <c r="K3965">
        <v>23.77</v>
      </c>
      <c r="L3965">
        <v>58.3</v>
      </c>
      <c r="M3965">
        <v>120</v>
      </c>
      <c r="N3965">
        <v>4.96</v>
      </c>
      <c r="O3965">
        <v>203.4</v>
      </c>
      <c r="P3965">
        <v>160</v>
      </c>
      <c r="Q3965">
        <v>9.15</v>
      </c>
      <c r="R3965">
        <v>9.6999999999999993</v>
      </c>
      <c r="S3965">
        <v>1</v>
      </c>
      <c r="T3965">
        <v>2.62</v>
      </c>
      <c r="U3965" t="str">
        <f>IF(Append1[[#This Row],[total_intl_charge]] &lt;= MEDIAN(Append1[total_intl_charge]), "Low", "High")</f>
        <v>Low</v>
      </c>
      <c r="V3965">
        <v>3</v>
      </c>
      <c r="W3965" t="s">
        <v>23</v>
      </c>
      <c r="X3965" s="1" t="s">
        <v>23</v>
      </c>
      <c r="Y3965">
        <f>IF(Append1[[#This Row],[churn]]="yes", 1,0)</f>
        <v>0</v>
      </c>
      <c r="Z3965" t="str">
        <f>IF(Append1[[#This Row],[total_eve_charge]]&lt;=15,"Low",
IF(Append1[[#This Row],[total_eve_charge]]&lt;=19,"Medium","High"))</f>
        <v>Low</v>
      </c>
      <c r="AA3965" s="1" t="str">
        <f>IF(Append1[[#This Row],[total_day_charge]]&gt;30,"Heavy User",
IF(Append1[[#This Row],[total_eve_charge]]&gt;20,"Evening User",
IF(Append1[[#This Row],[total_night_charge]]&gt;10,"Night User","Low User")))</f>
        <v>Low User</v>
      </c>
    </row>
    <row r="3966" spans="1:27" x14ac:dyDescent="0.3">
      <c r="A3966">
        <v>3215</v>
      </c>
      <c r="B3966" s="1" t="s">
        <v>75</v>
      </c>
      <c r="C3966">
        <v>73</v>
      </c>
      <c r="D3966" s="1" t="s">
        <v>26</v>
      </c>
      <c r="E3966" s="1">
        <v>0</v>
      </c>
      <c r="F3966" s="1" t="s">
        <v>24</v>
      </c>
      <c r="G3966">
        <v>6</v>
      </c>
      <c r="H3966" t="str">
        <f>IF(Append1[[#This Row],[number_vmail_messages]]&lt;=10, "Low",
IF(Append1[[#This Row],[number_vmail_messages]]&lt;=25, "Medium", "High"))</f>
        <v>Low</v>
      </c>
      <c r="I3966">
        <v>237.6</v>
      </c>
      <c r="J3966">
        <v>105</v>
      </c>
      <c r="K3966">
        <v>40.39</v>
      </c>
      <c r="L3966">
        <v>244.9</v>
      </c>
      <c r="M3966">
        <v>98</v>
      </c>
      <c r="N3966">
        <v>20.82</v>
      </c>
      <c r="O3966">
        <v>188.3</v>
      </c>
      <c r="P3966">
        <v>107</v>
      </c>
      <c r="Q3966">
        <v>8.4700000000000006</v>
      </c>
      <c r="R3966">
        <v>6.8</v>
      </c>
      <c r="S3966">
        <v>11</v>
      </c>
      <c r="T3966">
        <v>1.84</v>
      </c>
      <c r="U3966" t="str">
        <f>IF(Append1[[#This Row],[total_intl_charge]] &lt;= MEDIAN(Append1[total_intl_charge]), "Low", "High")</f>
        <v>Low</v>
      </c>
      <c r="V3966">
        <v>4</v>
      </c>
      <c r="W3966" t="s">
        <v>23</v>
      </c>
      <c r="X3966" s="1" t="s">
        <v>23</v>
      </c>
      <c r="Y3966">
        <f>IF(Append1[[#This Row],[churn]]="yes", 1,0)</f>
        <v>0</v>
      </c>
      <c r="Z3966" t="str">
        <f>IF(Append1[[#This Row],[total_eve_charge]]&lt;=15,"Low",
IF(Append1[[#This Row],[total_eve_charge]]&lt;=19,"Medium","High"))</f>
        <v>High</v>
      </c>
      <c r="AA3966" s="1" t="str">
        <f>IF(Append1[[#This Row],[total_day_charge]]&gt;30,"Heavy User",
IF(Append1[[#This Row],[total_eve_charge]]&gt;20,"Evening User",
IF(Append1[[#This Row],[total_night_charge]]&gt;10,"Night User","Low User")))</f>
        <v>Heavy User</v>
      </c>
    </row>
    <row r="3967" spans="1:27" x14ac:dyDescent="0.3">
      <c r="A3967">
        <v>3216</v>
      </c>
      <c r="B3967" s="1" t="s">
        <v>25</v>
      </c>
      <c r="C3967">
        <v>100</v>
      </c>
      <c r="D3967" s="1" t="s">
        <v>22</v>
      </c>
      <c r="E3967" s="1">
        <v>0</v>
      </c>
      <c r="F3967" s="1" t="s">
        <v>24</v>
      </c>
      <c r="G3967">
        <v>26</v>
      </c>
      <c r="H3967" t="str">
        <f>IF(Append1[[#This Row],[number_vmail_messages]]&lt;=10, "Low",
IF(Append1[[#This Row],[number_vmail_messages]]&lt;=25, "Medium", "High"))</f>
        <v>High</v>
      </c>
      <c r="I3967">
        <v>197.7</v>
      </c>
      <c r="J3967">
        <v>80</v>
      </c>
      <c r="K3967">
        <v>33.61</v>
      </c>
      <c r="L3967">
        <v>232.6</v>
      </c>
      <c r="M3967">
        <v>83</v>
      </c>
      <c r="N3967">
        <v>19.77</v>
      </c>
      <c r="O3967">
        <v>196.7</v>
      </c>
      <c r="P3967">
        <v>120</v>
      </c>
      <c r="Q3967">
        <v>8.85</v>
      </c>
      <c r="R3967">
        <v>12</v>
      </c>
      <c r="S3967">
        <v>5</v>
      </c>
      <c r="T3967">
        <v>3.24</v>
      </c>
      <c r="U3967" t="str">
        <f>IF(Append1[[#This Row],[total_intl_charge]] &lt;= MEDIAN(Append1[total_intl_charge]), "Low", "High")</f>
        <v>High</v>
      </c>
      <c r="V3967">
        <v>1</v>
      </c>
      <c r="W3967" t="s">
        <v>23</v>
      </c>
      <c r="X3967" s="1" t="s">
        <v>23</v>
      </c>
      <c r="Y3967">
        <f>IF(Append1[[#This Row],[churn]]="yes", 1,0)</f>
        <v>0</v>
      </c>
      <c r="Z3967" t="str">
        <f>IF(Append1[[#This Row],[total_eve_charge]]&lt;=15,"Low",
IF(Append1[[#This Row],[total_eve_charge]]&lt;=19,"Medium","High"))</f>
        <v>High</v>
      </c>
      <c r="AA3967" s="1" t="str">
        <f>IF(Append1[[#This Row],[total_day_charge]]&gt;30,"Heavy User",
IF(Append1[[#This Row],[total_eve_charge]]&gt;20,"Evening User",
IF(Append1[[#This Row],[total_night_charge]]&gt;10,"Night User","Low User")))</f>
        <v>Heavy User</v>
      </c>
    </row>
    <row r="3968" spans="1:27" hidden="1" x14ac:dyDescent="0.3">
      <c r="A3968">
        <v>3217</v>
      </c>
      <c r="B3968" s="1" t="s">
        <v>31</v>
      </c>
      <c r="C3968">
        <v>100</v>
      </c>
      <c r="D3968" s="1" t="s">
        <v>26</v>
      </c>
      <c r="E3968" s="1">
        <v>0</v>
      </c>
      <c r="F3968" s="1" t="s">
        <v>23</v>
      </c>
      <c r="G3968">
        <v>0</v>
      </c>
      <c r="H3968" t="str">
        <f>IF(Append1[[#This Row],[number_vmail_messages]]&lt;=10, "Low",
IF(Append1[[#This Row],[number_vmail_messages]]&lt;=25, "Medium", "High"))</f>
        <v>Low</v>
      </c>
      <c r="I3968">
        <v>222.1</v>
      </c>
      <c r="J3968">
        <v>115</v>
      </c>
      <c r="K3968">
        <v>37.76</v>
      </c>
      <c r="L3968">
        <v>245</v>
      </c>
      <c r="M3968">
        <v>130</v>
      </c>
      <c r="N3968">
        <v>20.83</v>
      </c>
      <c r="O3968">
        <v>129.30000000000001</v>
      </c>
      <c r="P3968">
        <v>119</v>
      </c>
      <c r="Q3968">
        <v>5.82</v>
      </c>
      <c r="R3968">
        <v>8.1</v>
      </c>
      <c r="S3968">
        <v>2</v>
      </c>
      <c r="T3968">
        <v>2.19</v>
      </c>
      <c r="U3968" t="str">
        <f>IF(Append1[[#This Row],[total_intl_charge]] &lt;= MEDIAN(Append1[total_intl_charge]), "Low", "High")</f>
        <v>Low</v>
      </c>
      <c r="V3968">
        <v>2</v>
      </c>
      <c r="W3968" t="s">
        <v>23</v>
      </c>
      <c r="X3968" s="1" t="s">
        <v>23</v>
      </c>
      <c r="Y3968">
        <f>IF(Append1[[#This Row],[churn]]="yes", 1,0)</f>
        <v>0</v>
      </c>
      <c r="Z3968" t="str">
        <f>IF(Append1[[#This Row],[total_eve_charge]]&lt;=15,"Low",
IF(Append1[[#This Row],[total_eve_charge]]&lt;=19,"Medium","High"))</f>
        <v>High</v>
      </c>
      <c r="AA3968" s="1" t="str">
        <f>IF(Append1[[#This Row],[total_day_charge]]&gt;30,"Heavy User",
IF(Append1[[#This Row],[total_eve_charge]]&gt;20,"Evening User",
IF(Append1[[#This Row],[total_night_charge]]&gt;10,"Night User","Low User")))</f>
        <v>Heavy User</v>
      </c>
    </row>
    <row r="3969" spans="1:27" x14ac:dyDescent="0.3">
      <c r="A3969">
        <v>3218</v>
      </c>
      <c r="B3969" s="1" t="s">
        <v>74</v>
      </c>
      <c r="C3969">
        <v>109</v>
      </c>
      <c r="D3969" s="1" t="s">
        <v>32</v>
      </c>
      <c r="E3969" s="1">
        <v>0</v>
      </c>
      <c r="F3969" s="1" t="s">
        <v>24</v>
      </c>
      <c r="G3969">
        <v>39</v>
      </c>
      <c r="H3969" t="str">
        <f>IF(Append1[[#This Row],[number_vmail_messages]]&lt;=10, "Low",
IF(Append1[[#This Row],[number_vmail_messages]]&lt;=25, "Medium", "High"))</f>
        <v>High</v>
      </c>
      <c r="I3969">
        <v>270</v>
      </c>
      <c r="J3969">
        <v>58</v>
      </c>
      <c r="K3969">
        <v>45.9</v>
      </c>
      <c r="L3969">
        <v>235.5</v>
      </c>
      <c r="M3969">
        <v>108</v>
      </c>
      <c r="N3969">
        <v>20.02</v>
      </c>
      <c r="O3969">
        <v>194.3</v>
      </c>
      <c r="P3969">
        <v>57</v>
      </c>
      <c r="Q3969">
        <v>8.74</v>
      </c>
      <c r="R3969">
        <v>7.8</v>
      </c>
      <c r="S3969">
        <v>6</v>
      </c>
      <c r="T3969">
        <v>2.11</v>
      </c>
      <c r="U3969" t="str">
        <f>IF(Append1[[#This Row],[total_intl_charge]] &lt;= MEDIAN(Append1[total_intl_charge]), "Low", "High")</f>
        <v>Low</v>
      </c>
      <c r="V3969">
        <v>1</v>
      </c>
      <c r="W3969" t="s">
        <v>24</v>
      </c>
      <c r="X3969" s="1" t="s">
        <v>23</v>
      </c>
      <c r="Y3969">
        <f>IF(Append1[[#This Row],[churn]]="yes", 1,0)</f>
        <v>1</v>
      </c>
      <c r="Z3969" t="str">
        <f>IF(Append1[[#This Row],[total_eve_charge]]&lt;=15,"Low",
IF(Append1[[#This Row],[total_eve_charge]]&lt;=19,"Medium","High"))</f>
        <v>High</v>
      </c>
      <c r="AA3969" s="1" t="str">
        <f>IF(Append1[[#This Row],[total_day_charge]]&gt;30,"Heavy User",
IF(Append1[[#This Row],[total_eve_charge]]&gt;20,"Evening User",
IF(Append1[[#This Row],[total_night_charge]]&gt;10,"Night User","Low User")))</f>
        <v>Heavy User</v>
      </c>
    </row>
    <row r="3970" spans="1:27" hidden="1" x14ac:dyDescent="0.3">
      <c r="A3970">
        <v>3219</v>
      </c>
      <c r="B3970" s="1" t="s">
        <v>50</v>
      </c>
      <c r="C3970">
        <v>139</v>
      </c>
      <c r="D3970" s="1" t="s">
        <v>26</v>
      </c>
      <c r="E3970" s="1">
        <v>0</v>
      </c>
      <c r="F3970" s="1" t="s">
        <v>23</v>
      </c>
      <c r="G3970">
        <v>0</v>
      </c>
      <c r="H3970" t="str">
        <f>IF(Append1[[#This Row],[number_vmail_messages]]&lt;=10, "Low",
IF(Append1[[#This Row],[number_vmail_messages]]&lt;=25, "Medium", "High"))</f>
        <v>Low</v>
      </c>
      <c r="I3970">
        <v>148.69999999999999</v>
      </c>
      <c r="J3970">
        <v>90</v>
      </c>
      <c r="K3970">
        <v>25.28</v>
      </c>
      <c r="L3970">
        <v>204.3</v>
      </c>
      <c r="M3970">
        <v>106</v>
      </c>
      <c r="N3970">
        <v>17.37</v>
      </c>
      <c r="O3970">
        <v>144.1</v>
      </c>
      <c r="P3970">
        <v>105</v>
      </c>
      <c r="Q3970">
        <v>6.48</v>
      </c>
      <c r="R3970">
        <v>9.8000000000000007</v>
      </c>
      <c r="S3970">
        <v>4</v>
      </c>
      <c r="T3970">
        <v>2.65</v>
      </c>
      <c r="U3970" t="str">
        <f>IF(Append1[[#This Row],[total_intl_charge]] &lt;= MEDIAN(Append1[total_intl_charge]), "Low", "High")</f>
        <v>Low</v>
      </c>
      <c r="V3970">
        <v>2</v>
      </c>
      <c r="W3970" t="s">
        <v>23</v>
      </c>
      <c r="X3970" s="1" t="s">
        <v>23</v>
      </c>
      <c r="Y3970">
        <f>IF(Append1[[#This Row],[churn]]="yes", 1,0)</f>
        <v>0</v>
      </c>
      <c r="Z3970" t="str">
        <f>IF(Append1[[#This Row],[total_eve_charge]]&lt;=15,"Low",
IF(Append1[[#This Row],[total_eve_charge]]&lt;=19,"Medium","High"))</f>
        <v>Medium</v>
      </c>
      <c r="AA3970" s="1" t="str">
        <f>IF(Append1[[#This Row],[total_day_charge]]&gt;30,"Heavy User",
IF(Append1[[#This Row],[total_eve_charge]]&gt;20,"Evening User",
IF(Append1[[#This Row],[total_night_charge]]&gt;10,"Night User","Low User")))</f>
        <v>Low User</v>
      </c>
    </row>
    <row r="3971" spans="1:27" hidden="1" x14ac:dyDescent="0.3">
      <c r="A3971">
        <v>3220</v>
      </c>
      <c r="B3971" s="1" t="s">
        <v>45</v>
      </c>
      <c r="C3971">
        <v>115</v>
      </c>
      <c r="D3971" s="1" t="s">
        <v>26</v>
      </c>
      <c r="E3971" s="1">
        <v>0</v>
      </c>
      <c r="F3971" s="1" t="s">
        <v>23</v>
      </c>
      <c r="G3971">
        <v>0</v>
      </c>
      <c r="H3971" t="str">
        <f>IF(Append1[[#This Row],[number_vmail_messages]]&lt;=10, "Low",
IF(Append1[[#This Row],[number_vmail_messages]]&lt;=25, "Medium", "High"))</f>
        <v>Low</v>
      </c>
      <c r="I3971">
        <v>143.6</v>
      </c>
      <c r="J3971">
        <v>135</v>
      </c>
      <c r="K3971">
        <v>24.41</v>
      </c>
      <c r="L3971">
        <v>278</v>
      </c>
      <c r="M3971">
        <v>119</v>
      </c>
      <c r="N3971">
        <v>23.63</v>
      </c>
      <c r="O3971">
        <v>46.7</v>
      </c>
      <c r="P3971">
        <v>84</v>
      </c>
      <c r="Q3971">
        <v>2.1</v>
      </c>
      <c r="R3971">
        <v>12.7</v>
      </c>
      <c r="S3971">
        <v>3</v>
      </c>
      <c r="T3971">
        <v>3.43</v>
      </c>
      <c r="U3971" t="str">
        <f>IF(Append1[[#This Row],[total_intl_charge]] &lt;= MEDIAN(Append1[total_intl_charge]), "Low", "High")</f>
        <v>High</v>
      </c>
      <c r="V3971">
        <v>0</v>
      </c>
      <c r="W3971" t="s">
        <v>23</v>
      </c>
      <c r="X3971" s="1" t="s">
        <v>23</v>
      </c>
      <c r="Y3971">
        <f>IF(Append1[[#This Row],[churn]]="yes", 1,0)</f>
        <v>0</v>
      </c>
      <c r="Z3971" t="str">
        <f>IF(Append1[[#This Row],[total_eve_charge]]&lt;=15,"Low",
IF(Append1[[#This Row],[total_eve_charge]]&lt;=19,"Medium","High"))</f>
        <v>High</v>
      </c>
      <c r="AA3971" s="1" t="str">
        <f>IF(Append1[[#This Row],[total_day_charge]]&gt;30,"Heavy User",
IF(Append1[[#This Row],[total_eve_charge]]&gt;20,"Evening User",
IF(Append1[[#This Row],[total_night_charge]]&gt;10,"Night User","Low User")))</f>
        <v>Evening User</v>
      </c>
    </row>
    <row r="3972" spans="1:27" hidden="1" x14ac:dyDescent="0.3">
      <c r="A3972">
        <v>3221</v>
      </c>
      <c r="B3972" s="1" t="s">
        <v>55</v>
      </c>
      <c r="C3972">
        <v>77</v>
      </c>
      <c r="D3972" s="1" t="s">
        <v>22</v>
      </c>
      <c r="E3972" s="1">
        <v>0</v>
      </c>
      <c r="F3972" s="1" t="s">
        <v>23</v>
      </c>
      <c r="G3972">
        <v>0</v>
      </c>
      <c r="H3972" t="str">
        <f>IF(Append1[[#This Row],[number_vmail_messages]]&lt;=10, "Low",
IF(Append1[[#This Row],[number_vmail_messages]]&lt;=25, "Medium", "High"))</f>
        <v>Low</v>
      </c>
      <c r="I3972">
        <v>205.3</v>
      </c>
      <c r="J3972">
        <v>69</v>
      </c>
      <c r="K3972">
        <v>34.9</v>
      </c>
      <c r="L3972">
        <v>171</v>
      </c>
      <c r="M3972">
        <v>84</v>
      </c>
      <c r="N3972">
        <v>14.54</v>
      </c>
      <c r="O3972">
        <v>242.4</v>
      </c>
      <c r="P3972">
        <v>96</v>
      </c>
      <c r="Q3972">
        <v>10.91</v>
      </c>
      <c r="R3972">
        <v>10.1</v>
      </c>
      <c r="S3972">
        <v>2</v>
      </c>
      <c r="T3972">
        <v>2.73</v>
      </c>
      <c r="U3972" t="str">
        <f>IF(Append1[[#This Row],[total_intl_charge]] &lt;= MEDIAN(Append1[total_intl_charge]), "Low", "High")</f>
        <v>Low</v>
      </c>
      <c r="V3972">
        <v>3</v>
      </c>
      <c r="W3972" t="s">
        <v>23</v>
      </c>
      <c r="X3972" s="1" t="s">
        <v>23</v>
      </c>
      <c r="Y3972">
        <f>IF(Append1[[#This Row],[churn]]="yes", 1,0)</f>
        <v>0</v>
      </c>
      <c r="Z3972" t="str">
        <f>IF(Append1[[#This Row],[total_eve_charge]]&lt;=15,"Low",
IF(Append1[[#This Row],[total_eve_charge]]&lt;=19,"Medium","High"))</f>
        <v>Low</v>
      </c>
      <c r="AA3972" s="1" t="str">
        <f>IF(Append1[[#This Row],[total_day_charge]]&gt;30,"Heavy User",
IF(Append1[[#This Row],[total_eve_charge]]&gt;20,"Evening User",
IF(Append1[[#This Row],[total_night_charge]]&gt;10,"Night User","Low User")))</f>
        <v>Heavy User</v>
      </c>
    </row>
    <row r="3973" spans="1:27" hidden="1" x14ac:dyDescent="0.3">
      <c r="A3973">
        <v>3222</v>
      </c>
      <c r="B3973" s="1" t="s">
        <v>76</v>
      </c>
      <c r="C3973">
        <v>14</v>
      </c>
      <c r="D3973" s="1" t="s">
        <v>22</v>
      </c>
      <c r="E3973" s="1">
        <v>0</v>
      </c>
      <c r="F3973" s="1" t="s">
        <v>23</v>
      </c>
      <c r="G3973">
        <v>0</v>
      </c>
      <c r="H3973" t="str">
        <f>IF(Append1[[#This Row],[number_vmail_messages]]&lt;=10, "Low",
IF(Append1[[#This Row],[number_vmail_messages]]&lt;=25, "Medium", "High"))</f>
        <v>Low</v>
      </c>
      <c r="I3973">
        <v>184.5</v>
      </c>
      <c r="J3973">
        <v>77</v>
      </c>
      <c r="K3973">
        <v>31.37</v>
      </c>
      <c r="L3973">
        <v>272.5</v>
      </c>
      <c r="M3973">
        <v>103</v>
      </c>
      <c r="N3973">
        <v>23.16</v>
      </c>
      <c r="O3973">
        <v>190.3</v>
      </c>
      <c r="P3973">
        <v>129</v>
      </c>
      <c r="Q3973">
        <v>8.56</v>
      </c>
      <c r="R3973">
        <v>9.6999999999999993</v>
      </c>
      <c r="S3973">
        <v>3</v>
      </c>
      <c r="T3973">
        <v>2.62</v>
      </c>
      <c r="U3973" t="str">
        <f>IF(Append1[[#This Row],[total_intl_charge]] &lt;= MEDIAN(Append1[total_intl_charge]), "Low", "High")</f>
        <v>Low</v>
      </c>
      <c r="V3973">
        <v>4</v>
      </c>
      <c r="W3973" t="s">
        <v>23</v>
      </c>
      <c r="X3973" s="1" t="s">
        <v>23</v>
      </c>
      <c r="Y3973">
        <f>IF(Append1[[#This Row],[churn]]="yes", 1,0)</f>
        <v>0</v>
      </c>
      <c r="Z3973" t="str">
        <f>IF(Append1[[#This Row],[total_eve_charge]]&lt;=15,"Low",
IF(Append1[[#This Row],[total_eve_charge]]&lt;=19,"Medium","High"))</f>
        <v>High</v>
      </c>
      <c r="AA3973" s="1" t="str">
        <f>IF(Append1[[#This Row],[total_day_charge]]&gt;30,"Heavy User",
IF(Append1[[#This Row],[total_eve_charge]]&gt;20,"Evening User",
IF(Append1[[#This Row],[total_night_charge]]&gt;10,"Night User","Low User")))</f>
        <v>Heavy User</v>
      </c>
    </row>
    <row r="3974" spans="1:27" hidden="1" x14ac:dyDescent="0.3">
      <c r="A3974">
        <v>3223</v>
      </c>
      <c r="B3974" s="1" t="s">
        <v>44</v>
      </c>
      <c r="C3974">
        <v>81</v>
      </c>
      <c r="D3974" s="1" t="s">
        <v>22</v>
      </c>
      <c r="E3974" s="1">
        <v>0</v>
      </c>
      <c r="F3974" s="1" t="s">
        <v>23</v>
      </c>
      <c r="G3974">
        <v>0</v>
      </c>
      <c r="H3974" t="str">
        <f>IF(Append1[[#This Row],[number_vmail_messages]]&lt;=10, "Low",
IF(Append1[[#This Row],[number_vmail_messages]]&lt;=25, "Medium", "High"))</f>
        <v>Low</v>
      </c>
      <c r="I3974">
        <v>140.80000000000001</v>
      </c>
      <c r="J3974">
        <v>97</v>
      </c>
      <c r="K3974">
        <v>23.94</v>
      </c>
      <c r="L3974">
        <v>211.5</v>
      </c>
      <c r="M3974">
        <v>109</v>
      </c>
      <c r="N3974">
        <v>17.98</v>
      </c>
      <c r="O3974">
        <v>216.9</v>
      </c>
      <c r="P3974">
        <v>53</v>
      </c>
      <c r="Q3974">
        <v>9.76</v>
      </c>
      <c r="R3974">
        <v>12.2</v>
      </c>
      <c r="S3974">
        <v>4</v>
      </c>
      <c r="T3974">
        <v>3.29</v>
      </c>
      <c r="U3974" t="str">
        <f>IF(Append1[[#This Row],[total_intl_charge]] &lt;= MEDIAN(Append1[total_intl_charge]), "Low", "High")</f>
        <v>High</v>
      </c>
      <c r="V3974">
        <v>0</v>
      </c>
      <c r="W3974" t="s">
        <v>23</v>
      </c>
      <c r="X3974" s="1" t="s">
        <v>23</v>
      </c>
      <c r="Y3974">
        <f>IF(Append1[[#This Row],[churn]]="yes", 1,0)</f>
        <v>0</v>
      </c>
      <c r="Z3974" t="str">
        <f>IF(Append1[[#This Row],[total_eve_charge]]&lt;=15,"Low",
IF(Append1[[#This Row],[total_eve_charge]]&lt;=19,"Medium","High"))</f>
        <v>Medium</v>
      </c>
      <c r="AA3974" s="1" t="str">
        <f>IF(Append1[[#This Row],[total_day_charge]]&gt;30,"Heavy User",
IF(Append1[[#This Row],[total_eve_charge]]&gt;20,"Evening User",
IF(Append1[[#This Row],[total_night_charge]]&gt;10,"Night User","Low User")))</f>
        <v>Low User</v>
      </c>
    </row>
    <row r="3975" spans="1:27" hidden="1" x14ac:dyDescent="0.3">
      <c r="A3975">
        <v>3224</v>
      </c>
      <c r="B3975" s="1" t="s">
        <v>76</v>
      </c>
      <c r="C3975">
        <v>113</v>
      </c>
      <c r="D3975" s="1" t="s">
        <v>22</v>
      </c>
      <c r="E3975" s="1">
        <v>0</v>
      </c>
      <c r="F3975" s="1" t="s">
        <v>23</v>
      </c>
      <c r="G3975">
        <v>0</v>
      </c>
      <c r="H3975" t="str">
        <f>IF(Append1[[#This Row],[number_vmail_messages]]&lt;=10, "Low",
IF(Append1[[#This Row],[number_vmail_messages]]&lt;=25, "Medium", "High"))</f>
        <v>Low</v>
      </c>
      <c r="I3975">
        <v>140.80000000000001</v>
      </c>
      <c r="J3975">
        <v>107</v>
      </c>
      <c r="K3975">
        <v>23.94</v>
      </c>
      <c r="L3975">
        <v>252.6</v>
      </c>
      <c r="M3975">
        <v>87</v>
      </c>
      <c r="N3975">
        <v>21.47</v>
      </c>
      <c r="O3975">
        <v>215.4</v>
      </c>
      <c r="P3975">
        <v>136</v>
      </c>
      <c r="Q3975">
        <v>9.69</v>
      </c>
      <c r="R3975">
        <v>9.1</v>
      </c>
      <c r="S3975">
        <v>4</v>
      </c>
      <c r="T3975">
        <v>2.46</v>
      </c>
      <c r="U3975" t="str">
        <f>IF(Append1[[#This Row],[total_intl_charge]] &lt;= MEDIAN(Append1[total_intl_charge]), "Low", "High")</f>
        <v>Low</v>
      </c>
      <c r="V3975">
        <v>3</v>
      </c>
      <c r="W3975" t="s">
        <v>23</v>
      </c>
      <c r="X3975" s="1" t="s">
        <v>23</v>
      </c>
      <c r="Y3975">
        <f>IF(Append1[[#This Row],[churn]]="yes", 1,0)</f>
        <v>0</v>
      </c>
      <c r="Z3975" t="str">
        <f>IF(Append1[[#This Row],[total_eve_charge]]&lt;=15,"Low",
IF(Append1[[#This Row],[total_eve_charge]]&lt;=19,"Medium","High"))</f>
        <v>High</v>
      </c>
      <c r="AA3975" s="1" t="str">
        <f>IF(Append1[[#This Row],[total_day_charge]]&gt;30,"Heavy User",
IF(Append1[[#This Row],[total_eve_charge]]&gt;20,"Evening User",
IF(Append1[[#This Row],[total_night_charge]]&gt;10,"Night User","Low User")))</f>
        <v>Evening User</v>
      </c>
    </row>
    <row r="3976" spans="1:27" x14ac:dyDescent="0.3">
      <c r="A3976">
        <v>3225</v>
      </c>
      <c r="B3976" s="1" t="s">
        <v>59</v>
      </c>
      <c r="C3976">
        <v>93</v>
      </c>
      <c r="D3976" s="1" t="s">
        <v>22</v>
      </c>
      <c r="E3976" s="1">
        <v>1</v>
      </c>
      <c r="F3976" s="1" t="s">
        <v>24</v>
      </c>
      <c r="G3976">
        <v>36</v>
      </c>
      <c r="H3976" t="str">
        <f>IF(Append1[[#This Row],[number_vmail_messages]]&lt;=10, "Low",
IF(Append1[[#This Row],[number_vmail_messages]]&lt;=25, "Medium", "High"))</f>
        <v>High</v>
      </c>
      <c r="I3976">
        <v>169.7</v>
      </c>
      <c r="J3976">
        <v>109</v>
      </c>
      <c r="K3976">
        <v>28.85</v>
      </c>
      <c r="L3976">
        <v>318.60000000000002</v>
      </c>
      <c r="M3976">
        <v>88</v>
      </c>
      <c r="N3976">
        <v>27.08</v>
      </c>
      <c r="O3976">
        <v>246.5</v>
      </c>
      <c r="P3976">
        <v>95</v>
      </c>
      <c r="Q3976">
        <v>11.09</v>
      </c>
      <c r="R3976">
        <v>9.8000000000000007</v>
      </c>
      <c r="S3976">
        <v>3</v>
      </c>
      <c r="T3976">
        <v>2.65</v>
      </c>
      <c r="U3976" t="str">
        <f>IF(Append1[[#This Row],[total_intl_charge]] &lt;= MEDIAN(Append1[total_intl_charge]), "Low", "High")</f>
        <v>Low</v>
      </c>
      <c r="V3976">
        <v>0</v>
      </c>
      <c r="W3976" t="s">
        <v>23</v>
      </c>
      <c r="X3976" s="1" t="s">
        <v>24</v>
      </c>
      <c r="Y3976">
        <f>IF(Append1[[#This Row],[churn]]="yes", 1,0)</f>
        <v>0</v>
      </c>
      <c r="Z3976" t="str">
        <f>IF(Append1[[#This Row],[total_eve_charge]]&lt;=15,"Low",
IF(Append1[[#This Row],[total_eve_charge]]&lt;=19,"Medium","High"))</f>
        <v>High</v>
      </c>
      <c r="AA3976" s="1" t="str">
        <f>IF(Append1[[#This Row],[total_day_charge]]&gt;30,"Heavy User",
IF(Append1[[#This Row],[total_eve_charge]]&gt;20,"Evening User",
IF(Append1[[#This Row],[total_night_charge]]&gt;10,"Night User","Low User")))</f>
        <v>Evening User</v>
      </c>
    </row>
    <row r="3977" spans="1:27" hidden="1" x14ac:dyDescent="0.3">
      <c r="A3977">
        <v>3226</v>
      </c>
      <c r="B3977" s="1" t="s">
        <v>37</v>
      </c>
      <c r="C3977">
        <v>77</v>
      </c>
      <c r="D3977" s="1" t="s">
        <v>32</v>
      </c>
      <c r="E3977" s="1">
        <v>0</v>
      </c>
      <c r="F3977" s="1" t="s">
        <v>23</v>
      </c>
      <c r="G3977">
        <v>0</v>
      </c>
      <c r="H3977" t="str">
        <f>IF(Append1[[#This Row],[number_vmail_messages]]&lt;=10, "Low",
IF(Append1[[#This Row],[number_vmail_messages]]&lt;=25, "Medium", "High"))</f>
        <v>Low</v>
      </c>
      <c r="I3977">
        <v>168.1</v>
      </c>
      <c r="J3977">
        <v>83</v>
      </c>
      <c r="K3977">
        <v>28.58</v>
      </c>
      <c r="L3977">
        <v>202</v>
      </c>
      <c r="M3977">
        <v>91</v>
      </c>
      <c r="N3977">
        <v>17.170000000000002</v>
      </c>
      <c r="O3977">
        <v>173.2</v>
      </c>
      <c r="P3977">
        <v>91</v>
      </c>
      <c r="Q3977">
        <v>7.79</v>
      </c>
      <c r="R3977">
        <v>10</v>
      </c>
      <c r="S3977">
        <v>3</v>
      </c>
      <c r="T3977">
        <v>2.7</v>
      </c>
      <c r="U3977" t="str">
        <f>IF(Append1[[#This Row],[total_intl_charge]] &lt;= MEDIAN(Append1[total_intl_charge]), "Low", "High")</f>
        <v>Low</v>
      </c>
      <c r="V3977">
        <v>3</v>
      </c>
      <c r="W3977" t="s">
        <v>23</v>
      </c>
      <c r="X3977" s="1" t="s">
        <v>23</v>
      </c>
      <c r="Y3977">
        <f>IF(Append1[[#This Row],[churn]]="yes", 1,0)</f>
        <v>0</v>
      </c>
      <c r="Z3977" t="str">
        <f>IF(Append1[[#This Row],[total_eve_charge]]&lt;=15,"Low",
IF(Append1[[#This Row],[total_eve_charge]]&lt;=19,"Medium","High"))</f>
        <v>Medium</v>
      </c>
      <c r="AA3977" s="1" t="str">
        <f>IF(Append1[[#This Row],[total_day_charge]]&gt;30,"Heavy User",
IF(Append1[[#This Row],[total_eve_charge]]&gt;20,"Evening User",
IF(Append1[[#This Row],[total_night_charge]]&gt;10,"Night User","Low User")))</f>
        <v>Low User</v>
      </c>
    </row>
    <row r="3978" spans="1:27" x14ac:dyDescent="0.3">
      <c r="A3978">
        <v>3227</v>
      </c>
      <c r="B3978" s="1" t="s">
        <v>52</v>
      </c>
      <c r="C3978">
        <v>125</v>
      </c>
      <c r="D3978" s="1" t="s">
        <v>22</v>
      </c>
      <c r="E3978" s="1">
        <v>0</v>
      </c>
      <c r="F3978" s="1" t="s">
        <v>24</v>
      </c>
      <c r="G3978">
        <v>25</v>
      </c>
      <c r="H3978" t="str">
        <f>IF(Append1[[#This Row],[number_vmail_messages]]&lt;=10, "Low",
IF(Append1[[#This Row],[number_vmail_messages]]&lt;=25, "Medium", "High"))</f>
        <v>Medium</v>
      </c>
      <c r="I3978">
        <v>190.1</v>
      </c>
      <c r="J3978">
        <v>133</v>
      </c>
      <c r="K3978">
        <v>32.32</v>
      </c>
      <c r="L3978">
        <v>181.1</v>
      </c>
      <c r="M3978">
        <v>61</v>
      </c>
      <c r="N3978">
        <v>15.39</v>
      </c>
      <c r="O3978">
        <v>104</v>
      </c>
      <c r="P3978">
        <v>110</v>
      </c>
      <c r="Q3978">
        <v>4.68</v>
      </c>
      <c r="R3978">
        <v>12.5</v>
      </c>
      <c r="S3978">
        <v>3</v>
      </c>
      <c r="T3978">
        <v>3.38</v>
      </c>
      <c r="U3978" t="str">
        <f>IF(Append1[[#This Row],[total_intl_charge]] &lt;= MEDIAN(Append1[total_intl_charge]), "Low", "High")</f>
        <v>High</v>
      </c>
      <c r="V3978">
        <v>2</v>
      </c>
      <c r="W3978" t="s">
        <v>23</v>
      </c>
      <c r="X3978" s="1" t="s">
        <v>23</v>
      </c>
      <c r="Y3978">
        <f>IF(Append1[[#This Row],[churn]]="yes", 1,0)</f>
        <v>0</v>
      </c>
      <c r="Z3978" t="str">
        <f>IF(Append1[[#This Row],[total_eve_charge]]&lt;=15,"Low",
IF(Append1[[#This Row],[total_eve_charge]]&lt;=19,"Medium","High"))</f>
        <v>Medium</v>
      </c>
      <c r="AA3978" s="1" t="str">
        <f>IF(Append1[[#This Row],[total_day_charge]]&gt;30,"Heavy User",
IF(Append1[[#This Row],[total_eve_charge]]&gt;20,"Evening User",
IF(Append1[[#This Row],[total_night_charge]]&gt;10,"Night User","Low User")))</f>
        <v>Heavy User</v>
      </c>
    </row>
    <row r="3979" spans="1:27" hidden="1" x14ac:dyDescent="0.3">
      <c r="A3979">
        <v>3228</v>
      </c>
      <c r="B3979" s="1" t="s">
        <v>64</v>
      </c>
      <c r="C3979">
        <v>88</v>
      </c>
      <c r="D3979" s="1" t="s">
        <v>32</v>
      </c>
      <c r="E3979" s="1">
        <v>0</v>
      </c>
      <c r="F3979" s="1" t="s">
        <v>23</v>
      </c>
      <c r="G3979">
        <v>0</v>
      </c>
      <c r="H3979" t="str">
        <f>IF(Append1[[#This Row],[number_vmail_messages]]&lt;=10, "Low",
IF(Append1[[#This Row],[number_vmail_messages]]&lt;=25, "Medium", "High"))</f>
        <v>Low</v>
      </c>
      <c r="I3979">
        <v>192.6</v>
      </c>
      <c r="J3979">
        <v>96</v>
      </c>
      <c r="K3979">
        <v>32.74</v>
      </c>
      <c r="L3979">
        <v>184</v>
      </c>
      <c r="M3979">
        <v>92</v>
      </c>
      <c r="N3979">
        <v>15.64</v>
      </c>
      <c r="O3979">
        <v>173.6</v>
      </c>
      <c r="P3979">
        <v>113</v>
      </c>
      <c r="Q3979">
        <v>7.81</v>
      </c>
      <c r="R3979">
        <v>8.8000000000000007</v>
      </c>
      <c r="S3979">
        <v>6</v>
      </c>
      <c r="T3979">
        <v>2.38</v>
      </c>
      <c r="U3979" t="str">
        <f>IF(Append1[[#This Row],[total_intl_charge]] &lt;= MEDIAN(Append1[total_intl_charge]), "Low", "High")</f>
        <v>Low</v>
      </c>
      <c r="V3979">
        <v>2</v>
      </c>
      <c r="W3979" t="s">
        <v>23</v>
      </c>
      <c r="X3979" s="1" t="s">
        <v>23</v>
      </c>
      <c r="Y3979">
        <f>IF(Append1[[#This Row],[churn]]="yes", 1,0)</f>
        <v>0</v>
      </c>
      <c r="Z3979" t="str">
        <f>IF(Append1[[#This Row],[total_eve_charge]]&lt;=15,"Low",
IF(Append1[[#This Row],[total_eve_charge]]&lt;=19,"Medium","High"))</f>
        <v>Medium</v>
      </c>
      <c r="AA3979" s="1" t="str">
        <f>IF(Append1[[#This Row],[total_day_charge]]&gt;30,"Heavy User",
IF(Append1[[#This Row],[total_eve_charge]]&gt;20,"Evening User",
IF(Append1[[#This Row],[total_night_charge]]&gt;10,"Night User","Low User")))</f>
        <v>Heavy User</v>
      </c>
    </row>
    <row r="3980" spans="1:27" hidden="1" x14ac:dyDescent="0.3">
      <c r="A3980">
        <v>3229</v>
      </c>
      <c r="B3980" s="1" t="s">
        <v>37</v>
      </c>
      <c r="C3980">
        <v>89</v>
      </c>
      <c r="D3980" s="1" t="s">
        <v>32</v>
      </c>
      <c r="E3980" s="1">
        <v>0</v>
      </c>
      <c r="F3980" s="1" t="s">
        <v>23</v>
      </c>
      <c r="G3980">
        <v>0</v>
      </c>
      <c r="H3980" t="str">
        <f>IF(Append1[[#This Row],[number_vmail_messages]]&lt;=10, "Low",
IF(Append1[[#This Row],[number_vmail_messages]]&lt;=25, "Medium", "High"))</f>
        <v>Low</v>
      </c>
      <c r="I3980">
        <v>234.8</v>
      </c>
      <c r="J3980">
        <v>95</v>
      </c>
      <c r="K3980">
        <v>39.92</v>
      </c>
      <c r="L3980">
        <v>109.7</v>
      </c>
      <c r="M3980">
        <v>87</v>
      </c>
      <c r="N3980">
        <v>9.32</v>
      </c>
      <c r="O3980">
        <v>180.3</v>
      </c>
      <c r="P3980">
        <v>99</v>
      </c>
      <c r="Q3980">
        <v>8.11</v>
      </c>
      <c r="R3980">
        <v>10.4</v>
      </c>
      <c r="S3980">
        <v>2</v>
      </c>
      <c r="T3980">
        <v>2.81</v>
      </c>
      <c r="U3980" t="str">
        <f>IF(Append1[[#This Row],[total_intl_charge]] &lt;= MEDIAN(Append1[total_intl_charge]), "Low", "High")</f>
        <v>High</v>
      </c>
      <c r="V3980">
        <v>0</v>
      </c>
      <c r="W3980" t="s">
        <v>23</v>
      </c>
      <c r="X3980" s="1" t="s">
        <v>23</v>
      </c>
      <c r="Y3980">
        <f>IF(Append1[[#This Row],[churn]]="yes", 1,0)</f>
        <v>0</v>
      </c>
      <c r="Z3980" t="str">
        <f>IF(Append1[[#This Row],[total_eve_charge]]&lt;=15,"Low",
IF(Append1[[#This Row],[total_eve_charge]]&lt;=19,"Medium","High"))</f>
        <v>Low</v>
      </c>
      <c r="AA3980" s="1" t="str">
        <f>IF(Append1[[#This Row],[total_day_charge]]&gt;30,"Heavy User",
IF(Append1[[#This Row],[total_eve_charge]]&gt;20,"Evening User",
IF(Append1[[#This Row],[total_night_charge]]&gt;10,"Night User","Low User")))</f>
        <v>Heavy User</v>
      </c>
    </row>
    <row r="3981" spans="1:27" hidden="1" x14ac:dyDescent="0.3">
      <c r="A3981">
        <v>3230</v>
      </c>
      <c r="B3981" s="1" t="s">
        <v>21</v>
      </c>
      <c r="C3981">
        <v>124</v>
      </c>
      <c r="D3981" s="1" t="s">
        <v>26</v>
      </c>
      <c r="E3981" s="1">
        <v>0</v>
      </c>
      <c r="F3981" s="1" t="s">
        <v>23</v>
      </c>
      <c r="G3981">
        <v>0</v>
      </c>
      <c r="H3981" t="str">
        <f>IF(Append1[[#This Row],[number_vmail_messages]]&lt;=10, "Low",
IF(Append1[[#This Row],[number_vmail_messages]]&lt;=25, "Medium", "High"))</f>
        <v>Low</v>
      </c>
      <c r="I3981">
        <v>247.2</v>
      </c>
      <c r="J3981">
        <v>84</v>
      </c>
      <c r="K3981">
        <v>42.02</v>
      </c>
      <c r="L3981">
        <v>161.9</v>
      </c>
      <c r="M3981">
        <v>130</v>
      </c>
      <c r="N3981">
        <v>13.76</v>
      </c>
      <c r="O3981">
        <v>170.3</v>
      </c>
      <c r="P3981">
        <v>73</v>
      </c>
      <c r="Q3981">
        <v>7.66</v>
      </c>
      <c r="R3981">
        <v>6.1</v>
      </c>
      <c r="S3981">
        <v>6</v>
      </c>
      <c r="T3981">
        <v>1.65</v>
      </c>
      <c r="U3981" t="str">
        <f>IF(Append1[[#This Row],[total_intl_charge]] &lt;= MEDIAN(Append1[total_intl_charge]), "Low", "High")</f>
        <v>Low</v>
      </c>
      <c r="V3981">
        <v>1</v>
      </c>
      <c r="W3981" t="s">
        <v>23</v>
      </c>
      <c r="X3981" s="1" t="s">
        <v>23</v>
      </c>
      <c r="Y3981">
        <f>IF(Append1[[#This Row],[churn]]="yes", 1,0)</f>
        <v>0</v>
      </c>
      <c r="Z3981" t="str">
        <f>IF(Append1[[#This Row],[total_eve_charge]]&lt;=15,"Low",
IF(Append1[[#This Row],[total_eve_charge]]&lt;=19,"Medium","High"))</f>
        <v>Low</v>
      </c>
      <c r="AA3981" s="1" t="str">
        <f>IF(Append1[[#This Row],[total_day_charge]]&gt;30,"Heavy User",
IF(Append1[[#This Row],[total_eve_charge]]&gt;20,"Evening User",
IF(Append1[[#This Row],[total_night_charge]]&gt;10,"Night User","Low User")))</f>
        <v>Heavy User</v>
      </c>
    </row>
    <row r="3982" spans="1:27" hidden="1" x14ac:dyDescent="0.3">
      <c r="A3982">
        <v>3231</v>
      </c>
      <c r="B3982" s="1" t="s">
        <v>63</v>
      </c>
      <c r="C3982">
        <v>83</v>
      </c>
      <c r="D3982" s="1" t="s">
        <v>32</v>
      </c>
      <c r="E3982" s="1">
        <v>0</v>
      </c>
      <c r="F3982" s="1" t="s">
        <v>23</v>
      </c>
      <c r="G3982">
        <v>0</v>
      </c>
      <c r="H3982" t="str">
        <f>IF(Append1[[#This Row],[number_vmail_messages]]&lt;=10, "Low",
IF(Append1[[#This Row],[number_vmail_messages]]&lt;=25, "Medium", "High"))</f>
        <v>Low</v>
      </c>
      <c r="I3982">
        <v>185.9</v>
      </c>
      <c r="J3982">
        <v>115</v>
      </c>
      <c r="K3982">
        <v>31.6</v>
      </c>
      <c r="L3982">
        <v>232.5</v>
      </c>
      <c r="M3982">
        <v>98</v>
      </c>
      <c r="N3982">
        <v>19.760000000000002</v>
      </c>
      <c r="O3982">
        <v>205.2</v>
      </c>
      <c r="P3982">
        <v>124</v>
      </c>
      <c r="Q3982">
        <v>9.23</v>
      </c>
      <c r="R3982">
        <v>10.199999999999999</v>
      </c>
      <c r="S3982">
        <v>2</v>
      </c>
      <c r="T3982">
        <v>2.75</v>
      </c>
      <c r="U3982" t="str">
        <f>IF(Append1[[#This Row],[total_intl_charge]] &lt;= MEDIAN(Append1[total_intl_charge]), "Low", "High")</f>
        <v>Low</v>
      </c>
      <c r="V3982">
        <v>2</v>
      </c>
      <c r="W3982" t="s">
        <v>23</v>
      </c>
      <c r="X3982" s="1" t="s">
        <v>23</v>
      </c>
      <c r="Y3982">
        <f>IF(Append1[[#This Row],[churn]]="yes", 1,0)</f>
        <v>0</v>
      </c>
      <c r="Z3982" t="str">
        <f>IF(Append1[[#This Row],[total_eve_charge]]&lt;=15,"Low",
IF(Append1[[#This Row],[total_eve_charge]]&lt;=19,"Medium","High"))</f>
        <v>High</v>
      </c>
      <c r="AA3982" s="1" t="str">
        <f>IF(Append1[[#This Row],[total_day_charge]]&gt;30,"Heavy User",
IF(Append1[[#This Row],[total_eve_charge]]&gt;20,"Evening User",
IF(Append1[[#This Row],[total_night_charge]]&gt;10,"Night User","Low User")))</f>
        <v>Heavy User</v>
      </c>
    </row>
    <row r="3983" spans="1:27" hidden="1" x14ac:dyDescent="0.3">
      <c r="A3983">
        <v>3232</v>
      </c>
      <c r="B3983" s="1" t="s">
        <v>35</v>
      </c>
      <c r="C3983">
        <v>7</v>
      </c>
      <c r="D3983" s="1" t="s">
        <v>32</v>
      </c>
      <c r="E3983" s="1">
        <v>0</v>
      </c>
      <c r="F3983" s="1" t="s">
        <v>23</v>
      </c>
      <c r="G3983">
        <v>0</v>
      </c>
      <c r="H3983" t="str">
        <f>IF(Append1[[#This Row],[number_vmail_messages]]&lt;=10, "Low",
IF(Append1[[#This Row],[number_vmail_messages]]&lt;=25, "Medium", "High"))</f>
        <v>Low</v>
      </c>
      <c r="I3983">
        <v>98.5</v>
      </c>
      <c r="J3983">
        <v>85</v>
      </c>
      <c r="K3983">
        <v>16.75</v>
      </c>
      <c r="L3983">
        <v>200.3</v>
      </c>
      <c r="M3983">
        <v>80</v>
      </c>
      <c r="N3983">
        <v>17.03</v>
      </c>
      <c r="O3983">
        <v>252.3</v>
      </c>
      <c r="P3983">
        <v>68</v>
      </c>
      <c r="Q3983">
        <v>11.35</v>
      </c>
      <c r="R3983">
        <v>12</v>
      </c>
      <c r="S3983">
        <v>7</v>
      </c>
      <c r="T3983">
        <v>3.24</v>
      </c>
      <c r="U3983" t="str">
        <f>IF(Append1[[#This Row],[total_intl_charge]] &lt;= MEDIAN(Append1[total_intl_charge]), "Low", "High")</f>
        <v>High</v>
      </c>
      <c r="V3983">
        <v>2</v>
      </c>
      <c r="W3983" t="s">
        <v>23</v>
      </c>
      <c r="X3983" s="1" t="s">
        <v>23</v>
      </c>
      <c r="Y3983">
        <f>IF(Append1[[#This Row],[churn]]="yes", 1,0)</f>
        <v>0</v>
      </c>
      <c r="Z3983" t="str">
        <f>IF(Append1[[#This Row],[total_eve_charge]]&lt;=15,"Low",
IF(Append1[[#This Row],[total_eve_charge]]&lt;=19,"Medium","High"))</f>
        <v>Medium</v>
      </c>
      <c r="AA3983" s="1" t="str">
        <f>IF(Append1[[#This Row],[total_day_charge]]&gt;30,"Heavy User",
IF(Append1[[#This Row],[total_eve_charge]]&gt;20,"Evening User",
IF(Append1[[#This Row],[total_night_charge]]&gt;10,"Night User","Low User")))</f>
        <v>Night User</v>
      </c>
    </row>
    <row r="3984" spans="1:27" hidden="1" x14ac:dyDescent="0.3">
      <c r="A3984">
        <v>3233</v>
      </c>
      <c r="B3984" s="1" t="s">
        <v>40</v>
      </c>
      <c r="C3984">
        <v>104</v>
      </c>
      <c r="D3984" s="1" t="s">
        <v>22</v>
      </c>
      <c r="E3984" s="1">
        <v>0</v>
      </c>
      <c r="F3984" s="1" t="s">
        <v>23</v>
      </c>
      <c r="G3984">
        <v>0</v>
      </c>
      <c r="H3984" t="str">
        <f>IF(Append1[[#This Row],[number_vmail_messages]]&lt;=10, "Low",
IF(Append1[[#This Row],[number_vmail_messages]]&lt;=25, "Medium", "High"))</f>
        <v>Low</v>
      </c>
      <c r="I3984">
        <v>304</v>
      </c>
      <c r="J3984">
        <v>141</v>
      </c>
      <c r="K3984">
        <v>51.68</v>
      </c>
      <c r="L3984">
        <v>264.10000000000002</v>
      </c>
      <c r="M3984">
        <v>127</v>
      </c>
      <c r="N3984">
        <v>22.45</v>
      </c>
      <c r="O3984">
        <v>138.1</v>
      </c>
      <c r="P3984">
        <v>104</v>
      </c>
      <c r="Q3984">
        <v>6.21</v>
      </c>
      <c r="R3984">
        <v>7.2</v>
      </c>
      <c r="S3984">
        <v>4</v>
      </c>
      <c r="T3984">
        <v>1.94</v>
      </c>
      <c r="U3984" t="str">
        <f>IF(Append1[[#This Row],[total_intl_charge]] &lt;= MEDIAN(Append1[total_intl_charge]), "Low", "High")</f>
        <v>Low</v>
      </c>
      <c r="V3984">
        <v>0</v>
      </c>
      <c r="W3984" t="s">
        <v>24</v>
      </c>
      <c r="X3984" s="1" t="s">
        <v>23</v>
      </c>
      <c r="Y3984">
        <f>IF(Append1[[#This Row],[churn]]="yes", 1,0)</f>
        <v>1</v>
      </c>
      <c r="Z3984" t="str">
        <f>IF(Append1[[#This Row],[total_eve_charge]]&lt;=15,"Low",
IF(Append1[[#This Row],[total_eve_charge]]&lt;=19,"Medium","High"))</f>
        <v>High</v>
      </c>
      <c r="AA3984" s="1" t="str">
        <f>IF(Append1[[#This Row],[total_day_charge]]&gt;30,"Heavy User",
IF(Append1[[#This Row],[total_eve_charge]]&gt;20,"Evening User",
IF(Append1[[#This Row],[total_night_charge]]&gt;10,"Night User","Low User")))</f>
        <v>Heavy User</v>
      </c>
    </row>
    <row r="3985" spans="1:27" hidden="1" x14ac:dyDescent="0.3">
      <c r="A3985">
        <v>3234</v>
      </c>
      <c r="B3985" s="1" t="s">
        <v>44</v>
      </c>
      <c r="C3985">
        <v>76</v>
      </c>
      <c r="D3985" s="1" t="s">
        <v>22</v>
      </c>
      <c r="E3985" s="1">
        <v>0</v>
      </c>
      <c r="F3985" s="1" t="s">
        <v>23</v>
      </c>
      <c r="G3985">
        <v>0</v>
      </c>
      <c r="H3985" t="str">
        <f>IF(Append1[[#This Row],[number_vmail_messages]]&lt;=10, "Low",
IF(Append1[[#This Row],[number_vmail_messages]]&lt;=25, "Medium", "High"))</f>
        <v>Low</v>
      </c>
      <c r="I3985">
        <v>201.5</v>
      </c>
      <c r="J3985">
        <v>127</v>
      </c>
      <c r="K3985">
        <v>34.26</v>
      </c>
      <c r="L3985">
        <v>155.19999999999999</v>
      </c>
      <c r="M3985">
        <v>91</v>
      </c>
      <c r="N3985">
        <v>13.19</v>
      </c>
      <c r="O3985">
        <v>249.6</v>
      </c>
      <c r="P3985">
        <v>103</v>
      </c>
      <c r="Q3985">
        <v>11.23</v>
      </c>
      <c r="R3985">
        <v>8.6</v>
      </c>
      <c r="S3985">
        <v>1</v>
      </c>
      <c r="T3985">
        <v>2.3199999999999998</v>
      </c>
      <c r="U3985" t="str">
        <f>IF(Append1[[#This Row],[total_intl_charge]] &lt;= MEDIAN(Append1[total_intl_charge]), "Low", "High")</f>
        <v>Low</v>
      </c>
      <c r="V3985">
        <v>2</v>
      </c>
      <c r="W3985" t="s">
        <v>23</v>
      </c>
      <c r="X3985" s="1" t="s">
        <v>23</v>
      </c>
      <c r="Y3985">
        <f>IF(Append1[[#This Row],[churn]]="yes", 1,0)</f>
        <v>0</v>
      </c>
      <c r="Z3985" t="str">
        <f>IF(Append1[[#This Row],[total_eve_charge]]&lt;=15,"Low",
IF(Append1[[#This Row],[total_eve_charge]]&lt;=19,"Medium","High"))</f>
        <v>Low</v>
      </c>
      <c r="AA3985" s="1" t="str">
        <f>IF(Append1[[#This Row],[total_day_charge]]&gt;30,"Heavy User",
IF(Append1[[#This Row],[total_eve_charge]]&gt;20,"Evening User",
IF(Append1[[#This Row],[total_night_charge]]&gt;10,"Night User","Low User")))</f>
        <v>Heavy User</v>
      </c>
    </row>
    <row r="3986" spans="1:27" hidden="1" x14ac:dyDescent="0.3">
      <c r="A3986">
        <v>3235</v>
      </c>
      <c r="B3986" s="1" t="s">
        <v>34</v>
      </c>
      <c r="C3986">
        <v>135</v>
      </c>
      <c r="D3986" s="1" t="s">
        <v>22</v>
      </c>
      <c r="E3986" s="1">
        <v>0</v>
      </c>
      <c r="F3986" s="1" t="s">
        <v>23</v>
      </c>
      <c r="G3986">
        <v>0</v>
      </c>
      <c r="H3986" t="str">
        <f>IF(Append1[[#This Row],[number_vmail_messages]]&lt;=10, "Low",
IF(Append1[[#This Row],[number_vmail_messages]]&lt;=25, "Medium", "High"))</f>
        <v>Low</v>
      </c>
      <c r="I3986">
        <v>191.7</v>
      </c>
      <c r="J3986">
        <v>125</v>
      </c>
      <c r="K3986">
        <v>32.590000000000003</v>
      </c>
      <c r="L3986">
        <v>284.2</v>
      </c>
      <c r="M3986">
        <v>100</v>
      </c>
      <c r="N3986">
        <v>24.16</v>
      </c>
      <c r="O3986">
        <v>211.7</v>
      </c>
      <c r="P3986">
        <v>87</v>
      </c>
      <c r="Q3986">
        <v>9.5299999999999994</v>
      </c>
      <c r="R3986">
        <v>12.5</v>
      </c>
      <c r="S3986">
        <v>2</v>
      </c>
      <c r="T3986">
        <v>3.38</v>
      </c>
      <c r="U3986" t="str">
        <f>IF(Append1[[#This Row],[total_intl_charge]] &lt;= MEDIAN(Append1[total_intl_charge]), "Low", "High")</f>
        <v>High</v>
      </c>
      <c r="V3986">
        <v>0</v>
      </c>
      <c r="W3986" t="s">
        <v>23</v>
      </c>
      <c r="X3986" s="1" t="s">
        <v>23</v>
      </c>
      <c r="Y3986">
        <f>IF(Append1[[#This Row],[churn]]="yes", 1,0)</f>
        <v>0</v>
      </c>
      <c r="Z3986" t="str">
        <f>IF(Append1[[#This Row],[total_eve_charge]]&lt;=15,"Low",
IF(Append1[[#This Row],[total_eve_charge]]&lt;=19,"Medium","High"))</f>
        <v>High</v>
      </c>
      <c r="AA3986" s="1" t="str">
        <f>IF(Append1[[#This Row],[total_day_charge]]&gt;30,"Heavy User",
IF(Append1[[#This Row],[total_eve_charge]]&gt;20,"Evening User",
IF(Append1[[#This Row],[total_night_charge]]&gt;10,"Night User","Low User")))</f>
        <v>Heavy User</v>
      </c>
    </row>
    <row r="3987" spans="1:27" x14ac:dyDescent="0.3">
      <c r="A3987">
        <v>3236</v>
      </c>
      <c r="B3987" s="1" t="s">
        <v>21</v>
      </c>
      <c r="C3987">
        <v>59</v>
      </c>
      <c r="D3987" s="1" t="s">
        <v>26</v>
      </c>
      <c r="E3987" s="1">
        <v>0</v>
      </c>
      <c r="F3987" s="1" t="s">
        <v>24</v>
      </c>
      <c r="G3987">
        <v>45</v>
      </c>
      <c r="H3987" t="str">
        <f>IF(Append1[[#This Row],[number_vmail_messages]]&lt;=10, "Low",
IF(Append1[[#This Row],[number_vmail_messages]]&lt;=25, "Medium", "High"))</f>
        <v>High</v>
      </c>
      <c r="I3987">
        <v>71.2</v>
      </c>
      <c r="J3987">
        <v>113</v>
      </c>
      <c r="K3987">
        <v>12.1</v>
      </c>
      <c r="L3987">
        <v>233.7</v>
      </c>
      <c r="M3987">
        <v>95</v>
      </c>
      <c r="N3987">
        <v>19.86</v>
      </c>
      <c r="O3987">
        <v>139.30000000000001</v>
      </c>
      <c r="P3987">
        <v>129</v>
      </c>
      <c r="Q3987">
        <v>6.27</v>
      </c>
      <c r="R3987">
        <v>14</v>
      </c>
      <c r="S3987">
        <v>12</v>
      </c>
      <c r="T3987">
        <v>3.78</v>
      </c>
      <c r="U3987" t="str">
        <f>IF(Append1[[#This Row],[total_intl_charge]] &lt;= MEDIAN(Append1[total_intl_charge]), "Low", "High")</f>
        <v>High</v>
      </c>
      <c r="V3987">
        <v>1</v>
      </c>
      <c r="W3987" t="s">
        <v>23</v>
      </c>
      <c r="X3987" s="1" t="s">
        <v>23</v>
      </c>
      <c r="Y3987">
        <f>IF(Append1[[#This Row],[churn]]="yes", 1,0)</f>
        <v>0</v>
      </c>
      <c r="Z3987" t="str">
        <f>IF(Append1[[#This Row],[total_eve_charge]]&lt;=15,"Low",
IF(Append1[[#This Row],[total_eve_charge]]&lt;=19,"Medium","High"))</f>
        <v>High</v>
      </c>
      <c r="AA3987" s="1" t="str">
        <f>IF(Append1[[#This Row],[total_day_charge]]&gt;30,"Heavy User",
IF(Append1[[#This Row],[total_eve_charge]]&gt;20,"Evening User",
IF(Append1[[#This Row],[total_night_charge]]&gt;10,"Night User","Low User")))</f>
        <v>Low User</v>
      </c>
    </row>
    <row r="3988" spans="1:27" hidden="1" x14ac:dyDescent="0.3">
      <c r="A3988">
        <v>3237</v>
      </c>
      <c r="B3988" s="1" t="s">
        <v>59</v>
      </c>
      <c r="C3988">
        <v>110</v>
      </c>
      <c r="D3988" s="1" t="s">
        <v>22</v>
      </c>
      <c r="E3988" s="1">
        <v>0</v>
      </c>
      <c r="F3988" s="1" t="s">
        <v>23</v>
      </c>
      <c r="G3988">
        <v>0</v>
      </c>
      <c r="H3988" t="str">
        <f>IF(Append1[[#This Row],[number_vmail_messages]]&lt;=10, "Low",
IF(Append1[[#This Row],[number_vmail_messages]]&lt;=25, "Medium", "High"))</f>
        <v>Low</v>
      </c>
      <c r="I3988">
        <v>178.4</v>
      </c>
      <c r="J3988">
        <v>110</v>
      </c>
      <c r="K3988">
        <v>30.33</v>
      </c>
      <c r="L3988">
        <v>179.1</v>
      </c>
      <c r="M3988">
        <v>116</v>
      </c>
      <c r="N3988">
        <v>15.22</v>
      </c>
      <c r="O3988">
        <v>228.1</v>
      </c>
      <c r="P3988">
        <v>99</v>
      </c>
      <c r="Q3988">
        <v>10.26</v>
      </c>
      <c r="R3988">
        <v>6.5</v>
      </c>
      <c r="S3988">
        <v>4</v>
      </c>
      <c r="T3988">
        <v>1.76</v>
      </c>
      <c r="U3988" t="str">
        <f>IF(Append1[[#This Row],[total_intl_charge]] &lt;= MEDIAN(Append1[total_intl_charge]), "Low", "High")</f>
        <v>Low</v>
      </c>
      <c r="V3988">
        <v>1</v>
      </c>
      <c r="W3988" t="s">
        <v>23</v>
      </c>
      <c r="X3988" s="1" t="s">
        <v>23</v>
      </c>
      <c r="Y3988">
        <f>IF(Append1[[#This Row],[churn]]="yes", 1,0)</f>
        <v>0</v>
      </c>
      <c r="Z3988" t="str">
        <f>IF(Append1[[#This Row],[total_eve_charge]]&lt;=15,"Low",
IF(Append1[[#This Row],[total_eve_charge]]&lt;=19,"Medium","High"))</f>
        <v>Medium</v>
      </c>
      <c r="AA3988" s="1" t="str">
        <f>IF(Append1[[#This Row],[total_day_charge]]&gt;30,"Heavy User",
IF(Append1[[#This Row],[total_eve_charge]]&gt;20,"Evening User",
IF(Append1[[#This Row],[total_night_charge]]&gt;10,"Night User","Low User")))</f>
        <v>Heavy User</v>
      </c>
    </row>
    <row r="3989" spans="1:27" x14ac:dyDescent="0.3">
      <c r="A3989">
        <v>3238</v>
      </c>
      <c r="B3989" s="1" t="s">
        <v>46</v>
      </c>
      <c r="C3989">
        <v>173</v>
      </c>
      <c r="D3989" s="1" t="s">
        <v>22</v>
      </c>
      <c r="E3989" s="1">
        <v>1</v>
      </c>
      <c r="F3989" s="1" t="s">
        <v>24</v>
      </c>
      <c r="G3989">
        <v>18</v>
      </c>
      <c r="H3989" t="str">
        <f>IF(Append1[[#This Row],[number_vmail_messages]]&lt;=10, "Low",
IF(Append1[[#This Row],[number_vmail_messages]]&lt;=25, "Medium", "High"))</f>
        <v>Medium</v>
      </c>
      <c r="I3989">
        <v>127.2</v>
      </c>
      <c r="J3989">
        <v>89</v>
      </c>
      <c r="K3989">
        <v>21.62</v>
      </c>
      <c r="L3989">
        <v>130.69999999999999</v>
      </c>
      <c r="M3989">
        <v>114</v>
      </c>
      <c r="N3989">
        <v>11.11</v>
      </c>
      <c r="O3989">
        <v>229.7</v>
      </c>
      <c r="P3989">
        <v>115</v>
      </c>
      <c r="Q3989">
        <v>10.34</v>
      </c>
      <c r="R3989">
        <v>11.2</v>
      </c>
      <c r="S3989">
        <v>5</v>
      </c>
      <c r="T3989">
        <v>3.02</v>
      </c>
      <c r="U3989" t="str">
        <f>IF(Append1[[#This Row],[total_intl_charge]] &lt;= MEDIAN(Append1[total_intl_charge]), "Low", "High")</f>
        <v>High</v>
      </c>
      <c r="V3989">
        <v>2</v>
      </c>
      <c r="W3989" t="s">
        <v>23</v>
      </c>
      <c r="X3989" s="1" t="s">
        <v>24</v>
      </c>
      <c r="Y3989">
        <f>IF(Append1[[#This Row],[churn]]="yes", 1,0)</f>
        <v>0</v>
      </c>
      <c r="Z3989" t="str">
        <f>IF(Append1[[#This Row],[total_eve_charge]]&lt;=15,"Low",
IF(Append1[[#This Row],[total_eve_charge]]&lt;=19,"Medium","High"))</f>
        <v>Low</v>
      </c>
      <c r="AA3989" s="1" t="str">
        <f>IF(Append1[[#This Row],[total_day_charge]]&gt;30,"Heavy User",
IF(Append1[[#This Row],[total_eve_charge]]&gt;20,"Evening User",
IF(Append1[[#This Row],[total_night_charge]]&gt;10,"Night User","Low User")))</f>
        <v>Night User</v>
      </c>
    </row>
    <row r="3990" spans="1:27" hidden="1" x14ac:dyDescent="0.3">
      <c r="A3990">
        <v>3239</v>
      </c>
      <c r="B3990" s="1" t="s">
        <v>51</v>
      </c>
      <c r="C3990">
        <v>60</v>
      </c>
      <c r="D3990" s="1" t="s">
        <v>26</v>
      </c>
      <c r="E3990" s="1">
        <v>0</v>
      </c>
      <c r="F3990" s="1" t="s">
        <v>23</v>
      </c>
      <c r="G3990">
        <v>0</v>
      </c>
      <c r="H3990" t="str">
        <f>IF(Append1[[#This Row],[number_vmail_messages]]&lt;=10, "Low",
IF(Append1[[#This Row],[number_vmail_messages]]&lt;=25, "Medium", "High"))</f>
        <v>Low</v>
      </c>
      <c r="I3990">
        <v>230.7</v>
      </c>
      <c r="J3990">
        <v>66</v>
      </c>
      <c r="K3990">
        <v>39.22</v>
      </c>
      <c r="L3990">
        <v>165.4</v>
      </c>
      <c r="M3990">
        <v>65</v>
      </c>
      <c r="N3990">
        <v>14.06</v>
      </c>
      <c r="O3990">
        <v>309.10000000000002</v>
      </c>
      <c r="P3990">
        <v>139</v>
      </c>
      <c r="Q3990">
        <v>13.91</v>
      </c>
      <c r="R3990">
        <v>13.3</v>
      </c>
      <c r="S3990">
        <v>10</v>
      </c>
      <c r="T3990">
        <v>3.59</v>
      </c>
      <c r="U3990" t="str">
        <f>IF(Append1[[#This Row],[total_intl_charge]] &lt;= MEDIAN(Append1[total_intl_charge]), "Low", "High")</f>
        <v>High</v>
      </c>
      <c r="V3990">
        <v>1</v>
      </c>
      <c r="W3990" t="s">
        <v>23</v>
      </c>
      <c r="X3990" s="1" t="s">
        <v>23</v>
      </c>
      <c r="Y3990">
        <f>IF(Append1[[#This Row],[churn]]="yes", 1,0)</f>
        <v>0</v>
      </c>
      <c r="Z3990" t="str">
        <f>IF(Append1[[#This Row],[total_eve_charge]]&lt;=15,"Low",
IF(Append1[[#This Row],[total_eve_charge]]&lt;=19,"Medium","High"))</f>
        <v>Low</v>
      </c>
      <c r="AA3990" s="1" t="str">
        <f>IF(Append1[[#This Row],[total_day_charge]]&gt;30,"Heavy User",
IF(Append1[[#This Row],[total_eve_charge]]&gt;20,"Evening User",
IF(Append1[[#This Row],[total_night_charge]]&gt;10,"Night User","Low User")))</f>
        <v>Heavy User</v>
      </c>
    </row>
    <row r="3991" spans="1:27" hidden="1" x14ac:dyDescent="0.3">
      <c r="A3991">
        <v>3240</v>
      </c>
      <c r="B3991" s="1" t="s">
        <v>30</v>
      </c>
      <c r="C3991">
        <v>117</v>
      </c>
      <c r="D3991" s="1" t="s">
        <v>32</v>
      </c>
      <c r="E3991" s="1">
        <v>0</v>
      </c>
      <c r="F3991" s="1" t="s">
        <v>23</v>
      </c>
      <c r="G3991">
        <v>0</v>
      </c>
      <c r="H3991" t="str">
        <f>IF(Append1[[#This Row],[number_vmail_messages]]&lt;=10, "Low",
IF(Append1[[#This Row],[number_vmail_messages]]&lt;=25, "Medium", "High"))</f>
        <v>Low</v>
      </c>
      <c r="I3991">
        <v>228.3</v>
      </c>
      <c r="J3991">
        <v>84</v>
      </c>
      <c r="K3991">
        <v>38.81</v>
      </c>
      <c r="L3991">
        <v>152.6</v>
      </c>
      <c r="M3991">
        <v>92</v>
      </c>
      <c r="N3991">
        <v>12.97</v>
      </c>
      <c r="O3991">
        <v>309.7</v>
      </c>
      <c r="P3991">
        <v>101</v>
      </c>
      <c r="Q3991">
        <v>13.94</v>
      </c>
      <c r="R3991">
        <v>3.7</v>
      </c>
      <c r="S3991">
        <v>3</v>
      </c>
      <c r="T3991">
        <v>1</v>
      </c>
      <c r="U3991" t="str">
        <f>IF(Append1[[#This Row],[total_intl_charge]] &lt;= MEDIAN(Append1[total_intl_charge]), "Low", "High")</f>
        <v>Low</v>
      </c>
      <c r="V3991">
        <v>3</v>
      </c>
      <c r="W3991" t="s">
        <v>23</v>
      </c>
      <c r="X3991" s="1" t="s">
        <v>23</v>
      </c>
      <c r="Y3991">
        <f>IF(Append1[[#This Row],[churn]]="yes", 1,0)</f>
        <v>0</v>
      </c>
      <c r="Z3991" t="str">
        <f>IF(Append1[[#This Row],[total_eve_charge]]&lt;=15,"Low",
IF(Append1[[#This Row],[total_eve_charge]]&lt;=19,"Medium","High"))</f>
        <v>Low</v>
      </c>
      <c r="AA3991" s="1" t="str">
        <f>IF(Append1[[#This Row],[total_day_charge]]&gt;30,"Heavy User",
IF(Append1[[#This Row],[total_eve_charge]]&gt;20,"Evening User",
IF(Append1[[#This Row],[total_night_charge]]&gt;10,"Night User","Low User")))</f>
        <v>Heavy User</v>
      </c>
    </row>
    <row r="3992" spans="1:27" hidden="1" x14ac:dyDescent="0.3">
      <c r="A3992">
        <v>3241</v>
      </c>
      <c r="B3992" s="1" t="s">
        <v>56</v>
      </c>
      <c r="C3992">
        <v>54</v>
      </c>
      <c r="D3992" s="1" t="s">
        <v>32</v>
      </c>
      <c r="E3992" s="1">
        <v>0</v>
      </c>
      <c r="F3992" s="1" t="s">
        <v>23</v>
      </c>
      <c r="G3992">
        <v>0</v>
      </c>
      <c r="H3992" t="str">
        <f>IF(Append1[[#This Row],[number_vmail_messages]]&lt;=10, "Low",
IF(Append1[[#This Row],[number_vmail_messages]]&lt;=25, "Medium", "High"))</f>
        <v>Low</v>
      </c>
      <c r="I3992">
        <v>197.7</v>
      </c>
      <c r="J3992">
        <v>84</v>
      </c>
      <c r="K3992">
        <v>33.61</v>
      </c>
      <c r="L3992">
        <v>221.3</v>
      </c>
      <c r="M3992">
        <v>89</v>
      </c>
      <c r="N3992">
        <v>18.809999999999999</v>
      </c>
      <c r="O3992">
        <v>189.4</v>
      </c>
      <c r="P3992">
        <v>109</v>
      </c>
      <c r="Q3992">
        <v>8.52</v>
      </c>
      <c r="R3992">
        <v>7.8</v>
      </c>
      <c r="S3992">
        <v>3</v>
      </c>
      <c r="T3992">
        <v>2.11</v>
      </c>
      <c r="U3992" t="str">
        <f>IF(Append1[[#This Row],[total_intl_charge]] &lt;= MEDIAN(Append1[total_intl_charge]), "Low", "High")</f>
        <v>Low</v>
      </c>
      <c r="V3992">
        <v>2</v>
      </c>
      <c r="W3992" t="s">
        <v>23</v>
      </c>
      <c r="X3992" s="1" t="s">
        <v>23</v>
      </c>
      <c r="Y3992">
        <f>IF(Append1[[#This Row],[churn]]="yes", 1,0)</f>
        <v>0</v>
      </c>
      <c r="Z3992" t="str">
        <f>IF(Append1[[#This Row],[total_eve_charge]]&lt;=15,"Low",
IF(Append1[[#This Row],[total_eve_charge]]&lt;=19,"Medium","High"))</f>
        <v>Medium</v>
      </c>
      <c r="AA3992" s="1" t="str">
        <f>IF(Append1[[#This Row],[total_day_charge]]&gt;30,"Heavy User",
IF(Append1[[#This Row],[total_eve_charge]]&gt;20,"Evening User",
IF(Append1[[#This Row],[total_night_charge]]&gt;10,"Night User","Low User")))</f>
        <v>Heavy User</v>
      </c>
    </row>
    <row r="3993" spans="1:27" x14ac:dyDescent="0.3">
      <c r="A3993">
        <v>3242</v>
      </c>
      <c r="B3993" s="1" t="s">
        <v>57</v>
      </c>
      <c r="C3993">
        <v>76</v>
      </c>
      <c r="D3993" s="1" t="s">
        <v>22</v>
      </c>
      <c r="E3993" s="1">
        <v>0</v>
      </c>
      <c r="F3993" s="1" t="s">
        <v>24</v>
      </c>
      <c r="G3993">
        <v>35</v>
      </c>
      <c r="H3993" t="str">
        <f>IF(Append1[[#This Row],[number_vmail_messages]]&lt;=10, "Low",
IF(Append1[[#This Row],[number_vmail_messages]]&lt;=25, "Medium", "High"))</f>
        <v>High</v>
      </c>
      <c r="I3993">
        <v>273.7</v>
      </c>
      <c r="J3993">
        <v>94</v>
      </c>
      <c r="K3993">
        <v>46.53</v>
      </c>
      <c r="L3993">
        <v>153.30000000000001</v>
      </c>
      <c r="M3993">
        <v>101</v>
      </c>
      <c r="N3993">
        <v>13.03</v>
      </c>
      <c r="O3993">
        <v>259</v>
      </c>
      <c r="P3993">
        <v>109</v>
      </c>
      <c r="Q3993">
        <v>11.66</v>
      </c>
      <c r="R3993">
        <v>3.8</v>
      </c>
      <c r="S3993">
        <v>3</v>
      </c>
      <c r="T3993">
        <v>1.03</v>
      </c>
      <c r="U3993" t="str">
        <f>IF(Append1[[#This Row],[total_intl_charge]] &lt;= MEDIAN(Append1[total_intl_charge]), "Low", "High")</f>
        <v>Low</v>
      </c>
      <c r="V3993">
        <v>0</v>
      </c>
      <c r="W3993" t="s">
        <v>23</v>
      </c>
      <c r="X3993" s="1" t="s">
        <v>23</v>
      </c>
      <c r="Y3993">
        <f>IF(Append1[[#This Row],[churn]]="yes", 1,0)</f>
        <v>0</v>
      </c>
      <c r="Z3993" t="str">
        <f>IF(Append1[[#This Row],[total_eve_charge]]&lt;=15,"Low",
IF(Append1[[#This Row],[total_eve_charge]]&lt;=19,"Medium","High"))</f>
        <v>Low</v>
      </c>
      <c r="AA3993" s="1" t="str">
        <f>IF(Append1[[#This Row],[total_day_charge]]&gt;30,"Heavy User",
IF(Append1[[#This Row],[total_eve_charge]]&gt;20,"Evening User",
IF(Append1[[#This Row],[total_night_charge]]&gt;10,"Night User","Low User")))</f>
        <v>Heavy User</v>
      </c>
    </row>
    <row r="3994" spans="1:27" hidden="1" x14ac:dyDescent="0.3">
      <c r="A3994">
        <v>3243</v>
      </c>
      <c r="B3994" s="1" t="s">
        <v>75</v>
      </c>
      <c r="C3994">
        <v>98</v>
      </c>
      <c r="D3994" s="1" t="s">
        <v>22</v>
      </c>
      <c r="E3994" s="1">
        <v>0</v>
      </c>
      <c r="F3994" s="1" t="s">
        <v>23</v>
      </c>
      <c r="G3994">
        <v>0</v>
      </c>
      <c r="H3994" t="str">
        <f>IF(Append1[[#This Row],[number_vmail_messages]]&lt;=10, "Low",
IF(Append1[[#This Row],[number_vmail_messages]]&lt;=25, "Medium", "High"))</f>
        <v>Low</v>
      </c>
      <c r="I3994">
        <v>190.5</v>
      </c>
      <c r="J3994">
        <v>106</v>
      </c>
      <c r="K3994">
        <v>32.39</v>
      </c>
      <c r="L3994">
        <v>164.2</v>
      </c>
      <c r="M3994">
        <v>92</v>
      </c>
      <c r="N3994">
        <v>13.96</v>
      </c>
      <c r="O3994">
        <v>110.8</v>
      </c>
      <c r="P3994">
        <v>88</v>
      </c>
      <c r="Q3994">
        <v>4.99</v>
      </c>
      <c r="R3994">
        <v>11.4</v>
      </c>
      <c r="S3994">
        <v>5</v>
      </c>
      <c r="T3994">
        <v>3.08</v>
      </c>
      <c r="U3994" t="str">
        <f>IF(Append1[[#This Row],[total_intl_charge]] &lt;= MEDIAN(Append1[total_intl_charge]), "Low", "High")</f>
        <v>High</v>
      </c>
      <c r="V3994">
        <v>2</v>
      </c>
      <c r="W3994" t="s">
        <v>23</v>
      </c>
      <c r="X3994" s="1" t="s">
        <v>23</v>
      </c>
      <c r="Y3994">
        <f>IF(Append1[[#This Row],[churn]]="yes", 1,0)</f>
        <v>0</v>
      </c>
      <c r="Z3994" t="str">
        <f>IF(Append1[[#This Row],[total_eve_charge]]&lt;=15,"Low",
IF(Append1[[#This Row],[total_eve_charge]]&lt;=19,"Medium","High"))</f>
        <v>Low</v>
      </c>
      <c r="AA3994" s="1" t="str">
        <f>IF(Append1[[#This Row],[total_day_charge]]&gt;30,"Heavy User",
IF(Append1[[#This Row],[total_eve_charge]]&gt;20,"Evening User",
IF(Append1[[#This Row],[total_night_charge]]&gt;10,"Night User","Low User")))</f>
        <v>Heavy User</v>
      </c>
    </row>
    <row r="3995" spans="1:27" hidden="1" x14ac:dyDescent="0.3">
      <c r="A3995">
        <v>3244</v>
      </c>
      <c r="B3995" s="1" t="s">
        <v>71</v>
      </c>
      <c r="C3995">
        <v>74</v>
      </c>
      <c r="D3995" s="1" t="s">
        <v>32</v>
      </c>
      <c r="E3995" s="1">
        <v>0</v>
      </c>
      <c r="F3995" s="1" t="s">
        <v>23</v>
      </c>
      <c r="G3995">
        <v>0</v>
      </c>
      <c r="H3995" t="str">
        <f>IF(Append1[[#This Row],[number_vmail_messages]]&lt;=10, "Low",
IF(Append1[[#This Row],[number_vmail_messages]]&lt;=25, "Medium", "High"))</f>
        <v>Low</v>
      </c>
      <c r="I3995">
        <v>176.1</v>
      </c>
      <c r="J3995">
        <v>79</v>
      </c>
      <c r="K3995">
        <v>29.94</v>
      </c>
      <c r="L3995">
        <v>208.3</v>
      </c>
      <c r="M3995">
        <v>105</v>
      </c>
      <c r="N3995">
        <v>17.71</v>
      </c>
      <c r="O3995">
        <v>237.5</v>
      </c>
      <c r="P3995">
        <v>86</v>
      </c>
      <c r="Q3995">
        <v>10.69</v>
      </c>
      <c r="R3995">
        <v>16.100000000000001</v>
      </c>
      <c r="S3995">
        <v>4</v>
      </c>
      <c r="T3995">
        <v>4.3499999999999996</v>
      </c>
      <c r="U3995" t="str">
        <f>IF(Append1[[#This Row],[total_intl_charge]] &lt;= MEDIAN(Append1[total_intl_charge]), "Low", "High")</f>
        <v>High</v>
      </c>
      <c r="V3995">
        <v>4</v>
      </c>
      <c r="W3995" t="s">
        <v>23</v>
      </c>
      <c r="X3995" s="1" t="s">
        <v>23</v>
      </c>
      <c r="Y3995">
        <f>IF(Append1[[#This Row],[churn]]="yes", 1,0)</f>
        <v>0</v>
      </c>
      <c r="Z3995" t="str">
        <f>IF(Append1[[#This Row],[total_eve_charge]]&lt;=15,"Low",
IF(Append1[[#This Row],[total_eve_charge]]&lt;=19,"Medium","High"))</f>
        <v>Medium</v>
      </c>
      <c r="AA3995" s="1" t="str">
        <f>IF(Append1[[#This Row],[total_day_charge]]&gt;30,"Heavy User",
IF(Append1[[#This Row],[total_eve_charge]]&gt;20,"Evening User",
IF(Append1[[#This Row],[total_night_charge]]&gt;10,"Night User","Low User")))</f>
        <v>Night User</v>
      </c>
    </row>
    <row r="3996" spans="1:27" hidden="1" x14ac:dyDescent="0.3">
      <c r="A3996">
        <v>3245</v>
      </c>
      <c r="B3996" s="1" t="s">
        <v>40</v>
      </c>
      <c r="C3996">
        <v>112</v>
      </c>
      <c r="D3996" s="1" t="s">
        <v>22</v>
      </c>
      <c r="E3996" s="1">
        <v>0</v>
      </c>
      <c r="F3996" s="1" t="s">
        <v>23</v>
      </c>
      <c r="G3996">
        <v>0</v>
      </c>
      <c r="H3996" t="str">
        <f>IF(Append1[[#This Row],[number_vmail_messages]]&lt;=10, "Low",
IF(Append1[[#This Row],[number_vmail_messages]]&lt;=25, "Medium", "High"))</f>
        <v>Low</v>
      </c>
      <c r="I3996">
        <v>210.4</v>
      </c>
      <c r="J3996">
        <v>78</v>
      </c>
      <c r="K3996">
        <v>35.770000000000003</v>
      </c>
      <c r="L3996">
        <v>172.4</v>
      </c>
      <c r="M3996">
        <v>75</v>
      </c>
      <c r="N3996">
        <v>14.65</v>
      </c>
      <c r="O3996">
        <v>240</v>
      </c>
      <c r="P3996">
        <v>105</v>
      </c>
      <c r="Q3996">
        <v>10.8</v>
      </c>
      <c r="R3996">
        <v>11.7</v>
      </c>
      <c r="S3996">
        <v>3</v>
      </c>
      <c r="T3996">
        <v>3.16</v>
      </c>
      <c r="U3996" t="str">
        <f>IF(Append1[[#This Row],[total_intl_charge]] &lt;= MEDIAN(Append1[total_intl_charge]), "Low", "High")</f>
        <v>High</v>
      </c>
      <c r="V3996">
        <v>2</v>
      </c>
      <c r="W3996" t="s">
        <v>23</v>
      </c>
      <c r="X3996" s="1" t="s">
        <v>23</v>
      </c>
      <c r="Y3996">
        <f>IF(Append1[[#This Row],[churn]]="yes", 1,0)</f>
        <v>0</v>
      </c>
      <c r="Z3996" t="str">
        <f>IF(Append1[[#This Row],[total_eve_charge]]&lt;=15,"Low",
IF(Append1[[#This Row],[total_eve_charge]]&lt;=19,"Medium","High"))</f>
        <v>Low</v>
      </c>
      <c r="AA3996" s="1" t="str">
        <f>IF(Append1[[#This Row],[total_day_charge]]&gt;30,"Heavy User",
IF(Append1[[#This Row],[total_eve_charge]]&gt;20,"Evening User",
IF(Append1[[#This Row],[total_night_charge]]&gt;10,"Night User","Low User")))</f>
        <v>Heavy User</v>
      </c>
    </row>
    <row r="3997" spans="1:27" x14ac:dyDescent="0.3">
      <c r="A3997">
        <v>3246</v>
      </c>
      <c r="B3997" s="1" t="s">
        <v>63</v>
      </c>
      <c r="C3997">
        <v>138</v>
      </c>
      <c r="D3997" s="1" t="s">
        <v>22</v>
      </c>
      <c r="E3997" s="1">
        <v>0</v>
      </c>
      <c r="F3997" s="1" t="s">
        <v>24</v>
      </c>
      <c r="G3997">
        <v>28</v>
      </c>
      <c r="H3997" t="str">
        <f>IF(Append1[[#This Row],[number_vmail_messages]]&lt;=10, "Low",
IF(Append1[[#This Row],[number_vmail_messages]]&lt;=25, "Medium", "High"))</f>
        <v>High</v>
      </c>
      <c r="I3997">
        <v>151</v>
      </c>
      <c r="J3997">
        <v>59</v>
      </c>
      <c r="K3997">
        <v>25.67</v>
      </c>
      <c r="L3997">
        <v>269.5</v>
      </c>
      <c r="M3997">
        <v>122</v>
      </c>
      <c r="N3997">
        <v>22.91</v>
      </c>
      <c r="O3997">
        <v>179.4</v>
      </c>
      <c r="P3997">
        <v>116</v>
      </c>
      <c r="Q3997">
        <v>8.07</v>
      </c>
      <c r="R3997">
        <v>8.9</v>
      </c>
      <c r="S3997">
        <v>9</v>
      </c>
      <c r="T3997">
        <v>2.4</v>
      </c>
      <c r="U3997" t="str">
        <f>IF(Append1[[#This Row],[total_intl_charge]] &lt;= MEDIAN(Append1[total_intl_charge]), "Low", "High")</f>
        <v>Low</v>
      </c>
      <c r="V3997">
        <v>0</v>
      </c>
      <c r="W3997" t="s">
        <v>23</v>
      </c>
      <c r="X3997" s="1" t="s">
        <v>23</v>
      </c>
      <c r="Y3997">
        <f>IF(Append1[[#This Row],[churn]]="yes", 1,0)</f>
        <v>0</v>
      </c>
      <c r="Z3997" t="str">
        <f>IF(Append1[[#This Row],[total_eve_charge]]&lt;=15,"Low",
IF(Append1[[#This Row],[total_eve_charge]]&lt;=19,"Medium","High"))</f>
        <v>High</v>
      </c>
      <c r="AA3997" s="1" t="str">
        <f>IF(Append1[[#This Row],[total_day_charge]]&gt;30,"Heavy User",
IF(Append1[[#This Row],[total_eve_charge]]&gt;20,"Evening User",
IF(Append1[[#This Row],[total_night_charge]]&gt;10,"Night User","Low User")))</f>
        <v>Evening User</v>
      </c>
    </row>
    <row r="3998" spans="1:27" hidden="1" x14ac:dyDescent="0.3">
      <c r="A3998">
        <v>3247</v>
      </c>
      <c r="B3998" s="1" t="s">
        <v>25</v>
      </c>
      <c r="C3998">
        <v>65</v>
      </c>
      <c r="D3998" s="1" t="s">
        <v>22</v>
      </c>
      <c r="E3998" s="1">
        <v>0</v>
      </c>
      <c r="F3998" s="1" t="s">
        <v>23</v>
      </c>
      <c r="G3998">
        <v>0</v>
      </c>
      <c r="H3998" t="str">
        <f>IF(Append1[[#This Row],[number_vmail_messages]]&lt;=10, "Low",
IF(Append1[[#This Row],[number_vmail_messages]]&lt;=25, "Medium", "High"))</f>
        <v>Low</v>
      </c>
      <c r="I3998">
        <v>144.30000000000001</v>
      </c>
      <c r="J3998">
        <v>109</v>
      </c>
      <c r="K3998">
        <v>24.53</v>
      </c>
      <c r="L3998">
        <v>331.3</v>
      </c>
      <c r="M3998">
        <v>89</v>
      </c>
      <c r="N3998">
        <v>28.16</v>
      </c>
      <c r="O3998">
        <v>155.30000000000001</v>
      </c>
      <c r="P3998">
        <v>69</v>
      </c>
      <c r="Q3998">
        <v>6.99</v>
      </c>
      <c r="R3998">
        <v>11.8</v>
      </c>
      <c r="S3998">
        <v>15</v>
      </c>
      <c r="T3998">
        <v>3.19</v>
      </c>
      <c r="U3998" t="str">
        <f>IF(Append1[[#This Row],[total_intl_charge]] &lt;= MEDIAN(Append1[total_intl_charge]), "Low", "High")</f>
        <v>High</v>
      </c>
      <c r="V3998">
        <v>3</v>
      </c>
      <c r="W3998" t="s">
        <v>23</v>
      </c>
      <c r="X3998" s="1" t="s">
        <v>23</v>
      </c>
      <c r="Y3998">
        <f>IF(Append1[[#This Row],[churn]]="yes", 1,0)</f>
        <v>0</v>
      </c>
      <c r="Z3998" t="str">
        <f>IF(Append1[[#This Row],[total_eve_charge]]&lt;=15,"Low",
IF(Append1[[#This Row],[total_eve_charge]]&lt;=19,"Medium","High"))</f>
        <v>High</v>
      </c>
      <c r="AA3998" s="1" t="str">
        <f>IF(Append1[[#This Row],[total_day_charge]]&gt;30,"Heavy User",
IF(Append1[[#This Row],[total_eve_charge]]&gt;20,"Evening User",
IF(Append1[[#This Row],[total_night_charge]]&gt;10,"Night User","Low User")))</f>
        <v>Evening User</v>
      </c>
    </row>
    <row r="3999" spans="1:27" x14ac:dyDescent="0.3">
      <c r="A3999">
        <v>3248</v>
      </c>
      <c r="B3999" s="1" t="s">
        <v>45</v>
      </c>
      <c r="C3999">
        <v>194</v>
      </c>
      <c r="D3999" s="1" t="s">
        <v>32</v>
      </c>
      <c r="E3999" s="1">
        <v>0</v>
      </c>
      <c r="F3999" s="1" t="s">
        <v>24</v>
      </c>
      <c r="G3999">
        <v>42</v>
      </c>
      <c r="H3999" t="str">
        <f>IF(Append1[[#This Row],[number_vmail_messages]]&lt;=10, "Low",
IF(Append1[[#This Row],[number_vmail_messages]]&lt;=25, "Medium", "High"))</f>
        <v>High</v>
      </c>
      <c r="I3999">
        <v>203.7</v>
      </c>
      <c r="J3999">
        <v>109</v>
      </c>
      <c r="K3999">
        <v>34.630000000000003</v>
      </c>
      <c r="L3999">
        <v>192.9</v>
      </c>
      <c r="M3999">
        <v>125</v>
      </c>
      <c r="N3999">
        <v>16.399999999999999</v>
      </c>
      <c r="O3999">
        <v>318</v>
      </c>
      <c r="P3999">
        <v>81</v>
      </c>
      <c r="Q3999">
        <v>14.31</v>
      </c>
      <c r="R3999">
        <v>10.8</v>
      </c>
      <c r="S3999">
        <v>16</v>
      </c>
      <c r="T3999">
        <v>2.92</v>
      </c>
      <c r="U3999" t="str">
        <f>IF(Append1[[#This Row],[total_intl_charge]] &lt;= MEDIAN(Append1[total_intl_charge]), "Low", "High")</f>
        <v>High</v>
      </c>
      <c r="V3999">
        <v>3</v>
      </c>
      <c r="W3999" t="s">
        <v>23</v>
      </c>
      <c r="X3999" s="1" t="s">
        <v>23</v>
      </c>
      <c r="Y3999">
        <f>IF(Append1[[#This Row],[churn]]="yes", 1,0)</f>
        <v>0</v>
      </c>
      <c r="Z3999" t="str">
        <f>IF(Append1[[#This Row],[total_eve_charge]]&lt;=15,"Low",
IF(Append1[[#This Row],[total_eve_charge]]&lt;=19,"Medium","High"))</f>
        <v>Medium</v>
      </c>
      <c r="AA3999" s="1" t="str">
        <f>IF(Append1[[#This Row],[total_day_charge]]&gt;30,"Heavy User",
IF(Append1[[#This Row],[total_eve_charge]]&gt;20,"Evening User",
IF(Append1[[#This Row],[total_night_charge]]&gt;10,"Night User","Low User")))</f>
        <v>Heavy User</v>
      </c>
    </row>
    <row r="4000" spans="1:27" hidden="1" x14ac:dyDescent="0.3">
      <c r="A4000">
        <v>3249</v>
      </c>
      <c r="B4000" s="1" t="s">
        <v>76</v>
      </c>
      <c r="C4000">
        <v>131</v>
      </c>
      <c r="D4000" s="1" t="s">
        <v>22</v>
      </c>
      <c r="E4000" s="1">
        <v>0</v>
      </c>
      <c r="F4000" s="1" t="s">
        <v>23</v>
      </c>
      <c r="G4000">
        <v>0</v>
      </c>
      <c r="H4000" t="str">
        <f>IF(Append1[[#This Row],[number_vmail_messages]]&lt;=10, "Low",
IF(Append1[[#This Row],[number_vmail_messages]]&lt;=25, "Medium", "High"))</f>
        <v>Low</v>
      </c>
      <c r="I4000">
        <v>210.1</v>
      </c>
      <c r="J4000">
        <v>97</v>
      </c>
      <c r="K4000">
        <v>35.72</v>
      </c>
      <c r="L4000">
        <v>177.3</v>
      </c>
      <c r="M4000">
        <v>96</v>
      </c>
      <c r="N4000">
        <v>15.07</v>
      </c>
      <c r="O4000">
        <v>130.19999999999999</v>
      </c>
      <c r="P4000">
        <v>136</v>
      </c>
      <c r="Q4000">
        <v>5.86</v>
      </c>
      <c r="R4000">
        <v>13.3</v>
      </c>
      <c r="S4000">
        <v>1</v>
      </c>
      <c r="T4000">
        <v>3.59</v>
      </c>
      <c r="U4000" t="str">
        <f>IF(Append1[[#This Row],[total_intl_charge]] &lt;= MEDIAN(Append1[total_intl_charge]), "Low", "High")</f>
        <v>High</v>
      </c>
      <c r="V4000">
        <v>0</v>
      </c>
      <c r="W4000" t="s">
        <v>24</v>
      </c>
      <c r="X4000" s="1" t="s">
        <v>23</v>
      </c>
      <c r="Y4000">
        <f>IF(Append1[[#This Row],[churn]]="yes", 1,0)</f>
        <v>1</v>
      </c>
      <c r="Z4000" t="str">
        <f>IF(Append1[[#This Row],[total_eve_charge]]&lt;=15,"Low",
IF(Append1[[#This Row],[total_eve_charge]]&lt;=19,"Medium","High"))</f>
        <v>Medium</v>
      </c>
      <c r="AA4000" s="1" t="str">
        <f>IF(Append1[[#This Row],[total_day_charge]]&gt;30,"Heavy User",
IF(Append1[[#This Row],[total_eve_charge]]&gt;20,"Evening User",
IF(Append1[[#This Row],[total_night_charge]]&gt;10,"Night User","Low User")))</f>
        <v>Heavy User</v>
      </c>
    </row>
    <row r="4001" spans="1:27" x14ac:dyDescent="0.3">
      <c r="A4001">
        <v>3250</v>
      </c>
      <c r="B4001" s="1" t="s">
        <v>67</v>
      </c>
      <c r="C4001">
        <v>78</v>
      </c>
      <c r="D4001" s="1" t="s">
        <v>22</v>
      </c>
      <c r="E4001" s="1">
        <v>0</v>
      </c>
      <c r="F4001" s="1" t="s">
        <v>24</v>
      </c>
      <c r="G4001">
        <v>27</v>
      </c>
      <c r="H4001" t="str">
        <f>IF(Append1[[#This Row],[number_vmail_messages]]&lt;=10, "Low",
IF(Append1[[#This Row],[number_vmail_messages]]&lt;=25, "Medium", "High"))</f>
        <v>High</v>
      </c>
      <c r="I4001">
        <v>121.9</v>
      </c>
      <c r="J4001">
        <v>88</v>
      </c>
      <c r="K4001">
        <v>20.72</v>
      </c>
      <c r="L4001">
        <v>225.4</v>
      </c>
      <c r="M4001">
        <v>75</v>
      </c>
      <c r="N4001">
        <v>19.16</v>
      </c>
      <c r="O4001">
        <v>90.8</v>
      </c>
      <c r="P4001">
        <v>118</v>
      </c>
      <c r="Q4001">
        <v>4.09</v>
      </c>
      <c r="R4001">
        <v>13</v>
      </c>
      <c r="S4001">
        <v>4</v>
      </c>
      <c r="T4001">
        <v>3.51</v>
      </c>
      <c r="U4001" t="str">
        <f>IF(Append1[[#This Row],[total_intl_charge]] &lt;= MEDIAN(Append1[total_intl_charge]), "Low", "High")</f>
        <v>High</v>
      </c>
      <c r="V4001">
        <v>3</v>
      </c>
      <c r="W4001" t="s">
        <v>23</v>
      </c>
      <c r="X4001" s="1" t="s">
        <v>23</v>
      </c>
      <c r="Y4001">
        <f>IF(Append1[[#This Row],[churn]]="yes", 1,0)</f>
        <v>0</v>
      </c>
      <c r="Z4001" t="str">
        <f>IF(Append1[[#This Row],[total_eve_charge]]&lt;=15,"Low",
IF(Append1[[#This Row],[total_eve_charge]]&lt;=19,"Medium","High"))</f>
        <v>High</v>
      </c>
      <c r="AA4001" s="1" t="str">
        <f>IF(Append1[[#This Row],[total_day_charge]]&gt;30,"Heavy User",
IF(Append1[[#This Row],[total_eve_charge]]&gt;20,"Evening User",
IF(Append1[[#This Row],[total_night_charge]]&gt;10,"Night User","Low User")))</f>
        <v>Low User</v>
      </c>
    </row>
    <row r="4002" spans="1:27" hidden="1" x14ac:dyDescent="0.3">
      <c r="A4002">
        <v>3251</v>
      </c>
      <c r="B4002" s="1" t="s">
        <v>35</v>
      </c>
      <c r="C4002">
        <v>99</v>
      </c>
      <c r="D4002" s="1" t="s">
        <v>22</v>
      </c>
      <c r="E4002" s="1">
        <v>0</v>
      </c>
      <c r="F4002" s="1" t="s">
        <v>23</v>
      </c>
      <c r="G4002">
        <v>0</v>
      </c>
      <c r="H4002" t="str">
        <f>IF(Append1[[#This Row],[number_vmail_messages]]&lt;=10, "Low",
IF(Append1[[#This Row],[number_vmail_messages]]&lt;=25, "Medium", "High"))</f>
        <v>Low</v>
      </c>
      <c r="I4002">
        <v>201.5</v>
      </c>
      <c r="J4002">
        <v>103</v>
      </c>
      <c r="K4002">
        <v>34.26</v>
      </c>
      <c r="L4002">
        <v>124.2</v>
      </c>
      <c r="M4002">
        <v>120</v>
      </c>
      <c r="N4002">
        <v>10.56</v>
      </c>
      <c r="O4002">
        <v>239.9</v>
      </c>
      <c r="P4002">
        <v>56</v>
      </c>
      <c r="Q4002">
        <v>10.8</v>
      </c>
      <c r="R4002">
        <v>11.5</v>
      </c>
      <c r="S4002">
        <v>3</v>
      </c>
      <c r="T4002">
        <v>3.11</v>
      </c>
      <c r="U4002" t="str">
        <f>IF(Append1[[#This Row],[total_intl_charge]] &lt;= MEDIAN(Append1[total_intl_charge]), "Low", "High")</f>
        <v>High</v>
      </c>
      <c r="V4002">
        <v>0</v>
      </c>
      <c r="W4002" t="s">
        <v>23</v>
      </c>
      <c r="X4002" s="1" t="s">
        <v>23</v>
      </c>
      <c r="Y4002">
        <f>IF(Append1[[#This Row],[churn]]="yes", 1,0)</f>
        <v>0</v>
      </c>
      <c r="Z4002" t="str">
        <f>IF(Append1[[#This Row],[total_eve_charge]]&lt;=15,"Low",
IF(Append1[[#This Row],[total_eve_charge]]&lt;=19,"Medium","High"))</f>
        <v>Low</v>
      </c>
      <c r="AA4002" s="1" t="str">
        <f>IF(Append1[[#This Row],[total_day_charge]]&gt;30,"Heavy User",
IF(Append1[[#This Row],[total_eve_charge]]&gt;20,"Evening User",
IF(Append1[[#This Row],[total_night_charge]]&gt;10,"Night User","Low User")))</f>
        <v>Heavy User</v>
      </c>
    </row>
    <row r="4003" spans="1:27" hidden="1" x14ac:dyDescent="0.3">
      <c r="A4003">
        <v>3252</v>
      </c>
      <c r="B4003" s="1" t="s">
        <v>34</v>
      </c>
      <c r="C4003">
        <v>120</v>
      </c>
      <c r="D4003" s="1" t="s">
        <v>22</v>
      </c>
      <c r="E4003" s="1">
        <v>0</v>
      </c>
      <c r="F4003" s="1" t="s">
        <v>23</v>
      </c>
      <c r="G4003">
        <v>0</v>
      </c>
      <c r="H4003" t="str">
        <f>IF(Append1[[#This Row],[number_vmail_messages]]&lt;=10, "Low",
IF(Append1[[#This Row],[number_vmail_messages]]&lt;=25, "Medium", "High"))</f>
        <v>Low</v>
      </c>
      <c r="I4003">
        <v>146</v>
      </c>
      <c r="J4003">
        <v>58</v>
      </c>
      <c r="K4003">
        <v>24.82</v>
      </c>
      <c r="L4003">
        <v>208.7</v>
      </c>
      <c r="M4003">
        <v>103</v>
      </c>
      <c r="N4003">
        <v>17.739999999999998</v>
      </c>
      <c r="O4003">
        <v>215.5</v>
      </c>
      <c r="P4003">
        <v>91</v>
      </c>
      <c r="Q4003">
        <v>9.6999999999999993</v>
      </c>
      <c r="R4003">
        <v>11.9</v>
      </c>
      <c r="S4003">
        <v>2</v>
      </c>
      <c r="T4003">
        <v>3.21</v>
      </c>
      <c r="U4003" t="str">
        <f>IF(Append1[[#This Row],[total_intl_charge]] &lt;= MEDIAN(Append1[total_intl_charge]), "Low", "High")</f>
        <v>High</v>
      </c>
      <c r="V4003">
        <v>0</v>
      </c>
      <c r="W4003" t="s">
        <v>23</v>
      </c>
      <c r="X4003" s="1" t="s">
        <v>23</v>
      </c>
      <c r="Y4003">
        <f>IF(Append1[[#This Row],[churn]]="yes", 1,0)</f>
        <v>0</v>
      </c>
      <c r="Z4003" t="str">
        <f>IF(Append1[[#This Row],[total_eve_charge]]&lt;=15,"Low",
IF(Append1[[#This Row],[total_eve_charge]]&lt;=19,"Medium","High"))</f>
        <v>Medium</v>
      </c>
      <c r="AA4003" s="1" t="str">
        <f>IF(Append1[[#This Row],[total_day_charge]]&gt;30,"Heavy User",
IF(Append1[[#This Row],[total_eve_charge]]&gt;20,"Evening User",
IF(Append1[[#This Row],[total_night_charge]]&gt;10,"Night User","Low User")))</f>
        <v>Low User</v>
      </c>
    </row>
    <row r="4004" spans="1:27" x14ac:dyDescent="0.3">
      <c r="A4004">
        <v>3253</v>
      </c>
      <c r="B4004" s="1" t="s">
        <v>58</v>
      </c>
      <c r="C4004">
        <v>1</v>
      </c>
      <c r="D4004" s="1" t="s">
        <v>26</v>
      </c>
      <c r="E4004" s="1">
        <v>0</v>
      </c>
      <c r="F4004" s="1" t="s">
        <v>24</v>
      </c>
      <c r="G4004">
        <v>26</v>
      </c>
      <c r="H4004" t="str">
        <f>IF(Append1[[#This Row],[number_vmail_messages]]&lt;=10, "Low",
IF(Append1[[#This Row],[number_vmail_messages]]&lt;=25, "Medium", "High"))</f>
        <v>High</v>
      </c>
      <c r="I4004">
        <v>69.7</v>
      </c>
      <c r="J4004">
        <v>84</v>
      </c>
      <c r="K4004">
        <v>11.85</v>
      </c>
      <c r="L4004">
        <v>250.4</v>
      </c>
      <c r="M4004">
        <v>79</v>
      </c>
      <c r="N4004">
        <v>21.28</v>
      </c>
      <c r="O4004">
        <v>230.2</v>
      </c>
      <c r="P4004">
        <v>122</v>
      </c>
      <c r="Q4004">
        <v>10.36</v>
      </c>
      <c r="R4004">
        <v>8.3000000000000007</v>
      </c>
      <c r="S4004">
        <v>3</v>
      </c>
      <c r="T4004">
        <v>2.2400000000000002</v>
      </c>
      <c r="U4004" t="str">
        <f>IF(Append1[[#This Row],[total_intl_charge]] &lt;= MEDIAN(Append1[total_intl_charge]), "Low", "High")</f>
        <v>Low</v>
      </c>
      <c r="V4004">
        <v>2</v>
      </c>
      <c r="W4004" t="s">
        <v>23</v>
      </c>
      <c r="X4004" s="1" t="s">
        <v>23</v>
      </c>
      <c r="Y4004">
        <f>IF(Append1[[#This Row],[churn]]="yes", 1,0)</f>
        <v>0</v>
      </c>
      <c r="Z4004" t="str">
        <f>IF(Append1[[#This Row],[total_eve_charge]]&lt;=15,"Low",
IF(Append1[[#This Row],[total_eve_charge]]&lt;=19,"Medium","High"))</f>
        <v>High</v>
      </c>
      <c r="AA4004" s="1" t="str">
        <f>IF(Append1[[#This Row],[total_day_charge]]&gt;30,"Heavy User",
IF(Append1[[#This Row],[total_eve_charge]]&gt;20,"Evening User",
IF(Append1[[#This Row],[total_night_charge]]&gt;10,"Night User","Low User")))</f>
        <v>Evening User</v>
      </c>
    </row>
    <row r="4005" spans="1:27" hidden="1" x14ac:dyDescent="0.3">
      <c r="A4005">
        <v>3254</v>
      </c>
      <c r="B4005" s="1" t="s">
        <v>48</v>
      </c>
      <c r="C4005">
        <v>94</v>
      </c>
      <c r="D4005" s="1" t="s">
        <v>22</v>
      </c>
      <c r="E4005" s="1">
        <v>0</v>
      </c>
      <c r="F4005" s="1" t="s">
        <v>23</v>
      </c>
      <c r="G4005">
        <v>0</v>
      </c>
      <c r="H4005" t="str">
        <f>IF(Append1[[#This Row],[number_vmail_messages]]&lt;=10, "Low",
IF(Append1[[#This Row],[number_vmail_messages]]&lt;=25, "Medium", "High"))</f>
        <v>Low</v>
      </c>
      <c r="I4005">
        <v>183.1</v>
      </c>
      <c r="J4005">
        <v>109</v>
      </c>
      <c r="K4005">
        <v>31.13</v>
      </c>
      <c r="L4005">
        <v>199.4</v>
      </c>
      <c r="M4005">
        <v>109</v>
      </c>
      <c r="N4005">
        <v>16.95</v>
      </c>
      <c r="O4005">
        <v>214.1</v>
      </c>
      <c r="P4005">
        <v>71</v>
      </c>
      <c r="Q4005">
        <v>9.6300000000000008</v>
      </c>
      <c r="R4005">
        <v>13.9</v>
      </c>
      <c r="S4005">
        <v>4</v>
      </c>
      <c r="T4005">
        <v>3.75</v>
      </c>
      <c r="U4005" t="str">
        <f>IF(Append1[[#This Row],[total_intl_charge]] &lt;= MEDIAN(Append1[total_intl_charge]), "Low", "High")</f>
        <v>High</v>
      </c>
      <c r="V4005">
        <v>0</v>
      </c>
      <c r="W4005" t="s">
        <v>23</v>
      </c>
      <c r="X4005" s="1" t="s">
        <v>23</v>
      </c>
      <c r="Y4005">
        <f>IF(Append1[[#This Row],[churn]]="yes", 1,0)</f>
        <v>0</v>
      </c>
      <c r="Z4005" t="str">
        <f>IF(Append1[[#This Row],[total_eve_charge]]&lt;=15,"Low",
IF(Append1[[#This Row],[total_eve_charge]]&lt;=19,"Medium","High"))</f>
        <v>Medium</v>
      </c>
      <c r="AA4005" s="1" t="str">
        <f>IF(Append1[[#This Row],[total_day_charge]]&gt;30,"Heavy User",
IF(Append1[[#This Row],[total_eve_charge]]&gt;20,"Evening User",
IF(Append1[[#This Row],[total_night_charge]]&gt;10,"Night User","Low User")))</f>
        <v>Heavy User</v>
      </c>
    </row>
    <row r="4006" spans="1:27" x14ac:dyDescent="0.3">
      <c r="A4006">
        <v>3255</v>
      </c>
      <c r="B4006" s="1" t="s">
        <v>43</v>
      </c>
      <c r="C4006">
        <v>178</v>
      </c>
      <c r="D4006" s="1" t="s">
        <v>32</v>
      </c>
      <c r="E4006" s="1">
        <v>0</v>
      </c>
      <c r="F4006" s="1" t="s">
        <v>24</v>
      </c>
      <c r="G4006">
        <v>32</v>
      </c>
      <c r="H4006" t="str">
        <f>IF(Append1[[#This Row],[number_vmail_messages]]&lt;=10, "Low",
IF(Append1[[#This Row],[number_vmail_messages]]&lt;=25, "Medium", "High"))</f>
        <v>High</v>
      </c>
      <c r="I4006">
        <v>148.69999999999999</v>
      </c>
      <c r="J4006">
        <v>95</v>
      </c>
      <c r="K4006">
        <v>25.28</v>
      </c>
      <c r="L4006">
        <v>198.6</v>
      </c>
      <c r="M4006">
        <v>55</v>
      </c>
      <c r="N4006">
        <v>16.88</v>
      </c>
      <c r="O4006">
        <v>187</v>
      </c>
      <c r="P4006">
        <v>113</v>
      </c>
      <c r="Q4006">
        <v>8.41</v>
      </c>
      <c r="R4006">
        <v>10.4</v>
      </c>
      <c r="S4006">
        <v>7</v>
      </c>
      <c r="T4006">
        <v>2.81</v>
      </c>
      <c r="U4006" t="str">
        <f>IF(Append1[[#This Row],[total_intl_charge]] &lt;= MEDIAN(Append1[total_intl_charge]), "Low", "High")</f>
        <v>High</v>
      </c>
      <c r="V4006">
        <v>6</v>
      </c>
      <c r="W4006" t="s">
        <v>24</v>
      </c>
      <c r="X4006" s="1" t="s">
        <v>23</v>
      </c>
      <c r="Y4006">
        <f>IF(Append1[[#This Row],[churn]]="yes", 1,0)</f>
        <v>1</v>
      </c>
      <c r="Z4006" t="str">
        <f>IF(Append1[[#This Row],[total_eve_charge]]&lt;=15,"Low",
IF(Append1[[#This Row],[total_eve_charge]]&lt;=19,"Medium","High"))</f>
        <v>Medium</v>
      </c>
      <c r="AA4006" s="1" t="str">
        <f>IF(Append1[[#This Row],[total_day_charge]]&gt;30,"Heavy User",
IF(Append1[[#This Row],[total_eve_charge]]&gt;20,"Evening User",
IF(Append1[[#This Row],[total_night_charge]]&gt;10,"Night User","Low User")))</f>
        <v>Low User</v>
      </c>
    </row>
    <row r="4007" spans="1:27" hidden="1" x14ac:dyDescent="0.3">
      <c r="A4007">
        <v>3256</v>
      </c>
      <c r="B4007" s="1" t="s">
        <v>71</v>
      </c>
      <c r="C4007">
        <v>136</v>
      </c>
      <c r="D4007" s="1" t="s">
        <v>26</v>
      </c>
      <c r="E4007" s="1">
        <v>0</v>
      </c>
      <c r="F4007" s="1" t="s">
        <v>23</v>
      </c>
      <c r="G4007">
        <v>0</v>
      </c>
      <c r="H4007" t="str">
        <f>IF(Append1[[#This Row],[number_vmail_messages]]&lt;=10, "Low",
IF(Append1[[#This Row],[number_vmail_messages]]&lt;=25, "Medium", "High"))</f>
        <v>Low</v>
      </c>
      <c r="I4007">
        <v>240.1</v>
      </c>
      <c r="J4007">
        <v>121</v>
      </c>
      <c r="K4007">
        <v>40.82</v>
      </c>
      <c r="L4007">
        <v>271.2</v>
      </c>
      <c r="M4007">
        <v>123</v>
      </c>
      <c r="N4007">
        <v>23.05</v>
      </c>
      <c r="O4007">
        <v>132.69999999999999</v>
      </c>
      <c r="P4007">
        <v>98</v>
      </c>
      <c r="Q4007">
        <v>5.97</v>
      </c>
      <c r="R4007">
        <v>17.2</v>
      </c>
      <c r="S4007">
        <v>4</v>
      </c>
      <c r="T4007">
        <v>4.6399999999999997</v>
      </c>
      <c r="U4007" t="str">
        <f>IF(Append1[[#This Row],[total_intl_charge]] &lt;= MEDIAN(Append1[total_intl_charge]), "Low", "High")</f>
        <v>High</v>
      </c>
      <c r="V4007">
        <v>0</v>
      </c>
      <c r="W4007" t="s">
        <v>24</v>
      </c>
      <c r="X4007" s="1" t="s">
        <v>23</v>
      </c>
      <c r="Y4007">
        <f>IF(Append1[[#This Row],[churn]]="yes", 1,0)</f>
        <v>1</v>
      </c>
      <c r="Z4007" t="str">
        <f>IF(Append1[[#This Row],[total_eve_charge]]&lt;=15,"Low",
IF(Append1[[#This Row],[total_eve_charge]]&lt;=19,"Medium","High"))</f>
        <v>High</v>
      </c>
      <c r="AA4007" s="1" t="str">
        <f>IF(Append1[[#This Row],[total_day_charge]]&gt;30,"Heavy User",
IF(Append1[[#This Row],[total_eve_charge]]&gt;20,"Evening User",
IF(Append1[[#This Row],[total_night_charge]]&gt;10,"Night User","Low User")))</f>
        <v>Heavy User</v>
      </c>
    </row>
    <row r="4008" spans="1:27" x14ac:dyDescent="0.3">
      <c r="A4008">
        <v>3257</v>
      </c>
      <c r="B4008" s="1" t="s">
        <v>70</v>
      </c>
      <c r="C4008">
        <v>86</v>
      </c>
      <c r="D4008" s="1" t="s">
        <v>22</v>
      </c>
      <c r="E4008" s="1">
        <v>0</v>
      </c>
      <c r="F4008" s="1" t="s">
        <v>24</v>
      </c>
      <c r="G4008">
        <v>25</v>
      </c>
      <c r="H4008" t="str">
        <f>IF(Append1[[#This Row],[number_vmail_messages]]&lt;=10, "Low",
IF(Append1[[#This Row],[number_vmail_messages]]&lt;=25, "Medium", "High"))</f>
        <v>Medium</v>
      </c>
      <c r="I4008">
        <v>126.4</v>
      </c>
      <c r="J4008">
        <v>97</v>
      </c>
      <c r="K4008">
        <v>21.49</v>
      </c>
      <c r="L4008">
        <v>189.7</v>
      </c>
      <c r="M4008">
        <v>118</v>
      </c>
      <c r="N4008">
        <v>16.12</v>
      </c>
      <c r="O4008">
        <v>233.6</v>
      </c>
      <c r="P4008">
        <v>97</v>
      </c>
      <c r="Q4008">
        <v>10.51</v>
      </c>
      <c r="R4008">
        <v>12</v>
      </c>
      <c r="S4008">
        <v>2</v>
      </c>
      <c r="T4008">
        <v>3.24</v>
      </c>
      <c r="U4008" t="str">
        <f>IF(Append1[[#This Row],[total_intl_charge]] &lt;= MEDIAN(Append1[total_intl_charge]), "Low", "High")</f>
        <v>High</v>
      </c>
      <c r="V4008">
        <v>1</v>
      </c>
      <c r="W4008" t="s">
        <v>23</v>
      </c>
      <c r="X4008" s="1" t="s">
        <v>23</v>
      </c>
      <c r="Y4008">
        <f>IF(Append1[[#This Row],[churn]]="yes", 1,0)</f>
        <v>0</v>
      </c>
      <c r="Z4008" t="str">
        <f>IF(Append1[[#This Row],[total_eve_charge]]&lt;=15,"Low",
IF(Append1[[#This Row],[total_eve_charge]]&lt;=19,"Medium","High"))</f>
        <v>Medium</v>
      </c>
      <c r="AA4008" s="1" t="str">
        <f>IF(Append1[[#This Row],[total_day_charge]]&gt;30,"Heavy User",
IF(Append1[[#This Row],[total_eve_charge]]&gt;20,"Evening User",
IF(Append1[[#This Row],[total_night_charge]]&gt;10,"Night User","Low User")))</f>
        <v>Night User</v>
      </c>
    </row>
    <row r="4009" spans="1:27" hidden="1" x14ac:dyDescent="0.3">
      <c r="A4009">
        <v>3258</v>
      </c>
      <c r="B4009" s="1" t="s">
        <v>21</v>
      </c>
      <c r="C4009">
        <v>18</v>
      </c>
      <c r="D4009" s="1" t="s">
        <v>26</v>
      </c>
      <c r="E4009" s="1">
        <v>0</v>
      </c>
      <c r="F4009" s="1" t="s">
        <v>23</v>
      </c>
      <c r="G4009">
        <v>0</v>
      </c>
      <c r="H4009" t="str">
        <f>IF(Append1[[#This Row],[number_vmail_messages]]&lt;=10, "Low",
IF(Append1[[#This Row],[number_vmail_messages]]&lt;=25, "Medium", "High"))</f>
        <v>Low</v>
      </c>
      <c r="I4009">
        <v>180.2</v>
      </c>
      <c r="J4009">
        <v>115</v>
      </c>
      <c r="K4009">
        <v>30.63</v>
      </c>
      <c r="L4009">
        <v>83.4</v>
      </c>
      <c r="M4009">
        <v>114</v>
      </c>
      <c r="N4009">
        <v>7.09</v>
      </c>
      <c r="O4009">
        <v>245.3</v>
      </c>
      <c r="P4009">
        <v>111</v>
      </c>
      <c r="Q4009">
        <v>11.04</v>
      </c>
      <c r="R4009">
        <v>11.9</v>
      </c>
      <c r="S4009">
        <v>6</v>
      </c>
      <c r="T4009">
        <v>3.21</v>
      </c>
      <c r="U4009" t="str">
        <f>IF(Append1[[#This Row],[total_intl_charge]] &lt;= MEDIAN(Append1[total_intl_charge]), "Low", "High")</f>
        <v>High</v>
      </c>
      <c r="V4009">
        <v>1</v>
      </c>
      <c r="W4009" t="s">
        <v>23</v>
      </c>
      <c r="X4009" s="1" t="s">
        <v>23</v>
      </c>
      <c r="Y4009">
        <f>IF(Append1[[#This Row],[churn]]="yes", 1,0)</f>
        <v>0</v>
      </c>
      <c r="Z4009" t="str">
        <f>IF(Append1[[#This Row],[total_eve_charge]]&lt;=15,"Low",
IF(Append1[[#This Row],[total_eve_charge]]&lt;=19,"Medium","High"))</f>
        <v>Low</v>
      </c>
      <c r="AA4009" s="1" t="str">
        <f>IF(Append1[[#This Row],[total_day_charge]]&gt;30,"Heavy User",
IF(Append1[[#This Row],[total_eve_charge]]&gt;20,"Evening User",
IF(Append1[[#This Row],[total_night_charge]]&gt;10,"Night User","Low User")))</f>
        <v>Heavy User</v>
      </c>
    </row>
    <row r="4010" spans="1:27" hidden="1" x14ac:dyDescent="0.3">
      <c r="A4010">
        <v>3259</v>
      </c>
      <c r="B4010" s="1" t="s">
        <v>39</v>
      </c>
      <c r="C4010">
        <v>49</v>
      </c>
      <c r="D4010" s="1" t="s">
        <v>22</v>
      </c>
      <c r="E4010" s="1">
        <v>0</v>
      </c>
      <c r="F4010" s="1" t="s">
        <v>23</v>
      </c>
      <c r="G4010">
        <v>0</v>
      </c>
      <c r="H4010" t="str">
        <f>IF(Append1[[#This Row],[number_vmail_messages]]&lt;=10, "Low",
IF(Append1[[#This Row],[number_vmail_messages]]&lt;=25, "Medium", "High"))</f>
        <v>Low</v>
      </c>
      <c r="I4010">
        <v>172</v>
      </c>
      <c r="J4010">
        <v>142</v>
      </c>
      <c r="K4010">
        <v>29.24</v>
      </c>
      <c r="L4010">
        <v>224</v>
      </c>
      <c r="M4010">
        <v>100</v>
      </c>
      <c r="N4010">
        <v>19.04</v>
      </c>
      <c r="O4010">
        <v>177.3</v>
      </c>
      <c r="P4010">
        <v>86</v>
      </c>
      <c r="Q4010">
        <v>7.98</v>
      </c>
      <c r="R4010">
        <v>7.4</v>
      </c>
      <c r="S4010">
        <v>1</v>
      </c>
      <c r="T4010">
        <v>2</v>
      </c>
      <c r="U4010" t="str">
        <f>IF(Append1[[#This Row],[total_intl_charge]] &lt;= MEDIAN(Append1[total_intl_charge]), "Low", "High")</f>
        <v>Low</v>
      </c>
      <c r="V4010">
        <v>0</v>
      </c>
      <c r="W4010" t="s">
        <v>23</v>
      </c>
      <c r="X4010" s="1" t="s">
        <v>23</v>
      </c>
      <c r="Y4010">
        <f>IF(Append1[[#This Row],[churn]]="yes", 1,0)</f>
        <v>0</v>
      </c>
      <c r="Z4010" t="str">
        <f>IF(Append1[[#This Row],[total_eve_charge]]&lt;=15,"Low",
IF(Append1[[#This Row],[total_eve_charge]]&lt;=19,"Medium","High"))</f>
        <v>High</v>
      </c>
      <c r="AA4010" s="1" t="str">
        <f>IF(Append1[[#This Row],[total_day_charge]]&gt;30,"Heavy User",
IF(Append1[[#This Row],[total_eve_charge]]&gt;20,"Evening User",
IF(Append1[[#This Row],[total_night_charge]]&gt;10,"Night User","Low User")))</f>
        <v>Low User</v>
      </c>
    </row>
    <row r="4011" spans="1:27" x14ac:dyDescent="0.3">
      <c r="A4011">
        <v>3260</v>
      </c>
      <c r="B4011" s="1" t="s">
        <v>67</v>
      </c>
      <c r="C4011">
        <v>20</v>
      </c>
      <c r="D4011" s="1" t="s">
        <v>22</v>
      </c>
      <c r="E4011" s="1">
        <v>0</v>
      </c>
      <c r="F4011" s="1" t="s">
        <v>24</v>
      </c>
      <c r="G4011">
        <v>27</v>
      </c>
      <c r="H4011" t="str">
        <f>IF(Append1[[#This Row],[number_vmail_messages]]&lt;=10, "Low",
IF(Append1[[#This Row],[number_vmail_messages]]&lt;=25, "Medium", "High"))</f>
        <v>High</v>
      </c>
      <c r="I4011">
        <v>231.6</v>
      </c>
      <c r="J4011">
        <v>105</v>
      </c>
      <c r="K4011">
        <v>39.369999999999997</v>
      </c>
      <c r="L4011">
        <v>223.3</v>
      </c>
      <c r="M4011">
        <v>120</v>
      </c>
      <c r="N4011">
        <v>18.98</v>
      </c>
      <c r="O4011">
        <v>212</v>
      </c>
      <c r="P4011">
        <v>99</v>
      </c>
      <c r="Q4011">
        <v>9.5399999999999991</v>
      </c>
      <c r="R4011">
        <v>8.9</v>
      </c>
      <c r="S4011">
        <v>4</v>
      </c>
      <c r="T4011">
        <v>2.4</v>
      </c>
      <c r="U4011" t="str">
        <f>IF(Append1[[#This Row],[total_intl_charge]] &lt;= MEDIAN(Append1[total_intl_charge]), "Low", "High")</f>
        <v>Low</v>
      </c>
      <c r="V4011">
        <v>1</v>
      </c>
      <c r="W4011" t="s">
        <v>23</v>
      </c>
      <c r="X4011" s="1" t="s">
        <v>23</v>
      </c>
      <c r="Y4011">
        <f>IF(Append1[[#This Row],[churn]]="yes", 1,0)</f>
        <v>0</v>
      </c>
      <c r="Z4011" t="str">
        <f>IF(Append1[[#This Row],[total_eve_charge]]&lt;=15,"Low",
IF(Append1[[#This Row],[total_eve_charge]]&lt;=19,"Medium","High"))</f>
        <v>Medium</v>
      </c>
      <c r="AA4011" s="1" t="str">
        <f>IF(Append1[[#This Row],[total_day_charge]]&gt;30,"Heavy User",
IF(Append1[[#This Row],[total_eve_charge]]&gt;20,"Evening User",
IF(Append1[[#This Row],[total_night_charge]]&gt;10,"Night User","Low User")))</f>
        <v>Heavy User</v>
      </c>
    </row>
    <row r="4012" spans="1:27" x14ac:dyDescent="0.3">
      <c r="A4012">
        <v>3261</v>
      </c>
      <c r="B4012" s="1" t="s">
        <v>57</v>
      </c>
      <c r="C4012">
        <v>131</v>
      </c>
      <c r="D4012" s="1" t="s">
        <v>22</v>
      </c>
      <c r="E4012" s="1">
        <v>0</v>
      </c>
      <c r="F4012" s="1" t="s">
        <v>24</v>
      </c>
      <c r="G4012">
        <v>29</v>
      </c>
      <c r="H4012" t="str">
        <f>IF(Append1[[#This Row],[number_vmail_messages]]&lt;=10, "Low",
IF(Append1[[#This Row],[number_vmail_messages]]&lt;=25, "Medium", "High"))</f>
        <v>High</v>
      </c>
      <c r="I4012">
        <v>42.1</v>
      </c>
      <c r="J4012">
        <v>114</v>
      </c>
      <c r="K4012">
        <v>7.16</v>
      </c>
      <c r="L4012">
        <v>183.3</v>
      </c>
      <c r="M4012">
        <v>70</v>
      </c>
      <c r="N4012">
        <v>15.58</v>
      </c>
      <c r="O4012">
        <v>158.69999999999999</v>
      </c>
      <c r="P4012">
        <v>82</v>
      </c>
      <c r="Q4012">
        <v>7.14</v>
      </c>
      <c r="R4012">
        <v>10</v>
      </c>
      <c r="S4012">
        <v>1</v>
      </c>
      <c r="T4012">
        <v>2.7</v>
      </c>
      <c r="U4012" t="str">
        <f>IF(Append1[[#This Row],[total_intl_charge]] &lt;= MEDIAN(Append1[total_intl_charge]), "Low", "High")</f>
        <v>Low</v>
      </c>
      <c r="V4012">
        <v>0</v>
      </c>
      <c r="W4012" t="s">
        <v>23</v>
      </c>
      <c r="X4012" s="1" t="s">
        <v>23</v>
      </c>
      <c r="Y4012">
        <f>IF(Append1[[#This Row],[churn]]="yes", 1,0)</f>
        <v>0</v>
      </c>
      <c r="Z4012" t="str">
        <f>IF(Append1[[#This Row],[total_eve_charge]]&lt;=15,"Low",
IF(Append1[[#This Row],[total_eve_charge]]&lt;=19,"Medium","High"))</f>
        <v>Medium</v>
      </c>
      <c r="AA4012" s="1" t="str">
        <f>IF(Append1[[#This Row],[total_day_charge]]&gt;30,"Heavy User",
IF(Append1[[#This Row],[total_eve_charge]]&gt;20,"Evening User",
IF(Append1[[#This Row],[total_night_charge]]&gt;10,"Night User","Low User")))</f>
        <v>Low User</v>
      </c>
    </row>
    <row r="4013" spans="1:27" hidden="1" x14ac:dyDescent="0.3">
      <c r="A4013">
        <v>3262</v>
      </c>
      <c r="B4013" s="1" t="s">
        <v>50</v>
      </c>
      <c r="C4013">
        <v>99</v>
      </c>
      <c r="D4013" s="1" t="s">
        <v>32</v>
      </c>
      <c r="E4013" s="1">
        <v>0</v>
      </c>
      <c r="F4013" s="1" t="s">
        <v>23</v>
      </c>
      <c r="G4013">
        <v>0</v>
      </c>
      <c r="H4013" t="str">
        <f>IF(Append1[[#This Row],[number_vmail_messages]]&lt;=10, "Low",
IF(Append1[[#This Row],[number_vmail_messages]]&lt;=25, "Medium", "High"))</f>
        <v>Low</v>
      </c>
      <c r="I4013">
        <v>155.6</v>
      </c>
      <c r="J4013">
        <v>90</v>
      </c>
      <c r="K4013">
        <v>26.45</v>
      </c>
      <c r="L4013">
        <v>240.1</v>
      </c>
      <c r="M4013">
        <v>117</v>
      </c>
      <c r="N4013">
        <v>20.41</v>
      </c>
      <c r="O4013">
        <v>230.8</v>
      </c>
      <c r="P4013">
        <v>88</v>
      </c>
      <c r="Q4013">
        <v>10.39</v>
      </c>
      <c r="R4013">
        <v>10.8</v>
      </c>
      <c r="S4013">
        <v>4</v>
      </c>
      <c r="T4013">
        <v>2.92</v>
      </c>
      <c r="U4013" t="str">
        <f>IF(Append1[[#This Row],[total_intl_charge]] &lt;= MEDIAN(Append1[total_intl_charge]), "Low", "High")</f>
        <v>High</v>
      </c>
      <c r="V4013">
        <v>3</v>
      </c>
      <c r="W4013" t="s">
        <v>23</v>
      </c>
      <c r="X4013" s="1" t="s">
        <v>23</v>
      </c>
      <c r="Y4013">
        <f>IF(Append1[[#This Row],[churn]]="yes", 1,0)</f>
        <v>0</v>
      </c>
      <c r="Z4013" t="str">
        <f>IF(Append1[[#This Row],[total_eve_charge]]&lt;=15,"Low",
IF(Append1[[#This Row],[total_eve_charge]]&lt;=19,"Medium","High"))</f>
        <v>High</v>
      </c>
      <c r="AA4013" s="1" t="str">
        <f>IF(Append1[[#This Row],[total_day_charge]]&gt;30,"Heavy User",
IF(Append1[[#This Row],[total_eve_charge]]&gt;20,"Evening User",
IF(Append1[[#This Row],[total_night_charge]]&gt;10,"Night User","Low User")))</f>
        <v>Evening User</v>
      </c>
    </row>
    <row r="4014" spans="1:27" hidden="1" x14ac:dyDescent="0.3">
      <c r="A4014">
        <v>3263</v>
      </c>
      <c r="B4014" s="1" t="s">
        <v>35</v>
      </c>
      <c r="C4014">
        <v>61</v>
      </c>
      <c r="D4014" s="1" t="s">
        <v>22</v>
      </c>
      <c r="E4014" s="1">
        <v>0</v>
      </c>
      <c r="F4014" s="1" t="s">
        <v>23</v>
      </c>
      <c r="G4014">
        <v>0</v>
      </c>
      <c r="H4014" t="str">
        <f>IF(Append1[[#This Row],[number_vmail_messages]]&lt;=10, "Low",
IF(Append1[[#This Row],[number_vmail_messages]]&lt;=25, "Medium", "High"))</f>
        <v>Low</v>
      </c>
      <c r="I4014">
        <v>234.6</v>
      </c>
      <c r="J4014">
        <v>126</v>
      </c>
      <c r="K4014">
        <v>39.880000000000003</v>
      </c>
      <c r="L4014">
        <v>200.7</v>
      </c>
      <c r="M4014">
        <v>76</v>
      </c>
      <c r="N4014">
        <v>17.059999999999999</v>
      </c>
      <c r="O4014">
        <v>171.1</v>
      </c>
      <c r="P4014">
        <v>81</v>
      </c>
      <c r="Q4014">
        <v>7.7</v>
      </c>
      <c r="R4014">
        <v>8.1</v>
      </c>
      <c r="S4014">
        <v>2</v>
      </c>
      <c r="T4014">
        <v>2.19</v>
      </c>
      <c r="U4014" t="str">
        <f>IF(Append1[[#This Row],[total_intl_charge]] &lt;= MEDIAN(Append1[total_intl_charge]), "Low", "High")</f>
        <v>Low</v>
      </c>
      <c r="V4014">
        <v>0</v>
      </c>
      <c r="W4014" t="s">
        <v>23</v>
      </c>
      <c r="X4014" s="1" t="s">
        <v>23</v>
      </c>
      <c r="Y4014">
        <f>IF(Append1[[#This Row],[churn]]="yes", 1,0)</f>
        <v>0</v>
      </c>
      <c r="Z4014" t="str">
        <f>IF(Append1[[#This Row],[total_eve_charge]]&lt;=15,"Low",
IF(Append1[[#This Row],[total_eve_charge]]&lt;=19,"Medium","High"))</f>
        <v>Medium</v>
      </c>
      <c r="AA4014" s="1" t="str">
        <f>IF(Append1[[#This Row],[total_day_charge]]&gt;30,"Heavy User",
IF(Append1[[#This Row],[total_eve_charge]]&gt;20,"Evening User",
IF(Append1[[#This Row],[total_night_charge]]&gt;10,"Night User","Low User")))</f>
        <v>Heavy User</v>
      </c>
    </row>
    <row r="4015" spans="1:27" hidden="1" x14ac:dyDescent="0.3">
      <c r="A4015">
        <v>3264</v>
      </c>
      <c r="B4015" s="1" t="s">
        <v>51</v>
      </c>
      <c r="C4015">
        <v>137</v>
      </c>
      <c r="D4015" s="1" t="s">
        <v>22</v>
      </c>
      <c r="E4015" s="1">
        <v>0</v>
      </c>
      <c r="F4015" s="1" t="s">
        <v>23</v>
      </c>
      <c r="G4015">
        <v>0</v>
      </c>
      <c r="H4015" t="str">
        <f>IF(Append1[[#This Row],[number_vmail_messages]]&lt;=10, "Low",
IF(Append1[[#This Row],[number_vmail_messages]]&lt;=25, "Medium", "High"))</f>
        <v>Low</v>
      </c>
      <c r="I4015">
        <v>115.5</v>
      </c>
      <c r="J4015">
        <v>101</v>
      </c>
      <c r="K4015">
        <v>19.64</v>
      </c>
      <c r="L4015">
        <v>226.2</v>
      </c>
      <c r="M4015">
        <v>81</v>
      </c>
      <c r="N4015">
        <v>19.23</v>
      </c>
      <c r="O4015">
        <v>179.1</v>
      </c>
      <c r="P4015">
        <v>123</v>
      </c>
      <c r="Q4015">
        <v>8.06</v>
      </c>
      <c r="R4015">
        <v>13.6</v>
      </c>
      <c r="S4015">
        <v>4</v>
      </c>
      <c r="T4015">
        <v>3.67</v>
      </c>
      <c r="U4015" t="str">
        <f>IF(Append1[[#This Row],[total_intl_charge]] &lt;= MEDIAN(Append1[total_intl_charge]), "Low", "High")</f>
        <v>High</v>
      </c>
      <c r="V4015">
        <v>0</v>
      </c>
      <c r="W4015" t="s">
        <v>23</v>
      </c>
      <c r="X4015" s="1" t="s">
        <v>23</v>
      </c>
      <c r="Y4015">
        <f>IF(Append1[[#This Row],[churn]]="yes", 1,0)</f>
        <v>0</v>
      </c>
      <c r="Z4015" t="str">
        <f>IF(Append1[[#This Row],[total_eve_charge]]&lt;=15,"Low",
IF(Append1[[#This Row],[total_eve_charge]]&lt;=19,"Medium","High"))</f>
        <v>High</v>
      </c>
      <c r="AA4015" s="1" t="str">
        <f>IF(Append1[[#This Row],[total_day_charge]]&gt;30,"Heavy User",
IF(Append1[[#This Row],[total_eve_charge]]&gt;20,"Evening User",
IF(Append1[[#This Row],[total_night_charge]]&gt;10,"Night User","Low User")))</f>
        <v>Low User</v>
      </c>
    </row>
    <row r="4016" spans="1:27" x14ac:dyDescent="0.3">
      <c r="A4016">
        <v>3265</v>
      </c>
      <c r="B4016" s="1" t="s">
        <v>47</v>
      </c>
      <c r="C4016">
        <v>49</v>
      </c>
      <c r="D4016" s="1" t="s">
        <v>26</v>
      </c>
      <c r="E4016" s="1">
        <v>0</v>
      </c>
      <c r="F4016" s="1" t="s">
        <v>24</v>
      </c>
      <c r="G4016">
        <v>42</v>
      </c>
      <c r="H4016" t="str">
        <f>IF(Append1[[#This Row],[number_vmail_messages]]&lt;=10, "Low",
IF(Append1[[#This Row],[number_vmail_messages]]&lt;=25, "Medium", "High"))</f>
        <v>High</v>
      </c>
      <c r="I4016">
        <v>159</v>
      </c>
      <c r="J4016">
        <v>67</v>
      </c>
      <c r="K4016">
        <v>27.03</v>
      </c>
      <c r="L4016">
        <v>126.3</v>
      </c>
      <c r="M4016">
        <v>125</v>
      </c>
      <c r="N4016">
        <v>10.74</v>
      </c>
      <c r="O4016">
        <v>206.8</v>
      </c>
      <c r="P4016">
        <v>88</v>
      </c>
      <c r="Q4016">
        <v>9.31</v>
      </c>
      <c r="R4016">
        <v>7.4</v>
      </c>
      <c r="S4016">
        <v>3</v>
      </c>
      <c r="T4016">
        <v>2</v>
      </c>
      <c r="U4016" t="str">
        <f>IF(Append1[[#This Row],[total_intl_charge]] &lt;= MEDIAN(Append1[total_intl_charge]), "Low", "High")</f>
        <v>Low</v>
      </c>
      <c r="V4016">
        <v>2</v>
      </c>
      <c r="W4016" t="s">
        <v>23</v>
      </c>
      <c r="X4016" s="1" t="s">
        <v>23</v>
      </c>
      <c r="Y4016">
        <f>IF(Append1[[#This Row],[churn]]="yes", 1,0)</f>
        <v>0</v>
      </c>
      <c r="Z4016" t="str">
        <f>IF(Append1[[#This Row],[total_eve_charge]]&lt;=15,"Low",
IF(Append1[[#This Row],[total_eve_charge]]&lt;=19,"Medium","High"))</f>
        <v>Low</v>
      </c>
      <c r="AA4016" s="1" t="str">
        <f>IF(Append1[[#This Row],[total_day_charge]]&gt;30,"Heavy User",
IF(Append1[[#This Row],[total_eve_charge]]&gt;20,"Evening User",
IF(Append1[[#This Row],[total_night_charge]]&gt;10,"Night User","Low User")))</f>
        <v>Low User</v>
      </c>
    </row>
    <row r="4017" spans="1:27" hidden="1" x14ac:dyDescent="0.3">
      <c r="A4017">
        <v>3266</v>
      </c>
      <c r="B4017" s="1" t="s">
        <v>42</v>
      </c>
      <c r="C4017">
        <v>83</v>
      </c>
      <c r="D4017" s="1" t="s">
        <v>32</v>
      </c>
      <c r="E4017" s="1">
        <v>0</v>
      </c>
      <c r="F4017" s="1" t="s">
        <v>23</v>
      </c>
      <c r="G4017">
        <v>0</v>
      </c>
      <c r="H4017" t="str">
        <f>IF(Append1[[#This Row],[number_vmail_messages]]&lt;=10, "Low",
IF(Append1[[#This Row],[number_vmail_messages]]&lt;=25, "Medium", "High"))</f>
        <v>Low</v>
      </c>
      <c r="I4017">
        <v>286.60000000000002</v>
      </c>
      <c r="J4017">
        <v>114</v>
      </c>
      <c r="K4017">
        <v>48.72</v>
      </c>
      <c r="L4017">
        <v>101</v>
      </c>
      <c r="M4017">
        <v>138</v>
      </c>
      <c r="N4017">
        <v>8.59</v>
      </c>
      <c r="O4017">
        <v>199.6</v>
      </c>
      <c r="P4017">
        <v>146</v>
      </c>
      <c r="Q4017">
        <v>8.98</v>
      </c>
      <c r="R4017">
        <v>13.2</v>
      </c>
      <c r="S4017">
        <v>4</v>
      </c>
      <c r="T4017">
        <v>3.56</v>
      </c>
      <c r="U4017" t="str">
        <f>IF(Append1[[#This Row],[total_intl_charge]] &lt;= MEDIAN(Append1[total_intl_charge]), "Low", "High")</f>
        <v>High</v>
      </c>
      <c r="V4017">
        <v>1</v>
      </c>
      <c r="W4017" t="s">
        <v>23</v>
      </c>
      <c r="X4017" s="1" t="s">
        <v>23</v>
      </c>
      <c r="Y4017">
        <f>IF(Append1[[#This Row],[churn]]="yes", 1,0)</f>
        <v>0</v>
      </c>
      <c r="Z4017" t="str">
        <f>IF(Append1[[#This Row],[total_eve_charge]]&lt;=15,"Low",
IF(Append1[[#This Row],[total_eve_charge]]&lt;=19,"Medium","High"))</f>
        <v>Low</v>
      </c>
      <c r="AA4017" s="1" t="str">
        <f>IF(Append1[[#This Row],[total_day_charge]]&gt;30,"Heavy User",
IF(Append1[[#This Row],[total_eve_charge]]&gt;20,"Evening User",
IF(Append1[[#This Row],[total_night_charge]]&gt;10,"Night User","Low User")))</f>
        <v>Heavy User</v>
      </c>
    </row>
    <row r="4018" spans="1:27" hidden="1" x14ac:dyDescent="0.3">
      <c r="A4018">
        <v>3267</v>
      </c>
      <c r="B4018" s="1" t="s">
        <v>45</v>
      </c>
      <c r="C4018">
        <v>105</v>
      </c>
      <c r="D4018" s="1" t="s">
        <v>32</v>
      </c>
      <c r="E4018" s="1">
        <v>0</v>
      </c>
      <c r="F4018" s="1" t="s">
        <v>23</v>
      </c>
      <c r="G4018">
        <v>0</v>
      </c>
      <c r="H4018" t="str">
        <f>IF(Append1[[#This Row],[number_vmail_messages]]&lt;=10, "Low",
IF(Append1[[#This Row],[number_vmail_messages]]&lt;=25, "Medium", "High"))</f>
        <v>Low</v>
      </c>
      <c r="I4018">
        <v>181.9</v>
      </c>
      <c r="J4018">
        <v>70</v>
      </c>
      <c r="K4018">
        <v>30.92</v>
      </c>
      <c r="L4018">
        <v>233.5</v>
      </c>
      <c r="M4018">
        <v>83</v>
      </c>
      <c r="N4018">
        <v>19.850000000000001</v>
      </c>
      <c r="O4018">
        <v>194.6</v>
      </c>
      <c r="P4018">
        <v>80</v>
      </c>
      <c r="Q4018">
        <v>8.76</v>
      </c>
      <c r="R4018">
        <v>8.1</v>
      </c>
      <c r="S4018">
        <v>9</v>
      </c>
      <c r="T4018">
        <v>2.19</v>
      </c>
      <c r="U4018" t="str">
        <f>IF(Append1[[#This Row],[total_intl_charge]] &lt;= MEDIAN(Append1[total_intl_charge]), "Low", "High")</f>
        <v>Low</v>
      </c>
      <c r="V4018">
        <v>1</v>
      </c>
      <c r="W4018" t="s">
        <v>23</v>
      </c>
      <c r="X4018" s="1" t="s">
        <v>23</v>
      </c>
      <c r="Y4018">
        <f>IF(Append1[[#This Row],[churn]]="yes", 1,0)</f>
        <v>0</v>
      </c>
      <c r="Z4018" t="str">
        <f>IF(Append1[[#This Row],[total_eve_charge]]&lt;=15,"Low",
IF(Append1[[#This Row],[total_eve_charge]]&lt;=19,"Medium","High"))</f>
        <v>High</v>
      </c>
      <c r="AA4018" s="1" t="str">
        <f>IF(Append1[[#This Row],[total_day_charge]]&gt;30,"Heavy User",
IF(Append1[[#This Row],[total_eve_charge]]&gt;20,"Evening User",
IF(Append1[[#This Row],[total_night_charge]]&gt;10,"Night User","Low User")))</f>
        <v>Heavy User</v>
      </c>
    </row>
    <row r="4019" spans="1:27" hidden="1" x14ac:dyDescent="0.3">
      <c r="A4019">
        <v>3268</v>
      </c>
      <c r="B4019" s="1" t="s">
        <v>68</v>
      </c>
      <c r="C4019">
        <v>90</v>
      </c>
      <c r="D4019" s="1" t="s">
        <v>32</v>
      </c>
      <c r="E4019" s="1">
        <v>0</v>
      </c>
      <c r="F4019" s="1" t="s">
        <v>23</v>
      </c>
      <c r="G4019">
        <v>0</v>
      </c>
      <c r="H4019" t="str">
        <f>IF(Append1[[#This Row],[number_vmail_messages]]&lt;=10, "Low",
IF(Append1[[#This Row],[number_vmail_messages]]&lt;=25, "Medium", "High"))</f>
        <v>Low</v>
      </c>
      <c r="I4019">
        <v>235</v>
      </c>
      <c r="J4019">
        <v>77</v>
      </c>
      <c r="K4019">
        <v>39.950000000000003</v>
      </c>
      <c r="L4019">
        <v>267.3</v>
      </c>
      <c r="M4019">
        <v>94</v>
      </c>
      <c r="N4019">
        <v>22.72</v>
      </c>
      <c r="O4019">
        <v>222.1</v>
      </c>
      <c r="P4019">
        <v>119</v>
      </c>
      <c r="Q4019">
        <v>9.99</v>
      </c>
      <c r="R4019">
        <v>5.3</v>
      </c>
      <c r="S4019">
        <v>4</v>
      </c>
      <c r="T4019">
        <v>1.43</v>
      </c>
      <c r="U4019" t="str">
        <f>IF(Append1[[#This Row],[total_intl_charge]] &lt;= MEDIAN(Append1[total_intl_charge]), "Low", "High")</f>
        <v>Low</v>
      </c>
      <c r="V4019">
        <v>3</v>
      </c>
      <c r="W4019" t="s">
        <v>24</v>
      </c>
      <c r="X4019" s="1" t="s">
        <v>23</v>
      </c>
      <c r="Y4019">
        <f>IF(Append1[[#This Row],[churn]]="yes", 1,0)</f>
        <v>1</v>
      </c>
      <c r="Z4019" t="str">
        <f>IF(Append1[[#This Row],[total_eve_charge]]&lt;=15,"Low",
IF(Append1[[#This Row],[total_eve_charge]]&lt;=19,"Medium","High"))</f>
        <v>High</v>
      </c>
      <c r="AA4019" s="1" t="str">
        <f>IF(Append1[[#This Row],[total_day_charge]]&gt;30,"Heavy User",
IF(Append1[[#This Row],[total_eve_charge]]&gt;20,"Evening User",
IF(Append1[[#This Row],[total_night_charge]]&gt;10,"Night User","Low User")))</f>
        <v>Heavy User</v>
      </c>
    </row>
    <row r="4020" spans="1:27" hidden="1" x14ac:dyDescent="0.3">
      <c r="A4020">
        <v>3269</v>
      </c>
      <c r="B4020" s="1" t="s">
        <v>25</v>
      </c>
      <c r="C4020">
        <v>111</v>
      </c>
      <c r="D4020" s="1" t="s">
        <v>22</v>
      </c>
      <c r="E4020" s="1">
        <v>0</v>
      </c>
      <c r="F4020" s="1" t="s">
        <v>23</v>
      </c>
      <c r="G4020">
        <v>0</v>
      </c>
      <c r="H4020" t="str">
        <f>IF(Append1[[#This Row],[number_vmail_messages]]&lt;=10, "Low",
IF(Append1[[#This Row],[number_vmail_messages]]&lt;=25, "Medium", "High"))</f>
        <v>Low</v>
      </c>
      <c r="I4020">
        <v>187.8</v>
      </c>
      <c r="J4020">
        <v>107</v>
      </c>
      <c r="K4020">
        <v>31.93</v>
      </c>
      <c r="L4020">
        <v>246</v>
      </c>
      <c r="M4020">
        <v>70</v>
      </c>
      <c r="N4020">
        <v>20.91</v>
      </c>
      <c r="O4020">
        <v>175.9</v>
      </c>
      <c r="P4020">
        <v>88</v>
      </c>
      <c r="Q4020">
        <v>7.92</v>
      </c>
      <c r="R4020">
        <v>10.5</v>
      </c>
      <c r="S4020">
        <v>7</v>
      </c>
      <c r="T4020">
        <v>2.84</v>
      </c>
      <c r="U4020" t="str">
        <f>IF(Append1[[#This Row],[total_intl_charge]] &lt;= MEDIAN(Append1[total_intl_charge]), "Low", "High")</f>
        <v>High</v>
      </c>
      <c r="V4020">
        <v>0</v>
      </c>
      <c r="W4020" t="s">
        <v>23</v>
      </c>
      <c r="X4020" s="1" t="s">
        <v>23</v>
      </c>
      <c r="Y4020">
        <f>IF(Append1[[#This Row],[churn]]="yes", 1,0)</f>
        <v>0</v>
      </c>
      <c r="Z4020" t="str">
        <f>IF(Append1[[#This Row],[total_eve_charge]]&lt;=15,"Low",
IF(Append1[[#This Row],[total_eve_charge]]&lt;=19,"Medium","High"))</f>
        <v>High</v>
      </c>
      <c r="AA4020" s="1" t="str">
        <f>IF(Append1[[#This Row],[total_day_charge]]&gt;30,"Heavy User",
IF(Append1[[#This Row],[total_eve_charge]]&gt;20,"Evening User",
IF(Append1[[#This Row],[total_night_charge]]&gt;10,"Night User","Low User")))</f>
        <v>Heavy User</v>
      </c>
    </row>
    <row r="4021" spans="1:27" hidden="1" x14ac:dyDescent="0.3">
      <c r="A4021">
        <v>3270</v>
      </c>
      <c r="B4021" s="1" t="s">
        <v>66</v>
      </c>
      <c r="C4021">
        <v>135</v>
      </c>
      <c r="D4021" s="1" t="s">
        <v>32</v>
      </c>
      <c r="E4021" s="1">
        <v>0</v>
      </c>
      <c r="F4021" s="1" t="s">
        <v>23</v>
      </c>
      <c r="G4021">
        <v>0</v>
      </c>
      <c r="H4021" t="str">
        <f>IF(Append1[[#This Row],[number_vmail_messages]]&lt;=10, "Low",
IF(Append1[[#This Row],[number_vmail_messages]]&lt;=25, "Medium", "High"))</f>
        <v>Low</v>
      </c>
      <c r="I4021">
        <v>167.1</v>
      </c>
      <c r="J4021">
        <v>105</v>
      </c>
      <c r="K4021">
        <v>28.41</v>
      </c>
      <c r="L4021">
        <v>131.6</v>
      </c>
      <c r="M4021">
        <v>120</v>
      </c>
      <c r="N4021">
        <v>11.19</v>
      </c>
      <c r="O4021">
        <v>242.6</v>
      </c>
      <c r="P4021">
        <v>83</v>
      </c>
      <c r="Q4021">
        <v>10.92</v>
      </c>
      <c r="R4021">
        <v>10.4</v>
      </c>
      <c r="S4021">
        <v>2</v>
      </c>
      <c r="T4021">
        <v>2.81</v>
      </c>
      <c r="U4021" t="str">
        <f>IF(Append1[[#This Row],[total_intl_charge]] &lt;= MEDIAN(Append1[total_intl_charge]), "Low", "High")</f>
        <v>High</v>
      </c>
      <c r="V4021">
        <v>3</v>
      </c>
      <c r="W4021" t="s">
        <v>23</v>
      </c>
      <c r="X4021" s="1" t="s">
        <v>23</v>
      </c>
      <c r="Y4021">
        <f>IF(Append1[[#This Row],[churn]]="yes", 1,0)</f>
        <v>0</v>
      </c>
      <c r="Z4021" t="str">
        <f>IF(Append1[[#This Row],[total_eve_charge]]&lt;=15,"Low",
IF(Append1[[#This Row],[total_eve_charge]]&lt;=19,"Medium","High"))</f>
        <v>Low</v>
      </c>
      <c r="AA4021" s="1" t="str">
        <f>IF(Append1[[#This Row],[total_day_charge]]&gt;30,"Heavy User",
IF(Append1[[#This Row],[total_eve_charge]]&gt;20,"Evening User",
IF(Append1[[#This Row],[total_night_charge]]&gt;10,"Night User","Low User")))</f>
        <v>Night User</v>
      </c>
    </row>
    <row r="4022" spans="1:27" x14ac:dyDescent="0.3">
      <c r="A4022">
        <v>3271</v>
      </c>
      <c r="B4022" s="1" t="s">
        <v>61</v>
      </c>
      <c r="C4022">
        <v>121</v>
      </c>
      <c r="D4022" s="1" t="s">
        <v>22</v>
      </c>
      <c r="E4022" s="1">
        <v>0</v>
      </c>
      <c r="F4022" s="1" t="s">
        <v>24</v>
      </c>
      <c r="G4022">
        <v>22</v>
      </c>
      <c r="H4022" t="str">
        <f>IF(Append1[[#This Row],[number_vmail_messages]]&lt;=10, "Low",
IF(Append1[[#This Row],[number_vmail_messages]]&lt;=25, "Medium", "High"))</f>
        <v>Medium</v>
      </c>
      <c r="I4022">
        <v>212.3</v>
      </c>
      <c r="J4022">
        <v>107</v>
      </c>
      <c r="K4022">
        <v>36.090000000000003</v>
      </c>
      <c r="L4022">
        <v>238</v>
      </c>
      <c r="M4022">
        <v>94</v>
      </c>
      <c r="N4022">
        <v>20.23</v>
      </c>
      <c r="O4022">
        <v>332.8</v>
      </c>
      <c r="P4022">
        <v>114</v>
      </c>
      <c r="Q4022">
        <v>14.98</v>
      </c>
      <c r="R4022">
        <v>10.4</v>
      </c>
      <c r="S4022">
        <v>2</v>
      </c>
      <c r="T4022">
        <v>2.81</v>
      </c>
      <c r="U4022" t="str">
        <f>IF(Append1[[#This Row],[total_intl_charge]] &lt;= MEDIAN(Append1[total_intl_charge]), "Low", "High")</f>
        <v>High</v>
      </c>
      <c r="V4022">
        <v>1</v>
      </c>
      <c r="W4022" t="s">
        <v>23</v>
      </c>
      <c r="X4022" s="1" t="s">
        <v>23</v>
      </c>
      <c r="Y4022">
        <f>IF(Append1[[#This Row],[churn]]="yes", 1,0)</f>
        <v>0</v>
      </c>
      <c r="Z4022" t="str">
        <f>IF(Append1[[#This Row],[total_eve_charge]]&lt;=15,"Low",
IF(Append1[[#This Row],[total_eve_charge]]&lt;=19,"Medium","High"))</f>
        <v>High</v>
      </c>
      <c r="AA4022" s="1" t="str">
        <f>IF(Append1[[#This Row],[total_day_charge]]&gt;30,"Heavy User",
IF(Append1[[#This Row],[total_eve_charge]]&gt;20,"Evening User",
IF(Append1[[#This Row],[total_night_charge]]&gt;10,"Night User","Low User")))</f>
        <v>Heavy User</v>
      </c>
    </row>
    <row r="4023" spans="1:27" hidden="1" x14ac:dyDescent="0.3">
      <c r="A4023">
        <v>3272</v>
      </c>
      <c r="B4023" s="1" t="s">
        <v>70</v>
      </c>
      <c r="C4023">
        <v>57</v>
      </c>
      <c r="D4023" s="1" t="s">
        <v>22</v>
      </c>
      <c r="E4023" s="1">
        <v>1</v>
      </c>
      <c r="F4023" s="1" t="s">
        <v>23</v>
      </c>
      <c r="G4023">
        <v>0</v>
      </c>
      <c r="H4023" t="str">
        <f>IF(Append1[[#This Row],[number_vmail_messages]]&lt;=10, "Low",
IF(Append1[[#This Row],[number_vmail_messages]]&lt;=25, "Medium", "High"))</f>
        <v>Low</v>
      </c>
      <c r="I4023">
        <v>227.4</v>
      </c>
      <c r="J4023">
        <v>94</v>
      </c>
      <c r="K4023">
        <v>38.659999999999997</v>
      </c>
      <c r="L4023">
        <v>146.4</v>
      </c>
      <c r="M4023">
        <v>115</v>
      </c>
      <c r="N4023">
        <v>12.44</v>
      </c>
      <c r="O4023">
        <v>211.4</v>
      </c>
      <c r="P4023">
        <v>92</v>
      </c>
      <c r="Q4023">
        <v>9.51</v>
      </c>
      <c r="R4023">
        <v>8.3000000000000007</v>
      </c>
      <c r="S4023">
        <v>5</v>
      </c>
      <c r="T4023">
        <v>2.2400000000000002</v>
      </c>
      <c r="U4023" t="str">
        <f>IF(Append1[[#This Row],[total_intl_charge]] &lt;= MEDIAN(Append1[total_intl_charge]), "Low", "High")</f>
        <v>Low</v>
      </c>
      <c r="V4023">
        <v>1</v>
      </c>
      <c r="W4023" t="s">
        <v>23</v>
      </c>
      <c r="X4023" s="1" t="s">
        <v>24</v>
      </c>
      <c r="Y4023">
        <f>IF(Append1[[#This Row],[churn]]="yes", 1,0)</f>
        <v>0</v>
      </c>
      <c r="Z4023" t="str">
        <f>IF(Append1[[#This Row],[total_eve_charge]]&lt;=15,"Low",
IF(Append1[[#This Row],[total_eve_charge]]&lt;=19,"Medium","High"))</f>
        <v>Low</v>
      </c>
      <c r="AA4023" s="1" t="str">
        <f>IF(Append1[[#This Row],[total_day_charge]]&gt;30,"Heavy User",
IF(Append1[[#This Row],[total_eve_charge]]&gt;20,"Evening User",
IF(Append1[[#This Row],[total_night_charge]]&gt;10,"Night User","Low User")))</f>
        <v>Heavy User</v>
      </c>
    </row>
    <row r="4024" spans="1:27" hidden="1" x14ac:dyDescent="0.3">
      <c r="A4024">
        <v>3273</v>
      </c>
      <c r="B4024" s="1" t="s">
        <v>63</v>
      </c>
      <c r="C4024">
        <v>63</v>
      </c>
      <c r="D4024" s="1" t="s">
        <v>22</v>
      </c>
      <c r="E4024" s="1">
        <v>0</v>
      </c>
      <c r="F4024" s="1" t="s">
        <v>23</v>
      </c>
      <c r="G4024">
        <v>0</v>
      </c>
      <c r="H4024" t="str">
        <f>IF(Append1[[#This Row],[number_vmail_messages]]&lt;=10, "Low",
IF(Append1[[#This Row],[number_vmail_messages]]&lt;=25, "Medium", "High"))</f>
        <v>Low</v>
      </c>
      <c r="I4024">
        <v>162.5</v>
      </c>
      <c r="J4024">
        <v>86</v>
      </c>
      <c r="K4024">
        <v>27.63</v>
      </c>
      <c r="L4024">
        <v>165.4</v>
      </c>
      <c r="M4024">
        <v>112</v>
      </c>
      <c r="N4024">
        <v>14.06</v>
      </c>
      <c r="O4024">
        <v>163.69999999999999</v>
      </c>
      <c r="P4024">
        <v>67</v>
      </c>
      <c r="Q4024">
        <v>7.37</v>
      </c>
      <c r="R4024">
        <v>13.4</v>
      </c>
      <c r="S4024">
        <v>6</v>
      </c>
      <c r="T4024">
        <v>3.62</v>
      </c>
      <c r="U4024" t="str">
        <f>IF(Append1[[#This Row],[total_intl_charge]] &lt;= MEDIAN(Append1[total_intl_charge]), "Low", "High")</f>
        <v>High</v>
      </c>
      <c r="V4024">
        <v>4</v>
      </c>
      <c r="W4024" t="s">
        <v>24</v>
      </c>
      <c r="X4024" s="1" t="s">
        <v>23</v>
      </c>
      <c r="Y4024">
        <f>IF(Append1[[#This Row],[churn]]="yes", 1,0)</f>
        <v>1</v>
      </c>
      <c r="Z4024" t="str">
        <f>IF(Append1[[#This Row],[total_eve_charge]]&lt;=15,"Low",
IF(Append1[[#This Row],[total_eve_charge]]&lt;=19,"Medium","High"))</f>
        <v>Low</v>
      </c>
      <c r="AA4024" s="1" t="str">
        <f>IF(Append1[[#This Row],[total_day_charge]]&gt;30,"Heavy User",
IF(Append1[[#This Row],[total_eve_charge]]&gt;20,"Evening User",
IF(Append1[[#This Row],[total_night_charge]]&gt;10,"Night User","Low User")))</f>
        <v>Low User</v>
      </c>
    </row>
    <row r="4025" spans="1:27" hidden="1" x14ac:dyDescent="0.3">
      <c r="A4025">
        <v>3274</v>
      </c>
      <c r="B4025" s="1" t="s">
        <v>34</v>
      </c>
      <c r="C4025">
        <v>97</v>
      </c>
      <c r="D4025" s="1" t="s">
        <v>22</v>
      </c>
      <c r="E4025" s="1">
        <v>0</v>
      </c>
      <c r="F4025" s="1" t="s">
        <v>23</v>
      </c>
      <c r="G4025">
        <v>0</v>
      </c>
      <c r="H4025" t="str">
        <f>IF(Append1[[#This Row],[number_vmail_messages]]&lt;=10, "Low",
IF(Append1[[#This Row],[number_vmail_messages]]&lt;=25, "Medium", "High"))</f>
        <v>Low</v>
      </c>
      <c r="I4025">
        <v>259.60000000000002</v>
      </c>
      <c r="J4025">
        <v>138</v>
      </c>
      <c r="K4025">
        <v>44.13</v>
      </c>
      <c r="L4025">
        <v>233.9</v>
      </c>
      <c r="M4025">
        <v>91</v>
      </c>
      <c r="N4025">
        <v>19.88</v>
      </c>
      <c r="O4025">
        <v>140.6</v>
      </c>
      <c r="P4025">
        <v>119</v>
      </c>
      <c r="Q4025">
        <v>6.33</v>
      </c>
      <c r="R4025">
        <v>13</v>
      </c>
      <c r="S4025">
        <v>4</v>
      </c>
      <c r="T4025">
        <v>3.51</v>
      </c>
      <c r="U4025" t="str">
        <f>IF(Append1[[#This Row],[total_intl_charge]] &lt;= MEDIAN(Append1[total_intl_charge]), "Low", "High")</f>
        <v>High</v>
      </c>
      <c r="V4025">
        <v>1</v>
      </c>
      <c r="W4025" t="s">
        <v>23</v>
      </c>
      <c r="X4025" s="1" t="s">
        <v>23</v>
      </c>
      <c r="Y4025">
        <f>IF(Append1[[#This Row],[churn]]="yes", 1,0)</f>
        <v>0</v>
      </c>
      <c r="Z4025" t="str">
        <f>IF(Append1[[#This Row],[total_eve_charge]]&lt;=15,"Low",
IF(Append1[[#This Row],[total_eve_charge]]&lt;=19,"Medium","High"))</f>
        <v>High</v>
      </c>
      <c r="AA4025" s="1" t="str">
        <f>IF(Append1[[#This Row],[total_day_charge]]&gt;30,"Heavy User",
IF(Append1[[#This Row],[total_eve_charge]]&gt;20,"Evening User",
IF(Append1[[#This Row],[total_night_charge]]&gt;10,"Night User","Low User")))</f>
        <v>Heavy User</v>
      </c>
    </row>
    <row r="4026" spans="1:27" x14ac:dyDescent="0.3">
      <c r="A4026">
        <v>3275</v>
      </c>
      <c r="B4026" s="1" t="s">
        <v>50</v>
      </c>
      <c r="C4026">
        <v>134</v>
      </c>
      <c r="D4026" s="1" t="s">
        <v>32</v>
      </c>
      <c r="E4026" s="1">
        <v>0</v>
      </c>
      <c r="F4026" s="1" t="s">
        <v>24</v>
      </c>
      <c r="G4026">
        <v>10</v>
      </c>
      <c r="H4026" t="str">
        <f>IF(Append1[[#This Row],[number_vmail_messages]]&lt;=10, "Low",
IF(Append1[[#This Row],[number_vmail_messages]]&lt;=25, "Medium", "High"))</f>
        <v>Low</v>
      </c>
      <c r="I4026">
        <v>159.4</v>
      </c>
      <c r="J4026">
        <v>79</v>
      </c>
      <c r="K4026">
        <v>27.1</v>
      </c>
      <c r="L4026">
        <v>91</v>
      </c>
      <c r="M4026">
        <v>94</v>
      </c>
      <c r="N4026">
        <v>7.74</v>
      </c>
      <c r="O4026">
        <v>199.5</v>
      </c>
      <c r="P4026">
        <v>137</v>
      </c>
      <c r="Q4026">
        <v>8.98</v>
      </c>
      <c r="R4026">
        <v>10</v>
      </c>
      <c r="S4026">
        <v>3</v>
      </c>
      <c r="T4026">
        <v>2.7</v>
      </c>
      <c r="U4026" t="str">
        <f>IF(Append1[[#This Row],[total_intl_charge]] &lt;= MEDIAN(Append1[total_intl_charge]), "Low", "High")</f>
        <v>Low</v>
      </c>
      <c r="V4026">
        <v>2</v>
      </c>
      <c r="W4026" t="s">
        <v>23</v>
      </c>
      <c r="X4026" s="1" t="s">
        <v>23</v>
      </c>
      <c r="Y4026">
        <f>IF(Append1[[#This Row],[churn]]="yes", 1,0)</f>
        <v>0</v>
      </c>
      <c r="Z4026" t="str">
        <f>IF(Append1[[#This Row],[total_eve_charge]]&lt;=15,"Low",
IF(Append1[[#This Row],[total_eve_charge]]&lt;=19,"Medium","High"))</f>
        <v>Low</v>
      </c>
      <c r="AA4026" s="1" t="str">
        <f>IF(Append1[[#This Row],[total_day_charge]]&gt;30,"Heavy User",
IF(Append1[[#This Row],[total_eve_charge]]&gt;20,"Evening User",
IF(Append1[[#This Row],[total_night_charge]]&gt;10,"Night User","Low User")))</f>
        <v>Low User</v>
      </c>
    </row>
    <row r="4027" spans="1:27" x14ac:dyDescent="0.3">
      <c r="A4027">
        <v>3276</v>
      </c>
      <c r="B4027" s="1" t="s">
        <v>65</v>
      </c>
      <c r="C4027">
        <v>57</v>
      </c>
      <c r="D4027" s="1" t="s">
        <v>26</v>
      </c>
      <c r="E4027" s="1">
        <v>0</v>
      </c>
      <c r="F4027" s="1" t="s">
        <v>24</v>
      </c>
      <c r="G4027">
        <v>37</v>
      </c>
      <c r="H4027" t="str">
        <f>IF(Append1[[#This Row],[number_vmail_messages]]&lt;=10, "Low",
IF(Append1[[#This Row],[number_vmail_messages]]&lt;=25, "Medium", "High"))</f>
        <v>High</v>
      </c>
      <c r="I4027">
        <v>69.5</v>
      </c>
      <c r="J4027">
        <v>94</v>
      </c>
      <c r="K4027">
        <v>11.82</v>
      </c>
      <c r="L4027">
        <v>220.9</v>
      </c>
      <c r="M4027">
        <v>76</v>
      </c>
      <c r="N4027">
        <v>18.78</v>
      </c>
      <c r="O4027">
        <v>218.5</v>
      </c>
      <c r="P4027">
        <v>113</v>
      </c>
      <c r="Q4027">
        <v>9.83</v>
      </c>
      <c r="R4027">
        <v>11.9</v>
      </c>
      <c r="S4027">
        <v>3</v>
      </c>
      <c r="T4027">
        <v>3.21</v>
      </c>
      <c r="U4027" t="str">
        <f>IF(Append1[[#This Row],[total_intl_charge]] &lt;= MEDIAN(Append1[total_intl_charge]), "Low", "High")</f>
        <v>High</v>
      </c>
      <c r="V4027">
        <v>0</v>
      </c>
      <c r="W4027" t="s">
        <v>23</v>
      </c>
      <c r="X4027" s="1" t="s">
        <v>23</v>
      </c>
      <c r="Y4027">
        <f>IF(Append1[[#This Row],[churn]]="yes", 1,0)</f>
        <v>0</v>
      </c>
      <c r="Z4027" t="str">
        <f>IF(Append1[[#This Row],[total_eve_charge]]&lt;=15,"Low",
IF(Append1[[#This Row],[total_eve_charge]]&lt;=19,"Medium","High"))</f>
        <v>Medium</v>
      </c>
      <c r="AA4027" s="1" t="str">
        <f>IF(Append1[[#This Row],[total_day_charge]]&gt;30,"Heavy User",
IF(Append1[[#This Row],[total_eve_charge]]&gt;20,"Evening User",
IF(Append1[[#This Row],[total_night_charge]]&gt;10,"Night User","Low User")))</f>
        <v>Low User</v>
      </c>
    </row>
    <row r="4028" spans="1:27" hidden="1" x14ac:dyDescent="0.3">
      <c r="A4028">
        <v>3277</v>
      </c>
      <c r="B4028" s="1" t="s">
        <v>50</v>
      </c>
      <c r="C4028">
        <v>109</v>
      </c>
      <c r="D4028" s="1" t="s">
        <v>22</v>
      </c>
      <c r="E4028" s="1">
        <v>1</v>
      </c>
      <c r="F4028" s="1" t="s">
        <v>23</v>
      </c>
      <c r="G4028">
        <v>0</v>
      </c>
      <c r="H4028" t="str">
        <f>IF(Append1[[#This Row],[number_vmail_messages]]&lt;=10, "Low",
IF(Append1[[#This Row],[number_vmail_messages]]&lt;=25, "Medium", "High"))</f>
        <v>Low</v>
      </c>
      <c r="I4028">
        <v>166.5</v>
      </c>
      <c r="J4028">
        <v>101</v>
      </c>
      <c r="K4028">
        <v>28.31</v>
      </c>
      <c r="L4028">
        <v>268.39999999999998</v>
      </c>
      <c r="M4028">
        <v>119</v>
      </c>
      <c r="N4028">
        <v>22.81</v>
      </c>
      <c r="O4028">
        <v>126.2</v>
      </c>
      <c r="P4028">
        <v>112</v>
      </c>
      <c r="Q4028">
        <v>5.68</v>
      </c>
      <c r="R4028">
        <v>10.199999999999999</v>
      </c>
      <c r="S4028">
        <v>3</v>
      </c>
      <c r="T4028">
        <v>2.75</v>
      </c>
      <c r="U4028" t="str">
        <f>IF(Append1[[#This Row],[total_intl_charge]] &lt;= MEDIAN(Append1[total_intl_charge]), "Low", "High")</f>
        <v>Low</v>
      </c>
      <c r="V4028">
        <v>3</v>
      </c>
      <c r="W4028" t="s">
        <v>23</v>
      </c>
      <c r="X4028" s="1" t="s">
        <v>24</v>
      </c>
      <c r="Y4028">
        <f>IF(Append1[[#This Row],[churn]]="yes", 1,0)</f>
        <v>0</v>
      </c>
      <c r="Z4028" t="str">
        <f>IF(Append1[[#This Row],[total_eve_charge]]&lt;=15,"Low",
IF(Append1[[#This Row],[total_eve_charge]]&lt;=19,"Medium","High"))</f>
        <v>High</v>
      </c>
      <c r="AA4028" s="1" t="str">
        <f>IF(Append1[[#This Row],[total_day_charge]]&gt;30,"Heavy User",
IF(Append1[[#This Row],[total_eve_charge]]&gt;20,"Evening User",
IF(Append1[[#This Row],[total_night_charge]]&gt;10,"Night User","Low User")))</f>
        <v>Evening User</v>
      </c>
    </row>
    <row r="4029" spans="1:27" x14ac:dyDescent="0.3">
      <c r="A4029">
        <v>3278</v>
      </c>
      <c r="B4029" s="1" t="s">
        <v>30</v>
      </c>
      <c r="C4029">
        <v>66</v>
      </c>
      <c r="D4029" s="1" t="s">
        <v>22</v>
      </c>
      <c r="E4029" s="1">
        <v>0</v>
      </c>
      <c r="F4029" s="1" t="s">
        <v>24</v>
      </c>
      <c r="G4029">
        <v>21</v>
      </c>
      <c r="H4029" t="str">
        <f>IF(Append1[[#This Row],[number_vmail_messages]]&lt;=10, "Low",
IF(Append1[[#This Row],[number_vmail_messages]]&lt;=25, "Medium", "High"))</f>
        <v>Medium</v>
      </c>
      <c r="I4029">
        <v>134.4</v>
      </c>
      <c r="J4029">
        <v>110</v>
      </c>
      <c r="K4029">
        <v>22.85</v>
      </c>
      <c r="L4029">
        <v>136.19999999999999</v>
      </c>
      <c r="M4029">
        <v>104</v>
      </c>
      <c r="N4029">
        <v>11.58</v>
      </c>
      <c r="O4029">
        <v>215.6</v>
      </c>
      <c r="P4029">
        <v>105</v>
      </c>
      <c r="Q4029">
        <v>9.6999999999999993</v>
      </c>
      <c r="R4029">
        <v>9.6999999999999993</v>
      </c>
      <c r="S4029">
        <v>4</v>
      </c>
      <c r="T4029">
        <v>2.62</v>
      </c>
      <c r="U4029" t="str">
        <f>IF(Append1[[#This Row],[total_intl_charge]] &lt;= MEDIAN(Append1[total_intl_charge]), "Low", "High")</f>
        <v>Low</v>
      </c>
      <c r="V4029">
        <v>3</v>
      </c>
      <c r="W4029" t="s">
        <v>23</v>
      </c>
      <c r="X4029" s="1" t="s">
        <v>23</v>
      </c>
      <c r="Y4029">
        <f>IF(Append1[[#This Row],[churn]]="yes", 1,0)</f>
        <v>0</v>
      </c>
      <c r="Z4029" t="str">
        <f>IF(Append1[[#This Row],[total_eve_charge]]&lt;=15,"Low",
IF(Append1[[#This Row],[total_eve_charge]]&lt;=19,"Medium","High"))</f>
        <v>Low</v>
      </c>
      <c r="AA4029" s="1" t="str">
        <f>IF(Append1[[#This Row],[total_day_charge]]&gt;30,"Heavy User",
IF(Append1[[#This Row],[total_eve_charge]]&gt;20,"Evening User",
IF(Append1[[#This Row],[total_night_charge]]&gt;10,"Night User","Low User")))</f>
        <v>Low User</v>
      </c>
    </row>
    <row r="4030" spans="1:27" x14ac:dyDescent="0.3">
      <c r="A4030">
        <v>3279</v>
      </c>
      <c r="B4030" s="1" t="s">
        <v>33</v>
      </c>
      <c r="C4030">
        <v>162</v>
      </c>
      <c r="D4030" s="1" t="s">
        <v>32</v>
      </c>
      <c r="E4030" s="1">
        <v>0</v>
      </c>
      <c r="F4030" s="1" t="s">
        <v>24</v>
      </c>
      <c r="G4030">
        <v>21</v>
      </c>
      <c r="H4030" t="str">
        <f>IF(Append1[[#This Row],[number_vmail_messages]]&lt;=10, "Low",
IF(Append1[[#This Row],[number_vmail_messages]]&lt;=25, "Medium", "High"))</f>
        <v>Medium</v>
      </c>
      <c r="I4030">
        <v>205.2</v>
      </c>
      <c r="J4030">
        <v>128</v>
      </c>
      <c r="K4030">
        <v>34.880000000000003</v>
      </c>
      <c r="L4030">
        <v>231.7</v>
      </c>
      <c r="M4030">
        <v>128</v>
      </c>
      <c r="N4030">
        <v>19.690000000000001</v>
      </c>
      <c r="O4030">
        <v>180.3</v>
      </c>
      <c r="P4030">
        <v>100</v>
      </c>
      <c r="Q4030">
        <v>8.11</v>
      </c>
      <c r="R4030">
        <v>10.6</v>
      </c>
      <c r="S4030">
        <v>3</v>
      </c>
      <c r="T4030">
        <v>2.86</v>
      </c>
      <c r="U4030" t="str">
        <f>IF(Append1[[#This Row],[total_intl_charge]] &lt;= MEDIAN(Append1[total_intl_charge]), "Low", "High")</f>
        <v>High</v>
      </c>
      <c r="V4030">
        <v>2</v>
      </c>
      <c r="W4030" t="s">
        <v>23</v>
      </c>
      <c r="X4030" s="1" t="s">
        <v>23</v>
      </c>
      <c r="Y4030">
        <f>IF(Append1[[#This Row],[churn]]="yes", 1,0)</f>
        <v>0</v>
      </c>
      <c r="Z4030" t="str">
        <f>IF(Append1[[#This Row],[total_eve_charge]]&lt;=15,"Low",
IF(Append1[[#This Row],[total_eve_charge]]&lt;=19,"Medium","High"))</f>
        <v>High</v>
      </c>
      <c r="AA4030" s="1" t="str">
        <f>IF(Append1[[#This Row],[total_day_charge]]&gt;30,"Heavy User",
IF(Append1[[#This Row],[total_eve_charge]]&gt;20,"Evening User",
IF(Append1[[#This Row],[total_night_charge]]&gt;10,"Night User","Low User")))</f>
        <v>Heavy User</v>
      </c>
    </row>
    <row r="4031" spans="1:27" x14ac:dyDescent="0.3">
      <c r="A4031">
        <v>3280</v>
      </c>
      <c r="B4031" s="1" t="s">
        <v>72</v>
      </c>
      <c r="C4031">
        <v>115</v>
      </c>
      <c r="D4031" s="1" t="s">
        <v>22</v>
      </c>
      <c r="E4031" s="1">
        <v>0</v>
      </c>
      <c r="F4031" s="1" t="s">
        <v>24</v>
      </c>
      <c r="G4031">
        <v>26</v>
      </c>
      <c r="H4031" t="str">
        <f>IF(Append1[[#This Row],[number_vmail_messages]]&lt;=10, "Low",
IF(Append1[[#This Row],[number_vmail_messages]]&lt;=25, "Medium", "High"))</f>
        <v>High</v>
      </c>
      <c r="I4031">
        <v>132.30000000000001</v>
      </c>
      <c r="J4031">
        <v>142</v>
      </c>
      <c r="K4031">
        <v>22.49</v>
      </c>
      <c r="L4031">
        <v>273.39999999999998</v>
      </c>
      <c r="M4031">
        <v>89</v>
      </c>
      <c r="N4031">
        <v>23.24</v>
      </c>
      <c r="O4031">
        <v>195.7</v>
      </c>
      <c r="P4031">
        <v>77</v>
      </c>
      <c r="Q4031">
        <v>8.81</v>
      </c>
      <c r="R4031">
        <v>14.8</v>
      </c>
      <c r="S4031">
        <v>7</v>
      </c>
      <c r="T4031">
        <v>4</v>
      </c>
      <c r="U4031" t="str">
        <f>IF(Append1[[#This Row],[total_intl_charge]] &lt;= MEDIAN(Append1[total_intl_charge]), "Low", "High")</f>
        <v>High</v>
      </c>
      <c r="V4031">
        <v>0</v>
      </c>
      <c r="W4031" t="s">
        <v>23</v>
      </c>
      <c r="X4031" s="1" t="s">
        <v>23</v>
      </c>
      <c r="Y4031">
        <f>IF(Append1[[#This Row],[churn]]="yes", 1,0)</f>
        <v>0</v>
      </c>
      <c r="Z4031" t="str">
        <f>IF(Append1[[#This Row],[total_eve_charge]]&lt;=15,"Low",
IF(Append1[[#This Row],[total_eve_charge]]&lt;=19,"Medium","High"))</f>
        <v>High</v>
      </c>
      <c r="AA4031" s="1" t="str">
        <f>IF(Append1[[#This Row],[total_day_charge]]&gt;30,"Heavy User",
IF(Append1[[#This Row],[total_eve_charge]]&gt;20,"Evening User",
IF(Append1[[#This Row],[total_night_charge]]&gt;10,"Night User","Low User")))</f>
        <v>Evening User</v>
      </c>
    </row>
    <row r="4032" spans="1:27" hidden="1" x14ac:dyDescent="0.3">
      <c r="A4032">
        <v>3281</v>
      </c>
      <c r="B4032" s="1" t="s">
        <v>73</v>
      </c>
      <c r="C4032">
        <v>132</v>
      </c>
      <c r="D4032" s="1" t="s">
        <v>22</v>
      </c>
      <c r="E4032" s="1">
        <v>0</v>
      </c>
      <c r="F4032" s="1" t="s">
        <v>23</v>
      </c>
      <c r="G4032">
        <v>0</v>
      </c>
      <c r="H4032" t="str">
        <f>IF(Append1[[#This Row],[number_vmail_messages]]&lt;=10, "Low",
IF(Append1[[#This Row],[number_vmail_messages]]&lt;=25, "Medium", "High"))</f>
        <v>Low</v>
      </c>
      <c r="I4032">
        <v>140.30000000000001</v>
      </c>
      <c r="J4032">
        <v>144</v>
      </c>
      <c r="K4032">
        <v>23.85</v>
      </c>
      <c r="L4032">
        <v>294.8</v>
      </c>
      <c r="M4032">
        <v>89</v>
      </c>
      <c r="N4032">
        <v>25.06</v>
      </c>
      <c r="O4032">
        <v>153.5</v>
      </c>
      <c r="P4032">
        <v>126</v>
      </c>
      <c r="Q4032">
        <v>6.91</v>
      </c>
      <c r="R4032">
        <v>11.7</v>
      </c>
      <c r="S4032">
        <v>4</v>
      </c>
      <c r="T4032">
        <v>3.16</v>
      </c>
      <c r="U4032" t="str">
        <f>IF(Append1[[#This Row],[total_intl_charge]] &lt;= MEDIAN(Append1[total_intl_charge]), "Low", "High")</f>
        <v>High</v>
      </c>
      <c r="V4032">
        <v>2</v>
      </c>
      <c r="W4032" t="s">
        <v>23</v>
      </c>
      <c r="X4032" s="1" t="s">
        <v>23</v>
      </c>
      <c r="Y4032">
        <f>IF(Append1[[#This Row],[churn]]="yes", 1,0)</f>
        <v>0</v>
      </c>
      <c r="Z4032" t="str">
        <f>IF(Append1[[#This Row],[total_eve_charge]]&lt;=15,"Low",
IF(Append1[[#This Row],[total_eve_charge]]&lt;=19,"Medium","High"))</f>
        <v>High</v>
      </c>
      <c r="AA4032" s="1" t="str">
        <f>IF(Append1[[#This Row],[total_day_charge]]&gt;30,"Heavy User",
IF(Append1[[#This Row],[total_eve_charge]]&gt;20,"Evening User",
IF(Append1[[#This Row],[total_night_charge]]&gt;10,"Night User","Low User")))</f>
        <v>Evening User</v>
      </c>
    </row>
    <row r="4033" spans="1:27" hidden="1" x14ac:dyDescent="0.3">
      <c r="A4033">
        <v>3282</v>
      </c>
      <c r="B4033" s="1" t="s">
        <v>50</v>
      </c>
      <c r="C4033">
        <v>152</v>
      </c>
      <c r="D4033" s="1" t="s">
        <v>22</v>
      </c>
      <c r="E4033" s="1">
        <v>0</v>
      </c>
      <c r="F4033" s="1" t="s">
        <v>23</v>
      </c>
      <c r="G4033">
        <v>0</v>
      </c>
      <c r="H4033" t="str">
        <f>IF(Append1[[#This Row],[number_vmail_messages]]&lt;=10, "Low",
IF(Append1[[#This Row],[number_vmail_messages]]&lt;=25, "Medium", "High"))</f>
        <v>Low</v>
      </c>
      <c r="I4033">
        <v>284.60000000000002</v>
      </c>
      <c r="J4033">
        <v>113</v>
      </c>
      <c r="K4033">
        <v>48.38</v>
      </c>
      <c r="L4033">
        <v>141.80000000000001</v>
      </c>
      <c r="M4033">
        <v>101</v>
      </c>
      <c r="N4033">
        <v>12.05</v>
      </c>
      <c r="O4033">
        <v>127.4</v>
      </c>
      <c r="P4033">
        <v>78</v>
      </c>
      <c r="Q4033">
        <v>5.73</v>
      </c>
      <c r="R4033">
        <v>12.6</v>
      </c>
      <c r="S4033">
        <v>5</v>
      </c>
      <c r="T4033">
        <v>3.4</v>
      </c>
      <c r="U4033" t="str">
        <f>IF(Append1[[#This Row],[total_intl_charge]] &lt;= MEDIAN(Append1[total_intl_charge]), "Low", "High")</f>
        <v>High</v>
      </c>
      <c r="V4033">
        <v>0</v>
      </c>
      <c r="W4033" t="s">
        <v>23</v>
      </c>
      <c r="X4033" s="1" t="s">
        <v>23</v>
      </c>
      <c r="Y4033">
        <f>IF(Append1[[#This Row],[churn]]="yes", 1,0)</f>
        <v>0</v>
      </c>
      <c r="Z4033" t="str">
        <f>IF(Append1[[#This Row],[total_eve_charge]]&lt;=15,"Low",
IF(Append1[[#This Row],[total_eve_charge]]&lt;=19,"Medium","High"))</f>
        <v>Low</v>
      </c>
      <c r="AA4033" s="1" t="str">
        <f>IF(Append1[[#This Row],[total_day_charge]]&gt;30,"Heavy User",
IF(Append1[[#This Row],[total_eve_charge]]&gt;20,"Evening User",
IF(Append1[[#This Row],[total_night_charge]]&gt;10,"Night User","Low User")))</f>
        <v>Heavy User</v>
      </c>
    </row>
    <row r="4034" spans="1:27" x14ac:dyDescent="0.3">
      <c r="A4034">
        <v>3283</v>
      </c>
      <c r="B4034" s="1" t="s">
        <v>69</v>
      </c>
      <c r="C4034">
        <v>86</v>
      </c>
      <c r="D4034" s="1" t="s">
        <v>22</v>
      </c>
      <c r="E4034" s="1">
        <v>0</v>
      </c>
      <c r="F4034" s="1" t="s">
        <v>24</v>
      </c>
      <c r="G4034">
        <v>29</v>
      </c>
      <c r="H4034" t="str">
        <f>IF(Append1[[#This Row],[number_vmail_messages]]&lt;=10, "Low",
IF(Append1[[#This Row],[number_vmail_messages]]&lt;=25, "Medium", "High"))</f>
        <v>High</v>
      </c>
      <c r="I4034">
        <v>189.3</v>
      </c>
      <c r="J4034">
        <v>107</v>
      </c>
      <c r="K4034">
        <v>32.18</v>
      </c>
      <c r="L4034">
        <v>221.3</v>
      </c>
      <c r="M4034">
        <v>101</v>
      </c>
      <c r="N4034">
        <v>18.809999999999999</v>
      </c>
      <c r="O4034">
        <v>325.60000000000002</v>
      </c>
      <c r="P4034">
        <v>137</v>
      </c>
      <c r="Q4034">
        <v>14.65</v>
      </c>
      <c r="R4034">
        <v>13.8</v>
      </c>
      <c r="S4034">
        <v>3</v>
      </c>
      <c r="T4034">
        <v>3.73</v>
      </c>
      <c r="U4034" t="str">
        <f>IF(Append1[[#This Row],[total_intl_charge]] &lt;= MEDIAN(Append1[total_intl_charge]), "Low", "High")</f>
        <v>High</v>
      </c>
      <c r="V4034">
        <v>1</v>
      </c>
      <c r="W4034" t="s">
        <v>23</v>
      </c>
      <c r="X4034" s="1" t="s">
        <v>23</v>
      </c>
      <c r="Y4034">
        <f>IF(Append1[[#This Row],[churn]]="yes", 1,0)</f>
        <v>0</v>
      </c>
      <c r="Z4034" t="str">
        <f>IF(Append1[[#This Row],[total_eve_charge]]&lt;=15,"Low",
IF(Append1[[#This Row],[total_eve_charge]]&lt;=19,"Medium","High"))</f>
        <v>Medium</v>
      </c>
      <c r="AA4034" s="1" t="str">
        <f>IF(Append1[[#This Row],[total_day_charge]]&gt;30,"Heavy User",
IF(Append1[[#This Row],[total_eve_charge]]&gt;20,"Evening User",
IF(Append1[[#This Row],[total_night_charge]]&gt;10,"Night User","Low User")))</f>
        <v>Heavy User</v>
      </c>
    </row>
    <row r="4035" spans="1:27" hidden="1" x14ac:dyDescent="0.3">
      <c r="A4035">
        <v>3284</v>
      </c>
      <c r="B4035" s="1" t="s">
        <v>49</v>
      </c>
      <c r="C4035">
        <v>36</v>
      </c>
      <c r="D4035" s="1" t="s">
        <v>22</v>
      </c>
      <c r="E4035" s="1">
        <v>0</v>
      </c>
      <c r="F4035" s="1" t="s">
        <v>23</v>
      </c>
      <c r="G4035">
        <v>0</v>
      </c>
      <c r="H4035" t="str">
        <f>IF(Append1[[#This Row],[number_vmail_messages]]&lt;=10, "Low",
IF(Append1[[#This Row],[number_vmail_messages]]&lt;=25, "Medium", "High"))</f>
        <v>Low</v>
      </c>
      <c r="I4035">
        <v>184.6</v>
      </c>
      <c r="J4035">
        <v>132</v>
      </c>
      <c r="K4035">
        <v>31.38</v>
      </c>
      <c r="L4035">
        <v>193.7</v>
      </c>
      <c r="M4035">
        <v>69</v>
      </c>
      <c r="N4035">
        <v>16.46</v>
      </c>
      <c r="O4035">
        <v>283.5</v>
      </c>
      <c r="P4035">
        <v>83</v>
      </c>
      <c r="Q4035">
        <v>12.76</v>
      </c>
      <c r="R4035">
        <v>5.9</v>
      </c>
      <c r="S4035">
        <v>3</v>
      </c>
      <c r="T4035">
        <v>1.59</v>
      </c>
      <c r="U4035" t="str">
        <f>IF(Append1[[#This Row],[total_intl_charge]] &lt;= MEDIAN(Append1[total_intl_charge]), "Low", "High")</f>
        <v>Low</v>
      </c>
      <c r="V4035">
        <v>1</v>
      </c>
      <c r="W4035" t="s">
        <v>23</v>
      </c>
      <c r="X4035" s="1" t="s">
        <v>23</v>
      </c>
      <c r="Y4035">
        <f>IF(Append1[[#This Row],[churn]]="yes", 1,0)</f>
        <v>0</v>
      </c>
      <c r="Z4035" t="str">
        <f>IF(Append1[[#This Row],[total_eve_charge]]&lt;=15,"Low",
IF(Append1[[#This Row],[total_eve_charge]]&lt;=19,"Medium","High"))</f>
        <v>Medium</v>
      </c>
      <c r="AA4035" s="1" t="str">
        <f>IF(Append1[[#This Row],[total_day_charge]]&gt;30,"Heavy User",
IF(Append1[[#This Row],[total_eve_charge]]&gt;20,"Evening User",
IF(Append1[[#This Row],[total_night_charge]]&gt;10,"Night User","Low User")))</f>
        <v>Heavy User</v>
      </c>
    </row>
    <row r="4036" spans="1:27" hidden="1" x14ac:dyDescent="0.3">
      <c r="A4036">
        <v>3285</v>
      </c>
      <c r="B4036" s="1" t="s">
        <v>38</v>
      </c>
      <c r="C4036">
        <v>118</v>
      </c>
      <c r="D4036" s="1" t="s">
        <v>22</v>
      </c>
      <c r="E4036" s="1">
        <v>0</v>
      </c>
      <c r="F4036" s="1" t="s">
        <v>23</v>
      </c>
      <c r="G4036">
        <v>0</v>
      </c>
      <c r="H4036" t="str">
        <f>IF(Append1[[#This Row],[number_vmail_messages]]&lt;=10, "Low",
IF(Append1[[#This Row],[number_vmail_messages]]&lt;=25, "Medium", "High"))</f>
        <v>Low</v>
      </c>
      <c r="I4036">
        <v>161.6</v>
      </c>
      <c r="J4036">
        <v>96</v>
      </c>
      <c r="K4036">
        <v>27.47</v>
      </c>
      <c r="L4036">
        <v>223.9</v>
      </c>
      <c r="M4036">
        <v>113</v>
      </c>
      <c r="N4036">
        <v>19.03</v>
      </c>
      <c r="O4036">
        <v>240.6</v>
      </c>
      <c r="P4036">
        <v>137</v>
      </c>
      <c r="Q4036">
        <v>10.83</v>
      </c>
      <c r="R4036">
        <v>6.8</v>
      </c>
      <c r="S4036">
        <v>2</v>
      </c>
      <c r="T4036">
        <v>1.84</v>
      </c>
      <c r="U4036" t="str">
        <f>IF(Append1[[#This Row],[total_intl_charge]] &lt;= MEDIAN(Append1[total_intl_charge]), "Low", "High")</f>
        <v>Low</v>
      </c>
      <c r="V4036">
        <v>0</v>
      </c>
      <c r="W4036" t="s">
        <v>23</v>
      </c>
      <c r="X4036" s="1" t="s">
        <v>23</v>
      </c>
      <c r="Y4036">
        <f>IF(Append1[[#This Row],[churn]]="yes", 1,0)</f>
        <v>0</v>
      </c>
      <c r="Z4036" t="str">
        <f>IF(Append1[[#This Row],[total_eve_charge]]&lt;=15,"Low",
IF(Append1[[#This Row],[total_eve_charge]]&lt;=19,"Medium","High"))</f>
        <v>High</v>
      </c>
      <c r="AA4036" s="1" t="str">
        <f>IF(Append1[[#This Row],[total_day_charge]]&gt;30,"Heavy User",
IF(Append1[[#This Row],[total_eve_charge]]&gt;20,"Evening User",
IF(Append1[[#This Row],[total_night_charge]]&gt;10,"Night User","Low User")))</f>
        <v>Night User</v>
      </c>
    </row>
    <row r="4037" spans="1:27" x14ac:dyDescent="0.3">
      <c r="A4037">
        <v>3286</v>
      </c>
      <c r="B4037" s="1" t="s">
        <v>73</v>
      </c>
      <c r="C4037">
        <v>137</v>
      </c>
      <c r="D4037" s="1" t="s">
        <v>26</v>
      </c>
      <c r="E4037" s="1">
        <v>0</v>
      </c>
      <c r="F4037" s="1" t="s">
        <v>24</v>
      </c>
      <c r="G4037">
        <v>20</v>
      </c>
      <c r="H4037" t="str">
        <f>IF(Append1[[#This Row],[number_vmail_messages]]&lt;=10, "Low",
IF(Append1[[#This Row],[number_vmail_messages]]&lt;=25, "Medium", "High"))</f>
        <v>Medium</v>
      </c>
      <c r="I4037">
        <v>268.5</v>
      </c>
      <c r="J4037">
        <v>91</v>
      </c>
      <c r="K4037">
        <v>45.65</v>
      </c>
      <c r="L4037">
        <v>128.80000000000001</v>
      </c>
      <c r="M4037">
        <v>121</v>
      </c>
      <c r="N4037">
        <v>10.95</v>
      </c>
      <c r="O4037">
        <v>146.4</v>
      </c>
      <c r="P4037">
        <v>98</v>
      </c>
      <c r="Q4037">
        <v>6.59</v>
      </c>
      <c r="R4037">
        <v>12.7</v>
      </c>
      <c r="S4037">
        <v>6</v>
      </c>
      <c r="T4037">
        <v>3.43</v>
      </c>
      <c r="U4037" t="str">
        <f>IF(Append1[[#This Row],[total_intl_charge]] &lt;= MEDIAN(Append1[total_intl_charge]), "Low", "High")</f>
        <v>High</v>
      </c>
      <c r="V4037">
        <v>1</v>
      </c>
      <c r="W4037" t="s">
        <v>23</v>
      </c>
      <c r="X4037" s="1" t="s">
        <v>23</v>
      </c>
      <c r="Y4037">
        <f>IF(Append1[[#This Row],[churn]]="yes", 1,0)</f>
        <v>0</v>
      </c>
      <c r="Z4037" t="str">
        <f>IF(Append1[[#This Row],[total_eve_charge]]&lt;=15,"Low",
IF(Append1[[#This Row],[total_eve_charge]]&lt;=19,"Medium","High"))</f>
        <v>Low</v>
      </c>
      <c r="AA4037" s="1" t="str">
        <f>IF(Append1[[#This Row],[total_day_charge]]&gt;30,"Heavy User",
IF(Append1[[#This Row],[total_eve_charge]]&gt;20,"Evening User",
IF(Append1[[#This Row],[total_night_charge]]&gt;10,"Night User","Low User")))</f>
        <v>Heavy User</v>
      </c>
    </row>
    <row r="4038" spans="1:27" hidden="1" x14ac:dyDescent="0.3">
      <c r="A4038">
        <v>3287</v>
      </c>
      <c r="B4038" s="1" t="s">
        <v>34</v>
      </c>
      <c r="C4038">
        <v>67</v>
      </c>
      <c r="D4038" s="1" t="s">
        <v>22</v>
      </c>
      <c r="E4038" s="1">
        <v>0</v>
      </c>
      <c r="F4038" s="1" t="s">
        <v>23</v>
      </c>
      <c r="G4038">
        <v>0</v>
      </c>
      <c r="H4038" t="str">
        <f>IF(Append1[[#This Row],[number_vmail_messages]]&lt;=10, "Low",
IF(Append1[[#This Row],[number_vmail_messages]]&lt;=25, "Medium", "High"))</f>
        <v>Low</v>
      </c>
      <c r="I4038">
        <v>178</v>
      </c>
      <c r="J4038">
        <v>77</v>
      </c>
      <c r="K4038">
        <v>30.26</v>
      </c>
      <c r="L4038">
        <v>233.6</v>
      </c>
      <c r="M4038">
        <v>88</v>
      </c>
      <c r="N4038">
        <v>19.86</v>
      </c>
      <c r="O4038">
        <v>175.6</v>
      </c>
      <c r="P4038">
        <v>88</v>
      </c>
      <c r="Q4038">
        <v>7.9</v>
      </c>
      <c r="R4038">
        <v>6.3</v>
      </c>
      <c r="S4038">
        <v>4</v>
      </c>
      <c r="T4038">
        <v>1.7</v>
      </c>
      <c r="U4038" t="str">
        <f>IF(Append1[[#This Row],[total_intl_charge]] &lt;= MEDIAN(Append1[total_intl_charge]), "Low", "High")</f>
        <v>Low</v>
      </c>
      <c r="V4038">
        <v>2</v>
      </c>
      <c r="W4038" t="s">
        <v>23</v>
      </c>
      <c r="X4038" s="1" t="s">
        <v>23</v>
      </c>
      <c r="Y4038">
        <f>IF(Append1[[#This Row],[churn]]="yes", 1,0)</f>
        <v>0</v>
      </c>
      <c r="Z4038" t="str">
        <f>IF(Append1[[#This Row],[total_eve_charge]]&lt;=15,"Low",
IF(Append1[[#This Row],[total_eve_charge]]&lt;=19,"Medium","High"))</f>
        <v>High</v>
      </c>
      <c r="AA4038" s="1" t="str">
        <f>IF(Append1[[#This Row],[total_day_charge]]&gt;30,"Heavy User",
IF(Append1[[#This Row],[total_eve_charge]]&gt;20,"Evening User",
IF(Append1[[#This Row],[total_night_charge]]&gt;10,"Night User","Low User")))</f>
        <v>Heavy User</v>
      </c>
    </row>
    <row r="4039" spans="1:27" hidden="1" x14ac:dyDescent="0.3">
      <c r="A4039">
        <v>3288</v>
      </c>
      <c r="B4039" s="1" t="s">
        <v>46</v>
      </c>
      <c r="C4039">
        <v>164</v>
      </c>
      <c r="D4039" s="1" t="s">
        <v>22</v>
      </c>
      <c r="E4039" s="1">
        <v>0</v>
      </c>
      <c r="F4039" s="1" t="s">
        <v>23</v>
      </c>
      <c r="G4039">
        <v>0</v>
      </c>
      <c r="H4039" t="str">
        <f>IF(Append1[[#This Row],[number_vmail_messages]]&lt;=10, "Low",
IF(Append1[[#This Row],[number_vmail_messages]]&lt;=25, "Medium", "High"))</f>
        <v>Low</v>
      </c>
      <c r="I4039">
        <v>215.6</v>
      </c>
      <c r="J4039">
        <v>90</v>
      </c>
      <c r="K4039">
        <v>36.65</v>
      </c>
      <c r="L4039">
        <v>171.6</v>
      </c>
      <c r="M4039">
        <v>99</v>
      </c>
      <c r="N4039">
        <v>14.59</v>
      </c>
      <c r="O4039">
        <v>110.4</v>
      </c>
      <c r="P4039">
        <v>105</v>
      </c>
      <c r="Q4039">
        <v>4.97</v>
      </c>
      <c r="R4039">
        <v>11.3</v>
      </c>
      <c r="S4039">
        <v>6</v>
      </c>
      <c r="T4039">
        <v>3.05</v>
      </c>
      <c r="U4039" t="str">
        <f>IF(Append1[[#This Row],[total_intl_charge]] &lt;= MEDIAN(Append1[total_intl_charge]), "Low", "High")</f>
        <v>High</v>
      </c>
      <c r="V4039">
        <v>1</v>
      </c>
      <c r="W4039" t="s">
        <v>23</v>
      </c>
      <c r="X4039" s="1" t="s">
        <v>23</v>
      </c>
      <c r="Y4039">
        <f>IF(Append1[[#This Row],[churn]]="yes", 1,0)</f>
        <v>0</v>
      </c>
      <c r="Z4039" t="str">
        <f>IF(Append1[[#This Row],[total_eve_charge]]&lt;=15,"Low",
IF(Append1[[#This Row],[total_eve_charge]]&lt;=19,"Medium","High"))</f>
        <v>Low</v>
      </c>
      <c r="AA4039" s="1" t="str">
        <f>IF(Append1[[#This Row],[total_day_charge]]&gt;30,"Heavy User",
IF(Append1[[#This Row],[total_eve_charge]]&gt;20,"Evening User",
IF(Append1[[#This Row],[total_night_charge]]&gt;10,"Night User","Low User")))</f>
        <v>Heavy User</v>
      </c>
    </row>
    <row r="4040" spans="1:27" hidden="1" x14ac:dyDescent="0.3">
      <c r="A4040">
        <v>3289</v>
      </c>
      <c r="B4040" s="1" t="s">
        <v>48</v>
      </c>
      <c r="C4040">
        <v>180</v>
      </c>
      <c r="D4040" s="1" t="s">
        <v>26</v>
      </c>
      <c r="E4040" s="1">
        <v>0</v>
      </c>
      <c r="F4040" s="1" t="s">
        <v>23</v>
      </c>
      <c r="G4040">
        <v>0</v>
      </c>
      <c r="H4040" t="str">
        <f>IF(Append1[[#This Row],[number_vmail_messages]]&lt;=10, "Low",
IF(Append1[[#This Row],[number_vmail_messages]]&lt;=25, "Medium", "High"))</f>
        <v>Low</v>
      </c>
      <c r="I4040">
        <v>253.9</v>
      </c>
      <c r="J4040">
        <v>69</v>
      </c>
      <c r="K4040">
        <v>43.16</v>
      </c>
      <c r="L4040">
        <v>184.2</v>
      </c>
      <c r="M4040">
        <v>138</v>
      </c>
      <c r="N4040">
        <v>15.66</v>
      </c>
      <c r="O4040">
        <v>174.3</v>
      </c>
      <c r="P4040">
        <v>83</v>
      </c>
      <c r="Q4040">
        <v>7.84</v>
      </c>
      <c r="R4040">
        <v>0.4</v>
      </c>
      <c r="S4040">
        <v>7</v>
      </c>
      <c r="T4040">
        <v>0.11</v>
      </c>
      <c r="U4040" t="str">
        <f>IF(Append1[[#This Row],[total_intl_charge]] &lt;= MEDIAN(Append1[total_intl_charge]), "Low", "High")</f>
        <v>Low</v>
      </c>
      <c r="V4040">
        <v>1</v>
      </c>
      <c r="W4040" t="s">
        <v>23</v>
      </c>
      <c r="X4040" s="1" t="s">
        <v>23</v>
      </c>
      <c r="Y4040">
        <f>IF(Append1[[#This Row],[churn]]="yes", 1,0)</f>
        <v>0</v>
      </c>
      <c r="Z4040" t="str">
        <f>IF(Append1[[#This Row],[total_eve_charge]]&lt;=15,"Low",
IF(Append1[[#This Row],[total_eve_charge]]&lt;=19,"Medium","High"))</f>
        <v>Medium</v>
      </c>
      <c r="AA4040" s="1" t="str">
        <f>IF(Append1[[#This Row],[total_day_charge]]&gt;30,"Heavy User",
IF(Append1[[#This Row],[total_eve_charge]]&gt;20,"Evening User",
IF(Append1[[#This Row],[total_night_charge]]&gt;10,"Night User","Low User")))</f>
        <v>Heavy User</v>
      </c>
    </row>
    <row r="4041" spans="1:27" x14ac:dyDescent="0.3">
      <c r="A4041">
        <v>3290</v>
      </c>
      <c r="B4041" s="1" t="s">
        <v>27</v>
      </c>
      <c r="C4041">
        <v>80</v>
      </c>
      <c r="D4041" s="1" t="s">
        <v>32</v>
      </c>
      <c r="E4041" s="1">
        <v>0</v>
      </c>
      <c r="F4041" s="1" t="s">
        <v>24</v>
      </c>
      <c r="G4041">
        <v>22</v>
      </c>
      <c r="H4041" t="str">
        <f>IF(Append1[[#This Row],[number_vmail_messages]]&lt;=10, "Low",
IF(Append1[[#This Row],[number_vmail_messages]]&lt;=25, "Medium", "High"))</f>
        <v>Medium</v>
      </c>
      <c r="I4041">
        <v>182.8</v>
      </c>
      <c r="J4041">
        <v>142</v>
      </c>
      <c r="K4041">
        <v>31.08</v>
      </c>
      <c r="L4041">
        <v>229.3</v>
      </c>
      <c r="M4041">
        <v>111</v>
      </c>
      <c r="N4041">
        <v>19.489999999999998</v>
      </c>
      <c r="O4041">
        <v>313.8</v>
      </c>
      <c r="P4041">
        <v>85</v>
      </c>
      <c r="Q4041">
        <v>14.12</v>
      </c>
      <c r="R4041">
        <v>11.3</v>
      </c>
      <c r="S4041">
        <v>2</v>
      </c>
      <c r="T4041">
        <v>3.05</v>
      </c>
      <c r="U4041" t="str">
        <f>IF(Append1[[#This Row],[total_intl_charge]] &lt;= MEDIAN(Append1[total_intl_charge]), "Low", "High")</f>
        <v>High</v>
      </c>
      <c r="V4041">
        <v>1</v>
      </c>
      <c r="W4041" t="s">
        <v>23</v>
      </c>
      <c r="X4041" s="1" t="s">
        <v>23</v>
      </c>
      <c r="Y4041">
        <f>IF(Append1[[#This Row],[churn]]="yes", 1,0)</f>
        <v>0</v>
      </c>
      <c r="Z4041" t="str">
        <f>IF(Append1[[#This Row],[total_eve_charge]]&lt;=15,"Low",
IF(Append1[[#This Row],[total_eve_charge]]&lt;=19,"Medium","High"))</f>
        <v>High</v>
      </c>
      <c r="AA4041" s="1" t="str">
        <f>IF(Append1[[#This Row],[total_day_charge]]&gt;30,"Heavy User",
IF(Append1[[#This Row],[total_eve_charge]]&gt;20,"Evening User",
IF(Append1[[#This Row],[total_night_charge]]&gt;10,"Night User","Low User")))</f>
        <v>Heavy User</v>
      </c>
    </row>
    <row r="4042" spans="1:27" hidden="1" x14ac:dyDescent="0.3">
      <c r="A4042">
        <v>3291</v>
      </c>
      <c r="B4042" s="1" t="s">
        <v>39</v>
      </c>
      <c r="C4042">
        <v>126</v>
      </c>
      <c r="D4042" s="1" t="s">
        <v>22</v>
      </c>
      <c r="E4042" s="1">
        <v>0</v>
      </c>
      <c r="F4042" s="1" t="s">
        <v>23</v>
      </c>
      <c r="G4042">
        <v>0</v>
      </c>
      <c r="H4042" t="str">
        <f>IF(Append1[[#This Row],[number_vmail_messages]]&lt;=10, "Low",
IF(Append1[[#This Row],[number_vmail_messages]]&lt;=25, "Medium", "High"))</f>
        <v>Low</v>
      </c>
      <c r="I4042">
        <v>120</v>
      </c>
      <c r="J4042">
        <v>82</v>
      </c>
      <c r="K4042">
        <v>20.399999999999999</v>
      </c>
      <c r="L4042">
        <v>213.6</v>
      </c>
      <c r="M4042">
        <v>111</v>
      </c>
      <c r="N4042">
        <v>18.16</v>
      </c>
      <c r="O4042">
        <v>312.89999999999998</v>
      </c>
      <c r="P4042">
        <v>136</v>
      </c>
      <c r="Q4042">
        <v>14.08</v>
      </c>
      <c r="R4042">
        <v>7.5</v>
      </c>
      <c r="S4042">
        <v>6</v>
      </c>
      <c r="T4042">
        <v>2.0299999999999998</v>
      </c>
      <c r="U4042" t="str">
        <f>IF(Append1[[#This Row],[total_intl_charge]] &lt;= MEDIAN(Append1[total_intl_charge]), "Low", "High")</f>
        <v>Low</v>
      </c>
      <c r="V4042">
        <v>1</v>
      </c>
      <c r="W4042" t="s">
        <v>23</v>
      </c>
      <c r="X4042" s="1" t="s">
        <v>23</v>
      </c>
      <c r="Y4042">
        <f>IF(Append1[[#This Row],[churn]]="yes", 1,0)</f>
        <v>0</v>
      </c>
      <c r="Z4042" t="str">
        <f>IF(Append1[[#This Row],[total_eve_charge]]&lt;=15,"Low",
IF(Append1[[#This Row],[total_eve_charge]]&lt;=19,"Medium","High"))</f>
        <v>Medium</v>
      </c>
      <c r="AA4042" s="1" t="str">
        <f>IF(Append1[[#This Row],[total_day_charge]]&gt;30,"Heavy User",
IF(Append1[[#This Row],[total_eve_charge]]&gt;20,"Evening User",
IF(Append1[[#This Row],[total_night_charge]]&gt;10,"Night User","Low User")))</f>
        <v>Night User</v>
      </c>
    </row>
    <row r="4043" spans="1:27" hidden="1" x14ac:dyDescent="0.3">
      <c r="A4043">
        <v>3292</v>
      </c>
      <c r="B4043" s="1" t="s">
        <v>59</v>
      </c>
      <c r="C4043">
        <v>138</v>
      </c>
      <c r="D4043" s="1" t="s">
        <v>32</v>
      </c>
      <c r="E4043" s="1">
        <v>0</v>
      </c>
      <c r="F4043" s="1" t="s">
        <v>23</v>
      </c>
      <c r="G4043">
        <v>0</v>
      </c>
      <c r="H4043" t="str">
        <f>IF(Append1[[#This Row],[number_vmail_messages]]&lt;=10, "Low",
IF(Append1[[#This Row],[number_vmail_messages]]&lt;=25, "Medium", "High"))</f>
        <v>Low</v>
      </c>
      <c r="I4043">
        <v>138.69999999999999</v>
      </c>
      <c r="J4043">
        <v>124</v>
      </c>
      <c r="K4043">
        <v>23.58</v>
      </c>
      <c r="L4043">
        <v>280.3</v>
      </c>
      <c r="M4043">
        <v>64</v>
      </c>
      <c r="N4043">
        <v>23.83</v>
      </c>
      <c r="O4043">
        <v>206.7</v>
      </c>
      <c r="P4043">
        <v>98</v>
      </c>
      <c r="Q4043">
        <v>9.3000000000000007</v>
      </c>
      <c r="R4043">
        <v>10.4</v>
      </c>
      <c r="S4043">
        <v>4</v>
      </c>
      <c r="T4043">
        <v>2.81</v>
      </c>
      <c r="U4043" t="str">
        <f>IF(Append1[[#This Row],[total_intl_charge]] &lt;= MEDIAN(Append1[total_intl_charge]), "Low", "High")</f>
        <v>High</v>
      </c>
      <c r="V4043">
        <v>1</v>
      </c>
      <c r="W4043" t="s">
        <v>23</v>
      </c>
      <c r="X4043" s="1" t="s">
        <v>23</v>
      </c>
      <c r="Y4043">
        <f>IF(Append1[[#This Row],[churn]]="yes", 1,0)</f>
        <v>0</v>
      </c>
      <c r="Z4043" t="str">
        <f>IF(Append1[[#This Row],[total_eve_charge]]&lt;=15,"Low",
IF(Append1[[#This Row],[total_eve_charge]]&lt;=19,"Medium","High"))</f>
        <v>High</v>
      </c>
      <c r="AA4043" s="1" t="str">
        <f>IF(Append1[[#This Row],[total_day_charge]]&gt;30,"Heavy User",
IF(Append1[[#This Row],[total_eve_charge]]&gt;20,"Evening User",
IF(Append1[[#This Row],[total_night_charge]]&gt;10,"Night User","Low User")))</f>
        <v>Evening User</v>
      </c>
    </row>
    <row r="4044" spans="1:27" hidden="1" x14ac:dyDescent="0.3">
      <c r="A4044">
        <v>3293</v>
      </c>
      <c r="B4044" s="1" t="s">
        <v>42</v>
      </c>
      <c r="C4044">
        <v>101</v>
      </c>
      <c r="D4044" s="1" t="s">
        <v>32</v>
      </c>
      <c r="E4044" s="1">
        <v>0</v>
      </c>
      <c r="F4044" s="1" t="s">
        <v>23</v>
      </c>
      <c r="G4044">
        <v>0</v>
      </c>
      <c r="H4044" t="str">
        <f>IF(Append1[[#This Row],[number_vmail_messages]]&lt;=10, "Low",
IF(Append1[[#This Row],[number_vmail_messages]]&lt;=25, "Medium", "High"))</f>
        <v>Low</v>
      </c>
      <c r="I4044">
        <v>189</v>
      </c>
      <c r="J4044">
        <v>122</v>
      </c>
      <c r="K4044">
        <v>32.130000000000003</v>
      </c>
      <c r="L4044">
        <v>179.2</v>
      </c>
      <c r="M4044">
        <v>91</v>
      </c>
      <c r="N4044">
        <v>15.23</v>
      </c>
      <c r="O4044">
        <v>186.8</v>
      </c>
      <c r="P4044">
        <v>170</v>
      </c>
      <c r="Q4044">
        <v>8.41</v>
      </c>
      <c r="R4044">
        <v>11.1</v>
      </c>
      <c r="S4044">
        <v>6</v>
      </c>
      <c r="T4044">
        <v>3</v>
      </c>
      <c r="U4044" t="str">
        <f>IF(Append1[[#This Row],[total_intl_charge]] &lt;= MEDIAN(Append1[total_intl_charge]), "Low", "High")</f>
        <v>High</v>
      </c>
      <c r="V4044">
        <v>0</v>
      </c>
      <c r="W4044" t="s">
        <v>23</v>
      </c>
      <c r="X4044" s="1" t="s">
        <v>23</v>
      </c>
      <c r="Y4044">
        <f>IF(Append1[[#This Row],[churn]]="yes", 1,0)</f>
        <v>0</v>
      </c>
      <c r="Z4044" t="str">
        <f>IF(Append1[[#This Row],[total_eve_charge]]&lt;=15,"Low",
IF(Append1[[#This Row],[total_eve_charge]]&lt;=19,"Medium","High"))</f>
        <v>Medium</v>
      </c>
      <c r="AA4044" s="1" t="str">
        <f>IF(Append1[[#This Row],[total_day_charge]]&gt;30,"Heavy User",
IF(Append1[[#This Row],[total_eve_charge]]&gt;20,"Evening User",
IF(Append1[[#This Row],[total_night_charge]]&gt;10,"Night User","Low User")))</f>
        <v>Heavy User</v>
      </c>
    </row>
    <row r="4045" spans="1:27" hidden="1" x14ac:dyDescent="0.3">
      <c r="A4045">
        <v>3294</v>
      </c>
      <c r="B4045" s="1" t="s">
        <v>44</v>
      </c>
      <c r="C4045">
        <v>147</v>
      </c>
      <c r="D4045" s="1" t="s">
        <v>32</v>
      </c>
      <c r="E4045" s="1">
        <v>0</v>
      </c>
      <c r="F4045" s="1" t="s">
        <v>23</v>
      </c>
      <c r="G4045">
        <v>0</v>
      </c>
      <c r="H4045" t="str">
        <f>IF(Append1[[#This Row],[number_vmail_messages]]&lt;=10, "Low",
IF(Append1[[#This Row],[number_vmail_messages]]&lt;=25, "Medium", "High"))</f>
        <v>Low</v>
      </c>
      <c r="I4045">
        <v>134.6</v>
      </c>
      <c r="J4045">
        <v>91</v>
      </c>
      <c r="K4045">
        <v>22.88</v>
      </c>
      <c r="L4045">
        <v>175.1</v>
      </c>
      <c r="M4045">
        <v>83</v>
      </c>
      <c r="N4045">
        <v>14.88</v>
      </c>
      <c r="O4045">
        <v>201.1</v>
      </c>
      <c r="P4045">
        <v>114</v>
      </c>
      <c r="Q4045">
        <v>9.0500000000000007</v>
      </c>
      <c r="R4045">
        <v>8.9</v>
      </c>
      <c r="S4045">
        <v>3</v>
      </c>
      <c r="T4045">
        <v>2.4</v>
      </c>
      <c r="U4045" t="str">
        <f>IF(Append1[[#This Row],[total_intl_charge]] &lt;= MEDIAN(Append1[total_intl_charge]), "Low", "High")</f>
        <v>Low</v>
      </c>
      <c r="V4045">
        <v>0</v>
      </c>
      <c r="W4045" t="s">
        <v>23</v>
      </c>
      <c r="X4045" s="1" t="s">
        <v>23</v>
      </c>
      <c r="Y4045">
        <f>IF(Append1[[#This Row],[churn]]="yes", 1,0)</f>
        <v>0</v>
      </c>
      <c r="Z4045" t="str">
        <f>IF(Append1[[#This Row],[total_eve_charge]]&lt;=15,"Low",
IF(Append1[[#This Row],[total_eve_charge]]&lt;=19,"Medium","High"))</f>
        <v>Low</v>
      </c>
      <c r="AA4045" s="1" t="str">
        <f>IF(Append1[[#This Row],[total_day_charge]]&gt;30,"Heavy User",
IF(Append1[[#This Row],[total_eve_charge]]&gt;20,"Evening User",
IF(Append1[[#This Row],[total_night_charge]]&gt;10,"Night User","Low User")))</f>
        <v>Low User</v>
      </c>
    </row>
    <row r="4046" spans="1:27" hidden="1" x14ac:dyDescent="0.3">
      <c r="A4046">
        <v>3295</v>
      </c>
      <c r="B4046" s="1" t="s">
        <v>56</v>
      </c>
      <c r="C4046">
        <v>58</v>
      </c>
      <c r="D4046" s="1" t="s">
        <v>32</v>
      </c>
      <c r="E4046" s="1">
        <v>0</v>
      </c>
      <c r="F4046" s="1" t="s">
        <v>23</v>
      </c>
      <c r="G4046">
        <v>0</v>
      </c>
      <c r="H4046" t="str">
        <f>IF(Append1[[#This Row],[number_vmail_messages]]&lt;=10, "Low",
IF(Append1[[#This Row],[number_vmail_messages]]&lt;=25, "Medium", "High"))</f>
        <v>Low</v>
      </c>
      <c r="I4046">
        <v>181.4</v>
      </c>
      <c r="J4046">
        <v>106</v>
      </c>
      <c r="K4046">
        <v>30.84</v>
      </c>
      <c r="L4046">
        <v>145.80000000000001</v>
      </c>
      <c r="M4046">
        <v>77</v>
      </c>
      <c r="N4046">
        <v>12.39</v>
      </c>
      <c r="O4046">
        <v>200.3</v>
      </c>
      <c r="P4046">
        <v>85</v>
      </c>
      <c r="Q4046">
        <v>9.01</v>
      </c>
      <c r="R4046">
        <v>7.9</v>
      </c>
      <c r="S4046">
        <v>3</v>
      </c>
      <c r="T4046">
        <v>2.13</v>
      </c>
      <c r="U4046" t="str">
        <f>IF(Append1[[#This Row],[total_intl_charge]] &lt;= MEDIAN(Append1[total_intl_charge]), "Low", "High")</f>
        <v>Low</v>
      </c>
      <c r="V4046">
        <v>0</v>
      </c>
      <c r="W4046" t="s">
        <v>23</v>
      </c>
      <c r="X4046" s="1" t="s">
        <v>23</v>
      </c>
      <c r="Y4046">
        <f>IF(Append1[[#This Row],[churn]]="yes", 1,0)</f>
        <v>0</v>
      </c>
      <c r="Z4046" t="str">
        <f>IF(Append1[[#This Row],[total_eve_charge]]&lt;=15,"Low",
IF(Append1[[#This Row],[total_eve_charge]]&lt;=19,"Medium","High"))</f>
        <v>Low</v>
      </c>
      <c r="AA4046" s="1" t="str">
        <f>IF(Append1[[#This Row],[total_day_charge]]&gt;30,"Heavy User",
IF(Append1[[#This Row],[total_eve_charge]]&gt;20,"Evening User",
IF(Append1[[#This Row],[total_night_charge]]&gt;10,"Night User","Low User")))</f>
        <v>Heavy User</v>
      </c>
    </row>
    <row r="4047" spans="1:27" x14ac:dyDescent="0.3">
      <c r="A4047">
        <v>3296</v>
      </c>
      <c r="B4047" s="1" t="s">
        <v>57</v>
      </c>
      <c r="C4047">
        <v>35</v>
      </c>
      <c r="D4047" s="1" t="s">
        <v>26</v>
      </c>
      <c r="E4047" s="1">
        <v>0</v>
      </c>
      <c r="F4047" s="1" t="s">
        <v>24</v>
      </c>
      <c r="G4047">
        <v>23</v>
      </c>
      <c r="H4047" t="str">
        <f>IF(Append1[[#This Row],[number_vmail_messages]]&lt;=10, "Low",
IF(Append1[[#This Row],[number_vmail_messages]]&lt;=25, "Medium", "High"))</f>
        <v>Medium</v>
      </c>
      <c r="I4047">
        <v>194.6</v>
      </c>
      <c r="J4047">
        <v>106</v>
      </c>
      <c r="K4047">
        <v>33.08</v>
      </c>
      <c r="L4047">
        <v>199.8</v>
      </c>
      <c r="M4047">
        <v>132</v>
      </c>
      <c r="N4047">
        <v>16.98</v>
      </c>
      <c r="O4047">
        <v>189.6</v>
      </c>
      <c r="P4047">
        <v>88</v>
      </c>
      <c r="Q4047">
        <v>8.5299999999999994</v>
      </c>
      <c r="R4047">
        <v>10.1</v>
      </c>
      <c r="S4047">
        <v>7</v>
      </c>
      <c r="T4047">
        <v>2.73</v>
      </c>
      <c r="U4047" t="str">
        <f>IF(Append1[[#This Row],[total_intl_charge]] &lt;= MEDIAN(Append1[total_intl_charge]), "Low", "High")</f>
        <v>Low</v>
      </c>
      <c r="V4047">
        <v>4</v>
      </c>
      <c r="W4047" t="s">
        <v>23</v>
      </c>
      <c r="X4047" s="1" t="s">
        <v>23</v>
      </c>
      <c r="Y4047">
        <f>IF(Append1[[#This Row],[churn]]="yes", 1,0)</f>
        <v>0</v>
      </c>
      <c r="Z4047" t="str">
        <f>IF(Append1[[#This Row],[total_eve_charge]]&lt;=15,"Low",
IF(Append1[[#This Row],[total_eve_charge]]&lt;=19,"Medium","High"))</f>
        <v>Medium</v>
      </c>
      <c r="AA4047" s="1" t="str">
        <f>IF(Append1[[#This Row],[total_day_charge]]&gt;30,"Heavy User",
IF(Append1[[#This Row],[total_eve_charge]]&gt;20,"Evening User",
IF(Append1[[#This Row],[total_night_charge]]&gt;10,"Night User","Low User")))</f>
        <v>Heavy User</v>
      </c>
    </row>
    <row r="4048" spans="1:27" x14ac:dyDescent="0.3">
      <c r="A4048">
        <v>3297</v>
      </c>
      <c r="B4048" s="1" t="s">
        <v>52</v>
      </c>
      <c r="C4048">
        <v>163</v>
      </c>
      <c r="D4048" s="1" t="s">
        <v>22</v>
      </c>
      <c r="E4048" s="1">
        <v>0</v>
      </c>
      <c r="F4048" s="1" t="s">
        <v>24</v>
      </c>
      <c r="G4048">
        <v>39</v>
      </c>
      <c r="H4048" t="str">
        <f>IF(Append1[[#This Row],[number_vmail_messages]]&lt;=10, "Low",
IF(Append1[[#This Row],[number_vmail_messages]]&lt;=25, "Medium", "High"))</f>
        <v>High</v>
      </c>
      <c r="I4048">
        <v>268.10000000000002</v>
      </c>
      <c r="J4048">
        <v>104</v>
      </c>
      <c r="K4048">
        <v>45.58</v>
      </c>
      <c r="L4048">
        <v>216.6</v>
      </c>
      <c r="M4048">
        <v>65</v>
      </c>
      <c r="N4048">
        <v>18.41</v>
      </c>
      <c r="O4048">
        <v>359.9</v>
      </c>
      <c r="P4048">
        <v>118</v>
      </c>
      <c r="Q4048">
        <v>16.2</v>
      </c>
      <c r="R4048">
        <v>11.4</v>
      </c>
      <c r="S4048">
        <v>4</v>
      </c>
      <c r="T4048">
        <v>3.08</v>
      </c>
      <c r="U4048" t="str">
        <f>IF(Append1[[#This Row],[total_intl_charge]] &lt;= MEDIAN(Append1[total_intl_charge]), "Low", "High")</f>
        <v>High</v>
      </c>
      <c r="V4048">
        <v>0</v>
      </c>
      <c r="W4048" t="s">
        <v>23</v>
      </c>
      <c r="X4048" s="1" t="s">
        <v>23</v>
      </c>
      <c r="Y4048">
        <f>IF(Append1[[#This Row],[churn]]="yes", 1,0)</f>
        <v>0</v>
      </c>
      <c r="Z4048" t="str">
        <f>IF(Append1[[#This Row],[total_eve_charge]]&lt;=15,"Low",
IF(Append1[[#This Row],[total_eve_charge]]&lt;=19,"Medium","High"))</f>
        <v>Medium</v>
      </c>
      <c r="AA4048" s="1" t="str">
        <f>IF(Append1[[#This Row],[total_day_charge]]&gt;30,"Heavy User",
IF(Append1[[#This Row],[total_eve_charge]]&gt;20,"Evening User",
IF(Append1[[#This Row],[total_night_charge]]&gt;10,"Night User","Low User")))</f>
        <v>Heavy User</v>
      </c>
    </row>
    <row r="4049" spans="1:27" hidden="1" x14ac:dyDescent="0.3">
      <c r="A4049">
        <v>3298</v>
      </c>
      <c r="B4049" s="1" t="s">
        <v>41</v>
      </c>
      <c r="C4049">
        <v>152</v>
      </c>
      <c r="D4049" s="1" t="s">
        <v>26</v>
      </c>
      <c r="E4049" s="1">
        <v>0</v>
      </c>
      <c r="F4049" s="1" t="s">
        <v>23</v>
      </c>
      <c r="G4049">
        <v>0</v>
      </c>
      <c r="H4049" t="str">
        <f>IF(Append1[[#This Row],[number_vmail_messages]]&lt;=10, "Low",
IF(Append1[[#This Row],[number_vmail_messages]]&lt;=25, "Medium", "High"))</f>
        <v>Low</v>
      </c>
      <c r="I4049">
        <v>302.8</v>
      </c>
      <c r="J4049">
        <v>143</v>
      </c>
      <c r="K4049">
        <v>51.48</v>
      </c>
      <c r="L4049">
        <v>189.8</v>
      </c>
      <c r="M4049">
        <v>69</v>
      </c>
      <c r="N4049">
        <v>16.13</v>
      </c>
      <c r="O4049">
        <v>214.9</v>
      </c>
      <c r="P4049">
        <v>114</v>
      </c>
      <c r="Q4049">
        <v>9.67</v>
      </c>
      <c r="R4049">
        <v>10.9</v>
      </c>
      <c r="S4049">
        <v>4</v>
      </c>
      <c r="T4049">
        <v>2.94</v>
      </c>
      <c r="U4049" t="str">
        <f>IF(Append1[[#This Row],[total_intl_charge]] &lt;= MEDIAN(Append1[total_intl_charge]), "Low", "High")</f>
        <v>High</v>
      </c>
      <c r="V4049">
        <v>2</v>
      </c>
      <c r="W4049" t="s">
        <v>24</v>
      </c>
      <c r="X4049" s="1" t="s">
        <v>23</v>
      </c>
      <c r="Y4049">
        <f>IF(Append1[[#This Row],[churn]]="yes", 1,0)</f>
        <v>1</v>
      </c>
      <c r="Z4049" t="str">
        <f>IF(Append1[[#This Row],[total_eve_charge]]&lt;=15,"Low",
IF(Append1[[#This Row],[total_eve_charge]]&lt;=19,"Medium","High"))</f>
        <v>Medium</v>
      </c>
      <c r="AA4049" s="1" t="str">
        <f>IF(Append1[[#This Row],[total_day_charge]]&gt;30,"Heavy User",
IF(Append1[[#This Row],[total_eve_charge]]&gt;20,"Evening User",
IF(Append1[[#This Row],[total_night_charge]]&gt;10,"Night User","Low User")))</f>
        <v>Heavy User</v>
      </c>
    </row>
    <row r="4050" spans="1:27" hidden="1" x14ac:dyDescent="0.3">
      <c r="A4050">
        <v>3299</v>
      </c>
      <c r="B4050" s="1" t="s">
        <v>71</v>
      </c>
      <c r="C4050">
        <v>44</v>
      </c>
      <c r="D4050" s="1" t="s">
        <v>32</v>
      </c>
      <c r="E4050" s="1">
        <v>0</v>
      </c>
      <c r="F4050" s="1" t="s">
        <v>23</v>
      </c>
      <c r="G4050">
        <v>0</v>
      </c>
      <c r="H4050" t="str">
        <f>IF(Append1[[#This Row],[number_vmail_messages]]&lt;=10, "Low",
IF(Append1[[#This Row],[number_vmail_messages]]&lt;=25, "Medium", "High"))</f>
        <v>Low</v>
      </c>
      <c r="I4050">
        <v>213.2</v>
      </c>
      <c r="J4050">
        <v>85</v>
      </c>
      <c r="K4050">
        <v>36.24</v>
      </c>
      <c r="L4050">
        <v>224</v>
      </c>
      <c r="M4050">
        <v>128</v>
      </c>
      <c r="N4050">
        <v>19.04</v>
      </c>
      <c r="O4050">
        <v>137.80000000000001</v>
      </c>
      <c r="P4050">
        <v>74</v>
      </c>
      <c r="Q4050">
        <v>6.2</v>
      </c>
      <c r="R4050">
        <v>12.5</v>
      </c>
      <c r="S4050">
        <v>5</v>
      </c>
      <c r="T4050">
        <v>3.38</v>
      </c>
      <c r="U4050" t="str">
        <f>IF(Append1[[#This Row],[total_intl_charge]] &lt;= MEDIAN(Append1[total_intl_charge]), "Low", "High")</f>
        <v>High</v>
      </c>
      <c r="V4050">
        <v>1</v>
      </c>
      <c r="W4050" t="s">
        <v>23</v>
      </c>
      <c r="X4050" s="1" t="s">
        <v>23</v>
      </c>
      <c r="Y4050">
        <f>IF(Append1[[#This Row],[churn]]="yes", 1,0)</f>
        <v>0</v>
      </c>
      <c r="Z4050" t="str">
        <f>IF(Append1[[#This Row],[total_eve_charge]]&lt;=15,"Low",
IF(Append1[[#This Row],[total_eve_charge]]&lt;=19,"Medium","High"))</f>
        <v>High</v>
      </c>
      <c r="AA4050" s="1" t="str">
        <f>IF(Append1[[#This Row],[total_day_charge]]&gt;30,"Heavy User",
IF(Append1[[#This Row],[total_eve_charge]]&gt;20,"Evening User",
IF(Append1[[#This Row],[total_night_charge]]&gt;10,"Night User","Low User")))</f>
        <v>Heavy User</v>
      </c>
    </row>
    <row r="4051" spans="1:27" hidden="1" x14ac:dyDescent="0.3">
      <c r="A4051">
        <v>3300</v>
      </c>
      <c r="B4051" s="1" t="s">
        <v>58</v>
      </c>
      <c r="C4051">
        <v>103</v>
      </c>
      <c r="D4051" s="1" t="s">
        <v>32</v>
      </c>
      <c r="E4051" s="1">
        <v>0</v>
      </c>
      <c r="F4051" s="1" t="s">
        <v>23</v>
      </c>
      <c r="G4051">
        <v>0</v>
      </c>
      <c r="H4051" t="str">
        <f>IF(Append1[[#This Row],[number_vmail_messages]]&lt;=10, "Low",
IF(Append1[[#This Row],[number_vmail_messages]]&lt;=25, "Medium", "High"))</f>
        <v>Low</v>
      </c>
      <c r="I4051">
        <v>107.9</v>
      </c>
      <c r="J4051">
        <v>111</v>
      </c>
      <c r="K4051">
        <v>18.34</v>
      </c>
      <c r="L4051">
        <v>166.9</v>
      </c>
      <c r="M4051">
        <v>129</v>
      </c>
      <c r="N4051">
        <v>14.19</v>
      </c>
      <c r="O4051">
        <v>208.5</v>
      </c>
      <c r="P4051">
        <v>78</v>
      </c>
      <c r="Q4051">
        <v>9.3800000000000008</v>
      </c>
      <c r="R4051">
        <v>9.6999999999999993</v>
      </c>
      <c r="S4051">
        <v>3</v>
      </c>
      <c r="T4051">
        <v>2.62</v>
      </c>
      <c r="U4051" t="str">
        <f>IF(Append1[[#This Row],[total_intl_charge]] &lt;= MEDIAN(Append1[total_intl_charge]), "Low", "High")</f>
        <v>Low</v>
      </c>
      <c r="V4051">
        <v>1</v>
      </c>
      <c r="W4051" t="s">
        <v>23</v>
      </c>
      <c r="X4051" s="1" t="s">
        <v>23</v>
      </c>
      <c r="Y4051">
        <f>IF(Append1[[#This Row],[churn]]="yes", 1,0)</f>
        <v>0</v>
      </c>
      <c r="Z4051" t="str">
        <f>IF(Append1[[#This Row],[total_eve_charge]]&lt;=15,"Low",
IF(Append1[[#This Row],[total_eve_charge]]&lt;=19,"Medium","High"))</f>
        <v>Low</v>
      </c>
      <c r="AA4051" s="1" t="str">
        <f>IF(Append1[[#This Row],[total_day_charge]]&gt;30,"Heavy User",
IF(Append1[[#This Row],[total_eve_charge]]&gt;20,"Evening User",
IF(Append1[[#This Row],[total_night_charge]]&gt;10,"Night User","Low User")))</f>
        <v>Low User</v>
      </c>
    </row>
    <row r="4052" spans="1:27" hidden="1" x14ac:dyDescent="0.3">
      <c r="A4052">
        <v>3301</v>
      </c>
      <c r="B4052" s="1" t="s">
        <v>61</v>
      </c>
      <c r="C4052">
        <v>126</v>
      </c>
      <c r="D4052" s="1" t="s">
        <v>26</v>
      </c>
      <c r="E4052" s="1">
        <v>0</v>
      </c>
      <c r="F4052" s="1" t="s">
        <v>23</v>
      </c>
      <c r="G4052">
        <v>0</v>
      </c>
      <c r="H4052" t="str">
        <f>IF(Append1[[#This Row],[number_vmail_messages]]&lt;=10, "Low",
IF(Append1[[#This Row],[number_vmail_messages]]&lt;=25, "Medium", "High"))</f>
        <v>Low</v>
      </c>
      <c r="I4052">
        <v>181.7</v>
      </c>
      <c r="J4052">
        <v>102</v>
      </c>
      <c r="K4052">
        <v>30.89</v>
      </c>
      <c r="L4052">
        <v>216.3</v>
      </c>
      <c r="M4052">
        <v>114</v>
      </c>
      <c r="N4052">
        <v>18.39</v>
      </c>
      <c r="O4052">
        <v>317.89999999999998</v>
      </c>
      <c r="P4052">
        <v>83</v>
      </c>
      <c r="Q4052">
        <v>14.31</v>
      </c>
      <c r="R4052">
        <v>12.4</v>
      </c>
      <c r="S4052">
        <v>6</v>
      </c>
      <c r="T4052">
        <v>3.35</v>
      </c>
      <c r="U4052" t="str">
        <f>IF(Append1[[#This Row],[total_intl_charge]] &lt;= MEDIAN(Append1[total_intl_charge]), "Low", "High")</f>
        <v>High</v>
      </c>
      <c r="V4052">
        <v>1</v>
      </c>
      <c r="W4052" t="s">
        <v>23</v>
      </c>
      <c r="X4052" s="1" t="s">
        <v>23</v>
      </c>
      <c r="Y4052">
        <f>IF(Append1[[#This Row],[churn]]="yes", 1,0)</f>
        <v>0</v>
      </c>
      <c r="Z4052" t="str">
        <f>IF(Append1[[#This Row],[total_eve_charge]]&lt;=15,"Low",
IF(Append1[[#This Row],[total_eve_charge]]&lt;=19,"Medium","High"))</f>
        <v>Medium</v>
      </c>
      <c r="AA4052" s="1" t="str">
        <f>IF(Append1[[#This Row],[total_day_charge]]&gt;30,"Heavy User",
IF(Append1[[#This Row],[total_eve_charge]]&gt;20,"Evening User",
IF(Append1[[#This Row],[total_night_charge]]&gt;10,"Night User","Low User")))</f>
        <v>Heavy User</v>
      </c>
    </row>
    <row r="4053" spans="1:27" hidden="1" x14ac:dyDescent="0.3">
      <c r="A4053">
        <v>3302</v>
      </c>
      <c r="B4053" s="1" t="s">
        <v>21</v>
      </c>
      <c r="C4053">
        <v>104</v>
      </c>
      <c r="D4053" s="1" t="s">
        <v>32</v>
      </c>
      <c r="E4053" s="1">
        <v>0</v>
      </c>
      <c r="F4053" s="1" t="s">
        <v>23</v>
      </c>
      <c r="G4053">
        <v>0</v>
      </c>
      <c r="H4053" t="str">
        <f>IF(Append1[[#This Row],[number_vmail_messages]]&lt;=10, "Low",
IF(Append1[[#This Row],[number_vmail_messages]]&lt;=25, "Medium", "High"))</f>
        <v>Low</v>
      </c>
      <c r="I4053">
        <v>191.8</v>
      </c>
      <c r="J4053">
        <v>105</v>
      </c>
      <c r="K4053">
        <v>32.61</v>
      </c>
      <c r="L4053">
        <v>148.69999999999999</v>
      </c>
      <c r="M4053">
        <v>96</v>
      </c>
      <c r="N4053">
        <v>12.64</v>
      </c>
      <c r="O4053">
        <v>234.8</v>
      </c>
      <c r="P4053">
        <v>123</v>
      </c>
      <c r="Q4053">
        <v>10.57</v>
      </c>
      <c r="R4053">
        <v>19.3</v>
      </c>
      <c r="S4053">
        <v>4</v>
      </c>
      <c r="T4053">
        <v>5.21</v>
      </c>
      <c r="U4053" t="str">
        <f>IF(Append1[[#This Row],[total_intl_charge]] &lt;= MEDIAN(Append1[total_intl_charge]), "Low", "High")</f>
        <v>High</v>
      </c>
      <c r="V4053">
        <v>1</v>
      </c>
      <c r="W4053" t="s">
        <v>23</v>
      </c>
      <c r="X4053" s="1" t="s">
        <v>23</v>
      </c>
      <c r="Y4053">
        <f>IF(Append1[[#This Row],[churn]]="yes", 1,0)</f>
        <v>0</v>
      </c>
      <c r="Z4053" t="str">
        <f>IF(Append1[[#This Row],[total_eve_charge]]&lt;=15,"Low",
IF(Append1[[#This Row],[total_eve_charge]]&lt;=19,"Medium","High"))</f>
        <v>Low</v>
      </c>
      <c r="AA4053" s="1" t="str">
        <f>IF(Append1[[#This Row],[total_day_charge]]&gt;30,"Heavy User",
IF(Append1[[#This Row],[total_eve_charge]]&gt;20,"Evening User",
IF(Append1[[#This Row],[total_night_charge]]&gt;10,"Night User","Low User")))</f>
        <v>Heavy User</v>
      </c>
    </row>
    <row r="4054" spans="1:27" x14ac:dyDescent="0.3">
      <c r="A4054">
        <v>3303</v>
      </c>
      <c r="B4054" s="1" t="s">
        <v>68</v>
      </c>
      <c r="C4054">
        <v>99</v>
      </c>
      <c r="D4054" s="1" t="s">
        <v>32</v>
      </c>
      <c r="E4054" s="1">
        <v>0</v>
      </c>
      <c r="F4054" s="1" t="s">
        <v>24</v>
      </c>
      <c r="G4054">
        <v>21</v>
      </c>
      <c r="H4054" t="str">
        <f>IF(Append1[[#This Row],[number_vmail_messages]]&lt;=10, "Low",
IF(Append1[[#This Row],[number_vmail_messages]]&lt;=25, "Medium", "High"))</f>
        <v>Medium</v>
      </c>
      <c r="I4054">
        <v>180.2</v>
      </c>
      <c r="J4054">
        <v>97</v>
      </c>
      <c r="K4054">
        <v>30.63</v>
      </c>
      <c r="L4054">
        <v>167.7</v>
      </c>
      <c r="M4054">
        <v>47</v>
      </c>
      <c r="N4054">
        <v>14.25</v>
      </c>
      <c r="O4054">
        <v>203.1</v>
      </c>
      <c r="P4054">
        <v>84</v>
      </c>
      <c r="Q4054">
        <v>9.14</v>
      </c>
      <c r="R4054">
        <v>14.6</v>
      </c>
      <c r="S4054">
        <v>5</v>
      </c>
      <c r="T4054">
        <v>3.94</v>
      </c>
      <c r="U4054" t="str">
        <f>IF(Append1[[#This Row],[total_intl_charge]] &lt;= MEDIAN(Append1[total_intl_charge]), "Low", "High")</f>
        <v>High</v>
      </c>
      <c r="V4054">
        <v>2</v>
      </c>
      <c r="W4054" t="s">
        <v>23</v>
      </c>
      <c r="X4054" s="1" t="s">
        <v>23</v>
      </c>
      <c r="Y4054">
        <f>IF(Append1[[#This Row],[churn]]="yes", 1,0)</f>
        <v>0</v>
      </c>
      <c r="Z4054" t="str">
        <f>IF(Append1[[#This Row],[total_eve_charge]]&lt;=15,"Low",
IF(Append1[[#This Row],[total_eve_charge]]&lt;=19,"Medium","High"))</f>
        <v>Low</v>
      </c>
      <c r="AA4054" s="1" t="str">
        <f>IF(Append1[[#This Row],[total_day_charge]]&gt;30,"Heavy User",
IF(Append1[[#This Row],[total_eve_charge]]&gt;20,"Evening User",
IF(Append1[[#This Row],[total_night_charge]]&gt;10,"Night User","Low User")))</f>
        <v>Heavy User</v>
      </c>
    </row>
    <row r="4055" spans="1:27" hidden="1" x14ac:dyDescent="0.3">
      <c r="A4055">
        <v>3304</v>
      </c>
      <c r="B4055" s="1" t="s">
        <v>52</v>
      </c>
      <c r="C4055">
        <v>119</v>
      </c>
      <c r="D4055" s="1" t="s">
        <v>32</v>
      </c>
      <c r="E4055" s="1">
        <v>0</v>
      </c>
      <c r="F4055" s="1" t="s">
        <v>23</v>
      </c>
      <c r="G4055">
        <v>0</v>
      </c>
      <c r="H4055" t="str">
        <f>IF(Append1[[#This Row],[number_vmail_messages]]&lt;=10, "Low",
IF(Append1[[#This Row],[number_vmail_messages]]&lt;=25, "Medium", "High"))</f>
        <v>Low</v>
      </c>
      <c r="I4055">
        <v>215.1</v>
      </c>
      <c r="J4055">
        <v>105</v>
      </c>
      <c r="K4055">
        <v>36.57</v>
      </c>
      <c r="L4055">
        <v>249.4</v>
      </c>
      <c r="M4055">
        <v>104</v>
      </c>
      <c r="N4055">
        <v>21.2</v>
      </c>
      <c r="O4055">
        <v>249.9</v>
      </c>
      <c r="P4055">
        <v>83</v>
      </c>
      <c r="Q4055">
        <v>11.25</v>
      </c>
      <c r="R4055">
        <v>10.8</v>
      </c>
      <c r="S4055">
        <v>8</v>
      </c>
      <c r="T4055">
        <v>2.92</v>
      </c>
      <c r="U4055" t="str">
        <f>IF(Append1[[#This Row],[total_intl_charge]] &lt;= MEDIAN(Append1[total_intl_charge]), "Low", "High")</f>
        <v>High</v>
      </c>
      <c r="V4055">
        <v>2</v>
      </c>
      <c r="W4055" t="s">
        <v>23</v>
      </c>
      <c r="X4055" s="1" t="s">
        <v>23</v>
      </c>
      <c r="Y4055">
        <f>IF(Append1[[#This Row],[churn]]="yes", 1,0)</f>
        <v>0</v>
      </c>
      <c r="Z4055" t="str">
        <f>IF(Append1[[#This Row],[total_eve_charge]]&lt;=15,"Low",
IF(Append1[[#This Row],[total_eve_charge]]&lt;=19,"Medium","High"))</f>
        <v>High</v>
      </c>
      <c r="AA4055" s="1" t="str">
        <f>IF(Append1[[#This Row],[total_day_charge]]&gt;30,"Heavy User",
IF(Append1[[#This Row],[total_eve_charge]]&gt;20,"Evening User",
IF(Append1[[#This Row],[total_night_charge]]&gt;10,"Night User","Low User")))</f>
        <v>Heavy User</v>
      </c>
    </row>
    <row r="4056" spans="1:27" x14ac:dyDescent="0.3">
      <c r="A4056">
        <v>3305</v>
      </c>
      <c r="B4056" s="1" t="s">
        <v>76</v>
      </c>
      <c r="C4056">
        <v>155</v>
      </c>
      <c r="D4056" s="1" t="s">
        <v>26</v>
      </c>
      <c r="E4056" s="1">
        <v>1</v>
      </c>
      <c r="F4056" s="1" t="s">
        <v>24</v>
      </c>
      <c r="G4056">
        <v>38</v>
      </c>
      <c r="H4056" t="str">
        <f>IF(Append1[[#This Row],[number_vmail_messages]]&lt;=10, "Low",
IF(Append1[[#This Row],[number_vmail_messages]]&lt;=25, "Medium", "High"))</f>
        <v>High</v>
      </c>
      <c r="I4056">
        <v>234.6</v>
      </c>
      <c r="J4056">
        <v>84</v>
      </c>
      <c r="K4056">
        <v>39.880000000000003</v>
      </c>
      <c r="L4056">
        <v>214.9</v>
      </c>
      <c r="M4056">
        <v>119</v>
      </c>
      <c r="N4056">
        <v>18.27</v>
      </c>
      <c r="O4056">
        <v>196.7</v>
      </c>
      <c r="P4056">
        <v>69</v>
      </c>
      <c r="Q4056">
        <v>8.85</v>
      </c>
      <c r="R4056">
        <v>8</v>
      </c>
      <c r="S4056">
        <v>2</v>
      </c>
      <c r="T4056">
        <v>2.16</v>
      </c>
      <c r="U4056" t="str">
        <f>IF(Append1[[#This Row],[total_intl_charge]] &lt;= MEDIAN(Append1[total_intl_charge]), "Low", "High")</f>
        <v>Low</v>
      </c>
      <c r="V4056">
        <v>1</v>
      </c>
      <c r="W4056" t="s">
        <v>24</v>
      </c>
      <c r="X4056" s="1" t="s">
        <v>24</v>
      </c>
      <c r="Y4056">
        <f>IF(Append1[[#This Row],[churn]]="yes", 1,0)</f>
        <v>1</v>
      </c>
      <c r="Z4056" t="str">
        <f>IF(Append1[[#This Row],[total_eve_charge]]&lt;=15,"Low",
IF(Append1[[#This Row],[total_eve_charge]]&lt;=19,"Medium","High"))</f>
        <v>Medium</v>
      </c>
      <c r="AA4056" s="1" t="str">
        <f>IF(Append1[[#This Row],[total_day_charge]]&gt;30,"Heavy User",
IF(Append1[[#This Row],[total_eve_charge]]&gt;20,"Evening User",
IF(Append1[[#This Row],[total_night_charge]]&gt;10,"Night User","Low User")))</f>
        <v>Heavy User</v>
      </c>
    </row>
    <row r="4057" spans="1:27" x14ac:dyDescent="0.3">
      <c r="A4057">
        <v>3306</v>
      </c>
      <c r="B4057" s="1" t="s">
        <v>21</v>
      </c>
      <c r="C4057">
        <v>51</v>
      </c>
      <c r="D4057" s="1" t="s">
        <v>22</v>
      </c>
      <c r="E4057" s="1">
        <v>0</v>
      </c>
      <c r="F4057" s="1" t="s">
        <v>24</v>
      </c>
      <c r="G4057">
        <v>43</v>
      </c>
      <c r="H4057" t="str">
        <f>IF(Append1[[#This Row],[number_vmail_messages]]&lt;=10, "Low",
IF(Append1[[#This Row],[number_vmail_messages]]&lt;=25, "Medium", "High"))</f>
        <v>High</v>
      </c>
      <c r="I4057">
        <v>158.19999999999999</v>
      </c>
      <c r="J4057">
        <v>94</v>
      </c>
      <c r="K4057">
        <v>26.89</v>
      </c>
      <c r="L4057">
        <v>213.2</v>
      </c>
      <c r="M4057">
        <v>105</v>
      </c>
      <c r="N4057">
        <v>18.12</v>
      </c>
      <c r="O4057">
        <v>190.4</v>
      </c>
      <c r="P4057">
        <v>91</v>
      </c>
      <c r="Q4057">
        <v>8.57</v>
      </c>
      <c r="R4057">
        <v>8.5</v>
      </c>
      <c r="S4057">
        <v>2</v>
      </c>
      <c r="T4057">
        <v>2.2999999999999998</v>
      </c>
      <c r="U4057" t="str">
        <f>IF(Append1[[#This Row],[total_intl_charge]] &lt;= MEDIAN(Append1[total_intl_charge]), "Low", "High")</f>
        <v>Low</v>
      </c>
      <c r="V4057">
        <v>2</v>
      </c>
      <c r="W4057" t="s">
        <v>23</v>
      </c>
      <c r="X4057" s="1" t="s">
        <v>23</v>
      </c>
      <c r="Y4057">
        <f>IF(Append1[[#This Row],[churn]]="yes", 1,0)</f>
        <v>0</v>
      </c>
      <c r="Z4057" t="str">
        <f>IF(Append1[[#This Row],[total_eve_charge]]&lt;=15,"Low",
IF(Append1[[#This Row],[total_eve_charge]]&lt;=19,"Medium","High"))</f>
        <v>Medium</v>
      </c>
      <c r="AA4057" s="1" t="str">
        <f>IF(Append1[[#This Row],[total_day_charge]]&gt;30,"Heavy User",
IF(Append1[[#This Row],[total_eve_charge]]&gt;20,"Evening User",
IF(Append1[[#This Row],[total_night_charge]]&gt;10,"Night User","Low User")))</f>
        <v>Low User</v>
      </c>
    </row>
    <row r="4058" spans="1:27" hidden="1" x14ac:dyDescent="0.3">
      <c r="A4058">
        <v>3307</v>
      </c>
      <c r="B4058" s="1" t="s">
        <v>49</v>
      </c>
      <c r="C4058">
        <v>142</v>
      </c>
      <c r="D4058" s="1" t="s">
        <v>26</v>
      </c>
      <c r="E4058" s="1">
        <v>0</v>
      </c>
      <c r="F4058" s="1" t="s">
        <v>23</v>
      </c>
      <c r="G4058">
        <v>0</v>
      </c>
      <c r="H4058" t="str">
        <f>IF(Append1[[#This Row],[number_vmail_messages]]&lt;=10, "Low",
IF(Append1[[#This Row],[number_vmail_messages]]&lt;=25, "Medium", "High"))</f>
        <v>Low</v>
      </c>
      <c r="I4058">
        <v>204.2</v>
      </c>
      <c r="J4058">
        <v>98</v>
      </c>
      <c r="K4058">
        <v>34.71</v>
      </c>
      <c r="L4058">
        <v>188.9</v>
      </c>
      <c r="M4058">
        <v>85</v>
      </c>
      <c r="N4058">
        <v>16.059999999999999</v>
      </c>
      <c r="O4058">
        <v>231.2</v>
      </c>
      <c r="P4058">
        <v>136</v>
      </c>
      <c r="Q4058">
        <v>10.4</v>
      </c>
      <c r="R4058">
        <v>6.5</v>
      </c>
      <c r="S4058">
        <v>6</v>
      </c>
      <c r="T4058">
        <v>1.76</v>
      </c>
      <c r="U4058" t="str">
        <f>IF(Append1[[#This Row],[total_intl_charge]] &lt;= MEDIAN(Append1[total_intl_charge]), "Low", "High")</f>
        <v>Low</v>
      </c>
      <c r="V4058">
        <v>1</v>
      </c>
      <c r="W4058" t="s">
        <v>23</v>
      </c>
      <c r="X4058" s="1" t="s">
        <v>23</v>
      </c>
      <c r="Y4058">
        <f>IF(Append1[[#This Row],[churn]]="yes", 1,0)</f>
        <v>0</v>
      </c>
      <c r="Z4058" t="str">
        <f>IF(Append1[[#This Row],[total_eve_charge]]&lt;=15,"Low",
IF(Append1[[#This Row],[total_eve_charge]]&lt;=19,"Medium","High"))</f>
        <v>Medium</v>
      </c>
      <c r="AA4058" s="1" t="str">
        <f>IF(Append1[[#This Row],[total_day_charge]]&gt;30,"Heavy User",
IF(Append1[[#This Row],[total_eve_charge]]&gt;20,"Evening User",
IF(Append1[[#This Row],[total_night_charge]]&gt;10,"Night User","Low User")))</f>
        <v>Heavy User</v>
      </c>
    </row>
    <row r="4059" spans="1:27" hidden="1" x14ac:dyDescent="0.3">
      <c r="A4059">
        <v>3308</v>
      </c>
      <c r="B4059" s="1" t="s">
        <v>35</v>
      </c>
      <c r="C4059">
        <v>108</v>
      </c>
      <c r="D4059" s="1" t="s">
        <v>22</v>
      </c>
      <c r="E4059" s="1">
        <v>0</v>
      </c>
      <c r="F4059" s="1" t="s">
        <v>23</v>
      </c>
      <c r="G4059">
        <v>0</v>
      </c>
      <c r="H4059" t="str">
        <f>IF(Append1[[#This Row],[number_vmail_messages]]&lt;=10, "Low",
IF(Append1[[#This Row],[number_vmail_messages]]&lt;=25, "Medium", "High"))</f>
        <v>Low</v>
      </c>
      <c r="I4059">
        <v>221.8</v>
      </c>
      <c r="J4059">
        <v>105</v>
      </c>
      <c r="K4059">
        <v>37.71</v>
      </c>
      <c r="L4059">
        <v>108.2</v>
      </c>
      <c r="M4059">
        <v>107</v>
      </c>
      <c r="N4059">
        <v>9.1999999999999993</v>
      </c>
      <c r="O4059">
        <v>207.1</v>
      </c>
      <c r="P4059">
        <v>87</v>
      </c>
      <c r="Q4059">
        <v>9.32</v>
      </c>
      <c r="R4059">
        <v>12.1</v>
      </c>
      <c r="S4059">
        <v>3</v>
      </c>
      <c r="T4059">
        <v>3.27</v>
      </c>
      <c r="U4059" t="str">
        <f>IF(Append1[[#This Row],[total_intl_charge]] &lt;= MEDIAN(Append1[total_intl_charge]), "Low", "High")</f>
        <v>High</v>
      </c>
      <c r="V4059">
        <v>2</v>
      </c>
      <c r="W4059" t="s">
        <v>23</v>
      </c>
      <c r="X4059" s="1" t="s">
        <v>23</v>
      </c>
      <c r="Y4059">
        <f>IF(Append1[[#This Row],[churn]]="yes", 1,0)</f>
        <v>0</v>
      </c>
      <c r="Z4059" t="str">
        <f>IF(Append1[[#This Row],[total_eve_charge]]&lt;=15,"Low",
IF(Append1[[#This Row],[total_eve_charge]]&lt;=19,"Medium","High"))</f>
        <v>Low</v>
      </c>
      <c r="AA4059" s="1" t="str">
        <f>IF(Append1[[#This Row],[total_day_charge]]&gt;30,"Heavy User",
IF(Append1[[#This Row],[total_eve_charge]]&gt;20,"Evening User",
IF(Append1[[#This Row],[total_night_charge]]&gt;10,"Night User","Low User")))</f>
        <v>Heavy User</v>
      </c>
    </row>
    <row r="4060" spans="1:27" x14ac:dyDescent="0.3">
      <c r="A4060">
        <v>3309</v>
      </c>
      <c r="B4060" s="1" t="s">
        <v>67</v>
      </c>
      <c r="C4060">
        <v>154</v>
      </c>
      <c r="D4060" s="1" t="s">
        <v>22</v>
      </c>
      <c r="E4060" s="1">
        <v>0</v>
      </c>
      <c r="F4060" s="1" t="s">
        <v>24</v>
      </c>
      <c r="G4060">
        <v>14</v>
      </c>
      <c r="H4060" t="str">
        <f>IF(Append1[[#This Row],[number_vmail_messages]]&lt;=10, "Low",
IF(Append1[[#This Row],[number_vmail_messages]]&lt;=25, "Medium", "High"))</f>
        <v>Medium</v>
      </c>
      <c r="I4060">
        <v>183</v>
      </c>
      <c r="J4060">
        <v>113</v>
      </c>
      <c r="K4060">
        <v>31.11</v>
      </c>
      <c r="L4060">
        <v>187</v>
      </c>
      <c r="M4060">
        <v>144</v>
      </c>
      <c r="N4060">
        <v>15.9</v>
      </c>
      <c r="O4060">
        <v>181.1</v>
      </c>
      <c r="P4060">
        <v>112</v>
      </c>
      <c r="Q4060">
        <v>8.15</v>
      </c>
      <c r="R4060">
        <v>10.199999999999999</v>
      </c>
      <c r="S4060">
        <v>3</v>
      </c>
      <c r="T4060">
        <v>2.75</v>
      </c>
      <c r="U4060" t="str">
        <f>IF(Append1[[#This Row],[total_intl_charge]] &lt;= MEDIAN(Append1[total_intl_charge]), "Low", "High")</f>
        <v>Low</v>
      </c>
      <c r="V4060">
        <v>1</v>
      </c>
      <c r="W4060" t="s">
        <v>23</v>
      </c>
      <c r="X4060" s="1" t="s">
        <v>23</v>
      </c>
      <c r="Y4060">
        <f>IF(Append1[[#This Row],[churn]]="yes", 1,0)</f>
        <v>0</v>
      </c>
      <c r="Z4060" t="str">
        <f>IF(Append1[[#This Row],[total_eve_charge]]&lt;=15,"Low",
IF(Append1[[#This Row],[total_eve_charge]]&lt;=19,"Medium","High"))</f>
        <v>Medium</v>
      </c>
      <c r="AA4060" s="1" t="str">
        <f>IF(Append1[[#This Row],[total_day_charge]]&gt;30,"Heavy User",
IF(Append1[[#This Row],[total_eve_charge]]&gt;20,"Evening User",
IF(Append1[[#This Row],[total_night_charge]]&gt;10,"Night User","Low User")))</f>
        <v>Heavy User</v>
      </c>
    </row>
    <row r="4061" spans="1:27" hidden="1" x14ac:dyDescent="0.3">
      <c r="A4061">
        <v>3310</v>
      </c>
      <c r="B4061" s="1" t="s">
        <v>25</v>
      </c>
      <c r="C4061">
        <v>171</v>
      </c>
      <c r="D4061" s="1" t="s">
        <v>26</v>
      </c>
      <c r="E4061" s="1">
        <v>0</v>
      </c>
      <c r="F4061" s="1" t="s">
        <v>23</v>
      </c>
      <c r="G4061">
        <v>0</v>
      </c>
      <c r="H4061" t="str">
        <f>IF(Append1[[#This Row],[number_vmail_messages]]&lt;=10, "Low",
IF(Append1[[#This Row],[number_vmail_messages]]&lt;=25, "Medium", "High"))</f>
        <v>Low</v>
      </c>
      <c r="I4061">
        <v>221.5</v>
      </c>
      <c r="J4061">
        <v>103</v>
      </c>
      <c r="K4061">
        <v>37.659999999999997</v>
      </c>
      <c r="L4061">
        <v>109.5</v>
      </c>
      <c r="M4061">
        <v>58</v>
      </c>
      <c r="N4061">
        <v>9.31</v>
      </c>
      <c r="O4061">
        <v>134.6</v>
      </c>
      <c r="P4061">
        <v>115</v>
      </c>
      <c r="Q4061">
        <v>6.06</v>
      </c>
      <c r="R4061">
        <v>11.6</v>
      </c>
      <c r="S4061">
        <v>4</v>
      </c>
      <c r="T4061">
        <v>3.13</v>
      </c>
      <c r="U4061" t="str">
        <f>IF(Append1[[#This Row],[total_intl_charge]] &lt;= MEDIAN(Append1[total_intl_charge]), "Low", "High")</f>
        <v>High</v>
      </c>
      <c r="V4061">
        <v>1</v>
      </c>
      <c r="W4061" t="s">
        <v>23</v>
      </c>
      <c r="X4061" s="1" t="s">
        <v>23</v>
      </c>
      <c r="Y4061">
        <f>IF(Append1[[#This Row],[churn]]="yes", 1,0)</f>
        <v>0</v>
      </c>
      <c r="Z4061" t="str">
        <f>IF(Append1[[#This Row],[total_eve_charge]]&lt;=15,"Low",
IF(Append1[[#This Row],[total_eve_charge]]&lt;=19,"Medium","High"))</f>
        <v>Low</v>
      </c>
      <c r="AA4061" s="1" t="str">
        <f>IF(Append1[[#This Row],[total_day_charge]]&gt;30,"Heavy User",
IF(Append1[[#This Row],[total_eve_charge]]&gt;20,"Evening User",
IF(Append1[[#This Row],[total_night_charge]]&gt;10,"Night User","Low User")))</f>
        <v>Heavy User</v>
      </c>
    </row>
    <row r="4062" spans="1:27" hidden="1" x14ac:dyDescent="0.3">
      <c r="A4062">
        <v>3311</v>
      </c>
      <c r="B4062" s="1" t="s">
        <v>21</v>
      </c>
      <c r="C4062">
        <v>33</v>
      </c>
      <c r="D4062" s="1" t="s">
        <v>22</v>
      </c>
      <c r="E4062" s="1">
        <v>0</v>
      </c>
      <c r="F4062" s="1" t="s">
        <v>23</v>
      </c>
      <c r="G4062">
        <v>0</v>
      </c>
      <c r="H4062" t="str">
        <f>IF(Append1[[#This Row],[number_vmail_messages]]&lt;=10, "Low",
IF(Append1[[#This Row],[number_vmail_messages]]&lt;=25, "Medium", "High"))</f>
        <v>Low</v>
      </c>
      <c r="I4062">
        <v>228.1</v>
      </c>
      <c r="J4062">
        <v>77</v>
      </c>
      <c r="K4062">
        <v>38.78</v>
      </c>
      <c r="L4062">
        <v>176.3</v>
      </c>
      <c r="M4062">
        <v>102</v>
      </c>
      <c r="N4062">
        <v>14.99</v>
      </c>
      <c r="O4062">
        <v>224.5</v>
      </c>
      <c r="P4062">
        <v>119</v>
      </c>
      <c r="Q4062">
        <v>10.1</v>
      </c>
      <c r="R4062">
        <v>7.5</v>
      </c>
      <c r="S4062">
        <v>1</v>
      </c>
      <c r="T4062">
        <v>2.0299999999999998</v>
      </c>
      <c r="U4062" t="str">
        <f>IF(Append1[[#This Row],[total_intl_charge]] &lt;= MEDIAN(Append1[total_intl_charge]), "Low", "High")</f>
        <v>Low</v>
      </c>
      <c r="V4062">
        <v>0</v>
      </c>
      <c r="W4062" t="s">
        <v>23</v>
      </c>
      <c r="X4062" s="1" t="s">
        <v>23</v>
      </c>
      <c r="Y4062">
        <f>IF(Append1[[#This Row],[churn]]="yes", 1,0)</f>
        <v>0</v>
      </c>
      <c r="Z4062" t="str">
        <f>IF(Append1[[#This Row],[total_eve_charge]]&lt;=15,"Low",
IF(Append1[[#This Row],[total_eve_charge]]&lt;=19,"Medium","High"))</f>
        <v>Low</v>
      </c>
      <c r="AA4062" s="1" t="str">
        <f>IF(Append1[[#This Row],[total_day_charge]]&gt;30,"Heavy User",
IF(Append1[[#This Row],[total_eve_charge]]&gt;20,"Evening User",
IF(Append1[[#This Row],[total_night_charge]]&gt;10,"Night User","Low User")))</f>
        <v>Heavy User</v>
      </c>
    </row>
    <row r="4063" spans="1:27" hidden="1" x14ac:dyDescent="0.3">
      <c r="A4063">
        <v>3312</v>
      </c>
      <c r="B4063" s="1" t="s">
        <v>60</v>
      </c>
      <c r="C4063">
        <v>68</v>
      </c>
      <c r="D4063" s="1" t="s">
        <v>26</v>
      </c>
      <c r="E4063" s="1">
        <v>1</v>
      </c>
      <c r="F4063" s="1" t="s">
        <v>23</v>
      </c>
      <c r="G4063">
        <v>0</v>
      </c>
      <c r="H4063" t="str">
        <f>IF(Append1[[#This Row],[number_vmail_messages]]&lt;=10, "Low",
IF(Append1[[#This Row],[number_vmail_messages]]&lt;=25, "Medium", "High"))</f>
        <v>Low</v>
      </c>
      <c r="I4063">
        <v>197.7</v>
      </c>
      <c r="J4063">
        <v>99</v>
      </c>
      <c r="K4063">
        <v>33.61</v>
      </c>
      <c r="L4063">
        <v>188.8</v>
      </c>
      <c r="M4063">
        <v>106</v>
      </c>
      <c r="N4063">
        <v>16.05</v>
      </c>
      <c r="O4063">
        <v>254.6</v>
      </c>
      <c r="P4063">
        <v>80</v>
      </c>
      <c r="Q4063">
        <v>11.46</v>
      </c>
      <c r="R4063">
        <v>19.2</v>
      </c>
      <c r="S4063">
        <v>4</v>
      </c>
      <c r="T4063">
        <v>5.18</v>
      </c>
      <c r="U4063" t="str">
        <f>IF(Append1[[#This Row],[total_intl_charge]] &lt;= MEDIAN(Append1[total_intl_charge]), "Low", "High")</f>
        <v>High</v>
      </c>
      <c r="V4063">
        <v>3</v>
      </c>
      <c r="W4063" t="s">
        <v>24</v>
      </c>
      <c r="X4063" s="1" t="s">
        <v>24</v>
      </c>
      <c r="Y4063">
        <f>IF(Append1[[#This Row],[churn]]="yes", 1,0)</f>
        <v>1</v>
      </c>
      <c r="Z4063" t="str">
        <f>IF(Append1[[#This Row],[total_eve_charge]]&lt;=15,"Low",
IF(Append1[[#This Row],[total_eve_charge]]&lt;=19,"Medium","High"))</f>
        <v>Medium</v>
      </c>
      <c r="AA4063" s="1" t="str">
        <f>IF(Append1[[#This Row],[total_day_charge]]&gt;30,"Heavy User",
IF(Append1[[#This Row],[total_eve_charge]]&gt;20,"Evening User",
IF(Append1[[#This Row],[total_night_charge]]&gt;10,"Night User","Low User")))</f>
        <v>Heavy User</v>
      </c>
    </row>
    <row r="4064" spans="1:27" x14ac:dyDescent="0.3">
      <c r="A4064">
        <v>3313</v>
      </c>
      <c r="B4064" s="1" t="s">
        <v>36</v>
      </c>
      <c r="C4064">
        <v>65</v>
      </c>
      <c r="D4064" s="1" t="s">
        <v>22</v>
      </c>
      <c r="E4064" s="1">
        <v>0</v>
      </c>
      <c r="F4064" s="1" t="s">
        <v>24</v>
      </c>
      <c r="G4064">
        <v>21</v>
      </c>
      <c r="H4064" t="str">
        <f>IF(Append1[[#This Row],[number_vmail_messages]]&lt;=10, "Low",
IF(Append1[[#This Row],[number_vmail_messages]]&lt;=25, "Medium", "High"))</f>
        <v>Medium</v>
      </c>
      <c r="I4064">
        <v>135.1</v>
      </c>
      <c r="J4064">
        <v>120</v>
      </c>
      <c r="K4064">
        <v>22.97</v>
      </c>
      <c r="L4064">
        <v>238.4</v>
      </c>
      <c r="M4064">
        <v>90</v>
      </c>
      <c r="N4064">
        <v>20.260000000000002</v>
      </c>
      <c r="O4064">
        <v>286.39999999999998</v>
      </c>
      <c r="P4064">
        <v>93</v>
      </c>
      <c r="Q4064">
        <v>12.89</v>
      </c>
      <c r="R4064">
        <v>11</v>
      </c>
      <c r="S4064">
        <v>9</v>
      </c>
      <c r="T4064">
        <v>2.97</v>
      </c>
      <c r="U4064" t="str">
        <f>IF(Append1[[#This Row],[total_intl_charge]] &lt;= MEDIAN(Append1[total_intl_charge]), "Low", "High")</f>
        <v>High</v>
      </c>
      <c r="V4064">
        <v>4</v>
      </c>
      <c r="W4064" t="s">
        <v>23</v>
      </c>
      <c r="X4064" s="1" t="s">
        <v>23</v>
      </c>
      <c r="Y4064">
        <f>IF(Append1[[#This Row],[churn]]="yes", 1,0)</f>
        <v>0</v>
      </c>
      <c r="Z4064" t="str">
        <f>IF(Append1[[#This Row],[total_eve_charge]]&lt;=15,"Low",
IF(Append1[[#This Row],[total_eve_charge]]&lt;=19,"Medium","High"))</f>
        <v>High</v>
      </c>
      <c r="AA4064" s="1" t="str">
        <f>IF(Append1[[#This Row],[total_day_charge]]&gt;30,"Heavy User",
IF(Append1[[#This Row],[total_eve_charge]]&gt;20,"Evening User",
IF(Append1[[#This Row],[total_night_charge]]&gt;10,"Night User","Low User")))</f>
        <v>Evening User</v>
      </c>
    </row>
    <row r="4065" spans="1:27" x14ac:dyDescent="0.3">
      <c r="A4065">
        <v>3314</v>
      </c>
      <c r="B4065" s="1" t="s">
        <v>74</v>
      </c>
      <c r="C4065">
        <v>95</v>
      </c>
      <c r="D4065" s="1" t="s">
        <v>22</v>
      </c>
      <c r="E4065" s="1">
        <v>0</v>
      </c>
      <c r="F4065" s="1" t="s">
        <v>24</v>
      </c>
      <c r="G4065">
        <v>35</v>
      </c>
      <c r="H4065" t="str">
        <f>IF(Append1[[#This Row],[number_vmail_messages]]&lt;=10, "Low",
IF(Append1[[#This Row],[number_vmail_messages]]&lt;=25, "Medium", "High"))</f>
        <v>High</v>
      </c>
      <c r="I4065">
        <v>238.3</v>
      </c>
      <c r="J4065">
        <v>86</v>
      </c>
      <c r="K4065">
        <v>40.51</v>
      </c>
      <c r="L4065">
        <v>258.10000000000002</v>
      </c>
      <c r="M4065">
        <v>132</v>
      </c>
      <c r="N4065">
        <v>21.94</v>
      </c>
      <c r="O4065">
        <v>194.9</v>
      </c>
      <c r="P4065">
        <v>72</v>
      </c>
      <c r="Q4065">
        <v>8.77</v>
      </c>
      <c r="R4065">
        <v>13.1</v>
      </c>
      <c r="S4065">
        <v>4</v>
      </c>
      <c r="T4065">
        <v>3.54</v>
      </c>
      <c r="U4065" t="str">
        <f>IF(Append1[[#This Row],[total_intl_charge]] &lt;= MEDIAN(Append1[total_intl_charge]), "Low", "High")</f>
        <v>High</v>
      </c>
      <c r="V4065">
        <v>5</v>
      </c>
      <c r="W4065" t="s">
        <v>23</v>
      </c>
      <c r="X4065" s="1" t="s">
        <v>23</v>
      </c>
      <c r="Y4065">
        <f>IF(Append1[[#This Row],[churn]]="yes", 1,0)</f>
        <v>0</v>
      </c>
      <c r="Z4065" t="str">
        <f>IF(Append1[[#This Row],[total_eve_charge]]&lt;=15,"Low",
IF(Append1[[#This Row],[total_eve_charge]]&lt;=19,"Medium","High"))</f>
        <v>High</v>
      </c>
      <c r="AA4065" s="1" t="str">
        <f>IF(Append1[[#This Row],[total_day_charge]]&gt;30,"Heavy User",
IF(Append1[[#This Row],[total_eve_charge]]&gt;20,"Evening User",
IF(Append1[[#This Row],[total_night_charge]]&gt;10,"Night User","Low User")))</f>
        <v>Heavy User</v>
      </c>
    </row>
    <row r="4066" spans="1:27" x14ac:dyDescent="0.3">
      <c r="A4066">
        <v>3315</v>
      </c>
      <c r="B4066" s="1" t="s">
        <v>35</v>
      </c>
      <c r="C4066">
        <v>47</v>
      </c>
      <c r="D4066" s="1" t="s">
        <v>22</v>
      </c>
      <c r="E4066" s="1">
        <v>0</v>
      </c>
      <c r="F4066" s="1" t="s">
        <v>24</v>
      </c>
      <c r="G4066">
        <v>28</v>
      </c>
      <c r="H4066" t="str">
        <f>IF(Append1[[#This Row],[number_vmail_messages]]&lt;=10, "Low",
IF(Append1[[#This Row],[number_vmail_messages]]&lt;=25, "Medium", "High"))</f>
        <v>High</v>
      </c>
      <c r="I4066">
        <v>196.2</v>
      </c>
      <c r="J4066">
        <v>88</v>
      </c>
      <c r="K4066">
        <v>33.35</v>
      </c>
      <c r="L4066">
        <v>194.8</v>
      </c>
      <c r="M4066">
        <v>106</v>
      </c>
      <c r="N4066">
        <v>16.559999999999999</v>
      </c>
      <c r="O4066">
        <v>243</v>
      </c>
      <c r="P4066">
        <v>103</v>
      </c>
      <c r="Q4066">
        <v>10.93</v>
      </c>
      <c r="R4066">
        <v>10.5</v>
      </c>
      <c r="S4066">
        <v>10</v>
      </c>
      <c r="T4066">
        <v>2.84</v>
      </c>
      <c r="U4066" t="str">
        <f>IF(Append1[[#This Row],[total_intl_charge]] &lt;= MEDIAN(Append1[total_intl_charge]), "Low", "High")</f>
        <v>High</v>
      </c>
      <c r="V4066">
        <v>0</v>
      </c>
      <c r="W4066" t="s">
        <v>23</v>
      </c>
      <c r="X4066" s="1" t="s">
        <v>23</v>
      </c>
      <c r="Y4066">
        <f>IF(Append1[[#This Row],[churn]]="yes", 1,0)</f>
        <v>0</v>
      </c>
      <c r="Z4066" t="str">
        <f>IF(Append1[[#This Row],[total_eve_charge]]&lt;=15,"Low",
IF(Append1[[#This Row],[total_eve_charge]]&lt;=19,"Medium","High"))</f>
        <v>Medium</v>
      </c>
      <c r="AA4066" s="1" t="str">
        <f>IF(Append1[[#This Row],[total_day_charge]]&gt;30,"Heavy User",
IF(Append1[[#This Row],[total_eve_charge]]&gt;20,"Evening User",
IF(Append1[[#This Row],[total_night_charge]]&gt;10,"Night User","Low User")))</f>
        <v>Heavy User</v>
      </c>
    </row>
    <row r="4067" spans="1:27" x14ac:dyDescent="0.3">
      <c r="A4067">
        <v>3316</v>
      </c>
      <c r="B4067" s="1" t="s">
        <v>57</v>
      </c>
      <c r="C4067">
        <v>49</v>
      </c>
      <c r="D4067" s="1" t="s">
        <v>22</v>
      </c>
      <c r="E4067" s="1">
        <v>0</v>
      </c>
      <c r="F4067" s="1" t="s">
        <v>24</v>
      </c>
      <c r="G4067">
        <v>20</v>
      </c>
      <c r="H4067" t="str">
        <f>IF(Append1[[#This Row],[number_vmail_messages]]&lt;=10, "Low",
IF(Append1[[#This Row],[number_vmail_messages]]&lt;=25, "Medium", "High"))</f>
        <v>Medium</v>
      </c>
      <c r="I4067">
        <v>205.9</v>
      </c>
      <c r="J4067">
        <v>109</v>
      </c>
      <c r="K4067">
        <v>35</v>
      </c>
      <c r="L4067">
        <v>298.39999999999998</v>
      </c>
      <c r="M4067">
        <v>105</v>
      </c>
      <c r="N4067">
        <v>25.36</v>
      </c>
      <c r="O4067">
        <v>142.1</v>
      </c>
      <c r="P4067">
        <v>91</v>
      </c>
      <c r="Q4067">
        <v>6.39</v>
      </c>
      <c r="R4067">
        <v>12.3</v>
      </c>
      <c r="S4067">
        <v>3</v>
      </c>
      <c r="T4067">
        <v>3.32</v>
      </c>
      <c r="U4067" t="str">
        <f>IF(Append1[[#This Row],[total_intl_charge]] &lt;= MEDIAN(Append1[total_intl_charge]), "Low", "High")</f>
        <v>High</v>
      </c>
      <c r="V4067">
        <v>4</v>
      </c>
      <c r="W4067" t="s">
        <v>23</v>
      </c>
      <c r="X4067" s="1" t="s">
        <v>23</v>
      </c>
      <c r="Y4067">
        <f>IF(Append1[[#This Row],[churn]]="yes", 1,0)</f>
        <v>0</v>
      </c>
      <c r="Z4067" t="str">
        <f>IF(Append1[[#This Row],[total_eve_charge]]&lt;=15,"Low",
IF(Append1[[#This Row],[total_eve_charge]]&lt;=19,"Medium","High"))</f>
        <v>High</v>
      </c>
      <c r="AA4067" s="1" t="str">
        <f>IF(Append1[[#This Row],[total_day_charge]]&gt;30,"Heavy User",
IF(Append1[[#This Row],[total_eve_charge]]&gt;20,"Evening User",
IF(Append1[[#This Row],[total_night_charge]]&gt;10,"Night User","Low User")))</f>
        <v>Heavy User</v>
      </c>
    </row>
    <row r="4068" spans="1:27" hidden="1" x14ac:dyDescent="0.3">
      <c r="A4068">
        <v>3317</v>
      </c>
      <c r="B4068" s="1" t="s">
        <v>41</v>
      </c>
      <c r="C4068">
        <v>104</v>
      </c>
      <c r="D4068" s="1" t="s">
        <v>22</v>
      </c>
      <c r="E4068" s="1">
        <v>0</v>
      </c>
      <c r="F4068" s="1" t="s">
        <v>23</v>
      </c>
      <c r="G4068">
        <v>0</v>
      </c>
      <c r="H4068" t="str">
        <f>IF(Append1[[#This Row],[number_vmail_messages]]&lt;=10, "Low",
IF(Append1[[#This Row],[number_vmail_messages]]&lt;=25, "Medium", "High"))</f>
        <v>Low</v>
      </c>
      <c r="I4068">
        <v>174.1</v>
      </c>
      <c r="J4068">
        <v>97</v>
      </c>
      <c r="K4068">
        <v>29.6</v>
      </c>
      <c r="L4068">
        <v>174.6</v>
      </c>
      <c r="M4068">
        <v>104</v>
      </c>
      <c r="N4068">
        <v>14.84</v>
      </c>
      <c r="O4068">
        <v>182.7</v>
      </c>
      <c r="P4068">
        <v>158</v>
      </c>
      <c r="Q4068">
        <v>8.2200000000000006</v>
      </c>
      <c r="R4068">
        <v>9.3000000000000007</v>
      </c>
      <c r="S4068">
        <v>4</v>
      </c>
      <c r="T4068">
        <v>2.5099999999999998</v>
      </c>
      <c r="U4068" t="str">
        <f>IF(Append1[[#This Row],[total_intl_charge]] &lt;= MEDIAN(Append1[total_intl_charge]), "Low", "High")</f>
        <v>Low</v>
      </c>
      <c r="V4068">
        <v>3</v>
      </c>
      <c r="W4068" t="s">
        <v>23</v>
      </c>
      <c r="X4068" s="1" t="s">
        <v>23</v>
      </c>
      <c r="Y4068">
        <f>IF(Append1[[#This Row],[churn]]="yes", 1,0)</f>
        <v>0</v>
      </c>
      <c r="Z4068" t="str">
        <f>IF(Append1[[#This Row],[total_eve_charge]]&lt;=15,"Low",
IF(Append1[[#This Row],[total_eve_charge]]&lt;=19,"Medium","High"))</f>
        <v>Low</v>
      </c>
      <c r="AA4068" s="1" t="str">
        <f>IF(Append1[[#This Row],[total_day_charge]]&gt;30,"Heavy User",
IF(Append1[[#This Row],[total_eve_charge]]&gt;20,"Evening User",
IF(Append1[[#This Row],[total_night_charge]]&gt;10,"Night User","Low User")))</f>
        <v>Low User</v>
      </c>
    </row>
    <row r="4069" spans="1:27" hidden="1" x14ac:dyDescent="0.3">
      <c r="A4069">
        <v>3318</v>
      </c>
      <c r="B4069" s="1" t="s">
        <v>68</v>
      </c>
      <c r="C4069">
        <v>173</v>
      </c>
      <c r="D4069" s="1" t="s">
        <v>32</v>
      </c>
      <c r="E4069" s="1">
        <v>0</v>
      </c>
      <c r="F4069" s="1" t="s">
        <v>23</v>
      </c>
      <c r="G4069">
        <v>0</v>
      </c>
      <c r="H4069" t="str">
        <f>IF(Append1[[#This Row],[number_vmail_messages]]&lt;=10, "Low",
IF(Append1[[#This Row],[number_vmail_messages]]&lt;=25, "Medium", "High"))</f>
        <v>Low</v>
      </c>
      <c r="I4069">
        <v>154.6</v>
      </c>
      <c r="J4069">
        <v>81</v>
      </c>
      <c r="K4069">
        <v>26.28</v>
      </c>
      <c r="L4069">
        <v>147.30000000000001</v>
      </c>
      <c r="M4069">
        <v>100</v>
      </c>
      <c r="N4069">
        <v>12.52</v>
      </c>
      <c r="O4069">
        <v>132.9</v>
      </c>
      <c r="P4069">
        <v>99</v>
      </c>
      <c r="Q4069">
        <v>5.98</v>
      </c>
      <c r="R4069">
        <v>6.9</v>
      </c>
      <c r="S4069">
        <v>5</v>
      </c>
      <c r="T4069">
        <v>1.86</v>
      </c>
      <c r="U4069" t="str">
        <f>IF(Append1[[#This Row],[total_intl_charge]] &lt;= MEDIAN(Append1[total_intl_charge]), "Low", "High")</f>
        <v>Low</v>
      </c>
      <c r="V4069">
        <v>0</v>
      </c>
      <c r="W4069" t="s">
        <v>23</v>
      </c>
      <c r="X4069" s="1" t="s">
        <v>23</v>
      </c>
      <c r="Y4069">
        <f>IF(Append1[[#This Row],[churn]]="yes", 1,0)</f>
        <v>0</v>
      </c>
      <c r="Z4069" t="str">
        <f>IF(Append1[[#This Row],[total_eve_charge]]&lt;=15,"Low",
IF(Append1[[#This Row],[total_eve_charge]]&lt;=19,"Medium","High"))</f>
        <v>Low</v>
      </c>
      <c r="AA4069" s="1" t="str">
        <f>IF(Append1[[#This Row],[total_day_charge]]&gt;30,"Heavy User",
IF(Append1[[#This Row],[total_eve_charge]]&gt;20,"Evening User",
IF(Append1[[#This Row],[total_night_charge]]&gt;10,"Night User","Low User")))</f>
        <v>Low User</v>
      </c>
    </row>
    <row r="4070" spans="1:27" x14ac:dyDescent="0.3">
      <c r="A4070">
        <v>3319</v>
      </c>
      <c r="B4070" s="1" t="s">
        <v>37</v>
      </c>
      <c r="C4070">
        <v>98</v>
      </c>
      <c r="D4070" s="1" t="s">
        <v>22</v>
      </c>
      <c r="E4070" s="1">
        <v>1</v>
      </c>
      <c r="F4070" s="1" t="s">
        <v>24</v>
      </c>
      <c r="G4070">
        <v>20</v>
      </c>
      <c r="H4070" t="str">
        <f>IF(Append1[[#This Row],[number_vmail_messages]]&lt;=10, "Low",
IF(Append1[[#This Row],[number_vmail_messages]]&lt;=25, "Medium", "High"))</f>
        <v>Medium</v>
      </c>
      <c r="I4070">
        <v>186.2</v>
      </c>
      <c r="J4070">
        <v>112</v>
      </c>
      <c r="K4070">
        <v>31.65</v>
      </c>
      <c r="L4070">
        <v>145.30000000000001</v>
      </c>
      <c r="M4070">
        <v>65</v>
      </c>
      <c r="N4070">
        <v>12.35</v>
      </c>
      <c r="O4070">
        <v>142.80000000000001</v>
      </c>
      <c r="P4070">
        <v>104</v>
      </c>
      <c r="Q4070">
        <v>6.43</v>
      </c>
      <c r="R4070">
        <v>10.9</v>
      </c>
      <c r="S4070">
        <v>4</v>
      </c>
      <c r="T4070">
        <v>2.94</v>
      </c>
      <c r="U4070" t="str">
        <f>IF(Append1[[#This Row],[total_intl_charge]] &lt;= MEDIAN(Append1[total_intl_charge]), "Low", "High")</f>
        <v>High</v>
      </c>
      <c r="V4070">
        <v>3</v>
      </c>
      <c r="W4070" t="s">
        <v>23</v>
      </c>
      <c r="X4070" s="1" t="s">
        <v>24</v>
      </c>
      <c r="Y4070">
        <f>IF(Append1[[#This Row],[churn]]="yes", 1,0)</f>
        <v>0</v>
      </c>
      <c r="Z4070" t="str">
        <f>IF(Append1[[#This Row],[total_eve_charge]]&lt;=15,"Low",
IF(Append1[[#This Row],[total_eve_charge]]&lt;=19,"Medium","High"))</f>
        <v>Low</v>
      </c>
      <c r="AA4070" s="1" t="str">
        <f>IF(Append1[[#This Row],[total_day_charge]]&gt;30,"Heavy User",
IF(Append1[[#This Row],[total_eve_charge]]&gt;20,"Evening User",
IF(Append1[[#This Row],[total_night_charge]]&gt;10,"Night User","Low User")))</f>
        <v>Heavy User</v>
      </c>
    </row>
    <row r="4071" spans="1:27" hidden="1" x14ac:dyDescent="0.3">
      <c r="A4071">
        <v>3320</v>
      </c>
      <c r="B4071" s="1" t="s">
        <v>57</v>
      </c>
      <c r="C4071">
        <v>81</v>
      </c>
      <c r="D4071" s="1" t="s">
        <v>22</v>
      </c>
      <c r="E4071" s="1">
        <v>0</v>
      </c>
      <c r="F4071" s="1" t="s">
        <v>23</v>
      </c>
      <c r="G4071">
        <v>0</v>
      </c>
      <c r="H4071" t="str">
        <f>IF(Append1[[#This Row],[number_vmail_messages]]&lt;=10, "Low",
IF(Append1[[#This Row],[number_vmail_messages]]&lt;=25, "Medium", "High"))</f>
        <v>Low</v>
      </c>
      <c r="I4071">
        <v>176.1</v>
      </c>
      <c r="J4071">
        <v>113</v>
      </c>
      <c r="K4071">
        <v>29.94</v>
      </c>
      <c r="L4071">
        <v>162</v>
      </c>
      <c r="M4071">
        <v>80</v>
      </c>
      <c r="N4071">
        <v>13.77</v>
      </c>
      <c r="O4071">
        <v>160.9</v>
      </c>
      <c r="P4071">
        <v>83</v>
      </c>
      <c r="Q4071">
        <v>7.24</v>
      </c>
      <c r="R4071">
        <v>11.9</v>
      </c>
      <c r="S4071">
        <v>4</v>
      </c>
      <c r="T4071">
        <v>3.21</v>
      </c>
      <c r="U4071" t="str">
        <f>IF(Append1[[#This Row],[total_intl_charge]] &lt;= MEDIAN(Append1[total_intl_charge]), "Low", "High")</f>
        <v>High</v>
      </c>
      <c r="V4071">
        <v>1</v>
      </c>
      <c r="W4071" t="s">
        <v>23</v>
      </c>
      <c r="X4071" s="1" t="s">
        <v>23</v>
      </c>
      <c r="Y4071">
        <f>IF(Append1[[#This Row],[churn]]="yes", 1,0)</f>
        <v>0</v>
      </c>
      <c r="Z4071" t="str">
        <f>IF(Append1[[#This Row],[total_eve_charge]]&lt;=15,"Low",
IF(Append1[[#This Row],[total_eve_charge]]&lt;=19,"Medium","High"))</f>
        <v>Low</v>
      </c>
      <c r="AA4071" s="1" t="str">
        <f>IF(Append1[[#This Row],[total_day_charge]]&gt;30,"Heavy User",
IF(Append1[[#This Row],[total_eve_charge]]&gt;20,"Evening User",
IF(Append1[[#This Row],[total_night_charge]]&gt;10,"Night User","Low User")))</f>
        <v>Low User</v>
      </c>
    </row>
    <row r="4072" spans="1:27" x14ac:dyDescent="0.3">
      <c r="A4072">
        <v>3321</v>
      </c>
      <c r="B4072" s="1" t="s">
        <v>54</v>
      </c>
      <c r="C4072">
        <v>63</v>
      </c>
      <c r="D4072" s="1" t="s">
        <v>22</v>
      </c>
      <c r="E4072" s="1">
        <v>0</v>
      </c>
      <c r="F4072" s="1" t="s">
        <v>24</v>
      </c>
      <c r="G4072">
        <v>19</v>
      </c>
      <c r="H4072" t="str">
        <f>IF(Append1[[#This Row],[number_vmail_messages]]&lt;=10, "Low",
IF(Append1[[#This Row],[number_vmail_messages]]&lt;=25, "Medium", "High"))</f>
        <v>Medium</v>
      </c>
      <c r="I4072">
        <v>163</v>
      </c>
      <c r="J4072">
        <v>75</v>
      </c>
      <c r="K4072">
        <v>27.71</v>
      </c>
      <c r="L4072">
        <v>238.4</v>
      </c>
      <c r="M4072">
        <v>103</v>
      </c>
      <c r="N4072">
        <v>20.260000000000002</v>
      </c>
      <c r="O4072">
        <v>171.8</v>
      </c>
      <c r="P4072">
        <v>100</v>
      </c>
      <c r="Q4072">
        <v>7.73</v>
      </c>
      <c r="R4072">
        <v>11.3</v>
      </c>
      <c r="S4072">
        <v>3</v>
      </c>
      <c r="T4072">
        <v>3.05</v>
      </c>
      <c r="U4072" t="str">
        <f>IF(Append1[[#This Row],[total_intl_charge]] &lt;= MEDIAN(Append1[total_intl_charge]), "Low", "High")</f>
        <v>High</v>
      </c>
      <c r="V4072">
        <v>3</v>
      </c>
      <c r="W4072" t="s">
        <v>23</v>
      </c>
      <c r="X4072" s="1" t="s">
        <v>23</v>
      </c>
      <c r="Y4072">
        <f>IF(Append1[[#This Row],[churn]]="yes", 1,0)</f>
        <v>0</v>
      </c>
      <c r="Z4072" t="str">
        <f>IF(Append1[[#This Row],[total_eve_charge]]&lt;=15,"Low",
IF(Append1[[#This Row],[total_eve_charge]]&lt;=19,"Medium","High"))</f>
        <v>High</v>
      </c>
      <c r="AA4072" s="1" t="str">
        <f>IF(Append1[[#This Row],[total_day_charge]]&gt;30,"Heavy User",
IF(Append1[[#This Row],[total_eve_charge]]&gt;20,"Evening User",
IF(Append1[[#This Row],[total_night_charge]]&gt;10,"Night User","Low User")))</f>
        <v>Evening User</v>
      </c>
    </row>
    <row r="4073" spans="1:27" hidden="1" x14ac:dyDescent="0.3">
      <c r="A4073">
        <v>3322</v>
      </c>
      <c r="B4073" s="1" t="s">
        <v>57</v>
      </c>
      <c r="C4073">
        <v>32</v>
      </c>
      <c r="D4073" s="1" t="s">
        <v>22</v>
      </c>
      <c r="E4073" s="1">
        <v>0</v>
      </c>
      <c r="F4073" s="1" t="s">
        <v>23</v>
      </c>
      <c r="G4073">
        <v>0</v>
      </c>
      <c r="H4073" t="str">
        <f>IF(Append1[[#This Row],[number_vmail_messages]]&lt;=10, "Low",
IF(Append1[[#This Row],[number_vmail_messages]]&lt;=25, "Medium", "High"))</f>
        <v>Low</v>
      </c>
      <c r="I4073">
        <v>103.6</v>
      </c>
      <c r="J4073">
        <v>78</v>
      </c>
      <c r="K4073">
        <v>17.61</v>
      </c>
      <c r="L4073">
        <v>238.5</v>
      </c>
      <c r="M4073">
        <v>115</v>
      </c>
      <c r="N4073">
        <v>20.27</v>
      </c>
      <c r="O4073">
        <v>186.9</v>
      </c>
      <c r="P4073">
        <v>70</v>
      </c>
      <c r="Q4073">
        <v>8.41</v>
      </c>
      <c r="R4073">
        <v>11</v>
      </c>
      <c r="S4073">
        <v>4</v>
      </c>
      <c r="T4073">
        <v>2.97</v>
      </c>
      <c r="U4073" t="str">
        <f>IF(Append1[[#This Row],[total_intl_charge]] &lt;= MEDIAN(Append1[total_intl_charge]), "Low", "High")</f>
        <v>High</v>
      </c>
      <c r="V4073">
        <v>2</v>
      </c>
      <c r="W4073" t="s">
        <v>23</v>
      </c>
      <c r="X4073" s="1" t="s">
        <v>23</v>
      </c>
      <c r="Y4073">
        <f>IF(Append1[[#This Row],[churn]]="yes", 1,0)</f>
        <v>0</v>
      </c>
      <c r="Z4073" t="str">
        <f>IF(Append1[[#This Row],[total_eve_charge]]&lt;=15,"Low",
IF(Append1[[#This Row],[total_eve_charge]]&lt;=19,"Medium","High"))</f>
        <v>High</v>
      </c>
      <c r="AA4073" s="1" t="str">
        <f>IF(Append1[[#This Row],[total_day_charge]]&gt;30,"Heavy User",
IF(Append1[[#This Row],[total_eve_charge]]&gt;20,"Evening User",
IF(Append1[[#This Row],[total_night_charge]]&gt;10,"Night User","Low User")))</f>
        <v>Evening User</v>
      </c>
    </row>
    <row r="4074" spans="1:27" hidden="1" x14ac:dyDescent="0.3">
      <c r="A4074">
        <v>3323</v>
      </c>
      <c r="B4074" s="1" t="s">
        <v>72</v>
      </c>
      <c r="C4074">
        <v>111</v>
      </c>
      <c r="D4074" s="1" t="s">
        <v>22</v>
      </c>
      <c r="E4074" s="1">
        <v>0</v>
      </c>
      <c r="F4074" s="1" t="s">
        <v>23</v>
      </c>
      <c r="G4074">
        <v>0</v>
      </c>
      <c r="H4074" t="str">
        <f>IF(Append1[[#This Row],[number_vmail_messages]]&lt;=10, "Low",
IF(Append1[[#This Row],[number_vmail_messages]]&lt;=25, "Medium", "High"))</f>
        <v>Low</v>
      </c>
      <c r="I4074">
        <v>162.1</v>
      </c>
      <c r="J4074">
        <v>98</v>
      </c>
      <c r="K4074">
        <v>27.56</v>
      </c>
      <c r="L4074">
        <v>217.6</v>
      </c>
      <c r="M4074">
        <v>87</v>
      </c>
      <c r="N4074">
        <v>18.5</v>
      </c>
      <c r="O4074">
        <v>264.10000000000002</v>
      </c>
      <c r="P4074">
        <v>107</v>
      </c>
      <c r="Q4074">
        <v>11.88</v>
      </c>
      <c r="R4074">
        <v>7.7</v>
      </c>
      <c r="S4074">
        <v>1</v>
      </c>
      <c r="T4074">
        <v>2.08</v>
      </c>
      <c r="U4074" t="str">
        <f>IF(Append1[[#This Row],[total_intl_charge]] &lt;= MEDIAN(Append1[total_intl_charge]), "Low", "High")</f>
        <v>Low</v>
      </c>
      <c r="V4074">
        <v>0</v>
      </c>
      <c r="W4074" t="s">
        <v>23</v>
      </c>
      <c r="X4074" s="1" t="s">
        <v>23</v>
      </c>
      <c r="Y4074">
        <f>IF(Append1[[#This Row],[churn]]="yes", 1,0)</f>
        <v>0</v>
      </c>
      <c r="Z4074" t="str">
        <f>IF(Append1[[#This Row],[total_eve_charge]]&lt;=15,"Low",
IF(Append1[[#This Row],[total_eve_charge]]&lt;=19,"Medium","High"))</f>
        <v>Medium</v>
      </c>
      <c r="AA4074" s="1" t="str">
        <f>IF(Append1[[#This Row],[total_day_charge]]&gt;30,"Heavy User",
IF(Append1[[#This Row],[total_eve_charge]]&gt;20,"Evening User",
IF(Append1[[#This Row],[total_night_charge]]&gt;10,"Night User","Low User")))</f>
        <v>Night User</v>
      </c>
    </row>
    <row r="4075" spans="1:27" hidden="1" x14ac:dyDescent="0.3">
      <c r="A4075">
        <v>3324</v>
      </c>
      <c r="B4075" s="1" t="s">
        <v>55</v>
      </c>
      <c r="C4075">
        <v>96</v>
      </c>
      <c r="D4075" s="1" t="s">
        <v>22</v>
      </c>
      <c r="E4075" s="1">
        <v>0</v>
      </c>
      <c r="F4075" s="1" t="s">
        <v>23</v>
      </c>
      <c r="G4075">
        <v>0</v>
      </c>
      <c r="H4075" t="str">
        <f>IF(Append1[[#This Row],[number_vmail_messages]]&lt;=10, "Low",
IF(Append1[[#This Row],[number_vmail_messages]]&lt;=25, "Medium", "High"))</f>
        <v>Low</v>
      </c>
      <c r="I4075">
        <v>149.19999999999999</v>
      </c>
      <c r="J4075">
        <v>125</v>
      </c>
      <c r="K4075">
        <v>25.36</v>
      </c>
      <c r="L4075">
        <v>210.6</v>
      </c>
      <c r="M4075">
        <v>119</v>
      </c>
      <c r="N4075">
        <v>17.899999999999999</v>
      </c>
      <c r="O4075">
        <v>290.5</v>
      </c>
      <c r="P4075">
        <v>102</v>
      </c>
      <c r="Q4075">
        <v>13.07</v>
      </c>
      <c r="R4075">
        <v>9.4</v>
      </c>
      <c r="S4075">
        <v>3</v>
      </c>
      <c r="T4075">
        <v>2.54</v>
      </c>
      <c r="U4075" t="str">
        <f>IF(Append1[[#This Row],[total_intl_charge]] &lt;= MEDIAN(Append1[total_intl_charge]), "Low", "High")</f>
        <v>Low</v>
      </c>
      <c r="V4075">
        <v>4</v>
      </c>
      <c r="W4075" t="s">
        <v>23</v>
      </c>
      <c r="X4075" s="1" t="s">
        <v>23</v>
      </c>
      <c r="Y4075">
        <f>IF(Append1[[#This Row],[churn]]="yes", 1,0)</f>
        <v>0</v>
      </c>
      <c r="Z4075" t="str">
        <f>IF(Append1[[#This Row],[total_eve_charge]]&lt;=15,"Low",
IF(Append1[[#This Row],[total_eve_charge]]&lt;=19,"Medium","High"))</f>
        <v>Medium</v>
      </c>
      <c r="AA4075" s="1" t="str">
        <f>IF(Append1[[#This Row],[total_day_charge]]&gt;30,"Heavy User",
IF(Append1[[#This Row],[total_eve_charge]]&gt;20,"Evening User",
IF(Append1[[#This Row],[total_night_charge]]&gt;10,"Night User","Low User")))</f>
        <v>Night User</v>
      </c>
    </row>
    <row r="4076" spans="1:27" hidden="1" x14ac:dyDescent="0.3">
      <c r="A4076">
        <v>3325</v>
      </c>
      <c r="B4076" s="1" t="s">
        <v>58</v>
      </c>
      <c r="C4076">
        <v>79</v>
      </c>
      <c r="D4076" s="1" t="s">
        <v>22</v>
      </c>
      <c r="E4076" s="1">
        <v>0</v>
      </c>
      <c r="F4076" s="1" t="s">
        <v>23</v>
      </c>
      <c r="G4076">
        <v>0</v>
      </c>
      <c r="H4076" t="str">
        <f>IF(Append1[[#This Row],[number_vmail_messages]]&lt;=10, "Low",
IF(Append1[[#This Row],[number_vmail_messages]]&lt;=25, "Medium", "High"))</f>
        <v>Low</v>
      </c>
      <c r="I4076">
        <v>187.3</v>
      </c>
      <c r="J4076">
        <v>108</v>
      </c>
      <c r="K4076">
        <v>31.84</v>
      </c>
      <c r="L4076">
        <v>177.1</v>
      </c>
      <c r="M4076">
        <v>72</v>
      </c>
      <c r="N4076">
        <v>15.05</v>
      </c>
      <c r="O4076">
        <v>269.2</v>
      </c>
      <c r="P4076">
        <v>135</v>
      </c>
      <c r="Q4076">
        <v>12.11</v>
      </c>
      <c r="R4076">
        <v>9.5</v>
      </c>
      <c r="S4076">
        <v>3</v>
      </c>
      <c r="T4076">
        <v>2.57</v>
      </c>
      <c r="U4076" t="str">
        <f>IF(Append1[[#This Row],[total_intl_charge]] &lt;= MEDIAN(Append1[total_intl_charge]), "Low", "High")</f>
        <v>Low</v>
      </c>
      <c r="V4076">
        <v>3</v>
      </c>
      <c r="W4076" t="s">
        <v>23</v>
      </c>
      <c r="X4076" s="1" t="s">
        <v>23</v>
      </c>
      <c r="Y4076">
        <f>IF(Append1[[#This Row],[churn]]="yes", 1,0)</f>
        <v>0</v>
      </c>
      <c r="Z4076" t="str">
        <f>IF(Append1[[#This Row],[total_eve_charge]]&lt;=15,"Low",
IF(Append1[[#This Row],[total_eve_charge]]&lt;=19,"Medium","High"))</f>
        <v>Medium</v>
      </c>
      <c r="AA4076" s="1" t="str">
        <f>IF(Append1[[#This Row],[total_day_charge]]&gt;30,"Heavy User",
IF(Append1[[#This Row],[total_eve_charge]]&gt;20,"Evening User",
IF(Append1[[#This Row],[total_night_charge]]&gt;10,"Night User","Low User")))</f>
        <v>Heavy User</v>
      </c>
    </row>
    <row r="4077" spans="1:27" hidden="1" x14ac:dyDescent="0.3">
      <c r="A4077">
        <v>3326</v>
      </c>
      <c r="B4077" s="1" t="s">
        <v>67</v>
      </c>
      <c r="C4077">
        <v>123</v>
      </c>
      <c r="D4077" s="1" t="s">
        <v>26</v>
      </c>
      <c r="E4077" s="1">
        <v>0</v>
      </c>
      <c r="F4077" s="1" t="s">
        <v>23</v>
      </c>
      <c r="G4077">
        <v>0</v>
      </c>
      <c r="H4077" t="str">
        <f>IF(Append1[[#This Row],[number_vmail_messages]]&lt;=10, "Low",
IF(Append1[[#This Row],[number_vmail_messages]]&lt;=25, "Medium", "High"))</f>
        <v>Low</v>
      </c>
      <c r="I4077">
        <v>222.4</v>
      </c>
      <c r="J4077">
        <v>90</v>
      </c>
      <c r="K4077">
        <v>37.81</v>
      </c>
      <c r="L4077">
        <v>286.3</v>
      </c>
      <c r="M4077">
        <v>104</v>
      </c>
      <c r="N4077">
        <v>24.34</v>
      </c>
      <c r="O4077">
        <v>300.8</v>
      </c>
      <c r="P4077">
        <v>95</v>
      </c>
      <c r="Q4077">
        <v>13.54</v>
      </c>
      <c r="R4077">
        <v>9.9</v>
      </c>
      <c r="S4077">
        <v>3</v>
      </c>
      <c r="T4077">
        <v>2.67</v>
      </c>
      <c r="U4077" t="str">
        <f>IF(Append1[[#This Row],[total_intl_charge]] &lt;= MEDIAN(Append1[total_intl_charge]), "Low", "High")</f>
        <v>Low</v>
      </c>
      <c r="V4077">
        <v>2</v>
      </c>
      <c r="W4077" t="s">
        <v>24</v>
      </c>
      <c r="X4077" s="1" t="s">
        <v>23</v>
      </c>
      <c r="Y4077">
        <f>IF(Append1[[#This Row],[churn]]="yes", 1,0)</f>
        <v>1</v>
      </c>
      <c r="Z4077" t="str">
        <f>IF(Append1[[#This Row],[total_eve_charge]]&lt;=15,"Low",
IF(Append1[[#This Row],[total_eve_charge]]&lt;=19,"Medium","High"))</f>
        <v>High</v>
      </c>
      <c r="AA4077" s="1" t="str">
        <f>IF(Append1[[#This Row],[total_day_charge]]&gt;30,"Heavy User",
IF(Append1[[#This Row],[total_eve_charge]]&gt;20,"Evening User",
IF(Append1[[#This Row],[total_night_charge]]&gt;10,"Night User","Low User")))</f>
        <v>Heavy User</v>
      </c>
    </row>
    <row r="4078" spans="1:27" hidden="1" x14ac:dyDescent="0.3">
      <c r="A4078">
        <v>3327</v>
      </c>
      <c r="B4078" s="1" t="s">
        <v>57</v>
      </c>
      <c r="C4078">
        <v>88</v>
      </c>
      <c r="D4078" s="1" t="s">
        <v>22</v>
      </c>
      <c r="E4078" s="1">
        <v>0</v>
      </c>
      <c r="F4078" s="1" t="s">
        <v>23</v>
      </c>
      <c r="G4078">
        <v>0</v>
      </c>
      <c r="H4078" t="str">
        <f>IF(Append1[[#This Row],[number_vmail_messages]]&lt;=10, "Low",
IF(Append1[[#This Row],[number_vmail_messages]]&lt;=25, "Medium", "High"))</f>
        <v>Low</v>
      </c>
      <c r="I4078">
        <v>82.7</v>
      </c>
      <c r="J4078">
        <v>94</v>
      </c>
      <c r="K4078">
        <v>14.06</v>
      </c>
      <c r="L4078">
        <v>157.5</v>
      </c>
      <c r="M4078">
        <v>130</v>
      </c>
      <c r="N4078">
        <v>13.39</v>
      </c>
      <c r="O4078">
        <v>205.9</v>
      </c>
      <c r="P4078">
        <v>81</v>
      </c>
      <c r="Q4078">
        <v>9.27</v>
      </c>
      <c r="R4078">
        <v>10.6</v>
      </c>
      <c r="S4078">
        <v>4</v>
      </c>
      <c r="T4078">
        <v>2.86</v>
      </c>
      <c r="U4078" t="str">
        <f>IF(Append1[[#This Row],[total_intl_charge]] &lt;= MEDIAN(Append1[total_intl_charge]), "Low", "High")</f>
        <v>High</v>
      </c>
      <c r="V4078">
        <v>0</v>
      </c>
      <c r="W4078" t="s">
        <v>24</v>
      </c>
      <c r="X4078" s="1" t="s">
        <v>23</v>
      </c>
      <c r="Y4078">
        <f>IF(Append1[[#This Row],[churn]]="yes", 1,0)</f>
        <v>1</v>
      </c>
      <c r="Z4078" t="str">
        <f>IF(Append1[[#This Row],[total_eve_charge]]&lt;=15,"Low",
IF(Append1[[#This Row],[total_eve_charge]]&lt;=19,"Medium","High"))</f>
        <v>Low</v>
      </c>
      <c r="AA4078" s="1" t="str">
        <f>IF(Append1[[#This Row],[total_day_charge]]&gt;30,"Heavy User",
IF(Append1[[#This Row],[total_eve_charge]]&gt;20,"Evening User",
IF(Append1[[#This Row],[total_night_charge]]&gt;10,"Night User","Low User")))</f>
        <v>Low User</v>
      </c>
    </row>
    <row r="4079" spans="1:27" x14ac:dyDescent="0.3">
      <c r="A4079">
        <v>3328</v>
      </c>
      <c r="B4079" s="1" t="s">
        <v>56</v>
      </c>
      <c r="C4079">
        <v>182</v>
      </c>
      <c r="D4079" s="1" t="s">
        <v>32</v>
      </c>
      <c r="E4079" s="1">
        <v>0</v>
      </c>
      <c r="F4079" s="1" t="s">
        <v>24</v>
      </c>
      <c r="G4079">
        <v>24</v>
      </c>
      <c r="H4079" t="str">
        <f>IF(Append1[[#This Row],[number_vmail_messages]]&lt;=10, "Low",
IF(Append1[[#This Row],[number_vmail_messages]]&lt;=25, "Medium", "High"))</f>
        <v>Medium</v>
      </c>
      <c r="I4079">
        <v>215.2</v>
      </c>
      <c r="J4079">
        <v>73</v>
      </c>
      <c r="K4079">
        <v>36.58</v>
      </c>
      <c r="L4079">
        <v>133.1</v>
      </c>
      <c r="M4079">
        <v>85</v>
      </c>
      <c r="N4079">
        <v>11.31</v>
      </c>
      <c r="O4079">
        <v>205.1</v>
      </c>
      <c r="P4079">
        <v>79</v>
      </c>
      <c r="Q4079">
        <v>9.23</v>
      </c>
      <c r="R4079">
        <v>10.9</v>
      </c>
      <c r="S4079">
        <v>7</v>
      </c>
      <c r="T4079">
        <v>2.94</v>
      </c>
      <c r="U4079" t="str">
        <f>IF(Append1[[#This Row],[total_intl_charge]] &lt;= MEDIAN(Append1[total_intl_charge]), "Low", "High")</f>
        <v>High</v>
      </c>
      <c r="V4079">
        <v>0</v>
      </c>
      <c r="W4079" t="s">
        <v>23</v>
      </c>
      <c r="X4079" s="1" t="s">
        <v>23</v>
      </c>
      <c r="Y4079">
        <f>IF(Append1[[#This Row],[churn]]="yes", 1,0)</f>
        <v>0</v>
      </c>
      <c r="Z4079" t="str">
        <f>IF(Append1[[#This Row],[total_eve_charge]]&lt;=15,"Low",
IF(Append1[[#This Row],[total_eve_charge]]&lt;=19,"Medium","High"))</f>
        <v>Low</v>
      </c>
      <c r="AA4079" s="1" t="str">
        <f>IF(Append1[[#This Row],[total_day_charge]]&gt;30,"Heavy User",
IF(Append1[[#This Row],[total_eve_charge]]&gt;20,"Evening User",
IF(Append1[[#This Row],[total_night_charge]]&gt;10,"Night User","Low User")))</f>
        <v>Heavy User</v>
      </c>
    </row>
    <row r="4080" spans="1:27" hidden="1" x14ac:dyDescent="0.3">
      <c r="A4080">
        <v>3329</v>
      </c>
      <c r="B4080" s="1" t="s">
        <v>25</v>
      </c>
      <c r="C4080">
        <v>109</v>
      </c>
      <c r="D4080" s="1" t="s">
        <v>22</v>
      </c>
      <c r="E4080" s="1">
        <v>0</v>
      </c>
      <c r="F4080" s="1" t="s">
        <v>23</v>
      </c>
      <c r="G4080">
        <v>0</v>
      </c>
      <c r="H4080" t="str">
        <f>IF(Append1[[#This Row],[number_vmail_messages]]&lt;=10, "Low",
IF(Append1[[#This Row],[number_vmail_messages]]&lt;=25, "Medium", "High"))</f>
        <v>Low</v>
      </c>
      <c r="I4080">
        <v>168</v>
      </c>
      <c r="J4080">
        <v>103</v>
      </c>
      <c r="K4080">
        <v>28.56</v>
      </c>
      <c r="L4080">
        <v>190.8</v>
      </c>
      <c r="M4080">
        <v>100</v>
      </c>
      <c r="N4080">
        <v>16.22</v>
      </c>
      <c r="O4080">
        <v>196.9</v>
      </c>
      <c r="P4080">
        <v>65</v>
      </c>
      <c r="Q4080">
        <v>8.86</v>
      </c>
      <c r="R4080">
        <v>7.1</v>
      </c>
      <c r="S4080">
        <v>4</v>
      </c>
      <c r="T4080">
        <v>1.92</v>
      </c>
      <c r="U4080" t="str">
        <f>IF(Append1[[#This Row],[total_intl_charge]] &lt;= MEDIAN(Append1[total_intl_charge]), "Low", "High")</f>
        <v>Low</v>
      </c>
      <c r="V4080">
        <v>0</v>
      </c>
      <c r="W4080" t="s">
        <v>23</v>
      </c>
      <c r="X4080" s="1" t="s">
        <v>23</v>
      </c>
      <c r="Y4080">
        <f>IF(Append1[[#This Row],[churn]]="yes", 1,0)</f>
        <v>0</v>
      </c>
      <c r="Z4080" t="str">
        <f>IF(Append1[[#This Row],[total_eve_charge]]&lt;=15,"Low",
IF(Append1[[#This Row],[total_eve_charge]]&lt;=19,"Medium","High"))</f>
        <v>Medium</v>
      </c>
      <c r="AA4080" s="1" t="str">
        <f>IF(Append1[[#This Row],[total_day_charge]]&gt;30,"Heavy User",
IF(Append1[[#This Row],[total_eve_charge]]&gt;20,"Evening User",
IF(Append1[[#This Row],[total_night_charge]]&gt;10,"Night User","Low User")))</f>
        <v>Low User</v>
      </c>
    </row>
    <row r="4081" spans="1:27" x14ac:dyDescent="0.3">
      <c r="A4081">
        <v>3330</v>
      </c>
      <c r="B4081" s="1" t="s">
        <v>27</v>
      </c>
      <c r="C4081">
        <v>79</v>
      </c>
      <c r="D4081" s="1" t="s">
        <v>22</v>
      </c>
      <c r="E4081" s="1">
        <v>0</v>
      </c>
      <c r="F4081" s="1" t="s">
        <v>24</v>
      </c>
      <c r="G4081">
        <v>12</v>
      </c>
      <c r="H4081" t="str">
        <f>IF(Append1[[#This Row],[number_vmail_messages]]&lt;=10, "Low",
IF(Append1[[#This Row],[number_vmail_messages]]&lt;=25, "Medium", "High"))</f>
        <v>Medium</v>
      </c>
      <c r="I4081">
        <v>62.4</v>
      </c>
      <c r="J4081">
        <v>119</v>
      </c>
      <c r="K4081">
        <v>10.61</v>
      </c>
      <c r="L4081">
        <v>237.6</v>
      </c>
      <c r="M4081">
        <v>96</v>
      </c>
      <c r="N4081">
        <v>20.2</v>
      </c>
      <c r="O4081">
        <v>193.4</v>
      </c>
      <c r="P4081">
        <v>116</v>
      </c>
      <c r="Q4081">
        <v>8.6999999999999993</v>
      </c>
      <c r="R4081">
        <v>7.8</v>
      </c>
      <c r="S4081">
        <v>2</v>
      </c>
      <c r="T4081">
        <v>2.11</v>
      </c>
      <c r="U4081" t="str">
        <f>IF(Append1[[#This Row],[total_intl_charge]] &lt;= MEDIAN(Append1[total_intl_charge]), "Low", "High")</f>
        <v>Low</v>
      </c>
      <c r="V4081">
        <v>0</v>
      </c>
      <c r="W4081" t="s">
        <v>23</v>
      </c>
      <c r="X4081" s="1" t="s">
        <v>23</v>
      </c>
      <c r="Y4081">
        <f>IF(Append1[[#This Row],[churn]]="yes", 1,0)</f>
        <v>0</v>
      </c>
      <c r="Z4081" t="str">
        <f>IF(Append1[[#This Row],[total_eve_charge]]&lt;=15,"Low",
IF(Append1[[#This Row],[total_eve_charge]]&lt;=19,"Medium","High"))</f>
        <v>High</v>
      </c>
      <c r="AA4081" s="1" t="str">
        <f>IF(Append1[[#This Row],[total_day_charge]]&gt;30,"Heavy User",
IF(Append1[[#This Row],[total_eve_charge]]&gt;20,"Evening User",
IF(Append1[[#This Row],[total_night_charge]]&gt;10,"Night User","Low User")))</f>
        <v>Evening User</v>
      </c>
    </row>
    <row r="4082" spans="1:27" x14ac:dyDescent="0.3">
      <c r="A4082">
        <v>3331</v>
      </c>
      <c r="B4082" s="1" t="s">
        <v>56</v>
      </c>
      <c r="C4082">
        <v>68</v>
      </c>
      <c r="D4082" s="1" t="s">
        <v>22</v>
      </c>
      <c r="E4082" s="1">
        <v>0</v>
      </c>
      <c r="F4082" s="1" t="s">
        <v>24</v>
      </c>
      <c r="G4082">
        <v>41</v>
      </c>
      <c r="H4082" t="str">
        <f>IF(Append1[[#This Row],[number_vmail_messages]]&lt;=10, "Low",
IF(Append1[[#This Row],[number_vmail_messages]]&lt;=25, "Medium", "High"))</f>
        <v>High</v>
      </c>
      <c r="I4082">
        <v>226</v>
      </c>
      <c r="J4082">
        <v>113</v>
      </c>
      <c r="K4082">
        <v>38.42</v>
      </c>
      <c r="L4082">
        <v>149.80000000000001</v>
      </c>
      <c r="M4082">
        <v>115</v>
      </c>
      <c r="N4082">
        <v>12.73</v>
      </c>
      <c r="O4082">
        <v>184.9</v>
      </c>
      <c r="P4082">
        <v>88</v>
      </c>
      <c r="Q4082">
        <v>8.32</v>
      </c>
      <c r="R4082">
        <v>11.5</v>
      </c>
      <c r="S4082">
        <v>2</v>
      </c>
      <c r="T4082">
        <v>3.11</v>
      </c>
      <c r="U4082" t="str">
        <f>IF(Append1[[#This Row],[total_intl_charge]] &lt;= MEDIAN(Append1[total_intl_charge]), "Low", "High")</f>
        <v>High</v>
      </c>
      <c r="V4082">
        <v>2</v>
      </c>
      <c r="W4082" t="s">
        <v>23</v>
      </c>
      <c r="X4082" s="1" t="s">
        <v>23</v>
      </c>
      <c r="Y4082">
        <f>IF(Append1[[#This Row],[churn]]="yes", 1,0)</f>
        <v>0</v>
      </c>
      <c r="Z4082" t="str">
        <f>IF(Append1[[#This Row],[total_eve_charge]]&lt;=15,"Low",
IF(Append1[[#This Row],[total_eve_charge]]&lt;=19,"Medium","High"))</f>
        <v>Low</v>
      </c>
      <c r="AA4082" s="1" t="str">
        <f>IF(Append1[[#This Row],[total_day_charge]]&gt;30,"Heavy User",
IF(Append1[[#This Row],[total_eve_charge]]&gt;20,"Evening User",
IF(Append1[[#This Row],[total_night_charge]]&gt;10,"Night User","Low User")))</f>
        <v>Heavy User</v>
      </c>
    </row>
    <row r="4083" spans="1:27" hidden="1" x14ac:dyDescent="0.3">
      <c r="A4083">
        <v>3332</v>
      </c>
      <c r="B4083" s="1" t="s">
        <v>74</v>
      </c>
      <c r="C4083">
        <v>70</v>
      </c>
      <c r="D4083" s="1" t="s">
        <v>22</v>
      </c>
      <c r="E4083" s="1">
        <v>0</v>
      </c>
      <c r="F4083" s="1" t="s">
        <v>23</v>
      </c>
      <c r="G4083">
        <v>0</v>
      </c>
      <c r="H4083" t="str">
        <f>IF(Append1[[#This Row],[number_vmail_messages]]&lt;=10, "Low",
IF(Append1[[#This Row],[number_vmail_messages]]&lt;=25, "Medium", "High"))</f>
        <v>Low</v>
      </c>
      <c r="I4083">
        <v>205.7</v>
      </c>
      <c r="J4083">
        <v>80</v>
      </c>
      <c r="K4083">
        <v>34.97</v>
      </c>
      <c r="L4083">
        <v>221.4</v>
      </c>
      <c r="M4083">
        <v>103</v>
      </c>
      <c r="N4083">
        <v>18.82</v>
      </c>
      <c r="O4083">
        <v>206.2</v>
      </c>
      <c r="P4083">
        <v>117</v>
      </c>
      <c r="Q4083">
        <v>9.2799999999999994</v>
      </c>
      <c r="R4083">
        <v>14.2</v>
      </c>
      <c r="S4083">
        <v>5</v>
      </c>
      <c r="T4083">
        <v>3.83</v>
      </c>
      <c r="U4083" t="str">
        <f>IF(Append1[[#This Row],[total_intl_charge]] &lt;= MEDIAN(Append1[total_intl_charge]), "Low", "High")</f>
        <v>High</v>
      </c>
      <c r="V4083">
        <v>2</v>
      </c>
      <c r="W4083" t="s">
        <v>23</v>
      </c>
      <c r="X4083" s="1" t="s">
        <v>23</v>
      </c>
      <c r="Y4083">
        <f>IF(Append1[[#This Row],[churn]]="yes", 1,0)</f>
        <v>0</v>
      </c>
      <c r="Z4083" t="str">
        <f>IF(Append1[[#This Row],[total_eve_charge]]&lt;=15,"Low",
IF(Append1[[#This Row],[total_eve_charge]]&lt;=19,"Medium","High"))</f>
        <v>Medium</v>
      </c>
      <c r="AA4083" s="1" t="str">
        <f>IF(Append1[[#This Row],[total_day_charge]]&gt;30,"Heavy User",
IF(Append1[[#This Row],[total_eve_charge]]&gt;20,"Evening User",
IF(Append1[[#This Row],[total_night_charge]]&gt;10,"Night User","Low User")))</f>
        <v>Heavy User</v>
      </c>
    </row>
    <row r="4084" spans="1:27" x14ac:dyDescent="0.3">
      <c r="A4084">
        <v>3333</v>
      </c>
      <c r="B4084" s="1" t="s">
        <v>36</v>
      </c>
      <c r="C4084">
        <v>44</v>
      </c>
      <c r="D4084" s="1" t="s">
        <v>22</v>
      </c>
      <c r="E4084" s="1">
        <v>0</v>
      </c>
      <c r="F4084" s="1" t="s">
        <v>24</v>
      </c>
      <c r="G4084">
        <v>20</v>
      </c>
      <c r="H4084" t="str">
        <f>IF(Append1[[#This Row],[number_vmail_messages]]&lt;=10, "Low",
IF(Append1[[#This Row],[number_vmail_messages]]&lt;=25, "Medium", "High"))</f>
        <v>Medium</v>
      </c>
      <c r="I4084">
        <v>184.8</v>
      </c>
      <c r="J4084">
        <v>105</v>
      </c>
      <c r="K4084">
        <v>31.42</v>
      </c>
      <c r="L4084">
        <v>195</v>
      </c>
      <c r="M4084">
        <v>169</v>
      </c>
      <c r="N4084">
        <v>16.579999999999998</v>
      </c>
      <c r="O4084">
        <v>130.1</v>
      </c>
      <c r="P4084">
        <v>121</v>
      </c>
      <c r="Q4084">
        <v>5.85</v>
      </c>
      <c r="R4084">
        <v>11.6</v>
      </c>
      <c r="S4084">
        <v>3</v>
      </c>
      <c r="T4084">
        <v>3.13</v>
      </c>
      <c r="U4084" t="str">
        <f>IF(Append1[[#This Row],[total_intl_charge]] &lt;= MEDIAN(Append1[total_intl_charge]), "Low", "High")</f>
        <v>High</v>
      </c>
      <c r="V4084">
        <v>1</v>
      </c>
      <c r="W4084" t="s">
        <v>23</v>
      </c>
      <c r="X4084" s="1" t="s">
        <v>23</v>
      </c>
      <c r="Y4084">
        <f>IF(Append1[[#This Row],[churn]]="yes", 1,0)</f>
        <v>0</v>
      </c>
      <c r="Z4084" t="str">
        <f>IF(Append1[[#This Row],[total_eve_charge]]&lt;=15,"Low",
IF(Append1[[#This Row],[total_eve_charge]]&lt;=19,"Medium","High"))</f>
        <v>Medium</v>
      </c>
      <c r="AA4084" s="1" t="str">
        <f>IF(Append1[[#This Row],[total_day_charge]]&gt;30,"Heavy User",
IF(Append1[[#This Row],[total_eve_charge]]&gt;20,"Evening User",
IF(Append1[[#This Row],[total_night_charge]]&gt;10,"Night User","Low User")))</f>
        <v>Heavy User</v>
      </c>
    </row>
    <row r="4085" spans="1:27" hidden="1" x14ac:dyDescent="0.3">
      <c r="A4085">
        <v>3334</v>
      </c>
      <c r="B4085" s="1" t="s">
        <v>42</v>
      </c>
      <c r="C4085">
        <v>113</v>
      </c>
      <c r="D4085" s="1" t="s">
        <v>26</v>
      </c>
      <c r="E4085" s="1">
        <v>0</v>
      </c>
      <c r="F4085" s="1" t="s">
        <v>23</v>
      </c>
      <c r="G4085">
        <v>0</v>
      </c>
      <c r="H4085" t="str">
        <f>IF(Append1[[#This Row],[number_vmail_messages]]&lt;=10, "Low",
IF(Append1[[#This Row],[number_vmail_messages]]&lt;=25, "Medium", "High"))</f>
        <v>Low</v>
      </c>
      <c r="I4085">
        <v>193.1</v>
      </c>
      <c r="J4085">
        <v>93</v>
      </c>
      <c r="K4085">
        <v>32.83</v>
      </c>
      <c r="L4085">
        <v>206.4</v>
      </c>
      <c r="M4085">
        <v>85</v>
      </c>
      <c r="N4085">
        <v>17.54</v>
      </c>
      <c r="O4085">
        <v>215.9</v>
      </c>
      <c r="P4085">
        <v>102</v>
      </c>
      <c r="Q4085">
        <v>9.7200000000000006</v>
      </c>
      <c r="R4085">
        <v>11.1</v>
      </c>
      <c r="S4085">
        <v>2</v>
      </c>
      <c r="T4085">
        <v>3</v>
      </c>
      <c r="U4085" t="str">
        <f>IF(Append1[[#This Row],[total_intl_charge]] &lt;= MEDIAN(Append1[total_intl_charge]), "Low", "High")</f>
        <v>High</v>
      </c>
      <c r="V4085">
        <v>1</v>
      </c>
      <c r="W4085" t="s">
        <v>23</v>
      </c>
      <c r="X4085" s="1" t="s">
        <v>23</v>
      </c>
      <c r="Y4085">
        <f>IF(Append1[[#This Row],[churn]]="yes", 1,0)</f>
        <v>0</v>
      </c>
      <c r="Z4085" t="str">
        <f>IF(Append1[[#This Row],[total_eve_charge]]&lt;=15,"Low",
IF(Append1[[#This Row],[total_eve_charge]]&lt;=19,"Medium","High"))</f>
        <v>Medium</v>
      </c>
      <c r="AA4085" s="1" t="str">
        <f>IF(Append1[[#This Row],[total_day_charge]]&gt;30,"Heavy User",
IF(Append1[[#This Row],[total_eve_charge]]&gt;20,"Evening User",
IF(Append1[[#This Row],[total_night_charge]]&gt;10,"Night User","Low User")))</f>
        <v>Heavy User</v>
      </c>
    </row>
    <row r="4086" spans="1:27" x14ac:dyDescent="0.3">
      <c r="A4086">
        <v>3335</v>
      </c>
      <c r="B4086" s="1" t="s">
        <v>48</v>
      </c>
      <c r="C4086">
        <v>86</v>
      </c>
      <c r="D4086" s="1" t="s">
        <v>26</v>
      </c>
      <c r="E4086" s="1">
        <v>1</v>
      </c>
      <c r="F4086" s="1" t="s">
        <v>24</v>
      </c>
      <c r="G4086">
        <v>41</v>
      </c>
      <c r="H4086" t="str">
        <f>IF(Append1[[#This Row],[number_vmail_messages]]&lt;=10, "Low",
IF(Append1[[#This Row],[number_vmail_messages]]&lt;=25, "Medium", "High"))</f>
        <v>High</v>
      </c>
      <c r="I4086">
        <v>225.5</v>
      </c>
      <c r="J4086">
        <v>95</v>
      </c>
      <c r="K4086">
        <v>38.340000000000003</v>
      </c>
      <c r="L4086">
        <v>229.3</v>
      </c>
      <c r="M4086">
        <v>101</v>
      </c>
      <c r="N4086">
        <v>19.489999999999998</v>
      </c>
      <c r="O4086">
        <v>134</v>
      </c>
      <c r="P4086">
        <v>82</v>
      </c>
      <c r="Q4086">
        <v>6.03</v>
      </c>
      <c r="R4086">
        <v>11.6</v>
      </c>
      <c r="S4086">
        <v>10</v>
      </c>
      <c r="T4086">
        <v>3.13</v>
      </c>
      <c r="U4086" t="str">
        <f>IF(Append1[[#This Row],[total_intl_charge]] &lt;= MEDIAN(Append1[total_intl_charge]), "Low", "High")</f>
        <v>High</v>
      </c>
      <c r="V4086">
        <v>2</v>
      </c>
      <c r="W4086" t="s">
        <v>23</v>
      </c>
      <c r="X4086" s="1" t="s">
        <v>24</v>
      </c>
      <c r="Y4086">
        <f>IF(Append1[[#This Row],[churn]]="yes", 1,0)</f>
        <v>0</v>
      </c>
      <c r="Z4086" t="str">
        <f>IF(Append1[[#This Row],[total_eve_charge]]&lt;=15,"Low",
IF(Append1[[#This Row],[total_eve_charge]]&lt;=19,"Medium","High"))</f>
        <v>High</v>
      </c>
      <c r="AA4086" s="1" t="str">
        <f>IF(Append1[[#This Row],[total_day_charge]]&gt;30,"Heavy User",
IF(Append1[[#This Row],[total_eve_charge]]&gt;20,"Evening User",
IF(Append1[[#This Row],[total_night_charge]]&gt;10,"Night User","Low User")))</f>
        <v>Heavy User</v>
      </c>
    </row>
    <row r="4087" spans="1:27" hidden="1" x14ac:dyDescent="0.3">
      <c r="A4087">
        <v>3336</v>
      </c>
      <c r="B4087" s="1" t="s">
        <v>52</v>
      </c>
      <c r="C4087">
        <v>59</v>
      </c>
      <c r="D4087" s="1" t="s">
        <v>22</v>
      </c>
      <c r="E4087" s="1">
        <v>0</v>
      </c>
      <c r="F4087" s="1" t="s">
        <v>23</v>
      </c>
      <c r="G4087">
        <v>0</v>
      </c>
      <c r="H4087" t="str">
        <f>IF(Append1[[#This Row],[number_vmail_messages]]&lt;=10, "Low",
IF(Append1[[#This Row],[number_vmail_messages]]&lt;=25, "Medium", "High"))</f>
        <v>Low</v>
      </c>
      <c r="I4087">
        <v>163.5</v>
      </c>
      <c r="J4087">
        <v>107</v>
      </c>
      <c r="K4087">
        <v>27.8</v>
      </c>
      <c r="L4087">
        <v>187.1</v>
      </c>
      <c r="M4087">
        <v>91</v>
      </c>
      <c r="N4087">
        <v>15.9</v>
      </c>
      <c r="O4087">
        <v>179.1</v>
      </c>
      <c r="P4087">
        <v>100</v>
      </c>
      <c r="Q4087">
        <v>8.06</v>
      </c>
      <c r="R4087">
        <v>10.3</v>
      </c>
      <c r="S4087">
        <v>1</v>
      </c>
      <c r="T4087">
        <v>2.78</v>
      </c>
      <c r="U4087" t="str">
        <f>IF(Append1[[#This Row],[total_intl_charge]] &lt;= MEDIAN(Append1[total_intl_charge]), "Low", "High")</f>
        <v>Low</v>
      </c>
      <c r="V4087">
        <v>2</v>
      </c>
      <c r="W4087" t="s">
        <v>23</v>
      </c>
      <c r="X4087" s="1" t="s">
        <v>23</v>
      </c>
      <c r="Y4087">
        <f>IF(Append1[[#This Row],[churn]]="yes", 1,0)</f>
        <v>0</v>
      </c>
      <c r="Z4087" t="str">
        <f>IF(Append1[[#This Row],[total_eve_charge]]&lt;=15,"Low",
IF(Append1[[#This Row],[total_eve_charge]]&lt;=19,"Medium","High"))</f>
        <v>Medium</v>
      </c>
      <c r="AA4087" s="1" t="str">
        <f>IF(Append1[[#This Row],[total_day_charge]]&gt;30,"Heavy User",
IF(Append1[[#This Row],[total_eve_charge]]&gt;20,"Evening User",
IF(Append1[[#This Row],[total_night_charge]]&gt;10,"Night User","Low User")))</f>
        <v>Low User</v>
      </c>
    </row>
    <row r="4088" spans="1:27" x14ac:dyDescent="0.3">
      <c r="A4088">
        <v>3337</v>
      </c>
      <c r="B4088" s="1" t="s">
        <v>34</v>
      </c>
      <c r="C4088">
        <v>112</v>
      </c>
      <c r="D4088" s="1" t="s">
        <v>26</v>
      </c>
      <c r="E4088" s="1">
        <v>0</v>
      </c>
      <c r="F4088" s="1" t="s">
        <v>24</v>
      </c>
      <c r="G4088">
        <v>22</v>
      </c>
      <c r="H4088" t="str">
        <f>IF(Append1[[#This Row],[number_vmail_messages]]&lt;=10, "Low",
IF(Append1[[#This Row],[number_vmail_messages]]&lt;=25, "Medium", "High"))</f>
        <v>Medium</v>
      </c>
      <c r="I4088">
        <v>244.7</v>
      </c>
      <c r="J4088">
        <v>104</v>
      </c>
      <c r="K4088">
        <v>41.6</v>
      </c>
      <c r="L4088">
        <v>203.1</v>
      </c>
      <c r="M4088">
        <v>88</v>
      </c>
      <c r="N4088">
        <v>17.260000000000002</v>
      </c>
      <c r="O4088">
        <v>222</v>
      </c>
      <c r="P4088">
        <v>84</v>
      </c>
      <c r="Q4088">
        <v>9.99</v>
      </c>
      <c r="R4088">
        <v>7.4</v>
      </c>
      <c r="S4088">
        <v>6</v>
      </c>
      <c r="T4088">
        <v>2</v>
      </c>
      <c r="U4088" t="str">
        <f>IF(Append1[[#This Row],[total_intl_charge]] &lt;= MEDIAN(Append1[total_intl_charge]), "Low", "High")</f>
        <v>Low</v>
      </c>
      <c r="V4088">
        <v>0</v>
      </c>
      <c r="W4088" t="s">
        <v>23</v>
      </c>
      <c r="X4088" s="1" t="s">
        <v>23</v>
      </c>
      <c r="Y4088">
        <f>IF(Append1[[#This Row],[churn]]="yes", 1,0)</f>
        <v>0</v>
      </c>
      <c r="Z4088" t="str">
        <f>IF(Append1[[#This Row],[total_eve_charge]]&lt;=15,"Low",
IF(Append1[[#This Row],[total_eve_charge]]&lt;=19,"Medium","High"))</f>
        <v>Medium</v>
      </c>
      <c r="AA4088" s="1" t="str">
        <f>IF(Append1[[#This Row],[total_day_charge]]&gt;30,"Heavy User",
IF(Append1[[#This Row],[total_eve_charge]]&gt;20,"Evening User",
IF(Append1[[#This Row],[total_night_charge]]&gt;10,"Night User","Low User")))</f>
        <v>Heavy User</v>
      </c>
    </row>
    <row r="4089" spans="1:27" hidden="1" x14ac:dyDescent="0.3">
      <c r="A4089">
        <v>3338</v>
      </c>
      <c r="B4089" s="1" t="s">
        <v>42</v>
      </c>
      <c r="C4089">
        <v>152</v>
      </c>
      <c r="D4089" s="1" t="s">
        <v>32</v>
      </c>
      <c r="E4089" s="1">
        <v>0</v>
      </c>
      <c r="F4089" s="1" t="s">
        <v>23</v>
      </c>
      <c r="G4089">
        <v>0</v>
      </c>
      <c r="H4089" t="str">
        <f>IF(Append1[[#This Row],[number_vmail_messages]]&lt;=10, "Low",
IF(Append1[[#This Row],[number_vmail_messages]]&lt;=25, "Medium", "High"))</f>
        <v>Low</v>
      </c>
      <c r="I4089">
        <v>216.7</v>
      </c>
      <c r="J4089">
        <v>70</v>
      </c>
      <c r="K4089">
        <v>36.840000000000003</v>
      </c>
      <c r="L4089">
        <v>152.69999999999999</v>
      </c>
      <c r="M4089">
        <v>102</v>
      </c>
      <c r="N4089">
        <v>12.98</v>
      </c>
      <c r="O4089">
        <v>181.2</v>
      </c>
      <c r="P4089">
        <v>99</v>
      </c>
      <c r="Q4089">
        <v>8.15</v>
      </c>
      <c r="R4089">
        <v>11.6</v>
      </c>
      <c r="S4089">
        <v>6</v>
      </c>
      <c r="T4089">
        <v>3.13</v>
      </c>
      <c r="U4089" t="str">
        <f>IF(Append1[[#This Row],[total_intl_charge]] &lt;= MEDIAN(Append1[total_intl_charge]), "Low", "High")</f>
        <v>High</v>
      </c>
      <c r="V4089">
        <v>1</v>
      </c>
      <c r="W4089" t="s">
        <v>23</v>
      </c>
      <c r="X4089" s="1" t="s">
        <v>23</v>
      </c>
      <c r="Y4089">
        <f>IF(Append1[[#This Row],[churn]]="yes", 1,0)</f>
        <v>0</v>
      </c>
      <c r="Z4089" t="str">
        <f>IF(Append1[[#This Row],[total_eve_charge]]&lt;=15,"Low",
IF(Append1[[#This Row],[total_eve_charge]]&lt;=19,"Medium","High"))</f>
        <v>Low</v>
      </c>
      <c r="AA4089" s="1" t="str">
        <f>IF(Append1[[#This Row],[total_day_charge]]&gt;30,"Heavy User",
IF(Append1[[#This Row],[total_eve_charge]]&gt;20,"Evening User",
IF(Append1[[#This Row],[total_night_charge]]&gt;10,"Night User","Low User")))</f>
        <v>Heavy User</v>
      </c>
    </row>
    <row r="4090" spans="1:27" x14ac:dyDescent="0.3">
      <c r="A4090">
        <v>3339</v>
      </c>
      <c r="B4090" s="1" t="s">
        <v>33</v>
      </c>
      <c r="C4090">
        <v>108</v>
      </c>
      <c r="D4090" s="1" t="s">
        <v>22</v>
      </c>
      <c r="E4090" s="1">
        <v>0</v>
      </c>
      <c r="F4090" s="1" t="s">
        <v>24</v>
      </c>
      <c r="G4090">
        <v>15</v>
      </c>
      <c r="H4090" t="str">
        <f>IF(Append1[[#This Row],[number_vmail_messages]]&lt;=10, "Low",
IF(Append1[[#This Row],[number_vmail_messages]]&lt;=25, "Medium", "High"))</f>
        <v>Medium</v>
      </c>
      <c r="I4090">
        <v>196.8</v>
      </c>
      <c r="J4090">
        <v>79</v>
      </c>
      <c r="K4090">
        <v>33.46</v>
      </c>
      <c r="L4090">
        <v>173.5</v>
      </c>
      <c r="M4090">
        <v>99</v>
      </c>
      <c r="N4090">
        <v>14.75</v>
      </c>
      <c r="O4090">
        <v>274.7</v>
      </c>
      <c r="P4090">
        <v>108</v>
      </c>
      <c r="Q4090">
        <v>12.36</v>
      </c>
      <c r="R4090">
        <v>14.6</v>
      </c>
      <c r="S4090">
        <v>5</v>
      </c>
      <c r="T4090">
        <v>3.94</v>
      </c>
      <c r="U4090" t="str">
        <f>IF(Append1[[#This Row],[total_intl_charge]] &lt;= MEDIAN(Append1[total_intl_charge]), "Low", "High")</f>
        <v>High</v>
      </c>
      <c r="V4090">
        <v>1</v>
      </c>
      <c r="W4090" t="s">
        <v>23</v>
      </c>
      <c r="X4090" s="1" t="s">
        <v>23</v>
      </c>
      <c r="Y4090">
        <f>IF(Append1[[#This Row],[churn]]="yes", 1,0)</f>
        <v>0</v>
      </c>
      <c r="Z4090" t="str">
        <f>IF(Append1[[#This Row],[total_eve_charge]]&lt;=15,"Low",
IF(Append1[[#This Row],[total_eve_charge]]&lt;=19,"Medium","High"))</f>
        <v>Low</v>
      </c>
      <c r="AA4090" s="1" t="str">
        <f>IF(Append1[[#This Row],[total_day_charge]]&gt;30,"Heavy User",
IF(Append1[[#This Row],[total_eve_charge]]&gt;20,"Evening User",
IF(Append1[[#This Row],[total_night_charge]]&gt;10,"Night User","Low User")))</f>
        <v>Heavy User</v>
      </c>
    </row>
    <row r="4091" spans="1:27" hidden="1" x14ac:dyDescent="0.3">
      <c r="A4091">
        <v>3340</v>
      </c>
      <c r="B4091" s="1" t="s">
        <v>41</v>
      </c>
      <c r="C4091">
        <v>91</v>
      </c>
      <c r="D4091" s="1" t="s">
        <v>26</v>
      </c>
      <c r="E4091" s="1">
        <v>0</v>
      </c>
      <c r="F4091" s="1" t="s">
        <v>23</v>
      </c>
      <c r="G4091">
        <v>0</v>
      </c>
      <c r="H4091" t="str">
        <f>IF(Append1[[#This Row],[number_vmail_messages]]&lt;=10, "Low",
IF(Append1[[#This Row],[number_vmail_messages]]&lt;=25, "Medium", "High"))</f>
        <v>Low</v>
      </c>
      <c r="I4091">
        <v>197.3</v>
      </c>
      <c r="J4091">
        <v>120</v>
      </c>
      <c r="K4091">
        <v>33.54</v>
      </c>
      <c r="L4091">
        <v>202.4</v>
      </c>
      <c r="M4091">
        <v>89</v>
      </c>
      <c r="N4091">
        <v>17.2</v>
      </c>
      <c r="O4091">
        <v>290.5</v>
      </c>
      <c r="P4091">
        <v>128</v>
      </c>
      <c r="Q4091">
        <v>13.07</v>
      </c>
      <c r="R4091">
        <v>15.3</v>
      </c>
      <c r="S4091">
        <v>7</v>
      </c>
      <c r="T4091">
        <v>4.13</v>
      </c>
      <c r="U4091" t="str">
        <f>IF(Append1[[#This Row],[total_intl_charge]] &lt;= MEDIAN(Append1[total_intl_charge]), "Low", "High")</f>
        <v>High</v>
      </c>
      <c r="V4091">
        <v>1</v>
      </c>
      <c r="W4091" t="s">
        <v>23</v>
      </c>
      <c r="X4091" s="1" t="s">
        <v>23</v>
      </c>
      <c r="Y4091">
        <f>IF(Append1[[#This Row],[churn]]="yes", 1,0)</f>
        <v>0</v>
      </c>
      <c r="Z4091" t="str">
        <f>IF(Append1[[#This Row],[total_eve_charge]]&lt;=15,"Low",
IF(Append1[[#This Row],[total_eve_charge]]&lt;=19,"Medium","High"))</f>
        <v>Medium</v>
      </c>
      <c r="AA4091" s="1" t="str">
        <f>IF(Append1[[#This Row],[total_day_charge]]&gt;30,"Heavy User",
IF(Append1[[#This Row],[total_eve_charge]]&gt;20,"Evening User",
IF(Append1[[#This Row],[total_night_charge]]&gt;10,"Night User","Low User")))</f>
        <v>Heavy User</v>
      </c>
    </row>
    <row r="4092" spans="1:27" x14ac:dyDescent="0.3">
      <c r="A4092">
        <v>3341</v>
      </c>
      <c r="B4092" s="1" t="s">
        <v>68</v>
      </c>
      <c r="C4092">
        <v>57</v>
      </c>
      <c r="D4092" s="1" t="s">
        <v>22</v>
      </c>
      <c r="E4092" s="1">
        <v>0</v>
      </c>
      <c r="F4092" s="1" t="s">
        <v>24</v>
      </c>
      <c r="G4092">
        <v>23</v>
      </c>
      <c r="H4092" t="str">
        <f>IF(Append1[[#This Row],[number_vmail_messages]]&lt;=10, "Low",
IF(Append1[[#This Row],[number_vmail_messages]]&lt;=25, "Medium", "High"))</f>
        <v>Medium</v>
      </c>
      <c r="I4092">
        <v>208.7</v>
      </c>
      <c r="J4092">
        <v>57</v>
      </c>
      <c r="K4092">
        <v>35.479999999999997</v>
      </c>
      <c r="L4092">
        <v>233.4</v>
      </c>
      <c r="M4092">
        <v>132</v>
      </c>
      <c r="N4092">
        <v>19.84</v>
      </c>
      <c r="O4092">
        <v>108.8</v>
      </c>
      <c r="P4092">
        <v>117</v>
      </c>
      <c r="Q4092">
        <v>4.9000000000000004</v>
      </c>
      <c r="R4092">
        <v>9.1</v>
      </c>
      <c r="S4092">
        <v>5</v>
      </c>
      <c r="T4092">
        <v>2.46</v>
      </c>
      <c r="U4092" t="str">
        <f>IF(Append1[[#This Row],[total_intl_charge]] &lt;= MEDIAN(Append1[total_intl_charge]), "Low", "High")</f>
        <v>Low</v>
      </c>
      <c r="V4092">
        <v>1</v>
      </c>
      <c r="W4092" t="s">
        <v>23</v>
      </c>
      <c r="X4092" s="1" t="s">
        <v>23</v>
      </c>
      <c r="Y4092">
        <f>IF(Append1[[#This Row],[churn]]="yes", 1,0)</f>
        <v>0</v>
      </c>
      <c r="Z4092" t="str">
        <f>IF(Append1[[#This Row],[total_eve_charge]]&lt;=15,"Low",
IF(Append1[[#This Row],[total_eve_charge]]&lt;=19,"Medium","High"))</f>
        <v>High</v>
      </c>
      <c r="AA4092" s="1" t="str">
        <f>IF(Append1[[#This Row],[total_day_charge]]&gt;30,"Heavy User",
IF(Append1[[#This Row],[total_eve_charge]]&gt;20,"Evening User",
IF(Append1[[#This Row],[total_night_charge]]&gt;10,"Night User","Low User")))</f>
        <v>Heavy User</v>
      </c>
    </row>
    <row r="4093" spans="1:27" hidden="1" x14ac:dyDescent="0.3">
      <c r="A4093">
        <v>3342</v>
      </c>
      <c r="B4093" s="1" t="s">
        <v>71</v>
      </c>
      <c r="C4093">
        <v>112</v>
      </c>
      <c r="D4093" s="1" t="s">
        <v>32</v>
      </c>
      <c r="E4093" s="1">
        <v>0</v>
      </c>
      <c r="F4093" s="1" t="s">
        <v>23</v>
      </c>
      <c r="G4093">
        <v>0</v>
      </c>
      <c r="H4093" t="str">
        <f>IF(Append1[[#This Row],[number_vmail_messages]]&lt;=10, "Low",
IF(Append1[[#This Row],[number_vmail_messages]]&lt;=25, "Medium", "High"))</f>
        <v>Low</v>
      </c>
      <c r="I4093">
        <v>168.4</v>
      </c>
      <c r="J4093">
        <v>53</v>
      </c>
      <c r="K4093">
        <v>28.63</v>
      </c>
      <c r="L4093">
        <v>187.5</v>
      </c>
      <c r="M4093">
        <v>68</v>
      </c>
      <c r="N4093">
        <v>15.94</v>
      </c>
      <c r="O4093">
        <v>204.5</v>
      </c>
      <c r="P4093">
        <v>125</v>
      </c>
      <c r="Q4093">
        <v>9.1999999999999993</v>
      </c>
      <c r="R4093">
        <v>9.8000000000000007</v>
      </c>
      <c r="S4093">
        <v>3</v>
      </c>
      <c r="T4093">
        <v>2.65</v>
      </c>
      <c r="U4093" t="str">
        <f>IF(Append1[[#This Row],[total_intl_charge]] &lt;= MEDIAN(Append1[total_intl_charge]), "Low", "High")</f>
        <v>Low</v>
      </c>
      <c r="V4093">
        <v>1</v>
      </c>
      <c r="W4093" t="s">
        <v>23</v>
      </c>
      <c r="X4093" s="1" t="s">
        <v>23</v>
      </c>
      <c r="Y4093">
        <f>IF(Append1[[#This Row],[churn]]="yes", 1,0)</f>
        <v>0</v>
      </c>
      <c r="Z4093" t="str">
        <f>IF(Append1[[#This Row],[total_eve_charge]]&lt;=15,"Low",
IF(Append1[[#This Row],[total_eve_charge]]&lt;=19,"Medium","High"))</f>
        <v>Medium</v>
      </c>
      <c r="AA4093" s="1" t="str">
        <f>IF(Append1[[#This Row],[total_day_charge]]&gt;30,"Heavy User",
IF(Append1[[#This Row],[total_eve_charge]]&gt;20,"Evening User",
IF(Append1[[#This Row],[total_night_charge]]&gt;10,"Night User","Low User")))</f>
        <v>Low User</v>
      </c>
    </row>
    <row r="4094" spans="1:27" hidden="1" x14ac:dyDescent="0.3">
      <c r="A4094">
        <v>3343</v>
      </c>
      <c r="B4094" s="1" t="s">
        <v>64</v>
      </c>
      <c r="C4094">
        <v>100</v>
      </c>
      <c r="D4094" s="1" t="s">
        <v>22</v>
      </c>
      <c r="E4094" s="1">
        <v>0</v>
      </c>
      <c r="F4094" s="1" t="s">
        <v>23</v>
      </c>
      <c r="G4094">
        <v>0</v>
      </c>
      <c r="H4094" t="str">
        <f>IF(Append1[[#This Row],[number_vmail_messages]]&lt;=10, "Low",
IF(Append1[[#This Row],[number_vmail_messages]]&lt;=25, "Medium", "High"))</f>
        <v>Low</v>
      </c>
      <c r="I4094">
        <v>129.4</v>
      </c>
      <c r="J4094">
        <v>69</v>
      </c>
      <c r="K4094">
        <v>22</v>
      </c>
      <c r="L4094">
        <v>251.3</v>
      </c>
      <c r="M4094">
        <v>73</v>
      </c>
      <c r="N4094">
        <v>21.36</v>
      </c>
      <c r="O4094">
        <v>157.1</v>
      </c>
      <c r="P4094">
        <v>92</v>
      </c>
      <c r="Q4094">
        <v>7.07</v>
      </c>
      <c r="R4094">
        <v>10.4</v>
      </c>
      <c r="S4094">
        <v>3</v>
      </c>
      <c r="T4094">
        <v>2.81</v>
      </c>
      <c r="U4094" t="str">
        <f>IF(Append1[[#This Row],[total_intl_charge]] &lt;= MEDIAN(Append1[total_intl_charge]), "Low", "High")</f>
        <v>High</v>
      </c>
      <c r="V4094">
        <v>1</v>
      </c>
      <c r="W4094" t="s">
        <v>23</v>
      </c>
      <c r="X4094" s="1" t="s">
        <v>23</v>
      </c>
      <c r="Y4094">
        <f>IF(Append1[[#This Row],[churn]]="yes", 1,0)</f>
        <v>0</v>
      </c>
      <c r="Z4094" t="str">
        <f>IF(Append1[[#This Row],[total_eve_charge]]&lt;=15,"Low",
IF(Append1[[#This Row],[total_eve_charge]]&lt;=19,"Medium","High"))</f>
        <v>High</v>
      </c>
      <c r="AA4094" s="1" t="str">
        <f>IF(Append1[[#This Row],[total_day_charge]]&gt;30,"Heavy User",
IF(Append1[[#This Row],[total_eve_charge]]&gt;20,"Evening User",
IF(Append1[[#This Row],[total_night_charge]]&gt;10,"Night User","Low User")))</f>
        <v>Evening User</v>
      </c>
    </row>
    <row r="4095" spans="1:27" hidden="1" x14ac:dyDescent="0.3">
      <c r="A4095">
        <v>3344</v>
      </c>
      <c r="B4095" s="1" t="s">
        <v>35</v>
      </c>
      <c r="C4095">
        <v>42</v>
      </c>
      <c r="D4095" s="1" t="s">
        <v>26</v>
      </c>
      <c r="E4095" s="1">
        <v>1</v>
      </c>
      <c r="F4095" s="1" t="s">
        <v>23</v>
      </c>
      <c r="G4095">
        <v>0</v>
      </c>
      <c r="H4095" t="str">
        <f>IF(Append1[[#This Row],[number_vmail_messages]]&lt;=10, "Low",
IF(Append1[[#This Row],[number_vmail_messages]]&lt;=25, "Medium", "High"))</f>
        <v>Low</v>
      </c>
      <c r="I4095">
        <v>260.89999999999998</v>
      </c>
      <c r="J4095">
        <v>94</v>
      </c>
      <c r="K4095">
        <v>44.35</v>
      </c>
      <c r="L4095">
        <v>152.80000000000001</v>
      </c>
      <c r="M4095">
        <v>123</v>
      </c>
      <c r="N4095">
        <v>12.99</v>
      </c>
      <c r="O4095">
        <v>212.6</v>
      </c>
      <c r="P4095">
        <v>94</v>
      </c>
      <c r="Q4095">
        <v>9.57</v>
      </c>
      <c r="R4095">
        <v>11.1</v>
      </c>
      <c r="S4095">
        <v>4</v>
      </c>
      <c r="T4095">
        <v>3</v>
      </c>
      <c r="U4095" t="str">
        <f>IF(Append1[[#This Row],[total_intl_charge]] &lt;= MEDIAN(Append1[total_intl_charge]), "Low", "High")</f>
        <v>High</v>
      </c>
      <c r="V4095">
        <v>1</v>
      </c>
      <c r="W4095" t="s">
        <v>23</v>
      </c>
      <c r="X4095" s="1" t="s">
        <v>24</v>
      </c>
      <c r="Y4095">
        <f>IF(Append1[[#This Row],[churn]]="yes", 1,0)</f>
        <v>0</v>
      </c>
      <c r="Z4095" t="str">
        <f>IF(Append1[[#This Row],[total_eve_charge]]&lt;=15,"Low",
IF(Append1[[#This Row],[total_eve_charge]]&lt;=19,"Medium","High"))</f>
        <v>Low</v>
      </c>
      <c r="AA4095" s="1" t="str">
        <f>IF(Append1[[#This Row],[total_day_charge]]&gt;30,"Heavy User",
IF(Append1[[#This Row],[total_eve_charge]]&gt;20,"Evening User",
IF(Append1[[#This Row],[total_night_charge]]&gt;10,"Night User","Low User")))</f>
        <v>Heavy User</v>
      </c>
    </row>
    <row r="4096" spans="1:27" hidden="1" x14ac:dyDescent="0.3">
      <c r="A4096">
        <v>3345</v>
      </c>
      <c r="B4096" s="1" t="s">
        <v>44</v>
      </c>
      <c r="C4096">
        <v>68</v>
      </c>
      <c r="D4096" s="1" t="s">
        <v>22</v>
      </c>
      <c r="E4096" s="1">
        <v>0</v>
      </c>
      <c r="F4096" s="1" t="s">
        <v>23</v>
      </c>
      <c r="G4096">
        <v>0</v>
      </c>
      <c r="H4096" t="str">
        <f>IF(Append1[[#This Row],[number_vmail_messages]]&lt;=10, "Low",
IF(Append1[[#This Row],[number_vmail_messages]]&lt;=25, "Medium", "High"))</f>
        <v>Low</v>
      </c>
      <c r="I4096">
        <v>267.89999999999998</v>
      </c>
      <c r="J4096">
        <v>80</v>
      </c>
      <c r="K4096">
        <v>45.54</v>
      </c>
      <c r="L4096">
        <v>145.4</v>
      </c>
      <c r="M4096">
        <v>143</v>
      </c>
      <c r="N4096">
        <v>12.36</v>
      </c>
      <c r="O4096">
        <v>273.3</v>
      </c>
      <c r="P4096">
        <v>119</v>
      </c>
      <c r="Q4096">
        <v>12.3</v>
      </c>
      <c r="R4096">
        <v>14.9</v>
      </c>
      <c r="S4096">
        <v>1</v>
      </c>
      <c r="T4096">
        <v>4.0199999999999996</v>
      </c>
      <c r="U4096" t="str">
        <f>IF(Append1[[#This Row],[total_intl_charge]] &lt;= MEDIAN(Append1[total_intl_charge]), "Low", "High")</f>
        <v>High</v>
      </c>
      <c r="V4096">
        <v>3</v>
      </c>
      <c r="W4096" t="s">
        <v>24</v>
      </c>
      <c r="X4096" s="1" t="s">
        <v>23</v>
      </c>
      <c r="Y4096">
        <f>IF(Append1[[#This Row],[churn]]="yes", 1,0)</f>
        <v>1</v>
      </c>
      <c r="Z4096" t="str">
        <f>IF(Append1[[#This Row],[total_eve_charge]]&lt;=15,"Low",
IF(Append1[[#This Row],[total_eve_charge]]&lt;=19,"Medium","High"))</f>
        <v>Low</v>
      </c>
      <c r="AA4096" s="1" t="str">
        <f>IF(Append1[[#This Row],[total_day_charge]]&gt;30,"Heavy User",
IF(Append1[[#This Row],[total_eve_charge]]&gt;20,"Evening User",
IF(Append1[[#This Row],[total_night_charge]]&gt;10,"Night User","Low User")))</f>
        <v>Heavy User</v>
      </c>
    </row>
    <row r="4097" spans="1:27" hidden="1" x14ac:dyDescent="0.3">
      <c r="A4097">
        <v>3346</v>
      </c>
      <c r="B4097" s="1" t="s">
        <v>76</v>
      </c>
      <c r="C4097">
        <v>132</v>
      </c>
      <c r="D4097" s="1" t="s">
        <v>22</v>
      </c>
      <c r="E4097" s="1">
        <v>0</v>
      </c>
      <c r="F4097" s="1" t="s">
        <v>23</v>
      </c>
      <c r="G4097">
        <v>0</v>
      </c>
      <c r="H4097" t="str">
        <f>IF(Append1[[#This Row],[number_vmail_messages]]&lt;=10, "Low",
IF(Append1[[#This Row],[number_vmail_messages]]&lt;=25, "Medium", "High"))</f>
        <v>Low</v>
      </c>
      <c r="I4097">
        <v>172.7</v>
      </c>
      <c r="J4097">
        <v>90</v>
      </c>
      <c r="K4097">
        <v>29.36</v>
      </c>
      <c r="L4097">
        <v>344</v>
      </c>
      <c r="M4097">
        <v>62</v>
      </c>
      <c r="N4097">
        <v>29.24</v>
      </c>
      <c r="O4097">
        <v>301.60000000000002</v>
      </c>
      <c r="P4097">
        <v>113</v>
      </c>
      <c r="Q4097">
        <v>13.57</v>
      </c>
      <c r="R4097">
        <v>5.5</v>
      </c>
      <c r="S4097">
        <v>4</v>
      </c>
      <c r="T4097">
        <v>1.49</v>
      </c>
      <c r="U4097" t="str">
        <f>IF(Append1[[#This Row],[total_intl_charge]] &lt;= MEDIAN(Append1[total_intl_charge]), "Low", "High")</f>
        <v>Low</v>
      </c>
      <c r="V4097">
        <v>0</v>
      </c>
      <c r="W4097" t="s">
        <v>23</v>
      </c>
      <c r="X4097" s="1" t="s">
        <v>23</v>
      </c>
      <c r="Y4097">
        <f>IF(Append1[[#This Row],[churn]]="yes", 1,0)</f>
        <v>0</v>
      </c>
      <c r="Z4097" t="str">
        <f>IF(Append1[[#This Row],[total_eve_charge]]&lt;=15,"Low",
IF(Append1[[#This Row],[total_eve_charge]]&lt;=19,"Medium","High"))</f>
        <v>High</v>
      </c>
      <c r="AA4097" s="1" t="str">
        <f>IF(Append1[[#This Row],[total_day_charge]]&gt;30,"Heavy User",
IF(Append1[[#This Row],[total_eve_charge]]&gt;20,"Evening User",
IF(Append1[[#This Row],[total_night_charge]]&gt;10,"Night User","Low User")))</f>
        <v>Evening User</v>
      </c>
    </row>
    <row r="4098" spans="1:27" hidden="1" x14ac:dyDescent="0.3">
      <c r="A4098">
        <v>3347</v>
      </c>
      <c r="B4098" s="1" t="s">
        <v>61</v>
      </c>
      <c r="C4098">
        <v>137</v>
      </c>
      <c r="D4098" s="1" t="s">
        <v>32</v>
      </c>
      <c r="E4098" s="1">
        <v>1</v>
      </c>
      <c r="F4098" s="1" t="s">
        <v>23</v>
      </c>
      <c r="G4098">
        <v>0</v>
      </c>
      <c r="H4098" t="str">
        <f>IF(Append1[[#This Row],[number_vmail_messages]]&lt;=10, "Low",
IF(Append1[[#This Row],[number_vmail_messages]]&lt;=25, "Medium", "High"))</f>
        <v>Low</v>
      </c>
      <c r="I4098">
        <v>159.1</v>
      </c>
      <c r="J4098">
        <v>80</v>
      </c>
      <c r="K4098">
        <v>27.05</v>
      </c>
      <c r="L4098">
        <v>239.8</v>
      </c>
      <c r="M4098">
        <v>81</v>
      </c>
      <c r="N4098">
        <v>20.38</v>
      </c>
      <c r="O4098">
        <v>249</v>
      </c>
      <c r="P4098">
        <v>96</v>
      </c>
      <c r="Q4098">
        <v>11.21</v>
      </c>
      <c r="R4098">
        <v>8.5</v>
      </c>
      <c r="S4098">
        <v>5</v>
      </c>
      <c r="T4098">
        <v>2.2999999999999998</v>
      </c>
      <c r="U4098" t="str">
        <f>IF(Append1[[#This Row],[total_intl_charge]] &lt;= MEDIAN(Append1[total_intl_charge]), "Low", "High")</f>
        <v>Low</v>
      </c>
      <c r="V4098">
        <v>0</v>
      </c>
      <c r="W4098" t="s">
        <v>23</v>
      </c>
      <c r="X4098" s="1" t="s">
        <v>24</v>
      </c>
      <c r="Y4098">
        <f>IF(Append1[[#This Row],[churn]]="yes", 1,0)</f>
        <v>0</v>
      </c>
      <c r="Z4098" t="str">
        <f>IF(Append1[[#This Row],[total_eve_charge]]&lt;=15,"Low",
IF(Append1[[#This Row],[total_eve_charge]]&lt;=19,"Medium","High"))</f>
        <v>High</v>
      </c>
      <c r="AA4098" s="1" t="str">
        <f>IF(Append1[[#This Row],[total_day_charge]]&gt;30,"Heavy User",
IF(Append1[[#This Row],[total_eve_charge]]&gt;20,"Evening User",
IF(Append1[[#This Row],[total_night_charge]]&gt;10,"Night User","Low User")))</f>
        <v>Evening User</v>
      </c>
    </row>
    <row r="4099" spans="1:27" hidden="1" x14ac:dyDescent="0.3">
      <c r="A4099">
        <v>3348</v>
      </c>
      <c r="B4099" s="1" t="s">
        <v>35</v>
      </c>
      <c r="C4099">
        <v>42</v>
      </c>
      <c r="D4099" s="1" t="s">
        <v>26</v>
      </c>
      <c r="E4099" s="1">
        <v>0</v>
      </c>
      <c r="F4099" s="1" t="s">
        <v>23</v>
      </c>
      <c r="G4099">
        <v>0</v>
      </c>
      <c r="H4099" t="str">
        <f>IF(Append1[[#This Row],[number_vmail_messages]]&lt;=10, "Low",
IF(Append1[[#This Row],[number_vmail_messages]]&lt;=25, "Medium", "High"))</f>
        <v>Low</v>
      </c>
      <c r="I4099">
        <v>166.8</v>
      </c>
      <c r="J4099">
        <v>138</v>
      </c>
      <c r="K4099">
        <v>28.36</v>
      </c>
      <c r="L4099">
        <v>212.4</v>
      </c>
      <c r="M4099">
        <v>78</v>
      </c>
      <c r="N4099">
        <v>18.05</v>
      </c>
      <c r="O4099">
        <v>194.7</v>
      </c>
      <c r="P4099">
        <v>70</v>
      </c>
      <c r="Q4099">
        <v>8.76</v>
      </c>
      <c r="R4099">
        <v>12.4</v>
      </c>
      <c r="S4099">
        <v>9</v>
      </c>
      <c r="T4099">
        <v>3.35</v>
      </c>
      <c r="U4099" t="str">
        <f>IF(Append1[[#This Row],[total_intl_charge]] &lt;= MEDIAN(Append1[total_intl_charge]), "Low", "High")</f>
        <v>High</v>
      </c>
      <c r="V4099">
        <v>2</v>
      </c>
      <c r="W4099" t="s">
        <v>23</v>
      </c>
      <c r="X4099" s="1" t="s">
        <v>23</v>
      </c>
      <c r="Y4099">
        <f>IF(Append1[[#This Row],[churn]]="yes", 1,0)</f>
        <v>0</v>
      </c>
      <c r="Z4099" t="str">
        <f>IF(Append1[[#This Row],[total_eve_charge]]&lt;=15,"Low",
IF(Append1[[#This Row],[total_eve_charge]]&lt;=19,"Medium","High"))</f>
        <v>Medium</v>
      </c>
      <c r="AA4099" s="1" t="str">
        <f>IF(Append1[[#This Row],[total_day_charge]]&gt;30,"Heavy User",
IF(Append1[[#This Row],[total_eve_charge]]&gt;20,"Evening User",
IF(Append1[[#This Row],[total_night_charge]]&gt;10,"Night User","Low User")))</f>
        <v>Low User</v>
      </c>
    </row>
    <row r="4100" spans="1:27" x14ac:dyDescent="0.3">
      <c r="A4100">
        <v>3349</v>
      </c>
      <c r="B4100" s="1" t="s">
        <v>52</v>
      </c>
      <c r="C4100">
        <v>81</v>
      </c>
      <c r="D4100" s="1" t="s">
        <v>22</v>
      </c>
      <c r="E4100" s="1">
        <v>0</v>
      </c>
      <c r="F4100" s="1" t="s">
        <v>24</v>
      </c>
      <c r="G4100">
        <v>17</v>
      </c>
      <c r="H4100" t="str">
        <f>IF(Append1[[#This Row],[number_vmail_messages]]&lt;=10, "Low",
IF(Append1[[#This Row],[number_vmail_messages]]&lt;=25, "Medium", "High"))</f>
        <v>Medium</v>
      </c>
      <c r="I4100">
        <v>145.69999999999999</v>
      </c>
      <c r="J4100">
        <v>89</v>
      </c>
      <c r="K4100">
        <v>24.77</v>
      </c>
      <c r="L4100">
        <v>202.9</v>
      </c>
      <c r="M4100">
        <v>70</v>
      </c>
      <c r="N4100">
        <v>17.25</v>
      </c>
      <c r="O4100">
        <v>212.4</v>
      </c>
      <c r="P4100">
        <v>92</v>
      </c>
      <c r="Q4100">
        <v>9.56</v>
      </c>
      <c r="R4100">
        <v>9.5</v>
      </c>
      <c r="S4100">
        <v>5</v>
      </c>
      <c r="T4100">
        <v>2.57</v>
      </c>
      <c r="U4100" t="str">
        <f>IF(Append1[[#This Row],[total_intl_charge]] &lt;= MEDIAN(Append1[total_intl_charge]), "Low", "High")</f>
        <v>Low</v>
      </c>
      <c r="V4100">
        <v>1</v>
      </c>
      <c r="W4100" t="s">
        <v>23</v>
      </c>
      <c r="X4100" s="1" t="s">
        <v>23</v>
      </c>
      <c r="Y4100">
        <f>IF(Append1[[#This Row],[churn]]="yes", 1,0)</f>
        <v>0</v>
      </c>
      <c r="Z4100" t="str">
        <f>IF(Append1[[#This Row],[total_eve_charge]]&lt;=15,"Low",
IF(Append1[[#This Row],[total_eve_charge]]&lt;=19,"Medium","High"))</f>
        <v>Medium</v>
      </c>
      <c r="AA4100" s="1" t="str">
        <f>IF(Append1[[#This Row],[total_day_charge]]&gt;30,"Heavy User",
IF(Append1[[#This Row],[total_eve_charge]]&gt;20,"Evening User",
IF(Append1[[#This Row],[total_night_charge]]&gt;10,"Night User","Low User")))</f>
        <v>Low User</v>
      </c>
    </row>
    <row r="4101" spans="1:27" hidden="1" x14ac:dyDescent="0.3">
      <c r="A4101">
        <v>3350</v>
      </c>
      <c r="B4101" s="1" t="s">
        <v>39</v>
      </c>
      <c r="C4101">
        <v>135</v>
      </c>
      <c r="D4101" s="1" t="s">
        <v>32</v>
      </c>
      <c r="E4101" s="1">
        <v>0</v>
      </c>
      <c r="F4101" s="1" t="s">
        <v>23</v>
      </c>
      <c r="G4101">
        <v>0</v>
      </c>
      <c r="H4101" t="str">
        <f>IF(Append1[[#This Row],[number_vmail_messages]]&lt;=10, "Low",
IF(Append1[[#This Row],[number_vmail_messages]]&lt;=25, "Medium", "High"))</f>
        <v>Low</v>
      </c>
      <c r="I4101">
        <v>129.4</v>
      </c>
      <c r="J4101">
        <v>104</v>
      </c>
      <c r="K4101">
        <v>22</v>
      </c>
      <c r="L4101">
        <v>199</v>
      </c>
      <c r="M4101">
        <v>96</v>
      </c>
      <c r="N4101">
        <v>16.920000000000002</v>
      </c>
      <c r="O4101">
        <v>142.4</v>
      </c>
      <c r="P4101">
        <v>81</v>
      </c>
      <c r="Q4101">
        <v>6.41</v>
      </c>
      <c r="R4101">
        <v>12.3</v>
      </c>
      <c r="S4101">
        <v>4</v>
      </c>
      <c r="T4101">
        <v>3.32</v>
      </c>
      <c r="U4101" t="str">
        <f>IF(Append1[[#This Row],[total_intl_charge]] &lt;= MEDIAN(Append1[total_intl_charge]), "Low", "High")</f>
        <v>High</v>
      </c>
      <c r="V4101">
        <v>1</v>
      </c>
      <c r="W4101" t="s">
        <v>23</v>
      </c>
      <c r="X4101" s="1" t="s">
        <v>23</v>
      </c>
      <c r="Y4101">
        <f>IF(Append1[[#This Row],[churn]]="yes", 1,0)</f>
        <v>0</v>
      </c>
      <c r="Z4101" t="str">
        <f>IF(Append1[[#This Row],[total_eve_charge]]&lt;=15,"Low",
IF(Append1[[#This Row],[total_eve_charge]]&lt;=19,"Medium","High"))</f>
        <v>Medium</v>
      </c>
      <c r="AA4101" s="1" t="str">
        <f>IF(Append1[[#This Row],[total_day_charge]]&gt;30,"Heavy User",
IF(Append1[[#This Row],[total_eve_charge]]&gt;20,"Evening User",
IF(Append1[[#This Row],[total_night_charge]]&gt;10,"Night User","Low User")))</f>
        <v>Low User</v>
      </c>
    </row>
    <row r="4102" spans="1:27" hidden="1" x14ac:dyDescent="0.3">
      <c r="A4102">
        <v>3351</v>
      </c>
      <c r="B4102" s="1" t="s">
        <v>27</v>
      </c>
      <c r="C4102">
        <v>102</v>
      </c>
      <c r="D4102" s="1" t="s">
        <v>26</v>
      </c>
      <c r="E4102" s="1">
        <v>0</v>
      </c>
      <c r="F4102" s="1" t="s">
        <v>23</v>
      </c>
      <c r="G4102">
        <v>0</v>
      </c>
      <c r="H4102" t="str">
        <f>IF(Append1[[#This Row],[number_vmail_messages]]&lt;=10, "Low",
IF(Append1[[#This Row],[number_vmail_messages]]&lt;=25, "Medium", "High"))</f>
        <v>Low</v>
      </c>
      <c r="I4102">
        <v>171.5</v>
      </c>
      <c r="J4102">
        <v>77</v>
      </c>
      <c r="K4102">
        <v>29.16</v>
      </c>
      <c r="L4102">
        <v>261</v>
      </c>
      <c r="M4102">
        <v>107</v>
      </c>
      <c r="N4102">
        <v>22.19</v>
      </c>
      <c r="O4102">
        <v>328.8</v>
      </c>
      <c r="P4102">
        <v>72</v>
      </c>
      <c r="Q4102">
        <v>14.8</v>
      </c>
      <c r="R4102">
        <v>10.199999999999999</v>
      </c>
      <c r="S4102">
        <v>1</v>
      </c>
      <c r="T4102">
        <v>2.75</v>
      </c>
      <c r="U4102" t="str">
        <f>IF(Append1[[#This Row],[total_intl_charge]] &lt;= MEDIAN(Append1[total_intl_charge]), "Low", "High")</f>
        <v>Low</v>
      </c>
      <c r="V4102">
        <v>0</v>
      </c>
      <c r="W4102" t="s">
        <v>23</v>
      </c>
      <c r="X4102" s="1" t="s">
        <v>23</v>
      </c>
      <c r="Y4102">
        <f>IF(Append1[[#This Row],[churn]]="yes", 1,0)</f>
        <v>0</v>
      </c>
      <c r="Z4102" t="str">
        <f>IF(Append1[[#This Row],[total_eve_charge]]&lt;=15,"Low",
IF(Append1[[#This Row],[total_eve_charge]]&lt;=19,"Medium","High"))</f>
        <v>High</v>
      </c>
      <c r="AA4102" s="1" t="str">
        <f>IF(Append1[[#This Row],[total_day_charge]]&gt;30,"Heavy User",
IF(Append1[[#This Row],[total_eve_charge]]&gt;20,"Evening User",
IF(Append1[[#This Row],[total_night_charge]]&gt;10,"Night User","Low User")))</f>
        <v>Evening User</v>
      </c>
    </row>
    <row r="4103" spans="1:27" hidden="1" x14ac:dyDescent="0.3">
      <c r="A4103">
        <v>3352</v>
      </c>
      <c r="B4103" s="1" t="s">
        <v>63</v>
      </c>
      <c r="C4103">
        <v>117</v>
      </c>
      <c r="D4103" s="1" t="s">
        <v>26</v>
      </c>
      <c r="E4103" s="1">
        <v>0</v>
      </c>
      <c r="F4103" s="1" t="s">
        <v>23</v>
      </c>
      <c r="G4103">
        <v>0</v>
      </c>
      <c r="H4103" t="str">
        <f>IF(Append1[[#This Row],[number_vmail_messages]]&lt;=10, "Low",
IF(Append1[[#This Row],[number_vmail_messages]]&lt;=25, "Medium", "High"))</f>
        <v>Low</v>
      </c>
      <c r="I4103">
        <v>180.6</v>
      </c>
      <c r="J4103">
        <v>134</v>
      </c>
      <c r="K4103">
        <v>30.7</v>
      </c>
      <c r="L4103">
        <v>216.6</v>
      </c>
      <c r="M4103">
        <v>96</v>
      </c>
      <c r="N4103">
        <v>18.41</v>
      </c>
      <c r="O4103">
        <v>101</v>
      </c>
      <c r="P4103">
        <v>122</v>
      </c>
      <c r="Q4103">
        <v>4.55</v>
      </c>
      <c r="R4103">
        <v>10.6</v>
      </c>
      <c r="S4103">
        <v>6</v>
      </c>
      <c r="T4103">
        <v>2.86</v>
      </c>
      <c r="U4103" t="str">
        <f>IF(Append1[[#This Row],[total_intl_charge]] &lt;= MEDIAN(Append1[total_intl_charge]), "Low", "High")</f>
        <v>High</v>
      </c>
      <c r="V4103">
        <v>4</v>
      </c>
      <c r="W4103" t="s">
        <v>24</v>
      </c>
      <c r="X4103" s="1" t="s">
        <v>23</v>
      </c>
      <c r="Y4103">
        <f>IF(Append1[[#This Row],[churn]]="yes", 1,0)</f>
        <v>1</v>
      </c>
      <c r="Z4103" t="str">
        <f>IF(Append1[[#This Row],[total_eve_charge]]&lt;=15,"Low",
IF(Append1[[#This Row],[total_eve_charge]]&lt;=19,"Medium","High"))</f>
        <v>Medium</v>
      </c>
      <c r="AA4103" s="1" t="str">
        <f>IF(Append1[[#This Row],[total_day_charge]]&gt;30,"Heavy User",
IF(Append1[[#This Row],[total_eve_charge]]&gt;20,"Evening User",
IF(Append1[[#This Row],[total_night_charge]]&gt;10,"Night User","Low User")))</f>
        <v>Heavy User</v>
      </c>
    </row>
    <row r="4104" spans="1:27" x14ac:dyDescent="0.3">
      <c r="A4104">
        <v>3353</v>
      </c>
      <c r="B4104" s="1" t="s">
        <v>36</v>
      </c>
      <c r="C4104">
        <v>37</v>
      </c>
      <c r="D4104" s="1" t="s">
        <v>26</v>
      </c>
      <c r="E4104" s="1">
        <v>0</v>
      </c>
      <c r="F4104" s="1" t="s">
        <v>24</v>
      </c>
      <c r="G4104">
        <v>33</v>
      </c>
      <c r="H4104" t="str">
        <f>IF(Append1[[#This Row],[number_vmail_messages]]&lt;=10, "Low",
IF(Append1[[#This Row],[number_vmail_messages]]&lt;=25, "Medium", "High"))</f>
        <v>High</v>
      </c>
      <c r="I4104">
        <v>225.7</v>
      </c>
      <c r="J4104">
        <v>133</v>
      </c>
      <c r="K4104">
        <v>38.369999999999997</v>
      </c>
      <c r="L4104">
        <v>223.9</v>
      </c>
      <c r="M4104">
        <v>115</v>
      </c>
      <c r="N4104">
        <v>19.03</v>
      </c>
      <c r="O4104">
        <v>192.7</v>
      </c>
      <c r="P4104">
        <v>131</v>
      </c>
      <c r="Q4104">
        <v>8.67</v>
      </c>
      <c r="R4104">
        <v>11.2</v>
      </c>
      <c r="S4104">
        <v>5</v>
      </c>
      <c r="T4104">
        <v>3.02</v>
      </c>
      <c r="U4104" t="str">
        <f>IF(Append1[[#This Row],[total_intl_charge]] &lt;= MEDIAN(Append1[total_intl_charge]), "Low", "High")</f>
        <v>High</v>
      </c>
      <c r="V4104">
        <v>3</v>
      </c>
      <c r="W4104" t="s">
        <v>23</v>
      </c>
      <c r="X4104" s="1" t="s">
        <v>23</v>
      </c>
      <c r="Y4104">
        <f>IF(Append1[[#This Row],[churn]]="yes", 1,0)</f>
        <v>0</v>
      </c>
      <c r="Z4104" t="str">
        <f>IF(Append1[[#This Row],[total_eve_charge]]&lt;=15,"Low",
IF(Append1[[#This Row],[total_eve_charge]]&lt;=19,"Medium","High"))</f>
        <v>High</v>
      </c>
      <c r="AA4104" s="1" t="str">
        <f>IF(Append1[[#This Row],[total_day_charge]]&gt;30,"Heavy User",
IF(Append1[[#This Row],[total_eve_charge]]&gt;20,"Evening User",
IF(Append1[[#This Row],[total_night_charge]]&gt;10,"Night User","Low User")))</f>
        <v>Heavy User</v>
      </c>
    </row>
    <row r="4105" spans="1:27" hidden="1" x14ac:dyDescent="0.3">
      <c r="A4105">
        <v>3354</v>
      </c>
      <c r="B4105" s="1" t="s">
        <v>37</v>
      </c>
      <c r="C4105">
        <v>48</v>
      </c>
      <c r="D4105" s="1" t="s">
        <v>26</v>
      </c>
      <c r="E4105" s="1">
        <v>0</v>
      </c>
      <c r="F4105" s="1" t="s">
        <v>23</v>
      </c>
      <c r="G4105">
        <v>0</v>
      </c>
      <c r="H4105" t="str">
        <f>IF(Append1[[#This Row],[number_vmail_messages]]&lt;=10, "Low",
IF(Append1[[#This Row],[number_vmail_messages]]&lt;=25, "Medium", "High"))</f>
        <v>Low</v>
      </c>
      <c r="I4105">
        <v>176.9</v>
      </c>
      <c r="J4105">
        <v>110</v>
      </c>
      <c r="K4105">
        <v>30.07</v>
      </c>
      <c r="L4105">
        <v>274.3</v>
      </c>
      <c r="M4105">
        <v>114</v>
      </c>
      <c r="N4105">
        <v>23.32</v>
      </c>
      <c r="O4105">
        <v>115.3</v>
      </c>
      <c r="P4105">
        <v>125</v>
      </c>
      <c r="Q4105">
        <v>5.19</v>
      </c>
      <c r="R4105">
        <v>11</v>
      </c>
      <c r="S4105">
        <v>2</v>
      </c>
      <c r="T4105">
        <v>2.97</v>
      </c>
      <c r="U4105" t="str">
        <f>IF(Append1[[#This Row],[total_intl_charge]] &lt;= MEDIAN(Append1[total_intl_charge]), "Low", "High")</f>
        <v>High</v>
      </c>
      <c r="V4105">
        <v>1</v>
      </c>
      <c r="W4105" t="s">
        <v>23</v>
      </c>
      <c r="X4105" s="1" t="s">
        <v>23</v>
      </c>
      <c r="Y4105">
        <f>IF(Append1[[#This Row],[churn]]="yes", 1,0)</f>
        <v>0</v>
      </c>
      <c r="Z4105" t="str">
        <f>IF(Append1[[#This Row],[total_eve_charge]]&lt;=15,"Low",
IF(Append1[[#This Row],[total_eve_charge]]&lt;=19,"Medium","High"))</f>
        <v>High</v>
      </c>
      <c r="AA4105" s="1" t="str">
        <f>IF(Append1[[#This Row],[total_day_charge]]&gt;30,"Heavy User",
IF(Append1[[#This Row],[total_eve_charge]]&gt;20,"Evening User",
IF(Append1[[#This Row],[total_night_charge]]&gt;10,"Night User","Low User")))</f>
        <v>Heavy User</v>
      </c>
    </row>
    <row r="4106" spans="1:27" hidden="1" x14ac:dyDescent="0.3">
      <c r="A4106">
        <v>3355</v>
      </c>
      <c r="B4106" s="1" t="s">
        <v>51</v>
      </c>
      <c r="C4106">
        <v>155</v>
      </c>
      <c r="D4106" s="1" t="s">
        <v>22</v>
      </c>
      <c r="E4106" s="1">
        <v>0</v>
      </c>
      <c r="F4106" s="1" t="s">
        <v>23</v>
      </c>
      <c r="G4106">
        <v>0</v>
      </c>
      <c r="H4106" t="str">
        <f>IF(Append1[[#This Row],[number_vmail_messages]]&lt;=10, "Low",
IF(Append1[[#This Row],[number_vmail_messages]]&lt;=25, "Medium", "High"))</f>
        <v>Low</v>
      </c>
      <c r="I4106">
        <v>250.5</v>
      </c>
      <c r="J4106">
        <v>89</v>
      </c>
      <c r="K4106">
        <v>42.59</v>
      </c>
      <c r="L4106">
        <v>146.1</v>
      </c>
      <c r="M4106">
        <v>84</v>
      </c>
      <c r="N4106">
        <v>12.42</v>
      </c>
      <c r="O4106">
        <v>164.2</v>
      </c>
      <c r="P4106">
        <v>60</v>
      </c>
      <c r="Q4106">
        <v>7.39</v>
      </c>
      <c r="R4106">
        <v>8.4</v>
      </c>
      <c r="S4106">
        <v>3</v>
      </c>
      <c r="T4106">
        <v>2.27</v>
      </c>
      <c r="U4106" t="str">
        <f>IF(Append1[[#This Row],[total_intl_charge]] &lt;= MEDIAN(Append1[total_intl_charge]), "Low", "High")</f>
        <v>Low</v>
      </c>
      <c r="V4106">
        <v>1</v>
      </c>
      <c r="W4106" t="s">
        <v>23</v>
      </c>
      <c r="X4106" s="1" t="s">
        <v>23</v>
      </c>
      <c r="Y4106">
        <f>IF(Append1[[#This Row],[churn]]="yes", 1,0)</f>
        <v>0</v>
      </c>
      <c r="Z4106" t="str">
        <f>IF(Append1[[#This Row],[total_eve_charge]]&lt;=15,"Low",
IF(Append1[[#This Row],[total_eve_charge]]&lt;=19,"Medium","High"))</f>
        <v>Low</v>
      </c>
      <c r="AA4106" s="1" t="str">
        <f>IF(Append1[[#This Row],[total_day_charge]]&gt;30,"Heavy User",
IF(Append1[[#This Row],[total_eve_charge]]&gt;20,"Evening User",
IF(Append1[[#This Row],[total_night_charge]]&gt;10,"Night User","Low User")))</f>
        <v>Heavy User</v>
      </c>
    </row>
    <row r="4107" spans="1:27" hidden="1" x14ac:dyDescent="0.3">
      <c r="A4107">
        <v>3356</v>
      </c>
      <c r="B4107" s="1" t="s">
        <v>47</v>
      </c>
      <c r="C4107">
        <v>124</v>
      </c>
      <c r="D4107" s="1" t="s">
        <v>32</v>
      </c>
      <c r="E4107" s="1">
        <v>0</v>
      </c>
      <c r="F4107" s="1" t="s">
        <v>23</v>
      </c>
      <c r="G4107">
        <v>0</v>
      </c>
      <c r="H4107" t="str">
        <f>IF(Append1[[#This Row],[number_vmail_messages]]&lt;=10, "Low",
IF(Append1[[#This Row],[number_vmail_messages]]&lt;=25, "Medium", "High"))</f>
        <v>Low</v>
      </c>
      <c r="I4107">
        <v>282.8</v>
      </c>
      <c r="J4107">
        <v>108</v>
      </c>
      <c r="K4107">
        <v>48.08</v>
      </c>
      <c r="L4107">
        <v>246.3</v>
      </c>
      <c r="M4107">
        <v>89</v>
      </c>
      <c r="N4107">
        <v>20.94</v>
      </c>
      <c r="O4107">
        <v>256.39999999999998</v>
      </c>
      <c r="P4107">
        <v>96</v>
      </c>
      <c r="Q4107">
        <v>11.54</v>
      </c>
      <c r="R4107">
        <v>10.3</v>
      </c>
      <c r="S4107">
        <v>1</v>
      </c>
      <c r="T4107">
        <v>2.78</v>
      </c>
      <c r="U4107" t="str">
        <f>IF(Append1[[#This Row],[total_intl_charge]] &lt;= MEDIAN(Append1[total_intl_charge]), "Low", "High")</f>
        <v>Low</v>
      </c>
      <c r="V4107">
        <v>3</v>
      </c>
      <c r="W4107" t="s">
        <v>24</v>
      </c>
      <c r="X4107" s="1" t="s">
        <v>23</v>
      </c>
      <c r="Y4107">
        <f>IF(Append1[[#This Row],[churn]]="yes", 1,0)</f>
        <v>1</v>
      </c>
      <c r="Z4107" t="str">
        <f>IF(Append1[[#This Row],[total_eve_charge]]&lt;=15,"Low",
IF(Append1[[#This Row],[total_eve_charge]]&lt;=19,"Medium","High"))</f>
        <v>High</v>
      </c>
      <c r="AA4107" s="1" t="str">
        <f>IF(Append1[[#This Row],[total_day_charge]]&gt;30,"Heavy User",
IF(Append1[[#This Row],[total_eve_charge]]&gt;20,"Evening User",
IF(Append1[[#This Row],[total_night_charge]]&gt;10,"Night User","Low User")))</f>
        <v>Heavy User</v>
      </c>
    </row>
    <row r="4108" spans="1:27" hidden="1" x14ac:dyDescent="0.3">
      <c r="A4108">
        <v>3357</v>
      </c>
      <c r="B4108" s="1" t="s">
        <v>48</v>
      </c>
      <c r="C4108">
        <v>91</v>
      </c>
      <c r="D4108" s="1" t="s">
        <v>26</v>
      </c>
      <c r="E4108" s="1">
        <v>0</v>
      </c>
      <c r="F4108" s="1" t="s">
        <v>23</v>
      </c>
      <c r="G4108">
        <v>0</v>
      </c>
      <c r="H4108" t="str">
        <f>IF(Append1[[#This Row],[number_vmail_messages]]&lt;=10, "Low",
IF(Append1[[#This Row],[number_vmail_messages]]&lt;=25, "Medium", "High"))</f>
        <v>Low</v>
      </c>
      <c r="I4108">
        <v>142.6</v>
      </c>
      <c r="J4108">
        <v>90</v>
      </c>
      <c r="K4108">
        <v>24.24</v>
      </c>
      <c r="L4108">
        <v>286.8</v>
      </c>
      <c r="M4108">
        <v>102</v>
      </c>
      <c r="N4108">
        <v>24.38</v>
      </c>
      <c r="O4108">
        <v>222.2</v>
      </c>
      <c r="P4108">
        <v>113</v>
      </c>
      <c r="Q4108">
        <v>10</v>
      </c>
      <c r="R4108">
        <v>14.8</v>
      </c>
      <c r="S4108">
        <v>3</v>
      </c>
      <c r="T4108">
        <v>4</v>
      </c>
      <c r="U4108" t="str">
        <f>IF(Append1[[#This Row],[total_intl_charge]] &lt;= MEDIAN(Append1[total_intl_charge]), "Low", "High")</f>
        <v>High</v>
      </c>
      <c r="V4108">
        <v>0</v>
      </c>
      <c r="W4108" t="s">
        <v>23</v>
      </c>
      <c r="X4108" s="1" t="s">
        <v>23</v>
      </c>
      <c r="Y4108">
        <f>IF(Append1[[#This Row],[churn]]="yes", 1,0)</f>
        <v>0</v>
      </c>
      <c r="Z4108" t="str">
        <f>IF(Append1[[#This Row],[total_eve_charge]]&lt;=15,"Low",
IF(Append1[[#This Row],[total_eve_charge]]&lt;=19,"Medium","High"))</f>
        <v>High</v>
      </c>
      <c r="AA4108" s="1" t="str">
        <f>IF(Append1[[#This Row],[total_day_charge]]&gt;30,"Heavy User",
IF(Append1[[#This Row],[total_eve_charge]]&gt;20,"Evening User",
IF(Append1[[#This Row],[total_night_charge]]&gt;10,"Night User","Low User")))</f>
        <v>Evening User</v>
      </c>
    </row>
    <row r="4109" spans="1:27" hidden="1" x14ac:dyDescent="0.3">
      <c r="A4109">
        <v>3358</v>
      </c>
      <c r="B4109" s="1" t="s">
        <v>76</v>
      </c>
      <c r="C4109">
        <v>169</v>
      </c>
      <c r="D4109" s="1" t="s">
        <v>26</v>
      </c>
      <c r="E4109" s="1">
        <v>0</v>
      </c>
      <c r="F4109" s="1" t="s">
        <v>23</v>
      </c>
      <c r="G4109">
        <v>0</v>
      </c>
      <c r="H4109" t="str">
        <f>IF(Append1[[#This Row],[number_vmail_messages]]&lt;=10, "Low",
IF(Append1[[#This Row],[number_vmail_messages]]&lt;=25, "Medium", "High"))</f>
        <v>Low</v>
      </c>
      <c r="I4109">
        <v>276.10000000000002</v>
      </c>
      <c r="J4109">
        <v>120</v>
      </c>
      <c r="K4109">
        <v>46.94</v>
      </c>
      <c r="L4109">
        <v>123.5</v>
      </c>
      <c r="M4109">
        <v>88</v>
      </c>
      <c r="N4109">
        <v>10.5</v>
      </c>
      <c r="O4109">
        <v>261.89999999999998</v>
      </c>
      <c r="P4109">
        <v>116</v>
      </c>
      <c r="Q4109">
        <v>11.79</v>
      </c>
      <c r="R4109">
        <v>11.9</v>
      </c>
      <c r="S4109">
        <v>5</v>
      </c>
      <c r="T4109">
        <v>3.21</v>
      </c>
      <c r="U4109" t="str">
        <f>IF(Append1[[#This Row],[total_intl_charge]] &lt;= MEDIAN(Append1[total_intl_charge]), "Low", "High")</f>
        <v>High</v>
      </c>
      <c r="V4109">
        <v>1</v>
      </c>
      <c r="W4109" t="s">
        <v>23</v>
      </c>
      <c r="X4109" s="1" t="s">
        <v>23</v>
      </c>
      <c r="Y4109">
        <f>IF(Append1[[#This Row],[churn]]="yes", 1,0)</f>
        <v>0</v>
      </c>
      <c r="Z4109" t="str">
        <f>IF(Append1[[#This Row],[total_eve_charge]]&lt;=15,"Low",
IF(Append1[[#This Row],[total_eve_charge]]&lt;=19,"Medium","High"))</f>
        <v>Low</v>
      </c>
      <c r="AA4109" s="1" t="str">
        <f>IF(Append1[[#This Row],[total_day_charge]]&gt;30,"Heavy User",
IF(Append1[[#This Row],[total_eve_charge]]&gt;20,"Evening User",
IF(Append1[[#This Row],[total_night_charge]]&gt;10,"Night User","Low User")))</f>
        <v>Heavy User</v>
      </c>
    </row>
    <row r="4110" spans="1:27" hidden="1" x14ac:dyDescent="0.3">
      <c r="A4110">
        <v>3359</v>
      </c>
      <c r="B4110" s="1" t="s">
        <v>52</v>
      </c>
      <c r="C4110">
        <v>74</v>
      </c>
      <c r="D4110" s="1" t="s">
        <v>26</v>
      </c>
      <c r="E4110" s="1">
        <v>0</v>
      </c>
      <c r="F4110" s="1" t="s">
        <v>23</v>
      </c>
      <c r="G4110">
        <v>0</v>
      </c>
      <c r="H4110" t="str">
        <f>IF(Append1[[#This Row],[number_vmail_messages]]&lt;=10, "Low",
IF(Append1[[#This Row],[number_vmail_messages]]&lt;=25, "Medium", "High"))</f>
        <v>Low</v>
      </c>
      <c r="I4110">
        <v>154.30000000000001</v>
      </c>
      <c r="J4110">
        <v>71</v>
      </c>
      <c r="K4110">
        <v>26.23</v>
      </c>
      <c r="L4110">
        <v>262.3</v>
      </c>
      <c r="M4110">
        <v>105</v>
      </c>
      <c r="N4110">
        <v>22.3</v>
      </c>
      <c r="O4110">
        <v>235.3</v>
      </c>
      <c r="P4110">
        <v>99</v>
      </c>
      <c r="Q4110">
        <v>10.59</v>
      </c>
      <c r="R4110">
        <v>13.9</v>
      </c>
      <c r="S4110">
        <v>4</v>
      </c>
      <c r="T4110">
        <v>3.75</v>
      </c>
      <c r="U4110" t="str">
        <f>IF(Append1[[#This Row],[total_intl_charge]] &lt;= MEDIAN(Append1[total_intl_charge]), "Low", "High")</f>
        <v>High</v>
      </c>
      <c r="V4110">
        <v>0</v>
      </c>
      <c r="W4110" t="s">
        <v>23</v>
      </c>
      <c r="X4110" s="1" t="s">
        <v>23</v>
      </c>
      <c r="Y4110">
        <f>IF(Append1[[#This Row],[churn]]="yes", 1,0)</f>
        <v>0</v>
      </c>
      <c r="Z4110" t="str">
        <f>IF(Append1[[#This Row],[total_eve_charge]]&lt;=15,"Low",
IF(Append1[[#This Row],[total_eve_charge]]&lt;=19,"Medium","High"))</f>
        <v>High</v>
      </c>
      <c r="AA4110" s="1" t="str">
        <f>IF(Append1[[#This Row],[total_day_charge]]&gt;30,"Heavy User",
IF(Append1[[#This Row],[total_eve_charge]]&gt;20,"Evening User",
IF(Append1[[#This Row],[total_night_charge]]&gt;10,"Night User","Low User")))</f>
        <v>Evening User</v>
      </c>
    </row>
    <row r="4111" spans="1:27" x14ac:dyDescent="0.3">
      <c r="A4111">
        <v>3360</v>
      </c>
      <c r="B4111" s="1" t="s">
        <v>61</v>
      </c>
      <c r="C4111">
        <v>101</v>
      </c>
      <c r="D4111" s="1" t="s">
        <v>32</v>
      </c>
      <c r="E4111" s="1">
        <v>1</v>
      </c>
      <c r="F4111" s="1" t="s">
        <v>24</v>
      </c>
      <c r="G4111">
        <v>35</v>
      </c>
      <c r="H4111" t="str">
        <f>IF(Append1[[#This Row],[number_vmail_messages]]&lt;=10, "Low",
IF(Append1[[#This Row],[number_vmail_messages]]&lt;=25, "Medium", "High"))</f>
        <v>High</v>
      </c>
      <c r="I4111">
        <v>181</v>
      </c>
      <c r="J4111">
        <v>88</v>
      </c>
      <c r="K4111">
        <v>30.77</v>
      </c>
      <c r="L4111">
        <v>222.5</v>
      </c>
      <c r="M4111">
        <v>113</v>
      </c>
      <c r="N4111">
        <v>18.91</v>
      </c>
      <c r="O4111">
        <v>217.8</v>
      </c>
      <c r="P4111">
        <v>103</v>
      </c>
      <c r="Q4111">
        <v>9.8000000000000007</v>
      </c>
      <c r="R4111">
        <v>11.1</v>
      </c>
      <c r="S4111">
        <v>3</v>
      </c>
      <c r="T4111">
        <v>3</v>
      </c>
      <c r="U4111" t="str">
        <f>IF(Append1[[#This Row],[total_intl_charge]] &lt;= MEDIAN(Append1[total_intl_charge]), "Low", "High")</f>
        <v>High</v>
      </c>
      <c r="V4111">
        <v>1</v>
      </c>
      <c r="W4111" t="s">
        <v>23</v>
      </c>
      <c r="X4111" s="1" t="s">
        <v>24</v>
      </c>
      <c r="Y4111">
        <f>IF(Append1[[#This Row],[churn]]="yes", 1,0)</f>
        <v>0</v>
      </c>
      <c r="Z4111" t="str">
        <f>IF(Append1[[#This Row],[total_eve_charge]]&lt;=15,"Low",
IF(Append1[[#This Row],[total_eve_charge]]&lt;=19,"Medium","High"))</f>
        <v>Medium</v>
      </c>
      <c r="AA4111" s="1" t="str">
        <f>IF(Append1[[#This Row],[total_day_charge]]&gt;30,"Heavy User",
IF(Append1[[#This Row],[total_eve_charge]]&gt;20,"Evening User",
IF(Append1[[#This Row],[total_night_charge]]&gt;10,"Night User","Low User")))</f>
        <v>Heavy User</v>
      </c>
    </row>
    <row r="4112" spans="1:27" hidden="1" x14ac:dyDescent="0.3">
      <c r="A4112">
        <v>3361</v>
      </c>
      <c r="B4112" s="1" t="s">
        <v>66</v>
      </c>
      <c r="C4112">
        <v>142</v>
      </c>
      <c r="D4112" s="1" t="s">
        <v>22</v>
      </c>
      <c r="E4112" s="1">
        <v>0</v>
      </c>
      <c r="F4112" s="1" t="s">
        <v>23</v>
      </c>
      <c r="G4112">
        <v>0</v>
      </c>
      <c r="H4112" t="str">
        <f>IF(Append1[[#This Row],[number_vmail_messages]]&lt;=10, "Low",
IF(Append1[[#This Row],[number_vmail_messages]]&lt;=25, "Medium", "High"))</f>
        <v>Low</v>
      </c>
      <c r="I4112">
        <v>108.1</v>
      </c>
      <c r="J4112">
        <v>81</v>
      </c>
      <c r="K4112">
        <v>18.38</v>
      </c>
      <c r="L4112">
        <v>146.9</v>
      </c>
      <c r="M4112">
        <v>115</v>
      </c>
      <c r="N4112">
        <v>12.49</v>
      </c>
      <c r="O4112">
        <v>197.6</v>
      </c>
      <c r="P4112">
        <v>84</v>
      </c>
      <c r="Q4112">
        <v>8.89</v>
      </c>
      <c r="R4112">
        <v>9</v>
      </c>
      <c r="S4112">
        <v>7</v>
      </c>
      <c r="T4112">
        <v>2.4300000000000002</v>
      </c>
      <c r="U4112" t="str">
        <f>IF(Append1[[#This Row],[total_intl_charge]] &lt;= MEDIAN(Append1[total_intl_charge]), "Low", "High")</f>
        <v>Low</v>
      </c>
      <c r="V4112">
        <v>1</v>
      </c>
      <c r="W4112" t="s">
        <v>23</v>
      </c>
      <c r="X4112" s="1" t="s">
        <v>23</v>
      </c>
      <c r="Y4112">
        <f>IF(Append1[[#This Row],[churn]]="yes", 1,0)</f>
        <v>0</v>
      </c>
      <c r="Z4112" t="str">
        <f>IF(Append1[[#This Row],[total_eve_charge]]&lt;=15,"Low",
IF(Append1[[#This Row],[total_eve_charge]]&lt;=19,"Medium","High"))</f>
        <v>Low</v>
      </c>
      <c r="AA4112" s="1" t="str">
        <f>IF(Append1[[#This Row],[total_day_charge]]&gt;30,"Heavy User",
IF(Append1[[#This Row],[total_eve_charge]]&gt;20,"Evening User",
IF(Append1[[#This Row],[total_night_charge]]&gt;10,"Night User","Low User")))</f>
        <v>Low User</v>
      </c>
    </row>
    <row r="4113" spans="1:27" x14ac:dyDescent="0.3">
      <c r="A4113">
        <v>3362</v>
      </c>
      <c r="B4113" s="1" t="s">
        <v>53</v>
      </c>
      <c r="C4113">
        <v>61</v>
      </c>
      <c r="D4113" s="1" t="s">
        <v>22</v>
      </c>
      <c r="E4113" s="1">
        <v>0</v>
      </c>
      <c r="F4113" s="1" t="s">
        <v>24</v>
      </c>
      <c r="G4113">
        <v>31</v>
      </c>
      <c r="H4113" t="str">
        <f>IF(Append1[[#This Row],[number_vmail_messages]]&lt;=10, "Low",
IF(Append1[[#This Row],[number_vmail_messages]]&lt;=25, "Medium", "High"))</f>
        <v>High</v>
      </c>
      <c r="I4113">
        <v>252.1</v>
      </c>
      <c r="J4113">
        <v>98</v>
      </c>
      <c r="K4113">
        <v>42.86</v>
      </c>
      <c r="L4113">
        <v>215.7</v>
      </c>
      <c r="M4113">
        <v>149</v>
      </c>
      <c r="N4113">
        <v>18.329999999999998</v>
      </c>
      <c r="O4113">
        <v>135.69999999999999</v>
      </c>
      <c r="P4113">
        <v>117</v>
      </c>
      <c r="Q4113">
        <v>6.11</v>
      </c>
      <c r="R4113">
        <v>5.0999999999999996</v>
      </c>
      <c r="S4113">
        <v>4</v>
      </c>
      <c r="T4113">
        <v>1.38</v>
      </c>
      <c r="U4113" t="str">
        <f>IF(Append1[[#This Row],[total_intl_charge]] &lt;= MEDIAN(Append1[total_intl_charge]), "Low", "High")</f>
        <v>Low</v>
      </c>
      <c r="V4113">
        <v>2</v>
      </c>
      <c r="W4113" t="s">
        <v>23</v>
      </c>
      <c r="X4113" s="1" t="s">
        <v>23</v>
      </c>
      <c r="Y4113">
        <f>IF(Append1[[#This Row],[churn]]="yes", 1,0)</f>
        <v>0</v>
      </c>
      <c r="Z4113" t="str">
        <f>IF(Append1[[#This Row],[total_eve_charge]]&lt;=15,"Low",
IF(Append1[[#This Row],[total_eve_charge]]&lt;=19,"Medium","High"))</f>
        <v>Medium</v>
      </c>
      <c r="AA4113" s="1" t="str">
        <f>IF(Append1[[#This Row],[total_day_charge]]&gt;30,"Heavy User",
IF(Append1[[#This Row],[total_eve_charge]]&gt;20,"Evening User",
IF(Append1[[#This Row],[total_night_charge]]&gt;10,"Night User","Low User")))</f>
        <v>Heavy User</v>
      </c>
    </row>
    <row r="4114" spans="1:27" hidden="1" x14ac:dyDescent="0.3">
      <c r="A4114">
        <v>3363</v>
      </c>
      <c r="B4114" s="1" t="s">
        <v>42</v>
      </c>
      <c r="C4114">
        <v>50</v>
      </c>
      <c r="D4114" s="1" t="s">
        <v>26</v>
      </c>
      <c r="E4114" s="1">
        <v>0</v>
      </c>
      <c r="F4114" s="1" t="s">
        <v>23</v>
      </c>
      <c r="G4114">
        <v>0</v>
      </c>
      <c r="H4114" t="str">
        <f>IF(Append1[[#This Row],[number_vmail_messages]]&lt;=10, "Low",
IF(Append1[[#This Row],[number_vmail_messages]]&lt;=25, "Medium", "High"))</f>
        <v>Low</v>
      </c>
      <c r="I4114">
        <v>160.1</v>
      </c>
      <c r="J4114">
        <v>64</v>
      </c>
      <c r="K4114">
        <v>27.22</v>
      </c>
      <c r="L4114">
        <v>208.7</v>
      </c>
      <c r="M4114">
        <v>123</v>
      </c>
      <c r="N4114">
        <v>17.739999999999998</v>
      </c>
      <c r="O4114">
        <v>199.7</v>
      </c>
      <c r="P4114">
        <v>84</v>
      </c>
      <c r="Q4114">
        <v>8.99</v>
      </c>
      <c r="R4114">
        <v>7.6</v>
      </c>
      <c r="S4114">
        <v>12</v>
      </c>
      <c r="T4114">
        <v>2.0499999999999998</v>
      </c>
      <c r="U4114" t="str">
        <f>IF(Append1[[#This Row],[total_intl_charge]] &lt;= MEDIAN(Append1[total_intl_charge]), "Low", "High")</f>
        <v>Low</v>
      </c>
      <c r="V4114">
        <v>5</v>
      </c>
      <c r="W4114" t="s">
        <v>24</v>
      </c>
      <c r="X4114" s="1" t="s">
        <v>23</v>
      </c>
      <c r="Y4114">
        <f>IF(Append1[[#This Row],[churn]]="yes", 1,0)</f>
        <v>1</v>
      </c>
      <c r="Z4114" t="str">
        <f>IF(Append1[[#This Row],[total_eve_charge]]&lt;=15,"Low",
IF(Append1[[#This Row],[total_eve_charge]]&lt;=19,"Medium","High"))</f>
        <v>Medium</v>
      </c>
      <c r="AA4114" s="1" t="str">
        <f>IF(Append1[[#This Row],[total_day_charge]]&gt;30,"Heavy User",
IF(Append1[[#This Row],[total_eve_charge]]&gt;20,"Evening User",
IF(Append1[[#This Row],[total_night_charge]]&gt;10,"Night User","Low User")))</f>
        <v>Low User</v>
      </c>
    </row>
    <row r="4115" spans="1:27" hidden="1" x14ac:dyDescent="0.3">
      <c r="A4115">
        <v>3364</v>
      </c>
      <c r="B4115" s="1" t="s">
        <v>37</v>
      </c>
      <c r="C4115">
        <v>82</v>
      </c>
      <c r="D4115" s="1" t="s">
        <v>32</v>
      </c>
      <c r="E4115" s="1">
        <v>0</v>
      </c>
      <c r="F4115" s="1" t="s">
        <v>23</v>
      </c>
      <c r="G4115">
        <v>0</v>
      </c>
      <c r="H4115" t="str">
        <f>IF(Append1[[#This Row],[number_vmail_messages]]&lt;=10, "Low",
IF(Append1[[#This Row],[number_vmail_messages]]&lt;=25, "Medium", "High"))</f>
        <v>Low</v>
      </c>
      <c r="I4115">
        <v>217.6</v>
      </c>
      <c r="J4115">
        <v>82</v>
      </c>
      <c r="K4115">
        <v>36.99</v>
      </c>
      <c r="L4115">
        <v>169.4</v>
      </c>
      <c r="M4115">
        <v>101</v>
      </c>
      <c r="N4115">
        <v>14.4</v>
      </c>
      <c r="O4115">
        <v>248.9</v>
      </c>
      <c r="P4115">
        <v>124</v>
      </c>
      <c r="Q4115">
        <v>11.2</v>
      </c>
      <c r="R4115">
        <v>12.7</v>
      </c>
      <c r="S4115">
        <v>3</v>
      </c>
      <c r="T4115">
        <v>3.43</v>
      </c>
      <c r="U4115" t="str">
        <f>IF(Append1[[#This Row],[total_intl_charge]] &lt;= MEDIAN(Append1[total_intl_charge]), "Low", "High")</f>
        <v>High</v>
      </c>
      <c r="V4115">
        <v>0</v>
      </c>
      <c r="W4115" t="s">
        <v>23</v>
      </c>
      <c r="X4115" s="1" t="s">
        <v>23</v>
      </c>
      <c r="Y4115">
        <f>IF(Append1[[#This Row],[churn]]="yes", 1,0)</f>
        <v>0</v>
      </c>
      <c r="Z4115" t="str">
        <f>IF(Append1[[#This Row],[total_eve_charge]]&lt;=15,"Low",
IF(Append1[[#This Row],[total_eve_charge]]&lt;=19,"Medium","High"))</f>
        <v>Low</v>
      </c>
      <c r="AA4115" s="1" t="str">
        <f>IF(Append1[[#This Row],[total_day_charge]]&gt;30,"Heavy User",
IF(Append1[[#This Row],[total_eve_charge]]&gt;20,"Evening User",
IF(Append1[[#This Row],[total_night_charge]]&gt;10,"Night User","Low User")))</f>
        <v>Heavy User</v>
      </c>
    </row>
    <row r="4116" spans="1:27" x14ac:dyDescent="0.3">
      <c r="A4116">
        <v>3365</v>
      </c>
      <c r="B4116" s="1" t="s">
        <v>63</v>
      </c>
      <c r="C4116">
        <v>142</v>
      </c>
      <c r="D4116" s="1" t="s">
        <v>22</v>
      </c>
      <c r="E4116" s="1">
        <v>0</v>
      </c>
      <c r="F4116" s="1" t="s">
        <v>24</v>
      </c>
      <c r="G4116">
        <v>22</v>
      </c>
      <c r="H4116" t="str">
        <f>IF(Append1[[#This Row],[number_vmail_messages]]&lt;=10, "Low",
IF(Append1[[#This Row],[number_vmail_messages]]&lt;=25, "Medium", "High"))</f>
        <v>Medium</v>
      </c>
      <c r="I4116">
        <v>198.3</v>
      </c>
      <c r="J4116">
        <v>144</v>
      </c>
      <c r="K4116">
        <v>33.71</v>
      </c>
      <c r="L4116">
        <v>157.19999999999999</v>
      </c>
      <c r="M4116">
        <v>96</v>
      </c>
      <c r="N4116">
        <v>13.36</v>
      </c>
      <c r="O4116">
        <v>180.9</v>
      </c>
      <c r="P4116">
        <v>114</v>
      </c>
      <c r="Q4116">
        <v>8.14</v>
      </c>
      <c r="R4116">
        <v>11.1</v>
      </c>
      <c r="S4116">
        <v>4</v>
      </c>
      <c r="T4116">
        <v>3</v>
      </c>
      <c r="U4116" t="str">
        <f>IF(Append1[[#This Row],[total_intl_charge]] &lt;= MEDIAN(Append1[total_intl_charge]), "Low", "High")</f>
        <v>High</v>
      </c>
      <c r="V4116">
        <v>2</v>
      </c>
      <c r="W4116" t="s">
        <v>23</v>
      </c>
      <c r="X4116" s="1" t="s">
        <v>23</v>
      </c>
      <c r="Y4116">
        <f>IF(Append1[[#This Row],[churn]]="yes", 1,0)</f>
        <v>0</v>
      </c>
      <c r="Z4116" t="str">
        <f>IF(Append1[[#This Row],[total_eve_charge]]&lt;=15,"Low",
IF(Append1[[#This Row],[total_eve_charge]]&lt;=19,"Medium","High"))</f>
        <v>Low</v>
      </c>
      <c r="AA4116" s="1" t="str">
        <f>IF(Append1[[#This Row],[total_day_charge]]&gt;30,"Heavy User",
IF(Append1[[#This Row],[total_eve_charge]]&gt;20,"Evening User",
IF(Append1[[#This Row],[total_night_charge]]&gt;10,"Night User","Low User")))</f>
        <v>Heavy User</v>
      </c>
    </row>
    <row r="4117" spans="1:27" x14ac:dyDescent="0.3">
      <c r="A4117">
        <v>3366</v>
      </c>
      <c r="B4117" s="1" t="s">
        <v>33</v>
      </c>
      <c r="C4117">
        <v>27</v>
      </c>
      <c r="D4117" s="1" t="s">
        <v>22</v>
      </c>
      <c r="E4117" s="1">
        <v>0</v>
      </c>
      <c r="F4117" s="1" t="s">
        <v>24</v>
      </c>
      <c r="G4117">
        <v>32</v>
      </c>
      <c r="H4117" t="str">
        <f>IF(Append1[[#This Row],[number_vmail_messages]]&lt;=10, "Low",
IF(Append1[[#This Row],[number_vmail_messages]]&lt;=25, "Medium", "High"))</f>
        <v>High</v>
      </c>
      <c r="I4117">
        <v>190.3</v>
      </c>
      <c r="J4117">
        <v>97</v>
      </c>
      <c r="K4117">
        <v>32.35</v>
      </c>
      <c r="L4117">
        <v>279</v>
      </c>
      <c r="M4117">
        <v>77</v>
      </c>
      <c r="N4117">
        <v>23.72</v>
      </c>
      <c r="O4117">
        <v>133.80000000000001</v>
      </c>
      <c r="P4117">
        <v>117</v>
      </c>
      <c r="Q4117">
        <v>6.02</v>
      </c>
      <c r="R4117">
        <v>8.4</v>
      </c>
      <c r="S4117">
        <v>3</v>
      </c>
      <c r="T4117">
        <v>2.27</v>
      </c>
      <c r="U4117" t="str">
        <f>IF(Append1[[#This Row],[total_intl_charge]] &lt;= MEDIAN(Append1[total_intl_charge]), "Low", "High")</f>
        <v>Low</v>
      </c>
      <c r="V4117">
        <v>2</v>
      </c>
      <c r="W4117" t="s">
        <v>23</v>
      </c>
      <c r="X4117" s="1" t="s">
        <v>23</v>
      </c>
      <c r="Y4117">
        <f>IF(Append1[[#This Row],[churn]]="yes", 1,0)</f>
        <v>0</v>
      </c>
      <c r="Z4117" t="str">
        <f>IF(Append1[[#This Row],[total_eve_charge]]&lt;=15,"Low",
IF(Append1[[#This Row],[total_eve_charge]]&lt;=19,"Medium","High"))</f>
        <v>High</v>
      </c>
      <c r="AA4117" s="1" t="str">
        <f>IF(Append1[[#This Row],[total_day_charge]]&gt;30,"Heavy User",
IF(Append1[[#This Row],[total_eve_charge]]&gt;20,"Evening User",
IF(Append1[[#This Row],[total_night_charge]]&gt;10,"Night User","Low User")))</f>
        <v>Heavy User</v>
      </c>
    </row>
    <row r="4118" spans="1:27" x14ac:dyDescent="0.3">
      <c r="A4118">
        <v>3367</v>
      </c>
      <c r="B4118" s="1" t="s">
        <v>54</v>
      </c>
      <c r="C4118">
        <v>165</v>
      </c>
      <c r="D4118" s="1" t="s">
        <v>32</v>
      </c>
      <c r="E4118" s="1">
        <v>0</v>
      </c>
      <c r="F4118" s="1" t="s">
        <v>24</v>
      </c>
      <c r="G4118">
        <v>23</v>
      </c>
      <c r="H4118" t="str">
        <f>IF(Append1[[#This Row],[number_vmail_messages]]&lt;=10, "Low",
IF(Append1[[#This Row],[number_vmail_messages]]&lt;=25, "Medium", "High"))</f>
        <v>Medium</v>
      </c>
      <c r="I4118">
        <v>184.7</v>
      </c>
      <c r="J4118">
        <v>63</v>
      </c>
      <c r="K4118">
        <v>31.4</v>
      </c>
      <c r="L4118">
        <v>168</v>
      </c>
      <c r="M4118">
        <v>62</v>
      </c>
      <c r="N4118">
        <v>14.28</v>
      </c>
      <c r="O4118">
        <v>176.1</v>
      </c>
      <c r="P4118">
        <v>125</v>
      </c>
      <c r="Q4118">
        <v>7.92</v>
      </c>
      <c r="R4118">
        <v>8.6999999999999993</v>
      </c>
      <c r="S4118">
        <v>5</v>
      </c>
      <c r="T4118">
        <v>2.35</v>
      </c>
      <c r="U4118" t="str">
        <f>IF(Append1[[#This Row],[total_intl_charge]] &lt;= MEDIAN(Append1[total_intl_charge]), "Low", "High")</f>
        <v>Low</v>
      </c>
      <c r="V4118">
        <v>1</v>
      </c>
      <c r="W4118" t="s">
        <v>23</v>
      </c>
      <c r="X4118" s="1" t="s">
        <v>23</v>
      </c>
      <c r="Y4118">
        <f>IF(Append1[[#This Row],[churn]]="yes", 1,0)</f>
        <v>0</v>
      </c>
      <c r="Z4118" t="str">
        <f>IF(Append1[[#This Row],[total_eve_charge]]&lt;=15,"Low",
IF(Append1[[#This Row],[total_eve_charge]]&lt;=19,"Medium","High"))</f>
        <v>Low</v>
      </c>
      <c r="AA4118" s="1" t="str">
        <f>IF(Append1[[#This Row],[total_day_charge]]&gt;30,"Heavy User",
IF(Append1[[#This Row],[total_eve_charge]]&gt;20,"Evening User",
IF(Append1[[#This Row],[total_night_charge]]&gt;10,"Night User","Low User")))</f>
        <v>Heavy User</v>
      </c>
    </row>
    <row r="4119" spans="1:27" x14ac:dyDescent="0.3">
      <c r="A4119">
        <v>3368</v>
      </c>
      <c r="B4119" s="1" t="s">
        <v>65</v>
      </c>
      <c r="C4119">
        <v>33</v>
      </c>
      <c r="D4119" s="1" t="s">
        <v>26</v>
      </c>
      <c r="E4119" s="1">
        <v>0</v>
      </c>
      <c r="F4119" s="1" t="s">
        <v>24</v>
      </c>
      <c r="G4119">
        <v>16</v>
      </c>
      <c r="H4119" t="str">
        <f>IF(Append1[[#This Row],[number_vmail_messages]]&lt;=10, "Low",
IF(Append1[[#This Row],[number_vmail_messages]]&lt;=25, "Medium", "High"))</f>
        <v>Medium</v>
      </c>
      <c r="I4119">
        <v>125.1</v>
      </c>
      <c r="J4119">
        <v>56</v>
      </c>
      <c r="K4119">
        <v>21.27</v>
      </c>
      <c r="L4119">
        <v>246.6</v>
      </c>
      <c r="M4119">
        <v>140</v>
      </c>
      <c r="N4119">
        <v>20.96</v>
      </c>
      <c r="O4119">
        <v>235.4</v>
      </c>
      <c r="P4119">
        <v>109</v>
      </c>
      <c r="Q4119">
        <v>10.59</v>
      </c>
      <c r="R4119">
        <v>12.1</v>
      </c>
      <c r="S4119">
        <v>2</v>
      </c>
      <c r="T4119">
        <v>3.27</v>
      </c>
      <c r="U4119" t="str">
        <f>IF(Append1[[#This Row],[total_intl_charge]] &lt;= MEDIAN(Append1[total_intl_charge]), "Low", "High")</f>
        <v>High</v>
      </c>
      <c r="V4119">
        <v>0</v>
      </c>
      <c r="W4119" t="s">
        <v>23</v>
      </c>
      <c r="X4119" s="1" t="s">
        <v>23</v>
      </c>
      <c r="Y4119">
        <f>IF(Append1[[#This Row],[churn]]="yes", 1,0)</f>
        <v>0</v>
      </c>
      <c r="Z4119" t="str">
        <f>IF(Append1[[#This Row],[total_eve_charge]]&lt;=15,"Low",
IF(Append1[[#This Row],[total_eve_charge]]&lt;=19,"Medium","High"))</f>
        <v>High</v>
      </c>
      <c r="AA4119" s="1" t="str">
        <f>IF(Append1[[#This Row],[total_day_charge]]&gt;30,"Heavy User",
IF(Append1[[#This Row],[total_eve_charge]]&gt;20,"Evening User",
IF(Append1[[#This Row],[total_night_charge]]&gt;10,"Night User","Low User")))</f>
        <v>Evening User</v>
      </c>
    </row>
    <row r="4120" spans="1:27" hidden="1" x14ac:dyDescent="0.3">
      <c r="A4120">
        <v>3369</v>
      </c>
      <c r="B4120" s="1" t="s">
        <v>65</v>
      </c>
      <c r="C4120">
        <v>55</v>
      </c>
      <c r="D4120" s="1" t="s">
        <v>26</v>
      </c>
      <c r="E4120" s="1">
        <v>0</v>
      </c>
      <c r="F4120" s="1" t="s">
        <v>23</v>
      </c>
      <c r="G4120">
        <v>0</v>
      </c>
      <c r="H4120" t="str">
        <f>IF(Append1[[#This Row],[number_vmail_messages]]&lt;=10, "Low",
IF(Append1[[#This Row],[number_vmail_messages]]&lt;=25, "Medium", "High"))</f>
        <v>Low</v>
      </c>
      <c r="I4120">
        <v>181.3</v>
      </c>
      <c r="J4120">
        <v>100</v>
      </c>
      <c r="K4120">
        <v>30.82</v>
      </c>
      <c r="L4120">
        <v>200.5</v>
      </c>
      <c r="M4120">
        <v>122</v>
      </c>
      <c r="N4120">
        <v>17.04</v>
      </c>
      <c r="O4120">
        <v>226.9</v>
      </c>
      <c r="P4120">
        <v>99</v>
      </c>
      <c r="Q4120">
        <v>10.210000000000001</v>
      </c>
      <c r="R4120">
        <v>10.9</v>
      </c>
      <c r="S4120">
        <v>2</v>
      </c>
      <c r="T4120">
        <v>2.94</v>
      </c>
      <c r="U4120" t="str">
        <f>IF(Append1[[#This Row],[total_intl_charge]] &lt;= MEDIAN(Append1[total_intl_charge]), "Low", "High")</f>
        <v>High</v>
      </c>
      <c r="V4120">
        <v>1</v>
      </c>
      <c r="W4120" t="s">
        <v>23</v>
      </c>
      <c r="X4120" s="1" t="s">
        <v>23</v>
      </c>
      <c r="Y4120">
        <f>IF(Append1[[#This Row],[churn]]="yes", 1,0)</f>
        <v>0</v>
      </c>
      <c r="Z4120" t="str">
        <f>IF(Append1[[#This Row],[total_eve_charge]]&lt;=15,"Low",
IF(Append1[[#This Row],[total_eve_charge]]&lt;=19,"Medium","High"))</f>
        <v>Medium</v>
      </c>
      <c r="AA4120" s="1" t="str">
        <f>IF(Append1[[#This Row],[total_day_charge]]&gt;30,"Heavy User",
IF(Append1[[#This Row],[total_eve_charge]]&gt;20,"Evening User",
IF(Append1[[#This Row],[total_night_charge]]&gt;10,"Night User","Low User")))</f>
        <v>Heavy User</v>
      </c>
    </row>
    <row r="4121" spans="1:27" hidden="1" x14ac:dyDescent="0.3">
      <c r="A4121">
        <v>3370</v>
      </c>
      <c r="B4121" s="1" t="s">
        <v>48</v>
      </c>
      <c r="C4121">
        <v>96</v>
      </c>
      <c r="D4121" s="1" t="s">
        <v>26</v>
      </c>
      <c r="E4121" s="1">
        <v>1</v>
      </c>
      <c r="F4121" s="1" t="s">
        <v>23</v>
      </c>
      <c r="G4121">
        <v>0</v>
      </c>
      <c r="H4121" t="str">
        <f>IF(Append1[[#This Row],[number_vmail_messages]]&lt;=10, "Low",
IF(Append1[[#This Row],[number_vmail_messages]]&lt;=25, "Medium", "High"))</f>
        <v>Low</v>
      </c>
      <c r="I4121">
        <v>99.8</v>
      </c>
      <c r="J4121">
        <v>101</v>
      </c>
      <c r="K4121">
        <v>16.97</v>
      </c>
      <c r="L4121">
        <v>253.6</v>
      </c>
      <c r="M4121">
        <v>83</v>
      </c>
      <c r="N4121">
        <v>21.56</v>
      </c>
      <c r="O4121">
        <v>112.5</v>
      </c>
      <c r="P4121">
        <v>75</v>
      </c>
      <c r="Q4121">
        <v>5.0599999999999996</v>
      </c>
      <c r="R4121">
        <v>7.5</v>
      </c>
      <c r="S4121">
        <v>6</v>
      </c>
      <c r="T4121">
        <v>2.0299999999999998</v>
      </c>
      <c r="U4121" t="str">
        <f>IF(Append1[[#This Row],[total_intl_charge]] &lt;= MEDIAN(Append1[total_intl_charge]), "Low", "High")</f>
        <v>Low</v>
      </c>
      <c r="V4121">
        <v>0</v>
      </c>
      <c r="W4121" t="s">
        <v>23</v>
      </c>
      <c r="X4121" s="1" t="s">
        <v>24</v>
      </c>
      <c r="Y4121">
        <f>IF(Append1[[#This Row],[churn]]="yes", 1,0)</f>
        <v>0</v>
      </c>
      <c r="Z4121" t="str">
        <f>IF(Append1[[#This Row],[total_eve_charge]]&lt;=15,"Low",
IF(Append1[[#This Row],[total_eve_charge]]&lt;=19,"Medium","High"))</f>
        <v>High</v>
      </c>
      <c r="AA4121" s="1" t="str">
        <f>IF(Append1[[#This Row],[total_day_charge]]&gt;30,"Heavy User",
IF(Append1[[#This Row],[total_eve_charge]]&gt;20,"Evening User",
IF(Append1[[#This Row],[total_night_charge]]&gt;10,"Night User","Low User")))</f>
        <v>Evening User</v>
      </c>
    </row>
    <row r="4122" spans="1:27" hidden="1" x14ac:dyDescent="0.3">
      <c r="A4122">
        <v>3371</v>
      </c>
      <c r="B4122" s="1" t="s">
        <v>55</v>
      </c>
      <c r="C4122">
        <v>115</v>
      </c>
      <c r="D4122" s="1" t="s">
        <v>32</v>
      </c>
      <c r="E4122" s="1">
        <v>0</v>
      </c>
      <c r="F4122" s="1" t="s">
        <v>23</v>
      </c>
      <c r="G4122">
        <v>0</v>
      </c>
      <c r="H4122" t="str">
        <f>IF(Append1[[#This Row],[number_vmail_messages]]&lt;=10, "Low",
IF(Append1[[#This Row],[number_vmail_messages]]&lt;=25, "Medium", "High"))</f>
        <v>Low</v>
      </c>
      <c r="I4122">
        <v>254.8</v>
      </c>
      <c r="J4122">
        <v>97</v>
      </c>
      <c r="K4122">
        <v>43.32</v>
      </c>
      <c r="L4122">
        <v>153.5</v>
      </c>
      <c r="M4122">
        <v>110</v>
      </c>
      <c r="N4122">
        <v>13.05</v>
      </c>
      <c r="O4122">
        <v>217.6</v>
      </c>
      <c r="P4122">
        <v>117</v>
      </c>
      <c r="Q4122">
        <v>9.7899999999999991</v>
      </c>
      <c r="R4122">
        <v>9</v>
      </c>
      <c r="S4122">
        <v>4</v>
      </c>
      <c r="T4122">
        <v>2.4300000000000002</v>
      </c>
      <c r="U4122" t="str">
        <f>IF(Append1[[#This Row],[total_intl_charge]] &lt;= MEDIAN(Append1[total_intl_charge]), "Low", "High")</f>
        <v>Low</v>
      </c>
      <c r="V4122">
        <v>1</v>
      </c>
      <c r="W4122" t="s">
        <v>23</v>
      </c>
      <c r="X4122" s="1" t="s">
        <v>23</v>
      </c>
      <c r="Y4122">
        <f>IF(Append1[[#This Row],[churn]]="yes", 1,0)</f>
        <v>0</v>
      </c>
      <c r="Z4122" t="str">
        <f>IF(Append1[[#This Row],[total_eve_charge]]&lt;=15,"Low",
IF(Append1[[#This Row],[total_eve_charge]]&lt;=19,"Medium","High"))</f>
        <v>Low</v>
      </c>
      <c r="AA4122" s="1" t="str">
        <f>IF(Append1[[#This Row],[total_day_charge]]&gt;30,"Heavy User",
IF(Append1[[#This Row],[total_eve_charge]]&gt;20,"Evening User",
IF(Append1[[#This Row],[total_night_charge]]&gt;10,"Night User","Low User")))</f>
        <v>Heavy User</v>
      </c>
    </row>
    <row r="4123" spans="1:27" hidden="1" x14ac:dyDescent="0.3">
      <c r="A4123">
        <v>3372</v>
      </c>
      <c r="B4123" s="1" t="s">
        <v>69</v>
      </c>
      <c r="C4123">
        <v>65</v>
      </c>
      <c r="D4123" s="1" t="s">
        <v>32</v>
      </c>
      <c r="E4123" s="1">
        <v>0</v>
      </c>
      <c r="F4123" s="1" t="s">
        <v>23</v>
      </c>
      <c r="G4123">
        <v>0</v>
      </c>
      <c r="H4123" t="str">
        <f>IF(Append1[[#This Row],[number_vmail_messages]]&lt;=10, "Low",
IF(Append1[[#This Row],[number_vmail_messages]]&lt;=25, "Medium", "High"))</f>
        <v>Low</v>
      </c>
      <c r="I4123">
        <v>244.5</v>
      </c>
      <c r="J4123">
        <v>72</v>
      </c>
      <c r="K4123">
        <v>41.57</v>
      </c>
      <c r="L4123">
        <v>206.2</v>
      </c>
      <c r="M4123">
        <v>88</v>
      </c>
      <c r="N4123">
        <v>17.53</v>
      </c>
      <c r="O4123">
        <v>299.8</v>
      </c>
      <c r="P4123">
        <v>110</v>
      </c>
      <c r="Q4123">
        <v>13.49</v>
      </c>
      <c r="R4123">
        <v>7.6</v>
      </c>
      <c r="S4123">
        <v>1</v>
      </c>
      <c r="T4123">
        <v>2.0499999999999998</v>
      </c>
      <c r="U4123" t="str">
        <f>IF(Append1[[#This Row],[total_intl_charge]] &lt;= MEDIAN(Append1[total_intl_charge]), "Low", "High")</f>
        <v>Low</v>
      </c>
      <c r="V4123">
        <v>5</v>
      </c>
      <c r="W4123" t="s">
        <v>24</v>
      </c>
      <c r="X4123" s="1" t="s">
        <v>23</v>
      </c>
      <c r="Y4123">
        <f>IF(Append1[[#This Row],[churn]]="yes", 1,0)</f>
        <v>1</v>
      </c>
      <c r="Z4123" t="str">
        <f>IF(Append1[[#This Row],[total_eve_charge]]&lt;=15,"Low",
IF(Append1[[#This Row],[total_eve_charge]]&lt;=19,"Medium","High"))</f>
        <v>Medium</v>
      </c>
      <c r="AA4123" s="1" t="str">
        <f>IF(Append1[[#This Row],[total_day_charge]]&gt;30,"Heavy User",
IF(Append1[[#This Row],[total_eve_charge]]&gt;20,"Evening User",
IF(Append1[[#This Row],[total_night_charge]]&gt;10,"Night User","Low User")))</f>
        <v>Heavy User</v>
      </c>
    </row>
    <row r="4124" spans="1:27" hidden="1" x14ac:dyDescent="0.3">
      <c r="A4124">
        <v>3373</v>
      </c>
      <c r="B4124" s="1" t="s">
        <v>67</v>
      </c>
      <c r="C4124">
        <v>50</v>
      </c>
      <c r="D4124" s="1" t="s">
        <v>32</v>
      </c>
      <c r="E4124" s="1">
        <v>0</v>
      </c>
      <c r="F4124" s="1" t="s">
        <v>23</v>
      </c>
      <c r="G4124">
        <v>0</v>
      </c>
      <c r="H4124" t="str">
        <f>IF(Append1[[#This Row],[number_vmail_messages]]&lt;=10, "Low",
IF(Append1[[#This Row],[number_vmail_messages]]&lt;=25, "Medium", "High"))</f>
        <v>Low</v>
      </c>
      <c r="I4124">
        <v>167.7</v>
      </c>
      <c r="J4124">
        <v>74</v>
      </c>
      <c r="K4124">
        <v>28.51</v>
      </c>
      <c r="L4124">
        <v>179.9</v>
      </c>
      <c r="M4124">
        <v>98</v>
      </c>
      <c r="N4124">
        <v>15.29</v>
      </c>
      <c r="O4124">
        <v>166.5</v>
      </c>
      <c r="P4124">
        <v>73</v>
      </c>
      <c r="Q4124">
        <v>7.49</v>
      </c>
      <c r="R4124">
        <v>10.9</v>
      </c>
      <c r="S4124">
        <v>2</v>
      </c>
      <c r="T4124">
        <v>2.94</v>
      </c>
      <c r="U4124" t="str">
        <f>IF(Append1[[#This Row],[total_intl_charge]] &lt;= MEDIAN(Append1[total_intl_charge]), "Low", "High")</f>
        <v>High</v>
      </c>
      <c r="V4124">
        <v>1</v>
      </c>
      <c r="W4124" t="s">
        <v>23</v>
      </c>
      <c r="X4124" s="1" t="s">
        <v>23</v>
      </c>
      <c r="Y4124">
        <f>IF(Append1[[#This Row],[churn]]="yes", 1,0)</f>
        <v>0</v>
      </c>
      <c r="Z4124" t="str">
        <f>IF(Append1[[#This Row],[total_eve_charge]]&lt;=15,"Low",
IF(Append1[[#This Row],[total_eve_charge]]&lt;=19,"Medium","High"))</f>
        <v>Medium</v>
      </c>
      <c r="AA4124" s="1" t="str">
        <f>IF(Append1[[#This Row],[total_day_charge]]&gt;30,"Heavy User",
IF(Append1[[#This Row],[total_eve_charge]]&gt;20,"Evening User",
IF(Append1[[#This Row],[total_night_charge]]&gt;10,"Night User","Low User")))</f>
        <v>Low User</v>
      </c>
    </row>
    <row r="4125" spans="1:27" hidden="1" x14ac:dyDescent="0.3">
      <c r="A4125">
        <v>3374</v>
      </c>
      <c r="B4125" s="1" t="s">
        <v>43</v>
      </c>
      <c r="C4125">
        <v>137</v>
      </c>
      <c r="D4125" s="1" t="s">
        <v>26</v>
      </c>
      <c r="E4125" s="1">
        <v>0</v>
      </c>
      <c r="F4125" s="1" t="s">
        <v>23</v>
      </c>
      <c r="G4125">
        <v>0</v>
      </c>
      <c r="H4125" t="str">
        <f>IF(Append1[[#This Row],[number_vmail_messages]]&lt;=10, "Low",
IF(Append1[[#This Row],[number_vmail_messages]]&lt;=25, "Medium", "High"))</f>
        <v>Low</v>
      </c>
      <c r="I4125">
        <v>79.5</v>
      </c>
      <c r="J4125">
        <v>121</v>
      </c>
      <c r="K4125">
        <v>13.52</v>
      </c>
      <c r="L4125">
        <v>164.1</v>
      </c>
      <c r="M4125">
        <v>86</v>
      </c>
      <c r="N4125">
        <v>13.95</v>
      </c>
      <c r="O4125">
        <v>121.8</v>
      </c>
      <c r="P4125">
        <v>108</v>
      </c>
      <c r="Q4125">
        <v>5.48</v>
      </c>
      <c r="R4125">
        <v>11.7</v>
      </c>
      <c r="S4125">
        <v>7</v>
      </c>
      <c r="T4125">
        <v>3.16</v>
      </c>
      <c r="U4125" t="str">
        <f>IF(Append1[[#This Row],[total_intl_charge]] &lt;= MEDIAN(Append1[total_intl_charge]), "Low", "High")</f>
        <v>High</v>
      </c>
      <c r="V4125">
        <v>2</v>
      </c>
      <c r="W4125" t="s">
        <v>23</v>
      </c>
      <c r="X4125" s="1" t="s">
        <v>23</v>
      </c>
      <c r="Y4125">
        <f>IF(Append1[[#This Row],[churn]]="yes", 1,0)</f>
        <v>0</v>
      </c>
      <c r="Z4125" t="str">
        <f>IF(Append1[[#This Row],[total_eve_charge]]&lt;=15,"Low",
IF(Append1[[#This Row],[total_eve_charge]]&lt;=19,"Medium","High"))</f>
        <v>Low</v>
      </c>
      <c r="AA4125" s="1" t="str">
        <f>IF(Append1[[#This Row],[total_day_charge]]&gt;30,"Heavy User",
IF(Append1[[#This Row],[total_eve_charge]]&gt;20,"Evening User",
IF(Append1[[#This Row],[total_night_charge]]&gt;10,"Night User","Low User")))</f>
        <v>Low User</v>
      </c>
    </row>
    <row r="4126" spans="1:27" hidden="1" x14ac:dyDescent="0.3">
      <c r="A4126">
        <v>3375</v>
      </c>
      <c r="B4126" s="1" t="s">
        <v>35</v>
      </c>
      <c r="C4126">
        <v>95</v>
      </c>
      <c r="D4126" s="1" t="s">
        <v>32</v>
      </c>
      <c r="E4126" s="1">
        <v>0</v>
      </c>
      <c r="F4126" s="1" t="s">
        <v>23</v>
      </c>
      <c r="G4126">
        <v>0</v>
      </c>
      <c r="H4126" t="str">
        <f>IF(Append1[[#This Row],[number_vmail_messages]]&lt;=10, "Low",
IF(Append1[[#This Row],[number_vmail_messages]]&lt;=25, "Medium", "High"))</f>
        <v>Low</v>
      </c>
      <c r="I4126">
        <v>133</v>
      </c>
      <c r="J4126">
        <v>94</v>
      </c>
      <c r="K4126">
        <v>22.61</v>
      </c>
      <c r="L4126">
        <v>196.6</v>
      </c>
      <c r="M4126">
        <v>126</v>
      </c>
      <c r="N4126">
        <v>16.71</v>
      </c>
      <c r="O4126">
        <v>181</v>
      </c>
      <c r="P4126">
        <v>128</v>
      </c>
      <c r="Q4126">
        <v>8.15</v>
      </c>
      <c r="R4126">
        <v>9.9</v>
      </c>
      <c r="S4126">
        <v>3</v>
      </c>
      <c r="T4126">
        <v>2.67</v>
      </c>
      <c r="U4126" t="str">
        <f>IF(Append1[[#This Row],[total_intl_charge]] &lt;= MEDIAN(Append1[total_intl_charge]), "Low", "High")</f>
        <v>Low</v>
      </c>
      <c r="V4126">
        <v>4</v>
      </c>
      <c r="W4126" t="s">
        <v>24</v>
      </c>
      <c r="X4126" s="1" t="s">
        <v>23</v>
      </c>
      <c r="Y4126">
        <f>IF(Append1[[#This Row],[churn]]="yes", 1,0)</f>
        <v>1</v>
      </c>
      <c r="Z4126" t="str">
        <f>IF(Append1[[#This Row],[total_eve_charge]]&lt;=15,"Low",
IF(Append1[[#This Row],[total_eve_charge]]&lt;=19,"Medium","High"))</f>
        <v>Medium</v>
      </c>
      <c r="AA4126" s="1" t="str">
        <f>IF(Append1[[#This Row],[total_day_charge]]&gt;30,"Heavy User",
IF(Append1[[#This Row],[total_eve_charge]]&gt;20,"Evening User",
IF(Append1[[#This Row],[total_night_charge]]&gt;10,"Night User","Low User")))</f>
        <v>Low User</v>
      </c>
    </row>
    <row r="4127" spans="1:27" hidden="1" x14ac:dyDescent="0.3">
      <c r="A4127">
        <v>3376</v>
      </c>
      <c r="B4127" s="1" t="s">
        <v>47</v>
      </c>
      <c r="C4127">
        <v>118</v>
      </c>
      <c r="D4127" s="1" t="s">
        <v>32</v>
      </c>
      <c r="E4127" s="1">
        <v>0</v>
      </c>
      <c r="F4127" s="1" t="s">
        <v>23</v>
      </c>
      <c r="G4127">
        <v>0</v>
      </c>
      <c r="H4127" t="str">
        <f>IF(Append1[[#This Row],[number_vmail_messages]]&lt;=10, "Low",
IF(Append1[[#This Row],[number_vmail_messages]]&lt;=25, "Medium", "High"))</f>
        <v>Low</v>
      </c>
      <c r="I4127">
        <v>297.2</v>
      </c>
      <c r="J4127">
        <v>113</v>
      </c>
      <c r="K4127">
        <v>50.52</v>
      </c>
      <c r="L4127">
        <v>188.8</v>
      </c>
      <c r="M4127">
        <v>114</v>
      </c>
      <c r="N4127">
        <v>16.05</v>
      </c>
      <c r="O4127">
        <v>188.9</v>
      </c>
      <c r="P4127">
        <v>100</v>
      </c>
      <c r="Q4127">
        <v>8.5</v>
      </c>
      <c r="R4127">
        <v>12.4</v>
      </c>
      <c r="S4127">
        <v>6</v>
      </c>
      <c r="T4127">
        <v>3.35</v>
      </c>
      <c r="U4127" t="str">
        <f>IF(Append1[[#This Row],[total_intl_charge]] &lt;= MEDIAN(Append1[total_intl_charge]), "Low", "High")</f>
        <v>High</v>
      </c>
      <c r="V4127">
        <v>1</v>
      </c>
      <c r="W4127" t="s">
        <v>24</v>
      </c>
      <c r="X4127" s="1" t="s">
        <v>23</v>
      </c>
      <c r="Y4127">
        <f>IF(Append1[[#This Row],[churn]]="yes", 1,0)</f>
        <v>1</v>
      </c>
      <c r="Z4127" t="str">
        <f>IF(Append1[[#This Row],[total_eve_charge]]&lt;=15,"Low",
IF(Append1[[#This Row],[total_eve_charge]]&lt;=19,"Medium","High"))</f>
        <v>Medium</v>
      </c>
      <c r="AA4127" s="1" t="str">
        <f>IF(Append1[[#This Row],[total_day_charge]]&gt;30,"Heavy User",
IF(Append1[[#This Row],[total_eve_charge]]&gt;20,"Evening User",
IF(Append1[[#This Row],[total_night_charge]]&gt;10,"Night User","Low User")))</f>
        <v>Heavy User</v>
      </c>
    </row>
    <row r="4128" spans="1:27" hidden="1" x14ac:dyDescent="0.3">
      <c r="A4128">
        <v>3377</v>
      </c>
      <c r="B4128" s="1" t="s">
        <v>44</v>
      </c>
      <c r="C4128">
        <v>84</v>
      </c>
      <c r="D4128" s="1" t="s">
        <v>22</v>
      </c>
      <c r="E4128" s="1">
        <v>0</v>
      </c>
      <c r="F4128" s="1" t="s">
        <v>23</v>
      </c>
      <c r="G4128">
        <v>0</v>
      </c>
      <c r="H4128" t="str">
        <f>IF(Append1[[#This Row],[number_vmail_messages]]&lt;=10, "Low",
IF(Append1[[#This Row],[number_vmail_messages]]&lt;=25, "Medium", "High"))</f>
        <v>Low</v>
      </c>
      <c r="I4128">
        <v>214.9</v>
      </c>
      <c r="J4128">
        <v>72</v>
      </c>
      <c r="K4128">
        <v>36.53</v>
      </c>
      <c r="L4128">
        <v>197.7</v>
      </c>
      <c r="M4128">
        <v>92</v>
      </c>
      <c r="N4128">
        <v>16.8</v>
      </c>
      <c r="O4128">
        <v>153.1</v>
      </c>
      <c r="P4128">
        <v>79</v>
      </c>
      <c r="Q4128">
        <v>6.89</v>
      </c>
      <c r="R4128">
        <v>11.9</v>
      </c>
      <c r="S4128">
        <v>2</v>
      </c>
      <c r="T4128">
        <v>3.21</v>
      </c>
      <c r="U4128" t="str">
        <f>IF(Append1[[#This Row],[total_intl_charge]] &lt;= MEDIAN(Append1[total_intl_charge]), "Low", "High")</f>
        <v>High</v>
      </c>
      <c r="V4128">
        <v>2</v>
      </c>
      <c r="W4128" t="s">
        <v>23</v>
      </c>
      <c r="X4128" s="1" t="s">
        <v>23</v>
      </c>
      <c r="Y4128">
        <f>IF(Append1[[#This Row],[churn]]="yes", 1,0)</f>
        <v>0</v>
      </c>
      <c r="Z4128" t="str">
        <f>IF(Append1[[#This Row],[total_eve_charge]]&lt;=15,"Low",
IF(Append1[[#This Row],[total_eve_charge]]&lt;=19,"Medium","High"))</f>
        <v>Medium</v>
      </c>
      <c r="AA4128" s="1" t="str">
        <f>IF(Append1[[#This Row],[total_day_charge]]&gt;30,"Heavy User",
IF(Append1[[#This Row],[total_eve_charge]]&gt;20,"Evening User",
IF(Append1[[#This Row],[total_night_charge]]&gt;10,"Night User","Low User")))</f>
        <v>Heavy User</v>
      </c>
    </row>
    <row r="4129" spans="1:27" hidden="1" x14ac:dyDescent="0.3">
      <c r="A4129">
        <v>3378</v>
      </c>
      <c r="B4129" s="1" t="s">
        <v>34</v>
      </c>
      <c r="C4129">
        <v>42</v>
      </c>
      <c r="D4129" s="1" t="s">
        <v>32</v>
      </c>
      <c r="E4129" s="1">
        <v>0</v>
      </c>
      <c r="F4129" s="1" t="s">
        <v>23</v>
      </c>
      <c r="G4129">
        <v>0</v>
      </c>
      <c r="H4129" t="str">
        <f>IF(Append1[[#This Row],[number_vmail_messages]]&lt;=10, "Low",
IF(Append1[[#This Row],[number_vmail_messages]]&lt;=25, "Medium", "High"))</f>
        <v>Low</v>
      </c>
      <c r="I4129">
        <v>269.89999999999998</v>
      </c>
      <c r="J4129">
        <v>99</v>
      </c>
      <c r="K4129">
        <v>45.88</v>
      </c>
      <c r="L4129">
        <v>37.799999999999997</v>
      </c>
      <c r="M4129">
        <v>76</v>
      </c>
      <c r="N4129">
        <v>3.21</v>
      </c>
      <c r="O4129">
        <v>166.6</v>
      </c>
      <c r="P4129">
        <v>139</v>
      </c>
      <c r="Q4129">
        <v>7.5</v>
      </c>
      <c r="R4129">
        <v>13.8</v>
      </c>
      <c r="S4129">
        <v>1</v>
      </c>
      <c r="T4129">
        <v>3.73</v>
      </c>
      <c r="U4129" t="str">
        <f>IF(Append1[[#This Row],[total_intl_charge]] &lt;= MEDIAN(Append1[total_intl_charge]), "Low", "High")</f>
        <v>High</v>
      </c>
      <c r="V4129">
        <v>1</v>
      </c>
      <c r="W4129" t="s">
        <v>23</v>
      </c>
      <c r="X4129" s="1" t="s">
        <v>23</v>
      </c>
      <c r="Y4129">
        <f>IF(Append1[[#This Row],[churn]]="yes", 1,0)</f>
        <v>0</v>
      </c>
      <c r="Z4129" t="str">
        <f>IF(Append1[[#This Row],[total_eve_charge]]&lt;=15,"Low",
IF(Append1[[#This Row],[total_eve_charge]]&lt;=19,"Medium","High"))</f>
        <v>Low</v>
      </c>
      <c r="AA4129" s="1" t="str">
        <f>IF(Append1[[#This Row],[total_day_charge]]&gt;30,"Heavy User",
IF(Append1[[#This Row],[total_eve_charge]]&gt;20,"Evening User",
IF(Append1[[#This Row],[total_night_charge]]&gt;10,"Night User","Low User")))</f>
        <v>Heavy User</v>
      </c>
    </row>
    <row r="4130" spans="1:27" hidden="1" x14ac:dyDescent="0.3">
      <c r="A4130">
        <v>3379</v>
      </c>
      <c r="B4130" s="1" t="s">
        <v>58</v>
      </c>
      <c r="C4130">
        <v>53</v>
      </c>
      <c r="D4130" s="1" t="s">
        <v>22</v>
      </c>
      <c r="E4130" s="1">
        <v>0</v>
      </c>
      <c r="F4130" s="1" t="s">
        <v>23</v>
      </c>
      <c r="G4130">
        <v>0</v>
      </c>
      <c r="H4130" t="str">
        <f>IF(Append1[[#This Row],[number_vmail_messages]]&lt;=10, "Low",
IF(Append1[[#This Row],[number_vmail_messages]]&lt;=25, "Medium", "High"))</f>
        <v>Low</v>
      </c>
      <c r="I4130">
        <v>143.80000000000001</v>
      </c>
      <c r="J4130">
        <v>102</v>
      </c>
      <c r="K4130">
        <v>24.45</v>
      </c>
      <c r="L4130">
        <v>199.6</v>
      </c>
      <c r="M4130">
        <v>124</v>
      </c>
      <c r="N4130">
        <v>16.97</v>
      </c>
      <c r="O4130">
        <v>177.8</v>
      </c>
      <c r="P4130">
        <v>65</v>
      </c>
      <c r="Q4130">
        <v>8</v>
      </c>
      <c r="R4130">
        <v>7.8</v>
      </c>
      <c r="S4130">
        <v>4</v>
      </c>
      <c r="T4130">
        <v>2.11</v>
      </c>
      <c r="U4130" t="str">
        <f>IF(Append1[[#This Row],[total_intl_charge]] &lt;= MEDIAN(Append1[total_intl_charge]), "Low", "High")</f>
        <v>Low</v>
      </c>
      <c r="V4130">
        <v>1</v>
      </c>
      <c r="W4130" t="s">
        <v>23</v>
      </c>
      <c r="X4130" s="1" t="s">
        <v>23</v>
      </c>
      <c r="Y4130">
        <f>IF(Append1[[#This Row],[churn]]="yes", 1,0)</f>
        <v>0</v>
      </c>
      <c r="Z4130" t="str">
        <f>IF(Append1[[#This Row],[total_eve_charge]]&lt;=15,"Low",
IF(Append1[[#This Row],[total_eve_charge]]&lt;=19,"Medium","High"))</f>
        <v>Medium</v>
      </c>
      <c r="AA4130" s="1" t="str">
        <f>IF(Append1[[#This Row],[total_day_charge]]&gt;30,"Heavy User",
IF(Append1[[#This Row],[total_eve_charge]]&gt;20,"Evening User",
IF(Append1[[#This Row],[total_night_charge]]&gt;10,"Night User","Low User")))</f>
        <v>Low User</v>
      </c>
    </row>
    <row r="4131" spans="1:27" hidden="1" x14ac:dyDescent="0.3">
      <c r="A4131">
        <v>3380</v>
      </c>
      <c r="B4131" s="1" t="s">
        <v>35</v>
      </c>
      <c r="C4131">
        <v>123</v>
      </c>
      <c r="D4131" s="1" t="s">
        <v>22</v>
      </c>
      <c r="E4131" s="1">
        <v>0</v>
      </c>
      <c r="F4131" s="1" t="s">
        <v>23</v>
      </c>
      <c r="G4131">
        <v>0</v>
      </c>
      <c r="H4131" t="str">
        <f>IF(Append1[[#This Row],[number_vmail_messages]]&lt;=10, "Low",
IF(Append1[[#This Row],[number_vmail_messages]]&lt;=25, "Medium", "High"))</f>
        <v>Low</v>
      </c>
      <c r="I4131">
        <v>132.19999999999999</v>
      </c>
      <c r="J4131">
        <v>122</v>
      </c>
      <c r="K4131">
        <v>22.47</v>
      </c>
      <c r="L4131">
        <v>169.9</v>
      </c>
      <c r="M4131">
        <v>101</v>
      </c>
      <c r="N4131">
        <v>14.44</v>
      </c>
      <c r="O4131">
        <v>150.1</v>
      </c>
      <c r="P4131">
        <v>123</v>
      </c>
      <c r="Q4131">
        <v>6.75</v>
      </c>
      <c r="R4131">
        <v>12.9</v>
      </c>
      <c r="S4131">
        <v>11</v>
      </c>
      <c r="T4131">
        <v>3.48</v>
      </c>
      <c r="U4131" t="str">
        <f>IF(Append1[[#This Row],[total_intl_charge]] &lt;= MEDIAN(Append1[total_intl_charge]), "Low", "High")</f>
        <v>High</v>
      </c>
      <c r="V4131">
        <v>3</v>
      </c>
      <c r="W4131" t="s">
        <v>24</v>
      </c>
      <c r="X4131" s="1" t="s">
        <v>23</v>
      </c>
      <c r="Y4131">
        <f>IF(Append1[[#This Row],[churn]]="yes", 1,0)</f>
        <v>1</v>
      </c>
      <c r="Z4131" t="str">
        <f>IF(Append1[[#This Row],[total_eve_charge]]&lt;=15,"Low",
IF(Append1[[#This Row],[total_eve_charge]]&lt;=19,"Medium","High"))</f>
        <v>Low</v>
      </c>
      <c r="AA4131" s="1" t="str">
        <f>IF(Append1[[#This Row],[total_day_charge]]&gt;30,"Heavy User",
IF(Append1[[#This Row],[total_eve_charge]]&gt;20,"Evening User",
IF(Append1[[#This Row],[total_night_charge]]&gt;10,"Night User","Low User")))</f>
        <v>Low User</v>
      </c>
    </row>
    <row r="4132" spans="1:27" hidden="1" x14ac:dyDescent="0.3">
      <c r="A4132">
        <v>3381</v>
      </c>
      <c r="B4132" s="1" t="s">
        <v>43</v>
      </c>
      <c r="C4132">
        <v>60</v>
      </c>
      <c r="D4132" s="1" t="s">
        <v>32</v>
      </c>
      <c r="E4132" s="1">
        <v>0</v>
      </c>
      <c r="F4132" s="1" t="s">
        <v>23</v>
      </c>
      <c r="G4132">
        <v>0</v>
      </c>
      <c r="H4132" t="str">
        <f>IF(Append1[[#This Row],[number_vmail_messages]]&lt;=10, "Low",
IF(Append1[[#This Row],[number_vmail_messages]]&lt;=25, "Medium", "High"))</f>
        <v>Low</v>
      </c>
      <c r="I4132">
        <v>162.80000000000001</v>
      </c>
      <c r="J4132">
        <v>117</v>
      </c>
      <c r="K4132">
        <v>27.68</v>
      </c>
      <c r="L4132">
        <v>163.19999999999999</v>
      </c>
      <c r="M4132">
        <v>121</v>
      </c>
      <c r="N4132">
        <v>13.87</v>
      </c>
      <c r="O4132">
        <v>242.4</v>
      </c>
      <c r="P4132">
        <v>140</v>
      </c>
      <c r="Q4132">
        <v>10.91</v>
      </c>
      <c r="R4132">
        <v>14.2</v>
      </c>
      <c r="S4132">
        <v>2</v>
      </c>
      <c r="T4132">
        <v>3.83</v>
      </c>
      <c r="U4132" t="str">
        <f>IF(Append1[[#This Row],[total_intl_charge]] &lt;= MEDIAN(Append1[total_intl_charge]), "Low", "High")</f>
        <v>High</v>
      </c>
      <c r="V4132">
        <v>1</v>
      </c>
      <c r="W4132" t="s">
        <v>23</v>
      </c>
      <c r="X4132" s="1" t="s">
        <v>23</v>
      </c>
      <c r="Y4132">
        <f>IF(Append1[[#This Row],[churn]]="yes", 1,0)</f>
        <v>0</v>
      </c>
      <c r="Z4132" t="str">
        <f>IF(Append1[[#This Row],[total_eve_charge]]&lt;=15,"Low",
IF(Append1[[#This Row],[total_eve_charge]]&lt;=19,"Medium","High"))</f>
        <v>Low</v>
      </c>
      <c r="AA4132" s="1" t="str">
        <f>IF(Append1[[#This Row],[total_day_charge]]&gt;30,"Heavy User",
IF(Append1[[#This Row],[total_eve_charge]]&gt;20,"Evening User",
IF(Append1[[#This Row],[total_night_charge]]&gt;10,"Night User","Low User")))</f>
        <v>Night User</v>
      </c>
    </row>
    <row r="4133" spans="1:27" hidden="1" x14ac:dyDescent="0.3">
      <c r="A4133">
        <v>3382</v>
      </c>
      <c r="B4133" s="1" t="s">
        <v>34</v>
      </c>
      <c r="C4133">
        <v>112</v>
      </c>
      <c r="D4133" s="1" t="s">
        <v>32</v>
      </c>
      <c r="E4133" s="1">
        <v>0</v>
      </c>
      <c r="F4133" s="1" t="s">
        <v>23</v>
      </c>
      <c r="G4133">
        <v>0</v>
      </c>
      <c r="H4133" t="str">
        <f>IF(Append1[[#This Row],[number_vmail_messages]]&lt;=10, "Low",
IF(Append1[[#This Row],[number_vmail_messages]]&lt;=25, "Medium", "High"))</f>
        <v>Low</v>
      </c>
      <c r="I4133">
        <v>351.5</v>
      </c>
      <c r="J4133">
        <v>95</v>
      </c>
      <c r="K4133">
        <v>59.76</v>
      </c>
      <c r="L4133">
        <v>206.8</v>
      </c>
      <c r="M4133">
        <v>108</v>
      </c>
      <c r="N4133">
        <v>17.579999999999998</v>
      </c>
      <c r="O4133">
        <v>275.8</v>
      </c>
      <c r="P4133">
        <v>146</v>
      </c>
      <c r="Q4133">
        <v>12.41</v>
      </c>
      <c r="R4133">
        <v>11.9</v>
      </c>
      <c r="S4133">
        <v>4</v>
      </c>
      <c r="T4133">
        <v>3.21</v>
      </c>
      <c r="U4133" t="str">
        <f>IF(Append1[[#This Row],[total_intl_charge]] &lt;= MEDIAN(Append1[total_intl_charge]), "Low", "High")</f>
        <v>High</v>
      </c>
      <c r="V4133">
        <v>1</v>
      </c>
      <c r="W4133" t="s">
        <v>24</v>
      </c>
      <c r="X4133" s="1" t="s">
        <v>23</v>
      </c>
      <c r="Y4133">
        <f>IF(Append1[[#This Row],[churn]]="yes", 1,0)</f>
        <v>1</v>
      </c>
      <c r="Z4133" t="str">
        <f>IF(Append1[[#This Row],[total_eve_charge]]&lt;=15,"Low",
IF(Append1[[#This Row],[total_eve_charge]]&lt;=19,"Medium","High"))</f>
        <v>Medium</v>
      </c>
      <c r="AA4133" s="1" t="str">
        <f>IF(Append1[[#This Row],[total_day_charge]]&gt;30,"Heavy User",
IF(Append1[[#This Row],[total_eve_charge]]&gt;20,"Evening User",
IF(Append1[[#This Row],[total_night_charge]]&gt;10,"Night User","Low User")))</f>
        <v>Heavy User</v>
      </c>
    </row>
    <row r="4134" spans="1:27" hidden="1" x14ac:dyDescent="0.3">
      <c r="A4134">
        <v>3383</v>
      </c>
      <c r="B4134" s="1" t="s">
        <v>72</v>
      </c>
      <c r="C4134">
        <v>43</v>
      </c>
      <c r="D4134" s="1" t="s">
        <v>22</v>
      </c>
      <c r="E4134" s="1">
        <v>0</v>
      </c>
      <c r="F4134" s="1" t="s">
        <v>23</v>
      </c>
      <c r="G4134">
        <v>0</v>
      </c>
      <c r="H4134" t="str">
        <f>IF(Append1[[#This Row],[number_vmail_messages]]&lt;=10, "Low",
IF(Append1[[#This Row],[number_vmail_messages]]&lt;=25, "Medium", "High"))</f>
        <v>Low</v>
      </c>
      <c r="I4134">
        <v>165.8</v>
      </c>
      <c r="J4134">
        <v>96</v>
      </c>
      <c r="K4134">
        <v>28.19</v>
      </c>
      <c r="L4134">
        <v>132</v>
      </c>
      <c r="M4134">
        <v>105</v>
      </c>
      <c r="N4134">
        <v>11.22</v>
      </c>
      <c r="O4134">
        <v>323.2</v>
      </c>
      <c r="P4134">
        <v>62</v>
      </c>
      <c r="Q4134">
        <v>14.54</v>
      </c>
      <c r="R4134">
        <v>10.7</v>
      </c>
      <c r="S4134">
        <v>6</v>
      </c>
      <c r="T4134">
        <v>2.89</v>
      </c>
      <c r="U4134" t="str">
        <f>IF(Append1[[#This Row],[total_intl_charge]] &lt;= MEDIAN(Append1[total_intl_charge]), "Low", "High")</f>
        <v>High</v>
      </c>
      <c r="V4134">
        <v>0</v>
      </c>
      <c r="W4134" t="s">
        <v>23</v>
      </c>
      <c r="X4134" s="1" t="s">
        <v>23</v>
      </c>
      <c r="Y4134">
        <f>IF(Append1[[#This Row],[churn]]="yes", 1,0)</f>
        <v>0</v>
      </c>
      <c r="Z4134" t="str">
        <f>IF(Append1[[#This Row],[total_eve_charge]]&lt;=15,"Low",
IF(Append1[[#This Row],[total_eve_charge]]&lt;=19,"Medium","High"))</f>
        <v>Low</v>
      </c>
      <c r="AA4134" s="1" t="str">
        <f>IF(Append1[[#This Row],[total_day_charge]]&gt;30,"Heavy User",
IF(Append1[[#This Row],[total_eve_charge]]&gt;20,"Evening User",
IF(Append1[[#This Row],[total_night_charge]]&gt;10,"Night User","Low User")))</f>
        <v>Night User</v>
      </c>
    </row>
    <row r="4135" spans="1:27" x14ac:dyDescent="0.3">
      <c r="A4135">
        <v>3384</v>
      </c>
      <c r="B4135" s="1" t="s">
        <v>76</v>
      </c>
      <c r="C4135">
        <v>150</v>
      </c>
      <c r="D4135" s="1" t="s">
        <v>22</v>
      </c>
      <c r="E4135" s="1">
        <v>0</v>
      </c>
      <c r="F4135" s="1" t="s">
        <v>24</v>
      </c>
      <c r="G4135">
        <v>24</v>
      </c>
      <c r="H4135" t="str">
        <f>IF(Append1[[#This Row],[number_vmail_messages]]&lt;=10, "Low",
IF(Append1[[#This Row],[number_vmail_messages]]&lt;=25, "Medium", "High"))</f>
        <v>Medium</v>
      </c>
      <c r="I4135">
        <v>195.7</v>
      </c>
      <c r="J4135">
        <v>108</v>
      </c>
      <c r="K4135">
        <v>33.270000000000003</v>
      </c>
      <c r="L4135">
        <v>208.8</v>
      </c>
      <c r="M4135">
        <v>110</v>
      </c>
      <c r="N4135">
        <v>17.75</v>
      </c>
      <c r="O4135">
        <v>177</v>
      </c>
      <c r="P4135">
        <v>84</v>
      </c>
      <c r="Q4135">
        <v>7.97</v>
      </c>
      <c r="R4135">
        <v>11.7</v>
      </c>
      <c r="S4135">
        <v>2</v>
      </c>
      <c r="T4135">
        <v>3.16</v>
      </c>
      <c r="U4135" t="str">
        <f>IF(Append1[[#This Row],[total_intl_charge]] &lt;= MEDIAN(Append1[total_intl_charge]), "Low", "High")</f>
        <v>High</v>
      </c>
      <c r="V4135">
        <v>2</v>
      </c>
      <c r="W4135" t="s">
        <v>23</v>
      </c>
      <c r="X4135" s="1" t="s">
        <v>23</v>
      </c>
      <c r="Y4135">
        <f>IF(Append1[[#This Row],[churn]]="yes", 1,0)</f>
        <v>0</v>
      </c>
      <c r="Z4135" t="str">
        <f>IF(Append1[[#This Row],[total_eve_charge]]&lt;=15,"Low",
IF(Append1[[#This Row],[total_eve_charge]]&lt;=19,"Medium","High"))</f>
        <v>Medium</v>
      </c>
      <c r="AA4135" s="1" t="str">
        <f>IF(Append1[[#This Row],[total_day_charge]]&gt;30,"Heavy User",
IF(Append1[[#This Row],[total_eve_charge]]&gt;20,"Evening User",
IF(Append1[[#This Row],[total_night_charge]]&gt;10,"Night User","Low User")))</f>
        <v>Heavy User</v>
      </c>
    </row>
    <row r="4136" spans="1:27" hidden="1" x14ac:dyDescent="0.3">
      <c r="A4136">
        <v>3385</v>
      </c>
      <c r="B4136" s="1" t="s">
        <v>60</v>
      </c>
      <c r="C4136">
        <v>92</v>
      </c>
      <c r="D4136" s="1" t="s">
        <v>32</v>
      </c>
      <c r="E4136" s="1">
        <v>0</v>
      </c>
      <c r="F4136" s="1" t="s">
        <v>23</v>
      </c>
      <c r="G4136">
        <v>0</v>
      </c>
      <c r="H4136" t="str">
        <f>IF(Append1[[#This Row],[number_vmail_messages]]&lt;=10, "Low",
IF(Append1[[#This Row],[number_vmail_messages]]&lt;=25, "Medium", "High"))</f>
        <v>Low</v>
      </c>
      <c r="I4136">
        <v>250.6</v>
      </c>
      <c r="J4136">
        <v>100</v>
      </c>
      <c r="K4136">
        <v>42.6</v>
      </c>
      <c r="L4136">
        <v>41.7</v>
      </c>
      <c r="M4136">
        <v>94</v>
      </c>
      <c r="N4136">
        <v>3.54</v>
      </c>
      <c r="O4136">
        <v>186.2</v>
      </c>
      <c r="P4136">
        <v>100</v>
      </c>
      <c r="Q4136">
        <v>8.3800000000000008</v>
      </c>
      <c r="R4136">
        <v>9.6999999999999993</v>
      </c>
      <c r="S4136">
        <v>6</v>
      </c>
      <c r="T4136">
        <v>2.62</v>
      </c>
      <c r="U4136" t="str">
        <f>IF(Append1[[#This Row],[total_intl_charge]] &lt;= MEDIAN(Append1[total_intl_charge]), "Low", "High")</f>
        <v>Low</v>
      </c>
      <c r="V4136">
        <v>2</v>
      </c>
      <c r="W4136" t="s">
        <v>23</v>
      </c>
      <c r="X4136" s="1" t="s">
        <v>23</v>
      </c>
      <c r="Y4136">
        <f>IF(Append1[[#This Row],[churn]]="yes", 1,0)</f>
        <v>0</v>
      </c>
      <c r="Z4136" t="str">
        <f>IF(Append1[[#This Row],[total_eve_charge]]&lt;=15,"Low",
IF(Append1[[#This Row],[total_eve_charge]]&lt;=19,"Medium","High"))</f>
        <v>Low</v>
      </c>
      <c r="AA4136" s="1" t="str">
        <f>IF(Append1[[#This Row],[total_day_charge]]&gt;30,"Heavy User",
IF(Append1[[#This Row],[total_eve_charge]]&gt;20,"Evening User",
IF(Append1[[#This Row],[total_night_charge]]&gt;10,"Night User","Low User")))</f>
        <v>Heavy User</v>
      </c>
    </row>
    <row r="4137" spans="1:27" hidden="1" x14ac:dyDescent="0.3">
      <c r="A4137">
        <v>3386</v>
      </c>
      <c r="B4137" s="1" t="s">
        <v>44</v>
      </c>
      <c r="C4137">
        <v>68</v>
      </c>
      <c r="D4137" s="1" t="s">
        <v>26</v>
      </c>
      <c r="E4137" s="1">
        <v>0</v>
      </c>
      <c r="F4137" s="1" t="s">
        <v>23</v>
      </c>
      <c r="G4137">
        <v>0</v>
      </c>
      <c r="H4137" t="str">
        <f>IF(Append1[[#This Row],[number_vmail_messages]]&lt;=10, "Low",
IF(Append1[[#This Row],[number_vmail_messages]]&lt;=25, "Medium", "High"))</f>
        <v>Low</v>
      </c>
      <c r="I4137">
        <v>141.9</v>
      </c>
      <c r="J4137">
        <v>112</v>
      </c>
      <c r="K4137">
        <v>24.12</v>
      </c>
      <c r="L4137">
        <v>166.2</v>
      </c>
      <c r="M4137">
        <v>94</v>
      </c>
      <c r="N4137">
        <v>14.13</v>
      </c>
      <c r="O4137">
        <v>223.5</v>
      </c>
      <c r="P4137">
        <v>77</v>
      </c>
      <c r="Q4137">
        <v>10.06</v>
      </c>
      <c r="R4137">
        <v>9.1999999999999993</v>
      </c>
      <c r="S4137">
        <v>6</v>
      </c>
      <c r="T4137">
        <v>2.48</v>
      </c>
      <c r="U4137" t="str">
        <f>IF(Append1[[#This Row],[total_intl_charge]] &lt;= MEDIAN(Append1[total_intl_charge]), "Low", "High")</f>
        <v>Low</v>
      </c>
      <c r="V4137">
        <v>1</v>
      </c>
      <c r="W4137" t="s">
        <v>23</v>
      </c>
      <c r="X4137" s="1" t="s">
        <v>23</v>
      </c>
      <c r="Y4137">
        <f>IF(Append1[[#This Row],[churn]]="yes", 1,0)</f>
        <v>0</v>
      </c>
      <c r="Z4137" t="str">
        <f>IF(Append1[[#This Row],[total_eve_charge]]&lt;=15,"Low",
IF(Append1[[#This Row],[total_eve_charge]]&lt;=19,"Medium","High"))</f>
        <v>Low</v>
      </c>
      <c r="AA4137" s="1" t="str">
        <f>IF(Append1[[#This Row],[total_day_charge]]&gt;30,"Heavy User",
IF(Append1[[#This Row],[total_eve_charge]]&gt;20,"Evening User",
IF(Append1[[#This Row],[total_night_charge]]&gt;10,"Night User","Low User")))</f>
        <v>Night User</v>
      </c>
    </row>
    <row r="4138" spans="1:27" hidden="1" x14ac:dyDescent="0.3">
      <c r="A4138">
        <v>3387</v>
      </c>
      <c r="B4138" s="1" t="s">
        <v>67</v>
      </c>
      <c r="C4138">
        <v>159</v>
      </c>
      <c r="D4138" s="1" t="s">
        <v>26</v>
      </c>
      <c r="E4138" s="1">
        <v>0</v>
      </c>
      <c r="F4138" s="1" t="s">
        <v>23</v>
      </c>
      <c r="G4138">
        <v>0</v>
      </c>
      <c r="H4138" t="str">
        <f>IF(Append1[[#This Row],[number_vmail_messages]]&lt;=10, "Low",
IF(Append1[[#This Row],[number_vmail_messages]]&lt;=25, "Medium", "High"))</f>
        <v>Low</v>
      </c>
      <c r="I4138">
        <v>168.5</v>
      </c>
      <c r="J4138">
        <v>80</v>
      </c>
      <c r="K4138">
        <v>28.65</v>
      </c>
      <c r="L4138">
        <v>203.9</v>
      </c>
      <c r="M4138">
        <v>119</v>
      </c>
      <c r="N4138">
        <v>17.329999999999998</v>
      </c>
      <c r="O4138">
        <v>199.1</v>
      </c>
      <c r="P4138">
        <v>126</v>
      </c>
      <c r="Q4138">
        <v>8.9600000000000009</v>
      </c>
      <c r="R4138">
        <v>8.1</v>
      </c>
      <c r="S4138">
        <v>2</v>
      </c>
      <c r="T4138">
        <v>2.19</v>
      </c>
      <c r="U4138" t="str">
        <f>IF(Append1[[#This Row],[total_intl_charge]] &lt;= MEDIAN(Append1[total_intl_charge]), "Low", "High")</f>
        <v>Low</v>
      </c>
      <c r="V4138">
        <v>1</v>
      </c>
      <c r="W4138" t="s">
        <v>23</v>
      </c>
      <c r="X4138" s="1" t="s">
        <v>23</v>
      </c>
      <c r="Y4138">
        <f>IF(Append1[[#This Row],[churn]]="yes", 1,0)</f>
        <v>0</v>
      </c>
      <c r="Z4138" t="str">
        <f>IF(Append1[[#This Row],[total_eve_charge]]&lt;=15,"Low",
IF(Append1[[#This Row],[total_eve_charge]]&lt;=19,"Medium","High"))</f>
        <v>Medium</v>
      </c>
      <c r="AA4138" s="1" t="str">
        <f>IF(Append1[[#This Row],[total_day_charge]]&gt;30,"Heavy User",
IF(Append1[[#This Row],[total_eve_charge]]&gt;20,"Evening User",
IF(Append1[[#This Row],[total_night_charge]]&gt;10,"Night User","Low User")))</f>
        <v>Low User</v>
      </c>
    </row>
    <row r="4139" spans="1:27" x14ac:dyDescent="0.3">
      <c r="A4139">
        <v>3388</v>
      </c>
      <c r="B4139" s="1" t="s">
        <v>30</v>
      </c>
      <c r="C4139">
        <v>158</v>
      </c>
      <c r="D4139" s="1" t="s">
        <v>22</v>
      </c>
      <c r="E4139" s="1">
        <v>0</v>
      </c>
      <c r="F4139" s="1" t="s">
        <v>24</v>
      </c>
      <c r="G4139">
        <v>19</v>
      </c>
      <c r="H4139" t="str">
        <f>IF(Append1[[#This Row],[number_vmail_messages]]&lt;=10, "Low",
IF(Append1[[#This Row],[number_vmail_messages]]&lt;=25, "Medium", "High"))</f>
        <v>Medium</v>
      </c>
      <c r="I4139">
        <v>127.6</v>
      </c>
      <c r="J4139">
        <v>88</v>
      </c>
      <c r="K4139">
        <v>21.69</v>
      </c>
      <c r="L4139">
        <v>235.2</v>
      </c>
      <c r="M4139">
        <v>82</v>
      </c>
      <c r="N4139">
        <v>19.989999999999998</v>
      </c>
      <c r="O4139">
        <v>195</v>
      </c>
      <c r="P4139">
        <v>87</v>
      </c>
      <c r="Q4139">
        <v>8.7799999999999994</v>
      </c>
      <c r="R4139">
        <v>10.1</v>
      </c>
      <c r="S4139">
        <v>3</v>
      </c>
      <c r="T4139">
        <v>2.73</v>
      </c>
      <c r="U4139" t="str">
        <f>IF(Append1[[#This Row],[total_intl_charge]] &lt;= MEDIAN(Append1[total_intl_charge]), "Low", "High")</f>
        <v>Low</v>
      </c>
      <c r="V4139">
        <v>0</v>
      </c>
      <c r="W4139" t="s">
        <v>23</v>
      </c>
      <c r="X4139" s="1" t="s">
        <v>23</v>
      </c>
      <c r="Y4139">
        <f>IF(Append1[[#This Row],[churn]]="yes", 1,0)</f>
        <v>0</v>
      </c>
      <c r="Z4139" t="str">
        <f>IF(Append1[[#This Row],[total_eve_charge]]&lt;=15,"Low",
IF(Append1[[#This Row],[total_eve_charge]]&lt;=19,"Medium","High"))</f>
        <v>High</v>
      </c>
      <c r="AA4139" s="1" t="str">
        <f>IF(Append1[[#This Row],[total_day_charge]]&gt;30,"Heavy User",
IF(Append1[[#This Row],[total_eve_charge]]&gt;20,"Evening User",
IF(Append1[[#This Row],[total_night_charge]]&gt;10,"Night User","Low User")))</f>
        <v>Low User</v>
      </c>
    </row>
    <row r="4140" spans="1:27" hidden="1" x14ac:dyDescent="0.3">
      <c r="A4140">
        <v>3389</v>
      </c>
      <c r="B4140" s="1" t="s">
        <v>30</v>
      </c>
      <c r="C4140">
        <v>119</v>
      </c>
      <c r="D4140" s="1" t="s">
        <v>32</v>
      </c>
      <c r="E4140" s="1">
        <v>0</v>
      </c>
      <c r="F4140" s="1" t="s">
        <v>23</v>
      </c>
      <c r="G4140">
        <v>0</v>
      </c>
      <c r="H4140" t="str">
        <f>IF(Append1[[#This Row],[number_vmail_messages]]&lt;=10, "Low",
IF(Append1[[#This Row],[number_vmail_messages]]&lt;=25, "Medium", "High"))</f>
        <v>Low</v>
      </c>
      <c r="I4140">
        <v>197.2</v>
      </c>
      <c r="J4140">
        <v>111</v>
      </c>
      <c r="K4140">
        <v>33.520000000000003</v>
      </c>
      <c r="L4140">
        <v>168.1</v>
      </c>
      <c r="M4140">
        <v>78</v>
      </c>
      <c r="N4140">
        <v>14.29</v>
      </c>
      <c r="O4140">
        <v>209.8</v>
      </c>
      <c r="P4140">
        <v>84</v>
      </c>
      <c r="Q4140">
        <v>9.44</v>
      </c>
      <c r="R4140">
        <v>4.2</v>
      </c>
      <c r="S4140">
        <v>2</v>
      </c>
      <c r="T4140">
        <v>1.1299999999999999</v>
      </c>
      <c r="U4140" t="str">
        <f>IF(Append1[[#This Row],[total_intl_charge]] &lt;= MEDIAN(Append1[total_intl_charge]), "Low", "High")</f>
        <v>Low</v>
      </c>
      <c r="V4140">
        <v>1</v>
      </c>
      <c r="W4140" t="s">
        <v>23</v>
      </c>
      <c r="X4140" s="1" t="s">
        <v>23</v>
      </c>
      <c r="Y4140">
        <f>IF(Append1[[#This Row],[churn]]="yes", 1,0)</f>
        <v>0</v>
      </c>
      <c r="Z4140" t="str">
        <f>IF(Append1[[#This Row],[total_eve_charge]]&lt;=15,"Low",
IF(Append1[[#This Row],[total_eve_charge]]&lt;=19,"Medium","High"))</f>
        <v>Low</v>
      </c>
      <c r="AA4140" s="1" t="str">
        <f>IF(Append1[[#This Row],[total_day_charge]]&gt;30,"Heavy User",
IF(Append1[[#This Row],[total_eve_charge]]&gt;20,"Evening User",
IF(Append1[[#This Row],[total_night_charge]]&gt;10,"Night User","Low User")))</f>
        <v>Heavy User</v>
      </c>
    </row>
    <row r="4141" spans="1:27" x14ac:dyDescent="0.3">
      <c r="A4141">
        <v>3390</v>
      </c>
      <c r="B4141" s="1" t="s">
        <v>47</v>
      </c>
      <c r="C4141">
        <v>54</v>
      </c>
      <c r="D4141" s="1" t="s">
        <v>22</v>
      </c>
      <c r="E4141" s="1">
        <v>0</v>
      </c>
      <c r="F4141" s="1" t="s">
        <v>24</v>
      </c>
      <c r="G4141">
        <v>28</v>
      </c>
      <c r="H4141" t="str">
        <f>IF(Append1[[#This Row],[number_vmail_messages]]&lt;=10, "Low",
IF(Append1[[#This Row],[number_vmail_messages]]&lt;=25, "Medium", "High"))</f>
        <v>High</v>
      </c>
      <c r="I4141">
        <v>217.4</v>
      </c>
      <c r="J4141">
        <v>98</v>
      </c>
      <c r="K4141">
        <v>36.96</v>
      </c>
      <c r="L4141">
        <v>246.2</v>
      </c>
      <c r="M4141">
        <v>120</v>
      </c>
      <c r="N4141">
        <v>20.93</v>
      </c>
      <c r="O4141">
        <v>127</v>
      </c>
      <c r="P4141">
        <v>92</v>
      </c>
      <c r="Q4141">
        <v>5.72</v>
      </c>
      <c r="R4141">
        <v>7.5</v>
      </c>
      <c r="S4141">
        <v>8</v>
      </c>
      <c r="T4141">
        <v>2.0299999999999998</v>
      </c>
      <c r="U4141" t="str">
        <f>IF(Append1[[#This Row],[total_intl_charge]] &lt;= MEDIAN(Append1[total_intl_charge]), "Low", "High")</f>
        <v>Low</v>
      </c>
      <c r="V4141">
        <v>1</v>
      </c>
      <c r="W4141" t="s">
        <v>23</v>
      </c>
      <c r="X4141" s="1" t="s">
        <v>23</v>
      </c>
      <c r="Y4141">
        <f>IF(Append1[[#This Row],[churn]]="yes", 1,0)</f>
        <v>0</v>
      </c>
      <c r="Z4141" t="str">
        <f>IF(Append1[[#This Row],[total_eve_charge]]&lt;=15,"Low",
IF(Append1[[#This Row],[total_eve_charge]]&lt;=19,"Medium","High"))</f>
        <v>High</v>
      </c>
      <c r="AA4141" s="1" t="str">
        <f>IF(Append1[[#This Row],[total_day_charge]]&gt;30,"Heavy User",
IF(Append1[[#This Row],[total_eve_charge]]&gt;20,"Evening User",
IF(Append1[[#This Row],[total_night_charge]]&gt;10,"Night User","Low User")))</f>
        <v>Heavy User</v>
      </c>
    </row>
    <row r="4142" spans="1:27" hidden="1" x14ac:dyDescent="0.3">
      <c r="A4142">
        <v>3391</v>
      </c>
      <c r="B4142" s="1" t="s">
        <v>34</v>
      </c>
      <c r="C4142">
        <v>60</v>
      </c>
      <c r="D4142" s="1" t="s">
        <v>22</v>
      </c>
      <c r="E4142" s="1">
        <v>1</v>
      </c>
      <c r="F4142" s="1" t="s">
        <v>23</v>
      </c>
      <c r="G4142">
        <v>0</v>
      </c>
      <c r="H4142" t="str">
        <f>IF(Append1[[#This Row],[number_vmail_messages]]&lt;=10, "Low",
IF(Append1[[#This Row],[number_vmail_messages]]&lt;=25, "Medium", "High"))</f>
        <v>Low</v>
      </c>
      <c r="I4142">
        <v>97.2</v>
      </c>
      <c r="J4142">
        <v>91</v>
      </c>
      <c r="K4142">
        <v>16.52</v>
      </c>
      <c r="L4142">
        <v>243.7</v>
      </c>
      <c r="M4142">
        <v>93</v>
      </c>
      <c r="N4142">
        <v>20.71</v>
      </c>
      <c r="O4142">
        <v>235</v>
      </c>
      <c r="P4142">
        <v>116</v>
      </c>
      <c r="Q4142">
        <v>10.58</v>
      </c>
      <c r="R4142">
        <v>10.1</v>
      </c>
      <c r="S4142">
        <v>2</v>
      </c>
      <c r="T4142">
        <v>2.73</v>
      </c>
      <c r="U4142" t="str">
        <f>IF(Append1[[#This Row],[total_intl_charge]] &lt;= MEDIAN(Append1[total_intl_charge]), "Low", "High")</f>
        <v>Low</v>
      </c>
      <c r="V4142">
        <v>1</v>
      </c>
      <c r="W4142" t="s">
        <v>24</v>
      </c>
      <c r="X4142" s="1" t="s">
        <v>24</v>
      </c>
      <c r="Y4142">
        <f>IF(Append1[[#This Row],[churn]]="yes", 1,0)</f>
        <v>1</v>
      </c>
      <c r="Z4142" t="str">
        <f>IF(Append1[[#This Row],[total_eve_charge]]&lt;=15,"Low",
IF(Append1[[#This Row],[total_eve_charge]]&lt;=19,"Medium","High"))</f>
        <v>High</v>
      </c>
      <c r="AA4142" s="1" t="str">
        <f>IF(Append1[[#This Row],[total_day_charge]]&gt;30,"Heavy User",
IF(Append1[[#This Row],[total_eve_charge]]&gt;20,"Evening User",
IF(Append1[[#This Row],[total_night_charge]]&gt;10,"Night User","Low User")))</f>
        <v>Evening User</v>
      </c>
    </row>
    <row r="4143" spans="1:27" x14ac:dyDescent="0.3">
      <c r="A4143">
        <v>3392</v>
      </c>
      <c r="B4143" s="1" t="s">
        <v>37</v>
      </c>
      <c r="C4143">
        <v>111</v>
      </c>
      <c r="D4143" s="1" t="s">
        <v>22</v>
      </c>
      <c r="E4143" s="1">
        <v>0</v>
      </c>
      <c r="F4143" s="1" t="s">
        <v>24</v>
      </c>
      <c r="G4143">
        <v>23</v>
      </c>
      <c r="H4143" t="str">
        <f>IF(Append1[[#This Row],[number_vmail_messages]]&lt;=10, "Low",
IF(Append1[[#This Row],[number_vmail_messages]]&lt;=25, "Medium", "High"))</f>
        <v>Medium</v>
      </c>
      <c r="I4143">
        <v>87.7</v>
      </c>
      <c r="J4143">
        <v>91</v>
      </c>
      <c r="K4143">
        <v>14.91</v>
      </c>
      <c r="L4143">
        <v>218.3</v>
      </c>
      <c r="M4143">
        <v>118</v>
      </c>
      <c r="N4143">
        <v>18.559999999999999</v>
      </c>
      <c r="O4143">
        <v>173.1</v>
      </c>
      <c r="P4143">
        <v>87</v>
      </c>
      <c r="Q4143">
        <v>7.79</v>
      </c>
      <c r="R4143">
        <v>12.3</v>
      </c>
      <c r="S4143">
        <v>4</v>
      </c>
      <c r="T4143">
        <v>3.32</v>
      </c>
      <c r="U4143" t="str">
        <f>IF(Append1[[#This Row],[total_intl_charge]] &lt;= MEDIAN(Append1[total_intl_charge]), "Low", "High")</f>
        <v>High</v>
      </c>
      <c r="V4143">
        <v>1</v>
      </c>
      <c r="W4143" t="s">
        <v>23</v>
      </c>
      <c r="X4143" s="1" t="s">
        <v>23</v>
      </c>
      <c r="Y4143">
        <f>IF(Append1[[#This Row],[churn]]="yes", 1,0)</f>
        <v>0</v>
      </c>
      <c r="Z4143" t="str">
        <f>IF(Append1[[#This Row],[total_eve_charge]]&lt;=15,"Low",
IF(Append1[[#This Row],[total_eve_charge]]&lt;=19,"Medium","High"))</f>
        <v>Medium</v>
      </c>
      <c r="AA4143" s="1" t="str">
        <f>IF(Append1[[#This Row],[total_day_charge]]&gt;30,"Heavy User",
IF(Append1[[#This Row],[total_eve_charge]]&gt;20,"Evening User",
IF(Append1[[#This Row],[total_night_charge]]&gt;10,"Night User","Low User")))</f>
        <v>Low User</v>
      </c>
    </row>
    <row r="4144" spans="1:27" x14ac:dyDescent="0.3">
      <c r="A4144">
        <v>3393</v>
      </c>
      <c r="B4144" s="1" t="s">
        <v>71</v>
      </c>
      <c r="C4144">
        <v>119</v>
      </c>
      <c r="D4144" s="1" t="s">
        <v>22</v>
      </c>
      <c r="E4144" s="1">
        <v>0</v>
      </c>
      <c r="F4144" s="1" t="s">
        <v>24</v>
      </c>
      <c r="G4144">
        <v>32</v>
      </c>
      <c r="H4144" t="str">
        <f>IF(Append1[[#This Row],[number_vmail_messages]]&lt;=10, "Low",
IF(Append1[[#This Row],[number_vmail_messages]]&lt;=25, "Medium", "High"))</f>
        <v>High</v>
      </c>
      <c r="I4144">
        <v>186.4</v>
      </c>
      <c r="J4144">
        <v>75</v>
      </c>
      <c r="K4144">
        <v>31.69</v>
      </c>
      <c r="L4144">
        <v>206.9</v>
      </c>
      <c r="M4144">
        <v>92</v>
      </c>
      <c r="N4144">
        <v>17.59</v>
      </c>
      <c r="O4144">
        <v>150.6</v>
      </c>
      <c r="P4144">
        <v>80</v>
      </c>
      <c r="Q4144">
        <v>6.78</v>
      </c>
      <c r="R4144">
        <v>12.1</v>
      </c>
      <c r="S4144">
        <v>2</v>
      </c>
      <c r="T4144">
        <v>3.27</v>
      </c>
      <c r="U4144" t="str">
        <f>IF(Append1[[#This Row],[total_intl_charge]] &lt;= MEDIAN(Append1[total_intl_charge]), "Low", "High")</f>
        <v>High</v>
      </c>
      <c r="V4144">
        <v>1</v>
      </c>
      <c r="W4144" t="s">
        <v>23</v>
      </c>
      <c r="X4144" s="1" t="s">
        <v>23</v>
      </c>
      <c r="Y4144">
        <f>IF(Append1[[#This Row],[churn]]="yes", 1,0)</f>
        <v>0</v>
      </c>
      <c r="Z4144" t="str">
        <f>IF(Append1[[#This Row],[total_eve_charge]]&lt;=15,"Low",
IF(Append1[[#This Row],[total_eve_charge]]&lt;=19,"Medium","High"))</f>
        <v>Medium</v>
      </c>
      <c r="AA4144" s="1" t="str">
        <f>IF(Append1[[#This Row],[total_day_charge]]&gt;30,"Heavy User",
IF(Append1[[#This Row],[total_eve_charge]]&gt;20,"Evening User",
IF(Append1[[#This Row],[total_night_charge]]&gt;10,"Night User","Low User")))</f>
        <v>Heavy User</v>
      </c>
    </row>
    <row r="4145" spans="1:27" hidden="1" x14ac:dyDescent="0.3">
      <c r="A4145">
        <v>3394</v>
      </c>
      <c r="B4145" s="1" t="s">
        <v>25</v>
      </c>
      <c r="C4145">
        <v>74</v>
      </c>
      <c r="D4145" s="1" t="s">
        <v>22</v>
      </c>
      <c r="E4145" s="1">
        <v>0</v>
      </c>
      <c r="F4145" s="1" t="s">
        <v>23</v>
      </c>
      <c r="G4145">
        <v>0</v>
      </c>
      <c r="H4145" t="str">
        <f>IF(Append1[[#This Row],[number_vmail_messages]]&lt;=10, "Low",
IF(Append1[[#This Row],[number_vmail_messages]]&lt;=25, "Medium", "High"))</f>
        <v>Low</v>
      </c>
      <c r="I4145">
        <v>180</v>
      </c>
      <c r="J4145">
        <v>110</v>
      </c>
      <c r="K4145">
        <v>30.6</v>
      </c>
      <c r="L4145">
        <v>212.9</v>
      </c>
      <c r="M4145">
        <v>100</v>
      </c>
      <c r="N4145">
        <v>18.100000000000001</v>
      </c>
      <c r="O4145">
        <v>182.3</v>
      </c>
      <c r="P4145">
        <v>95</v>
      </c>
      <c r="Q4145">
        <v>8.1999999999999993</v>
      </c>
      <c r="R4145">
        <v>11.8</v>
      </c>
      <c r="S4145">
        <v>10</v>
      </c>
      <c r="T4145">
        <v>3.19</v>
      </c>
      <c r="U4145" t="str">
        <f>IF(Append1[[#This Row],[total_intl_charge]] &lt;= MEDIAN(Append1[total_intl_charge]), "Low", "High")</f>
        <v>High</v>
      </c>
      <c r="V4145">
        <v>0</v>
      </c>
      <c r="W4145" t="s">
        <v>23</v>
      </c>
      <c r="X4145" s="1" t="s">
        <v>23</v>
      </c>
      <c r="Y4145">
        <f>IF(Append1[[#This Row],[churn]]="yes", 1,0)</f>
        <v>0</v>
      </c>
      <c r="Z4145" t="str">
        <f>IF(Append1[[#This Row],[total_eve_charge]]&lt;=15,"Low",
IF(Append1[[#This Row],[total_eve_charge]]&lt;=19,"Medium","High"))</f>
        <v>Medium</v>
      </c>
      <c r="AA4145" s="1" t="str">
        <f>IF(Append1[[#This Row],[total_day_charge]]&gt;30,"Heavy User",
IF(Append1[[#This Row],[total_eve_charge]]&gt;20,"Evening User",
IF(Append1[[#This Row],[total_night_charge]]&gt;10,"Night User","Low User")))</f>
        <v>Heavy User</v>
      </c>
    </row>
    <row r="4146" spans="1:27" hidden="1" x14ac:dyDescent="0.3">
      <c r="A4146">
        <v>3395</v>
      </c>
      <c r="B4146" s="1" t="s">
        <v>36</v>
      </c>
      <c r="C4146">
        <v>118</v>
      </c>
      <c r="D4146" s="1" t="s">
        <v>32</v>
      </c>
      <c r="E4146" s="1">
        <v>0</v>
      </c>
      <c r="F4146" s="1" t="s">
        <v>23</v>
      </c>
      <c r="G4146">
        <v>0</v>
      </c>
      <c r="H4146" t="str">
        <f>IF(Append1[[#This Row],[number_vmail_messages]]&lt;=10, "Low",
IF(Append1[[#This Row],[number_vmail_messages]]&lt;=25, "Medium", "High"))</f>
        <v>Low</v>
      </c>
      <c r="I4146">
        <v>232.4</v>
      </c>
      <c r="J4146">
        <v>92</v>
      </c>
      <c r="K4146">
        <v>39.51</v>
      </c>
      <c r="L4146">
        <v>191</v>
      </c>
      <c r="M4146">
        <v>68</v>
      </c>
      <c r="N4146">
        <v>16.239999999999998</v>
      </c>
      <c r="O4146">
        <v>213</v>
      </c>
      <c r="P4146">
        <v>138</v>
      </c>
      <c r="Q4146">
        <v>9.58</v>
      </c>
      <c r="R4146">
        <v>7.7</v>
      </c>
      <c r="S4146">
        <v>4</v>
      </c>
      <c r="T4146">
        <v>2.08</v>
      </c>
      <c r="U4146" t="str">
        <f>IF(Append1[[#This Row],[total_intl_charge]] &lt;= MEDIAN(Append1[total_intl_charge]), "Low", "High")</f>
        <v>Low</v>
      </c>
      <c r="V4146">
        <v>1</v>
      </c>
      <c r="W4146" t="s">
        <v>23</v>
      </c>
      <c r="X4146" s="1" t="s">
        <v>23</v>
      </c>
      <c r="Y4146">
        <f>IF(Append1[[#This Row],[churn]]="yes", 1,0)</f>
        <v>0</v>
      </c>
      <c r="Z4146" t="str">
        <f>IF(Append1[[#This Row],[total_eve_charge]]&lt;=15,"Low",
IF(Append1[[#This Row],[total_eve_charge]]&lt;=19,"Medium","High"))</f>
        <v>Medium</v>
      </c>
      <c r="AA4146" s="1" t="str">
        <f>IF(Append1[[#This Row],[total_day_charge]]&gt;30,"Heavy User",
IF(Append1[[#This Row],[total_eve_charge]]&gt;20,"Evening User",
IF(Append1[[#This Row],[total_night_charge]]&gt;10,"Night User","Low User")))</f>
        <v>Heavy User</v>
      </c>
    </row>
    <row r="4147" spans="1:27" hidden="1" x14ac:dyDescent="0.3">
      <c r="A4147">
        <v>3396</v>
      </c>
      <c r="B4147" s="1" t="s">
        <v>65</v>
      </c>
      <c r="C4147">
        <v>124</v>
      </c>
      <c r="D4147" s="1" t="s">
        <v>22</v>
      </c>
      <c r="E4147" s="1">
        <v>0</v>
      </c>
      <c r="F4147" s="1" t="s">
        <v>23</v>
      </c>
      <c r="G4147">
        <v>0</v>
      </c>
      <c r="H4147" t="str">
        <f>IF(Append1[[#This Row],[number_vmail_messages]]&lt;=10, "Low",
IF(Append1[[#This Row],[number_vmail_messages]]&lt;=25, "Medium", "High"))</f>
        <v>Low</v>
      </c>
      <c r="I4147">
        <v>151.6</v>
      </c>
      <c r="J4147">
        <v>119</v>
      </c>
      <c r="K4147">
        <v>25.77</v>
      </c>
      <c r="L4147">
        <v>198.1</v>
      </c>
      <c r="M4147">
        <v>93</v>
      </c>
      <c r="N4147">
        <v>16.84</v>
      </c>
      <c r="O4147">
        <v>173.4</v>
      </c>
      <c r="P4147">
        <v>91</v>
      </c>
      <c r="Q4147">
        <v>7.8</v>
      </c>
      <c r="R4147">
        <v>11.6</v>
      </c>
      <c r="S4147">
        <v>3</v>
      </c>
      <c r="T4147">
        <v>3.13</v>
      </c>
      <c r="U4147" t="str">
        <f>IF(Append1[[#This Row],[total_intl_charge]] &lt;= MEDIAN(Append1[total_intl_charge]), "Low", "High")</f>
        <v>High</v>
      </c>
      <c r="V4147">
        <v>3</v>
      </c>
      <c r="W4147" t="s">
        <v>23</v>
      </c>
      <c r="X4147" s="1" t="s">
        <v>23</v>
      </c>
      <c r="Y4147">
        <f>IF(Append1[[#This Row],[churn]]="yes", 1,0)</f>
        <v>0</v>
      </c>
      <c r="Z4147" t="str">
        <f>IF(Append1[[#This Row],[total_eve_charge]]&lt;=15,"Low",
IF(Append1[[#This Row],[total_eve_charge]]&lt;=19,"Medium","High"))</f>
        <v>Medium</v>
      </c>
      <c r="AA4147" s="1" t="str">
        <f>IF(Append1[[#This Row],[total_day_charge]]&gt;30,"Heavy User",
IF(Append1[[#This Row],[total_eve_charge]]&gt;20,"Evening User",
IF(Append1[[#This Row],[total_night_charge]]&gt;10,"Night User","Low User")))</f>
        <v>Low User</v>
      </c>
    </row>
    <row r="4148" spans="1:27" hidden="1" x14ac:dyDescent="0.3">
      <c r="A4148">
        <v>3397</v>
      </c>
      <c r="B4148" s="1" t="s">
        <v>31</v>
      </c>
      <c r="C4148">
        <v>133</v>
      </c>
      <c r="D4148" s="1" t="s">
        <v>26</v>
      </c>
      <c r="E4148" s="1">
        <v>0</v>
      </c>
      <c r="F4148" s="1" t="s">
        <v>23</v>
      </c>
      <c r="G4148">
        <v>0</v>
      </c>
      <c r="H4148" t="str">
        <f>IF(Append1[[#This Row],[number_vmail_messages]]&lt;=10, "Low",
IF(Append1[[#This Row],[number_vmail_messages]]&lt;=25, "Medium", "High"))</f>
        <v>Low</v>
      </c>
      <c r="I4148">
        <v>172.2</v>
      </c>
      <c r="J4148">
        <v>81</v>
      </c>
      <c r="K4148">
        <v>29.27</v>
      </c>
      <c r="L4148">
        <v>214.9</v>
      </c>
      <c r="M4148">
        <v>123</v>
      </c>
      <c r="N4148">
        <v>18.27</v>
      </c>
      <c r="O4148">
        <v>184.3</v>
      </c>
      <c r="P4148">
        <v>90</v>
      </c>
      <c r="Q4148">
        <v>8.2899999999999991</v>
      </c>
      <c r="R4148">
        <v>11.1</v>
      </c>
      <c r="S4148">
        <v>6</v>
      </c>
      <c r="T4148">
        <v>3</v>
      </c>
      <c r="U4148" t="str">
        <f>IF(Append1[[#This Row],[total_intl_charge]] &lt;= MEDIAN(Append1[total_intl_charge]), "Low", "High")</f>
        <v>High</v>
      </c>
      <c r="V4148">
        <v>3</v>
      </c>
      <c r="W4148" t="s">
        <v>23</v>
      </c>
      <c r="X4148" s="1" t="s">
        <v>23</v>
      </c>
      <c r="Y4148">
        <f>IF(Append1[[#This Row],[churn]]="yes", 1,0)</f>
        <v>0</v>
      </c>
      <c r="Z4148" t="str">
        <f>IF(Append1[[#This Row],[total_eve_charge]]&lt;=15,"Low",
IF(Append1[[#This Row],[total_eve_charge]]&lt;=19,"Medium","High"))</f>
        <v>Medium</v>
      </c>
      <c r="AA4148" s="1" t="str">
        <f>IF(Append1[[#This Row],[total_day_charge]]&gt;30,"Heavy User",
IF(Append1[[#This Row],[total_eve_charge]]&gt;20,"Evening User",
IF(Append1[[#This Row],[total_night_charge]]&gt;10,"Night User","Low User")))</f>
        <v>Low User</v>
      </c>
    </row>
    <row r="4149" spans="1:27" hidden="1" x14ac:dyDescent="0.3">
      <c r="A4149">
        <v>3398</v>
      </c>
      <c r="B4149" s="1" t="s">
        <v>37</v>
      </c>
      <c r="C4149">
        <v>49</v>
      </c>
      <c r="D4149" s="1" t="s">
        <v>32</v>
      </c>
      <c r="E4149" s="1">
        <v>0</v>
      </c>
      <c r="F4149" s="1" t="s">
        <v>23</v>
      </c>
      <c r="G4149">
        <v>0</v>
      </c>
      <c r="H4149" t="str">
        <f>IF(Append1[[#This Row],[number_vmail_messages]]&lt;=10, "Low",
IF(Append1[[#This Row],[number_vmail_messages]]&lt;=25, "Medium", "High"))</f>
        <v>Low</v>
      </c>
      <c r="I4149">
        <v>260.89999999999998</v>
      </c>
      <c r="J4149">
        <v>88</v>
      </c>
      <c r="K4149">
        <v>44.35</v>
      </c>
      <c r="L4149">
        <v>174.2</v>
      </c>
      <c r="M4149">
        <v>103</v>
      </c>
      <c r="N4149">
        <v>14.81</v>
      </c>
      <c r="O4149">
        <v>262.8</v>
      </c>
      <c r="P4149">
        <v>98</v>
      </c>
      <c r="Q4149">
        <v>11.83</v>
      </c>
      <c r="R4149">
        <v>10.6</v>
      </c>
      <c r="S4149">
        <v>4</v>
      </c>
      <c r="T4149">
        <v>2.86</v>
      </c>
      <c r="U4149" t="str">
        <f>IF(Append1[[#This Row],[total_intl_charge]] &lt;= MEDIAN(Append1[total_intl_charge]), "Low", "High")</f>
        <v>High</v>
      </c>
      <c r="V4149">
        <v>1</v>
      </c>
      <c r="W4149" t="s">
        <v>23</v>
      </c>
      <c r="X4149" s="1" t="s">
        <v>23</v>
      </c>
      <c r="Y4149">
        <f>IF(Append1[[#This Row],[churn]]="yes", 1,0)</f>
        <v>0</v>
      </c>
      <c r="Z4149" t="str">
        <f>IF(Append1[[#This Row],[total_eve_charge]]&lt;=15,"Low",
IF(Append1[[#This Row],[total_eve_charge]]&lt;=19,"Medium","High"))</f>
        <v>Low</v>
      </c>
      <c r="AA4149" s="1" t="str">
        <f>IF(Append1[[#This Row],[total_day_charge]]&gt;30,"Heavy User",
IF(Append1[[#This Row],[total_eve_charge]]&gt;20,"Evening User",
IF(Append1[[#This Row],[total_night_charge]]&gt;10,"Night User","Low User")))</f>
        <v>Heavy User</v>
      </c>
    </row>
    <row r="4150" spans="1:27" hidden="1" x14ac:dyDescent="0.3">
      <c r="A4150">
        <v>3399</v>
      </c>
      <c r="B4150" s="1" t="s">
        <v>52</v>
      </c>
      <c r="C4150">
        <v>112</v>
      </c>
      <c r="D4150" s="1" t="s">
        <v>22</v>
      </c>
      <c r="E4150" s="1">
        <v>0</v>
      </c>
      <c r="F4150" s="1" t="s">
        <v>23</v>
      </c>
      <c r="G4150">
        <v>0</v>
      </c>
      <c r="H4150" t="str">
        <f>IF(Append1[[#This Row],[number_vmail_messages]]&lt;=10, "Low",
IF(Append1[[#This Row],[number_vmail_messages]]&lt;=25, "Medium", "High"))</f>
        <v>Low</v>
      </c>
      <c r="I4150">
        <v>124.4</v>
      </c>
      <c r="J4150">
        <v>109</v>
      </c>
      <c r="K4150">
        <v>21.15</v>
      </c>
      <c r="L4150">
        <v>196.1</v>
      </c>
      <c r="M4150">
        <v>119</v>
      </c>
      <c r="N4150">
        <v>16.670000000000002</v>
      </c>
      <c r="O4150">
        <v>166.1</v>
      </c>
      <c r="P4150">
        <v>89</v>
      </c>
      <c r="Q4150">
        <v>7.47</v>
      </c>
      <c r="R4150">
        <v>10.199999999999999</v>
      </c>
      <c r="S4150">
        <v>4</v>
      </c>
      <c r="T4150">
        <v>2.75</v>
      </c>
      <c r="U4150" t="str">
        <f>IF(Append1[[#This Row],[total_intl_charge]] &lt;= MEDIAN(Append1[total_intl_charge]), "Low", "High")</f>
        <v>Low</v>
      </c>
      <c r="V4150">
        <v>2</v>
      </c>
      <c r="W4150" t="s">
        <v>23</v>
      </c>
      <c r="X4150" s="1" t="s">
        <v>23</v>
      </c>
      <c r="Y4150">
        <f>IF(Append1[[#This Row],[churn]]="yes", 1,0)</f>
        <v>0</v>
      </c>
      <c r="Z4150" t="str">
        <f>IF(Append1[[#This Row],[total_eve_charge]]&lt;=15,"Low",
IF(Append1[[#This Row],[total_eve_charge]]&lt;=19,"Medium","High"))</f>
        <v>Medium</v>
      </c>
      <c r="AA4150" s="1" t="str">
        <f>IF(Append1[[#This Row],[total_day_charge]]&gt;30,"Heavy User",
IF(Append1[[#This Row],[total_eve_charge]]&gt;20,"Evening User",
IF(Append1[[#This Row],[total_night_charge]]&gt;10,"Night User","Low User")))</f>
        <v>Low User</v>
      </c>
    </row>
    <row r="4151" spans="1:27" hidden="1" x14ac:dyDescent="0.3">
      <c r="A4151">
        <v>3400</v>
      </c>
      <c r="B4151" s="1" t="s">
        <v>73</v>
      </c>
      <c r="C4151">
        <v>130</v>
      </c>
      <c r="D4151" s="1" t="s">
        <v>26</v>
      </c>
      <c r="E4151" s="1">
        <v>0</v>
      </c>
      <c r="F4151" s="1" t="s">
        <v>23</v>
      </c>
      <c r="G4151">
        <v>0</v>
      </c>
      <c r="H4151" t="str">
        <f>IF(Append1[[#This Row],[number_vmail_messages]]&lt;=10, "Low",
IF(Append1[[#This Row],[number_vmail_messages]]&lt;=25, "Medium", "High"))</f>
        <v>Low</v>
      </c>
      <c r="I4151">
        <v>126.8</v>
      </c>
      <c r="J4151">
        <v>101</v>
      </c>
      <c r="K4151">
        <v>21.56</v>
      </c>
      <c r="L4151">
        <v>144.1</v>
      </c>
      <c r="M4151">
        <v>105</v>
      </c>
      <c r="N4151">
        <v>12.25</v>
      </c>
      <c r="O4151">
        <v>249.6</v>
      </c>
      <c r="P4151">
        <v>117</v>
      </c>
      <c r="Q4151">
        <v>11.23</v>
      </c>
      <c r="R4151">
        <v>11.4</v>
      </c>
      <c r="S4151">
        <v>8</v>
      </c>
      <c r="T4151">
        <v>3.08</v>
      </c>
      <c r="U4151" t="str">
        <f>IF(Append1[[#This Row],[total_intl_charge]] &lt;= MEDIAN(Append1[total_intl_charge]), "Low", "High")</f>
        <v>High</v>
      </c>
      <c r="V4151">
        <v>2</v>
      </c>
      <c r="W4151" t="s">
        <v>23</v>
      </c>
      <c r="X4151" s="1" t="s">
        <v>23</v>
      </c>
      <c r="Y4151">
        <f>IF(Append1[[#This Row],[churn]]="yes", 1,0)</f>
        <v>0</v>
      </c>
      <c r="Z4151" t="str">
        <f>IF(Append1[[#This Row],[total_eve_charge]]&lt;=15,"Low",
IF(Append1[[#This Row],[total_eve_charge]]&lt;=19,"Medium","High"))</f>
        <v>Low</v>
      </c>
      <c r="AA4151" s="1" t="str">
        <f>IF(Append1[[#This Row],[total_day_charge]]&gt;30,"Heavy User",
IF(Append1[[#This Row],[total_eve_charge]]&gt;20,"Evening User",
IF(Append1[[#This Row],[total_night_charge]]&gt;10,"Night User","Low User")))</f>
        <v>Night User</v>
      </c>
    </row>
    <row r="4152" spans="1:27" hidden="1" x14ac:dyDescent="0.3">
      <c r="A4152">
        <v>3401</v>
      </c>
      <c r="B4152" s="1" t="s">
        <v>71</v>
      </c>
      <c r="C4152">
        <v>130</v>
      </c>
      <c r="D4152" s="1" t="s">
        <v>26</v>
      </c>
      <c r="E4152" s="1">
        <v>0</v>
      </c>
      <c r="F4152" s="1" t="s">
        <v>23</v>
      </c>
      <c r="G4152">
        <v>0</v>
      </c>
      <c r="H4152" t="str">
        <f>IF(Append1[[#This Row],[number_vmail_messages]]&lt;=10, "Low",
IF(Append1[[#This Row],[number_vmail_messages]]&lt;=25, "Medium", "High"))</f>
        <v>Low</v>
      </c>
      <c r="I4152">
        <v>110</v>
      </c>
      <c r="J4152">
        <v>107</v>
      </c>
      <c r="K4152">
        <v>18.7</v>
      </c>
      <c r="L4152">
        <v>181.9</v>
      </c>
      <c r="M4152">
        <v>85</v>
      </c>
      <c r="N4152">
        <v>15.46</v>
      </c>
      <c r="O4152">
        <v>208</v>
      </c>
      <c r="P4152">
        <v>94</v>
      </c>
      <c r="Q4152">
        <v>9.36</v>
      </c>
      <c r="R4152">
        <v>11.7</v>
      </c>
      <c r="S4152">
        <v>3</v>
      </c>
      <c r="T4152">
        <v>3.16</v>
      </c>
      <c r="U4152" t="str">
        <f>IF(Append1[[#This Row],[total_intl_charge]] &lt;= MEDIAN(Append1[total_intl_charge]), "Low", "High")</f>
        <v>High</v>
      </c>
      <c r="V4152">
        <v>1</v>
      </c>
      <c r="W4152" t="s">
        <v>23</v>
      </c>
      <c r="X4152" s="1" t="s">
        <v>23</v>
      </c>
      <c r="Y4152">
        <f>IF(Append1[[#This Row],[churn]]="yes", 1,0)</f>
        <v>0</v>
      </c>
      <c r="Z4152" t="str">
        <f>IF(Append1[[#This Row],[total_eve_charge]]&lt;=15,"Low",
IF(Append1[[#This Row],[total_eve_charge]]&lt;=19,"Medium","High"))</f>
        <v>Medium</v>
      </c>
      <c r="AA4152" s="1" t="str">
        <f>IF(Append1[[#This Row],[total_day_charge]]&gt;30,"Heavy User",
IF(Append1[[#This Row],[total_eve_charge]]&gt;20,"Evening User",
IF(Append1[[#This Row],[total_night_charge]]&gt;10,"Night User","Low User")))</f>
        <v>Low User</v>
      </c>
    </row>
    <row r="4153" spans="1:27" hidden="1" x14ac:dyDescent="0.3">
      <c r="A4153">
        <v>3402</v>
      </c>
      <c r="B4153" s="1" t="s">
        <v>48</v>
      </c>
      <c r="C4153">
        <v>188</v>
      </c>
      <c r="D4153" s="1" t="s">
        <v>32</v>
      </c>
      <c r="E4153" s="1">
        <v>0</v>
      </c>
      <c r="F4153" s="1" t="s">
        <v>23</v>
      </c>
      <c r="G4153">
        <v>0</v>
      </c>
      <c r="H4153" t="str">
        <f>IF(Append1[[#This Row],[number_vmail_messages]]&lt;=10, "Low",
IF(Append1[[#This Row],[number_vmail_messages]]&lt;=25, "Medium", "High"))</f>
        <v>Low</v>
      </c>
      <c r="I4153">
        <v>231.1</v>
      </c>
      <c r="J4153">
        <v>92</v>
      </c>
      <c r="K4153">
        <v>39.29</v>
      </c>
      <c r="L4153">
        <v>182.4</v>
      </c>
      <c r="M4153">
        <v>93</v>
      </c>
      <c r="N4153">
        <v>15.5</v>
      </c>
      <c r="O4153">
        <v>227.2</v>
      </c>
      <c r="P4153">
        <v>89</v>
      </c>
      <c r="Q4153">
        <v>10.220000000000001</v>
      </c>
      <c r="R4153">
        <v>9.8000000000000007</v>
      </c>
      <c r="S4153">
        <v>5</v>
      </c>
      <c r="T4153">
        <v>2.65</v>
      </c>
      <c r="U4153" t="str">
        <f>IF(Append1[[#This Row],[total_intl_charge]] &lt;= MEDIAN(Append1[total_intl_charge]), "Low", "High")</f>
        <v>Low</v>
      </c>
      <c r="V4153">
        <v>4</v>
      </c>
      <c r="W4153" t="s">
        <v>23</v>
      </c>
      <c r="X4153" s="1" t="s">
        <v>23</v>
      </c>
      <c r="Y4153">
        <f>IF(Append1[[#This Row],[churn]]="yes", 1,0)</f>
        <v>0</v>
      </c>
      <c r="Z4153" t="str">
        <f>IF(Append1[[#This Row],[total_eve_charge]]&lt;=15,"Low",
IF(Append1[[#This Row],[total_eve_charge]]&lt;=19,"Medium","High"))</f>
        <v>Medium</v>
      </c>
      <c r="AA4153" s="1" t="str">
        <f>IF(Append1[[#This Row],[total_day_charge]]&gt;30,"Heavy User",
IF(Append1[[#This Row],[total_eve_charge]]&gt;20,"Evening User",
IF(Append1[[#This Row],[total_night_charge]]&gt;10,"Night User","Low User")))</f>
        <v>Heavy User</v>
      </c>
    </row>
    <row r="4154" spans="1:27" hidden="1" x14ac:dyDescent="0.3">
      <c r="A4154">
        <v>3403</v>
      </c>
      <c r="B4154" s="1" t="s">
        <v>73</v>
      </c>
      <c r="C4154">
        <v>174</v>
      </c>
      <c r="D4154" s="1" t="s">
        <v>22</v>
      </c>
      <c r="E4154" s="1">
        <v>0</v>
      </c>
      <c r="F4154" s="1" t="s">
        <v>23</v>
      </c>
      <c r="G4154">
        <v>0</v>
      </c>
      <c r="H4154" t="str">
        <f>IF(Append1[[#This Row],[number_vmail_messages]]&lt;=10, "Low",
IF(Append1[[#This Row],[number_vmail_messages]]&lt;=25, "Medium", "High"))</f>
        <v>Low</v>
      </c>
      <c r="I4154">
        <v>187.4</v>
      </c>
      <c r="J4154">
        <v>74</v>
      </c>
      <c r="K4154">
        <v>31.86</v>
      </c>
      <c r="L4154">
        <v>144.6</v>
      </c>
      <c r="M4154">
        <v>142</v>
      </c>
      <c r="N4154">
        <v>12.29</v>
      </c>
      <c r="O4154">
        <v>235.7</v>
      </c>
      <c r="P4154">
        <v>102</v>
      </c>
      <c r="Q4154">
        <v>10.61</v>
      </c>
      <c r="R4154">
        <v>10.199999999999999</v>
      </c>
      <c r="S4154">
        <v>1</v>
      </c>
      <c r="T4154">
        <v>2.75</v>
      </c>
      <c r="U4154" t="str">
        <f>IF(Append1[[#This Row],[total_intl_charge]] &lt;= MEDIAN(Append1[total_intl_charge]), "Low", "High")</f>
        <v>Low</v>
      </c>
      <c r="V4154">
        <v>1</v>
      </c>
      <c r="W4154" t="s">
        <v>23</v>
      </c>
      <c r="X4154" s="1" t="s">
        <v>23</v>
      </c>
      <c r="Y4154">
        <f>IF(Append1[[#This Row],[churn]]="yes", 1,0)</f>
        <v>0</v>
      </c>
      <c r="Z4154" t="str">
        <f>IF(Append1[[#This Row],[total_eve_charge]]&lt;=15,"Low",
IF(Append1[[#This Row],[total_eve_charge]]&lt;=19,"Medium","High"))</f>
        <v>Low</v>
      </c>
      <c r="AA4154" s="1" t="str">
        <f>IF(Append1[[#This Row],[total_day_charge]]&gt;30,"Heavy User",
IF(Append1[[#This Row],[total_eve_charge]]&gt;20,"Evening User",
IF(Append1[[#This Row],[total_night_charge]]&gt;10,"Night User","Low User")))</f>
        <v>Heavy User</v>
      </c>
    </row>
    <row r="4155" spans="1:27" hidden="1" x14ac:dyDescent="0.3">
      <c r="A4155">
        <v>3404</v>
      </c>
      <c r="B4155" s="1" t="s">
        <v>28</v>
      </c>
      <c r="C4155">
        <v>57</v>
      </c>
      <c r="D4155" s="1" t="s">
        <v>22</v>
      </c>
      <c r="E4155" s="1">
        <v>0</v>
      </c>
      <c r="F4155" s="1" t="s">
        <v>23</v>
      </c>
      <c r="G4155">
        <v>0</v>
      </c>
      <c r="H4155" t="str">
        <f>IF(Append1[[#This Row],[number_vmail_messages]]&lt;=10, "Low",
IF(Append1[[#This Row],[number_vmail_messages]]&lt;=25, "Medium", "High"))</f>
        <v>Low</v>
      </c>
      <c r="I4155">
        <v>166.4</v>
      </c>
      <c r="J4155">
        <v>114</v>
      </c>
      <c r="K4155">
        <v>28.29</v>
      </c>
      <c r="L4155">
        <v>76.8</v>
      </c>
      <c r="M4155">
        <v>119</v>
      </c>
      <c r="N4155">
        <v>6.53</v>
      </c>
      <c r="O4155">
        <v>260.10000000000002</v>
      </c>
      <c r="P4155">
        <v>77</v>
      </c>
      <c r="Q4155">
        <v>11.7</v>
      </c>
      <c r="R4155">
        <v>10.9</v>
      </c>
      <c r="S4155">
        <v>3</v>
      </c>
      <c r="T4155">
        <v>2.94</v>
      </c>
      <c r="U4155" t="str">
        <f>IF(Append1[[#This Row],[total_intl_charge]] &lt;= MEDIAN(Append1[total_intl_charge]), "Low", "High")</f>
        <v>High</v>
      </c>
      <c r="V4155">
        <v>3</v>
      </c>
      <c r="W4155" t="s">
        <v>23</v>
      </c>
      <c r="X4155" s="1" t="s">
        <v>23</v>
      </c>
      <c r="Y4155">
        <f>IF(Append1[[#This Row],[churn]]="yes", 1,0)</f>
        <v>0</v>
      </c>
      <c r="Z4155" t="str">
        <f>IF(Append1[[#This Row],[total_eve_charge]]&lt;=15,"Low",
IF(Append1[[#This Row],[total_eve_charge]]&lt;=19,"Medium","High"))</f>
        <v>Low</v>
      </c>
      <c r="AA4155" s="1" t="str">
        <f>IF(Append1[[#This Row],[total_day_charge]]&gt;30,"Heavy User",
IF(Append1[[#This Row],[total_eve_charge]]&gt;20,"Evening User",
IF(Append1[[#This Row],[total_night_charge]]&gt;10,"Night User","Low User")))</f>
        <v>Night User</v>
      </c>
    </row>
    <row r="4156" spans="1:27" hidden="1" x14ac:dyDescent="0.3">
      <c r="A4156">
        <v>3405</v>
      </c>
      <c r="B4156" s="1" t="s">
        <v>55</v>
      </c>
      <c r="C4156">
        <v>105</v>
      </c>
      <c r="D4156" s="1" t="s">
        <v>32</v>
      </c>
      <c r="E4156" s="1">
        <v>0</v>
      </c>
      <c r="F4156" s="1" t="s">
        <v>23</v>
      </c>
      <c r="G4156">
        <v>0</v>
      </c>
      <c r="H4156" t="str">
        <f>IF(Append1[[#This Row],[number_vmail_messages]]&lt;=10, "Low",
IF(Append1[[#This Row],[number_vmail_messages]]&lt;=25, "Medium", "High"))</f>
        <v>Low</v>
      </c>
      <c r="I4156">
        <v>141.80000000000001</v>
      </c>
      <c r="J4156">
        <v>85</v>
      </c>
      <c r="K4156">
        <v>24.11</v>
      </c>
      <c r="L4156">
        <v>191.3</v>
      </c>
      <c r="M4156">
        <v>101</v>
      </c>
      <c r="N4156">
        <v>16.260000000000002</v>
      </c>
      <c r="O4156">
        <v>133.6</v>
      </c>
      <c r="P4156">
        <v>126</v>
      </c>
      <c r="Q4156">
        <v>6.01</v>
      </c>
      <c r="R4156">
        <v>10.9</v>
      </c>
      <c r="S4156">
        <v>3</v>
      </c>
      <c r="T4156">
        <v>2.94</v>
      </c>
      <c r="U4156" t="str">
        <f>IF(Append1[[#This Row],[total_intl_charge]] &lt;= MEDIAN(Append1[total_intl_charge]), "Low", "High")</f>
        <v>High</v>
      </c>
      <c r="V4156">
        <v>1</v>
      </c>
      <c r="W4156" t="s">
        <v>23</v>
      </c>
      <c r="X4156" s="1" t="s">
        <v>23</v>
      </c>
      <c r="Y4156">
        <f>IF(Append1[[#This Row],[churn]]="yes", 1,0)</f>
        <v>0</v>
      </c>
      <c r="Z4156" t="str">
        <f>IF(Append1[[#This Row],[total_eve_charge]]&lt;=15,"Low",
IF(Append1[[#This Row],[total_eve_charge]]&lt;=19,"Medium","High"))</f>
        <v>Medium</v>
      </c>
      <c r="AA4156" s="1" t="str">
        <f>IF(Append1[[#This Row],[total_day_charge]]&gt;30,"Heavy User",
IF(Append1[[#This Row],[total_eve_charge]]&gt;20,"Evening User",
IF(Append1[[#This Row],[total_night_charge]]&gt;10,"Night User","Low User")))</f>
        <v>Low User</v>
      </c>
    </row>
    <row r="4157" spans="1:27" x14ac:dyDescent="0.3">
      <c r="A4157">
        <v>3406</v>
      </c>
      <c r="B4157" s="1" t="s">
        <v>75</v>
      </c>
      <c r="C4157">
        <v>175</v>
      </c>
      <c r="D4157" s="1" t="s">
        <v>32</v>
      </c>
      <c r="E4157" s="1">
        <v>1</v>
      </c>
      <c r="F4157" s="1" t="s">
        <v>24</v>
      </c>
      <c r="G4157">
        <v>35</v>
      </c>
      <c r="H4157" t="str">
        <f>IF(Append1[[#This Row],[number_vmail_messages]]&lt;=10, "Low",
IF(Append1[[#This Row],[number_vmail_messages]]&lt;=25, "Medium", "High"))</f>
        <v>High</v>
      </c>
      <c r="I4157">
        <v>159.5</v>
      </c>
      <c r="J4157">
        <v>95</v>
      </c>
      <c r="K4157">
        <v>27.12</v>
      </c>
      <c r="L4157">
        <v>140.69999999999999</v>
      </c>
      <c r="M4157">
        <v>100</v>
      </c>
      <c r="N4157">
        <v>11.96</v>
      </c>
      <c r="O4157">
        <v>176.3</v>
      </c>
      <c r="P4157">
        <v>99</v>
      </c>
      <c r="Q4157">
        <v>7.93</v>
      </c>
      <c r="R4157">
        <v>5.4</v>
      </c>
      <c r="S4157">
        <v>4</v>
      </c>
      <c r="T4157">
        <v>1.46</v>
      </c>
      <c r="U4157" t="str">
        <f>IF(Append1[[#This Row],[total_intl_charge]] &lt;= MEDIAN(Append1[total_intl_charge]), "Low", "High")</f>
        <v>Low</v>
      </c>
      <c r="V4157">
        <v>5</v>
      </c>
      <c r="W4157" t="s">
        <v>24</v>
      </c>
      <c r="X4157" s="1" t="s">
        <v>24</v>
      </c>
      <c r="Y4157">
        <f>IF(Append1[[#This Row],[churn]]="yes", 1,0)</f>
        <v>1</v>
      </c>
      <c r="Z4157" t="str">
        <f>IF(Append1[[#This Row],[total_eve_charge]]&lt;=15,"Low",
IF(Append1[[#This Row],[total_eve_charge]]&lt;=19,"Medium","High"))</f>
        <v>Low</v>
      </c>
      <c r="AA4157" s="1" t="str">
        <f>IF(Append1[[#This Row],[total_day_charge]]&gt;30,"Heavy User",
IF(Append1[[#This Row],[total_eve_charge]]&gt;20,"Evening User",
IF(Append1[[#This Row],[total_night_charge]]&gt;10,"Night User","Low User")))</f>
        <v>Low User</v>
      </c>
    </row>
    <row r="4158" spans="1:27" hidden="1" x14ac:dyDescent="0.3">
      <c r="A4158">
        <v>3407</v>
      </c>
      <c r="B4158" s="1" t="s">
        <v>33</v>
      </c>
      <c r="C4158">
        <v>100</v>
      </c>
      <c r="D4158" s="1" t="s">
        <v>22</v>
      </c>
      <c r="E4158" s="1">
        <v>0</v>
      </c>
      <c r="F4158" s="1" t="s">
        <v>23</v>
      </c>
      <c r="G4158">
        <v>0</v>
      </c>
      <c r="H4158" t="str">
        <f>IF(Append1[[#This Row],[number_vmail_messages]]&lt;=10, "Low",
IF(Append1[[#This Row],[number_vmail_messages]]&lt;=25, "Medium", "High"))</f>
        <v>Low</v>
      </c>
      <c r="I4158">
        <v>218.9</v>
      </c>
      <c r="J4158">
        <v>124</v>
      </c>
      <c r="K4158">
        <v>37.21</v>
      </c>
      <c r="L4158">
        <v>237.5</v>
      </c>
      <c r="M4158">
        <v>99</v>
      </c>
      <c r="N4158">
        <v>20.190000000000001</v>
      </c>
      <c r="O4158">
        <v>189.7</v>
      </c>
      <c r="P4158">
        <v>52</v>
      </c>
      <c r="Q4158">
        <v>8.5399999999999991</v>
      </c>
      <c r="R4158">
        <v>11</v>
      </c>
      <c r="S4158">
        <v>6</v>
      </c>
      <c r="T4158">
        <v>2.97</v>
      </c>
      <c r="U4158" t="str">
        <f>IF(Append1[[#This Row],[total_intl_charge]] &lt;= MEDIAN(Append1[total_intl_charge]), "Low", "High")</f>
        <v>High</v>
      </c>
      <c r="V4158">
        <v>2</v>
      </c>
      <c r="W4158" t="s">
        <v>23</v>
      </c>
      <c r="X4158" s="1" t="s">
        <v>23</v>
      </c>
      <c r="Y4158">
        <f>IF(Append1[[#This Row],[churn]]="yes", 1,0)</f>
        <v>0</v>
      </c>
      <c r="Z4158" t="str">
        <f>IF(Append1[[#This Row],[total_eve_charge]]&lt;=15,"Low",
IF(Append1[[#This Row],[total_eve_charge]]&lt;=19,"Medium","High"))</f>
        <v>High</v>
      </c>
      <c r="AA4158" s="1" t="str">
        <f>IF(Append1[[#This Row],[total_day_charge]]&gt;30,"Heavy User",
IF(Append1[[#This Row],[total_eve_charge]]&gt;20,"Evening User",
IF(Append1[[#This Row],[total_night_charge]]&gt;10,"Night User","Low User")))</f>
        <v>Heavy User</v>
      </c>
    </row>
    <row r="4159" spans="1:27" hidden="1" x14ac:dyDescent="0.3">
      <c r="A4159">
        <v>3408</v>
      </c>
      <c r="B4159" s="1" t="s">
        <v>42</v>
      </c>
      <c r="C4159">
        <v>132</v>
      </c>
      <c r="D4159" s="1" t="s">
        <v>22</v>
      </c>
      <c r="E4159" s="1">
        <v>0</v>
      </c>
      <c r="F4159" s="1" t="s">
        <v>23</v>
      </c>
      <c r="G4159">
        <v>0</v>
      </c>
      <c r="H4159" t="str">
        <f>IF(Append1[[#This Row],[number_vmail_messages]]&lt;=10, "Low",
IF(Append1[[#This Row],[number_vmail_messages]]&lt;=25, "Medium", "High"))</f>
        <v>Low</v>
      </c>
      <c r="I4159">
        <v>138.69999999999999</v>
      </c>
      <c r="J4159">
        <v>101</v>
      </c>
      <c r="K4159">
        <v>23.58</v>
      </c>
      <c r="L4159">
        <v>257.5</v>
      </c>
      <c r="M4159">
        <v>85</v>
      </c>
      <c r="N4159">
        <v>21.89</v>
      </c>
      <c r="O4159">
        <v>165.6</v>
      </c>
      <c r="P4159">
        <v>92</v>
      </c>
      <c r="Q4159">
        <v>7.45</v>
      </c>
      <c r="R4159">
        <v>7.8</v>
      </c>
      <c r="S4159">
        <v>1</v>
      </c>
      <c r="T4159">
        <v>2.11</v>
      </c>
      <c r="U4159" t="str">
        <f>IF(Append1[[#This Row],[total_intl_charge]] &lt;= MEDIAN(Append1[total_intl_charge]), "Low", "High")</f>
        <v>Low</v>
      </c>
      <c r="V4159">
        <v>2</v>
      </c>
      <c r="W4159" t="s">
        <v>23</v>
      </c>
      <c r="X4159" s="1" t="s">
        <v>23</v>
      </c>
      <c r="Y4159">
        <f>IF(Append1[[#This Row],[churn]]="yes", 1,0)</f>
        <v>0</v>
      </c>
      <c r="Z4159" t="str">
        <f>IF(Append1[[#This Row],[total_eve_charge]]&lt;=15,"Low",
IF(Append1[[#This Row],[total_eve_charge]]&lt;=19,"Medium","High"))</f>
        <v>High</v>
      </c>
      <c r="AA4159" s="1" t="str">
        <f>IF(Append1[[#This Row],[total_day_charge]]&gt;30,"Heavy User",
IF(Append1[[#This Row],[total_eve_charge]]&gt;20,"Evening User",
IF(Append1[[#This Row],[total_night_charge]]&gt;10,"Night User","Low User")))</f>
        <v>Evening User</v>
      </c>
    </row>
    <row r="4160" spans="1:27" hidden="1" x14ac:dyDescent="0.3">
      <c r="A4160">
        <v>3409</v>
      </c>
      <c r="B4160" s="1" t="s">
        <v>70</v>
      </c>
      <c r="C4160">
        <v>117</v>
      </c>
      <c r="D4160" s="1" t="s">
        <v>22</v>
      </c>
      <c r="E4160" s="1">
        <v>1</v>
      </c>
      <c r="F4160" s="1" t="s">
        <v>23</v>
      </c>
      <c r="G4160">
        <v>0</v>
      </c>
      <c r="H4160" t="str">
        <f>IF(Append1[[#This Row],[number_vmail_messages]]&lt;=10, "Low",
IF(Append1[[#This Row],[number_vmail_messages]]&lt;=25, "Medium", "High"))</f>
        <v>Low</v>
      </c>
      <c r="I4160">
        <v>158.1</v>
      </c>
      <c r="J4160">
        <v>101</v>
      </c>
      <c r="K4160">
        <v>26.88</v>
      </c>
      <c r="L4160">
        <v>315.10000000000002</v>
      </c>
      <c r="M4160">
        <v>96</v>
      </c>
      <c r="N4160">
        <v>26.78</v>
      </c>
      <c r="O4160">
        <v>176.1</v>
      </c>
      <c r="P4160">
        <v>108</v>
      </c>
      <c r="Q4160">
        <v>7.92</v>
      </c>
      <c r="R4160">
        <v>13.9</v>
      </c>
      <c r="S4160">
        <v>2</v>
      </c>
      <c r="T4160">
        <v>3.75</v>
      </c>
      <c r="U4160" t="str">
        <f>IF(Append1[[#This Row],[total_intl_charge]] &lt;= MEDIAN(Append1[total_intl_charge]), "Low", "High")</f>
        <v>High</v>
      </c>
      <c r="V4160">
        <v>3</v>
      </c>
      <c r="W4160" t="s">
        <v>24</v>
      </c>
      <c r="X4160" s="1" t="s">
        <v>24</v>
      </c>
      <c r="Y4160">
        <f>IF(Append1[[#This Row],[churn]]="yes", 1,0)</f>
        <v>1</v>
      </c>
      <c r="Z4160" t="str">
        <f>IF(Append1[[#This Row],[total_eve_charge]]&lt;=15,"Low",
IF(Append1[[#This Row],[total_eve_charge]]&lt;=19,"Medium","High"))</f>
        <v>High</v>
      </c>
      <c r="AA4160" s="1" t="str">
        <f>IF(Append1[[#This Row],[total_day_charge]]&gt;30,"Heavy User",
IF(Append1[[#This Row],[total_eve_charge]]&gt;20,"Evening User",
IF(Append1[[#This Row],[total_night_charge]]&gt;10,"Night User","Low User")))</f>
        <v>Evening User</v>
      </c>
    </row>
    <row r="4161" spans="1:27" hidden="1" x14ac:dyDescent="0.3">
      <c r="A4161">
        <v>3410</v>
      </c>
      <c r="B4161" s="1" t="s">
        <v>34</v>
      </c>
      <c r="C4161">
        <v>65</v>
      </c>
      <c r="D4161" s="1" t="s">
        <v>22</v>
      </c>
      <c r="E4161" s="1">
        <v>0</v>
      </c>
      <c r="F4161" s="1" t="s">
        <v>23</v>
      </c>
      <c r="G4161">
        <v>0</v>
      </c>
      <c r="H4161" t="str">
        <f>IF(Append1[[#This Row],[number_vmail_messages]]&lt;=10, "Low",
IF(Append1[[#This Row],[number_vmail_messages]]&lt;=25, "Medium", "High"))</f>
        <v>Low</v>
      </c>
      <c r="I4161">
        <v>97.9</v>
      </c>
      <c r="J4161">
        <v>138</v>
      </c>
      <c r="K4161">
        <v>16.64</v>
      </c>
      <c r="L4161">
        <v>173</v>
      </c>
      <c r="M4161">
        <v>102</v>
      </c>
      <c r="N4161">
        <v>14.71</v>
      </c>
      <c r="O4161">
        <v>262.2</v>
      </c>
      <c r="P4161">
        <v>92</v>
      </c>
      <c r="Q4161">
        <v>11.8</v>
      </c>
      <c r="R4161">
        <v>9.1999999999999993</v>
      </c>
      <c r="S4161">
        <v>4</v>
      </c>
      <c r="T4161">
        <v>2.48</v>
      </c>
      <c r="U4161" t="str">
        <f>IF(Append1[[#This Row],[total_intl_charge]] &lt;= MEDIAN(Append1[total_intl_charge]), "Low", "High")</f>
        <v>Low</v>
      </c>
      <c r="V4161">
        <v>1</v>
      </c>
      <c r="W4161" t="s">
        <v>23</v>
      </c>
      <c r="X4161" s="1" t="s">
        <v>23</v>
      </c>
      <c r="Y4161">
        <f>IF(Append1[[#This Row],[churn]]="yes", 1,0)</f>
        <v>0</v>
      </c>
      <c r="Z4161" t="str">
        <f>IF(Append1[[#This Row],[total_eve_charge]]&lt;=15,"Low",
IF(Append1[[#This Row],[total_eve_charge]]&lt;=19,"Medium","High"))</f>
        <v>Low</v>
      </c>
      <c r="AA4161" s="1" t="str">
        <f>IF(Append1[[#This Row],[total_day_charge]]&gt;30,"Heavy User",
IF(Append1[[#This Row],[total_eve_charge]]&gt;20,"Evening User",
IF(Append1[[#This Row],[total_night_charge]]&gt;10,"Night User","Low User")))</f>
        <v>Night User</v>
      </c>
    </row>
    <row r="4162" spans="1:27" hidden="1" x14ac:dyDescent="0.3">
      <c r="A4162">
        <v>3411</v>
      </c>
      <c r="B4162" s="1" t="s">
        <v>52</v>
      </c>
      <c r="C4162">
        <v>131</v>
      </c>
      <c r="D4162" s="1" t="s">
        <v>26</v>
      </c>
      <c r="E4162" s="1">
        <v>0</v>
      </c>
      <c r="F4162" s="1" t="s">
        <v>23</v>
      </c>
      <c r="G4162">
        <v>0</v>
      </c>
      <c r="H4162" t="str">
        <f>IF(Append1[[#This Row],[number_vmail_messages]]&lt;=10, "Low",
IF(Append1[[#This Row],[number_vmail_messages]]&lt;=25, "Medium", "High"))</f>
        <v>Low</v>
      </c>
      <c r="I4162">
        <v>103.5</v>
      </c>
      <c r="J4162">
        <v>105</v>
      </c>
      <c r="K4162">
        <v>17.600000000000001</v>
      </c>
      <c r="L4162">
        <v>174.1</v>
      </c>
      <c r="M4162">
        <v>103</v>
      </c>
      <c r="N4162">
        <v>14.8</v>
      </c>
      <c r="O4162">
        <v>248.2</v>
      </c>
      <c r="P4162">
        <v>95</v>
      </c>
      <c r="Q4162">
        <v>11.17</v>
      </c>
      <c r="R4162">
        <v>11.7</v>
      </c>
      <c r="S4162">
        <v>2</v>
      </c>
      <c r="T4162">
        <v>3.16</v>
      </c>
      <c r="U4162" t="str">
        <f>IF(Append1[[#This Row],[total_intl_charge]] &lt;= MEDIAN(Append1[total_intl_charge]), "Low", "High")</f>
        <v>High</v>
      </c>
      <c r="V4162">
        <v>5</v>
      </c>
      <c r="W4162" t="s">
        <v>24</v>
      </c>
      <c r="X4162" s="1" t="s">
        <v>23</v>
      </c>
      <c r="Y4162">
        <f>IF(Append1[[#This Row],[churn]]="yes", 1,0)</f>
        <v>1</v>
      </c>
      <c r="Z4162" t="str">
        <f>IF(Append1[[#This Row],[total_eve_charge]]&lt;=15,"Low",
IF(Append1[[#This Row],[total_eve_charge]]&lt;=19,"Medium","High"))</f>
        <v>Low</v>
      </c>
      <c r="AA4162" s="1" t="str">
        <f>IF(Append1[[#This Row],[total_day_charge]]&gt;30,"Heavy User",
IF(Append1[[#This Row],[total_eve_charge]]&gt;20,"Evening User",
IF(Append1[[#This Row],[total_night_charge]]&gt;10,"Night User","Low User")))</f>
        <v>Night User</v>
      </c>
    </row>
    <row r="4163" spans="1:27" hidden="1" x14ac:dyDescent="0.3">
      <c r="A4163">
        <v>3412</v>
      </c>
      <c r="B4163" s="1" t="s">
        <v>34</v>
      </c>
      <c r="C4163">
        <v>114</v>
      </c>
      <c r="D4163" s="1" t="s">
        <v>32</v>
      </c>
      <c r="E4163" s="1">
        <v>0</v>
      </c>
      <c r="F4163" s="1" t="s">
        <v>23</v>
      </c>
      <c r="G4163">
        <v>0</v>
      </c>
      <c r="H4163" t="str">
        <f>IF(Append1[[#This Row],[number_vmail_messages]]&lt;=10, "Low",
IF(Append1[[#This Row],[number_vmail_messages]]&lt;=25, "Medium", "High"))</f>
        <v>Low</v>
      </c>
      <c r="I4163">
        <v>206.3</v>
      </c>
      <c r="J4163">
        <v>113</v>
      </c>
      <c r="K4163">
        <v>35.07</v>
      </c>
      <c r="L4163">
        <v>223.5</v>
      </c>
      <c r="M4163">
        <v>97</v>
      </c>
      <c r="N4163">
        <v>19</v>
      </c>
      <c r="O4163">
        <v>234.3</v>
      </c>
      <c r="P4163">
        <v>119</v>
      </c>
      <c r="Q4163">
        <v>10.54</v>
      </c>
      <c r="R4163">
        <v>8.1</v>
      </c>
      <c r="S4163">
        <v>6</v>
      </c>
      <c r="T4163">
        <v>2.19</v>
      </c>
      <c r="U4163" t="str">
        <f>IF(Append1[[#This Row],[total_intl_charge]] &lt;= MEDIAN(Append1[total_intl_charge]), "Low", "High")</f>
        <v>Low</v>
      </c>
      <c r="V4163">
        <v>2</v>
      </c>
      <c r="W4163" t="s">
        <v>23</v>
      </c>
      <c r="X4163" s="1" t="s">
        <v>23</v>
      </c>
      <c r="Y4163">
        <f>IF(Append1[[#This Row],[churn]]="yes", 1,0)</f>
        <v>0</v>
      </c>
      <c r="Z4163" t="str">
        <f>IF(Append1[[#This Row],[total_eve_charge]]&lt;=15,"Low",
IF(Append1[[#This Row],[total_eve_charge]]&lt;=19,"Medium","High"))</f>
        <v>Medium</v>
      </c>
      <c r="AA4163" s="1" t="str">
        <f>IF(Append1[[#This Row],[total_day_charge]]&gt;30,"Heavy User",
IF(Append1[[#This Row],[total_eve_charge]]&gt;20,"Evening User",
IF(Append1[[#This Row],[total_night_charge]]&gt;10,"Night User","Low User")))</f>
        <v>Heavy User</v>
      </c>
    </row>
    <row r="4164" spans="1:27" x14ac:dyDescent="0.3">
      <c r="A4164">
        <v>3413</v>
      </c>
      <c r="B4164" s="1" t="s">
        <v>45</v>
      </c>
      <c r="C4164">
        <v>127</v>
      </c>
      <c r="D4164" s="1" t="s">
        <v>22</v>
      </c>
      <c r="E4164" s="1">
        <v>0</v>
      </c>
      <c r="F4164" s="1" t="s">
        <v>24</v>
      </c>
      <c r="G4164">
        <v>24</v>
      </c>
      <c r="H4164" t="str">
        <f>IF(Append1[[#This Row],[number_vmail_messages]]&lt;=10, "Low",
IF(Append1[[#This Row],[number_vmail_messages]]&lt;=25, "Medium", "High"))</f>
        <v>Medium</v>
      </c>
      <c r="I4164">
        <v>211.5</v>
      </c>
      <c r="J4164">
        <v>121</v>
      </c>
      <c r="K4164">
        <v>35.96</v>
      </c>
      <c r="L4164">
        <v>183.9</v>
      </c>
      <c r="M4164">
        <v>115</v>
      </c>
      <c r="N4164">
        <v>15.63</v>
      </c>
      <c r="O4164">
        <v>186.2</v>
      </c>
      <c r="P4164">
        <v>103</v>
      </c>
      <c r="Q4164">
        <v>8.3800000000000008</v>
      </c>
      <c r="R4164">
        <v>13.5</v>
      </c>
      <c r="S4164">
        <v>1</v>
      </c>
      <c r="T4164">
        <v>3.65</v>
      </c>
      <c r="U4164" t="str">
        <f>IF(Append1[[#This Row],[total_intl_charge]] &lt;= MEDIAN(Append1[total_intl_charge]), "Low", "High")</f>
        <v>High</v>
      </c>
      <c r="V4164">
        <v>3</v>
      </c>
      <c r="W4164" t="s">
        <v>23</v>
      </c>
      <c r="X4164" s="1" t="s">
        <v>23</v>
      </c>
      <c r="Y4164">
        <f>IF(Append1[[#This Row],[churn]]="yes", 1,0)</f>
        <v>0</v>
      </c>
      <c r="Z4164" t="str">
        <f>IF(Append1[[#This Row],[total_eve_charge]]&lt;=15,"Low",
IF(Append1[[#This Row],[total_eve_charge]]&lt;=19,"Medium","High"))</f>
        <v>Medium</v>
      </c>
      <c r="AA4164" s="1" t="str">
        <f>IF(Append1[[#This Row],[total_day_charge]]&gt;30,"Heavy User",
IF(Append1[[#This Row],[total_eve_charge]]&gt;20,"Evening User",
IF(Append1[[#This Row],[total_night_charge]]&gt;10,"Night User","Low User")))</f>
        <v>Heavy User</v>
      </c>
    </row>
    <row r="4165" spans="1:27" hidden="1" x14ac:dyDescent="0.3">
      <c r="A4165">
        <v>3414</v>
      </c>
      <c r="B4165" s="1" t="s">
        <v>36</v>
      </c>
      <c r="C4165">
        <v>67</v>
      </c>
      <c r="D4165" s="1" t="s">
        <v>26</v>
      </c>
      <c r="E4165" s="1">
        <v>0</v>
      </c>
      <c r="F4165" s="1" t="s">
        <v>23</v>
      </c>
      <c r="G4165">
        <v>0</v>
      </c>
      <c r="H4165" t="str">
        <f>IF(Append1[[#This Row],[number_vmail_messages]]&lt;=10, "Low",
IF(Append1[[#This Row],[number_vmail_messages]]&lt;=25, "Medium", "High"))</f>
        <v>Low</v>
      </c>
      <c r="I4165">
        <v>125</v>
      </c>
      <c r="J4165">
        <v>96</v>
      </c>
      <c r="K4165">
        <v>21.25</v>
      </c>
      <c r="L4165">
        <v>294.5</v>
      </c>
      <c r="M4165">
        <v>114</v>
      </c>
      <c r="N4165">
        <v>25.03</v>
      </c>
      <c r="O4165">
        <v>205.7</v>
      </c>
      <c r="P4165">
        <v>75</v>
      </c>
      <c r="Q4165">
        <v>9.26</v>
      </c>
      <c r="R4165">
        <v>10.199999999999999</v>
      </c>
      <c r="S4165">
        <v>4</v>
      </c>
      <c r="T4165">
        <v>2.75</v>
      </c>
      <c r="U4165" t="str">
        <f>IF(Append1[[#This Row],[total_intl_charge]] &lt;= MEDIAN(Append1[total_intl_charge]), "Low", "High")</f>
        <v>Low</v>
      </c>
      <c r="V4165">
        <v>1</v>
      </c>
      <c r="W4165" t="s">
        <v>24</v>
      </c>
      <c r="X4165" s="1" t="s">
        <v>23</v>
      </c>
      <c r="Y4165">
        <f>IF(Append1[[#This Row],[churn]]="yes", 1,0)</f>
        <v>1</v>
      </c>
      <c r="Z4165" t="str">
        <f>IF(Append1[[#This Row],[total_eve_charge]]&lt;=15,"Low",
IF(Append1[[#This Row],[total_eve_charge]]&lt;=19,"Medium","High"))</f>
        <v>High</v>
      </c>
      <c r="AA4165" s="1" t="str">
        <f>IF(Append1[[#This Row],[total_day_charge]]&gt;30,"Heavy User",
IF(Append1[[#This Row],[total_eve_charge]]&gt;20,"Evening User",
IF(Append1[[#This Row],[total_night_charge]]&gt;10,"Night User","Low User")))</f>
        <v>Evening User</v>
      </c>
    </row>
    <row r="4166" spans="1:27" x14ac:dyDescent="0.3">
      <c r="A4166">
        <v>3415</v>
      </c>
      <c r="B4166" s="1" t="s">
        <v>40</v>
      </c>
      <c r="C4166">
        <v>123</v>
      </c>
      <c r="D4166" s="1" t="s">
        <v>32</v>
      </c>
      <c r="E4166" s="1">
        <v>0</v>
      </c>
      <c r="F4166" s="1" t="s">
        <v>24</v>
      </c>
      <c r="G4166">
        <v>41</v>
      </c>
      <c r="H4166" t="str">
        <f>IF(Append1[[#This Row],[number_vmail_messages]]&lt;=10, "Low",
IF(Append1[[#This Row],[number_vmail_messages]]&lt;=25, "Medium", "High"))</f>
        <v>High</v>
      </c>
      <c r="I4166">
        <v>141.30000000000001</v>
      </c>
      <c r="J4166">
        <v>127</v>
      </c>
      <c r="K4166">
        <v>24.02</v>
      </c>
      <c r="L4166">
        <v>152</v>
      </c>
      <c r="M4166">
        <v>96</v>
      </c>
      <c r="N4166">
        <v>12.92</v>
      </c>
      <c r="O4166">
        <v>218.8</v>
      </c>
      <c r="P4166">
        <v>114</v>
      </c>
      <c r="Q4166">
        <v>9.85</v>
      </c>
      <c r="R4166">
        <v>8.1</v>
      </c>
      <c r="S4166">
        <v>3</v>
      </c>
      <c r="T4166">
        <v>2.19</v>
      </c>
      <c r="U4166" t="str">
        <f>IF(Append1[[#This Row],[total_intl_charge]] &lt;= MEDIAN(Append1[total_intl_charge]), "Low", "High")</f>
        <v>Low</v>
      </c>
      <c r="V4166">
        <v>3</v>
      </c>
      <c r="W4166" t="s">
        <v>23</v>
      </c>
      <c r="X4166" s="1" t="s">
        <v>23</v>
      </c>
      <c r="Y4166">
        <f>IF(Append1[[#This Row],[churn]]="yes", 1,0)</f>
        <v>0</v>
      </c>
      <c r="Z4166" t="str">
        <f>IF(Append1[[#This Row],[total_eve_charge]]&lt;=15,"Low",
IF(Append1[[#This Row],[total_eve_charge]]&lt;=19,"Medium","High"))</f>
        <v>Low</v>
      </c>
      <c r="AA4166" s="1" t="str">
        <f>IF(Append1[[#This Row],[total_day_charge]]&gt;30,"Heavy User",
IF(Append1[[#This Row],[total_eve_charge]]&gt;20,"Evening User",
IF(Append1[[#This Row],[total_night_charge]]&gt;10,"Night User","Low User")))</f>
        <v>Low User</v>
      </c>
    </row>
    <row r="4167" spans="1:27" hidden="1" x14ac:dyDescent="0.3">
      <c r="A4167">
        <v>3416</v>
      </c>
      <c r="B4167" s="1" t="s">
        <v>42</v>
      </c>
      <c r="C4167">
        <v>116</v>
      </c>
      <c r="D4167" s="1" t="s">
        <v>22</v>
      </c>
      <c r="E4167" s="1">
        <v>0</v>
      </c>
      <c r="F4167" s="1" t="s">
        <v>23</v>
      </c>
      <c r="G4167">
        <v>0</v>
      </c>
      <c r="H4167" t="str">
        <f>IF(Append1[[#This Row],[number_vmail_messages]]&lt;=10, "Low",
IF(Append1[[#This Row],[number_vmail_messages]]&lt;=25, "Medium", "High"))</f>
        <v>Low</v>
      </c>
      <c r="I4167">
        <v>119</v>
      </c>
      <c r="J4167">
        <v>94</v>
      </c>
      <c r="K4167">
        <v>20.23</v>
      </c>
      <c r="L4167">
        <v>144.30000000000001</v>
      </c>
      <c r="M4167">
        <v>110</v>
      </c>
      <c r="N4167">
        <v>12.27</v>
      </c>
      <c r="O4167">
        <v>199.7</v>
      </c>
      <c r="P4167">
        <v>65</v>
      </c>
      <c r="Q4167">
        <v>8.99</v>
      </c>
      <c r="R4167">
        <v>8.8000000000000007</v>
      </c>
      <c r="S4167">
        <v>5</v>
      </c>
      <c r="T4167">
        <v>2.38</v>
      </c>
      <c r="U4167" t="str">
        <f>IF(Append1[[#This Row],[total_intl_charge]] &lt;= MEDIAN(Append1[total_intl_charge]), "Low", "High")</f>
        <v>Low</v>
      </c>
      <c r="V4167">
        <v>2</v>
      </c>
      <c r="W4167" t="s">
        <v>23</v>
      </c>
      <c r="X4167" s="1" t="s">
        <v>23</v>
      </c>
      <c r="Y4167">
        <f>IF(Append1[[#This Row],[churn]]="yes", 1,0)</f>
        <v>0</v>
      </c>
      <c r="Z4167" t="str">
        <f>IF(Append1[[#This Row],[total_eve_charge]]&lt;=15,"Low",
IF(Append1[[#This Row],[total_eve_charge]]&lt;=19,"Medium","High"))</f>
        <v>Low</v>
      </c>
      <c r="AA4167" s="1" t="str">
        <f>IF(Append1[[#This Row],[total_day_charge]]&gt;30,"Heavy User",
IF(Append1[[#This Row],[total_eve_charge]]&gt;20,"Evening User",
IF(Append1[[#This Row],[total_night_charge]]&gt;10,"Night User","Low User")))</f>
        <v>Low User</v>
      </c>
    </row>
    <row r="4168" spans="1:27" hidden="1" x14ac:dyDescent="0.3">
      <c r="A4168">
        <v>3417</v>
      </c>
      <c r="B4168" s="1" t="s">
        <v>35</v>
      </c>
      <c r="C4168">
        <v>107</v>
      </c>
      <c r="D4168" s="1" t="s">
        <v>22</v>
      </c>
      <c r="E4168" s="1">
        <v>0</v>
      </c>
      <c r="F4168" s="1" t="s">
        <v>23</v>
      </c>
      <c r="G4168">
        <v>0</v>
      </c>
      <c r="H4168" t="str">
        <f>IF(Append1[[#This Row],[number_vmail_messages]]&lt;=10, "Low",
IF(Append1[[#This Row],[number_vmail_messages]]&lt;=25, "Medium", "High"))</f>
        <v>Low</v>
      </c>
      <c r="I4168">
        <v>260.60000000000002</v>
      </c>
      <c r="J4168">
        <v>81</v>
      </c>
      <c r="K4168">
        <v>44.3</v>
      </c>
      <c r="L4168">
        <v>246.1</v>
      </c>
      <c r="M4168">
        <v>116</v>
      </c>
      <c r="N4168">
        <v>20.92</v>
      </c>
      <c r="O4168">
        <v>243.3</v>
      </c>
      <c r="P4168">
        <v>117</v>
      </c>
      <c r="Q4168">
        <v>10.95</v>
      </c>
      <c r="R4168">
        <v>12.8</v>
      </c>
      <c r="S4168">
        <v>9</v>
      </c>
      <c r="T4168">
        <v>3.46</v>
      </c>
      <c r="U4168" t="str">
        <f>IF(Append1[[#This Row],[total_intl_charge]] &lt;= MEDIAN(Append1[total_intl_charge]), "Low", "High")</f>
        <v>High</v>
      </c>
      <c r="V4168">
        <v>0</v>
      </c>
      <c r="W4168" t="s">
        <v>24</v>
      </c>
      <c r="X4168" s="1" t="s">
        <v>23</v>
      </c>
      <c r="Y4168">
        <f>IF(Append1[[#This Row],[churn]]="yes", 1,0)</f>
        <v>1</v>
      </c>
      <c r="Z4168" t="str">
        <f>IF(Append1[[#This Row],[total_eve_charge]]&lt;=15,"Low",
IF(Append1[[#This Row],[total_eve_charge]]&lt;=19,"Medium","High"))</f>
        <v>High</v>
      </c>
      <c r="AA4168" s="1" t="str">
        <f>IF(Append1[[#This Row],[total_day_charge]]&gt;30,"Heavy User",
IF(Append1[[#This Row],[total_eve_charge]]&gt;20,"Evening User",
IF(Append1[[#This Row],[total_night_charge]]&gt;10,"Night User","Low User")))</f>
        <v>Heavy User</v>
      </c>
    </row>
    <row r="4169" spans="1:27" hidden="1" x14ac:dyDescent="0.3">
      <c r="A4169">
        <v>3418</v>
      </c>
      <c r="B4169" s="1" t="s">
        <v>40</v>
      </c>
      <c r="C4169">
        <v>110</v>
      </c>
      <c r="D4169" s="1" t="s">
        <v>22</v>
      </c>
      <c r="E4169" s="1">
        <v>0</v>
      </c>
      <c r="F4169" s="1" t="s">
        <v>23</v>
      </c>
      <c r="G4169">
        <v>0</v>
      </c>
      <c r="H4169" t="str">
        <f>IF(Append1[[#This Row],[number_vmail_messages]]&lt;=10, "Low",
IF(Append1[[#This Row],[number_vmail_messages]]&lt;=25, "Medium", "High"))</f>
        <v>Low</v>
      </c>
      <c r="I4169">
        <v>149.19999999999999</v>
      </c>
      <c r="J4169">
        <v>128</v>
      </c>
      <c r="K4169">
        <v>25.36</v>
      </c>
      <c r="L4169">
        <v>112.8</v>
      </c>
      <c r="M4169">
        <v>101</v>
      </c>
      <c r="N4169">
        <v>9.59</v>
      </c>
      <c r="O4169">
        <v>156.30000000000001</v>
      </c>
      <c r="P4169">
        <v>111</v>
      </c>
      <c r="Q4169">
        <v>7.03</v>
      </c>
      <c r="R4169">
        <v>12.2</v>
      </c>
      <c r="S4169">
        <v>4</v>
      </c>
      <c r="T4169">
        <v>3.29</v>
      </c>
      <c r="U4169" t="str">
        <f>IF(Append1[[#This Row],[total_intl_charge]] &lt;= MEDIAN(Append1[total_intl_charge]), "Low", "High")</f>
        <v>High</v>
      </c>
      <c r="V4169">
        <v>1</v>
      </c>
      <c r="W4169" t="s">
        <v>23</v>
      </c>
      <c r="X4169" s="1" t="s">
        <v>23</v>
      </c>
      <c r="Y4169">
        <f>IF(Append1[[#This Row],[churn]]="yes", 1,0)</f>
        <v>0</v>
      </c>
      <c r="Z4169" t="str">
        <f>IF(Append1[[#This Row],[total_eve_charge]]&lt;=15,"Low",
IF(Append1[[#This Row],[total_eve_charge]]&lt;=19,"Medium","High"))</f>
        <v>Low</v>
      </c>
      <c r="AA4169" s="1" t="str">
        <f>IF(Append1[[#This Row],[total_day_charge]]&gt;30,"Heavy User",
IF(Append1[[#This Row],[total_eve_charge]]&gt;20,"Evening User",
IF(Append1[[#This Row],[total_night_charge]]&gt;10,"Night User","Low User")))</f>
        <v>Low User</v>
      </c>
    </row>
    <row r="4170" spans="1:27" hidden="1" x14ac:dyDescent="0.3">
      <c r="A4170">
        <v>3419</v>
      </c>
      <c r="B4170" s="1" t="s">
        <v>51</v>
      </c>
      <c r="C4170">
        <v>29</v>
      </c>
      <c r="D4170" s="1" t="s">
        <v>22</v>
      </c>
      <c r="E4170" s="1">
        <v>0</v>
      </c>
      <c r="F4170" s="1" t="s">
        <v>23</v>
      </c>
      <c r="G4170">
        <v>0</v>
      </c>
      <c r="H4170" t="str">
        <f>IF(Append1[[#This Row],[number_vmail_messages]]&lt;=10, "Low",
IF(Append1[[#This Row],[number_vmail_messages]]&lt;=25, "Medium", "High"))</f>
        <v>Low</v>
      </c>
      <c r="I4170">
        <v>163.69999999999999</v>
      </c>
      <c r="J4170">
        <v>109</v>
      </c>
      <c r="K4170">
        <v>27.83</v>
      </c>
      <c r="L4170">
        <v>207.3</v>
      </c>
      <c r="M4170">
        <v>88</v>
      </c>
      <c r="N4170">
        <v>17.62</v>
      </c>
      <c r="O4170">
        <v>266.2</v>
      </c>
      <c r="P4170">
        <v>101</v>
      </c>
      <c r="Q4170">
        <v>11.98</v>
      </c>
      <c r="R4170">
        <v>10.4</v>
      </c>
      <c r="S4170">
        <v>2</v>
      </c>
      <c r="T4170">
        <v>2.81</v>
      </c>
      <c r="U4170" t="str">
        <f>IF(Append1[[#This Row],[total_intl_charge]] &lt;= MEDIAN(Append1[total_intl_charge]), "Low", "High")</f>
        <v>High</v>
      </c>
      <c r="V4170">
        <v>1</v>
      </c>
      <c r="W4170" t="s">
        <v>23</v>
      </c>
      <c r="X4170" s="1" t="s">
        <v>23</v>
      </c>
      <c r="Y4170">
        <f>IF(Append1[[#This Row],[churn]]="yes", 1,0)</f>
        <v>0</v>
      </c>
      <c r="Z4170" t="str">
        <f>IF(Append1[[#This Row],[total_eve_charge]]&lt;=15,"Low",
IF(Append1[[#This Row],[total_eve_charge]]&lt;=19,"Medium","High"))</f>
        <v>Medium</v>
      </c>
      <c r="AA4170" s="1" t="str">
        <f>IF(Append1[[#This Row],[total_day_charge]]&gt;30,"Heavy User",
IF(Append1[[#This Row],[total_eve_charge]]&gt;20,"Evening User",
IF(Append1[[#This Row],[total_night_charge]]&gt;10,"Night User","Low User")))</f>
        <v>Night User</v>
      </c>
    </row>
    <row r="4171" spans="1:27" hidden="1" x14ac:dyDescent="0.3">
      <c r="A4171">
        <v>3420</v>
      </c>
      <c r="B4171" s="1" t="s">
        <v>44</v>
      </c>
      <c r="C4171">
        <v>76</v>
      </c>
      <c r="D4171" s="1" t="s">
        <v>22</v>
      </c>
      <c r="E4171" s="1">
        <v>0</v>
      </c>
      <c r="F4171" s="1" t="s">
        <v>23</v>
      </c>
      <c r="G4171">
        <v>0</v>
      </c>
      <c r="H4171" t="str">
        <f>IF(Append1[[#This Row],[number_vmail_messages]]&lt;=10, "Low",
IF(Append1[[#This Row],[number_vmail_messages]]&lt;=25, "Medium", "High"))</f>
        <v>Low</v>
      </c>
      <c r="I4171">
        <v>223</v>
      </c>
      <c r="J4171">
        <v>109</v>
      </c>
      <c r="K4171">
        <v>37.909999999999997</v>
      </c>
      <c r="L4171">
        <v>218.7</v>
      </c>
      <c r="M4171">
        <v>97</v>
      </c>
      <c r="N4171">
        <v>18.59</v>
      </c>
      <c r="O4171">
        <v>138.6</v>
      </c>
      <c r="P4171">
        <v>126</v>
      </c>
      <c r="Q4171">
        <v>6.24</v>
      </c>
      <c r="R4171">
        <v>11.6</v>
      </c>
      <c r="S4171">
        <v>8</v>
      </c>
      <c r="T4171">
        <v>3.13</v>
      </c>
      <c r="U4171" t="str">
        <f>IF(Append1[[#This Row],[total_intl_charge]] &lt;= MEDIAN(Append1[total_intl_charge]), "Low", "High")</f>
        <v>High</v>
      </c>
      <c r="V4171">
        <v>2</v>
      </c>
      <c r="W4171" t="s">
        <v>23</v>
      </c>
      <c r="X4171" s="1" t="s">
        <v>23</v>
      </c>
      <c r="Y4171">
        <f>IF(Append1[[#This Row],[churn]]="yes", 1,0)</f>
        <v>0</v>
      </c>
      <c r="Z4171" t="str">
        <f>IF(Append1[[#This Row],[total_eve_charge]]&lt;=15,"Low",
IF(Append1[[#This Row],[total_eve_charge]]&lt;=19,"Medium","High"))</f>
        <v>Medium</v>
      </c>
      <c r="AA4171" s="1" t="str">
        <f>IF(Append1[[#This Row],[total_day_charge]]&gt;30,"Heavy User",
IF(Append1[[#This Row],[total_eve_charge]]&gt;20,"Evening User",
IF(Append1[[#This Row],[total_night_charge]]&gt;10,"Night User","Low User")))</f>
        <v>Heavy User</v>
      </c>
    </row>
    <row r="4172" spans="1:27" hidden="1" x14ac:dyDescent="0.3">
      <c r="A4172">
        <v>3421</v>
      </c>
      <c r="B4172" s="1" t="s">
        <v>65</v>
      </c>
      <c r="C4172">
        <v>115</v>
      </c>
      <c r="D4172" s="1" t="s">
        <v>32</v>
      </c>
      <c r="E4172" s="1">
        <v>0</v>
      </c>
      <c r="F4172" s="1" t="s">
        <v>23</v>
      </c>
      <c r="G4172">
        <v>0</v>
      </c>
      <c r="H4172" t="str">
        <f>IF(Append1[[#This Row],[number_vmail_messages]]&lt;=10, "Low",
IF(Append1[[#This Row],[number_vmail_messages]]&lt;=25, "Medium", "High"))</f>
        <v>Low</v>
      </c>
      <c r="I4172">
        <v>200.2</v>
      </c>
      <c r="J4172">
        <v>115</v>
      </c>
      <c r="K4172">
        <v>34.03</v>
      </c>
      <c r="L4172">
        <v>268.8</v>
      </c>
      <c r="M4172">
        <v>109</v>
      </c>
      <c r="N4172">
        <v>22.85</v>
      </c>
      <c r="O4172">
        <v>185.4</v>
      </c>
      <c r="P4172">
        <v>102</v>
      </c>
      <c r="Q4172">
        <v>8.34</v>
      </c>
      <c r="R4172">
        <v>12.8</v>
      </c>
      <c r="S4172">
        <v>2</v>
      </c>
      <c r="T4172">
        <v>3.46</v>
      </c>
      <c r="U4172" t="str">
        <f>IF(Append1[[#This Row],[total_intl_charge]] &lt;= MEDIAN(Append1[total_intl_charge]), "Low", "High")</f>
        <v>High</v>
      </c>
      <c r="V4172">
        <v>3</v>
      </c>
      <c r="W4172" t="s">
        <v>23</v>
      </c>
      <c r="X4172" s="1" t="s">
        <v>23</v>
      </c>
      <c r="Y4172">
        <f>IF(Append1[[#This Row],[churn]]="yes", 1,0)</f>
        <v>0</v>
      </c>
      <c r="Z4172" t="str">
        <f>IF(Append1[[#This Row],[total_eve_charge]]&lt;=15,"Low",
IF(Append1[[#This Row],[total_eve_charge]]&lt;=19,"Medium","High"))</f>
        <v>High</v>
      </c>
      <c r="AA4172" s="1" t="str">
        <f>IF(Append1[[#This Row],[total_day_charge]]&gt;30,"Heavy User",
IF(Append1[[#This Row],[total_eve_charge]]&gt;20,"Evening User",
IF(Append1[[#This Row],[total_night_charge]]&gt;10,"Night User","Low User")))</f>
        <v>Heavy User</v>
      </c>
    </row>
    <row r="4173" spans="1:27" hidden="1" x14ac:dyDescent="0.3">
      <c r="A4173">
        <v>3422</v>
      </c>
      <c r="B4173" s="1" t="s">
        <v>58</v>
      </c>
      <c r="C4173">
        <v>68</v>
      </c>
      <c r="D4173" s="1" t="s">
        <v>22</v>
      </c>
      <c r="E4173" s="1">
        <v>0</v>
      </c>
      <c r="F4173" s="1" t="s">
        <v>23</v>
      </c>
      <c r="G4173">
        <v>0</v>
      </c>
      <c r="H4173" t="str">
        <f>IF(Append1[[#This Row],[number_vmail_messages]]&lt;=10, "Low",
IF(Append1[[#This Row],[number_vmail_messages]]&lt;=25, "Medium", "High"))</f>
        <v>Low</v>
      </c>
      <c r="I4173">
        <v>248.6</v>
      </c>
      <c r="J4173">
        <v>59</v>
      </c>
      <c r="K4173">
        <v>42.26</v>
      </c>
      <c r="L4173">
        <v>199.1</v>
      </c>
      <c r="M4173">
        <v>126</v>
      </c>
      <c r="N4173">
        <v>16.920000000000002</v>
      </c>
      <c r="O4173">
        <v>112.5</v>
      </c>
      <c r="P4173">
        <v>117</v>
      </c>
      <c r="Q4173">
        <v>5.0599999999999996</v>
      </c>
      <c r="R4173">
        <v>6.5</v>
      </c>
      <c r="S4173">
        <v>3</v>
      </c>
      <c r="T4173">
        <v>1.76</v>
      </c>
      <c r="U4173" t="str">
        <f>IF(Append1[[#This Row],[total_intl_charge]] &lt;= MEDIAN(Append1[total_intl_charge]), "Low", "High")</f>
        <v>Low</v>
      </c>
      <c r="V4173">
        <v>2</v>
      </c>
      <c r="W4173" t="s">
        <v>23</v>
      </c>
      <c r="X4173" s="1" t="s">
        <v>23</v>
      </c>
      <c r="Y4173">
        <f>IF(Append1[[#This Row],[churn]]="yes", 1,0)</f>
        <v>0</v>
      </c>
      <c r="Z4173" t="str">
        <f>IF(Append1[[#This Row],[total_eve_charge]]&lt;=15,"Low",
IF(Append1[[#This Row],[total_eve_charge]]&lt;=19,"Medium","High"))</f>
        <v>Medium</v>
      </c>
      <c r="AA4173" s="1" t="str">
        <f>IF(Append1[[#This Row],[total_day_charge]]&gt;30,"Heavy User",
IF(Append1[[#This Row],[total_eve_charge]]&gt;20,"Evening User",
IF(Append1[[#This Row],[total_night_charge]]&gt;10,"Night User","Low User")))</f>
        <v>Heavy User</v>
      </c>
    </row>
    <row r="4174" spans="1:27" x14ac:dyDescent="0.3">
      <c r="A4174">
        <v>3423</v>
      </c>
      <c r="B4174" s="1" t="s">
        <v>30</v>
      </c>
      <c r="C4174">
        <v>63</v>
      </c>
      <c r="D4174" s="1" t="s">
        <v>22</v>
      </c>
      <c r="E4174" s="1">
        <v>0</v>
      </c>
      <c r="F4174" s="1" t="s">
        <v>24</v>
      </c>
      <c r="G4174">
        <v>26</v>
      </c>
      <c r="H4174" t="str">
        <f>IF(Append1[[#This Row],[number_vmail_messages]]&lt;=10, "Low",
IF(Append1[[#This Row],[number_vmail_messages]]&lt;=25, "Medium", "High"))</f>
        <v>High</v>
      </c>
      <c r="I4174">
        <v>214.2</v>
      </c>
      <c r="J4174">
        <v>80</v>
      </c>
      <c r="K4174">
        <v>36.409999999999997</v>
      </c>
      <c r="L4174">
        <v>253</v>
      </c>
      <c r="M4174">
        <v>152</v>
      </c>
      <c r="N4174">
        <v>21.51</v>
      </c>
      <c r="O4174">
        <v>156.4</v>
      </c>
      <c r="P4174">
        <v>109</v>
      </c>
      <c r="Q4174">
        <v>7.04</v>
      </c>
      <c r="R4174">
        <v>10.3</v>
      </c>
      <c r="S4174">
        <v>2</v>
      </c>
      <c r="T4174">
        <v>2.78</v>
      </c>
      <c r="U4174" t="str">
        <f>IF(Append1[[#This Row],[total_intl_charge]] &lt;= MEDIAN(Append1[total_intl_charge]), "Low", "High")</f>
        <v>Low</v>
      </c>
      <c r="V4174">
        <v>2</v>
      </c>
      <c r="W4174" t="s">
        <v>23</v>
      </c>
      <c r="X4174" s="1" t="s">
        <v>23</v>
      </c>
      <c r="Y4174">
        <f>IF(Append1[[#This Row],[churn]]="yes", 1,0)</f>
        <v>0</v>
      </c>
      <c r="Z4174" t="str">
        <f>IF(Append1[[#This Row],[total_eve_charge]]&lt;=15,"Low",
IF(Append1[[#This Row],[total_eve_charge]]&lt;=19,"Medium","High"))</f>
        <v>High</v>
      </c>
      <c r="AA4174" s="1" t="str">
        <f>IF(Append1[[#This Row],[total_day_charge]]&gt;30,"Heavy User",
IF(Append1[[#This Row],[total_eve_charge]]&gt;20,"Evening User",
IF(Append1[[#This Row],[total_night_charge]]&gt;10,"Night User","Low User")))</f>
        <v>Heavy User</v>
      </c>
    </row>
    <row r="4175" spans="1:27" hidden="1" x14ac:dyDescent="0.3">
      <c r="A4175">
        <v>3424</v>
      </c>
      <c r="B4175" s="1" t="s">
        <v>31</v>
      </c>
      <c r="C4175">
        <v>69</v>
      </c>
      <c r="D4175" s="1" t="s">
        <v>22</v>
      </c>
      <c r="E4175" s="1">
        <v>0</v>
      </c>
      <c r="F4175" s="1" t="s">
        <v>23</v>
      </c>
      <c r="G4175">
        <v>0</v>
      </c>
      <c r="H4175" t="str">
        <f>IF(Append1[[#This Row],[number_vmail_messages]]&lt;=10, "Low",
IF(Append1[[#This Row],[number_vmail_messages]]&lt;=25, "Medium", "High"))</f>
        <v>Low</v>
      </c>
      <c r="I4175">
        <v>245.6</v>
      </c>
      <c r="J4175">
        <v>128</v>
      </c>
      <c r="K4175">
        <v>41.75</v>
      </c>
      <c r="L4175">
        <v>173</v>
      </c>
      <c r="M4175">
        <v>101</v>
      </c>
      <c r="N4175">
        <v>14.71</v>
      </c>
      <c r="O4175">
        <v>111.8</v>
      </c>
      <c r="P4175">
        <v>118</v>
      </c>
      <c r="Q4175">
        <v>5.03</v>
      </c>
      <c r="R4175">
        <v>14.2</v>
      </c>
      <c r="S4175">
        <v>7</v>
      </c>
      <c r="T4175">
        <v>3.83</v>
      </c>
      <c r="U4175" t="str">
        <f>IF(Append1[[#This Row],[total_intl_charge]] &lt;= MEDIAN(Append1[total_intl_charge]), "Low", "High")</f>
        <v>High</v>
      </c>
      <c r="V4175">
        <v>2</v>
      </c>
      <c r="W4175" t="s">
        <v>23</v>
      </c>
      <c r="X4175" s="1" t="s">
        <v>23</v>
      </c>
      <c r="Y4175">
        <f>IF(Append1[[#This Row],[churn]]="yes", 1,0)</f>
        <v>0</v>
      </c>
      <c r="Z4175" t="str">
        <f>IF(Append1[[#This Row],[total_eve_charge]]&lt;=15,"Low",
IF(Append1[[#This Row],[total_eve_charge]]&lt;=19,"Medium","High"))</f>
        <v>Low</v>
      </c>
      <c r="AA4175" s="1" t="str">
        <f>IF(Append1[[#This Row],[total_day_charge]]&gt;30,"Heavy User",
IF(Append1[[#This Row],[total_eve_charge]]&gt;20,"Evening User",
IF(Append1[[#This Row],[total_night_charge]]&gt;10,"Night User","Low User")))</f>
        <v>Heavy User</v>
      </c>
    </row>
    <row r="4176" spans="1:27" hidden="1" x14ac:dyDescent="0.3">
      <c r="A4176">
        <v>3425</v>
      </c>
      <c r="B4176" s="1" t="s">
        <v>75</v>
      </c>
      <c r="C4176">
        <v>97</v>
      </c>
      <c r="D4176" s="1" t="s">
        <v>32</v>
      </c>
      <c r="E4176" s="1">
        <v>0</v>
      </c>
      <c r="F4176" s="1" t="s">
        <v>23</v>
      </c>
      <c r="G4176">
        <v>0</v>
      </c>
      <c r="H4176" t="str">
        <f>IF(Append1[[#This Row],[number_vmail_messages]]&lt;=10, "Low",
IF(Append1[[#This Row],[number_vmail_messages]]&lt;=25, "Medium", "High"))</f>
        <v>Low</v>
      </c>
      <c r="I4176">
        <v>238.6</v>
      </c>
      <c r="J4176">
        <v>85</v>
      </c>
      <c r="K4176">
        <v>40.56</v>
      </c>
      <c r="L4176">
        <v>203.3</v>
      </c>
      <c r="M4176">
        <v>75</v>
      </c>
      <c r="N4176">
        <v>17.28</v>
      </c>
      <c r="O4176">
        <v>180.5</v>
      </c>
      <c r="P4176">
        <v>127</v>
      </c>
      <c r="Q4176">
        <v>8.1199999999999992</v>
      </c>
      <c r="R4176">
        <v>16.2</v>
      </c>
      <c r="S4176">
        <v>8</v>
      </c>
      <c r="T4176">
        <v>4.37</v>
      </c>
      <c r="U4176" t="str">
        <f>IF(Append1[[#This Row],[total_intl_charge]] &lt;= MEDIAN(Append1[total_intl_charge]), "Low", "High")</f>
        <v>High</v>
      </c>
      <c r="V4176">
        <v>0</v>
      </c>
      <c r="W4176" t="s">
        <v>23</v>
      </c>
      <c r="X4176" s="1" t="s">
        <v>23</v>
      </c>
      <c r="Y4176">
        <f>IF(Append1[[#This Row],[churn]]="yes", 1,0)</f>
        <v>0</v>
      </c>
      <c r="Z4176" t="str">
        <f>IF(Append1[[#This Row],[total_eve_charge]]&lt;=15,"Low",
IF(Append1[[#This Row],[total_eve_charge]]&lt;=19,"Medium","High"))</f>
        <v>Medium</v>
      </c>
      <c r="AA4176" s="1" t="str">
        <f>IF(Append1[[#This Row],[total_day_charge]]&gt;30,"Heavy User",
IF(Append1[[#This Row],[total_eve_charge]]&gt;20,"Evening User",
IF(Append1[[#This Row],[total_night_charge]]&gt;10,"Night User","Low User")))</f>
        <v>Heavy User</v>
      </c>
    </row>
    <row r="4177" spans="1:27" hidden="1" x14ac:dyDescent="0.3">
      <c r="A4177">
        <v>3426</v>
      </c>
      <c r="B4177" s="1" t="s">
        <v>46</v>
      </c>
      <c r="C4177">
        <v>108</v>
      </c>
      <c r="D4177" s="1" t="s">
        <v>26</v>
      </c>
      <c r="E4177" s="1">
        <v>1</v>
      </c>
      <c r="F4177" s="1" t="s">
        <v>23</v>
      </c>
      <c r="G4177">
        <v>0</v>
      </c>
      <c r="H4177" t="str">
        <f>IF(Append1[[#This Row],[number_vmail_messages]]&lt;=10, "Low",
IF(Append1[[#This Row],[number_vmail_messages]]&lt;=25, "Medium", "High"))</f>
        <v>Low</v>
      </c>
      <c r="I4177">
        <v>86.1</v>
      </c>
      <c r="J4177">
        <v>97</v>
      </c>
      <c r="K4177">
        <v>14.64</v>
      </c>
      <c r="L4177">
        <v>227.9</v>
      </c>
      <c r="M4177">
        <v>101</v>
      </c>
      <c r="N4177">
        <v>19.37</v>
      </c>
      <c r="O4177">
        <v>225.8</v>
      </c>
      <c r="P4177">
        <v>102</v>
      </c>
      <c r="Q4177">
        <v>10.16</v>
      </c>
      <c r="R4177">
        <v>9.1</v>
      </c>
      <c r="S4177">
        <v>3</v>
      </c>
      <c r="T4177">
        <v>2.46</v>
      </c>
      <c r="U4177" t="str">
        <f>IF(Append1[[#This Row],[total_intl_charge]] &lt;= MEDIAN(Append1[total_intl_charge]), "Low", "High")</f>
        <v>Low</v>
      </c>
      <c r="V4177">
        <v>3</v>
      </c>
      <c r="W4177" t="s">
        <v>23</v>
      </c>
      <c r="X4177" s="1" t="s">
        <v>24</v>
      </c>
      <c r="Y4177">
        <f>IF(Append1[[#This Row],[churn]]="yes", 1,0)</f>
        <v>0</v>
      </c>
      <c r="Z4177" t="str">
        <f>IF(Append1[[#This Row],[total_eve_charge]]&lt;=15,"Low",
IF(Append1[[#This Row],[total_eve_charge]]&lt;=19,"Medium","High"))</f>
        <v>High</v>
      </c>
      <c r="AA4177" s="1" t="str">
        <f>IF(Append1[[#This Row],[total_day_charge]]&gt;30,"Heavy User",
IF(Append1[[#This Row],[total_eve_charge]]&gt;20,"Evening User",
IF(Append1[[#This Row],[total_night_charge]]&gt;10,"Night User","Low User")))</f>
        <v>Night User</v>
      </c>
    </row>
    <row r="4178" spans="1:27" hidden="1" x14ac:dyDescent="0.3">
      <c r="A4178">
        <v>3427</v>
      </c>
      <c r="B4178" s="1" t="s">
        <v>59</v>
      </c>
      <c r="C4178">
        <v>79</v>
      </c>
      <c r="D4178" s="1" t="s">
        <v>22</v>
      </c>
      <c r="E4178" s="1">
        <v>0</v>
      </c>
      <c r="F4178" s="1" t="s">
        <v>23</v>
      </c>
      <c r="G4178">
        <v>0</v>
      </c>
      <c r="H4178" t="str">
        <f>IF(Append1[[#This Row],[number_vmail_messages]]&lt;=10, "Low",
IF(Append1[[#This Row],[number_vmail_messages]]&lt;=25, "Medium", "High"))</f>
        <v>Low</v>
      </c>
      <c r="I4178">
        <v>161.6</v>
      </c>
      <c r="J4178">
        <v>94</v>
      </c>
      <c r="K4178">
        <v>27.47</v>
      </c>
      <c r="L4178">
        <v>187.5</v>
      </c>
      <c r="M4178">
        <v>110</v>
      </c>
      <c r="N4178">
        <v>15.94</v>
      </c>
      <c r="O4178">
        <v>220.8</v>
      </c>
      <c r="P4178">
        <v>71</v>
      </c>
      <c r="Q4178">
        <v>9.94</v>
      </c>
      <c r="R4178">
        <v>10.3</v>
      </c>
      <c r="S4178">
        <v>7</v>
      </c>
      <c r="T4178">
        <v>2.78</v>
      </c>
      <c r="U4178" t="str">
        <f>IF(Append1[[#This Row],[total_intl_charge]] &lt;= MEDIAN(Append1[total_intl_charge]), "Low", "High")</f>
        <v>Low</v>
      </c>
      <c r="V4178">
        <v>2</v>
      </c>
      <c r="W4178" t="s">
        <v>23</v>
      </c>
      <c r="X4178" s="1" t="s">
        <v>23</v>
      </c>
      <c r="Y4178">
        <f>IF(Append1[[#This Row],[churn]]="yes", 1,0)</f>
        <v>0</v>
      </c>
      <c r="Z4178" t="str">
        <f>IF(Append1[[#This Row],[total_eve_charge]]&lt;=15,"Low",
IF(Append1[[#This Row],[total_eve_charge]]&lt;=19,"Medium","High"))</f>
        <v>Medium</v>
      </c>
      <c r="AA4178" s="1" t="str">
        <f>IF(Append1[[#This Row],[total_day_charge]]&gt;30,"Heavy User",
IF(Append1[[#This Row],[total_eve_charge]]&gt;20,"Evening User",
IF(Append1[[#This Row],[total_night_charge]]&gt;10,"Night User","Low User")))</f>
        <v>Low User</v>
      </c>
    </row>
    <row r="4179" spans="1:27" hidden="1" x14ac:dyDescent="0.3">
      <c r="A4179">
        <v>3428</v>
      </c>
      <c r="B4179" s="1" t="s">
        <v>51</v>
      </c>
      <c r="C4179">
        <v>52</v>
      </c>
      <c r="D4179" s="1" t="s">
        <v>22</v>
      </c>
      <c r="E4179" s="1">
        <v>0</v>
      </c>
      <c r="F4179" s="1" t="s">
        <v>23</v>
      </c>
      <c r="G4179">
        <v>0</v>
      </c>
      <c r="H4179" t="str">
        <f>IF(Append1[[#This Row],[number_vmail_messages]]&lt;=10, "Low",
IF(Append1[[#This Row],[number_vmail_messages]]&lt;=25, "Medium", "High"))</f>
        <v>Low</v>
      </c>
      <c r="I4179">
        <v>257.89999999999998</v>
      </c>
      <c r="J4179">
        <v>80</v>
      </c>
      <c r="K4179">
        <v>43.84</v>
      </c>
      <c r="L4179">
        <v>220.7</v>
      </c>
      <c r="M4179">
        <v>82</v>
      </c>
      <c r="N4179">
        <v>18.760000000000002</v>
      </c>
      <c r="O4179">
        <v>225.4</v>
      </c>
      <c r="P4179">
        <v>70</v>
      </c>
      <c r="Q4179">
        <v>10.14</v>
      </c>
      <c r="R4179">
        <v>16.8</v>
      </c>
      <c r="S4179">
        <v>3</v>
      </c>
      <c r="T4179">
        <v>4.54</v>
      </c>
      <c r="U4179" t="str">
        <f>IF(Append1[[#This Row],[total_intl_charge]] &lt;= MEDIAN(Append1[total_intl_charge]), "Low", "High")</f>
        <v>High</v>
      </c>
      <c r="V4179">
        <v>2</v>
      </c>
      <c r="W4179" t="s">
        <v>24</v>
      </c>
      <c r="X4179" s="1" t="s">
        <v>23</v>
      </c>
      <c r="Y4179">
        <f>IF(Append1[[#This Row],[churn]]="yes", 1,0)</f>
        <v>1</v>
      </c>
      <c r="Z4179" t="str">
        <f>IF(Append1[[#This Row],[total_eve_charge]]&lt;=15,"Low",
IF(Append1[[#This Row],[total_eve_charge]]&lt;=19,"Medium","High"))</f>
        <v>Medium</v>
      </c>
      <c r="AA4179" s="1" t="str">
        <f>IF(Append1[[#This Row],[total_day_charge]]&gt;30,"Heavy User",
IF(Append1[[#This Row],[total_eve_charge]]&gt;20,"Evening User",
IF(Append1[[#This Row],[total_night_charge]]&gt;10,"Night User","Low User")))</f>
        <v>Heavy User</v>
      </c>
    </row>
    <row r="4180" spans="1:27" hidden="1" x14ac:dyDescent="0.3">
      <c r="A4180">
        <v>3429</v>
      </c>
      <c r="B4180" s="1" t="s">
        <v>21</v>
      </c>
      <c r="C4180">
        <v>114</v>
      </c>
      <c r="D4180" s="1" t="s">
        <v>22</v>
      </c>
      <c r="E4180" s="1">
        <v>0</v>
      </c>
      <c r="F4180" s="1" t="s">
        <v>23</v>
      </c>
      <c r="G4180">
        <v>0</v>
      </c>
      <c r="H4180" t="str">
        <f>IF(Append1[[#This Row],[number_vmail_messages]]&lt;=10, "Low",
IF(Append1[[#This Row],[number_vmail_messages]]&lt;=25, "Medium", "High"))</f>
        <v>Low</v>
      </c>
      <c r="I4180">
        <v>209.2</v>
      </c>
      <c r="J4180">
        <v>127</v>
      </c>
      <c r="K4180">
        <v>35.56</v>
      </c>
      <c r="L4180">
        <v>165.3</v>
      </c>
      <c r="M4180">
        <v>93</v>
      </c>
      <c r="N4180">
        <v>14.05</v>
      </c>
      <c r="O4180">
        <v>196.8</v>
      </c>
      <c r="P4180">
        <v>98</v>
      </c>
      <c r="Q4180">
        <v>8.86</v>
      </c>
      <c r="R4180">
        <v>10.6</v>
      </c>
      <c r="S4180">
        <v>8</v>
      </c>
      <c r="T4180">
        <v>2.86</v>
      </c>
      <c r="U4180" t="str">
        <f>IF(Append1[[#This Row],[total_intl_charge]] &lt;= MEDIAN(Append1[total_intl_charge]), "Low", "High")</f>
        <v>High</v>
      </c>
      <c r="V4180">
        <v>3</v>
      </c>
      <c r="W4180" t="s">
        <v>23</v>
      </c>
      <c r="X4180" s="1" t="s">
        <v>23</v>
      </c>
      <c r="Y4180">
        <f>IF(Append1[[#This Row],[churn]]="yes", 1,0)</f>
        <v>0</v>
      </c>
      <c r="Z4180" t="str">
        <f>IF(Append1[[#This Row],[total_eve_charge]]&lt;=15,"Low",
IF(Append1[[#This Row],[total_eve_charge]]&lt;=19,"Medium","High"))</f>
        <v>Low</v>
      </c>
      <c r="AA4180" s="1" t="str">
        <f>IF(Append1[[#This Row],[total_day_charge]]&gt;30,"Heavy User",
IF(Append1[[#This Row],[total_eve_charge]]&gt;20,"Evening User",
IF(Append1[[#This Row],[total_night_charge]]&gt;10,"Night User","Low User")))</f>
        <v>Heavy User</v>
      </c>
    </row>
    <row r="4181" spans="1:27" x14ac:dyDescent="0.3">
      <c r="A4181">
        <v>3430</v>
      </c>
      <c r="B4181" s="1" t="s">
        <v>61</v>
      </c>
      <c r="C4181">
        <v>90</v>
      </c>
      <c r="D4181" s="1" t="s">
        <v>26</v>
      </c>
      <c r="E4181" s="1">
        <v>0</v>
      </c>
      <c r="F4181" s="1" t="s">
        <v>24</v>
      </c>
      <c r="G4181">
        <v>19</v>
      </c>
      <c r="H4181" t="str">
        <f>IF(Append1[[#This Row],[number_vmail_messages]]&lt;=10, "Low",
IF(Append1[[#This Row],[number_vmail_messages]]&lt;=25, "Medium", "High"))</f>
        <v>Medium</v>
      </c>
      <c r="I4181">
        <v>214</v>
      </c>
      <c r="J4181">
        <v>57</v>
      </c>
      <c r="K4181">
        <v>36.380000000000003</v>
      </c>
      <c r="L4181">
        <v>245.3</v>
      </c>
      <c r="M4181">
        <v>105</v>
      </c>
      <c r="N4181">
        <v>20.85</v>
      </c>
      <c r="O4181">
        <v>205.6</v>
      </c>
      <c r="P4181">
        <v>68</v>
      </c>
      <c r="Q4181">
        <v>9.25</v>
      </c>
      <c r="R4181">
        <v>10.3</v>
      </c>
      <c r="S4181">
        <v>2</v>
      </c>
      <c r="T4181">
        <v>2.78</v>
      </c>
      <c r="U4181" t="str">
        <f>IF(Append1[[#This Row],[total_intl_charge]] &lt;= MEDIAN(Append1[total_intl_charge]), "Low", "High")</f>
        <v>Low</v>
      </c>
      <c r="V4181">
        <v>1</v>
      </c>
      <c r="W4181" t="s">
        <v>23</v>
      </c>
      <c r="X4181" s="1" t="s">
        <v>23</v>
      </c>
      <c r="Y4181">
        <f>IF(Append1[[#This Row],[churn]]="yes", 1,0)</f>
        <v>0</v>
      </c>
      <c r="Z4181" t="str">
        <f>IF(Append1[[#This Row],[total_eve_charge]]&lt;=15,"Low",
IF(Append1[[#This Row],[total_eve_charge]]&lt;=19,"Medium","High"))</f>
        <v>High</v>
      </c>
      <c r="AA4181" s="1" t="str">
        <f>IF(Append1[[#This Row],[total_day_charge]]&gt;30,"Heavy User",
IF(Append1[[#This Row],[total_eve_charge]]&gt;20,"Evening User",
IF(Append1[[#This Row],[total_night_charge]]&gt;10,"Night User","Low User")))</f>
        <v>Heavy User</v>
      </c>
    </row>
    <row r="4182" spans="1:27" x14ac:dyDescent="0.3">
      <c r="A4182">
        <v>3431</v>
      </c>
      <c r="B4182" s="1" t="s">
        <v>37</v>
      </c>
      <c r="C4182">
        <v>122</v>
      </c>
      <c r="D4182" s="1" t="s">
        <v>22</v>
      </c>
      <c r="E4182" s="1">
        <v>0</v>
      </c>
      <c r="F4182" s="1" t="s">
        <v>24</v>
      </c>
      <c r="G4182">
        <v>21</v>
      </c>
      <c r="H4182" t="str">
        <f>IF(Append1[[#This Row],[number_vmail_messages]]&lt;=10, "Low",
IF(Append1[[#This Row],[number_vmail_messages]]&lt;=25, "Medium", "High"))</f>
        <v>Medium</v>
      </c>
      <c r="I4182">
        <v>196</v>
      </c>
      <c r="J4182">
        <v>104</v>
      </c>
      <c r="K4182">
        <v>33.32</v>
      </c>
      <c r="L4182">
        <v>194.7</v>
      </c>
      <c r="M4182">
        <v>73</v>
      </c>
      <c r="N4182">
        <v>16.55</v>
      </c>
      <c r="O4182">
        <v>150.80000000000001</v>
      </c>
      <c r="P4182">
        <v>92</v>
      </c>
      <c r="Q4182">
        <v>6.79</v>
      </c>
      <c r="R4182">
        <v>9.6</v>
      </c>
      <c r="S4182">
        <v>4</v>
      </c>
      <c r="T4182">
        <v>2.59</v>
      </c>
      <c r="U4182" t="str">
        <f>IF(Append1[[#This Row],[total_intl_charge]] &lt;= MEDIAN(Append1[total_intl_charge]), "Low", "High")</f>
        <v>Low</v>
      </c>
      <c r="V4182">
        <v>0</v>
      </c>
      <c r="W4182" t="s">
        <v>23</v>
      </c>
      <c r="X4182" s="1" t="s">
        <v>23</v>
      </c>
      <c r="Y4182">
        <f>IF(Append1[[#This Row],[churn]]="yes", 1,0)</f>
        <v>0</v>
      </c>
      <c r="Z4182" t="str">
        <f>IF(Append1[[#This Row],[total_eve_charge]]&lt;=15,"Low",
IF(Append1[[#This Row],[total_eve_charge]]&lt;=19,"Medium","High"))</f>
        <v>Medium</v>
      </c>
      <c r="AA4182" s="1" t="str">
        <f>IF(Append1[[#This Row],[total_day_charge]]&gt;30,"Heavy User",
IF(Append1[[#This Row],[total_eve_charge]]&gt;20,"Evening User",
IF(Append1[[#This Row],[total_night_charge]]&gt;10,"Night User","Low User")))</f>
        <v>Heavy User</v>
      </c>
    </row>
    <row r="4183" spans="1:27" x14ac:dyDescent="0.3">
      <c r="A4183">
        <v>3432</v>
      </c>
      <c r="B4183" s="1" t="s">
        <v>63</v>
      </c>
      <c r="C4183">
        <v>73</v>
      </c>
      <c r="D4183" s="1" t="s">
        <v>22</v>
      </c>
      <c r="E4183" s="1">
        <v>0</v>
      </c>
      <c r="F4183" s="1" t="s">
        <v>24</v>
      </c>
      <c r="G4183">
        <v>33</v>
      </c>
      <c r="H4183" t="str">
        <f>IF(Append1[[#This Row],[number_vmail_messages]]&lt;=10, "Low",
IF(Append1[[#This Row],[number_vmail_messages]]&lt;=25, "Medium", "High"))</f>
        <v>High</v>
      </c>
      <c r="I4183">
        <v>129.80000000000001</v>
      </c>
      <c r="J4183">
        <v>112</v>
      </c>
      <c r="K4183">
        <v>22.07</v>
      </c>
      <c r="L4183">
        <v>225.3</v>
      </c>
      <c r="M4183">
        <v>96</v>
      </c>
      <c r="N4183">
        <v>19.149999999999999</v>
      </c>
      <c r="O4183">
        <v>262.5</v>
      </c>
      <c r="P4183">
        <v>104</v>
      </c>
      <c r="Q4183">
        <v>11.81</v>
      </c>
      <c r="R4183">
        <v>8.6</v>
      </c>
      <c r="S4183">
        <v>3</v>
      </c>
      <c r="T4183">
        <v>2.3199999999999998</v>
      </c>
      <c r="U4183" t="str">
        <f>IF(Append1[[#This Row],[total_intl_charge]] &lt;= MEDIAN(Append1[total_intl_charge]), "Low", "High")</f>
        <v>Low</v>
      </c>
      <c r="V4183">
        <v>1</v>
      </c>
      <c r="W4183" t="s">
        <v>23</v>
      </c>
      <c r="X4183" s="1" t="s">
        <v>23</v>
      </c>
      <c r="Y4183">
        <f>IF(Append1[[#This Row],[churn]]="yes", 1,0)</f>
        <v>0</v>
      </c>
      <c r="Z4183" t="str">
        <f>IF(Append1[[#This Row],[total_eve_charge]]&lt;=15,"Low",
IF(Append1[[#This Row],[total_eve_charge]]&lt;=19,"Medium","High"))</f>
        <v>High</v>
      </c>
      <c r="AA4183" s="1" t="str">
        <f>IF(Append1[[#This Row],[total_day_charge]]&gt;30,"Heavy User",
IF(Append1[[#This Row],[total_eve_charge]]&gt;20,"Evening User",
IF(Append1[[#This Row],[total_night_charge]]&gt;10,"Night User","Low User")))</f>
        <v>Night User</v>
      </c>
    </row>
    <row r="4184" spans="1:27" hidden="1" x14ac:dyDescent="0.3">
      <c r="A4184">
        <v>3433</v>
      </c>
      <c r="B4184" s="1" t="s">
        <v>71</v>
      </c>
      <c r="C4184">
        <v>100</v>
      </c>
      <c r="D4184" s="1" t="s">
        <v>32</v>
      </c>
      <c r="E4184" s="1">
        <v>0</v>
      </c>
      <c r="F4184" s="1" t="s">
        <v>23</v>
      </c>
      <c r="G4184">
        <v>0</v>
      </c>
      <c r="H4184" t="str">
        <f>IF(Append1[[#This Row],[number_vmail_messages]]&lt;=10, "Low",
IF(Append1[[#This Row],[number_vmail_messages]]&lt;=25, "Medium", "High"))</f>
        <v>Low</v>
      </c>
      <c r="I4184">
        <v>239.1</v>
      </c>
      <c r="J4184">
        <v>96</v>
      </c>
      <c r="K4184">
        <v>40.65</v>
      </c>
      <c r="L4184">
        <v>180.1</v>
      </c>
      <c r="M4184">
        <v>110</v>
      </c>
      <c r="N4184">
        <v>15.31</v>
      </c>
      <c r="O4184">
        <v>259.2</v>
      </c>
      <c r="P4184">
        <v>112</v>
      </c>
      <c r="Q4184">
        <v>11.66</v>
      </c>
      <c r="R4184">
        <v>14</v>
      </c>
      <c r="S4184">
        <v>2</v>
      </c>
      <c r="T4184">
        <v>3.78</v>
      </c>
      <c r="U4184" t="str">
        <f>IF(Append1[[#This Row],[total_intl_charge]] &lt;= MEDIAN(Append1[total_intl_charge]), "Low", "High")</f>
        <v>High</v>
      </c>
      <c r="V4184">
        <v>0</v>
      </c>
      <c r="W4184" t="s">
        <v>23</v>
      </c>
      <c r="X4184" s="1" t="s">
        <v>23</v>
      </c>
      <c r="Y4184">
        <f>IF(Append1[[#This Row],[churn]]="yes", 1,0)</f>
        <v>0</v>
      </c>
      <c r="Z4184" t="str">
        <f>IF(Append1[[#This Row],[total_eve_charge]]&lt;=15,"Low",
IF(Append1[[#This Row],[total_eve_charge]]&lt;=19,"Medium","High"))</f>
        <v>Medium</v>
      </c>
      <c r="AA4184" s="1" t="str">
        <f>IF(Append1[[#This Row],[total_day_charge]]&gt;30,"Heavy User",
IF(Append1[[#This Row],[total_eve_charge]]&gt;20,"Evening User",
IF(Append1[[#This Row],[total_night_charge]]&gt;10,"Night User","Low User")))</f>
        <v>Heavy User</v>
      </c>
    </row>
    <row r="4185" spans="1:27" hidden="1" x14ac:dyDescent="0.3">
      <c r="A4185">
        <v>3434</v>
      </c>
      <c r="B4185" s="1" t="s">
        <v>30</v>
      </c>
      <c r="C4185">
        <v>124</v>
      </c>
      <c r="D4185" s="1" t="s">
        <v>26</v>
      </c>
      <c r="E4185" s="1">
        <v>0</v>
      </c>
      <c r="F4185" s="1" t="s">
        <v>23</v>
      </c>
      <c r="G4185">
        <v>0</v>
      </c>
      <c r="H4185" t="str">
        <f>IF(Append1[[#This Row],[number_vmail_messages]]&lt;=10, "Low",
IF(Append1[[#This Row],[number_vmail_messages]]&lt;=25, "Medium", "High"))</f>
        <v>Low</v>
      </c>
      <c r="I4185">
        <v>133.19999999999999</v>
      </c>
      <c r="J4185">
        <v>80</v>
      </c>
      <c r="K4185">
        <v>22.64</v>
      </c>
      <c r="L4185">
        <v>144.19999999999999</v>
      </c>
      <c r="M4185">
        <v>98</v>
      </c>
      <c r="N4185">
        <v>12.26</v>
      </c>
      <c r="O4185">
        <v>261</v>
      </c>
      <c r="P4185">
        <v>102</v>
      </c>
      <c r="Q4185">
        <v>11.75</v>
      </c>
      <c r="R4185">
        <v>12</v>
      </c>
      <c r="S4185">
        <v>3</v>
      </c>
      <c r="T4185">
        <v>3.24</v>
      </c>
      <c r="U4185" t="str">
        <f>IF(Append1[[#This Row],[total_intl_charge]] &lt;= MEDIAN(Append1[total_intl_charge]), "Low", "High")</f>
        <v>High</v>
      </c>
      <c r="V4185">
        <v>3</v>
      </c>
      <c r="W4185" t="s">
        <v>24</v>
      </c>
      <c r="X4185" s="1" t="s">
        <v>23</v>
      </c>
      <c r="Y4185">
        <f>IF(Append1[[#This Row],[churn]]="yes", 1,0)</f>
        <v>1</v>
      </c>
      <c r="Z4185" t="str">
        <f>IF(Append1[[#This Row],[total_eve_charge]]&lt;=15,"Low",
IF(Append1[[#This Row],[total_eve_charge]]&lt;=19,"Medium","High"))</f>
        <v>Low</v>
      </c>
      <c r="AA4185" s="1" t="str">
        <f>IF(Append1[[#This Row],[total_day_charge]]&gt;30,"Heavy User",
IF(Append1[[#This Row],[total_eve_charge]]&gt;20,"Evening User",
IF(Append1[[#This Row],[total_night_charge]]&gt;10,"Night User","Low User")))</f>
        <v>Night User</v>
      </c>
    </row>
    <row r="4186" spans="1:27" hidden="1" x14ac:dyDescent="0.3">
      <c r="A4186">
        <v>3435</v>
      </c>
      <c r="B4186" s="1" t="s">
        <v>64</v>
      </c>
      <c r="C4186">
        <v>112</v>
      </c>
      <c r="D4186" s="1" t="s">
        <v>32</v>
      </c>
      <c r="E4186" s="1">
        <v>0</v>
      </c>
      <c r="F4186" s="1" t="s">
        <v>23</v>
      </c>
      <c r="G4186">
        <v>0</v>
      </c>
      <c r="H4186" t="str">
        <f>IF(Append1[[#This Row],[number_vmail_messages]]&lt;=10, "Low",
IF(Append1[[#This Row],[number_vmail_messages]]&lt;=25, "Medium", "High"))</f>
        <v>Low</v>
      </c>
      <c r="I4186">
        <v>135.69999999999999</v>
      </c>
      <c r="J4186">
        <v>34</v>
      </c>
      <c r="K4186">
        <v>23.07</v>
      </c>
      <c r="L4186">
        <v>243</v>
      </c>
      <c r="M4186">
        <v>99</v>
      </c>
      <c r="N4186">
        <v>20.66</v>
      </c>
      <c r="O4186">
        <v>209.3</v>
      </c>
      <c r="P4186">
        <v>115</v>
      </c>
      <c r="Q4186">
        <v>9.42</v>
      </c>
      <c r="R4186">
        <v>12.2</v>
      </c>
      <c r="S4186">
        <v>8</v>
      </c>
      <c r="T4186">
        <v>3.29</v>
      </c>
      <c r="U4186" t="str">
        <f>IF(Append1[[#This Row],[total_intl_charge]] &lt;= MEDIAN(Append1[total_intl_charge]), "Low", "High")</f>
        <v>High</v>
      </c>
      <c r="V4186">
        <v>1</v>
      </c>
      <c r="W4186" t="s">
        <v>23</v>
      </c>
      <c r="X4186" s="1" t="s">
        <v>23</v>
      </c>
      <c r="Y4186">
        <f>IF(Append1[[#This Row],[churn]]="yes", 1,0)</f>
        <v>0</v>
      </c>
      <c r="Z4186" t="str">
        <f>IF(Append1[[#This Row],[total_eve_charge]]&lt;=15,"Low",
IF(Append1[[#This Row],[total_eve_charge]]&lt;=19,"Medium","High"))</f>
        <v>High</v>
      </c>
      <c r="AA4186" s="1" t="str">
        <f>IF(Append1[[#This Row],[total_day_charge]]&gt;30,"Heavy User",
IF(Append1[[#This Row],[total_eve_charge]]&gt;20,"Evening User",
IF(Append1[[#This Row],[total_night_charge]]&gt;10,"Night User","Low User")))</f>
        <v>Evening User</v>
      </c>
    </row>
    <row r="4187" spans="1:27" x14ac:dyDescent="0.3">
      <c r="A4187">
        <v>3436</v>
      </c>
      <c r="B4187" s="1" t="s">
        <v>38</v>
      </c>
      <c r="C4187">
        <v>120</v>
      </c>
      <c r="D4187" s="1" t="s">
        <v>22</v>
      </c>
      <c r="E4187" s="1">
        <v>0</v>
      </c>
      <c r="F4187" s="1" t="s">
        <v>24</v>
      </c>
      <c r="G4187">
        <v>31</v>
      </c>
      <c r="H4187" t="str">
        <f>IF(Append1[[#This Row],[number_vmail_messages]]&lt;=10, "Low",
IF(Append1[[#This Row],[number_vmail_messages]]&lt;=25, "Medium", "High"))</f>
        <v>High</v>
      </c>
      <c r="I4187">
        <v>211</v>
      </c>
      <c r="J4187">
        <v>117</v>
      </c>
      <c r="K4187">
        <v>35.869999999999997</v>
      </c>
      <c r="L4187">
        <v>238.7</v>
      </c>
      <c r="M4187">
        <v>77</v>
      </c>
      <c r="N4187">
        <v>20.29</v>
      </c>
      <c r="O4187">
        <v>184.5</v>
      </c>
      <c r="P4187">
        <v>99</v>
      </c>
      <c r="Q4187">
        <v>8.3000000000000007</v>
      </c>
      <c r="R4187">
        <v>14</v>
      </c>
      <c r="S4187">
        <v>8</v>
      </c>
      <c r="T4187">
        <v>3.78</v>
      </c>
      <c r="U4187" t="str">
        <f>IF(Append1[[#This Row],[total_intl_charge]] &lt;= MEDIAN(Append1[total_intl_charge]), "Low", "High")</f>
        <v>High</v>
      </c>
      <c r="V4187">
        <v>1</v>
      </c>
      <c r="W4187" t="s">
        <v>23</v>
      </c>
      <c r="X4187" s="1" t="s">
        <v>23</v>
      </c>
      <c r="Y4187">
        <f>IF(Append1[[#This Row],[churn]]="yes", 1,0)</f>
        <v>0</v>
      </c>
      <c r="Z4187" t="str">
        <f>IF(Append1[[#This Row],[total_eve_charge]]&lt;=15,"Low",
IF(Append1[[#This Row],[total_eve_charge]]&lt;=19,"Medium","High"))</f>
        <v>High</v>
      </c>
      <c r="AA4187" s="1" t="str">
        <f>IF(Append1[[#This Row],[total_day_charge]]&gt;30,"Heavy User",
IF(Append1[[#This Row],[total_eve_charge]]&gt;20,"Evening User",
IF(Append1[[#This Row],[total_night_charge]]&gt;10,"Night User","Low User")))</f>
        <v>Heavy User</v>
      </c>
    </row>
    <row r="4188" spans="1:27" hidden="1" x14ac:dyDescent="0.3">
      <c r="A4188">
        <v>3437</v>
      </c>
      <c r="B4188" s="1" t="s">
        <v>40</v>
      </c>
      <c r="C4188">
        <v>95</v>
      </c>
      <c r="D4188" s="1" t="s">
        <v>26</v>
      </c>
      <c r="E4188" s="1">
        <v>0</v>
      </c>
      <c r="F4188" s="1" t="s">
        <v>23</v>
      </c>
      <c r="G4188">
        <v>0</v>
      </c>
      <c r="H4188" t="str">
        <f>IF(Append1[[#This Row],[number_vmail_messages]]&lt;=10, "Low",
IF(Append1[[#This Row],[number_vmail_messages]]&lt;=25, "Medium", "High"))</f>
        <v>Low</v>
      </c>
      <c r="I4188">
        <v>135.19999999999999</v>
      </c>
      <c r="J4188">
        <v>93</v>
      </c>
      <c r="K4188">
        <v>22.98</v>
      </c>
      <c r="L4188">
        <v>285.89999999999998</v>
      </c>
      <c r="M4188">
        <v>123</v>
      </c>
      <c r="N4188">
        <v>24.3</v>
      </c>
      <c r="O4188">
        <v>228.1</v>
      </c>
      <c r="P4188">
        <v>112</v>
      </c>
      <c r="Q4188">
        <v>10.26</v>
      </c>
      <c r="R4188">
        <v>10</v>
      </c>
      <c r="S4188">
        <v>2</v>
      </c>
      <c r="T4188">
        <v>2.7</v>
      </c>
      <c r="U4188" t="str">
        <f>IF(Append1[[#This Row],[total_intl_charge]] &lt;= MEDIAN(Append1[total_intl_charge]), "Low", "High")</f>
        <v>Low</v>
      </c>
      <c r="V4188">
        <v>3</v>
      </c>
      <c r="W4188" t="s">
        <v>23</v>
      </c>
      <c r="X4188" s="1" t="s">
        <v>23</v>
      </c>
      <c r="Y4188">
        <f>IF(Append1[[#This Row],[churn]]="yes", 1,0)</f>
        <v>0</v>
      </c>
      <c r="Z4188" t="str">
        <f>IF(Append1[[#This Row],[total_eve_charge]]&lt;=15,"Low",
IF(Append1[[#This Row],[total_eve_charge]]&lt;=19,"Medium","High"))</f>
        <v>High</v>
      </c>
      <c r="AA4188" s="1" t="str">
        <f>IF(Append1[[#This Row],[total_day_charge]]&gt;30,"Heavy User",
IF(Append1[[#This Row],[total_eve_charge]]&gt;20,"Evening User",
IF(Append1[[#This Row],[total_night_charge]]&gt;10,"Night User","Low User")))</f>
        <v>Evening User</v>
      </c>
    </row>
    <row r="4189" spans="1:27" hidden="1" x14ac:dyDescent="0.3">
      <c r="A4189">
        <v>3438</v>
      </c>
      <c r="B4189" s="1" t="s">
        <v>31</v>
      </c>
      <c r="C4189">
        <v>61</v>
      </c>
      <c r="D4189" s="1" t="s">
        <v>32</v>
      </c>
      <c r="E4189" s="1">
        <v>0</v>
      </c>
      <c r="F4189" s="1" t="s">
        <v>23</v>
      </c>
      <c r="G4189">
        <v>0</v>
      </c>
      <c r="H4189" t="str">
        <f>IF(Append1[[#This Row],[number_vmail_messages]]&lt;=10, "Low",
IF(Append1[[#This Row],[number_vmail_messages]]&lt;=25, "Medium", "High"))</f>
        <v>Low</v>
      </c>
      <c r="I4189">
        <v>140.80000000000001</v>
      </c>
      <c r="J4189">
        <v>126</v>
      </c>
      <c r="K4189">
        <v>23.94</v>
      </c>
      <c r="L4189">
        <v>212.5</v>
      </c>
      <c r="M4189">
        <v>115</v>
      </c>
      <c r="N4189">
        <v>18.059999999999999</v>
      </c>
      <c r="O4189">
        <v>141.69999999999999</v>
      </c>
      <c r="P4189">
        <v>79</v>
      </c>
      <c r="Q4189">
        <v>6.38</v>
      </c>
      <c r="R4189">
        <v>6.4</v>
      </c>
      <c r="S4189">
        <v>5</v>
      </c>
      <c r="T4189">
        <v>1.73</v>
      </c>
      <c r="U4189" t="str">
        <f>IF(Append1[[#This Row],[total_intl_charge]] &lt;= MEDIAN(Append1[total_intl_charge]), "Low", "High")</f>
        <v>Low</v>
      </c>
      <c r="V4189">
        <v>4</v>
      </c>
      <c r="W4189" t="s">
        <v>24</v>
      </c>
      <c r="X4189" s="1" t="s">
        <v>23</v>
      </c>
      <c r="Y4189">
        <f>IF(Append1[[#This Row],[churn]]="yes", 1,0)</f>
        <v>1</v>
      </c>
      <c r="Z4189" t="str">
        <f>IF(Append1[[#This Row],[total_eve_charge]]&lt;=15,"Low",
IF(Append1[[#This Row],[total_eve_charge]]&lt;=19,"Medium","High"))</f>
        <v>Medium</v>
      </c>
      <c r="AA4189" s="1" t="str">
        <f>IF(Append1[[#This Row],[total_day_charge]]&gt;30,"Heavy User",
IF(Append1[[#This Row],[total_eve_charge]]&gt;20,"Evening User",
IF(Append1[[#This Row],[total_night_charge]]&gt;10,"Night User","Low User")))</f>
        <v>Low User</v>
      </c>
    </row>
    <row r="4190" spans="1:27" hidden="1" x14ac:dyDescent="0.3">
      <c r="A4190">
        <v>3439</v>
      </c>
      <c r="B4190" s="1" t="s">
        <v>25</v>
      </c>
      <c r="C4190">
        <v>42</v>
      </c>
      <c r="D4190" s="1" t="s">
        <v>26</v>
      </c>
      <c r="E4190" s="1">
        <v>0</v>
      </c>
      <c r="F4190" s="1" t="s">
        <v>23</v>
      </c>
      <c r="G4190">
        <v>0</v>
      </c>
      <c r="H4190" t="str">
        <f>IF(Append1[[#This Row],[number_vmail_messages]]&lt;=10, "Low",
IF(Append1[[#This Row],[number_vmail_messages]]&lt;=25, "Medium", "High"))</f>
        <v>Low</v>
      </c>
      <c r="I4190">
        <v>160.19999999999999</v>
      </c>
      <c r="J4190">
        <v>103</v>
      </c>
      <c r="K4190">
        <v>27.23</v>
      </c>
      <c r="L4190">
        <v>159.80000000000001</v>
      </c>
      <c r="M4190">
        <v>116</v>
      </c>
      <c r="N4190">
        <v>13.58</v>
      </c>
      <c r="O4190">
        <v>255.7</v>
      </c>
      <c r="P4190">
        <v>87</v>
      </c>
      <c r="Q4190">
        <v>11.51</v>
      </c>
      <c r="R4190">
        <v>12.9</v>
      </c>
      <c r="S4190">
        <v>3</v>
      </c>
      <c r="T4190">
        <v>3.48</v>
      </c>
      <c r="U4190" t="str">
        <f>IF(Append1[[#This Row],[total_intl_charge]] &lt;= MEDIAN(Append1[total_intl_charge]), "Low", "High")</f>
        <v>High</v>
      </c>
      <c r="V4190">
        <v>1</v>
      </c>
      <c r="W4190" t="s">
        <v>23</v>
      </c>
      <c r="X4190" s="1" t="s">
        <v>23</v>
      </c>
      <c r="Y4190">
        <f>IF(Append1[[#This Row],[churn]]="yes", 1,0)</f>
        <v>0</v>
      </c>
      <c r="Z4190" t="str">
        <f>IF(Append1[[#This Row],[total_eve_charge]]&lt;=15,"Low",
IF(Append1[[#This Row],[total_eve_charge]]&lt;=19,"Medium","High"))</f>
        <v>Low</v>
      </c>
      <c r="AA4190" s="1" t="str">
        <f>IF(Append1[[#This Row],[total_day_charge]]&gt;30,"Heavy User",
IF(Append1[[#This Row],[total_eve_charge]]&gt;20,"Evening User",
IF(Append1[[#This Row],[total_night_charge]]&gt;10,"Night User","Low User")))</f>
        <v>Night User</v>
      </c>
    </row>
    <row r="4191" spans="1:27" hidden="1" x14ac:dyDescent="0.3">
      <c r="A4191">
        <v>3440</v>
      </c>
      <c r="B4191" s="1" t="s">
        <v>55</v>
      </c>
      <c r="C4191">
        <v>104</v>
      </c>
      <c r="D4191" s="1" t="s">
        <v>22</v>
      </c>
      <c r="E4191" s="1">
        <v>0</v>
      </c>
      <c r="F4191" s="1" t="s">
        <v>23</v>
      </c>
      <c r="G4191">
        <v>0</v>
      </c>
      <c r="H4191" t="str">
        <f>IF(Append1[[#This Row],[number_vmail_messages]]&lt;=10, "Low",
IF(Append1[[#This Row],[number_vmail_messages]]&lt;=25, "Medium", "High"))</f>
        <v>Low</v>
      </c>
      <c r="I4191">
        <v>153.69999999999999</v>
      </c>
      <c r="J4191">
        <v>86</v>
      </c>
      <c r="K4191">
        <v>26.13</v>
      </c>
      <c r="L4191">
        <v>160.30000000000001</v>
      </c>
      <c r="M4191">
        <v>78</v>
      </c>
      <c r="N4191">
        <v>13.63</v>
      </c>
      <c r="O4191">
        <v>176.6</v>
      </c>
      <c r="P4191">
        <v>140</v>
      </c>
      <c r="Q4191">
        <v>7.95</v>
      </c>
      <c r="R4191">
        <v>9.6</v>
      </c>
      <c r="S4191">
        <v>8</v>
      </c>
      <c r="T4191">
        <v>2.59</v>
      </c>
      <c r="U4191" t="str">
        <f>IF(Append1[[#This Row],[total_intl_charge]] &lt;= MEDIAN(Append1[total_intl_charge]), "Low", "High")</f>
        <v>Low</v>
      </c>
      <c r="V4191">
        <v>1</v>
      </c>
      <c r="W4191" t="s">
        <v>23</v>
      </c>
      <c r="X4191" s="1" t="s">
        <v>23</v>
      </c>
      <c r="Y4191">
        <f>IF(Append1[[#This Row],[churn]]="yes", 1,0)</f>
        <v>0</v>
      </c>
      <c r="Z4191" t="str">
        <f>IF(Append1[[#This Row],[total_eve_charge]]&lt;=15,"Low",
IF(Append1[[#This Row],[total_eve_charge]]&lt;=19,"Medium","High"))</f>
        <v>Low</v>
      </c>
      <c r="AA4191" s="1" t="str">
        <f>IF(Append1[[#This Row],[total_day_charge]]&gt;30,"Heavy User",
IF(Append1[[#This Row],[total_eve_charge]]&gt;20,"Evening User",
IF(Append1[[#This Row],[total_night_charge]]&gt;10,"Night User","Low User")))</f>
        <v>Low User</v>
      </c>
    </row>
    <row r="4192" spans="1:27" hidden="1" x14ac:dyDescent="0.3">
      <c r="A4192">
        <v>3441</v>
      </c>
      <c r="B4192" s="1" t="s">
        <v>70</v>
      </c>
      <c r="C4192">
        <v>184</v>
      </c>
      <c r="D4192" s="1" t="s">
        <v>22</v>
      </c>
      <c r="E4192" s="1">
        <v>0</v>
      </c>
      <c r="F4192" s="1" t="s">
        <v>23</v>
      </c>
      <c r="G4192">
        <v>0</v>
      </c>
      <c r="H4192" t="str">
        <f>IF(Append1[[#This Row],[number_vmail_messages]]&lt;=10, "Low",
IF(Append1[[#This Row],[number_vmail_messages]]&lt;=25, "Medium", "High"))</f>
        <v>Low</v>
      </c>
      <c r="I4192">
        <v>237.6</v>
      </c>
      <c r="J4192">
        <v>86</v>
      </c>
      <c r="K4192">
        <v>40.39</v>
      </c>
      <c r="L4192">
        <v>157</v>
      </c>
      <c r="M4192">
        <v>105</v>
      </c>
      <c r="N4192">
        <v>13.35</v>
      </c>
      <c r="O4192">
        <v>163.6</v>
      </c>
      <c r="P4192">
        <v>103</v>
      </c>
      <c r="Q4192">
        <v>7.36</v>
      </c>
      <c r="R4192">
        <v>14.2</v>
      </c>
      <c r="S4192">
        <v>2</v>
      </c>
      <c r="T4192">
        <v>3.83</v>
      </c>
      <c r="U4192" t="str">
        <f>IF(Append1[[#This Row],[total_intl_charge]] &lt;= MEDIAN(Append1[total_intl_charge]), "Low", "High")</f>
        <v>High</v>
      </c>
      <c r="V4192">
        <v>2</v>
      </c>
      <c r="W4192" t="s">
        <v>23</v>
      </c>
      <c r="X4192" s="1" t="s">
        <v>23</v>
      </c>
      <c r="Y4192">
        <f>IF(Append1[[#This Row],[churn]]="yes", 1,0)</f>
        <v>0</v>
      </c>
      <c r="Z4192" t="str">
        <f>IF(Append1[[#This Row],[total_eve_charge]]&lt;=15,"Low",
IF(Append1[[#This Row],[total_eve_charge]]&lt;=19,"Medium","High"))</f>
        <v>Low</v>
      </c>
      <c r="AA4192" s="1" t="str">
        <f>IF(Append1[[#This Row],[total_day_charge]]&gt;30,"Heavy User",
IF(Append1[[#This Row],[total_eve_charge]]&gt;20,"Evening User",
IF(Append1[[#This Row],[total_night_charge]]&gt;10,"Night User","Low User")))</f>
        <v>Heavy User</v>
      </c>
    </row>
    <row r="4193" spans="1:27" hidden="1" x14ac:dyDescent="0.3">
      <c r="A4193">
        <v>3442</v>
      </c>
      <c r="B4193" s="1" t="s">
        <v>69</v>
      </c>
      <c r="C4193">
        <v>29</v>
      </c>
      <c r="D4193" s="1" t="s">
        <v>26</v>
      </c>
      <c r="E4193" s="1">
        <v>0</v>
      </c>
      <c r="F4193" s="1" t="s">
        <v>23</v>
      </c>
      <c r="G4193">
        <v>0</v>
      </c>
      <c r="H4193" t="str">
        <f>IF(Append1[[#This Row],[number_vmail_messages]]&lt;=10, "Low",
IF(Append1[[#This Row],[number_vmail_messages]]&lt;=25, "Medium", "High"))</f>
        <v>Low</v>
      </c>
      <c r="I4193">
        <v>182.1</v>
      </c>
      <c r="J4193">
        <v>92</v>
      </c>
      <c r="K4193">
        <v>30.96</v>
      </c>
      <c r="L4193">
        <v>180.4</v>
      </c>
      <c r="M4193">
        <v>91</v>
      </c>
      <c r="N4193">
        <v>15.33</v>
      </c>
      <c r="O4193">
        <v>206.4</v>
      </c>
      <c r="P4193">
        <v>128</v>
      </c>
      <c r="Q4193">
        <v>9.2899999999999991</v>
      </c>
      <c r="R4193">
        <v>7.2</v>
      </c>
      <c r="S4193">
        <v>2</v>
      </c>
      <c r="T4193">
        <v>1.94</v>
      </c>
      <c r="U4193" t="str">
        <f>IF(Append1[[#This Row],[total_intl_charge]] &lt;= MEDIAN(Append1[total_intl_charge]), "Low", "High")</f>
        <v>Low</v>
      </c>
      <c r="V4193">
        <v>2</v>
      </c>
      <c r="W4193" t="s">
        <v>23</v>
      </c>
      <c r="X4193" s="1" t="s">
        <v>23</v>
      </c>
      <c r="Y4193">
        <f>IF(Append1[[#This Row],[churn]]="yes", 1,0)</f>
        <v>0</v>
      </c>
      <c r="Z4193" t="str">
        <f>IF(Append1[[#This Row],[total_eve_charge]]&lt;=15,"Low",
IF(Append1[[#This Row],[total_eve_charge]]&lt;=19,"Medium","High"))</f>
        <v>Medium</v>
      </c>
      <c r="AA4193" s="1" t="str">
        <f>IF(Append1[[#This Row],[total_day_charge]]&gt;30,"Heavy User",
IF(Append1[[#This Row],[total_eve_charge]]&gt;20,"Evening User",
IF(Append1[[#This Row],[total_night_charge]]&gt;10,"Night User","Low User")))</f>
        <v>Heavy User</v>
      </c>
    </row>
    <row r="4194" spans="1:27" hidden="1" x14ac:dyDescent="0.3">
      <c r="A4194">
        <v>3443</v>
      </c>
      <c r="B4194" s="1" t="s">
        <v>55</v>
      </c>
      <c r="C4194">
        <v>5</v>
      </c>
      <c r="D4194" s="1" t="s">
        <v>32</v>
      </c>
      <c r="E4194" s="1">
        <v>0</v>
      </c>
      <c r="F4194" s="1" t="s">
        <v>23</v>
      </c>
      <c r="G4194">
        <v>0</v>
      </c>
      <c r="H4194" t="str">
        <f>IF(Append1[[#This Row],[number_vmail_messages]]&lt;=10, "Low",
IF(Append1[[#This Row],[number_vmail_messages]]&lt;=25, "Medium", "High"))</f>
        <v>Low</v>
      </c>
      <c r="I4194">
        <v>198.7</v>
      </c>
      <c r="J4194">
        <v>108</v>
      </c>
      <c r="K4194">
        <v>33.78</v>
      </c>
      <c r="L4194">
        <v>146.69999999999999</v>
      </c>
      <c r="M4194">
        <v>86</v>
      </c>
      <c r="N4194">
        <v>12.47</v>
      </c>
      <c r="O4194">
        <v>216.8</v>
      </c>
      <c r="P4194">
        <v>95</v>
      </c>
      <c r="Q4194">
        <v>9.76</v>
      </c>
      <c r="R4194">
        <v>9.5</v>
      </c>
      <c r="S4194">
        <v>3</v>
      </c>
      <c r="T4194">
        <v>2.57</v>
      </c>
      <c r="U4194" t="str">
        <f>IF(Append1[[#This Row],[total_intl_charge]] &lt;= MEDIAN(Append1[total_intl_charge]), "Low", "High")</f>
        <v>Low</v>
      </c>
      <c r="V4194">
        <v>2</v>
      </c>
      <c r="W4194" t="s">
        <v>23</v>
      </c>
      <c r="X4194" s="1" t="s">
        <v>23</v>
      </c>
      <c r="Y4194">
        <f>IF(Append1[[#This Row],[churn]]="yes", 1,0)</f>
        <v>0</v>
      </c>
      <c r="Z4194" t="str">
        <f>IF(Append1[[#This Row],[total_eve_charge]]&lt;=15,"Low",
IF(Append1[[#This Row],[total_eve_charge]]&lt;=19,"Medium","High"))</f>
        <v>Low</v>
      </c>
      <c r="AA4194" s="1" t="str">
        <f>IF(Append1[[#This Row],[total_day_charge]]&gt;30,"Heavy User",
IF(Append1[[#This Row],[total_eve_charge]]&gt;20,"Evening User",
IF(Append1[[#This Row],[total_night_charge]]&gt;10,"Night User","Low User")))</f>
        <v>Heavy User</v>
      </c>
    </row>
    <row r="4195" spans="1:27" x14ac:dyDescent="0.3">
      <c r="A4195">
        <v>3444</v>
      </c>
      <c r="B4195" s="1" t="s">
        <v>42</v>
      </c>
      <c r="C4195">
        <v>58</v>
      </c>
      <c r="D4195" s="1" t="s">
        <v>32</v>
      </c>
      <c r="E4195" s="1">
        <v>0</v>
      </c>
      <c r="F4195" s="1" t="s">
        <v>24</v>
      </c>
      <c r="G4195">
        <v>47</v>
      </c>
      <c r="H4195" t="str">
        <f>IF(Append1[[#This Row],[number_vmail_messages]]&lt;=10, "Low",
IF(Append1[[#This Row],[number_vmail_messages]]&lt;=25, "Medium", "High"))</f>
        <v>High</v>
      </c>
      <c r="I4195">
        <v>151.1</v>
      </c>
      <c r="J4195">
        <v>117</v>
      </c>
      <c r="K4195">
        <v>25.69</v>
      </c>
      <c r="L4195">
        <v>137.4</v>
      </c>
      <c r="M4195">
        <v>103</v>
      </c>
      <c r="N4195">
        <v>11.68</v>
      </c>
      <c r="O4195">
        <v>172.6</v>
      </c>
      <c r="P4195">
        <v>99</v>
      </c>
      <c r="Q4195">
        <v>7.77</v>
      </c>
      <c r="R4195">
        <v>9.1999999999999993</v>
      </c>
      <c r="S4195">
        <v>8</v>
      </c>
      <c r="T4195">
        <v>2.48</v>
      </c>
      <c r="U4195" t="str">
        <f>IF(Append1[[#This Row],[total_intl_charge]] &lt;= MEDIAN(Append1[total_intl_charge]), "Low", "High")</f>
        <v>Low</v>
      </c>
      <c r="V4195">
        <v>1</v>
      </c>
      <c r="W4195" t="s">
        <v>23</v>
      </c>
      <c r="X4195" s="1" t="s">
        <v>23</v>
      </c>
      <c r="Y4195">
        <f>IF(Append1[[#This Row],[churn]]="yes", 1,0)</f>
        <v>0</v>
      </c>
      <c r="Z4195" t="str">
        <f>IF(Append1[[#This Row],[total_eve_charge]]&lt;=15,"Low",
IF(Append1[[#This Row],[total_eve_charge]]&lt;=19,"Medium","High"))</f>
        <v>Low</v>
      </c>
      <c r="AA4195" s="1" t="str">
        <f>IF(Append1[[#This Row],[total_day_charge]]&gt;30,"Heavy User",
IF(Append1[[#This Row],[total_eve_charge]]&gt;20,"Evening User",
IF(Append1[[#This Row],[total_night_charge]]&gt;10,"Night User","Low User")))</f>
        <v>Low User</v>
      </c>
    </row>
    <row r="4196" spans="1:27" hidden="1" x14ac:dyDescent="0.3">
      <c r="A4196">
        <v>3445</v>
      </c>
      <c r="B4196" s="1" t="s">
        <v>69</v>
      </c>
      <c r="C4196">
        <v>165</v>
      </c>
      <c r="D4196" s="1" t="s">
        <v>26</v>
      </c>
      <c r="E4196" s="1">
        <v>0</v>
      </c>
      <c r="F4196" s="1" t="s">
        <v>23</v>
      </c>
      <c r="G4196">
        <v>0</v>
      </c>
      <c r="H4196" t="str">
        <f>IF(Append1[[#This Row],[number_vmail_messages]]&lt;=10, "Low",
IF(Append1[[#This Row],[number_vmail_messages]]&lt;=25, "Medium", "High"))</f>
        <v>Low</v>
      </c>
      <c r="I4196">
        <v>195.2</v>
      </c>
      <c r="J4196">
        <v>84</v>
      </c>
      <c r="K4196">
        <v>33.18</v>
      </c>
      <c r="L4196">
        <v>229.5</v>
      </c>
      <c r="M4196">
        <v>116</v>
      </c>
      <c r="N4196">
        <v>19.510000000000002</v>
      </c>
      <c r="O4196">
        <v>185.3</v>
      </c>
      <c r="P4196">
        <v>147</v>
      </c>
      <c r="Q4196">
        <v>8.34</v>
      </c>
      <c r="R4196">
        <v>11.9</v>
      </c>
      <c r="S4196">
        <v>3</v>
      </c>
      <c r="T4196">
        <v>3.21</v>
      </c>
      <c r="U4196" t="str">
        <f>IF(Append1[[#This Row],[total_intl_charge]] &lt;= MEDIAN(Append1[total_intl_charge]), "Low", "High")</f>
        <v>High</v>
      </c>
      <c r="V4196">
        <v>0</v>
      </c>
      <c r="W4196" t="s">
        <v>23</v>
      </c>
      <c r="X4196" s="1" t="s">
        <v>23</v>
      </c>
      <c r="Y4196">
        <f>IF(Append1[[#This Row],[churn]]="yes", 1,0)</f>
        <v>0</v>
      </c>
      <c r="Z4196" t="str">
        <f>IF(Append1[[#This Row],[total_eve_charge]]&lt;=15,"Low",
IF(Append1[[#This Row],[total_eve_charge]]&lt;=19,"Medium","High"))</f>
        <v>High</v>
      </c>
      <c r="AA4196" s="1" t="str">
        <f>IF(Append1[[#This Row],[total_day_charge]]&gt;30,"Heavy User",
IF(Append1[[#This Row],[total_eve_charge]]&gt;20,"Evening User",
IF(Append1[[#This Row],[total_night_charge]]&gt;10,"Night User","Low User")))</f>
        <v>Heavy User</v>
      </c>
    </row>
    <row r="4197" spans="1:27" x14ac:dyDescent="0.3">
      <c r="A4197">
        <v>3446</v>
      </c>
      <c r="B4197" s="1" t="s">
        <v>34</v>
      </c>
      <c r="C4197">
        <v>77</v>
      </c>
      <c r="D4197" s="1" t="s">
        <v>32</v>
      </c>
      <c r="E4197" s="1">
        <v>1</v>
      </c>
      <c r="F4197" s="1" t="s">
        <v>24</v>
      </c>
      <c r="G4197">
        <v>34</v>
      </c>
      <c r="H4197" t="str">
        <f>IF(Append1[[#This Row],[number_vmail_messages]]&lt;=10, "Low",
IF(Append1[[#This Row],[number_vmail_messages]]&lt;=25, "Medium", "High"))</f>
        <v>High</v>
      </c>
      <c r="I4197">
        <v>209.9</v>
      </c>
      <c r="J4197">
        <v>79</v>
      </c>
      <c r="K4197">
        <v>35.68</v>
      </c>
      <c r="L4197">
        <v>226.1</v>
      </c>
      <c r="M4197">
        <v>88</v>
      </c>
      <c r="N4197">
        <v>19.22</v>
      </c>
      <c r="O4197">
        <v>101.8</v>
      </c>
      <c r="P4197">
        <v>103</v>
      </c>
      <c r="Q4197">
        <v>4.58</v>
      </c>
      <c r="R4197">
        <v>11.4</v>
      </c>
      <c r="S4197">
        <v>2</v>
      </c>
      <c r="T4197">
        <v>3.08</v>
      </c>
      <c r="U4197" t="str">
        <f>IF(Append1[[#This Row],[total_intl_charge]] &lt;= MEDIAN(Append1[total_intl_charge]), "Low", "High")</f>
        <v>High</v>
      </c>
      <c r="V4197">
        <v>2</v>
      </c>
      <c r="W4197" t="s">
        <v>24</v>
      </c>
      <c r="X4197" s="1" t="s">
        <v>24</v>
      </c>
      <c r="Y4197">
        <f>IF(Append1[[#This Row],[churn]]="yes", 1,0)</f>
        <v>1</v>
      </c>
      <c r="Z4197" t="str">
        <f>IF(Append1[[#This Row],[total_eve_charge]]&lt;=15,"Low",
IF(Append1[[#This Row],[total_eve_charge]]&lt;=19,"Medium","High"))</f>
        <v>High</v>
      </c>
      <c r="AA4197" s="1" t="str">
        <f>IF(Append1[[#This Row],[total_day_charge]]&gt;30,"Heavy User",
IF(Append1[[#This Row],[total_eve_charge]]&gt;20,"Evening User",
IF(Append1[[#This Row],[total_night_charge]]&gt;10,"Night User","Low User")))</f>
        <v>Heavy User</v>
      </c>
    </row>
    <row r="4198" spans="1:27" x14ac:dyDescent="0.3">
      <c r="A4198">
        <v>3447</v>
      </c>
      <c r="B4198" s="1" t="s">
        <v>61</v>
      </c>
      <c r="C4198">
        <v>132</v>
      </c>
      <c r="D4198" s="1" t="s">
        <v>22</v>
      </c>
      <c r="E4198" s="1">
        <v>1</v>
      </c>
      <c r="F4198" s="1" t="s">
        <v>24</v>
      </c>
      <c r="G4198">
        <v>18</v>
      </c>
      <c r="H4198" t="str">
        <f>IF(Append1[[#This Row],[number_vmail_messages]]&lt;=10, "Low",
IF(Append1[[#This Row],[number_vmail_messages]]&lt;=25, "Medium", "High"))</f>
        <v>Medium</v>
      </c>
      <c r="I4198">
        <v>130.69999999999999</v>
      </c>
      <c r="J4198">
        <v>86</v>
      </c>
      <c r="K4198">
        <v>22.22</v>
      </c>
      <c r="L4198">
        <v>186.1</v>
      </c>
      <c r="M4198">
        <v>98</v>
      </c>
      <c r="N4198">
        <v>15.82</v>
      </c>
      <c r="O4198">
        <v>204.8</v>
      </c>
      <c r="P4198">
        <v>103</v>
      </c>
      <c r="Q4198">
        <v>9.2200000000000006</v>
      </c>
      <c r="R4198">
        <v>11.9</v>
      </c>
      <c r="S4198">
        <v>6</v>
      </c>
      <c r="T4198">
        <v>3.21</v>
      </c>
      <c r="U4198" t="str">
        <f>IF(Append1[[#This Row],[total_intl_charge]] &lt;= MEDIAN(Append1[total_intl_charge]), "Low", "High")</f>
        <v>High</v>
      </c>
      <c r="V4198">
        <v>0</v>
      </c>
      <c r="W4198" t="s">
        <v>23</v>
      </c>
      <c r="X4198" s="1" t="s">
        <v>24</v>
      </c>
      <c r="Y4198">
        <f>IF(Append1[[#This Row],[churn]]="yes", 1,0)</f>
        <v>0</v>
      </c>
      <c r="Z4198" t="str">
        <f>IF(Append1[[#This Row],[total_eve_charge]]&lt;=15,"Low",
IF(Append1[[#This Row],[total_eve_charge]]&lt;=19,"Medium","High"))</f>
        <v>Medium</v>
      </c>
      <c r="AA4198" s="1" t="str">
        <f>IF(Append1[[#This Row],[total_day_charge]]&gt;30,"Heavy User",
IF(Append1[[#This Row],[total_eve_charge]]&gt;20,"Evening User",
IF(Append1[[#This Row],[total_night_charge]]&gt;10,"Night User","Low User")))</f>
        <v>Low User</v>
      </c>
    </row>
    <row r="4199" spans="1:27" hidden="1" x14ac:dyDescent="0.3">
      <c r="A4199">
        <v>3448</v>
      </c>
      <c r="B4199" s="1" t="s">
        <v>25</v>
      </c>
      <c r="C4199">
        <v>115</v>
      </c>
      <c r="D4199" s="1" t="s">
        <v>22</v>
      </c>
      <c r="E4199" s="1">
        <v>0</v>
      </c>
      <c r="F4199" s="1" t="s">
        <v>23</v>
      </c>
      <c r="G4199">
        <v>0</v>
      </c>
      <c r="H4199" t="str">
        <f>IF(Append1[[#This Row],[number_vmail_messages]]&lt;=10, "Low",
IF(Append1[[#This Row],[number_vmail_messages]]&lt;=25, "Medium", "High"))</f>
        <v>Low</v>
      </c>
      <c r="I4199">
        <v>265.89999999999998</v>
      </c>
      <c r="J4199">
        <v>112</v>
      </c>
      <c r="K4199">
        <v>45.2</v>
      </c>
      <c r="L4199">
        <v>132.9</v>
      </c>
      <c r="M4199">
        <v>94</v>
      </c>
      <c r="N4199">
        <v>11.3</v>
      </c>
      <c r="O4199">
        <v>185.2</v>
      </c>
      <c r="P4199">
        <v>106</v>
      </c>
      <c r="Q4199">
        <v>8.33</v>
      </c>
      <c r="R4199">
        <v>14.6</v>
      </c>
      <c r="S4199">
        <v>7</v>
      </c>
      <c r="T4199">
        <v>3.94</v>
      </c>
      <c r="U4199" t="str">
        <f>IF(Append1[[#This Row],[total_intl_charge]] &lt;= MEDIAN(Append1[total_intl_charge]), "Low", "High")</f>
        <v>High</v>
      </c>
      <c r="V4199">
        <v>1</v>
      </c>
      <c r="W4199" t="s">
        <v>23</v>
      </c>
      <c r="X4199" s="1" t="s">
        <v>23</v>
      </c>
      <c r="Y4199">
        <f>IF(Append1[[#This Row],[churn]]="yes", 1,0)</f>
        <v>0</v>
      </c>
      <c r="Z4199" t="str">
        <f>IF(Append1[[#This Row],[total_eve_charge]]&lt;=15,"Low",
IF(Append1[[#This Row],[total_eve_charge]]&lt;=19,"Medium","High"))</f>
        <v>Low</v>
      </c>
      <c r="AA4199" s="1" t="str">
        <f>IF(Append1[[#This Row],[total_day_charge]]&gt;30,"Heavy User",
IF(Append1[[#This Row],[total_eve_charge]]&gt;20,"Evening User",
IF(Append1[[#This Row],[total_night_charge]]&gt;10,"Night User","Low User")))</f>
        <v>Heavy User</v>
      </c>
    </row>
    <row r="4200" spans="1:27" hidden="1" x14ac:dyDescent="0.3">
      <c r="A4200">
        <v>3449</v>
      </c>
      <c r="B4200" s="1" t="s">
        <v>40</v>
      </c>
      <c r="C4200">
        <v>148</v>
      </c>
      <c r="D4200" s="1" t="s">
        <v>32</v>
      </c>
      <c r="E4200" s="1">
        <v>0</v>
      </c>
      <c r="F4200" s="1" t="s">
        <v>23</v>
      </c>
      <c r="G4200">
        <v>0</v>
      </c>
      <c r="H4200" t="str">
        <f>IF(Append1[[#This Row],[number_vmail_messages]]&lt;=10, "Low",
IF(Append1[[#This Row],[number_vmail_messages]]&lt;=25, "Medium", "High"))</f>
        <v>Low</v>
      </c>
      <c r="I4200">
        <v>249.7</v>
      </c>
      <c r="J4200">
        <v>91</v>
      </c>
      <c r="K4200">
        <v>42.45</v>
      </c>
      <c r="L4200">
        <v>185.1</v>
      </c>
      <c r="M4200">
        <v>90</v>
      </c>
      <c r="N4200">
        <v>15.73</v>
      </c>
      <c r="O4200">
        <v>234.2</v>
      </c>
      <c r="P4200">
        <v>88</v>
      </c>
      <c r="Q4200">
        <v>10.54</v>
      </c>
      <c r="R4200">
        <v>10.5</v>
      </c>
      <c r="S4200">
        <v>1</v>
      </c>
      <c r="T4200">
        <v>2.84</v>
      </c>
      <c r="U4200" t="str">
        <f>IF(Append1[[#This Row],[total_intl_charge]] &lt;= MEDIAN(Append1[total_intl_charge]), "Low", "High")</f>
        <v>High</v>
      </c>
      <c r="V4200">
        <v>1</v>
      </c>
      <c r="W4200" t="s">
        <v>23</v>
      </c>
      <c r="X4200" s="1" t="s">
        <v>23</v>
      </c>
      <c r="Y4200">
        <f>IF(Append1[[#This Row],[churn]]="yes", 1,0)</f>
        <v>0</v>
      </c>
      <c r="Z4200" t="str">
        <f>IF(Append1[[#This Row],[total_eve_charge]]&lt;=15,"Low",
IF(Append1[[#This Row],[total_eve_charge]]&lt;=19,"Medium","High"))</f>
        <v>Medium</v>
      </c>
      <c r="AA4200" s="1" t="str">
        <f>IF(Append1[[#This Row],[total_day_charge]]&gt;30,"Heavy User",
IF(Append1[[#This Row],[total_eve_charge]]&gt;20,"Evening User",
IF(Append1[[#This Row],[total_night_charge]]&gt;10,"Night User","Low User")))</f>
        <v>Heavy User</v>
      </c>
    </row>
    <row r="4201" spans="1:27" hidden="1" x14ac:dyDescent="0.3">
      <c r="A4201">
        <v>3450</v>
      </c>
      <c r="B4201" s="1" t="s">
        <v>59</v>
      </c>
      <c r="C4201">
        <v>135</v>
      </c>
      <c r="D4201" s="1" t="s">
        <v>26</v>
      </c>
      <c r="E4201" s="1">
        <v>0</v>
      </c>
      <c r="F4201" s="1" t="s">
        <v>23</v>
      </c>
      <c r="G4201">
        <v>0</v>
      </c>
      <c r="H4201" t="str">
        <f>IF(Append1[[#This Row],[number_vmail_messages]]&lt;=10, "Low",
IF(Append1[[#This Row],[number_vmail_messages]]&lt;=25, "Medium", "High"))</f>
        <v>Low</v>
      </c>
      <c r="I4201">
        <v>204.1</v>
      </c>
      <c r="J4201">
        <v>116</v>
      </c>
      <c r="K4201">
        <v>34.700000000000003</v>
      </c>
      <c r="L4201">
        <v>150.19999999999999</v>
      </c>
      <c r="M4201">
        <v>74</v>
      </c>
      <c r="N4201">
        <v>12.77</v>
      </c>
      <c r="O4201">
        <v>108.1</v>
      </c>
      <c r="P4201">
        <v>154</v>
      </c>
      <c r="Q4201">
        <v>4.8600000000000003</v>
      </c>
      <c r="R4201">
        <v>8.1</v>
      </c>
      <c r="S4201">
        <v>1</v>
      </c>
      <c r="T4201">
        <v>2.19</v>
      </c>
      <c r="U4201" t="str">
        <f>IF(Append1[[#This Row],[total_intl_charge]] &lt;= MEDIAN(Append1[total_intl_charge]), "Low", "High")</f>
        <v>Low</v>
      </c>
      <c r="V4201">
        <v>2</v>
      </c>
      <c r="W4201" t="s">
        <v>23</v>
      </c>
      <c r="X4201" s="1" t="s">
        <v>23</v>
      </c>
      <c r="Y4201">
        <f>IF(Append1[[#This Row],[churn]]="yes", 1,0)</f>
        <v>0</v>
      </c>
      <c r="Z4201" t="str">
        <f>IF(Append1[[#This Row],[total_eve_charge]]&lt;=15,"Low",
IF(Append1[[#This Row],[total_eve_charge]]&lt;=19,"Medium","High"))</f>
        <v>Low</v>
      </c>
      <c r="AA4201" s="1" t="str">
        <f>IF(Append1[[#This Row],[total_day_charge]]&gt;30,"Heavy User",
IF(Append1[[#This Row],[total_eve_charge]]&gt;20,"Evening User",
IF(Append1[[#This Row],[total_night_charge]]&gt;10,"Night User","Low User")))</f>
        <v>Heavy User</v>
      </c>
    </row>
    <row r="4202" spans="1:27" x14ac:dyDescent="0.3">
      <c r="A4202">
        <v>3451</v>
      </c>
      <c r="B4202" s="1" t="s">
        <v>37</v>
      </c>
      <c r="C4202">
        <v>87</v>
      </c>
      <c r="D4202" s="1" t="s">
        <v>26</v>
      </c>
      <c r="E4202" s="1">
        <v>0</v>
      </c>
      <c r="F4202" s="1" t="s">
        <v>24</v>
      </c>
      <c r="G4202">
        <v>24</v>
      </c>
      <c r="H4202" t="str">
        <f>IF(Append1[[#This Row],[number_vmail_messages]]&lt;=10, "Low",
IF(Append1[[#This Row],[number_vmail_messages]]&lt;=25, "Medium", "High"))</f>
        <v>Medium</v>
      </c>
      <c r="I4202">
        <v>135.80000000000001</v>
      </c>
      <c r="J4202">
        <v>108</v>
      </c>
      <c r="K4202">
        <v>23.09</v>
      </c>
      <c r="L4202">
        <v>251.4</v>
      </c>
      <c r="M4202">
        <v>62</v>
      </c>
      <c r="N4202">
        <v>21.37</v>
      </c>
      <c r="O4202">
        <v>181.5</v>
      </c>
      <c r="P4202">
        <v>91</v>
      </c>
      <c r="Q4202">
        <v>8.17</v>
      </c>
      <c r="R4202">
        <v>6.4</v>
      </c>
      <c r="S4202">
        <v>4</v>
      </c>
      <c r="T4202">
        <v>1.73</v>
      </c>
      <c r="U4202" t="str">
        <f>IF(Append1[[#This Row],[total_intl_charge]] &lt;= MEDIAN(Append1[total_intl_charge]), "Low", "High")</f>
        <v>Low</v>
      </c>
      <c r="V4202">
        <v>0</v>
      </c>
      <c r="W4202" t="s">
        <v>23</v>
      </c>
      <c r="X4202" s="1" t="s">
        <v>23</v>
      </c>
      <c r="Y4202">
        <f>IF(Append1[[#This Row],[churn]]="yes", 1,0)</f>
        <v>0</v>
      </c>
      <c r="Z4202" t="str">
        <f>IF(Append1[[#This Row],[total_eve_charge]]&lt;=15,"Low",
IF(Append1[[#This Row],[total_eve_charge]]&lt;=19,"Medium","High"))</f>
        <v>High</v>
      </c>
      <c r="AA4202" s="1" t="str">
        <f>IF(Append1[[#This Row],[total_day_charge]]&gt;30,"Heavy User",
IF(Append1[[#This Row],[total_eve_charge]]&gt;20,"Evening User",
IF(Append1[[#This Row],[total_night_charge]]&gt;10,"Night User","Low User")))</f>
        <v>Evening User</v>
      </c>
    </row>
    <row r="4203" spans="1:27" hidden="1" x14ac:dyDescent="0.3">
      <c r="A4203">
        <v>3452</v>
      </c>
      <c r="B4203" s="1" t="s">
        <v>65</v>
      </c>
      <c r="C4203">
        <v>78</v>
      </c>
      <c r="D4203" s="1" t="s">
        <v>22</v>
      </c>
      <c r="E4203" s="1">
        <v>0</v>
      </c>
      <c r="F4203" s="1" t="s">
        <v>23</v>
      </c>
      <c r="G4203">
        <v>0</v>
      </c>
      <c r="H4203" t="str">
        <f>IF(Append1[[#This Row],[number_vmail_messages]]&lt;=10, "Low",
IF(Append1[[#This Row],[number_vmail_messages]]&lt;=25, "Medium", "High"))</f>
        <v>Low</v>
      </c>
      <c r="I4203">
        <v>211.4</v>
      </c>
      <c r="J4203">
        <v>105</v>
      </c>
      <c r="K4203">
        <v>35.94</v>
      </c>
      <c r="L4203">
        <v>249.9</v>
      </c>
      <c r="M4203">
        <v>77</v>
      </c>
      <c r="N4203">
        <v>21.24</v>
      </c>
      <c r="O4203">
        <v>199.6</v>
      </c>
      <c r="P4203">
        <v>129</v>
      </c>
      <c r="Q4203">
        <v>8.98</v>
      </c>
      <c r="R4203">
        <v>9.3000000000000007</v>
      </c>
      <c r="S4203">
        <v>2</v>
      </c>
      <c r="T4203">
        <v>2.5099999999999998</v>
      </c>
      <c r="U4203" t="str">
        <f>IF(Append1[[#This Row],[total_intl_charge]] &lt;= MEDIAN(Append1[total_intl_charge]), "Low", "High")</f>
        <v>Low</v>
      </c>
      <c r="V4203">
        <v>2</v>
      </c>
      <c r="W4203" t="s">
        <v>23</v>
      </c>
      <c r="X4203" s="1" t="s">
        <v>23</v>
      </c>
      <c r="Y4203">
        <f>IF(Append1[[#This Row],[churn]]="yes", 1,0)</f>
        <v>0</v>
      </c>
      <c r="Z4203" t="str">
        <f>IF(Append1[[#This Row],[total_eve_charge]]&lt;=15,"Low",
IF(Append1[[#This Row],[total_eve_charge]]&lt;=19,"Medium","High"))</f>
        <v>High</v>
      </c>
      <c r="AA4203" s="1" t="str">
        <f>IF(Append1[[#This Row],[total_day_charge]]&gt;30,"Heavy User",
IF(Append1[[#This Row],[total_eve_charge]]&gt;20,"Evening User",
IF(Append1[[#This Row],[total_night_charge]]&gt;10,"Night User","Low User")))</f>
        <v>Heavy User</v>
      </c>
    </row>
    <row r="4204" spans="1:27" hidden="1" x14ac:dyDescent="0.3">
      <c r="A4204">
        <v>3453</v>
      </c>
      <c r="B4204" s="1" t="s">
        <v>63</v>
      </c>
      <c r="C4204">
        <v>78</v>
      </c>
      <c r="D4204" s="1" t="s">
        <v>26</v>
      </c>
      <c r="E4204" s="1">
        <v>0</v>
      </c>
      <c r="F4204" s="1" t="s">
        <v>23</v>
      </c>
      <c r="G4204">
        <v>0</v>
      </c>
      <c r="H4204" t="str">
        <f>IF(Append1[[#This Row],[number_vmail_messages]]&lt;=10, "Low",
IF(Append1[[#This Row],[number_vmail_messages]]&lt;=25, "Medium", "High"))</f>
        <v>Low</v>
      </c>
      <c r="I4204">
        <v>185.8</v>
      </c>
      <c r="J4204">
        <v>102</v>
      </c>
      <c r="K4204">
        <v>31.59</v>
      </c>
      <c r="L4204">
        <v>251.6</v>
      </c>
      <c r="M4204">
        <v>88</v>
      </c>
      <c r="N4204">
        <v>21.39</v>
      </c>
      <c r="O4204">
        <v>202.8</v>
      </c>
      <c r="P4204">
        <v>86</v>
      </c>
      <c r="Q4204">
        <v>9.1300000000000008</v>
      </c>
      <c r="R4204">
        <v>13.3</v>
      </c>
      <c r="S4204">
        <v>6</v>
      </c>
      <c r="T4204">
        <v>3.59</v>
      </c>
      <c r="U4204" t="str">
        <f>IF(Append1[[#This Row],[total_intl_charge]] &lt;= MEDIAN(Append1[total_intl_charge]), "Low", "High")</f>
        <v>High</v>
      </c>
      <c r="V4204">
        <v>2</v>
      </c>
      <c r="W4204" t="s">
        <v>23</v>
      </c>
      <c r="X4204" s="1" t="s">
        <v>23</v>
      </c>
      <c r="Y4204">
        <f>IF(Append1[[#This Row],[churn]]="yes", 1,0)</f>
        <v>0</v>
      </c>
      <c r="Z4204" t="str">
        <f>IF(Append1[[#This Row],[total_eve_charge]]&lt;=15,"Low",
IF(Append1[[#This Row],[total_eve_charge]]&lt;=19,"Medium","High"))</f>
        <v>High</v>
      </c>
      <c r="AA4204" s="1" t="str">
        <f>IF(Append1[[#This Row],[total_day_charge]]&gt;30,"Heavy User",
IF(Append1[[#This Row],[total_eve_charge]]&gt;20,"Evening User",
IF(Append1[[#This Row],[total_night_charge]]&gt;10,"Night User","Low User")))</f>
        <v>Heavy User</v>
      </c>
    </row>
    <row r="4205" spans="1:27" hidden="1" x14ac:dyDescent="0.3">
      <c r="A4205">
        <v>3454</v>
      </c>
      <c r="B4205" s="1" t="s">
        <v>35</v>
      </c>
      <c r="C4205">
        <v>101</v>
      </c>
      <c r="D4205" s="1" t="s">
        <v>22</v>
      </c>
      <c r="E4205" s="1">
        <v>0</v>
      </c>
      <c r="F4205" s="1" t="s">
        <v>23</v>
      </c>
      <c r="G4205">
        <v>0</v>
      </c>
      <c r="H4205" t="str">
        <f>IF(Append1[[#This Row],[number_vmail_messages]]&lt;=10, "Low",
IF(Append1[[#This Row],[number_vmail_messages]]&lt;=25, "Medium", "High"))</f>
        <v>Low</v>
      </c>
      <c r="I4205">
        <v>202.5</v>
      </c>
      <c r="J4205">
        <v>91</v>
      </c>
      <c r="K4205">
        <v>34.43</v>
      </c>
      <c r="L4205">
        <v>142.5</v>
      </c>
      <c r="M4205">
        <v>134</v>
      </c>
      <c r="N4205">
        <v>12.11</v>
      </c>
      <c r="O4205">
        <v>219.6</v>
      </c>
      <c r="P4205">
        <v>102</v>
      </c>
      <c r="Q4205">
        <v>9.8800000000000008</v>
      </c>
      <c r="R4205">
        <v>10.1</v>
      </c>
      <c r="S4205">
        <v>4</v>
      </c>
      <c r="T4205">
        <v>2.73</v>
      </c>
      <c r="U4205" t="str">
        <f>IF(Append1[[#This Row],[total_intl_charge]] &lt;= MEDIAN(Append1[total_intl_charge]), "Low", "High")</f>
        <v>Low</v>
      </c>
      <c r="V4205">
        <v>3</v>
      </c>
      <c r="W4205" t="s">
        <v>23</v>
      </c>
      <c r="X4205" s="1" t="s">
        <v>23</v>
      </c>
      <c r="Y4205">
        <f>IF(Append1[[#This Row],[churn]]="yes", 1,0)</f>
        <v>0</v>
      </c>
      <c r="Z4205" t="str">
        <f>IF(Append1[[#This Row],[total_eve_charge]]&lt;=15,"Low",
IF(Append1[[#This Row],[total_eve_charge]]&lt;=19,"Medium","High"))</f>
        <v>Low</v>
      </c>
      <c r="AA4205" s="1" t="str">
        <f>IF(Append1[[#This Row],[total_day_charge]]&gt;30,"Heavy User",
IF(Append1[[#This Row],[total_eve_charge]]&gt;20,"Evening User",
IF(Append1[[#This Row],[total_night_charge]]&gt;10,"Night User","Low User")))</f>
        <v>Heavy User</v>
      </c>
    </row>
    <row r="4206" spans="1:27" hidden="1" x14ac:dyDescent="0.3">
      <c r="A4206">
        <v>3455</v>
      </c>
      <c r="B4206" s="1" t="s">
        <v>70</v>
      </c>
      <c r="C4206">
        <v>90</v>
      </c>
      <c r="D4206" s="1" t="s">
        <v>26</v>
      </c>
      <c r="E4206" s="1">
        <v>0</v>
      </c>
      <c r="F4206" s="1" t="s">
        <v>23</v>
      </c>
      <c r="G4206">
        <v>0</v>
      </c>
      <c r="H4206" t="str">
        <f>IF(Append1[[#This Row],[number_vmail_messages]]&lt;=10, "Low",
IF(Append1[[#This Row],[number_vmail_messages]]&lt;=25, "Medium", "High"))</f>
        <v>Low</v>
      </c>
      <c r="I4206">
        <v>169.4</v>
      </c>
      <c r="J4206">
        <v>127</v>
      </c>
      <c r="K4206">
        <v>28.8</v>
      </c>
      <c r="L4206">
        <v>157.19999999999999</v>
      </c>
      <c r="M4206">
        <v>111</v>
      </c>
      <c r="N4206">
        <v>13.36</v>
      </c>
      <c r="O4206">
        <v>172.4</v>
      </c>
      <c r="P4206">
        <v>103</v>
      </c>
      <c r="Q4206">
        <v>7.76</v>
      </c>
      <c r="R4206">
        <v>10.7</v>
      </c>
      <c r="S4206">
        <v>2</v>
      </c>
      <c r="T4206">
        <v>2.89</v>
      </c>
      <c r="U4206" t="str">
        <f>IF(Append1[[#This Row],[total_intl_charge]] &lt;= MEDIAN(Append1[total_intl_charge]), "Low", "High")</f>
        <v>High</v>
      </c>
      <c r="V4206">
        <v>1</v>
      </c>
      <c r="W4206" t="s">
        <v>23</v>
      </c>
      <c r="X4206" s="1" t="s">
        <v>23</v>
      </c>
      <c r="Y4206">
        <f>IF(Append1[[#This Row],[churn]]="yes", 1,0)</f>
        <v>0</v>
      </c>
      <c r="Z4206" t="str">
        <f>IF(Append1[[#This Row],[total_eve_charge]]&lt;=15,"Low",
IF(Append1[[#This Row],[total_eve_charge]]&lt;=19,"Medium","High"))</f>
        <v>Low</v>
      </c>
      <c r="AA4206" s="1" t="str">
        <f>IF(Append1[[#This Row],[total_day_charge]]&gt;30,"Heavy User",
IF(Append1[[#This Row],[total_eve_charge]]&gt;20,"Evening User",
IF(Append1[[#This Row],[total_night_charge]]&gt;10,"Night User","Low User")))</f>
        <v>Low User</v>
      </c>
    </row>
    <row r="4207" spans="1:27" hidden="1" x14ac:dyDescent="0.3">
      <c r="A4207">
        <v>3456</v>
      </c>
      <c r="B4207" s="1" t="s">
        <v>54</v>
      </c>
      <c r="C4207">
        <v>83</v>
      </c>
      <c r="D4207" s="1" t="s">
        <v>22</v>
      </c>
      <c r="E4207" s="1">
        <v>0</v>
      </c>
      <c r="F4207" s="1" t="s">
        <v>23</v>
      </c>
      <c r="G4207">
        <v>0</v>
      </c>
      <c r="H4207" t="str">
        <f>IF(Append1[[#This Row],[number_vmail_messages]]&lt;=10, "Low",
IF(Append1[[#This Row],[number_vmail_messages]]&lt;=25, "Medium", "High"))</f>
        <v>Low</v>
      </c>
      <c r="I4207">
        <v>135.19999999999999</v>
      </c>
      <c r="J4207">
        <v>76</v>
      </c>
      <c r="K4207">
        <v>22.98</v>
      </c>
      <c r="L4207">
        <v>161</v>
      </c>
      <c r="M4207">
        <v>98</v>
      </c>
      <c r="N4207">
        <v>13.69</v>
      </c>
      <c r="O4207">
        <v>129.30000000000001</v>
      </c>
      <c r="P4207">
        <v>105</v>
      </c>
      <c r="Q4207">
        <v>5.82</v>
      </c>
      <c r="R4207">
        <v>9</v>
      </c>
      <c r="S4207">
        <v>6</v>
      </c>
      <c r="T4207">
        <v>2.4300000000000002</v>
      </c>
      <c r="U4207" t="str">
        <f>IF(Append1[[#This Row],[total_intl_charge]] &lt;= MEDIAN(Append1[total_intl_charge]), "Low", "High")</f>
        <v>Low</v>
      </c>
      <c r="V4207">
        <v>0</v>
      </c>
      <c r="W4207" t="s">
        <v>23</v>
      </c>
      <c r="X4207" s="1" t="s">
        <v>23</v>
      </c>
      <c r="Y4207">
        <f>IF(Append1[[#This Row],[churn]]="yes", 1,0)</f>
        <v>0</v>
      </c>
      <c r="Z4207" t="str">
        <f>IF(Append1[[#This Row],[total_eve_charge]]&lt;=15,"Low",
IF(Append1[[#This Row],[total_eve_charge]]&lt;=19,"Medium","High"))</f>
        <v>Low</v>
      </c>
      <c r="AA4207" s="1" t="str">
        <f>IF(Append1[[#This Row],[total_day_charge]]&gt;30,"Heavy User",
IF(Append1[[#This Row],[total_eve_charge]]&gt;20,"Evening User",
IF(Append1[[#This Row],[total_night_charge]]&gt;10,"Night User","Low User")))</f>
        <v>Low User</v>
      </c>
    </row>
    <row r="4208" spans="1:27" hidden="1" x14ac:dyDescent="0.3">
      <c r="A4208">
        <v>3457</v>
      </c>
      <c r="B4208" s="1" t="s">
        <v>66</v>
      </c>
      <c r="C4208">
        <v>81</v>
      </c>
      <c r="D4208" s="1" t="s">
        <v>32</v>
      </c>
      <c r="E4208" s="1">
        <v>0</v>
      </c>
      <c r="F4208" s="1" t="s">
        <v>23</v>
      </c>
      <c r="G4208">
        <v>0</v>
      </c>
      <c r="H4208" t="str">
        <f>IF(Append1[[#This Row],[number_vmail_messages]]&lt;=10, "Low",
IF(Append1[[#This Row],[number_vmail_messages]]&lt;=25, "Medium", "High"))</f>
        <v>Low</v>
      </c>
      <c r="I4208">
        <v>125.1</v>
      </c>
      <c r="J4208">
        <v>103</v>
      </c>
      <c r="K4208">
        <v>21.27</v>
      </c>
      <c r="L4208">
        <v>209.6</v>
      </c>
      <c r="M4208">
        <v>103</v>
      </c>
      <c r="N4208">
        <v>17.82</v>
      </c>
      <c r="O4208">
        <v>186.2</v>
      </c>
      <c r="P4208">
        <v>78</v>
      </c>
      <c r="Q4208">
        <v>8.3800000000000008</v>
      </c>
      <c r="R4208">
        <v>11.8</v>
      </c>
      <c r="S4208">
        <v>1</v>
      </c>
      <c r="T4208">
        <v>3.19</v>
      </c>
      <c r="U4208" t="str">
        <f>IF(Append1[[#This Row],[total_intl_charge]] &lt;= MEDIAN(Append1[total_intl_charge]), "Low", "High")</f>
        <v>High</v>
      </c>
      <c r="V4208">
        <v>1</v>
      </c>
      <c r="W4208" t="s">
        <v>23</v>
      </c>
      <c r="X4208" s="1" t="s">
        <v>23</v>
      </c>
      <c r="Y4208">
        <f>IF(Append1[[#This Row],[churn]]="yes", 1,0)</f>
        <v>0</v>
      </c>
      <c r="Z4208" t="str">
        <f>IF(Append1[[#This Row],[total_eve_charge]]&lt;=15,"Low",
IF(Append1[[#This Row],[total_eve_charge]]&lt;=19,"Medium","High"))</f>
        <v>Medium</v>
      </c>
      <c r="AA4208" s="1" t="str">
        <f>IF(Append1[[#This Row],[total_day_charge]]&gt;30,"Heavy User",
IF(Append1[[#This Row],[total_eve_charge]]&gt;20,"Evening User",
IF(Append1[[#This Row],[total_night_charge]]&gt;10,"Night User","Low User")))</f>
        <v>Low User</v>
      </c>
    </row>
    <row r="4209" spans="1:27" hidden="1" x14ac:dyDescent="0.3">
      <c r="A4209">
        <v>3458</v>
      </c>
      <c r="B4209" s="1" t="s">
        <v>34</v>
      </c>
      <c r="C4209">
        <v>119</v>
      </c>
      <c r="D4209" s="1" t="s">
        <v>32</v>
      </c>
      <c r="E4209" s="1">
        <v>0</v>
      </c>
      <c r="F4209" s="1" t="s">
        <v>23</v>
      </c>
      <c r="G4209">
        <v>0</v>
      </c>
      <c r="H4209" t="str">
        <f>IF(Append1[[#This Row],[number_vmail_messages]]&lt;=10, "Low",
IF(Append1[[#This Row],[number_vmail_messages]]&lt;=25, "Medium", "High"))</f>
        <v>Low</v>
      </c>
      <c r="I4209">
        <v>287.10000000000002</v>
      </c>
      <c r="J4209">
        <v>83</v>
      </c>
      <c r="K4209">
        <v>48.81</v>
      </c>
      <c r="L4209">
        <v>218.4</v>
      </c>
      <c r="M4209">
        <v>124</v>
      </c>
      <c r="N4209">
        <v>18.559999999999999</v>
      </c>
      <c r="O4209">
        <v>151.5</v>
      </c>
      <c r="P4209">
        <v>42</v>
      </c>
      <c r="Q4209">
        <v>6.82</v>
      </c>
      <c r="R4209">
        <v>11</v>
      </c>
      <c r="S4209">
        <v>4</v>
      </c>
      <c r="T4209">
        <v>2.97</v>
      </c>
      <c r="U4209" t="str">
        <f>IF(Append1[[#This Row],[total_intl_charge]] &lt;= MEDIAN(Append1[total_intl_charge]), "Low", "High")</f>
        <v>High</v>
      </c>
      <c r="V4209">
        <v>1</v>
      </c>
      <c r="W4209" t="s">
        <v>24</v>
      </c>
      <c r="X4209" s="1" t="s">
        <v>23</v>
      </c>
      <c r="Y4209">
        <f>IF(Append1[[#This Row],[churn]]="yes", 1,0)</f>
        <v>1</v>
      </c>
      <c r="Z4209" t="str">
        <f>IF(Append1[[#This Row],[total_eve_charge]]&lt;=15,"Low",
IF(Append1[[#This Row],[total_eve_charge]]&lt;=19,"Medium","High"))</f>
        <v>Medium</v>
      </c>
      <c r="AA4209" s="1" t="str">
        <f>IF(Append1[[#This Row],[total_day_charge]]&gt;30,"Heavy User",
IF(Append1[[#This Row],[total_eve_charge]]&gt;20,"Evening User",
IF(Append1[[#This Row],[total_night_charge]]&gt;10,"Night User","Low User")))</f>
        <v>Heavy User</v>
      </c>
    </row>
    <row r="4210" spans="1:27" hidden="1" x14ac:dyDescent="0.3">
      <c r="A4210">
        <v>3459</v>
      </c>
      <c r="B4210" s="1" t="s">
        <v>74</v>
      </c>
      <c r="C4210">
        <v>134</v>
      </c>
      <c r="D4210" s="1" t="s">
        <v>22</v>
      </c>
      <c r="E4210" s="1">
        <v>0</v>
      </c>
      <c r="F4210" s="1" t="s">
        <v>23</v>
      </c>
      <c r="G4210">
        <v>0</v>
      </c>
      <c r="H4210" t="str">
        <f>IF(Append1[[#This Row],[number_vmail_messages]]&lt;=10, "Low",
IF(Append1[[#This Row],[number_vmail_messages]]&lt;=25, "Medium", "High"))</f>
        <v>Low</v>
      </c>
      <c r="I4210">
        <v>199.7</v>
      </c>
      <c r="J4210">
        <v>107</v>
      </c>
      <c r="K4210">
        <v>33.950000000000003</v>
      </c>
      <c r="L4210">
        <v>205.8</v>
      </c>
      <c r="M4210">
        <v>86</v>
      </c>
      <c r="N4210">
        <v>17.489999999999998</v>
      </c>
      <c r="O4210">
        <v>198.8</v>
      </c>
      <c r="P4210">
        <v>125</v>
      </c>
      <c r="Q4210">
        <v>8.9499999999999993</v>
      </c>
      <c r="R4210">
        <v>8.3000000000000007</v>
      </c>
      <c r="S4210">
        <v>5</v>
      </c>
      <c r="T4210">
        <v>2.2400000000000002</v>
      </c>
      <c r="U4210" t="str">
        <f>IF(Append1[[#This Row],[total_intl_charge]] &lt;= MEDIAN(Append1[total_intl_charge]), "Low", "High")</f>
        <v>Low</v>
      </c>
      <c r="V4210">
        <v>0</v>
      </c>
      <c r="W4210" t="s">
        <v>23</v>
      </c>
      <c r="X4210" s="1" t="s">
        <v>23</v>
      </c>
      <c r="Y4210">
        <f>IF(Append1[[#This Row],[churn]]="yes", 1,0)</f>
        <v>0</v>
      </c>
      <c r="Z4210" t="str">
        <f>IF(Append1[[#This Row],[total_eve_charge]]&lt;=15,"Low",
IF(Append1[[#This Row],[total_eve_charge]]&lt;=19,"Medium","High"))</f>
        <v>Medium</v>
      </c>
      <c r="AA4210" s="1" t="str">
        <f>IF(Append1[[#This Row],[total_day_charge]]&gt;30,"Heavy User",
IF(Append1[[#This Row],[total_eve_charge]]&gt;20,"Evening User",
IF(Append1[[#This Row],[total_night_charge]]&gt;10,"Night User","Low User")))</f>
        <v>Heavy User</v>
      </c>
    </row>
    <row r="4211" spans="1:27" hidden="1" x14ac:dyDescent="0.3">
      <c r="A4211">
        <v>3460</v>
      </c>
      <c r="B4211" s="1" t="s">
        <v>74</v>
      </c>
      <c r="C4211">
        <v>48</v>
      </c>
      <c r="D4211" s="1" t="s">
        <v>32</v>
      </c>
      <c r="E4211" s="1">
        <v>0</v>
      </c>
      <c r="F4211" s="1" t="s">
        <v>23</v>
      </c>
      <c r="G4211">
        <v>0</v>
      </c>
      <c r="H4211" t="str">
        <f>IF(Append1[[#This Row],[number_vmail_messages]]&lt;=10, "Low",
IF(Append1[[#This Row],[number_vmail_messages]]&lt;=25, "Medium", "High"))</f>
        <v>Low</v>
      </c>
      <c r="I4211">
        <v>247.6</v>
      </c>
      <c r="J4211">
        <v>114</v>
      </c>
      <c r="K4211">
        <v>42.09</v>
      </c>
      <c r="L4211">
        <v>172.3</v>
      </c>
      <c r="M4211">
        <v>110</v>
      </c>
      <c r="N4211">
        <v>14.65</v>
      </c>
      <c r="O4211">
        <v>264.39999999999998</v>
      </c>
      <c r="P4211">
        <v>107</v>
      </c>
      <c r="Q4211">
        <v>11.9</v>
      </c>
      <c r="R4211">
        <v>7.1</v>
      </c>
      <c r="S4211">
        <v>3</v>
      </c>
      <c r="T4211">
        <v>1.92</v>
      </c>
      <c r="U4211" t="str">
        <f>IF(Append1[[#This Row],[total_intl_charge]] &lt;= MEDIAN(Append1[total_intl_charge]), "Low", "High")</f>
        <v>Low</v>
      </c>
      <c r="V4211">
        <v>1</v>
      </c>
      <c r="W4211" t="s">
        <v>23</v>
      </c>
      <c r="X4211" s="1" t="s">
        <v>23</v>
      </c>
      <c r="Y4211">
        <f>IF(Append1[[#This Row],[churn]]="yes", 1,0)</f>
        <v>0</v>
      </c>
      <c r="Z4211" t="str">
        <f>IF(Append1[[#This Row],[total_eve_charge]]&lt;=15,"Low",
IF(Append1[[#This Row],[total_eve_charge]]&lt;=19,"Medium","High"))</f>
        <v>Low</v>
      </c>
      <c r="AA4211" s="1" t="str">
        <f>IF(Append1[[#This Row],[total_day_charge]]&gt;30,"Heavy User",
IF(Append1[[#This Row],[total_eve_charge]]&gt;20,"Evening User",
IF(Append1[[#This Row],[total_night_charge]]&gt;10,"Night User","Low User")))</f>
        <v>Heavy User</v>
      </c>
    </row>
    <row r="4212" spans="1:27" x14ac:dyDescent="0.3">
      <c r="A4212">
        <v>3461</v>
      </c>
      <c r="B4212" s="1" t="s">
        <v>25</v>
      </c>
      <c r="C4212">
        <v>91</v>
      </c>
      <c r="D4212" s="1" t="s">
        <v>26</v>
      </c>
      <c r="E4212" s="1">
        <v>0</v>
      </c>
      <c r="F4212" s="1" t="s">
        <v>24</v>
      </c>
      <c r="G4212">
        <v>39</v>
      </c>
      <c r="H4212" t="str">
        <f>IF(Append1[[#This Row],[number_vmail_messages]]&lt;=10, "Low",
IF(Append1[[#This Row],[number_vmail_messages]]&lt;=25, "Medium", "High"))</f>
        <v>High</v>
      </c>
      <c r="I4212">
        <v>160.80000000000001</v>
      </c>
      <c r="J4212">
        <v>97</v>
      </c>
      <c r="K4212">
        <v>27.34</v>
      </c>
      <c r="L4212">
        <v>119.3</v>
      </c>
      <c r="M4212">
        <v>54</v>
      </c>
      <c r="N4212">
        <v>10.14</v>
      </c>
      <c r="O4212">
        <v>147.9</v>
      </c>
      <c r="P4212">
        <v>101</v>
      </c>
      <c r="Q4212">
        <v>6.66</v>
      </c>
      <c r="R4212">
        <v>10.3</v>
      </c>
      <c r="S4212">
        <v>3</v>
      </c>
      <c r="T4212">
        <v>2.78</v>
      </c>
      <c r="U4212" t="str">
        <f>IF(Append1[[#This Row],[total_intl_charge]] &lt;= MEDIAN(Append1[total_intl_charge]), "Low", "High")</f>
        <v>Low</v>
      </c>
      <c r="V4212">
        <v>3</v>
      </c>
      <c r="W4212" t="s">
        <v>23</v>
      </c>
      <c r="X4212" s="1" t="s">
        <v>23</v>
      </c>
      <c r="Y4212">
        <f>IF(Append1[[#This Row],[churn]]="yes", 1,0)</f>
        <v>0</v>
      </c>
      <c r="Z4212" t="str">
        <f>IF(Append1[[#This Row],[total_eve_charge]]&lt;=15,"Low",
IF(Append1[[#This Row],[total_eve_charge]]&lt;=19,"Medium","High"))</f>
        <v>Low</v>
      </c>
      <c r="AA4212" s="1" t="str">
        <f>IF(Append1[[#This Row],[total_day_charge]]&gt;30,"Heavy User",
IF(Append1[[#This Row],[total_eve_charge]]&gt;20,"Evening User",
IF(Append1[[#This Row],[total_night_charge]]&gt;10,"Night User","Low User")))</f>
        <v>Low User</v>
      </c>
    </row>
    <row r="4213" spans="1:27" x14ac:dyDescent="0.3">
      <c r="A4213">
        <v>3462</v>
      </c>
      <c r="B4213" s="1" t="s">
        <v>49</v>
      </c>
      <c r="C4213">
        <v>90</v>
      </c>
      <c r="D4213" s="1" t="s">
        <v>32</v>
      </c>
      <c r="E4213" s="1">
        <v>0</v>
      </c>
      <c r="F4213" s="1" t="s">
        <v>24</v>
      </c>
      <c r="G4213">
        <v>31</v>
      </c>
      <c r="H4213" t="str">
        <f>IF(Append1[[#This Row],[number_vmail_messages]]&lt;=10, "Low",
IF(Append1[[#This Row],[number_vmail_messages]]&lt;=25, "Medium", "High"))</f>
        <v>High</v>
      </c>
      <c r="I4213">
        <v>118.5</v>
      </c>
      <c r="J4213">
        <v>92</v>
      </c>
      <c r="K4213">
        <v>20.149999999999999</v>
      </c>
      <c r="L4213">
        <v>257.89999999999998</v>
      </c>
      <c r="M4213">
        <v>76</v>
      </c>
      <c r="N4213">
        <v>21.92</v>
      </c>
      <c r="O4213">
        <v>186.2</v>
      </c>
      <c r="P4213">
        <v>96</v>
      </c>
      <c r="Q4213">
        <v>8.3800000000000008</v>
      </c>
      <c r="R4213">
        <v>9</v>
      </c>
      <c r="S4213">
        <v>6</v>
      </c>
      <c r="T4213">
        <v>2.4300000000000002</v>
      </c>
      <c r="U4213" t="str">
        <f>IF(Append1[[#This Row],[total_intl_charge]] &lt;= MEDIAN(Append1[total_intl_charge]), "Low", "High")</f>
        <v>Low</v>
      </c>
      <c r="V4213">
        <v>1</v>
      </c>
      <c r="W4213" t="s">
        <v>23</v>
      </c>
      <c r="X4213" s="1" t="s">
        <v>23</v>
      </c>
      <c r="Y4213">
        <f>IF(Append1[[#This Row],[churn]]="yes", 1,0)</f>
        <v>0</v>
      </c>
      <c r="Z4213" t="str">
        <f>IF(Append1[[#This Row],[total_eve_charge]]&lt;=15,"Low",
IF(Append1[[#This Row],[total_eve_charge]]&lt;=19,"Medium","High"))</f>
        <v>High</v>
      </c>
      <c r="AA4213" s="1" t="str">
        <f>IF(Append1[[#This Row],[total_day_charge]]&gt;30,"Heavy User",
IF(Append1[[#This Row],[total_eve_charge]]&gt;20,"Evening User",
IF(Append1[[#This Row],[total_night_charge]]&gt;10,"Night User","Low User")))</f>
        <v>Evening User</v>
      </c>
    </row>
    <row r="4214" spans="1:27" hidden="1" x14ac:dyDescent="0.3">
      <c r="A4214">
        <v>3463</v>
      </c>
      <c r="B4214" s="1" t="s">
        <v>71</v>
      </c>
      <c r="C4214">
        <v>159</v>
      </c>
      <c r="D4214" s="1" t="s">
        <v>22</v>
      </c>
      <c r="E4214" s="1">
        <v>0</v>
      </c>
      <c r="F4214" s="1" t="s">
        <v>23</v>
      </c>
      <c r="G4214">
        <v>0</v>
      </c>
      <c r="H4214" t="str">
        <f>IF(Append1[[#This Row],[number_vmail_messages]]&lt;=10, "Low",
IF(Append1[[#This Row],[number_vmail_messages]]&lt;=25, "Medium", "High"))</f>
        <v>Low</v>
      </c>
      <c r="I4214">
        <v>181</v>
      </c>
      <c r="J4214">
        <v>107</v>
      </c>
      <c r="K4214">
        <v>30.77</v>
      </c>
      <c r="L4214">
        <v>188.4</v>
      </c>
      <c r="M4214">
        <v>114</v>
      </c>
      <c r="N4214">
        <v>16.010000000000002</v>
      </c>
      <c r="O4214">
        <v>175.8</v>
      </c>
      <c r="P4214">
        <v>41</v>
      </c>
      <c r="Q4214">
        <v>7.91</v>
      </c>
      <c r="R4214">
        <v>9.9</v>
      </c>
      <c r="S4214">
        <v>4</v>
      </c>
      <c r="T4214">
        <v>2.67</v>
      </c>
      <c r="U4214" t="str">
        <f>IF(Append1[[#This Row],[total_intl_charge]] &lt;= MEDIAN(Append1[total_intl_charge]), "Low", "High")</f>
        <v>Low</v>
      </c>
      <c r="V4214">
        <v>7</v>
      </c>
      <c r="W4214" t="s">
        <v>23</v>
      </c>
      <c r="X4214" s="1" t="s">
        <v>23</v>
      </c>
      <c r="Y4214">
        <f>IF(Append1[[#This Row],[churn]]="yes", 1,0)</f>
        <v>0</v>
      </c>
      <c r="Z4214" t="str">
        <f>IF(Append1[[#This Row],[total_eve_charge]]&lt;=15,"Low",
IF(Append1[[#This Row],[total_eve_charge]]&lt;=19,"Medium","High"))</f>
        <v>Medium</v>
      </c>
      <c r="AA4214" s="1" t="str">
        <f>IF(Append1[[#This Row],[total_day_charge]]&gt;30,"Heavy User",
IF(Append1[[#This Row],[total_eve_charge]]&gt;20,"Evening User",
IF(Append1[[#This Row],[total_night_charge]]&gt;10,"Night User","Low User")))</f>
        <v>Heavy User</v>
      </c>
    </row>
    <row r="4215" spans="1:27" hidden="1" x14ac:dyDescent="0.3">
      <c r="A4215">
        <v>3464</v>
      </c>
      <c r="B4215" s="1" t="s">
        <v>67</v>
      </c>
      <c r="C4215">
        <v>142</v>
      </c>
      <c r="D4215" s="1" t="s">
        <v>32</v>
      </c>
      <c r="E4215" s="1">
        <v>1</v>
      </c>
      <c r="F4215" s="1" t="s">
        <v>23</v>
      </c>
      <c r="G4215">
        <v>0</v>
      </c>
      <c r="H4215" t="str">
        <f>IF(Append1[[#This Row],[number_vmail_messages]]&lt;=10, "Low",
IF(Append1[[#This Row],[number_vmail_messages]]&lt;=25, "Medium", "High"))</f>
        <v>Low</v>
      </c>
      <c r="I4215">
        <v>160.6</v>
      </c>
      <c r="J4215">
        <v>101</v>
      </c>
      <c r="K4215">
        <v>27.3</v>
      </c>
      <c r="L4215">
        <v>202</v>
      </c>
      <c r="M4215">
        <v>125</v>
      </c>
      <c r="N4215">
        <v>17.170000000000002</v>
      </c>
      <c r="O4215">
        <v>221.7</v>
      </c>
      <c r="P4215">
        <v>100</v>
      </c>
      <c r="Q4215">
        <v>9.98</v>
      </c>
      <c r="R4215">
        <v>8.8000000000000007</v>
      </c>
      <c r="S4215">
        <v>2</v>
      </c>
      <c r="T4215">
        <v>2.38</v>
      </c>
      <c r="U4215" t="str">
        <f>IF(Append1[[#This Row],[total_intl_charge]] &lt;= MEDIAN(Append1[total_intl_charge]), "Low", "High")</f>
        <v>Low</v>
      </c>
      <c r="V4215">
        <v>1</v>
      </c>
      <c r="W4215" t="s">
        <v>24</v>
      </c>
      <c r="X4215" s="1" t="s">
        <v>24</v>
      </c>
      <c r="Y4215">
        <f>IF(Append1[[#This Row],[churn]]="yes", 1,0)</f>
        <v>1</v>
      </c>
      <c r="Z4215" t="str">
        <f>IF(Append1[[#This Row],[total_eve_charge]]&lt;=15,"Low",
IF(Append1[[#This Row],[total_eve_charge]]&lt;=19,"Medium","High"))</f>
        <v>Medium</v>
      </c>
      <c r="AA4215" s="1" t="str">
        <f>IF(Append1[[#This Row],[total_day_charge]]&gt;30,"Heavy User",
IF(Append1[[#This Row],[total_eve_charge]]&gt;20,"Evening User",
IF(Append1[[#This Row],[total_night_charge]]&gt;10,"Night User","Low User")))</f>
        <v>Low User</v>
      </c>
    </row>
    <row r="4216" spans="1:27" hidden="1" x14ac:dyDescent="0.3">
      <c r="A4216">
        <v>3465</v>
      </c>
      <c r="B4216" s="1" t="s">
        <v>40</v>
      </c>
      <c r="C4216">
        <v>104</v>
      </c>
      <c r="D4216" s="1" t="s">
        <v>26</v>
      </c>
      <c r="E4216" s="1">
        <v>0</v>
      </c>
      <c r="F4216" s="1" t="s">
        <v>23</v>
      </c>
      <c r="G4216">
        <v>0</v>
      </c>
      <c r="H4216" t="str">
        <f>IF(Append1[[#This Row],[number_vmail_messages]]&lt;=10, "Low",
IF(Append1[[#This Row],[number_vmail_messages]]&lt;=25, "Medium", "High"))</f>
        <v>Low</v>
      </c>
      <c r="I4216">
        <v>111.9</v>
      </c>
      <c r="J4216">
        <v>105</v>
      </c>
      <c r="K4216">
        <v>19.02</v>
      </c>
      <c r="L4216">
        <v>197.7</v>
      </c>
      <c r="M4216">
        <v>121</v>
      </c>
      <c r="N4216">
        <v>16.8</v>
      </c>
      <c r="O4216">
        <v>302.8</v>
      </c>
      <c r="P4216">
        <v>108</v>
      </c>
      <c r="Q4216">
        <v>13.63</v>
      </c>
      <c r="R4216">
        <v>10.1</v>
      </c>
      <c r="S4216">
        <v>5</v>
      </c>
      <c r="T4216">
        <v>2.73</v>
      </c>
      <c r="U4216" t="str">
        <f>IF(Append1[[#This Row],[total_intl_charge]] &lt;= MEDIAN(Append1[total_intl_charge]), "Low", "High")</f>
        <v>Low</v>
      </c>
      <c r="V4216">
        <v>1</v>
      </c>
      <c r="W4216" t="s">
        <v>23</v>
      </c>
      <c r="X4216" s="1" t="s">
        <v>23</v>
      </c>
      <c r="Y4216">
        <f>IF(Append1[[#This Row],[churn]]="yes", 1,0)</f>
        <v>0</v>
      </c>
      <c r="Z4216" t="str">
        <f>IF(Append1[[#This Row],[total_eve_charge]]&lt;=15,"Low",
IF(Append1[[#This Row],[total_eve_charge]]&lt;=19,"Medium","High"))</f>
        <v>Medium</v>
      </c>
      <c r="AA4216" s="1" t="str">
        <f>IF(Append1[[#This Row],[total_day_charge]]&gt;30,"Heavy User",
IF(Append1[[#This Row],[total_eve_charge]]&gt;20,"Evening User",
IF(Append1[[#This Row],[total_night_charge]]&gt;10,"Night User","Low User")))</f>
        <v>Night User</v>
      </c>
    </row>
    <row r="4217" spans="1:27" hidden="1" x14ac:dyDescent="0.3">
      <c r="A4217">
        <v>3466</v>
      </c>
      <c r="B4217" s="1" t="s">
        <v>65</v>
      </c>
      <c r="C4217">
        <v>82</v>
      </c>
      <c r="D4217" s="1" t="s">
        <v>22</v>
      </c>
      <c r="E4217" s="1">
        <v>0</v>
      </c>
      <c r="F4217" s="1" t="s">
        <v>23</v>
      </c>
      <c r="G4217">
        <v>0</v>
      </c>
      <c r="H4217" t="str">
        <f>IF(Append1[[#This Row],[number_vmail_messages]]&lt;=10, "Low",
IF(Append1[[#This Row],[number_vmail_messages]]&lt;=25, "Medium", "High"))</f>
        <v>Low</v>
      </c>
      <c r="I4217">
        <v>120.5</v>
      </c>
      <c r="J4217">
        <v>107</v>
      </c>
      <c r="K4217">
        <v>20.49</v>
      </c>
      <c r="L4217">
        <v>176.3</v>
      </c>
      <c r="M4217">
        <v>124</v>
      </c>
      <c r="N4217">
        <v>14.99</v>
      </c>
      <c r="O4217">
        <v>258</v>
      </c>
      <c r="P4217">
        <v>121</v>
      </c>
      <c r="Q4217">
        <v>11.61</v>
      </c>
      <c r="R4217">
        <v>10.5</v>
      </c>
      <c r="S4217">
        <v>5</v>
      </c>
      <c r="T4217">
        <v>2.84</v>
      </c>
      <c r="U4217" t="str">
        <f>IF(Append1[[#This Row],[total_intl_charge]] &lt;= MEDIAN(Append1[total_intl_charge]), "Low", "High")</f>
        <v>High</v>
      </c>
      <c r="V4217">
        <v>0</v>
      </c>
      <c r="W4217" t="s">
        <v>23</v>
      </c>
      <c r="X4217" s="1" t="s">
        <v>23</v>
      </c>
      <c r="Y4217">
        <f>IF(Append1[[#This Row],[churn]]="yes", 1,0)</f>
        <v>0</v>
      </c>
      <c r="Z4217" t="str">
        <f>IF(Append1[[#This Row],[total_eve_charge]]&lt;=15,"Low",
IF(Append1[[#This Row],[total_eve_charge]]&lt;=19,"Medium","High"))</f>
        <v>Low</v>
      </c>
      <c r="AA4217" s="1" t="str">
        <f>IF(Append1[[#This Row],[total_day_charge]]&gt;30,"Heavy User",
IF(Append1[[#This Row],[total_eve_charge]]&gt;20,"Evening User",
IF(Append1[[#This Row],[total_night_charge]]&gt;10,"Night User","Low User")))</f>
        <v>Night User</v>
      </c>
    </row>
    <row r="4218" spans="1:27" hidden="1" x14ac:dyDescent="0.3">
      <c r="A4218">
        <v>3467</v>
      </c>
      <c r="B4218" s="1" t="s">
        <v>63</v>
      </c>
      <c r="C4218">
        <v>88</v>
      </c>
      <c r="D4218" s="1" t="s">
        <v>32</v>
      </c>
      <c r="E4218" s="1">
        <v>0</v>
      </c>
      <c r="F4218" s="1" t="s">
        <v>23</v>
      </c>
      <c r="G4218">
        <v>0</v>
      </c>
      <c r="H4218" t="str">
        <f>IF(Append1[[#This Row],[number_vmail_messages]]&lt;=10, "Low",
IF(Append1[[#This Row],[number_vmail_messages]]&lt;=25, "Medium", "High"))</f>
        <v>Low</v>
      </c>
      <c r="I4218">
        <v>242.4</v>
      </c>
      <c r="J4218">
        <v>89</v>
      </c>
      <c r="K4218">
        <v>41.21</v>
      </c>
      <c r="L4218">
        <v>161.4</v>
      </c>
      <c r="M4218">
        <v>89</v>
      </c>
      <c r="N4218">
        <v>13.72</v>
      </c>
      <c r="O4218">
        <v>142.4</v>
      </c>
      <c r="P4218">
        <v>95</v>
      </c>
      <c r="Q4218">
        <v>6.41</v>
      </c>
      <c r="R4218">
        <v>5.4</v>
      </c>
      <c r="S4218">
        <v>2</v>
      </c>
      <c r="T4218">
        <v>1.46</v>
      </c>
      <c r="U4218" t="str">
        <f>IF(Append1[[#This Row],[total_intl_charge]] &lt;= MEDIAN(Append1[total_intl_charge]), "Low", "High")</f>
        <v>Low</v>
      </c>
      <c r="V4218">
        <v>1</v>
      </c>
      <c r="W4218" t="s">
        <v>23</v>
      </c>
      <c r="X4218" s="1" t="s">
        <v>23</v>
      </c>
      <c r="Y4218">
        <f>IF(Append1[[#This Row],[churn]]="yes", 1,0)</f>
        <v>0</v>
      </c>
      <c r="Z4218" t="str">
        <f>IF(Append1[[#This Row],[total_eve_charge]]&lt;=15,"Low",
IF(Append1[[#This Row],[total_eve_charge]]&lt;=19,"Medium","High"))</f>
        <v>Low</v>
      </c>
      <c r="AA4218" s="1" t="str">
        <f>IF(Append1[[#This Row],[total_day_charge]]&gt;30,"Heavy User",
IF(Append1[[#This Row],[total_eve_charge]]&gt;20,"Evening User",
IF(Append1[[#This Row],[total_night_charge]]&gt;10,"Night User","Low User")))</f>
        <v>Heavy User</v>
      </c>
    </row>
    <row r="4219" spans="1:27" hidden="1" x14ac:dyDescent="0.3">
      <c r="A4219">
        <v>3468</v>
      </c>
      <c r="B4219" s="1" t="s">
        <v>34</v>
      </c>
      <c r="C4219">
        <v>118</v>
      </c>
      <c r="D4219" s="1" t="s">
        <v>32</v>
      </c>
      <c r="E4219" s="1">
        <v>0</v>
      </c>
      <c r="F4219" s="1" t="s">
        <v>23</v>
      </c>
      <c r="G4219">
        <v>0</v>
      </c>
      <c r="H4219" t="str">
        <f>IF(Append1[[#This Row],[number_vmail_messages]]&lt;=10, "Low",
IF(Append1[[#This Row],[number_vmail_messages]]&lt;=25, "Medium", "High"))</f>
        <v>Low</v>
      </c>
      <c r="I4219">
        <v>178.4</v>
      </c>
      <c r="J4219">
        <v>81</v>
      </c>
      <c r="K4219">
        <v>30.33</v>
      </c>
      <c r="L4219">
        <v>182.7</v>
      </c>
      <c r="M4219">
        <v>119</v>
      </c>
      <c r="N4219">
        <v>15.53</v>
      </c>
      <c r="O4219">
        <v>251.4</v>
      </c>
      <c r="P4219">
        <v>109</v>
      </c>
      <c r="Q4219">
        <v>11.31</v>
      </c>
      <c r="R4219">
        <v>10.8</v>
      </c>
      <c r="S4219">
        <v>2</v>
      </c>
      <c r="T4219">
        <v>2.92</v>
      </c>
      <c r="U4219" t="str">
        <f>IF(Append1[[#This Row],[total_intl_charge]] &lt;= MEDIAN(Append1[total_intl_charge]), "Low", "High")</f>
        <v>High</v>
      </c>
      <c r="V4219">
        <v>1</v>
      </c>
      <c r="W4219" t="s">
        <v>23</v>
      </c>
      <c r="X4219" s="1" t="s">
        <v>23</v>
      </c>
      <c r="Y4219">
        <f>IF(Append1[[#This Row],[churn]]="yes", 1,0)</f>
        <v>0</v>
      </c>
      <c r="Z4219" t="str">
        <f>IF(Append1[[#This Row],[total_eve_charge]]&lt;=15,"Low",
IF(Append1[[#This Row],[total_eve_charge]]&lt;=19,"Medium","High"))</f>
        <v>Medium</v>
      </c>
      <c r="AA4219" s="1" t="str">
        <f>IF(Append1[[#This Row],[total_day_charge]]&gt;30,"Heavy User",
IF(Append1[[#This Row],[total_eve_charge]]&gt;20,"Evening User",
IF(Append1[[#This Row],[total_night_charge]]&gt;10,"Night User","Low User")))</f>
        <v>Heavy User</v>
      </c>
    </row>
    <row r="4220" spans="1:27" hidden="1" x14ac:dyDescent="0.3">
      <c r="A4220">
        <v>3469</v>
      </c>
      <c r="B4220" s="1" t="s">
        <v>48</v>
      </c>
      <c r="C4220">
        <v>139</v>
      </c>
      <c r="D4220" s="1" t="s">
        <v>26</v>
      </c>
      <c r="E4220" s="1">
        <v>0</v>
      </c>
      <c r="F4220" s="1" t="s">
        <v>23</v>
      </c>
      <c r="G4220">
        <v>0</v>
      </c>
      <c r="H4220" t="str">
        <f>IF(Append1[[#This Row],[number_vmail_messages]]&lt;=10, "Low",
IF(Append1[[#This Row],[number_vmail_messages]]&lt;=25, "Medium", "High"))</f>
        <v>Low</v>
      </c>
      <c r="I4220">
        <v>258.7</v>
      </c>
      <c r="J4220">
        <v>94</v>
      </c>
      <c r="K4220">
        <v>43.98</v>
      </c>
      <c r="L4220">
        <v>190.3</v>
      </c>
      <c r="M4220">
        <v>132</v>
      </c>
      <c r="N4220">
        <v>16.18</v>
      </c>
      <c r="O4220">
        <v>247.2</v>
      </c>
      <c r="P4220">
        <v>73</v>
      </c>
      <c r="Q4220">
        <v>11.12</v>
      </c>
      <c r="R4220">
        <v>11.4</v>
      </c>
      <c r="S4220">
        <v>2</v>
      </c>
      <c r="T4220">
        <v>3.08</v>
      </c>
      <c r="U4220" t="str">
        <f>IF(Append1[[#This Row],[total_intl_charge]] &lt;= MEDIAN(Append1[total_intl_charge]), "Low", "High")</f>
        <v>High</v>
      </c>
      <c r="V4220">
        <v>1</v>
      </c>
      <c r="W4220" t="s">
        <v>24</v>
      </c>
      <c r="X4220" s="1" t="s">
        <v>23</v>
      </c>
      <c r="Y4220">
        <f>IF(Append1[[#This Row],[churn]]="yes", 1,0)</f>
        <v>1</v>
      </c>
      <c r="Z4220" t="str">
        <f>IF(Append1[[#This Row],[total_eve_charge]]&lt;=15,"Low",
IF(Append1[[#This Row],[total_eve_charge]]&lt;=19,"Medium","High"))</f>
        <v>Medium</v>
      </c>
      <c r="AA4220" s="1" t="str">
        <f>IF(Append1[[#This Row],[total_day_charge]]&gt;30,"Heavy User",
IF(Append1[[#This Row],[total_eve_charge]]&gt;20,"Evening User",
IF(Append1[[#This Row],[total_night_charge]]&gt;10,"Night User","Low User")))</f>
        <v>Heavy User</v>
      </c>
    </row>
    <row r="4221" spans="1:27" x14ac:dyDescent="0.3">
      <c r="A4221">
        <v>3470</v>
      </c>
      <c r="B4221" s="1" t="s">
        <v>69</v>
      </c>
      <c r="C4221">
        <v>87</v>
      </c>
      <c r="D4221" s="1" t="s">
        <v>22</v>
      </c>
      <c r="E4221" s="1">
        <v>0</v>
      </c>
      <c r="F4221" s="1" t="s">
        <v>24</v>
      </c>
      <c r="G4221">
        <v>18</v>
      </c>
      <c r="H4221" t="str">
        <f>IF(Append1[[#This Row],[number_vmail_messages]]&lt;=10, "Low",
IF(Append1[[#This Row],[number_vmail_messages]]&lt;=25, "Medium", "High"))</f>
        <v>Medium</v>
      </c>
      <c r="I4221">
        <v>124.3</v>
      </c>
      <c r="J4221">
        <v>104</v>
      </c>
      <c r="K4221">
        <v>21.13</v>
      </c>
      <c r="L4221">
        <v>196.1</v>
      </c>
      <c r="M4221">
        <v>80</v>
      </c>
      <c r="N4221">
        <v>16.670000000000002</v>
      </c>
      <c r="O4221">
        <v>290</v>
      </c>
      <c r="P4221">
        <v>110</v>
      </c>
      <c r="Q4221">
        <v>13.05</v>
      </c>
      <c r="R4221">
        <v>7.2</v>
      </c>
      <c r="S4221">
        <v>3</v>
      </c>
      <c r="T4221">
        <v>1.94</v>
      </c>
      <c r="U4221" t="str">
        <f>IF(Append1[[#This Row],[total_intl_charge]] &lt;= MEDIAN(Append1[total_intl_charge]), "Low", "High")</f>
        <v>Low</v>
      </c>
      <c r="V4221">
        <v>1</v>
      </c>
      <c r="W4221" t="s">
        <v>23</v>
      </c>
      <c r="X4221" s="1" t="s">
        <v>23</v>
      </c>
      <c r="Y4221">
        <f>IF(Append1[[#This Row],[churn]]="yes", 1,0)</f>
        <v>0</v>
      </c>
      <c r="Z4221" t="str">
        <f>IF(Append1[[#This Row],[total_eve_charge]]&lt;=15,"Low",
IF(Append1[[#This Row],[total_eve_charge]]&lt;=19,"Medium","High"))</f>
        <v>Medium</v>
      </c>
      <c r="AA4221" s="1" t="str">
        <f>IF(Append1[[#This Row],[total_day_charge]]&gt;30,"Heavy User",
IF(Append1[[#This Row],[total_eve_charge]]&gt;20,"Evening User",
IF(Append1[[#This Row],[total_night_charge]]&gt;10,"Night User","Low User")))</f>
        <v>Night User</v>
      </c>
    </row>
    <row r="4222" spans="1:27" hidden="1" x14ac:dyDescent="0.3">
      <c r="A4222">
        <v>3471</v>
      </c>
      <c r="B4222" s="1" t="s">
        <v>48</v>
      </c>
      <c r="C4222">
        <v>167</v>
      </c>
      <c r="D4222" s="1" t="s">
        <v>22</v>
      </c>
      <c r="E4222" s="1">
        <v>0</v>
      </c>
      <c r="F4222" s="1" t="s">
        <v>23</v>
      </c>
      <c r="G4222">
        <v>0</v>
      </c>
      <c r="H4222" t="str">
        <f>IF(Append1[[#This Row],[number_vmail_messages]]&lt;=10, "Low",
IF(Append1[[#This Row],[number_vmail_messages]]&lt;=25, "Medium", "High"))</f>
        <v>Low</v>
      </c>
      <c r="I4222">
        <v>94.9</v>
      </c>
      <c r="J4222">
        <v>114</v>
      </c>
      <c r="K4222">
        <v>16.13</v>
      </c>
      <c r="L4222">
        <v>315.8</v>
      </c>
      <c r="M4222">
        <v>105</v>
      </c>
      <c r="N4222">
        <v>26.84</v>
      </c>
      <c r="O4222">
        <v>181</v>
      </c>
      <c r="P4222">
        <v>71</v>
      </c>
      <c r="Q4222">
        <v>8.15</v>
      </c>
      <c r="R4222">
        <v>10.8</v>
      </c>
      <c r="S4222">
        <v>6</v>
      </c>
      <c r="T4222">
        <v>2.92</v>
      </c>
      <c r="U4222" t="str">
        <f>IF(Append1[[#This Row],[total_intl_charge]] &lt;= MEDIAN(Append1[total_intl_charge]), "Low", "High")</f>
        <v>High</v>
      </c>
      <c r="V4222">
        <v>0</v>
      </c>
      <c r="W4222" t="s">
        <v>23</v>
      </c>
      <c r="X4222" s="1" t="s">
        <v>23</v>
      </c>
      <c r="Y4222">
        <f>IF(Append1[[#This Row],[churn]]="yes", 1,0)</f>
        <v>0</v>
      </c>
      <c r="Z4222" t="str">
        <f>IF(Append1[[#This Row],[total_eve_charge]]&lt;=15,"Low",
IF(Append1[[#This Row],[total_eve_charge]]&lt;=19,"Medium","High"))</f>
        <v>High</v>
      </c>
      <c r="AA4222" s="1" t="str">
        <f>IF(Append1[[#This Row],[total_day_charge]]&gt;30,"Heavy User",
IF(Append1[[#This Row],[total_eve_charge]]&gt;20,"Evening User",
IF(Append1[[#This Row],[total_night_charge]]&gt;10,"Night User","Low User")))</f>
        <v>Evening User</v>
      </c>
    </row>
    <row r="4223" spans="1:27" hidden="1" x14ac:dyDescent="0.3">
      <c r="A4223">
        <v>3472</v>
      </c>
      <c r="B4223" s="1" t="s">
        <v>39</v>
      </c>
      <c r="C4223">
        <v>138</v>
      </c>
      <c r="D4223" s="1" t="s">
        <v>32</v>
      </c>
      <c r="E4223" s="1">
        <v>0</v>
      </c>
      <c r="F4223" s="1" t="s">
        <v>23</v>
      </c>
      <c r="G4223">
        <v>0</v>
      </c>
      <c r="H4223" t="str">
        <f>IF(Append1[[#This Row],[number_vmail_messages]]&lt;=10, "Low",
IF(Append1[[#This Row],[number_vmail_messages]]&lt;=25, "Medium", "High"))</f>
        <v>Low</v>
      </c>
      <c r="I4223">
        <v>182</v>
      </c>
      <c r="J4223">
        <v>101</v>
      </c>
      <c r="K4223">
        <v>30.94</v>
      </c>
      <c r="L4223">
        <v>200.3</v>
      </c>
      <c r="M4223">
        <v>119</v>
      </c>
      <c r="N4223">
        <v>17.03</v>
      </c>
      <c r="O4223">
        <v>208.9</v>
      </c>
      <c r="P4223">
        <v>131</v>
      </c>
      <c r="Q4223">
        <v>9.4</v>
      </c>
      <c r="R4223">
        <v>13.4</v>
      </c>
      <c r="S4223">
        <v>3</v>
      </c>
      <c r="T4223">
        <v>3.62</v>
      </c>
      <c r="U4223" t="str">
        <f>IF(Append1[[#This Row],[total_intl_charge]] &lt;= MEDIAN(Append1[total_intl_charge]), "Low", "High")</f>
        <v>High</v>
      </c>
      <c r="V4223">
        <v>4</v>
      </c>
      <c r="W4223" t="s">
        <v>23</v>
      </c>
      <c r="X4223" s="1" t="s">
        <v>23</v>
      </c>
      <c r="Y4223">
        <f>IF(Append1[[#This Row],[churn]]="yes", 1,0)</f>
        <v>0</v>
      </c>
      <c r="Z4223" t="str">
        <f>IF(Append1[[#This Row],[total_eve_charge]]&lt;=15,"Low",
IF(Append1[[#This Row],[total_eve_charge]]&lt;=19,"Medium","High"))</f>
        <v>Medium</v>
      </c>
      <c r="AA4223" s="1" t="str">
        <f>IF(Append1[[#This Row],[total_day_charge]]&gt;30,"Heavy User",
IF(Append1[[#This Row],[total_eve_charge]]&gt;20,"Evening User",
IF(Append1[[#This Row],[total_night_charge]]&gt;10,"Night User","Low User")))</f>
        <v>Heavy User</v>
      </c>
    </row>
    <row r="4224" spans="1:27" hidden="1" x14ac:dyDescent="0.3">
      <c r="A4224">
        <v>3473</v>
      </c>
      <c r="B4224" s="1" t="s">
        <v>42</v>
      </c>
      <c r="C4224">
        <v>130</v>
      </c>
      <c r="D4224" s="1" t="s">
        <v>32</v>
      </c>
      <c r="E4224" s="1">
        <v>0</v>
      </c>
      <c r="F4224" s="1" t="s">
        <v>23</v>
      </c>
      <c r="G4224">
        <v>0</v>
      </c>
      <c r="H4224" t="str">
        <f>IF(Append1[[#This Row],[number_vmail_messages]]&lt;=10, "Low",
IF(Append1[[#This Row],[number_vmail_messages]]&lt;=25, "Medium", "High"))</f>
        <v>Low</v>
      </c>
      <c r="I4224">
        <v>162</v>
      </c>
      <c r="J4224">
        <v>62</v>
      </c>
      <c r="K4224">
        <v>27.54</v>
      </c>
      <c r="L4224">
        <v>278.10000000000002</v>
      </c>
      <c r="M4224">
        <v>108</v>
      </c>
      <c r="N4224">
        <v>23.64</v>
      </c>
      <c r="O4224">
        <v>197.5</v>
      </c>
      <c r="P4224">
        <v>82</v>
      </c>
      <c r="Q4224">
        <v>8.89</v>
      </c>
      <c r="R4224">
        <v>9.1</v>
      </c>
      <c r="S4224">
        <v>4</v>
      </c>
      <c r="T4224">
        <v>2.46</v>
      </c>
      <c r="U4224" t="str">
        <f>IF(Append1[[#This Row],[total_intl_charge]] &lt;= MEDIAN(Append1[total_intl_charge]), "Low", "High")</f>
        <v>Low</v>
      </c>
      <c r="V4224">
        <v>1</v>
      </c>
      <c r="W4224" t="s">
        <v>23</v>
      </c>
      <c r="X4224" s="1" t="s">
        <v>23</v>
      </c>
      <c r="Y4224">
        <f>IF(Append1[[#This Row],[churn]]="yes", 1,0)</f>
        <v>0</v>
      </c>
      <c r="Z4224" t="str">
        <f>IF(Append1[[#This Row],[total_eve_charge]]&lt;=15,"Low",
IF(Append1[[#This Row],[total_eve_charge]]&lt;=19,"Medium","High"))</f>
        <v>High</v>
      </c>
      <c r="AA4224" s="1" t="str">
        <f>IF(Append1[[#This Row],[total_day_charge]]&gt;30,"Heavy User",
IF(Append1[[#This Row],[total_eve_charge]]&gt;20,"Evening User",
IF(Append1[[#This Row],[total_night_charge]]&gt;10,"Night User","Low User")))</f>
        <v>Evening User</v>
      </c>
    </row>
    <row r="4225" spans="1:27" hidden="1" x14ac:dyDescent="0.3">
      <c r="A4225">
        <v>3474</v>
      </c>
      <c r="B4225" s="1" t="s">
        <v>45</v>
      </c>
      <c r="C4225">
        <v>87</v>
      </c>
      <c r="D4225" s="1" t="s">
        <v>22</v>
      </c>
      <c r="E4225" s="1">
        <v>0</v>
      </c>
      <c r="F4225" s="1" t="s">
        <v>23</v>
      </c>
      <c r="G4225">
        <v>0</v>
      </c>
      <c r="H4225" t="str">
        <f>IF(Append1[[#This Row],[number_vmail_messages]]&lt;=10, "Low",
IF(Append1[[#This Row],[number_vmail_messages]]&lt;=25, "Medium", "High"))</f>
        <v>Low</v>
      </c>
      <c r="I4225">
        <v>176.6</v>
      </c>
      <c r="J4225">
        <v>83</v>
      </c>
      <c r="K4225">
        <v>30.02</v>
      </c>
      <c r="L4225">
        <v>221.6</v>
      </c>
      <c r="M4225">
        <v>101</v>
      </c>
      <c r="N4225">
        <v>18.84</v>
      </c>
      <c r="O4225">
        <v>185.3</v>
      </c>
      <c r="P4225">
        <v>89</v>
      </c>
      <c r="Q4225">
        <v>8.34</v>
      </c>
      <c r="R4225">
        <v>9.4</v>
      </c>
      <c r="S4225">
        <v>1</v>
      </c>
      <c r="T4225">
        <v>2.54</v>
      </c>
      <c r="U4225" t="str">
        <f>IF(Append1[[#This Row],[total_intl_charge]] &lt;= MEDIAN(Append1[total_intl_charge]), "Low", "High")</f>
        <v>Low</v>
      </c>
      <c r="V4225">
        <v>0</v>
      </c>
      <c r="W4225" t="s">
        <v>23</v>
      </c>
      <c r="X4225" s="1" t="s">
        <v>23</v>
      </c>
      <c r="Y4225">
        <f>IF(Append1[[#This Row],[churn]]="yes", 1,0)</f>
        <v>0</v>
      </c>
      <c r="Z4225" t="str">
        <f>IF(Append1[[#This Row],[total_eve_charge]]&lt;=15,"Low",
IF(Append1[[#This Row],[total_eve_charge]]&lt;=19,"Medium","High"))</f>
        <v>Medium</v>
      </c>
      <c r="AA4225" s="1" t="str">
        <f>IF(Append1[[#This Row],[total_day_charge]]&gt;30,"Heavy User",
IF(Append1[[#This Row],[total_eve_charge]]&gt;20,"Evening User",
IF(Append1[[#This Row],[total_night_charge]]&gt;10,"Night User","Low User")))</f>
        <v>Heavy User</v>
      </c>
    </row>
    <row r="4226" spans="1:27" x14ac:dyDescent="0.3">
      <c r="A4226">
        <v>3475</v>
      </c>
      <c r="B4226" s="1" t="s">
        <v>35</v>
      </c>
      <c r="C4226">
        <v>164</v>
      </c>
      <c r="D4226" s="1" t="s">
        <v>32</v>
      </c>
      <c r="E4226" s="1">
        <v>1</v>
      </c>
      <c r="F4226" s="1" t="s">
        <v>24</v>
      </c>
      <c r="G4226">
        <v>28</v>
      </c>
      <c r="H4226" t="str">
        <f>IF(Append1[[#This Row],[number_vmail_messages]]&lt;=10, "Low",
IF(Append1[[#This Row],[number_vmail_messages]]&lt;=25, "Medium", "High"))</f>
        <v>High</v>
      </c>
      <c r="I4226">
        <v>156.1</v>
      </c>
      <c r="J4226">
        <v>98</v>
      </c>
      <c r="K4226">
        <v>26.54</v>
      </c>
      <c r="L4226">
        <v>209.9</v>
      </c>
      <c r="M4226">
        <v>140</v>
      </c>
      <c r="N4226">
        <v>17.84</v>
      </c>
      <c r="O4226">
        <v>190</v>
      </c>
      <c r="P4226">
        <v>69</v>
      </c>
      <c r="Q4226">
        <v>8.5500000000000007</v>
      </c>
      <c r="R4226">
        <v>11.4</v>
      </c>
      <c r="S4226">
        <v>4</v>
      </c>
      <c r="T4226">
        <v>3.08</v>
      </c>
      <c r="U4226" t="str">
        <f>IF(Append1[[#This Row],[total_intl_charge]] &lt;= MEDIAN(Append1[total_intl_charge]), "Low", "High")</f>
        <v>High</v>
      </c>
      <c r="V4226">
        <v>0</v>
      </c>
      <c r="W4226" t="s">
        <v>23</v>
      </c>
      <c r="X4226" s="1" t="s">
        <v>24</v>
      </c>
      <c r="Y4226">
        <f>IF(Append1[[#This Row],[churn]]="yes", 1,0)</f>
        <v>0</v>
      </c>
      <c r="Z4226" t="str">
        <f>IF(Append1[[#This Row],[total_eve_charge]]&lt;=15,"Low",
IF(Append1[[#This Row],[total_eve_charge]]&lt;=19,"Medium","High"))</f>
        <v>Medium</v>
      </c>
      <c r="AA4226" s="1" t="str">
        <f>IF(Append1[[#This Row],[total_day_charge]]&gt;30,"Heavy User",
IF(Append1[[#This Row],[total_eve_charge]]&gt;20,"Evening User",
IF(Append1[[#This Row],[total_night_charge]]&gt;10,"Night User","Low User")))</f>
        <v>Low User</v>
      </c>
    </row>
    <row r="4227" spans="1:27" hidden="1" x14ac:dyDescent="0.3">
      <c r="A4227">
        <v>3476</v>
      </c>
      <c r="B4227" s="1" t="s">
        <v>39</v>
      </c>
      <c r="C4227">
        <v>109</v>
      </c>
      <c r="D4227" s="1" t="s">
        <v>26</v>
      </c>
      <c r="E4227" s="1">
        <v>0</v>
      </c>
      <c r="F4227" s="1" t="s">
        <v>23</v>
      </c>
      <c r="G4227">
        <v>0</v>
      </c>
      <c r="H4227" t="str">
        <f>IF(Append1[[#This Row],[number_vmail_messages]]&lt;=10, "Low",
IF(Append1[[#This Row],[number_vmail_messages]]&lt;=25, "Medium", "High"))</f>
        <v>Low</v>
      </c>
      <c r="I4227">
        <v>150.6</v>
      </c>
      <c r="J4227">
        <v>106</v>
      </c>
      <c r="K4227">
        <v>25.6</v>
      </c>
      <c r="L4227">
        <v>147.4</v>
      </c>
      <c r="M4227">
        <v>108</v>
      </c>
      <c r="N4227">
        <v>12.53</v>
      </c>
      <c r="O4227">
        <v>173.2</v>
      </c>
      <c r="P4227">
        <v>109</v>
      </c>
      <c r="Q4227">
        <v>7.79</v>
      </c>
      <c r="R4227">
        <v>9.5</v>
      </c>
      <c r="S4227">
        <v>5</v>
      </c>
      <c r="T4227">
        <v>2.57</v>
      </c>
      <c r="U4227" t="str">
        <f>IF(Append1[[#This Row],[total_intl_charge]] &lt;= MEDIAN(Append1[total_intl_charge]), "Low", "High")</f>
        <v>Low</v>
      </c>
      <c r="V4227">
        <v>1</v>
      </c>
      <c r="W4227" t="s">
        <v>23</v>
      </c>
      <c r="X4227" s="1" t="s">
        <v>23</v>
      </c>
      <c r="Y4227">
        <f>IF(Append1[[#This Row],[churn]]="yes", 1,0)</f>
        <v>0</v>
      </c>
      <c r="Z4227" t="str">
        <f>IF(Append1[[#This Row],[total_eve_charge]]&lt;=15,"Low",
IF(Append1[[#This Row],[total_eve_charge]]&lt;=19,"Medium","High"))</f>
        <v>Low</v>
      </c>
      <c r="AA4227" s="1" t="str">
        <f>IF(Append1[[#This Row],[total_day_charge]]&gt;30,"Heavy User",
IF(Append1[[#This Row],[total_eve_charge]]&gt;20,"Evening User",
IF(Append1[[#This Row],[total_night_charge]]&gt;10,"Night User","Low User")))</f>
        <v>Low User</v>
      </c>
    </row>
    <row r="4228" spans="1:27" hidden="1" x14ac:dyDescent="0.3">
      <c r="A4228">
        <v>3477</v>
      </c>
      <c r="B4228" s="1" t="s">
        <v>53</v>
      </c>
      <c r="C4228">
        <v>59</v>
      </c>
      <c r="D4228" s="1" t="s">
        <v>26</v>
      </c>
      <c r="E4228" s="1">
        <v>0</v>
      </c>
      <c r="F4228" s="1" t="s">
        <v>23</v>
      </c>
      <c r="G4228">
        <v>0</v>
      </c>
      <c r="H4228" t="str">
        <f>IF(Append1[[#This Row],[number_vmail_messages]]&lt;=10, "Low",
IF(Append1[[#This Row],[number_vmail_messages]]&lt;=25, "Medium", "High"))</f>
        <v>Low</v>
      </c>
      <c r="I4228">
        <v>189.1</v>
      </c>
      <c r="J4228">
        <v>141</v>
      </c>
      <c r="K4228">
        <v>32.15</v>
      </c>
      <c r="L4228">
        <v>198.2</v>
      </c>
      <c r="M4228">
        <v>113</v>
      </c>
      <c r="N4228">
        <v>16.850000000000001</v>
      </c>
      <c r="O4228">
        <v>280.2</v>
      </c>
      <c r="P4228">
        <v>103</v>
      </c>
      <c r="Q4228">
        <v>12.61</v>
      </c>
      <c r="R4228">
        <v>2.2000000000000002</v>
      </c>
      <c r="S4228">
        <v>7</v>
      </c>
      <c r="T4228">
        <v>0.59</v>
      </c>
      <c r="U4228" t="str">
        <f>IF(Append1[[#This Row],[total_intl_charge]] &lt;= MEDIAN(Append1[total_intl_charge]), "Low", "High")</f>
        <v>Low</v>
      </c>
      <c r="V4228">
        <v>1</v>
      </c>
      <c r="W4228" t="s">
        <v>23</v>
      </c>
      <c r="X4228" s="1" t="s">
        <v>23</v>
      </c>
      <c r="Y4228">
        <f>IF(Append1[[#This Row],[churn]]="yes", 1,0)</f>
        <v>0</v>
      </c>
      <c r="Z4228" t="str">
        <f>IF(Append1[[#This Row],[total_eve_charge]]&lt;=15,"Low",
IF(Append1[[#This Row],[total_eve_charge]]&lt;=19,"Medium","High"))</f>
        <v>Medium</v>
      </c>
      <c r="AA4228" s="1" t="str">
        <f>IF(Append1[[#This Row],[total_day_charge]]&gt;30,"Heavy User",
IF(Append1[[#This Row],[total_eve_charge]]&gt;20,"Evening User",
IF(Append1[[#This Row],[total_night_charge]]&gt;10,"Night User","Low User")))</f>
        <v>Heavy User</v>
      </c>
    </row>
    <row r="4229" spans="1:27" hidden="1" x14ac:dyDescent="0.3">
      <c r="A4229">
        <v>3478</v>
      </c>
      <c r="B4229" s="1" t="s">
        <v>76</v>
      </c>
      <c r="C4229">
        <v>124</v>
      </c>
      <c r="D4229" s="1" t="s">
        <v>32</v>
      </c>
      <c r="E4229" s="1">
        <v>0</v>
      </c>
      <c r="F4229" s="1" t="s">
        <v>23</v>
      </c>
      <c r="G4229">
        <v>0</v>
      </c>
      <c r="H4229" t="str">
        <f>IF(Append1[[#This Row],[number_vmail_messages]]&lt;=10, "Low",
IF(Append1[[#This Row],[number_vmail_messages]]&lt;=25, "Medium", "High"))</f>
        <v>Low</v>
      </c>
      <c r="I4229">
        <v>156.9</v>
      </c>
      <c r="J4229">
        <v>74</v>
      </c>
      <c r="K4229">
        <v>26.67</v>
      </c>
      <c r="L4229">
        <v>195.8</v>
      </c>
      <c r="M4229">
        <v>82</v>
      </c>
      <c r="N4229">
        <v>16.64</v>
      </c>
      <c r="O4229">
        <v>181</v>
      </c>
      <c r="P4229">
        <v>99</v>
      </c>
      <c r="Q4229">
        <v>8.15</v>
      </c>
      <c r="R4229">
        <v>8.8000000000000007</v>
      </c>
      <c r="S4229">
        <v>2</v>
      </c>
      <c r="T4229">
        <v>2.38</v>
      </c>
      <c r="U4229" t="str">
        <f>IF(Append1[[#This Row],[total_intl_charge]] &lt;= MEDIAN(Append1[total_intl_charge]), "Low", "High")</f>
        <v>Low</v>
      </c>
      <c r="V4229">
        <v>1</v>
      </c>
      <c r="W4229" t="s">
        <v>23</v>
      </c>
      <c r="X4229" s="1" t="s">
        <v>23</v>
      </c>
      <c r="Y4229">
        <f>IF(Append1[[#This Row],[churn]]="yes", 1,0)</f>
        <v>0</v>
      </c>
      <c r="Z4229" t="str">
        <f>IF(Append1[[#This Row],[total_eve_charge]]&lt;=15,"Low",
IF(Append1[[#This Row],[total_eve_charge]]&lt;=19,"Medium","High"))</f>
        <v>Medium</v>
      </c>
      <c r="AA4229" s="1" t="str">
        <f>IF(Append1[[#This Row],[total_day_charge]]&gt;30,"Heavy User",
IF(Append1[[#This Row],[total_eve_charge]]&gt;20,"Evening User",
IF(Append1[[#This Row],[total_night_charge]]&gt;10,"Night User","Low User")))</f>
        <v>Low User</v>
      </c>
    </row>
    <row r="4230" spans="1:27" hidden="1" x14ac:dyDescent="0.3">
      <c r="A4230">
        <v>3479</v>
      </c>
      <c r="B4230" s="1" t="s">
        <v>35</v>
      </c>
      <c r="C4230">
        <v>73</v>
      </c>
      <c r="D4230" s="1" t="s">
        <v>32</v>
      </c>
      <c r="E4230" s="1">
        <v>0</v>
      </c>
      <c r="F4230" s="1" t="s">
        <v>23</v>
      </c>
      <c r="G4230">
        <v>0</v>
      </c>
      <c r="H4230" t="str">
        <f>IF(Append1[[#This Row],[number_vmail_messages]]&lt;=10, "Low",
IF(Append1[[#This Row],[number_vmail_messages]]&lt;=25, "Medium", "High"))</f>
        <v>Low</v>
      </c>
      <c r="I4230">
        <v>67</v>
      </c>
      <c r="J4230">
        <v>76</v>
      </c>
      <c r="K4230">
        <v>11.39</v>
      </c>
      <c r="L4230">
        <v>223</v>
      </c>
      <c r="M4230">
        <v>154</v>
      </c>
      <c r="N4230">
        <v>18.96</v>
      </c>
      <c r="O4230">
        <v>236.5</v>
      </c>
      <c r="P4230">
        <v>151</v>
      </c>
      <c r="Q4230">
        <v>10.64</v>
      </c>
      <c r="R4230">
        <v>11.2</v>
      </c>
      <c r="S4230">
        <v>2</v>
      </c>
      <c r="T4230">
        <v>3.02</v>
      </c>
      <c r="U4230" t="str">
        <f>IF(Append1[[#This Row],[total_intl_charge]] &lt;= MEDIAN(Append1[total_intl_charge]), "Low", "High")</f>
        <v>High</v>
      </c>
      <c r="V4230">
        <v>1</v>
      </c>
      <c r="W4230" t="s">
        <v>23</v>
      </c>
      <c r="X4230" s="1" t="s">
        <v>23</v>
      </c>
      <c r="Y4230">
        <f>IF(Append1[[#This Row],[churn]]="yes", 1,0)</f>
        <v>0</v>
      </c>
      <c r="Z4230" t="str">
        <f>IF(Append1[[#This Row],[total_eve_charge]]&lt;=15,"Low",
IF(Append1[[#This Row],[total_eve_charge]]&lt;=19,"Medium","High"))</f>
        <v>Medium</v>
      </c>
      <c r="AA4230" s="1" t="str">
        <f>IF(Append1[[#This Row],[total_day_charge]]&gt;30,"Heavy User",
IF(Append1[[#This Row],[total_eve_charge]]&gt;20,"Evening User",
IF(Append1[[#This Row],[total_night_charge]]&gt;10,"Night User","Low User")))</f>
        <v>Night User</v>
      </c>
    </row>
    <row r="4231" spans="1:27" hidden="1" x14ac:dyDescent="0.3">
      <c r="A4231">
        <v>3480</v>
      </c>
      <c r="B4231" s="1" t="s">
        <v>41</v>
      </c>
      <c r="C4231">
        <v>94</v>
      </c>
      <c r="D4231" s="1" t="s">
        <v>22</v>
      </c>
      <c r="E4231" s="1">
        <v>0</v>
      </c>
      <c r="F4231" s="1" t="s">
        <v>23</v>
      </c>
      <c r="G4231">
        <v>0</v>
      </c>
      <c r="H4231" t="str">
        <f>IF(Append1[[#This Row],[number_vmail_messages]]&lt;=10, "Low",
IF(Append1[[#This Row],[number_vmail_messages]]&lt;=25, "Medium", "High"))</f>
        <v>Low</v>
      </c>
      <c r="I4231">
        <v>261.3</v>
      </c>
      <c r="J4231">
        <v>89</v>
      </c>
      <c r="K4231">
        <v>44.42</v>
      </c>
      <c r="L4231">
        <v>152.4</v>
      </c>
      <c r="M4231">
        <v>139</v>
      </c>
      <c r="N4231">
        <v>12.95</v>
      </c>
      <c r="O4231">
        <v>120.2</v>
      </c>
      <c r="P4231">
        <v>124</v>
      </c>
      <c r="Q4231">
        <v>5.41</v>
      </c>
      <c r="R4231">
        <v>10.5</v>
      </c>
      <c r="S4231">
        <v>2</v>
      </c>
      <c r="T4231">
        <v>2.84</v>
      </c>
      <c r="U4231" t="str">
        <f>IF(Append1[[#This Row],[total_intl_charge]] &lt;= MEDIAN(Append1[total_intl_charge]), "Low", "High")</f>
        <v>High</v>
      </c>
      <c r="V4231">
        <v>0</v>
      </c>
      <c r="W4231" t="s">
        <v>23</v>
      </c>
      <c r="X4231" s="1" t="s">
        <v>23</v>
      </c>
      <c r="Y4231">
        <f>IF(Append1[[#This Row],[churn]]="yes", 1,0)</f>
        <v>0</v>
      </c>
      <c r="Z4231" t="str">
        <f>IF(Append1[[#This Row],[total_eve_charge]]&lt;=15,"Low",
IF(Append1[[#This Row],[total_eve_charge]]&lt;=19,"Medium","High"))</f>
        <v>Low</v>
      </c>
      <c r="AA4231" s="1" t="str">
        <f>IF(Append1[[#This Row],[total_day_charge]]&gt;30,"Heavy User",
IF(Append1[[#This Row],[total_eve_charge]]&gt;20,"Evening User",
IF(Append1[[#This Row],[total_night_charge]]&gt;10,"Night User","Low User")))</f>
        <v>Heavy User</v>
      </c>
    </row>
    <row r="4232" spans="1:27" hidden="1" x14ac:dyDescent="0.3">
      <c r="A4232">
        <v>3481</v>
      </c>
      <c r="B4232" s="1" t="s">
        <v>25</v>
      </c>
      <c r="C4232">
        <v>80</v>
      </c>
      <c r="D4232" s="1" t="s">
        <v>22</v>
      </c>
      <c r="E4232" s="1">
        <v>0</v>
      </c>
      <c r="F4232" s="1" t="s">
        <v>23</v>
      </c>
      <c r="G4232">
        <v>0</v>
      </c>
      <c r="H4232" t="str">
        <f>IF(Append1[[#This Row],[number_vmail_messages]]&lt;=10, "Low",
IF(Append1[[#This Row],[number_vmail_messages]]&lt;=25, "Medium", "High"))</f>
        <v>Low</v>
      </c>
      <c r="I4232">
        <v>135.1</v>
      </c>
      <c r="J4232">
        <v>92</v>
      </c>
      <c r="K4232">
        <v>22.97</v>
      </c>
      <c r="L4232">
        <v>185</v>
      </c>
      <c r="M4232">
        <v>103</v>
      </c>
      <c r="N4232">
        <v>15.73</v>
      </c>
      <c r="O4232">
        <v>147.1</v>
      </c>
      <c r="P4232">
        <v>74</v>
      </c>
      <c r="Q4232">
        <v>6.62</v>
      </c>
      <c r="R4232">
        <v>14.7</v>
      </c>
      <c r="S4232">
        <v>5</v>
      </c>
      <c r="T4232">
        <v>3.97</v>
      </c>
      <c r="U4232" t="str">
        <f>IF(Append1[[#This Row],[total_intl_charge]] &lt;= MEDIAN(Append1[total_intl_charge]), "Low", "High")</f>
        <v>High</v>
      </c>
      <c r="V4232">
        <v>3</v>
      </c>
      <c r="W4232" t="s">
        <v>23</v>
      </c>
      <c r="X4232" s="1" t="s">
        <v>23</v>
      </c>
      <c r="Y4232">
        <f>IF(Append1[[#This Row],[churn]]="yes", 1,0)</f>
        <v>0</v>
      </c>
      <c r="Z4232" t="str">
        <f>IF(Append1[[#This Row],[total_eve_charge]]&lt;=15,"Low",
IF(Append1[[#This Row],[total_eve_charge]]&lt;=19,"Medium","High"))</f>
        <v>Medium</v>
      </c>
      <c r="AA4232" s="1" t="str">
        <f>IF(Append1[[#This Row],[total_day_charge]]&gt;30,"Heavy User",
IF(Append1[[#This Row],[total_eve_charge]]&gt;20,"Evening User",
IF(Append1[[#This Row],[total_night_charge]]&gt;10,"Night User","Low User")))</f>
        <v>Low User</v>
      </c>
    </row>
    <row r="4233" spans="1:27" hidden="1" x14ac:dyDescent="0.3">
      <c r="A4233">
        <v>3482</v>
      </c>
      <c r="B4233" s="1" t="s">
        <v>49</v>
      </c>
      <c r="C4233">
        <v>101</v>
      </c>
      <c r="D4233" s="1" t="s">
        <v>22</v>
      </c>
      <c r="E4233" s="1">
        <v>1</v>
      </c>
      <c r="F4233" s="1" t="s">
        <v>23</v>
      </c>
      <c r="G4233">
        <v>0</v>
      </c>
      <c r="H4233" t="str">
        <f>IF(Append1[[#This Row],[number_vmail_messages]]&lt;=10, "Low",
IF(Append1[[#This Row],[number_vmail_messages]]&lt;=25, "Medium", "High"))</f>
        <v>Low</v>
      </c>
      <c r="I4233">
        <v>92.1</v>
      </c>
      <c r="J4233">
        <v>109</v>
      </c>
      <c r="K4233">
        <v>15.66</v>
      </c>
      <c r="L4233">
        <v>163</v>
      </c>
      <c r="M4233">
        <v>83</v>
      </c>
      <c r="N4233">
        <v>13.86</v>
      </c>
      <c r="O4233">
        <v>133.30000000000001</v>
      </c>
      <c r="P4233">
        <v>102</v>
      </c>
      <c r="Q4233">
        <v>6</v>
      </c>
      <c r="R4233">
        <v>9.6999999999999993</v>
      </c>
      <c r="S4233">
        <v>11</v>
      </c>
      <c r="T4233">
        <v>2.62</v>
      </c>
      <c r="U4233" t="str">
        <f>IF(Append1[[#This Row],[total_intl_charge]] &lt;= MEDIAN(Append1[total_intl_charge]), "Low", "High")</f>
        <v>Low</v>
      </c>
      <c r="V4233">
        <v>2</v>
      </c>
      <c r="W4233" t="s">
        <v>23</v>
      </c>
      <c r="X4233" s="1" t="s">
        <v>24</v>
      </c>
      <c r="Y4233">
        <f>IF(Append1[[#This Row],[churn]]="yes", 1,0)</f>
        <v>0</v>
      </c>
      <c r="Z4233" t="str">
        <f>IF(Append1[[#This Row],[total_eve_charge]]&lt;=15,"Low",
IF(Append1[[#This Row],[total_eve_charge]]&lt;=19,"Medium","High"))</f>
        <v>Low</v>
      </c>
      <c r="AA4233" s="1" t="str">
        <f>IF(Append1[[#This Row],[total_day_charge]]&gt;30,"Heavy User",
IF(Append1[[#This Row],[total_eve_charge]]&gt;20,"Evening User",
IF(Append1[[#This Row],[total_night_charge]]&gt;10,"Night User","Low User")))</f>
        <v>Low User</v>
      </c>
    </row>
    <row r="4234" spans="1:27" hidden="1" x14ac:dyDescent="0.3">
      <c r="A4234">
        <v>3483</v>
      </c>
      <c r="B4234" s="1" t="s">
        <v>38</v>
      </c>
      <c r="C4234">
        <v>115</v>
      </c>
      <c r="D4234" s="1" t="s">
        <v>32</v>
      </c>
      <c r="E4234" s="1">
        <v>0</v>
      </c>
      <c r="F4234" s="1" t="s">
        <v>23</v>
      </c>
      <c r="G4234">
        <v>0</v>
      </c>
      <c r="H4234" t="str">
        <f>IF(Append1[[#This Row],[number_vmail_messages]]&lt;=10, "Low",
IF(Append1[[#This Row],[number_vmail_messages]]&lt;=25, "Medium", "High"))</f>
        <v>Low</v>
      </c>
      <c r="I4234">
        <v>173.5</v>
      </c>
      <c r="J4234">
        <v>121</v>
      </c>
      <c r="K4234">
        <v>29.5</v>
      </c>
      <c r="L4234">
        <v>168.3</v>
      </c>
      <c r="M4234">
        <v>100</v>
      </c>
      <c r="N4234">
        <v>14.31</v>
      </c>
      <c r="O4234">
        <v>138.30000000000001</v>
      </c>
      <c r="P4234">
        <v>105</v>
      </c>
      <c r="Q4234">
        <v>6.22</v>
      </c>
      <c r="R4234">
        <v>7.8</v>
      </c>
      <c r="S4234">
        <v>5</v>
      </c>
      <c r="T4234">
        <v>2.11</v>
      </c>
      <c r="U4234" t="str">
        <f>IF(Append1[[#This Row],[total_intl_charge]] &lt;= MEDIAN(Append1[total_intl_charge]), "Low", "High")</f>
        <v>Low</v>
      </c>
      <c r="V4234">
        <v>1</v>
      </c>
      <c r="W4234" t="s">
        <v>23</v>
      </c>
      <c r="X4234" s="1" t="s">
        <v>23</v>
      </c>
      <c r="Y4234">
        <f>IF(Append1[[#This Row],[churn]]="yes", 1,0)</f>
        <v>0</v>
      </c>
      <c r="Z4234" t="str">
        <f>IF(Append1[[#This Row],[total_eve_charge]]&lt;=15,"Low",
IF(Append1[[#This Row],[total_eve_charge]]&lt;=19,"Medium","High"))</f>
        <v>Low</v>
      </c>
      <c r="AA4234" s="1" t="str">
        <f>IF(Append1[[#This Row],[total_day_charge]]&gt;30,"Heavy User",
IF(Append1[[#This Row],[total_eve_charge]]&gt;20,"Evening User",
IF(Append1[[#This Row],[total_night_charge]]&gt;10,"Night User","Low User")))</f>
        <v>Low User</v>
      </c>
    </row>
    <row r="4235" spans="1:27" hidden="1" x14ac:dyDescent="0.3">
      <c r="A4235">
        <v>3484</v>
      </c>
      <c r="B4235" s="1" t="s">
        <v>21</v>
      </c>
      <c r="C4235">
        <v>100</v>
      </c>
      <c r="D4235" s="1" t="s">
        <v>22</v>
      </c>
      <c r="E4235" s="1">
        <v>1</v>
      </c>
      <c r="F4235" s="1" t="s">
        <v>23</v>
      </c>
      <c r="G4235">
        <v>0</v>
      </c>
      <c r="H4235" t="str">
        <f>IF(Append1[[#This Row],[number_vmail_messages]]&lt;=10, "Low",
IF(Append1[[#This Row],[number_vmail_messages]]&lt;=25, "Medium", "High"))</f>
        <v>Low</v>
      </c>
      <c r="I4235">
        <v>156.30000000000001</v>
      </c>
      <c r="J4235">
        <v>82</v>
      </c>
      <c r="K4235">
        <v>26.57</v>
      </c>
      <c r="L4235">
        <v>259.39999999999998</v>
      </c>
      <c r="M4235">
        <v>91</v>
      </c>
      <c r="N4235">
        <v>22.05</v>
      </c>
      <c r="O4235">
        <v>143.69999999999999</v>
      </c>
      <c r="P4235">
        <v>93</v>
      </c>
      <c r="Q4235">
        <v>6.47</v>
      </c>
      <c r="R4235">
        <v>8.3000000000000007</v>
      </c>
      <c r="S4235">
        <v>7</v>
      </c>
      <c r="T4235">
        <v>2.2400000000000002</v>
      </c>
      <c r="U4235" t="str">
        <f>IF(Append1[[#This Row],[total_intl_charge]] &lt;= MEDIAN(Append1[total_intl_charge]), "Low", "High")</f>
        <v>Low</v>
      </c>
      <c r="V4235">
        <v>5</v>
      </c>
      <c r="W4235" t="s">
        <v>23</v>
      </c>
      <c r="X4235" s="1" t="s">
        <v>24</v>
      </c>
      <c r="Y4235">
        <f>IF(Append1[[#This Row],[churn]]="yes", 1,0)</f>
        <v>0</v>
      </c>
      <c r="Z4235" t="str">
        <f>IF(Append1[[#This Row],[total_eve_charge]]&lt;=15,"Low",
IF(Append1[[#This Row],[total_eve_charge]]&lt;=19,"Medium","High"))</f>
        <v>High</v>
      </c>
      <c r="AA4235" s="1" t="str">
        <f>IF(Append1[[#This Row],[total_day_charge]]&gt;30,"Heavy User",
IF(Append1[[#This Row],[total_eve_charge]]&gt;20,"Evening User",
IF(Append1[[#This Row],[total_night_charge]]&gt;10,"Night User","Low User")))</f>
        <v>Evening User</v>
      </c>
    </row>
    <row r="4236" spans="1:27" hidden="1" x14ac:dyDescent="0.3">
      <c r="A4236">
        <v>3485</v>
      </c>
      <c r="B4236" s="1" t="s">
        <v>42</v>
      </c>
      <c r="C4236">
        <v>85</v>
      </c>
      <c r="D4236" s="1" t="s">
        <v>22</v>
      </c>
      <c r="E4236" s="1">
        <v>0</v>
      </c>
      <c r="F4236" s="1" t="s">
        <v>23</v>
      </c>
      <c r="G4236">
        <v>0</v>
      </c>
      <c r="H4236" t="str">
        <f>IF(Append1[[#This Row],[number_vmail_messages]]&lt;=10, "Low",
IF(Append1[[#This Row],[number_vmail_messages]]&lt;=25, "Medium", "High"))</f>
        <v>Low</v>
      </c>
      <c r="I4236">
        <v>274.7</v>
      </c>
      <c r="J4236">
        <v>79</v>
      </c>
      <c r="K4236">
        <v>46.7</v>
      </c>
      <c r="L4236">
        <v>119.4</v>
      </c>
      <c r="M4236">
        <v>122</v>
      </c>
      <c r="N4236">
        <v>10.15</v>
      </c>
      <c r="O4236">
        <v>296.89999999999998</v>
      </c>
      <c r="P4236">
        <v>74</v>
      </c>
      <c r="Q4236">
        <v>13.36</v>
      </c>
      <c r="R4236">
        <v>9.4</v>
      </c>
      <c r="S4236">
        <v>10</v>
      </c>
      <c r="T4236">
        <v>2.54</v>
      </c>
      <c r="U4236" t="str">
        <f>IF(Append1[[#This Row],[total_intl_charge]] &lt;= MEDIAN(Append1[total_intl_charge]), "Low", "High")</f>
        <v>Low</v>
      </c>
      <c r="V4236">
        <v>1</v>
      </c>
      <c r="W4236" t="s">
        <v>23</v>
      </c>
      <c r="X4236" s="1" t="s">
        <v>23</v>
      </c>
      <c r="Y4236">
        <f>IF(Append1[[#This Row],[churn]]="yes", 1,0)</f>
        <v>0</v>
      </c>
      <c r="Z4236" t="str">
        <f>IF(Append1[[#This Row],[total_eve_charge]]&lt;=15,"Low",
IF(Append1[[#This Row],[total_eve_charge]]&lt;=19,"Medium","High"))</f>
        <v>Low</v>
      </c>
      <c r="AA4236" s="1" t="str">
        <f>IF(Append1[[#This Row],[total_day_charge]]&gt;30,"Heavy User",
IF(Append1[[#This Row],[total_eve_charge]]&gt;20,"Evening User",
IF(Append1[[#This Row],[total_night_charge]]&gt;10,"Night User","Low User")))</f>
        <v>Heavy User</v>
      </c>
    </row>
    <row r="4237" spans="1:27" hidden="1" x14ac:dyDescent="0.3">
      <c r="A4237">
        <v>3486</v>
      </c>
      <c r="B4237" s="1" t="s">
        <v>76</v>
      </c>
      <c r="C4237">
        <v>110</v>
      </c>
      <c r="D4237" s="1" t="s">
        <v>32</v>
      </c>
      <c r="E4237" s="1">
        <v>0</v>
      </c>
      <c r="F4237" s="1" t="s">
        <v>23</v>
      </c>
      <c r="G4237">
        <v>0</v>
      </c>
      <c r="H4237" t="str">
        <f>IF(Append1[[#This Row],[number_vmail_messages]]&lt;=10, "Low",
IF(Append1[[#This Row],[number_vmail_messages]]&lt;=25, "Medium", "High"))</f>
        <v>Low</v>
      </c>
      <c r="I4237">
        <v>244.7</v>
      </c>
      <c r="J4237">
        <v>84</v>
      </c>
      <c r="K4237">
        <v>41.6</v>
      </c>
      <c r="L4237">
        <v>106.4</v>
      </c>
      <c r="M4237">
        <v>95</v>
      </c>
      <c r="N4237">
        <v>9.0399999999999991</v>
      </c>
      <c r="O4237">
        <v>194.9</v>
      </c>
      <c r="P4237">
        <v>61</v>
      </c>
      <c r="Q4237">
        <v>8.77</v>
      </c>
      <c r="R4237">
        <v>10.5</v>
      </c>
      <c r="S4237">
        <v>1</v>
      </c>
      <c r="T4237">
        <v>2.84</v>
      </c>
      <c r="U4237" t="str">
        <f>IF(Append1[[#This Row],[total_intl_charge]] &lt;= MEDIAN(Append1[total_intl_charge]), "Low", "High")</f>
        <v>High</v>
      </c>
      <c r="V4237">
        <v>2</v>
      </c>
      <c r="W4237" t="s">
        <v>24</v>
      </c>
      <c r="X4237" s="1" t="s">
        <v>23</v>
      </c>
      <c r="Y4237">
        <f>IF(Append1[[#This Row],[churn]]="yes", 1,0)</f>
        <v>1</v>
      </c>
      <c r="Z4237" t="str">
        <f>IF(Append1[[#This Row],[total_eve_charge]]&lt;=15,"Low",
IF(Append1[[#This Row],[total_eve_charge]]&lt;=19,"Medium","High"))</f>
        <v>Low</v>
      </c>
      <c r="AA4237" s="1" t="str">
        <f>IF(Append1[[#This Row],[total_day_charge]]&gt;30,"Heavy User",
IF(Append1[[#This Row],[total_eve_charge]]&gt;20,"Evening User",
IF(Append1[[#This Row],[total_night_charge]]&gt;10,"Night User","Low User")))</f>
        <v>Heavy User</v>
      </c>
    </row>
    <row r="4238" spans="1:27" hidden="1" x14ac:dyDescent="0.3">
      <c r="A4238">
        <v>3487</v>
      </c>
      <c r="B4238" s="1" t="s">
        <v>37</v>
      </c>
      <c r="C4238">
        <v>92</v>
      </c>
      <c r="D4238" s="1" t="s">
        <v>32</v>
      </c>
      <c r="E4238" s="1">
        <v>1</v>
      </c>
      <c r="F4238" s="1" t="s">
        <v>23</v>
      </c>
      <c r="G4238">
        <v>0</v>
      </c>
      <c r="H4238" t="str">
        <f>IF(Append1[[#This Row],[number_vmail_messages]]&lt;=10, "Low",
IF(Append1[[#This Row],[number_vmail_messages]]&lt;=25, "Medium", "High"))</f>
        <v>Low</v>
      </c>
      <c r="I4238">
        <v>183.6</v>
      </c>
      <c r="J4238">
        <v>96</v>
      </c>
      <c r="K4238">
        <v>31.21</v>
      </c>
      <c r="L4238">
        <v>149.69999999999999</v>
      </c>
      <c r="M4238">
        <v>55</v>
      </c>
      <c r="N4238">
        <v>12.72</v>
      </c>
      <c r="O4238">
        <v>135.19999999999999</v>
      </c>
      <c r="P4238">
        <v>71</v>
      </c>
      <c r="Q4238">
        <v>6.08</v>
      </c>
      <c r="R4238">
        <v>11.8</v>
      </c>
      <c r="S4238">
        <v>4</v>
      </c>
      <c r="T4238">
        <v>3.19</v>
      </c>
      <c r="U4238" t="str">
        <f>IF(Append1[[#This Row],[total_intl_charge]] &lt;= MEDIAN(Append1[total_intl_charge]), "Low", "High")</f>
        <v>High</v>
      </c>
      <c r="V4238">
        <v>0</v>
      </c>
      <c r="W4238" t="s">
        <v>23</v>
      </c>
      <c r="X4238" s="1" t="s">
        <v>24</v>
      </c>
      <c r="Y4238">
        <f>IF(Append1[[#This Row],[churn]]="yes", 1,0)</f>
        <v>0</v>
      </c>
      <c r="Z4238" t="str">
        <f>IF(Append1[[#This Row],[total_eve_charge]]&lt;=15,"Low",
IF(Append1[[#This Row],[total_eve_charge]]&lt;=19,"Medium","High"))</f>
        <v>Low</v>
      </c>
      <c r="AA4238" s="1" t="str">
        <f>IF(Append1[[#This Row],[total_day_charge]]&gt;30,"Heavy User",
IF(Append1[[#This Row],[total_eve_charge]]&gt;20,"Evening User",
IF(Append1[[#This Row],[total_night_charge]]&gt;10,"Night User","Low User")))</f>
        <v>Heavy User</v>
      </c>
    </row>
    <row r="4239" spans="1:27" hidden="1" x14ac:dyDescent="0.3">
      <c r="A4239">
        <v>3488</v>
      </c>
      <c r="B4239" s="1" t="s">
        <v>46</v>
      </c>
      <c r="C4239">
        <v>102</v>
      </c>
      <c r="D4239" s="1" t="s">
        <v>32</v>
      </c>
      <c r="E4239" s="1">
        <v>0</v>
      </c>
      <c r="F4239" s="1" t="s">
        <v>23</v>
      </c>
      <c r="G4239">
        <v>0</v>
      </c>
      <c r="H4239" t="str">
        <f>IF(Append1[[#This Row],[number_vmail_messages]]&lt;=10, "Low",
IF(Append1[[#This Row],[number_vmail_messages]]&lt;=25, "Medium", "High"))</f>
        <v>Low</v>
      </c>
      <c r="I4239">
        <v>167.1</v>
      </c>
      <c r="J4239">
        <v>80</v>
      </c>
      <c r="K4239">
        <v>28.41</v>
      </c>
      <c r="L4239">
        <v>222.9</v>
      </c>
      <c r="M4239">
        <v>94</v>
      </c>
      <c r="N4239">
        <v>18.95</v>
      </c>
      <c r="O4239">
        <v>179.9</v>
      </c>
      <c r="P4239">
        <v>103</v>
      </c>
      <c r="Q4239">
        <v>8.1</v>
      </c>
      <c r="R4239">
        <v>11.6</v>
      </c>
      <c r="S4239">
        <v>3</v>
      </c>
      <c r="T4239">
        <v>3.13</v>
      </c>
      <c r="U4239" t="str">
        <f>IF(Append1[[#This Row],[total_intl_charge]] &lt;= MEDIAN(Append1[total_intl_charge]), "Low", "High")</f>
        <v>High</v>
      </c>
      <c r="V4239">
        <v>5</v>
      </c>
      <c r="W4239" t="s">
        <v>23</v>
      </c>
      <c r="X4239" s="1" t="s">
        <v>23</v>
      </c>
      <c r="Y4239">
        <f>IF(Append1[[#This Row],[churn]]="yes", 1,0)</f>
        <v>0</v>
      </c>
      <c r="Z4239" t="str">
        <f>IF(Append1[[#This Row],[total_eve_charge]]&lt;=15,"Low",
IF(Append1[[#This Row],[total_eve_charge]]&lt;=19,"Medium","High"))</f>
        <v>Medium</v>
      </c>
      <c r="AA4239" s="1" t="str">
        <f>IF(Append1[[#This Row],[total_day_charge]]&gt;30,"Heavy User",
IF(Append1[[#This Row],[total_eve_charge]]&gt;20,"Evening User",
IF(Append1[[#This Row],[total_night_charge]]&gt;10,"Night User","Low User")))</f>
        <v>Low User</v>
      </c>
    </row>
    <row r="4240" spans="1:27" hidden="1" x14ac:dyDescent="0.3">
      <c r="A4240">
        <v>3489</v>
      </c>
      <c r="B4240" s="1" t="s">
        <v>74</v>
      </c>
      <c r="C4240">
        <v>134</v>
      </c>
      <c r="D4240" s="1" t="s">
        <v>32</v>
      </c>
      <c r="E4240" s="1">
        <v>0</v>
      </c>
      <c r="F4240" s="1" t="s">
        <v>23</v>
      </c>
      <c r="G4240">
        <v>0</v>
      </c>
      <c r="H4240" t="str">
        <f>IF(Append1[[#This Row],[number_vmail_messages]]&lt;=10, "Low",
IF(Append1[[#This Row],[number_vmail_messages]]&lt;=25, "Medium", "High"))</f>
        <v>Low</v>
      </c>
      <c r="I4240">
        <v>177.1</v>
      </c>
      <c r="J4240">
        <v>120</v>
      </c>
      <c r="K4240">
        <v>30.11</v>
      </c>
      <c r="L4240">
        <v>218.1</v>
      </c>
      <c r="M4240">
        <v>123</v>
      </c>
      <c r="N4240">
        <v>18.54</v>
      </c>
      <c r="O4240">
        <v>183.8</v>
      </c>
      <c r="P4240">
        <v>93</v>
      </c>
      <c r="Q4240">
        <v>8.27</v>
      </c>
      <c r="R4240">
        <v>12.7</v>
      </c>
      <c r="S4240">
        <v>5</v>
      </c>
      <c r="T4240">
        <v>3.43</v>
      </c>
      <c r="U4240" t="str">
        <f>IF(Append1[[#This Row],[total_intl_charge]] &lt;= MEDIAN(Append1[total_intl_charge]), "Low", "High")</f>
        <v>High</v>
      </c>
      <c r="V4240">
        <v>3</v>
      </c>
      <c r="W4240" t="s">
        <v>23</v>
      </c>
      <c r="X4240" s="1" t="s">
        <v>23</v>
      </c>
      <c r="Y4240">
        <f>IF(Append1[[#This Row],[churn]]="yes", 1,0)</f>
        <v>0</v>
      </c>
      <c r="Z4240" t="str">
        <f>IF(Append1[[#This Row],[total_eve_charge]]&lt;=15,"Low",
IF(Append1[[#This Row],[total_eve_charge]]&lt;=19,"Medium","High"))</f>
        <v>Medium</v>
      </c>
      <c r="AA4240" s="1" t="str">
        <f>IF(Append1[[#This Row],[total_day_charge]]&gt;30,"Heavy User",
IF(Append1[[#This Row],[total_eve_charge]]&gt;20,"Evening User",
IF(Append1[[#This Row],[total_night_charge]]&gt;10,"Night User","Low User")))</f>
        <v>Heavy User</v>
      </c>
    </row>
    <row r="4241" spans="1:27" hidden="1" x14ac:dyDescent="0.3">
      <c r="A4241">
        <v>3490</v>
      </c>
      <c r="B4241" s="1" t="s">
        <v>69</v>
      </c>
      <c r="C4241">
        <v>96</v>
      </c>
      <c r="D4241" s="1" t="s">
        <v>22</v>
      </c>
      <c r="E4241" s="1">
        <v>0</v>
      </c>
      <c r="F4241" s="1" t="s">
        <v>23</v>
      </c>
      <c r="G4241">
        <v>0</v>
      </c>
      <c r="H4241" t="str">
        <f>IF(Append1[[#This Row],[number_vmail_messages]]&lt;=10, "Low",
IF(Append1[[#This Row],[number_vmail_messages]]&lt;=25, "Medium", "High"))</f>
        <v>Low</v>
      </c>
      <c r="I4241">
        <v>217.8</v>
      </c>
      <c r="J4241">
        <v>120</v>
      </c>
      <c r="K4241">
        <v>37.03</v>
      </c>
      <c r="L4241">
        <v>139.6</v>
      </c>
      <c r="M4241">
        <v>109</v>
      </c>
      <c r="N4241">
        <v>11.87</v>
      </c>
      <c r="O4241">
        <v>227.7</v>
      </c>
      <c r="P4241">
        <v>111</v>
      </c>
      <c r="Q4241">
        <v>10.25</v>
      </c>
      <c r="R4241">
        <v>11.6</v>
      </c>
      <c r="S4241">
        <v>3</v>
      </c>
      <c r="T4241">
        <v>3.13</v>
      </c>
      <c r="U4241" t="str">
        <f>IF(Append1[[#This Row],[total_intl_charge]] &lt;= MEDIAN(Append1[total_intl_charge]), "Low", "High")</f>
        <v>High</v>
      </c>
      <c r="V4241">
        <v>0</v>
      </c>
      <c r="W4241" t="s">
        <v>23</v>
      </c>
      <c r="X4241" s="1" t="s">
        <v>23</v>
      </c>
      <c r="Y4241">
        <f>IF(Append1[[#This Row],[churn]]="yes", 1,0)</f>
        <v>0</v>
      </c>
      <c r="Z4241" t="str">
        <f>IF(Append1[[#This Row],[total_eve_charge]]&lt;=15,"Low",
IF(Append1[[#This Row],[total_eve_charge]]&lt;=19,"Medium","High"))</f>
        <v>Low</v>
      </c>
      <c r="AA4241" s="1" t="str">
        <f>IF(Append1[[#This Row],[total_day_charge]]&gt;30,"Heavy User",
IF(Append1[[#This Row],[total_eve_charge]]&gt;20,"Evening User",
IF(Append1[[#This Row],[total_night_charge]]&gt;10,"Night User","Low User")))</f>
        <v>Heavy User</v>
      </c>
    </row>
    <row r="4242" spans="1:27" hidden="1" x14ac:dyDescent="0.3">
      <c r="A4242">
        <v>3491</v>
      </c>
      <c r="B4242" s="1" t="s">
        <v>29</v>
      </c>
      <c r="C4242">
        <v>42</v>
      </c>
      <c r="D4242" s="1" t="s">
        <v>26</v>
      </c>
      <c r="E4242" s="1">
        <v>0</v>
      </c>
      <c r="F4242" s="1" t="s">
        <v>23</v>
      </c>
      <c r="G4242">
        <v>0</v>
      </c>
      <c r="H4242" t="str">
        <f>IF(Append1[[#This Row],[number_vmail_messages]]&lt;=10, "Low",
IF(Append1[[#This Row],[number_vmail_messages]]&lt;=25, "Medium", "High"))</f>
        <v>Low</v>
      </c>
      <c r="I4242">
        <v>143.69999999999999</v>
      </c>
      <c r="J4242">
        <v>96</v>
      </c>
      <c r="K4242">
        <v>24.43</v>
      </c>
      <c r="L4242">
        <v>221</v>
      </c>
      <c r="M4242">
        <v>98</v>
      </c>
      <c r="N4242">
        <v>18.79</v>
      </c>
      <c r="O4242">
        <v>108.9</v>
      </c>
      <c r="P4242">
        <v>94</v>
      </c>
      <c r="Q4242">
        <v>4.9000000000000004</v>
      </c>
      <c r="R4242">
        <v>8.6</v>
      </c>
      <c r="S4242">
        <v>1</v>
      </c>
      <c r="T4242">
        <v>2.3199999999999998</v>
      </c>
      <c r="U4242" t="str">
        <f>IF(Append1[[#This Row],[total_intl_charge]] &lt;= MEDIAN(Append1[total_intl_charge]), "Low", "High")</f>
        <v>Low</v>
      </c>
      <c r="V4242">
        <v>2</v>
      </c>
      <c r="W4242" t="s">
        <v>23</v>
      </c>
      <c r="X4242" s="1" t="s">
        <v>23</v>
      </c>
      <c r="Y4242">
        <f>IF(Append1[[#This Row],[churn]]="yes", 1,0)</f>
        <v>0</v>
      </c>
      <c r="Z4242" t="str">
        <f>IF(Append1[[#This Row],[total_eve_charge]]&lt;=15,"Low",
IF(Append1[[#This Row],[total_eve_charge]]&lt;=19,"Medium","High"))</f>
        <v>Medium</v>
      </c>
      <c r="AA4242" s="1" t="str">
        <f>IF(Append1[[#This Row],[total_day_charge]]&gt;30,"Heavy User",
IF(Append1[[#This Row],[total_eve_charge]]&gt;20,"Evening User",
IF(Append1[[#This Row],[total_night_charge]]&gt;10,"Night User","Low User")))</f>
        <v>Low User</v>
      </c>
    </row>
    <row r="4243" spans="1:27" hidden="1" x14ac:dyDescent="0.3">
      <c r="A4243">
        <v>3492</v>
      </c>
      <c r="B4243" s="1" t="s">
        <v>64</v>
      </c>
      <c r="C4243">
        <v>175</v>
      </c>
      <c r="D4243" s="1" t="s">
        <v>22</v>
      </c>
      <c r="E4243" s="1">
        <v>0</v>
      </c>
      <c r="F4243" s="1" t="s">
        <v>23</v>
      </c>
      <c r="G4243">
        <v>0</v>
      </c>
      <c r="H4243" t="str">
        <f>IF(Append1[[#This Row],[number_vmail_messages]]&lt;=10, "Low",
IF(Append1[[#This Row],[number_vmail_messages]]&lt;=25, "Medium", "High"))</f>
        <v>Low</v>
      </c>
      <c r="I4243">
        <v>185</v>
      </c>
      <c r="J4243">
        <v>104</v>
      </c>
      <c r="K4243">
        <v>31.45</v>
      </c>
      <c r="L4243">
        <v>325.8</v>
      </c>
      <c r="M4243">
        <v>86</v>
      </c>
      <c r="N4243">
        <v>27.69</v>
      </c>
      <c r="O4243">
        <v>85.4</v>
      </c>
      <c r="P4243">
        <v>105</v>
      </c>
      <c r="Q4243">
        <v>3.84</v>
      </c>
      <c r="R4243">
        <v>14.6</v>
      </c>
      <c r="S4243">
        <v>2</v>
      </c>
      <c r="T4243">
        <v>3.94</v>
      </c>
      <c r="U4243" t="str">
        <f>IF(Append1[[#This Row],[total_intl_charge]] &lt;= MEDIAN(Append1[total_intl_charge]), "Low", "High")</f>
        <v>High</v>
      </c>
      <c r="V4243">
        <v>1</v>
      </c>
      <c r="W4243" t="s">
        <v>23</v>
      </c>
      <c r="X4243" s="1" t="s">
        <v>23</v>
      </c>
      <c r="Y4243">
        <f>IF(Append1[[#This Row],[churn]]="yes", 1,0)</f>
        <v>0</v>
      </c>
      <c r="Z4243" t="str">
        <f>IF(Append1[[#This Row],[total_eve_charge]]&lt;=15,"Low",
IF(Append1[[#This Row],[total_eve_charge]]&lt;=19,"Medium","High"))</f>
        <v>High</v>
      </c>
      <c r="AA4243" s="1" t="str">
        <f>IF(Append1[[#This Row],[total_day_charge]]&gt;30,"Heavy User",
IF(Append1[[#This Row],[total_eve_charge]]&gt;20,"Evening User",
IF(Append1[[#This Row],[total_night_charge]]&gt;10,"Night User","Low User")))</f>
        <v>Heavy User</v>
      </c>
    </row>
    <row r="4244" spans="1:27" x14ac:dyDescent="0.3">
      <c r="A4244">
        <v>3493</v>
      </c>
      <c r="B4244" s="1" t="s">
        <v>64</v>
      </c>
      <c r="C4244">
        <v>136</v>
      </c>
      <c r="D4244" s="1" t="s">
        <v>22</v>
      </c>
      <c r="E4244" s="1">
        <v>0</v>
      </c>
      <c r="F4244" s="1" t="s">
        <v>24</v>
      </c>
      <c r="G4244">
        <v>23</v>
      </c>
      <c r="H4244" t="str">
        <f>IF(Append1[[#This Row],[number_vmail_messages]]&lt;=10, "Low",
IF(Append1[[#This Row],[number_vmail_messages]]&lt;=25, "Medium", "High"))</f>
        <v>Medium</v>
      </c>
      <c r="I4244">
        <v>235.6</v>
      </c>
      <c r="J4244">
        <v>65</v>
      </c>
      <c r="K4244">
        <v>40.049999999999997</v>
      </c>
      <c r="L4244">
        <v>177.7</v>
      </c>
      <c r="M4244">
        <v>81</v>
      </c>
      <c r="N4244">
        <v>15.1</v>
      </c>
      <c r="O4244">
        <v>138.69999999999999</v>
      </c>
      <c r="P4244">
        <v>105</v>
      </c>
      <c r="Q4244">
        <v>6.24</v>
      </c>
      <c r="R4244">
        <v>11.3</v>
      </c>
      <c r="S4244">
        <v>5</v>
      </c>
      <c r="T4244">
        <v>3.05</v>
      </c>
      <c r="U4244" t="str">
        <f>IF(Append1[[#This Row],[total_intl_charge]] &lt;= MEDIAN(Append1[total_intl_charge]), "Low", "High")</f>
        <v>High</v>
      </c>
      <c r="V4244">
        <v>1</v>
      </c>
      <c r="W4244" t="s">
        <v>23</v>
      </c>
      <c r="X4244" s="1" t="s">
        <v>23</v>
      </c>
      <c r="Y4244">
        <f>IF(Append1[[#This Row],[churn]]="yes", 1,0)</f>
        <v>0</v>
      </c>
      <c r="Z4244" t="str">
        <f>IF(Append1[[#This Row],[total_eve_charge]]&lt;=15,"Low",
IF(Append1[[#This Row],[total_eve_charge]]&lt;=19,"Medium","High"))</f>
        <v>Medium</v>
      </c>
      <c r="AA4244" s="1" t="str">
        <f>IF(Append1[[#This Row],[total_day_charge]]&gt;30,"Heavy User",
IF(Append1[[#This Row],[total_eve_charge]]&gt;20,"Evening User",
IF(Append1[[#This Row],[total_night_charge]]&gt;10,"Night User","Low User")))</f>
        <v>Heavy User</v>
      </c>
    </row>
    <row r="4245" spans="1:27" hidden="1" x14ac:dyDescent="0.3">
      <c r="A4245">
        <v>3494</v>
      </c>
      <c r="B4245" s="1" t="s">
        <v>68</v>
      </c>
      <c r="C4245">
        <v>32</v>
      </c>
      <c r="D4245" s="1" t="s">
        <v>22</v>
      </c>
      <c r="E4245" s="1">
        <v>1</v>
      </c>
      <c r="F4245" s="1" t="s">
        <v>23</v>
      </c>
      <c r="G4245">
        <v>0</v>
      </c>
      <c r="H4245" t="str">
        <f>IF(Append1[[#This Row],[number_vmail_messages]]&lt;=10, "Low",
IF(Append1[[#This Row],[number_vmail_messages]]&lt;=25, "Medium", "High"))</f>
        <v>Low</v>
      </c>
      <c r="I4245">
        <v>265.5</v>
      </c>
      <c r="J4245">
        <v>75</v>
      </c>
      <c r="K4245">
        <v>45.14</v>
      </c>
      <c r="L4245">
        <v>119.7</v>
      </c>
      <c r="M4245">
        <v>77</v>
      </c>
      <c r="N4245">
        <v>10.17</v>
      </c>
      <c r="O4245">
        <v>169.9</v>
      </c>
      <c r="P4245">
        <v>128</v>
      </c>
      <c r="Q4245">
        <v>7.65</v>
      </c>
      <c r="R4245">
        <v>14.8</v>
      </c>
      <c r="S4245">
        <v>6</v>
      </c>
      <c r="T4245">
        <v>4</v>
      </c>
      <c r="U4245" t="str">
        <f>IF(Append1[[#This Row],[total_intl_charge]] &lt;= MEDIAN(Append1[total_intl_charge]), "Low", "High")</f>
        <v>High</v>
      </c>
      <c r="V4245">
        <v>2</v>
      </c>
      <c r="W4245" t="s">
        <v>24</v>
      </c>
      <c r="X4245" s="1" t="s">
        <v>24</v>
      </c>
      <c r="Y4245">
        <f>IF(Append1[[#This Row],[churn]]="yes", 1,0)</f>
        <v>1</v>
      </c>
      <c r="Z4245" t="str">
        <f>IF(Append1[[#This Row],[total_eve_charge]]&lt;=15,"Low",
IF(Append1[[#This Row],[total_eve_charge]]&lt;=19,"Medium","High"))</f>
        <v>Low</v>
      </c>
      <c r="AA4245" s="1" t="str">
        <f>IF(Append1[[#This Row],[total_day_charge]]&gt;30,"Heavy User",
IF(Append1[[#This Row],[total_eve_charge]]&gt;20,"Evening User",
IF(Append1[[#This Row],[total_night_charge]]&gt;10,"Night User","Low User")))</f>
        <v>Heavy User</v>
      </c>
    </row>
    <row r="4246" spans="1:27" hidden="1" x14ac:dyDescent="0.3">
      <c r="A4246">
        <v>3495</v>
      </c>
      <c r="B4246" s="1" t="s">
        <v>48</v>
      </c>
      <c r="C4246">
        <v>101</v>
      </c>
      <c r="D4246" s="1" t="s">
        <v>22</v>
      </c>
      <c r="E4246" s="1">
        <v>0</v>
      </c>
      <c r="F4246" s="1" t="s">
        <v>23</v>
      </c>
      <c r="G4246">
        <v>0</v>
      </c>
      <c r="H4246" t="str">
        <f>IF(Append1[[#This Row],[number_vmail_messages]]&lt;=10, "Low",
IF(Append1[[#This Row],[number_vmail_messages]]&lt;=25, "Medium", "High"))</f>
        <v>Low</v>
      </c>
      <c r="I4246">
        <v>332.1</v>
      </c>
      <c r="J4246">
        <v>91</v>
      </c>
      <c r="K4246">
        <v>56.46</v>
      </c>
      <c r="L4246">
        <v>151</v>
      </c>
      <c r="M4246">
        <v>123</v>
      </c>
      <c r="N4246">
        <v>12.84</v>
      </c>
      <c r="O4246">
        <v>277.8</v>
      </c>
      <c r="P4246">
        <v>99</v>
      </c>
      <c r="Q4246">
        <v>12.5</v>
      </c>
      <c r="R4246">
        <v>11.3</v>
      </c>
      <c r="S4246">
        <v>3</v>
      </c>
      <c r="T4246">
        <v>3.05</v>
      </c>
      <c r="U4246" t="str">
        <f>IF(Append1[[#This Row],[total_intl_charge]] &lt;= MEDIAN(Append1[total_intl_charge]), "Low", "High")</f>
        <v>High</v>
      </c>
      <c r="V4246">
        <v>1</v>
      </c>
      <c r="W4246" t="s">
        <v>24</v>
      </c>
      <c r="X4246" s="1" t="s">
        <v>23</v>
      </c>
      <c r="Y4246">
        <f>IF(Append1[[#This Row],[churn]]="yes", 1,0)</f>
        <v>1</v>
      </c>
      <c r="Z4246" t="str">
        <f>IF(Append1[[#This Row],[total_eve_charge]]&lt;=15,"Low",
IF(Append1[[#This Row],[total_eve_charge]]&lt;=19,"Medium","High"))</f>
        <v>Low</v>
      </c>
      <c r="AA4246" s="1" t="str">
        <f>IF(Append1[[#This Row],[total_day_charge]]&gt;30,"Heavy User",
IF(Append1[[#This Row],[total_eve_charge]]&gt;20,"Evening User",
IF(Append1[[#This Row],[total_night_charge]]&gt;10,"Night User","Low User")))</f>
        <v>Heavy User</v>
      </c>
    </row>
    <row r="4247" spans="1:27" x14ac:dyDescent="0.3">
      <c r="A4247">
        <v>3496</v>
      </c>
      <c r="B4247" s="1" t="s">
        <v>54</v>
      </c>
      <c r="C4247">
        <v>132</v>
      </c>
      <c r="D4247" s="1" t="s">
        <v>32</v>
      </c>
      <c r="E4247" s="1">
        <v>1</v>
      </c>
      <c r="F4247" s="1" t="s">
        <v>24</v>
      </c>
      <c r="G4247">
        <v>21</v>
      </c>
      <c r="H4247" t="str">
        <f>IF(Append1[[#This Row],[number_vmail_messages]]&lt;=10, "Low",
IF(Append1[[#This Row],[number_vmail_messages]]&lt;=25, "Medium", "High"))</f>
        <v>Medium</v>
      </c>
      <c r="I4247">
        <v>223.4</v>
      </c>
      <c r="J4247">
        <v>89</v>
      </c>
      <c r="K4247">
        <v>37.979999999999997</v>
      </c>
      <c r="L4247">
        <v>193.2</v>
      </c>
      <c r="M4247">
        <v>105</v>
      </c>
      <c r="N4247">
        <v>16.420000000000002</v>
      </c>
      <c r="O4247">
        <v>226.2</v>
      </c>
      <c r="P4247">
        <v>85</v>
      </c>
      <c r="Q4247">
        <v>10.18</v>
      </c>
      <c r="R4247">
        <v>7.7</v>
      </c>
      <c r="S4247">
        <v>5</v>
      </c>
      <c r="T4247">
        <v>2.08</v>
      </c>
      <c r="U4247" t="str">
        <f>IF(Append1[[#This Row],[total_intl_charge]] &lt;= MEDIAN(Append1[total_intl_charge]), "Low", "High")</f>
        <v>Low</v>
      </c>
      <c r="V4247">
        <v>3</v>
      </c>
      <c r="W4247" t="s">
        <v>23</v>
      </c>
      <c r="X4247" s="1" t="s">
        <v>24</v>
      </c>
      <c r="Y4247">
        <f>IF(Append1[[#This Row],[churn]]="yes", 1,0)</f>
        <v>0</v>
      </c>
      <c r="Z4247" t="str">
        <f>IF(Append1[[#This Row],[total_eve_charge]]&lt;=15,"Low",
IF(Append1[[#This Row],[total_eve_charge]]&lt;=19,"Medium","High"))</f>
        <v>Medium</v>
      </c>
      <c r="AA4247" s="1" t="str">
        <f>IF(Append1[[#This Row],[total_day_charge]]&gt;30,"Heavy User",
IF(Append1[[#This Row],[total_eve_charge]]&gt;20,"Evening User",
IF(Append1[[#This Row],[total_night_charge]]&gt;10,"Night User","Low User")))</f>
        <v>Heavy User</v>
      </c>
    </row>
    <row r="4248" spans="1:27" hidden="1" x14ac:dyDescent="0.3">
      <c r="A4248">
        <v>3497</v>
      </c>
      <c r="B4248" s="1" t="s">
        <v>65</v>
      </c>
      <c r="C4248">
        <v>120</v>
      </c>
      <c r="D4248" s="1" t="s">
        <v>26</v>
      </c>
      <c r="E4248" s="1">
        <v>0</v>
      </c>
      <c r="F4248" s="1" t="s">
        <v>23</v>
      </c>
      <c r="G4248">
        <v>0</v>
      </c>
      <c r="H4248" t="str">
        <f>IF(Append1[[#This Row],[number_vmail_messages]]&lt;=10, "Low",
IF(Append1[[#This Row],[number_vmail_messages]]&lt;=25, "Medium", "High"))</f>
        <v>Low</v>
      </c>
      <c r="I4248">
        <v>163.6</v>
      </c>
      <c r="J4248">
        <v>109</v>
      </c>
      <c r="K4248">
        <v>27.81</v>
      </c>
      <c r="L4248">
        <v>237.3</v>
      </c>
      <c r="M4248">
        <v>95</v>
      </c>
      <c r="N4248">
        <v>20.170000000000002</v>
      </c>
      <c r="O4248">
        <v>186.2</v>
      </c>
      <c r="P4248">
        <v>141</v>
      </c>
      <c r="Q4248">
        <v>8.3800000000000008</v>
      </c>
      <c r="R4248">
        <v>12.3</v>
      </c>
      <c r="S4248">
        <v>5</v>
      </c>
      <c r="T4248">
        <v>3.32</v>
      </c>
      <c r="U4248" t="str">
        <f>IF(Append1[[#This Row],[total_intl_charge]] &lt;= MEDIAN(Append1[total_intl_charge]), "Low", "High")</f>
        <v>High</v>
      </c>
      <c r="V4248">
        <v>0</v>
      </c>
      <c r="W4248" t="s">
        <v>23</v>
      </c>
      <c r="X4248" s="1" t="s">
        <v>23</v>
      </c>
      <c r="Y4248">
        <f>IF(Append1[[#This Row],[churn]]="yes", 1,0)</f>
        <v>0</v>
      </c>
      <c r="Z4248" t="str">
        <f>IF(Append1[[#This Row],[total_eve_charge]]&lt;=15,"Low",
IF(Append1[[#This Row],[total_eve_charge]]&lt;=19,"Medium","High"))</f>
        <v>High</v>
      </c>
      <c r="AA4248" s="1" t="str">
        <f>IF(Append1[[#This Row],[total_day_charge]]&gt;30,"Heavy User",
IF(Append1[[#This Row],[total_eve_charge]]&gt;20,"Evening User",
IF(Append1[[#This Row],[total_night_charge]]&gt;10,"Night User","Low User")))</f>
        <v>Evening User</v>
      </c>
    </row>
    <row r="4249" spans="1:27" hidden="1" x14ac:dyDescent="0.3">
      <c r="A4249">
        <v>3498</v>
      </c>
      <c r="B4249" s="1" t="s">
        <v>63</v>
      </c>
      <c r="C4249">
        <v>122</v>
      </c>
      <c r="D4249" s="1" t="s">
        <v>26</v>
      </c>
      <c r="E4249" s="1">
        <v>0</v>
      </c>
      <c r="F4249" s="1" t="s">
        <v>23</v>
      </c>
      <c r="G4249">
        <v>0</v>
      </c>
      <c r="H4249" t="str">
        <f>IF(Append1[[#This Row],[number_vmail_messages]]&lt;=10, "Low",
IF(Append1[[#This Row],[number_vmail_messages]]&lt;=25, "Medium", "High"))</f>
        <v>Low</v>
      </c>
      <c r="I4249">
        <v>190</v>
      </c>
      <c r="J4249">
        <v>125</v>
      </c>
      <c r="K4249">
        <v>32.299999999999997</v>
      </c>
      <c r="L4249">
        <v>141.5</v>
      </c>
      <c r="M4249">
        <v>77</v>
      </c>
      <c r="N4249">
        <v>12.03</v>
      </c>
      <c r="O4249">
        <v>216.8</v>
      </c>
      <c r="P4249">
        <v>68</v>
      </c>
      <c r="Q4249">
        <v>9.76</v>
      </c>
      <c r="R4249">
        <v>15.9</v>
      </c>
      <c r="S4249">
        <v>3</v>
      </c>
      <c r="T4249">
        <v>4.29</v>
      </c>
      <c r="U4249" t="str">
        <f>IF(Append1[[#This Row],[total_intl_charge]] &lt;= MEDIAN(Append1[total_intl_charge]), "Low", "High")</f>
        <v>High</v>
      </c>
      <c r="V4249">
        <v>3</v>
      </c>
      <c r="W4249" t="s">
        <v>23</v>
      </c>
      <c r="X4249" s="1" t="s">
        <v>23</v>
      </c>
      <c r="Y4249">
        <f>IF(Append1[[#This Row],[churn]]="yes", 1,0)</f>
        <v>0</v>
      </c>
      <c r="Z4249" t="str">
        <f>IF(Append1[[#This Row],[total_eve_charge]]&lt;=15,"Low",
IF(Append1[[#This Row],[total_eve_charge]]&lt;=19,"Medium","High"))</f>
        <v>Low</v>
      </c>
      <c r="AA4249" s="1" t="str">
        <f>IF(Append1[[#This Row],[total_day_charge]]&gt;30,"Heavy User",
IF(Append1[[#This Row],[total_eve_charge]]&gt;20,"Evening User",
IF(Append1[[#This Row],[total_night_charge]]&gt;10,"Night User","Low User")))</f>
        <v>Heavy User</v>
      </c>
    </row>
    <row r="4250" spans="1:27" hidden="1" x14ac:dyDescent="0.3">
      <c r="A4250">
        <v>3499</v>
      </c>
      <c r="B4250" s="1" t="s">
        <v>50</v>
      </c>
      <c r="C4250">
        <v>52</v>
      </c>
      <c r="D4250" s="1" t="s">
        <v>26</v>
      </c>
      <c r="E4250" s="1">
        <v>0</v>
      </c>
      <c r="F4250" s="1" t="s">
        <v>23</v>
      </c>
      <c r="G4250">
        <v>0</v>
      </c>
      <c r="H4250" t="str">
        <f>IF(Append1[[#This Row],[number_vmail_messages]]&lt;=10, "Low",
IF(Append1[[#This Row],[number_vmail_messages]]&lt;=25, "Medium", "High"))</f>
        <v>Low</v>
      </c>
      <c r="I4250">
        <v>153.69999999999999</v>
      </c>
      <c r="J4250">
        <v>100</v>
      </c>
      <c r="K4250">
        <v>26.13</v>
      </c>
      <c r="L4250">
        <v>174.2</v>
      </c>
      <c r="M4250">
        <v>139</v>
      </c>
      <c r="N4250">
        <v>14.81</v>
      </c>
      <c r="O4250">
        <v>242.3</v>
      </c>
      <c r="P4250">
        <v>53</v>
      </c>
      <c r="Q4250">
        <v>10.9</v>
      </c>
      <c r="R4250">
        <v>14.1</v>
      </c>
      <c r="S4250">
        <v>3</v>
      </c>
      <c r="T4250">
        <v>3.81</v>
      </c>
      <c r="U4250" t="str">
        <f>IF(Append1[[#This Row],[total_intl_charge]] &lt;= MEDIAN(Append1[total_intl_charge]), "Low", "High")</f>
        <v>High</v>
      </c>
      <c r="V4250">
        <v>1</v>
      </c>
      <c r="W4250" t="s">
        <v>23</v>
      </c>
      <c r="X4250" s="1" t="s">
        <v>23</v>
      </c>
      <c r="Y4250">
        <f>IF(Append1[[#This Row],[churn]]="yes", 1,0)</f>
        <v>0</v>
      </c>
      <c r="Z4250" t="str">
        <f>IF(Append1[[#This Row],[total_eve_charge]]&lt;=15,"Low",
IF(Append1[[#This Row],[total_eve_charge]]&lt;=19,"Medium","High"))</f>
        <v>Low</v>
      </c>
      <c r="AA4250" s="1" t="str">
        <f>IF(Append1[[#This Row],[total_day_charge]]&gt;30,"Heavy User",
IF(Append1[[#This Row],[total_eve_charge]]&gt;20,"Evening User",
IF(Append1[[#This Row],[total_night_charge]]&gt;10,"Night User","Low User")))</f>
        <v>Night User</v>
      </c>
    </row>
    <row r="4251" spans="1:27" hidden="1" x14ac:dyDescent="0.3">
      <c r="A4251">
        <v>3500</v>
      </c>
      <c r="B4251" s="1" t="s">
        <v>28</v>
      </c>
      <c r="C4251">
        <v>182</v>
      </c>
      <c r="D4251" s="1" t="s">
        <v>22</v>
      </c>
      <c r="E4251" s="1">
        <v>0</v>
      </c>
      <c r="F4251" s="1" t="s">
        <v>23</v>
      </c>
      <c r="G4251">
        <v>0</v>
      </c>
      <c r="H4251" t="str">
        <f>IF(Append1[[#This Row],[number_vmail_messages]]&lt;=10, "Low",
IF(Append1[[#This Row],[number_vmail_messages]]&lt;=25, "Medium", "High"))</f>
        <v>Low</v>
      </c>
      <c r="I4251">
        <v>160.30000000000001</v>
      </c>
      <c r="J4251">
        <v>87</v>
      </c>
      <c r="K4251">
        <v>27.25</v>
      </c>
      <c r="L4251">
        <v>229.9</v>
      </c>
      <c r="M4251">
        <v>101</v>
      </c>
      <c r="N4251">
        <v>19.54</v>
      </c>
      <c r="O4251">
        <v>185.3</v>
      </c>
      <c r="P4251">
        <v>96</v>
      </c>
      <c r="Q4251">
        <v>8.34</v>
      </c>
      <c r="R4251">
        <v>8.6999999999999993</v>
      </c>
      <c r="S4251">
        <v>11</v>
      </c>
      <c r="T4251">
        <v>2.35</v>
      </c>
      <c r="U4251" t="str">
        <f>IF(Append1[[#This Row],[total_intl_charge]] &lt;= MEDIAN(Append1[total_intl_charge]), "Low", "High")</f>
        <v>Low</v>
      </c>
      <c r="V4251">
        <v>2</v>
      </c>
      <c r="W4251" t="s">
        <v>23</v>
      </c>
      <c r="X4251" s="1" t="s">
        <v>23</v>
      </c>
      <c r="Y4251">
        <f>IF(Append1[[#This Row],[churn]]="yes", 1,0)</f>
        <v>0</v>
      </c>
      <c r="Z4251" t="str">
        <f>IF(Append1[[#This Row],[total_eve_charge]]&lt;=15,"Low",
IF(Append1[[#This Row],[total_eve_charge]]&lt;=19,"Medium","High"))</f>
        <v>High</v>
      </c>
      <c r="AA4251" s="1" t="str">
        <f>IF(Append1[[#This Row],[total_day_charge]]&gt;30,"Heavy User",
IF(Append1[[#This Row],[total_eve_charge]]&gt;20,"Evening User",
IF(Append1[[#This Row],[total_night_charge]]&gt;10,"Night User","Low User")))</f>
        <v>Low User</v>
      </c>
    </row>
    <row r="4252" spans="1:27" hidden="1" x14ac:dyDescent="0.3">
      <c r="A4252">
        <v>3501</v>
      </c>
      <c r="B4252" s="1" t="s">
        <v>35</v>
      </c>
      <c r="C4252">
        <v>130</v>
      </c>
      <c r="D4252" s="1" t="s">
        <v>26</v>
      </c>
      <c r="E4252" s="1">
        <v>0</v>
      </c>
      <c r="F4252" s="1" t="s">
        <v>23</v>
      </c>
      <c r="G4252">
        <v>0</v>
      </c>
      <c r="H4252" t="str">
        <f>IF(Append1[[#This Row],[number_vmail_messages]]&lt;=10, "Low",
IF(Append1[[#This Row],[number_vmail_messages]]&lt;=25, "Medium", "High"))</f>
        <v>Low</v>
      </c>
      <c r="I4252">
        <v>140.9</v>
      </c>
      <c r="J4252">
        <v>68</v>
      </c>
      <c r="K4252">
        <v>23.95</v>
      </c>
      <c r="L4252">
        <v>217.5</v>
      </c>
      <c r="M4252">
        <v>109</v>
      </c>
      <c r="N4252">
        <v>18.489999999999998</v>
      </c>
      <c r="O4252">
        <v>123.6</v>
      </c>
      <c r="P4252">
        <v>96</v>
      </c>
      <c r="Q4252">
        <v>5.56</v>
      </c>
      <c r="R4252">
        <v>13.6</v>
      </c>
      <c r="S4252">
        <v>4</v>
      </c>
      <c r="T4252">
        <v>3.67</v>
      </c>
      <c r="U4252" t="str">
        <f>IF(Append1[[#This Row],[total_intl_charge]] &lt;= MEDIAN(Append1[total_intl_charge]), "Low", "High")</f>
        <v>High</v>
      </c>
      <c r="V4252">
        <v>3</v>
      </c>
      <c r="W4252" t="s">
        <v>23</v>
      </c>
      <c r="X4252" s="1" t="s">
        <v>23</v>
      </c>
      <c r="Y4252">
        <f>IF(Append1[[#This Row],[churn]]="yes", 1,0)</f>
        <v>0</v>
      </c>
      <c r="Z4252" t="str">
        <f>IF(Append1[[#This Row],[total_eve_charge]]&lt;=15,"Low",
IF(Append1[[#This Row],[total_eve_charge]]&lt;=19,"Medium","High"))</f>
        <v>Medium</v>
      </c>
      <c r="AA4252" s="1" t="str">
        <f>IF(Append1[[#This Row],[total_day_charge]]&gt;30,"Heavy User",
IF(Append1[[#This Row],[total_eve_charge]]&gt;20,"Evening User",
IF(Append1[[#This Row],[total_night_charge]]&gt;10,"Night User","Low User")))</f>
        <v>Low User</v>
      </c>
    </row>
    <row r="4253" spans="1:27" hidden="1" x14ac:dyDescent="0.3">
      <c r="A4253">
        <v>3502</v>
      </c>
      <c r="B4253" s="1" t="s">
        <v>49</v>
      </c>
      <c r="C4253">
        <v>106</v>
      </c>
      <c r="D4253" s="1" t="s">
        <v>26</v>
      </c>
      <c r="E4253" s="1">
        <v>0</v>
      </c>
      <c r="F4253" s="1" t="s">
        <v>23</v>
      </c>
      <c r="G4253">
        <v>0</v>
      </c>
      <c r="H4253" t="str">
        <f>IF(Append1[[#This Row],[number_vmail_messages]]&lt;=10, "Low",
IF(Append1[[#This Row],[number_vmail_messages]]&lt;=25, "Medium", "High"))</f>
        <v>Low</v>
      </c>
      <c r="I4253">
        <v>168.4</v>
      </c>
      <c r="J4253">
        <v>85</v>
      </c>
      <c r="K4253">
        <v>28.63</v>
      </c>
      <c r="L4253">
        <v>123.3</v>
      </c>
      <c r="M4253">
        <v>95</v>
      </c>
      <c r="N4253">
        <v>10.48</v>
      </c>
      <c r="O4253">
        <v>162.5</v>
      </c>
      <c r="P4253">
        <v>83</v>
      </c>
      <c r="Q4253">
        <v>7.31</v>
      </c>
      <c r="R4253">
        <v>4.5999999999999996</v>
      </c>
      <c r="S4253">
        <v>4</v>
      </c>
      <c r="T4253">
        <v>1.24</v>
      </c>
      <c r="U4253" t="str">
        <f>IF(Append1[[#This Row],[total_intl_charge]] &lt;= MEDIAN(Append1[total_intl_charge]), "Low", "High")</f>
        <v>Low</v>
      </c>
      <c r="V4253">
        <v>3</v>
      </c>
      <c r="W4253" t="s">
        <v>23</v>
      </c>
      <c r="X4253" s="1" t="s">
        <v>23</v>
      </c>
      <c r="Y4253">
        <f>IF(Append1[[#This Row],[churn]]="yes", 1,0)</f>
        <v>0</v>
      </c>
      <c r="Z4253" t="str">
        <f>IF(Append1[[#This Row],[total_eve_charge]]&lt;=15,"Low",
IF(Append1[[#This Row],[total_eve_charge]]&lt;=19,"Medium","High"))</f>
        <v>Low</v>
      </c>
      <c r="AA4253" s="1" t="str">
        <f>IF(Append1[[#This Row],[total_day_charge]]&gt;30,"Heavy User",
IF(Append1[[#This Row],[total_eve_charge]]&gt;20,"Evening User",
IF(Append1[[#This Row],[total_night_charge]]&gt;10,"Night User","Low User")))</f>
        <v>Low User</v>
      </c>
    </row>
    <row r="4254" spans="1:27" hidden="1" x14ac:dyDescent="0.3">
      <c r="A4254">
        <v>3503</v>
      </c>
      <c r="B4254" s="1" t="s">
        <v>42</v>
      </c>
      <c r="C4254">
        <v>150</v>
      </c>
      <c r="D4254" s="1" t="s">
        <v>32</v>
      </c>
      <c r="E4254" s="1">
        <v>0</v>
      </c>
      <c r="F4254" s="1" t="s">
        <v>23</v>
      </c>
      <c r="G4254">
        <v>0</v>
      </c>
      <c r="H4254" t="str">
        <f>IF(Append1[[#This Row],[number_vmail_messages]]&lt;=10, "Low",
IF(Append1[[#This Row],[number_vmail_messages]]&lt;=25, "Medium", "High"))</f>
        <v>Low</v>
      </c>
      <c r="I4254">
        <v>150.9</v>
      </c>
      <c r="J4254">
        <v>92</v>
      </c>
      <c r="K4254">
        <v>25.65</v>
      </c>
      <c r="L4254">
        <v>191</v>
      </c>
      <c r="M4254">
        <v>106</v>
      </c>
      <c r="N4254">
        <v>16.239999999999998</v>
      </c>
      <c r="O4254">
        <v>223.6</v>
      </c>
      <c r="P4254">
        <v>107</v>
      </c>
      <c r="Q4254">
        <v>10.06</v>
      </c>
      <c r="R4254">
        <v>8.3000000000000007</v>
      </c>
      <c r="S4254">
        <v>4</v>
      </c>
      <c r="T4254">
        <v>2.2400000000000002</v>
      </c>
      <c r="U4254" t="str">
        <f>IF(Append1[[#This Row],[total_intl_charge]] &lt;= MEDIAN(Append1[total_intl_charge]), "Low", "High")</f>
        <v>Low</v>
      </c>
      <c r="V4254">
        <v>5</v>
      </c>
      <c r="W4254" t="s">
        <v>24</v>
      </c>
      <c r="X4254" s="1" t="s">
        <v>23</v>
      </c>
      <c r="Y4254">
        <f>IF(Append1[[#This Row],[churn]]="yes", 1,0)</f>
        <v>1</v>
      </c>
      <c r="Z4254" t="str">
        <f>IF(Append1[[#This Row],[total_eve_charge]]&lt;=15,"Low",
IF(Append1[[#This Row],[total_eve_charge]]&lt;=19,"Medium","High"))</f>
        <v>Medium</v>
      </c>
      <c r="AA4254" s="1" t="str">
        <f>IF(Append1[[#This Row],[total_day_charge]]&gt;30,"Heavy User",
IF(Append1[[#This Row],[total_eve_charge]]&gt;20,"Evening User",
IF(Append1[[#This Row],[total_night_charge]]&gt;10,"Night User","Low User")))</f>
        <v>Night User</v>
      </c>
    </row>
    <row r="4255" spans="1:27" hidden="1" x14ac:dyDescent="0.3">
      <c r="A4255">
        <v>3504</v>
      </c>
      <c r="B4255" s="1" t="s">
        <v>50</v>
      </c>
      <c r="C4255">
        <v>94</v>
      </c>
      <c r="D4255" s="1" t="s">
        <v>22</v>
      </c>
      <c r="E4255" s="1">
        <v>0</v>
      </c>
      <c r="F4255" s="1" t="s">
        <v>23</v>
      </c>
      <c r="G4255">
        <v>0</v>
      </c>
      <c r="H4255" t="str">
        <f>IF(Append1[[#This Row],[number_vmail_messages]]&lt;=10, "Low",
IF(Append1[[#This Row],[number_vmail_messages]]&lt;=25, "Medium", "High"))</f>
        <v>Low</v>
      </c>
      <c r="I4255">
        <v>255.1</v>
      </c>
      <c r="J4255">
        <v>96</v>
      </c>
      <c r="K4255">
        <v>43.37</v>
      </c>
      <c r="L4255">
        <v>276.89999999999998</v>
      </c>
      <c r="M4255">
        <v>67</v>
      </c>
      <c r="N4255">
        <v>23.54</v>
      </c>
      <c r="O4255">
        <v>226.5</v>
      </c>
      <c r="P4255">
        <v>74</v>
      </c>
      <c r="Q4255">
        <v>10.19</v>
      </c>
      <c r="R4255">
        <v>10.6</v>
      </c>
      <c r="S4255">
        <v>2</v>
      </c>
      <c r="T4255">
        <v>2.86</v>
      </c>
      <c r="U4255" t="str">
        <f>IF(Append1[[#This Row],[total_intl_charge]] &lt;= MEDIAN(Append1[total_intl_charge]), "Low", "High")</f>
        <v>High</v>
      </c>
      <c r="V4255">
        <v>0</v>
      </c>
      <c r="W4255" t="s">
        <v>24</v>
      </c>
      <c r="X4255" s="1" t="s">
        <v>23</v>
      </c>
      <c r="Y4255">
        <f>IF(Append1[[#This Row],[churn]]="yes", 1,0)</f>
        <v>1</v>
      </c>
      <c r="Z4255" t="str">
        <f>IF(Append1[[#This Row],[total_eve_charge]]&lt;=15,"Low",
IF(Append1[[#This Row],[total_eve_charge]]&lt;=19,"Medium","High"))</f>
        <v>High</v>
      </c>
      <c r="AA4255" s="1" t="str">
        <f>IF(Append1[[#This Row],[total_day_charge]]&gt;30,"Heavy User",
IF(Append1[[#This Row],[total_eve_charge]]&gt;20,"Evening User",
IF(Append1[[#This Row],[total_night_charge]]&gt;10,"Night User","Low User")))</f>
        <v>Heavy User</v>
      </c>
    </row>
    <row r="4256" spans="1:27" hidden="1" x14ac:dyDescent="0.3">
      <c r="A4256">
        <v>3505</v>
      </c>
      <c r="B4256" s="1" t="s">
        <v>39</v>
      </c>
      <c r="C4256">
        <v>89</v>
      </c>
      <c r="D4256" s="1" t="s">
        <v>22</v>
      </c>
      <c r="E4256" s="1">
        <v>0</v>
      </c>
      <c r="F4256" s="1" t="s">
        <v>23</v>
      </c>
      <c r="G4256">
        <v>0</v>
      </c>
      <c r="H4256" t="str">
        <f>IF(Append1[[#This Row],[number_vmail_messages]]&lt;=10, "Low",
IF(Append1[[#This Row],[number_vmail_messages]]&lt;=25, "Medium", "High"))</f>
        <v>Low</v>
      </c>
      <c r="I4256">
        <v>94.5</v>
      </c>
      <c r="J4256">
        <v>107</v>
      </c>
      <c r="K4256">
        <v>16.07</v>
      </c>
      <c r="L4256">
        <v>191.8</v>
      </c>
      <c r="M4256">
        <v>85</v>
      </c>
      <c r="N4256">
        <v>16.3</v>
      </c>
      <c r="O4256">
        <v>196.2</v>
      </c>
      <c r="P4256">
        <v>131</v>
      </c>
      <c r="Q4256">
        <v>8.83</v>
      </c>
      <c r="R4256">
        <v>15</v>
      </c>
      <c r="S4256">
        <v>5</v>
      </c>
      <c r="T4256">
        <v>4.05</v>
      </c>
      <c r="U4256" t="str">
        <f>IF(Append1[[#This Row],[total_intl_charge]] &lt;= MEDIAN(Append1[total_intl_charge]), "Low", "High")</f>
        <v>High</v>
      </c>
      <c r="V4256">
        <v>1</v>
      </c>
      <c r="W4256" t="s">
        <v>23</v>
      </c>
      <c r="X4256" s="1" t="s">
        <v>23</v>
      </c>
      <c r="Y4256">
        <f>IF(Append1[[#This Row],[churn]]="yes", 1,0)</f>
        <v>0</v>
      </c>
      <c r="Z4256" t="str">
        <f>IF(Append1[[#This Row],[total_eve_charge]]&lt;=15,"Low",
IF(Append1[[#This Row],[total_eve_charge]]&lt;=19,"Medium","High"))</f>
        <v>Medium</v>
      </c>
      <c r="AA4256" s="1" t="str">
        <f>IF(Append1[[#This Row],[total_day_charge]]&gt;30,"Heavy User",
IF(Append1[[#This Row],[total_eve_charge]]&gt;20,"Evening User",
IF(Append1[[#This Row],[total_night_charge]]&gt;10,"Night User","Low User")))</f>
        <v>Low User</v>
      </c>
    </row>
    <row r="4257" spans="1:27" hidden="1" x14ac:dyDescent="0.3">
      <c r="A4257">
        <v>3506</v>
      </c>
      <c r="B4257" s="1" t="s">
        <v>47</v>
      </c>
      <c r="C4257">
        <v>45</v>
      </c>
      <c r="D4257" s="1" t="s">
        <v>22</v>
      </c>
      <c r="E4257" s="1">
        <v>0</v>
      </c>
      <c r="F4257" s="1" t="s">
        <v>23</v>
      </c>
      <c r="G4257">
        <v>0</v>
      </c>
      <c r="H4257" t="str">
        <f>IF(Append1[[#This Row],[number_vmail_messages]]&lt;=10, "Low",
IF(Append1[[#This Row],[number_vmail_messages]]&lt;=25, "Medium", "High"))</f>
        <v>Low</v>
      </c>
      <c r="I4257">
        <v>135</v>
      </c>
      <c r="J4257">
        <v>116</v>
      </c>
      <c r="K4257">
        <v>22.95</v>
      </c>
      <c r="L4257">
        <v>159</v>
      </c>
      <c r="M4257">
        <v>108</v>
      </c>
      <c r="N4257">
        <v>13.52</v>
      </c>
      <c r="O4257">
        <v>170.3</v>
      </c>
      <c r="P4257">
        <v>130</v>
      </c>
      <c r="Q4257">
        <v>7.66</v>
      </c>
      <c r="R4257">
        <v>11.1</v>
      </c>
      <c r="S4257">
        <v>15</v>
      </c>
      <c r="T4257">
        <v>3</v>
      </c>
      <c r="U4257" t="str">
        <f>IF(Append1[[#This Row],[total_intl_charge]] &lt;= MEDIAN(Append1[total_intl_charge]), "Low", "High")</f>
        <v>High</v>
      </c>
      <c r="V4257">
        <v>1</v>
      </c>
      <c r="W4257" t="s">
        <v>23</v>
      </c>
      <c r="X4257" s="1" t="s">
        <v>23</v>
      </c>
      <c r="Y4257">
        <f>IF(Append1[[#This Row],[churn]]="yes", 1,0)</f>
        <v>0</v>
      </c>
      <c r="Z4257" t="str">
        <f>IF(Append1[[#This Row],[total_eve_charge]]&lt;=15,"Low",
IF(Append1[[#This Row],[total_eve_charge]]&lt;=19,"Medium","High"))</f>
        <v>Low</v>
      </c>
      <c r="AA4257" s="1" t="str">
        <f>IF(Append1[[#This Row],[total_day_charge]]&gt;30,"Heavy User",
IF(Append1[[#This Row],[total_eve_charge]]&gt;20,"Evening User",
IF(Append1[[#This Row],[total_night_charge]]&gt;10,"Night User","Low User")))</f>
        <v>Low User</v>
      </c>
    </row>
    <row r="4258" spans="1:27" hidden="1" x14ac:dyDescent="0.3">
      <c r="A4258">
        <v>3507</v>
      </c>
      <c r="B4258" s="1" t="s">
        <v>21</v>
      </c>
      <c r="C4258">
        <v>74</v>
      </c>
      <c r="D4258" s="1" t="s">
        <v>32</v>
      </c>
      <c r="E4258" s="1">
        <v>0</v>
      </c>
      <c r="F4258" s="1" t="s">
        <v>23</v>
      </c>
      <c r="G4258">
        <v>0</v>
      </c>
      <c r="H4258" t="str">
        <f>IF(Append1[[#This Row],[number_vmail_messages]]&lt;=10, "Low",
IF(Append1[[#This Row],[number_vmail_messages]]&lt;=25, "Medium", "High"))</f>
        <v>Low</v>
      </c>
      <c r="I4258">
        <v>286.89999999999998</v>
      </c>
      <c r="J4258">
        <v>113</v>
      </c>
      <c r="K4258">
        <v>48.77</v>
      </c>
      <c r="L4258">
        <v>260.8</v>
      </c>
      <c r="M4258">
        <v>121</v>
      </c>
      <c r="N4258">
        <v>22.17</v>
      </c>
      <c r="O4258">
        <v>137.1</v>
      </c>
      <c r="P4258">
        <v>94</v>
      </c>
      <c r="Q4258">
        <v>6.17</v>
      </c>
      <c r="R4258">
        <v>12.6</v>
      </c>
      <c r="S4258">
        <v>6</v>
      </c>
      <c r="T4258">
        <v>3.4</v>
      </c>
      <c r="U4258" t="str">
        <f>IF(Append1[[#This Row],[total_intl_charge]] &lt;= MEDIAN(Append1[total_intl_charge]), "Low", "High")</f>
        <v>High</v>
      </c>
      <c r="V4258">
        <v>0</v>
      </c>
      <c r="W4258" t="s">
        <v>24</v>
      </c>
      <c r="X4258" s="1" t="s">
        <v>23</v>
      </c>
      <c r="Y4258">
        <f>IF(Append1[[#This Row],[churn]]="yes", 1,0)</f>
        <v>1</v>
      </c>
      <c r="Z4258" t="str">
        <f>IF(Append1[[#This Row],[total_eve_charge]]&lt;=15,"Low",
IF(Append1[[#This Row],[total_eve_charge]]&lt;=19,"Medium","High"))</f>
        <v>High</v>
      </c>
      <c r="AA4258" s="1" t="str">
        <f>IF(Append1[[#This Row],[total_day_charge]]&gt;30,"Heavy User",
IF(Append1[[#This Row],[total_eve_charge]]&gt;20,"Evening User",
IF(Append1[[#This Row],[total_night_charge]]&gt;10,"Night User","Low User")))</f>
        <v>Heavy User</v>
      </c>
    </row>
    <row r="4259" spans="1:27" hidden="1" x14ac:dyDescent="0.3">
      <c r="A4259">
        <v>3508</v>
      </c>
      <c r="B4259" s="1" t="s">
        <v>33</v>
      </c>
      <c r="C4259">
        <v>158</v>
      </c>
      <c r="D4259" s="1" t="s">
        <v>22</v>
      </c>
      <c r="E4259" s="1">
        <v>0</v>
      </c>
      <c r="F4259" s="1" t="s">
        <v>23</v>
      </c>
      <c r="G4259">
        <v>0</v>
      </c>
      <c r="H4259" t="str">
        <f>IF(Append1[[#This Row],[number_vmail_messages]]&lt;=10, "Low",
IF(Append1[[#This Row],[number_vmail_messages]]&lt;=25, "Medium", "High"))</f>
        <v>Low</v>
      </c>
      <c r="I4259">
        <v>165.4</v>
      </c>
      <c r="J4259">
        <v>70</v>
      </c>
      <c r="K4259">
        <v>28.12</v>
      </c>
      <c r="L4259">
        <v>280.10000000000002</v>
      </c>
      <c r="M4259">
        <v>104</v>
      </c>
      <c r="N4259">
        <v>23.81</v>
      </c>
      <c r="O4259">
        <v>121.8</v>
      </c>
      <c r="P4259">
        <v>106</v>
      </c>
      <c r="Q4259">
        <v>5.48</v>
      </c>
      <c r="R4259">
        <v>10.4</v>
      </c>
      <c r="S4259">
        <v>9</v>
      </c>
      <c r="T4259">
        <v>2.81</v>
      </c>
      <c r="U4259" t="str">
        <f>IF(Append1[[#This Row],[total_intl_charge]] &lt;= MEDIAN(Append1[total_intl_charge]), "Low", "High")</f>
        <v>High</v>
      </c>
      <c r="V4259">
        <v>1</v>
      </c>
      <c r="W4259" t="s">
        <v>23</v>
      </c>
      <c r="X4259" s="1" t="s">
        <v>23</v>
      </c>
      <c r="Y4259">
        <f>IF(Append1[[#This Row],[churn]]="yes", 1,0)</f>
        <v>0</v>
      </c>
      <c r="Z4259" t="str">
        <f>IF(Append1[[#This Row],[total_eve_charge]]&lt;=15,"Low",
IF(Append1[[#This Row],[total_eve_charge]]&lt;=19,"Medium","High"))</f>
        <v>High</v>
      </c>
      <c r="AA4259" s="1" t="str">
        <f>IF(Append1[[#This Row],[total_day_charge]]&gt;30,"Heavy User",
IF(Append1[[#This Row],[total_eve_charge]]&gt;20,"Evening User",
IF(Append1[[#This Row],[total_night_charge]]&gt;10,"Night User","Low User")))</f>
        <v>Evening User</v>
      </c>
    </row>
    <row r="4260" spans="1:27" hidden="1" x14ac:dyDescent="0.3">
      <c r="A4260">
        <v>3509</v>
      </c>
      <c r="B4260" s="1" t="s">
        <v>25</v>
      </c>
      <c r="C4260">
        <v>76</v>
      </c>
      <c r="D4260" s="1" t="s">
        <v>22</v>
      </c>
      <c r="E4260" s="1">
        <v>0</v>
      </c>
      <c r="F4260" s="1" t="s">
        <v>23</v>
      </c>
      <c r="G4260">
        <v>0</v>
      </c>
      <c r="H4260" t="str">
        <f>IF(Append1[[#This Row],[number_vmail_messages]]&lt;=10, "Low",
IF(Append1[[#This Row],[number_vmail_messages]]&lt;=25, "Medium", "High"))</f>
        <v>Low</v>
      </c>
      <c r="I4260">
        <v>222</v>
      </c>
      <c r="J4260">
        <v>99</v>
      </c>
      <c r="K4260">
        <v>37.74</v>
      </c>
      <c r="L4260">
        <v>215.9</v>
      </c>
      <c r="M4260">
        <v>122</v>
      </c>
      <c r="N4260">
        <v>18.350000000000001</v>
      </c>
      <c r="O4260">
        <v>204.1</v>
      </c>
      <c r="P4260">
        <v>131</v>
      </c>
      <c r="Q4260">
        <v>9.18</v>
      </c>
      <c r="R4260">
        <v>8.1999999999999993</v>
      </c>
      <c r="S4260">
        <v>5</v>
      </c>
      <c r="T4260">
        <v>2.21</v>
      </c>
      <c r="U4260" t="str">
        <f>IF(Append1[[#This Row],[total_intl_charge]] &lt;= MEDIAN(Append1[total_intl_charge]), "Low", "High")</f>
        <v>Low</v>
      </c>
      <c r="V4260">
        <v>3</v>
      </c>
      <c r="W4260" t="s">
        <v>24</v>
      </c>
      <c r="X4260" s="1" t="s">
        <v>23</v>
      </c>
      <c r="Y4260">
        <f>IF(Append1[[#This Row],[churn]]="yes", 1,0)</f>
        <v>1</v>
      </c>
      <c r="Z4260" t="str">
        <f>IF(Append1[[#This Row],[total_eve_charge]]&lt;=15,"Low",
IF(Append1[[#This Row],[total_eve_charge]]&lt;=19,"Medium","High"))</f>
        <v>Medium</v>
      </c>
      <c r="AA4260" s="1" t="str">
        <f>IF(Append1[[#This Row],[total_day_charge]]&gt;30,"Heavy User",
IF(Append1[[#This Row],[total_eve_charge]]&gt;20,"Evening User",
IF(Append1[[#This Row],[total_night_charge]]&gt;10,"Night User","Low User")))</f>
        <v>Heavy User</v>
      </c>
    </row>
    <row r="4261" spans="1:27" hidden="1" x14ac:dyDescent="0.3">
      <c r="A4261">
        <v>3510</v>
      </c>
      <c r="B4261" s="1" t="s">
        <v>76</v>
      </c>
      <c r="C4261">
        <v>102</v>
      </c>
      <c r="D4261" s="1" t="s">
        <v>22</v>
      </c>
      <c r="E4261" s="1">
        <v>1</v>
      </c>
      <c r="F4261" s="1" t="s">
        <v>23</v>
      </c>
      <c r="G4261">
        <v>0</v>
      </c>
      <c r="H4261" t="str">
        <f>IF(Append1[[#This Row],[number_vmail_messages]]&lt;=10, "Low",
IF(Append1[[#This Row],[number_vmail_messages]]&lt;=25, "Medium", "High"))</f>
        <v>Low</v>
      </c>
      <c r="I4261">
        <v>209.8</v>
      </c>
      <c r="J4261">
        <v>85</v>
      </c>
      <c r="K4261">
        <v>35.67</v>
      </c>
      <c r="L4261">
        <v>165.7</v>
      </c>
      <c r="M4261">
        <v>100</v>
      </c>
      <c r="N4261">
        <v>14.08</v>
      </c>
      <c r="O4261">
        <v>230.1</v>
      </c>
      <c r="P4261">
        <v>92</v>
      </c>
      <c r="Q4261">
        <v>10.35</v>
      </c>
      <c r="R4261">
        <v>8.6999999999999993</v>
      </c>
      <c r="S4261">
        <v>6</v>
      </c>
      <c r="T4261">
        <v>2.35</v>
      </c>
      <c r="U4261" t="str">
        <f>IF(Append1[[#This Row],[total_intl_charge]] &lt;= MEDIAN(Append1[total_intl_charge]), "Low", "High")</f>
        <v>Low</v>
      </c>
      <c r="V4261">
        <v>0</v>
      </c>
      <c r="W4261" t="s">
        <v>23</v>
      </c>
      <c r="X4261" s="1" t="s">
        <v>24</v>
      </c>
      <c r="Y4261">
        <f>IF(Append1[[#This Row],[churn]]="yes", 1,0)</f>
        <v>0</v>
      </c>
      <c r="Z4261" t="str">
        <f>IF(Append1[[#This Row],[total_eve_charge]]&lt;=15,"Low",
IF(Append1[[#This Row],[total_eve_charge]]&lt;=19,"Medium","High"))</f>
        <v>Low</v>
      </c>
      <c r="AA4261" s="1" t="str">
        <f>IF(Append1[[#This Row],[total_day_charge]]&gt;30,"Heavy User",
IF(Append1[[#This Row],[total_eve_charge]]&gt;20,"Evening User",
IF(Append1[[#This Row],[total_night_charge]]&gt;10,"Night User","Low User")))</f>
        <v>Heavy User</v>
      </c>
    </row>
    <row r="4262" spans="1:27" x14ac:dyDescent="0.3">
      <c r="A4262">
        <v>3511</v>
      </c>
      <c r="B4262" s="1" t="s">
        <v>31</v>
      </c>
      <c r="C4262">
        <v>4</v>
      </c>
      <c r="D4262" s="1" t="s">
        <v>32</v>
      </c>
      <c r="E4262" s="1">
        <v>0</v>
      </c>
      <c r="F4262" s="1" t="s">
        <v>24</v>
      </c>
      <c r="G4262">
        <v>31</v>
      </c>
      <c r="H4262" t="str">
        <f>IF(Append1[[#This Row],[number_vmail_messages]]&lt;=10, "Low",
IF(Append1[[#This Row],[number_vmail_messages]]&lt;=25, "Medium", "High"))</f>
        <v>High</v>
      </c>
      <c r="I4262">
        <v>158.30000000000001</v>
      </c>
      <c r="J4262">
        <v>99</v>
      </c>
      <c r="K4262">
        <v>26.91</v>
      </c>
      <c r="L4262">
        <v>164.2</v>
      </c>
      <c r="M4262">
        <v>98</v>
      </c>
      <c r="N4262">
        <v>13.96</v>
      </c>
      <c r="O4262">
        <v>192.7</v>
      </c>
      <c r="P4262">
        <v>108</v>
      </c>
      <c r="Q4262">
        <v>8.67</v>
      </c>
      <c r="R4262">
        <v>12.5</v>
      </c>
      <c r="S4262">
        <v>3</v>
      </c>
      <c r="T4262">
        <v>3.38</v>
      </c>
      <c r="U4262" t="str">
        <f>IF(Append1[[#This Row],[total_intl_charge]] &lt;= MEDIAN(Append1[total_intl_charge]), "Low", "High")</f>
        <v>High</v>
      </c>
      <c r="V4262">
        <v>2</v>
      </c>
      <c r="W4262" t="s">
        <v>23</v>
      </c>
      <c r="X4262" s="1" t="s">
        <v>23</v>
      </c>
      <c r="Y4262">
        <f>IF(Append1[[#This Row],[churn]]="yes", 1,0)</f>
        <v>0</v>
      </c>
      <c r="Z4262" t="str">
        <f>IF(Append1[[#This Row],[total_eve_charge]]&lt;=15,"Low",
IF(Append1[[#This Row],[total_eve_charge]]&lt;=19,"Medium","High"))</f>
        <v>Low</v>
      </c>
      <c r="AA4262" s="1" t="str">
        <f>IF(Append1[[#This Row],[total_day_charge]]&gt;30,"Heavy User",
IF(Append1[[#This Row],[total_eve_charge]]&gt;20,"Evening User",
IF(Append1[[#This Row],[total_night_charge]]&gt;10,"Night User","Low User")))</f>
        <v>Low User</v>
      </c>
    </row>
    <row r="4263" spans="1:27" hidden="1" x14ac:dyDescent="0.3">
      <c r="A4263">
        <v>3512</v>
      </c>
      <c r="B4263" s="1" t="s">
        <v>38</v>
      </c>
      <c r="C4263">
        <v>161</v>
      </c>
      <c r="D4263" s="1" t="s">
        <v>32</v>
      </c>
      <c r="E4263" s="1">
        <v>0</v>
      </c>
      <c r="F4263" s="1" t="s">
        <v>23</v>
      </c>
      <c r="G4263">
        <v>0</v>
      </c>
      <c r="H4263" t="str">
        <f>IF(Append1[[#This Row],[number_vmail_messages]]&lt;=10, "Low",
IF(Append1[[#This Row],[number_vmail_messages]]&lt;=25, "Medium", "High"))</f>
        <v>Low</v>
      </c>
      <c r="I4263">
        <v>252.3</v>
      </c>
      <c r="J4263">
        <v>120</v>
      </c>
      <c r="K4263">
        <v>42.89</v>
      </c>
      <c r="L4263">
        <v>243.8</v>
      </c>
      <c r="M4263">
        <v>98</v>
      </c>
      <c r="N4263">
        <v>20.72</v>
      </c>
      <c r="O4263">
        <v>284.39999999999998</v>
      </c>
      <c r="P4263">
        <v>96</v>
      </c>
      <c r="Q4263">
        <v>12.8</v>
      </c>
      <c r="R4263">
        <v>9.1999999999999993</v>
      </c>
      <c r="S4263">
        <v>2</v>
      </c>
      <c r="T4263">
        <v>2.48</v>
      </c>
      <c r="U4263" t="str">
        <f>IF(Append1[[#This Row],[total_intl_charge]] &lt;= MEDIAN(Append1[total_intl_charge]), "Low", "High")</f>
        <v>Low</v>
      </c>
      <c r="V4263">
        <v>1</v>
      </c>
      <c r="W4263" t="s">
        <v>24</v>
      </c>
      <c r="X4263" s="1" t="s">
        <v>23</v>
      </c>
      <c r="Y4263">
        <f>IF(Append1[[#This Row],[churn]]="yes", 1,0)</f>
        <v>1</v>
      </c>
      <c r="Z4263" t="str">
        <f>IF(Append1[[#This Row],[total_eve_charge]]&lt;=15,"Low",
IF(Append1[[#This Row],[total_eve_charge]]&lt;=19,"Medium","High"))</f>
        <v>High</v>
      </c>
      <c r="AA4263" s="1" t="str">
        <f>IF(Append1[[#This Row],[total_day_charge]]&gt;30,"Heavy User",
IF(Append1[[#This Row],[total_eve_charge]]&gt;20,"Evening User",
IF(Append1[[#This Row],[total_night_charge]]&gt;10,"Night User","Low User")))</f>
        <v>Heavy User</v>
      </c>
    </row>
    <row r="4264" spans="1:27" hidden="1" x14ac:dyDescent="0.3">
      <c r="A4264">
        <v>3513</v>
      </c>
      <c r="B4264" s="1" t="s">
        <v>71</v>
      </c>
      <c r="C4264">
        <v>116</v>
      </c>
      <c r="D4264" s="1" t="s">
        <v>22</v>
      </c>
      <c r="E4264" s="1">
        <v>0</v>
      </c>
      <c r="F4264" s="1" t="s">
        <v>23</v>
      </c>
      <c r="G4264">
        <v>0</v>
      </c>
      <c r="H4264" t="str">
        <f>IF(Append1[[#This Row],[number_vmail_messages]]&lt;=10, "Low",
IF(Append1[[#This Row],[number_vmail_messages]]&lt;=25, "Medium", "High"))</f>
        <v>Low</v>
      </c>
      <c r="I4264">
        <v>255.5</v>
      </c>
      <c r="J4264">
        <v>93</v>
      </c>
      <c r="K4264">
        <v>43.44</v>
      </c>
      <c r="L4264">
        <v>224.4</v>
      </c>
      <c r="M4264">
        <v>122</v>
      </c>
      <c r="N4264">
        <v>19.07</v>
      </c>
      <c r="O4264">
        <v>317.3</v>
      </c>
      <c r="P4264">
        <v>85</v>
      </c>
      <c r="Q4264">
        <v>14.28</v>
      </c>
      <c r="R4264">
        <v>12.7</v>
      </c>
      <c r="S4264">
        <v>4</v>
      </c>
      <c r="T4264">
        <v>3.43</v>
      </c>
      <c r="U4264" t="str">
        <f>IF(Append1[[#This Row],[total_intl_charge]] &lt;= MEDIAN(Append1[total_intl_charge]), "Low", "High")</f>
        <v>High</v>
      </c>
      <c r="V4264">
        <v>1</v>
      </c>
      <c r="W4264" t="s">
        <v>24</v>
      </c>
      <c r="X4264" s="1" t="s">
        <v>23</v>
      </c>
      <c r="Y4264">
        <f>IF(Append1[[#This Row],[churn]]="yes", 1,0)</f>
        <v>1</v>
      </c>
      <c r="Z4264" t="str">
        <f>IF(Append1[[#This Row],[total_eve_charge]]&lt;=15,"Low",
IF(Append1[[#This Row],[total_eve_charge]]&lt;=19,"Medium","High"))</f>
        <v>High</v>
      </c>
      <c r="AA4264" s="1" t="str">
        <f>IF(Append1[[#This Row],[total_day_charge]]&gt;30,"Heavy User",
IF(Append1[[#This Row],[total_eve_charge]]&gt;20,"Evening User",
IF(Append1[[#This Row],[total_night_charge]]&gt;10,"Night User","Low User")))</f>
        <v>Heavy User</v>
      </c>
    </row>
    <row r="4265" spans="1:27" hidden="1" x14ac:dyDescent="0.3">
      <c r="A4265">
        <v>3514</v>
      </c>
      <c r="B4265" s="1" t="s">
        <v>36</v>
      </c>
      <c r="C4265">
        <v>86</v>
      </c>
      <c r="D4265" s="1" t="s">
        <v>22</v>
      </c>
      <c r="E4265" s="1">
        <v>0</v>
      </c>
      <c r="F4265" s="1" t="s">
        <v>23</v>
      </c>
      <c r="G4265">
        <v>0</v>
      </c>
      <c r="H4265" t="str">
        <f>IF(Append1[[#This Row],[number_vmail_messages]]&lt;=10, "Low",
IF(Append1[[#This Row],[number_vmail_messages]]&lt;=25, "Medium", "High"))</f>
        <v>Low</v>
      </c>
      <c r="I4265">
        <v>227.9</v>
      </c>
      <c r="J4265">
        <v>105</v>
      </c>
      <c r="K4265">
        <v>38.74</v>
      </c>
      <c r="L4265">
        <v>218.7</v>
      </c>
      <c r="M4265">
        <v>118</v>
      </c>
      <c r="N4265">
        <v>18.59</v>
      </c>
      <c r="O4265">
        <v>223.2</v>
      </c>
      <c r="P4265">
        <v>120</v>
      </c>
      <c r="Q4265">
        <v>10.039999999999999</v>
      </c>
      <c r="R4265">
        <v>14.2</v>
      </c>
      <c r="S4265">
        <v>5</v>
      </c>
      <c r="T4265">
        <v>3.83</v>
      </c>
      <c r="U4265" t="str">
        <f>IF(Append1[[#This Row],[total_intl_charge]] &lt;= MEDIAN(Append1[total_intl_charge]), "Low", "High")</f>
        <v>High</v>
      </c>
      <c r="V4265">
        <v>3</v>
      </c>
      <c r="W4265" t="s">
        <v>23</v>
      </c>
      <c r="X4265" s="1" t="s">
        <v>23</v>
      </c>
      <c r="Y4265">
        <f>IF(Append1[[#This Row],[churn]]="yes", 1,0)</f>
        <v>0</v>
      </c>
      <c r="Z4265" t="str">
        <f>IF(Append1[[#This Row],[total_eve_charge]]&lt;=15,"Low",
IF(Append1[[#This Row],[total_eve_charge]]&lt;=19,"Medium","High"))</f>
        <v>Medium</v>
      </c>
      <c r="AA4265" s="1" t="str">
        <f>IF(Append1[[#This Row],[total_day_charge]]&gt;30,"Heavy User",
IF(Append1[[#This Row],[total_eve_charge]]&gt;20,"Evening User",
IF(Append1[[#This Row],[total_night_charge]]&gt;10,"Night User","Low User")))</f>
        <v>Heavy User</v>
      </c>
    </row>
    <row r="4266" spans="1:27" hidden="1" x14ac:dyDescent="0.3">
      <c r="A4266">
        <v>3515</v>
      </c>
      <c r="B4266" s="1" t="s">
        <v>29</v>
      </c>
      <c r="C4266">
        <v>39</v>
      </c>
      <c r="D4266" s="1" t="s">
        <v>26</v>
      </c>
      <c r="E4266" s="1">
        <v>0</v>
      </c>
      <c r="F4266" s="1" t="s">
        <v>23</v>
      </c>
      <c r="G4266">
        <v>0</v>
      </c>
      <c r="H4266" t="str">
        <f>IF(Append1[[#This Row],[number_vmail_messages]]&lt;=10, "Low",
IF(Append1[[#This Row],[number_vmail_messages]]&lt;=25, "Medium", "High"))</f>
        <v>Low</v>
      </c>
      <c r="I4266">
        <v>185</v>
      </c>
      <c r="J4266">
        <v>113</v>
      </c>
      <c r="K4266">
        <v>31.45</v>
      </c>
      <c r="L4266">
        <v>106.5</v>
      </c>
      <c r="M4266">
        <v>125</v>
      </c>
      <c r="N4266">
        <v>9.0500000000000007</v>
      </c>
      <c r="O4266">
        <v>167.3</v>
      </c>
      <c r="P4266">
        <v>78</v>
      </c>
      <c r="Q4266">
        <v>7.53</v>
      </c>
      <c r="R4266">
        <v>12</v>
      </c>
      <c r="S4266">
        <v>2</v>
      </c>
      <c r="T4266">
        <v>3.24</v>
      </c>
      <c r="U4266" t="str">
        <f>IF(Append1[[#This Row],[total_intl_charge]] &lt;= MEDIAN(Append1[total_intl_charge]), "Low", "High")</f>
        <v>High</v>
      </c>
      <c r="V4266">
        <v>0</v>
      </c>
      <c r="W4266" t="s">
        <v>23</v>
      </c>
      <c r="X4266" s="1" t="s">
        <v>23</v>
      </c>
      <c r="Y4266">
        <f>IF(Append1[[#This Row],[churn]]="yes", 1,0)</f>
        <v>0</v>
      </c>
      <c r="Z4266" t="str">
        <f>IF(Append1[[#This Row],[total_eve_charge]]&lt;=15,"Low",
IF(Append1[[#This Row],[total_eve_charge]]&lt;=19,"Medium","High"))</f>
        <v>Low</v>
      </c>
      <c r="AA4266" s="1" t="str">
        <f>IF(Append1[[#This Row],[total_day_charge]]&gt;30,"Heavy User",
IF(Append1[[#This Row],[total_eve_charge]]&gt;20,"Evening User",
IF(Append1[[#This Row],[total_night_charge]]&gt;10,"Night User","Low User")))</f>
        <v>Heavy User</v>
      </c>
    </row>
    <row r="4267" spans="1:27" hidden="1" x14ac:dyDescent="0.3">
      <c r="A4267">
        <v>3516</v>
      </c>
      <c r="B4267" s="1" t="s">
        <v>46</v>
      </c>
      <c r="C4267">
        <v>57</v>
      </c>
      <c r="D4267" s="1" t="s">
        <v>22</v>
      </c>
      <c r="E4267" s="1">
        <v>0</v>
      </c>
      <c r="F4267" s="1" t="s">
        <v>23</v>
      </c>
      <c r="G4267">
        <v>0</v>
      </c>
      <c r="H4267" t="str">
        <f>IF(Append1[[#This Row],[number_vmail_messages]]&lt;=10, "Low",
IF(Append1[[#This Row],[number_vmail_messages]]&lt;=25, "Medium", "High"))</f>
        <v>Low</v>
      </c>
      <c r="I4267">
        <v>140</v>
      </c>
      <c r="J4267">
        <v>100</v>
      </c>
      <c r="K4267">
        <v>23.8</v>
      </c>
      <c r="L4267">
        <v>174.7</v>
      </c>
      <c r="M4267">
        <v>102</v>
      </c>
      <c r="N4267">
        <v>14.85</v>
      </c>
      <c r="O4267">
        <v>258.5</v>
      </c>
      <c r="P4267">
        <v>111</v>
      </c>
      <c r="Q4267">
        <v>11.63</v>
      </c>
      <c r="R4267">
        <v>13.3</v>
      </c>
      <c r="S4267">
        <v>4</v>
      </c>
      <c r="T4267">
        <v>3.59</v>
      </c>
      <c r="U4267" t="str">
        <f>IF(Append1[[#This Row],[total_intl_charge]] &lt;= MEDIAN(Append1[total_intl_charge]), "Low", "High")</f>
        <v>High</v>
      </c>
      <c r="V4267">
        <v>1</v>
      </c>
      <c r="W4267" t="s">
        <v>23</v>
      </c>
      <c r="X4267" s="1" t="s">
        <v>23</v>
      </c>
      <c r="Y4267">
        <f>IF(Append1[[#This Row],[churn]]="yes", 1,0)</f>
        <v>0</v>
      </c>
      <c r="Z4267" t="str">
        <f>IF(Append1[[#This Row],[total_eve_charge]]&lt;=15,"Low",
IF(Append1[[#This Row],[total_eve_charge]]&lt;=19,"Medium","High"))</f>
        <v>Low</v>
      </c>
      <c r="AA4267" s="1" t="str">
        <f>IF(Append1[[#This Row],[total_day_charge]]&gt;30,"Heavy User",
IF(Append1[[#This Row],[total_eve_charge]]&gt;20,"Evening User",
IF(Append1[[#This Row],[total_night_charge]]&gt;10,"Night User","Low User")))</f>
        <v>Night User</v>
      </c>
    </row>
    <row r="4268" spans="1:27" hidden="1" x14ac:dyDescent="0.3">
      <c r="A4268">
        <v>3517</v>
      </c>
      <c r="B4268" s="1" t="s">
        <v>52</v>
      </c>
      <c r="C4268">
        <v>138</v>
      </c>
      <c r="D4268" s="1" t="s">
        <v>22</v>
      </c>
      <c r="E4268" s="1">
        <v>0</v>
      </c>
      <c r="F4268" s="1" t="s">
        <v>23</v>
      </c>
      <c r="G4268">
        <v>0</v>
      </c>
      <c r="H4268" t="str">
        <f>IF(Append1[[#This Row],[number_vmail_messages]]&lt;=10, "Low",
IF(Append1[[#This Row],[number_vmail_messages]]&lt;=25, "Medium", "High"))</f>
        <v>Low</v>
      </c>
      <c r="I4268">
        <v>157.5</v>
      </c>
      <c r="J4268">
        <v>96</v>
      </c>
      <c r="K4268">
        <v>26.78</v>
      </c>
      <c r="L4268">
        <v>271.7</v>
      </c>
      <c r="M4268">
        <v>107</v>
      </c>
      <c r="N4268">
        <v>23.09</v>
      </c>
      <c r="O4268">
        <v>138.19999999999999</v>
      </c>
      <c r="P4268">
        <v>84</v>
      </c>
      <c r="Q4268">
        <v>6.22</v>
      </c>
      <c r="R4268">
        <v>10.7</v>
      </c>
      <c r="S4268">
        <v>6</v>
      </c>
      <c r="T4268">
        <v>2.89</v>
      </c>
      <c r="U4268" t="str">
        <f>IF(Append1[[#This Row],[total_intl_charge]] &lt;= MEDIAN(Append1[total_intl_charge]), "Low", "High")</f>
        <v>High</v>
      </c>
      <c r="V4268">
        <v>2</v>
      </c>
      <c r="W4268" t="s">
        <v>23</v>
      </c>
      <c r="X4268" s="1" t="s">
        <v>23</v>
      </c>
      <c r="Y4268">
        <f>IF(Append1[[#This Row],[churn]]="yes", 1,0)</f>
        <v>0</v>
      </c>
      <c r="Z4268" t="str">
        <f>IF(Append1[[#This Row],[total_eve_charge]]&lt;=15,"Low",
IF(Append1[[#This Row],[total_eve_charge]]&lt;=19,"Medium","High"))</f>
        <v>High</v>
      </c>
      <c r="AA4268" s="1" t="str">
        <f>IF(Append1[[#This Row],[total_day_charge]]&gt;30,"Heavy User",
IF(Append1[[#This Row],[total_eve_charge]]&gt;20,"Evening User",
IF(Append1[[#This Row],[total_night_charge]]&gt;10,"Night User","Low User")))</f>
        <v>Evening User</v>
      </c>
    </row>
    <row r="4269" spans="1:27" hidden="1" x14ac:dyDescent="0.3">
      <c r="A4269">
        <v>3518</v>
      </c>
      <c r="B4269" s="1" t="s">
        <v>41</v>
      </c>
      <c r="C4269">
        <v>98</v>
      </c>
      <c r="D4269" s="1" t="s">
        <v>22</v>
      </c>
      <c r="E4269" s="1">
        <v>0</v>
      </c>
      <c r="F4269" s="1" t="s">
        <v>23</v>
      </c>
      <c r="G4269">
        <v>0</v>
      </c>
      <c r="H4269" t="str">
        <f>IF(Append1[[#This Row],[number_vmail_messages]]&lt;=10, "Low",
IF(Append1[[#This Row],[number_vmail_messages]]&lt;=25, "Medium", "High"))</f>
        <v>Low</v>
      </c>
      <c r="I4269">
        <v>237.5</v>
      </c>
      <c r="J4269">
        <v>130</v>
      </c>
      <c r="K4269">
        <v>40.380000000000003</v>
      </c>
      <c r="L4269">
        <v>213.2</v>
      </c>
      <c r="M4269">
        <v>85</v>
      </c>
      <c r="N4269">
        <v>18.12</v>
      </c>
      <c r="O4269">
        <v>194.1</v>
      </c>
      <c r="P4269">
        <v>107</v>
      </c>
      <c r="Q4269">
        <v>8.73</v>
      </c>
      <c r="R4269">
        <v>10.1</v>
      </c>
      <c r="S4269">
        <v>3</v>
      </c>
      <c r="T4269">
        <v>2.73</v>
      </c>
      <c r="U4269" t="str">
        <f>IF(Append1[[#This Row],[total_intl_charge]] &lt;= MEDIAN(Append1[total_intl_charge]), "Low", "High")</f>
        <v>Low</v>
      </c>
      <c r="V4269">
        <v>0</v>
      </c>
      <c r="W4269" t="s">
        <v>23</v>
      </c>
      <c r="X4269" s="1" t="s">
        <v>23</v>
      </c>
      <c r="Y4269">
        <f>IF(Append1[[#This Row],[churn]]="yes", 1,0)</f>
        <v>0</v>
      </c>
      <c r="Z4269" t="str">
        <f>IF(Append1[[#This Row],[total_eve_charge]]&lt;=15,"Low",
IF(Append1[[#This Row],[total_eve_charge]]&lt;=19,"Medium","High"))</f>
        <v>Medium</v>
      </c>
      <c r="AA4269" s="1" t="str">
        <f>IF(Append1[[#This Row],[total_day_charge]]&gt;30,"Heavy User",
IF(Append1[[#This Row],[total_eve_charge]]&gt;20,"Evening User",
IF(Append1[[#This Row],[total_night_charge]]&gt;10,"Night User","Low User")))</f>
        <v>Heavy User</v>
      </c>
    </row>
    <row r="4270" spans="1:27" x14ac:dyDescent="0.3">
      <c r="A4270">
        <v>3519</v>
      </c>
      <c r="B4270" s="1" t="s">
        <v>54</v>
      </c>
      <c r="C4270">
        <v>145</v>
      </c>
      <c r="D4270" s="1" t="s">
        <v>22</v>
      </c>
      <c r="E4270" s="1">
        <v>0</v>
      </c>
      <c r="F4270" s="1" t="s">
        <v>24</v>
      </c>
      <c r="G4270">
        <v>10</v>
      </c>
      <c r="H4270" t="str">
        <f>IF(Append1[[#This Row],[number_vmail_messages]]&lt;=10, "Low",
IF(Append1[[#This Row],[number_vmail_messages]]&lt;=25, "Medium", "High"))</f>
        <v>Low</v>
      </c>
      <c r="I4270">
        <v>190.7</v>
      </c>
      <c r="J4270">
        <v>100</v>
      </c>
      <c r="K4270">
        <v>32.42</v>
      </c>
      <c r="L4270">
        <v>177.7</v>
      </c>
      <c r="M4270">
        <v>114</v>
      </c>
      <c r="N4270">
        <v>15.1</v>
      </c>
      <c r="O4270">
        <v>167.3</v>
      </c>
      <c r="P4270">
        <v>100</v>
      </c>
      <c r="Q4270">
        <v>7.53</v>
      </c>
      <c r="R4270">
        <v>12.8</v>
      </c>
      <c r="S4270">
        <v>2</v>
      </c>
      <c r="T4270">
        <v>3.46</v>
      </c>
      <c r="U4270" t="str">
        <f>IF(Append1[[#This Row],[total_intl_charge]] &lt;= MEDIAN(Append1[total_intl_charge]), "Low", "High")</f>
        <v>High</v>
      </c>
      <c r="V4270">
        <v>0</v>
      </c>
      <c r="W4270" t="s">
        <v>23</v>
      </c>
      <c r="X4270" s="1" t="s">
        <v>23</v>
      </c>
      <c r="Y4270">
        <f>IF(Append1[[#This Row],[churn]]="yes", 1,0)</f>
        <v>0</v>
      </c>
      <c r="Z4270" t="str">
        <f>IF(Append1[[#This Row],[total_eve_charge]]&lt;=15,"Low",
IF(Append1[[#This Row],[total_eve_charge]]&lt;=19,"Medium","High"))</f>
        <v>Medium</v>
      </c>
      <c r="AA4270" s="1" t="str">
        <f>IF(Append1[[#This Row],[total_day_charge]]&gt;30,"Heavy User",
IF(Append1[[#This Row],[total_eve_charge]]&gt;20,"Evening User",
IF(Append1[[#This Row],[total_night_charge]]&gt;10,"Night User","Low User")))</f>
        <v>Heavy User</v>
      </c>
    </row>
    <row r="4271" spans="1:27" hidden="1" x14ac:dyDescent="0.3">
      <c r="A4271">
        <v>3520</v>
      </c>
      <c r="B4271" s="1" t="s">
        <v>74</v>
      </c>
      <c r="C4271">
        <v>77</v>
      </c>
      <c r="D4271" s="1" t="s">
        <v>22</v>
      </c>
      <c r="E4271" s="1">
        <v>0</v>
      </c>
      <c r="F4271" s="1" t="s">
        <v>23</v>
      </c>
      <c r="G4271">
        <v>0</v>
      </c>
      <c r="H4271" t="str">
        <f>IF(Append1[[#This Row],[number_vmail_messages]]&lt;=10, "Low",
IF(Append1[[#This Row],[number_vmail_messages]]&lt;=25, "Medium", "High"))</f>
        <v>Low</v>
      </c>
      <c r="I4271">
        <v>215.5</v>
      </c>
      <c r="J4271">
        <v>81</v>
      </c>
      <c r="K4271">
        <v>36.64</v>
      </c>
      <c r="L4271">
        <v>170.9</v>
      </c>
      <c r="M4271">
        <v>100</v>
      </c>
      <c r="N4271">
        <v>14.53</v>
      </c>
      <c r="O4271">
        <v>170.3</v>
      </c>
      <c r="P4271">
        <v>59</v>
      </c>
      <c r="Q4271">
        <v>7.66</v>
      </c>
      <c r="R4271">
        <v>10.3</v>
      </c>
      <c r="S4271">
        <v>3</v>
      </c>
      <c r="T4271">
        <v>2.78</v>
      </c>
      <c r="U4271" t="str">
        <f>IF(Append1[[#This Row],[total_intl_charge]] &lt;= MEDIAN(Append1[total_intl_charge]), "Low", "High")</f>
        <v>Low</v>
      </c>
      <c r="V4271">
        <v>1</v>
      </c>
      <c r="W4271" t="s">
        <v>23</v>
      </c>
      <c r="X4271" s="1" t="s">
        <v>23</v>
      </c>
      <c r="Y4271">
        <f>IF(Append1[[#This Row],[churn]]="yes", 1,0)</f>
        <v>0</v>
      </c>
      <c r="Z4271" t="str">
        <f>IF(Append1[[#This Row],[total_eve_charge]]&lt;=15,"Low",
IF(Append1[[#This Row],[total_eve_charge]]&lt;=19,"Medium","High"))</f>
        <v>Low</v>
      </c>
      <c r="AA4271" s="1" t="str">
        <f>IF(Append1[[#This Row],[total_day_charge]]&gt;30,"Heavy User",
IF(Append1[[#This Row],[total_eve_charge]]&gt;20,"Evening User",
IF(Append1[[#This Row],[total_night_charge]]&gt;10,"Night User","Low User")))</f>
        <v>Heavy User</v>
      </c>
    </row>
    <row r="4272" spans="1:27" x14ac:dyDescent="0.3">
      <c r="A4272">
        <v>3521</v>
      </c>
      <c r="B4272" s="1" t="s">
        <v>71</v>
      </c>
      <c r="C4272">
        <v>99</v>
      </c>
      <c r="D4272" s="1" t="s">
        <v>32</v>
      </c>
      <c r="E4272" s="1">
        <v>0</v>
      </c>
      <c r="F4272" s="1" t="s">
        <v>24</v>
      </c>
      <c r="G4272">
        <v>12</v>
      </c>
      <c r="H4272" t="str">
        <f>IF(Append1[[#This Row],[number_vmail_messages]]&lt;=10, "Low",
IF(Append1[[#This Row],[number_vmail_messages]]&lt;=25, "Medium", "High"))</f>
        <v>Medium</v>
      </c>
      <c r="I4272">
        <v>119.9</v>
      </c>
      <c r="J4272">
        <v>83</v>
      </c>
      <c r="K4272">
        <v>20.38</v>
      </c>
      <c r="L4272">
        <v>237.7</v>
      </c>
      <c r="M4272">
        <v>98</v>
      </c>
      <c r="N4272">
        <v>20.2</v>
      </c>
      <c r="O4272">
        <v>187.6</v>
      </c>
      <c r="P4272">
        <v>159</v>
      </c>
      <c r="Q4272">
        <v>8.44</v>
      </c>
      <c r="R4272">
        <v>16.600000000000001</v>
      </c>
      <c r="S4272">
        <v>2</v>
      </c>
      <c r="T4272">
        <v>4.4800000000000004</v>
      </c>
      <c r="U4272" t="str">
        <f>IF(Append1[[#This Row],[total_intl_charge]] &lt;= MEDIAN(Append1[total_intl_charge]), "Low", "High")</f>
        <v>High</v>
      </c>
      <c r="V4272">
        <v>1</v>
      </c>
      <c r="W4272" t="s">
        <v>23</v>
      </c>
      <c r="X4272" s="1" t="s">
        <v>23</v>
      </c>
      <c r="Y4272">
        <f>IF(Append1[[#This Row],[churn]]="yes", 1,0)</f>
        <v>0</v>
      </c>
      <c r="Z4272" t="str">
        <f>IF(Append1[[#This Row],[total_eve_charge]]&lt;=15,"Low",
IF(Append1[[#This Row],[total_eve_charge]]&lt;=19,"Medium","High"))</f>
        <v>High</v>
      </c>
      <c r="AA4272" s="1" t="str">
        <f>IF(Append1[[#This Row],[total_day_charge]]&gt;30,"Heavy User",
IF(Append1[[#This Row],[total_eve_charge]]&gt;20,"Evening User",
IF(Append1[[#This Row],[total_night_charge]]&gt;10,"Night User","Low User")))</f>
        <v>Evening User</v>
      </c>
    </row>
    <row r="4273" spans="1:27" hidden="1" x14ac:dyDescent="0.3">
      <c r="A4273">
        <v>3522</v>
      </c>
      <c r="B4273" s="1" t="s">
        <v>28</v>
      </c>
      <c r="C4273">
        <v>106</v>
      </c>
      <c r="D4273" s="1" t="s">
        <v>26</v>
      </c>
      <c r="E4273" s="1">
        <v>1</v>
      </c>
      <c r="F4273" s="1" t="s">
        <v>23</v>
      </c>
      <c r="G4273">
        <v>0</v>
      </c>
      <c r="H4273" t="str">
        <f>IF(Append1[[#This Row],[number_vmail_messages]]&lt;=10, "Low",
IF(Append1[[#This Row],[number_vmail_messages]]&lt;=25, "Medium", "High"))</f>
        <v>Low</v>
      </c>
      <c r="I4273">
        <v>196.7</v>
      </c>
      <c r="J4273">
        <v>100</v>
      </c>
      <c r="K4273">
        <v>33.44</v>
      </c>
      <c r="L4273">
        <v>210.2</v>
      </c>
      <c r="M4273">
        <v>109</v>
      </c>
      <c r="N4273">
        <v>17.87</v>
      </c>
      <c r="O4273">
        <v>173.8</v>
      </c>
      <c r="P4273">
        <v>83</v>
      </c>
      <c r="Q4273">
        <v>7.82</v>
      </c>
      <c r="R4273">
        <v>7.8</v>
      </c>
      <c r="S4273">
        <v>1</v>
      </c>
      <c r="T4273">
        <v>2.11</v>
      </c>
      <c r="U4273" t="str">
        <f>IF(Append1[[#This Row],[total_intl_charge]] &lt;= MEDIAN(Append1[total_intl_charge]), "Low", "High")</f>
        <v>Low</v>
      </c>
      <c r="V4273">
        <v>4</v>
      </c>
      <c r="W4273" t="s">
        <v>24</v>
      </c>
      <c r="X4273" s="1" t="s">
        <v>24</v>
      </c>
      <c r="Y4273">
        <f>IF(Append1[[#This Row],[churn]]="yes", 1,0)</f>
        <v>1</v>
      </c>
      <c r="Z4273" t="str">
        <f>IF(Append1[[#This Row],[total_eve_charge]]&lt;=15,"Low",
IF(Append1[[#This Row],[total_eve_charge]]&lt;=19,"Medium","High"))</f>
        <v>Medium</v>
      </c>
      <c r="AA4273" s="1" t="str">
        <f>IF(Append1[[#This Row],[total_day_charge]]&gt;30,"Heavy User",
IF(Append1[[#This Row],[total_eve_charge]]&gt;20,"Evening User",
IF(Append1[[#This Row],[total_night_charge]]&gt;10,"Night User","Low User")))</f>
        <v>Heavy User</v>
      </c>
    </row>
    <row r="4274" spans="1:27" hidden="1" x14ac:dyDescent="0.3">
      <c r="A4274">
        <v>3523</v>
      </c>
      <c r="B4274" s="1" t="s">
        <v>50</v>
      </c>
      <c r="C4274">
        <v>32</v>
      </c>
      <c r="D4274" s="1" t="s">
        <v>26</v>
      </c>
      <c r="E4274" s="1">
        <v>0</v>
      </c>
      <c r="F4274" s="1" t="s">
        <v>23</v>
      </c>
      <c r="G4274">
        <v>0</v>
      </c>
      <c r="H4274" t="str">
        <f>IF(Append1[[#This Row],[number_vmail_messages]]&lt;=10, "Low",
IF(Append1[[#This Row],[number_vmail_messages]]&lt;=25, "Medium", "High"))</f>
        <v>Low</v>
      </c>
      <c r="I4274">
        <v>230.7</v>
      </c>
      <c r="J4274">
        <v>122</v>
      </c>
      <c r="K4274">
        <v>39.22</v>
      </c>
      <c r="L4274">
        <v>204.7</v>
      </c>
      <c r="M4274">
        <v>134</v>
      </c>
      <c r="N4274">
        <v>17.399999999999999</v>
      </c>
      <c r="O4274">
        <v>142</v>
      </c>
      <c r="P4274">
        <v>86</v>
      </c>
      <c r="Q4274">
        <v>6.39</v>
      </c>
      <c r="R4274">
        <v>8.6999999999999993</v>
      </c>
      <c r="S4274">
        <v>3</v>
      </c>
      <c r="T4274">
        <v>2.35</v>
      </c>
      <c r="U4274" t="str">
        <f>IF(Append1[[#This Row],[total_intl_charge]] &lt;= MEDIAN(Append1[total_intl_charge]), "Low", "High")</f>
        <v>Low</v>
      </c>
      <c r="V4274">
        <v>2</v>
      </c>
      <c r="W4274" t="s">
        <v>23</v>
      </c>
      <c r="X4274" s="1" t="s">
        <v>23</v>
      </c>
      <c r="Y4274">
        <f>IF(Append1[[#This Row],[churn]]="yes", 1,0)</f>
        <v>0</v>
      </c>
      <c r="Z4274" t="str">
        <f>IF(Append1[[#This Row],[total_eve_charge]]&lt;=15,"Low",
IF(Append1[[#This Row],[total_eve_charge]]&lt;=19,"Medium","High"))</f>
        <v>Medium</v>
      </c>
      <c r="AA4274" s="1" t="str">
        <f>IF(Append1[[#This Row],[total_day_charge]]&gt;30,"Heavy User",
IF(Append1[[#This Row],[total_eve_charge]]&gt;20,"Evening User",
IF(Append1[[#This Row],[total_night_charge]]&gt;10,"Night User","Low User")))</f>
        <v>Heavy User</v>
      </c>
    </row>
    <row r="4275" spans="1:27" hidden="1" x14ac:dyDescent="0.3">
      <c r="A4275">
        <v>3524</v>
      </c>
      <c r="B4275" s="1" t="s">
        <v>64</v>
      </c>
      <c r="C4275">
        <v>174</v>
      </c>
      <c r="D4275" s="1" t="s">
        <v>22</v>
      </c>
      <c r="E4275" s="1">
        <v>0</v>
      </c>
      <c r="F4275" s="1" t="s">
        <v>23</v>
      </c>
      <c r="G4275">
        <v>0</v>
      </c>
      <c r="H4275" t="str">
        <f>IF(Append1[[#This Row],[number_vmail_messages]]&lt;=10, "Low",
IF(Append1[[#This Row],[number_vmail_messages]]&lt;=25, "Medium", "High"))</f>
        <v>Low</v>
      </c>
      <c r="I4275">
        <v>222.3</v>
      </c>
      <c r="J4275">
        <v>102</v>
      </c>
      <c r="K4275">
        <v>37.79</v>
      </c>
      <c r="L4275">
        <v>173.8</v>
      </c>
      <c r="M4275">
        <v>123</v>
      </c>
      <c r="N4275">
        <v>14.77</v>
      </c>
      <c r="O4275">
        <v>297.2</v>
      </c>
      <c r="P4275">
        <v>97</v>
      </c>
      <c r="Q4275">
        <v>13.37</v>
      </c>
      <c r="R4275">
        <v>5.7</v>
      </c>
      <c r="S4275">
        <v>2</v>
      </c>
      <c r="T4275">
        <v>1.54</v>
      </c>
      <c r="U4275" t="str">
        <f>IF(Append1[[#This Row],[total_intl_charge]] &lt;= MEDIAN(Append1[total_intl_charge]), "Low", "High")</f>
        <v>Low</v>
      </c>
      <c r="V4275">
        <v>0</v>
      </c>
      <c r="W4275" t="s">
        <v>24</v>
      </c>
      <c r="X4275" s="1" t="s">
        <v>23</v>
      </c>
      <c r="Y4275">
        <f>IF(Append1[[#This Row],[churn]]="yes", 1,0)</f>
        <v>1</v>
      </c>
      <c r="Z4275" t="str">
        <f>IF(Append1[[#This Row],[total_eve_charge]]&lt;=15,"Low",
IF(Append1[[#This Row],[total_eve_charge]]&lt;=19,"Medium","High"))</f>
        <v>Low</v>
      </c>
      <c r="AA4275" s="1" t="str">
        <f>IF(Append1[[#This Row],[total_day_charge]]&gt;30,"Heavy User",
IF(Append1[[#This Row],[total_eve_charge]]&gt;20,"Evening User",
IF(Append1[[#This Row],[total_night_charge]]&gt;10,"Night User","Low User")))</f>
        <v>Heavy User</v>
      </c>
    </row>
    <row r="4276" spans="1:27" hidden="1" x14ac:dyDescent="0.3">
      <c r="A4276">
        <v>3525</v>
      </c>
      <c r="B4276" s="1" t="s">
        <v>44</v>
      </c>
      <c r="C4276">
        <v>98</v>
      </c>
      <c r="D4276" s="1" t="s">
        <v>26</v>
      </c>
      <c r="E4276" s="1">
        <v>0</v>
      </c>
      <c r="F4276" s="1" t="s">
        <v>23</v>
      </c>
      <c r="G4276">
        <v>0</v>
      </c>
      <c r="H4276" t="str">
        <f>IF(Append1[[#This Row],[number_vmail_messages]]&lt;=10, "Low",
IF(Append1[[#This Row],[number_vmail_messages]]&lt;=25, "Medium", "High"))</f>
        <v>Low</v>
      </c>
      <c r="I4276">
        <v>198.6</v>
      </c>
      <c r="J4276">
        <v>92</v>
      </c>
      <c r="K4276">
        <v>33.76</v>
      </c>
      <c r="L4276">
        <v>349.4</v>
      </c>
      <c r="M4276">
        <v>99</v>
      </c>
      <c r="N4276">
        <v>29.7</v>
      </c>
      <c r="O4276">
        <v>221.7</v>
      </c>
      <c r="P4276">
        <v>83</v>
      </c>
      <c r="Q4276">
        <v>9.98</v>
      </c>
      <c r="R4276">
        <v>7.3</v>
      </c>
      <c r="S4276">
        <v>6</v>
      </c>
      <c r="T4276">
        <v>1.97</v>
      </c>
      <c r="U4276" t="str">
        <f>IF(Append1[[#This Row],[total_intl_charge]] &lt;= MEDIAN(Append1[total_intl_charge]), "Low", "High")</f>
        <v>Low</v>
      </c>
      <c r="V4276">
        <v>2</v>
      </c>
      <c r="W4276" t="s">
        <v>24</v>
      </c>
      <c r="X4276" s="1" t="s">
        <v>23</v>
      </c>
      <c r="Y4276">
        <f>IF(Append1[[#This Row],[churn]]="yes", 1,0)</f>
        <v>1</v>
      </c>
      <c r="Z4276" t="str">
        <f>IF(Append1[[#This Row],[total_eve_charge]]&lt;=15,"Low",
IF(Append1[[#This Row],[total_eve_charge]]&lt;=19,"Medium","High"))</f>
        <v>High</v>
      </c>
      <c r="AA4276" s="1" t="str">
        <f>IF(Append1[[#This Row],[total_day_charge]]&gt;30,"Heavy User",
IF(Append1[[#This Row],[total_eve_charge]]&gt;20,"Evening User",
IF(Append1[[#This Row],[total_night_charge]]&gt;10,"Night User","Low User")))</f>
        <v>Heavy User</v>
      </c>
    </row>
    <row r="4277" spans="1:27" hidden="1" x14ac:dyDescent="0.3">
      <c r="A4277">
        <v>3526</v>
      </c>
      <c r="B4277" s="1" t="s">
        <v>65</v>
      </c>
      <c r="C4277">
        <v>42</v>
      </c>
      <c r="D4277" s="1" t="s">
        <v>26</v>
      </c>
      <c r="E4277" s="1">
        <v>0</v>
      </c>
      <c r="F4277" s="1" t="s">
        <v>23</v>
      </c>
      <c r="G4277">
        <v>0</v>
      </c>
      <c r="H4277" t="str">
        <f>IF(Append1[[#This Row],[number_vmail_messages]]&lt;=10, "Low",
IF(Append1[[#This Row],[number_vmail_messages]]&lt;=25, "Medium", "High"))</f>
        <v>Low</v>
      </c>
      <c r="I4277">
        <v>139.4</v>
      </c>
      <c r="J4277">
        <v>109</v>
      </c>
      <c r="K4277">
        <v>23.7</v>
      </c>
      <c r="L4277">
        <v>223.8</v>
      </c>
      <c r="M4277">
        <v>121</v>
      </c>
      <c r="N4277">
        <v>19.02</v>
      </c>
      <c r="O4277">
        <v>244.9</v>
      </c>
      <c r="P4277">
        <v>105</v>
      </c>
      <c r="Q4277">
        <v>11.02</v>
      </c>
      <c r="R4277">
        <v>4.5999999999999996</v>
      </c>
      <c r="S4277">
        <v>3</v>
      </c>
      <c r="T4277">
        <v>1.24</v>
      </c>
      <c r="U4277" t="str">
        <f>IF(Append1[[#This Row],[total_intl_charge]] &lt;= MEDIAN(Append1[total_intl_charge]), "Low", "High")</f>
        <v>Low</v>
      </c>
      <c r="V4277">
        <v>1</v>
      </c>
      <c r="W4277" t="s">
        <v>23</v>
      </c>
      <c r="X4277" s="1" t="s">
        <v>23</v>
      </c>
      <c r="Y4277">
        <f>IF(Append1[[#This Row],[churn]]="yes", 1,0)</f>
        <v>0</v>
      </c>
      <c r="Z4277" t="str">
        <f>IF(Append1[[#This Row],[total_eve_charge]]&lt;=15,"Low",
IF(Append1[[#This Row],[total_eve_charge]]&lt;=19,"Medium","High"))</f>
        <v>High</v>
      </c>
      <c r="AA4277" s="1" t="str">
        <f>IF(Append1[[#This Row],[total_day_charge]]&gt;30,"Heavy User",
IF(Append1[[#This Row],[total_eve_charge]]&gt;20,"Evening User",
IF(Append1[[#This Row],[total_night_charge]]&gt;10,"Night User","Low User")))</f>
        <v>Night User</v>
      </c>
    </row>
    <row r="4278" spans="1:27" hidden="1" x14ac:dyDescent="0.3">
      <c r="A4278">
        <v>3527</v>
      </c>
      <c r="B4278" s="1" t="s">
        <v>56</v>
      </c>
      <c r="C4278">
        <v>99</v>
      </c>
      <c r="D4278" s="1" t="s">
        <v>32</v>
      </c>
      <c r="E4278" s="1">
        <v>0</v>
      </c>
      <c r="F4278" s="1" t="s">
        <v>23</v>
      </c>
      <c r="G4278">
        <v>0</v>
      </c>
      <c r="H4278" t="str">
        <f>IF(Append1[[#This Row],[number_vmail_messages]]&lt;=10, "Low",
IF(Append1[[#This Row],[number_vmail_messages]]&lt;=25, "Medium", "High"))</f>
        <v>Low</v>
      </c>
      <c r="I4278">
        <v>130.4</v>
      </c>
      <c r="J4278">
        <v>121</v>
      </c>
      <c r="K4278">
        <v>22.17</v>
      </c>
      <c r="L4278">
        <v>219.9</v>
      </c>
      <c r="M4278">
        <v>103</v>
      </c>
      <c r="N4278">
        <v>18.690000000000001</v>
      </c>
      <c r="O4278">
        <v>84.1</v>
      </c>
      <c r="P4278">
        <v>85</v>
      </c>
      <c r="Q4278">
        <v>3.78</v>
      </c>
      <c r="R4278">
        <v>9.8000000000000007</v>
      </c>
      <c r="S4278">
        <v>3</v>
      </c>
      <c r="T4278">
        <v>2.65</v>
      </c>
      <c r="U4278" t="str">
        <f>IF(Append1[[#This Row],[total_intl_charge]] &lt;= MEDIAN(Append1[total_intl_charge]), "Low", "High")</f>
        <v>Low</v>
      </c>
      <c r="V4278">
        <v>2</v>
      </c>
      <c r="W4278" t="s">
        <v>23</v>
      </c>
      <c r="X4278" s="1" t="s">
        <v>23</v>
      </c>
      <c r="Y4278">
        <f>IF(Append1[[#This Row],[churn]]="yes", 1,0)</f>
        <v>0</v>
      </c>
      <c r="Z4278" t="str">
        <f>IF(Append1[[#This Row],[total_eve_charge]]&lt;=15,"Low",
IF(Append1[[#This Row],[total_eve_charge]]&lt;=19,"Medium","High"))</f>
        <v>Medium</v>
      </c>
      <c r="AA4278" s="1" t="str">
        <f>IF(Append1[[#This Row],[total_day_charge]]&gt;30,"Heavy User",
IF(Append1[[#This Row],[total_eve_charge]]&gt;20,"Evening User",
IF(Append1[[#This Row],[total_night_charge]]&gt;10,"Night User","Low User")))</f>
        <v>Low User</v>
      </c>
    </row>
    <row r="4279" spans="1:27" hidden="1" x14ac:dyDescent="0.3">
      <c r="A4279">
        <v>3528</v>
      </c>
      <c r="B4279" s="1" t="s">
        <v>44</v>
      </c>
      <c r="C4279">
        <v>119</v>
      </c>
      <c r="D4279" s="1" t="s">
        <v>32</v>
      </c>
      <c r="E4279" s="1">
        <v>0</v>
      </c>
      <c r="F4279" s="1" t="s">
        <v>23</v>
      </c>
      <c r="G4279">
        <v>0</v>
      </c>
      <c r="H4279" t="str">
        <f>IF(Append1[[#This Row],[number_vmail_messages]]&lt;=10, "Low",
IF(Append1[[#This Row],[number_vmail_messages]]&lt;=25, "Medium", "High"))</f>
        <v>Low</v>
      </c>
      <c r="I4279">
        <v>153.19999999999999</v>
      </c>
      <c r="J4279">
        <v>131</v>
      </c>
      <c r="K4279">
        <v>26.04</v>
      </c>
      <c r="L4279">
        <v>116.6</v>
      </c>
      <c r="M4279">
        <v>85</v>
      </c>
      <c r="N4279">
        <v>9.91</v>
      </c>
      <c r="O4279">
        <v>218.5</v>
      </c>
      <c r="P4279">
        <v>74</v>
      </c>
      <c r="Q4279">
        <v>9.83</v>
      </c>
      <c r="R4279">
        <v>10.1</v>
      </c>
      <c r="S4279">
        <v>5</v>
      </c>
      <c r="T4279">
        <v>2.73</v>
      </c>
      <c r="U4279" t="str">
        <f>IF(Append1[[#This Row],[total_intl_charge]] &lt;= MEDIAN(Append1[total_intl_charge]), "Low", "High")</f>
        <v>Low</v>
      </c>
      <c r="V4279">
        <v>1</v>
      </c>
      <c r="W4279" t="s">
        <v>23</v>
      </c>
      <c r="X4279" s="1" t="s">
        <v>23</v>
      </c>
      <c r="Y4279">
        <f>IF(Append1[[#This Row],[churn]]="yes", 1,0)</f>
        <v>0</v>
      </c>
      <c r="Z4279" t="str">
        <f>IF(Append1[[#This Row],[total_eve_charge]]&lt;=15,"Low",
IF(Append1[[#This Row],[total_eve_charge]]&lt;=19,"Medium","High"))</f>
        <v>Low</v>
      </c>
      <c r="AA4279" s="1" t="str">
        <f>IF(Append1[[#This Row],[total_day_charge]]&gt;30,"Heavy User",
IF(Append1[[#This Row],[total_eve_charge]]&gt;20,"Evening User",
IF(Append1[[#This Row],[total_night_charge]]&gt;10,"Night User","Low User")))</f>
        <v>Low User</v>
      </c>
    </row>
    <row r="4280" spans="1:27" hidden="1" x14ac:dyDescent="0.3">
      <c r="A4280">
        <v>3529</v>
      </c>
      <c r="B4280" s="1" t="s">
        <v>55</v>
      </c>
      <c r="C4280">
        <v>47</v>
      </c>
      <c r="D4280" s="1" t="s">
        <v>22</v>
      </c>
      <c r="E4280" s="1">
        <v>1</v>
      </c>
      <c r="F4280" s="1" t="s">
        <v>23</v>
      </c>
      <c r="G4280">
        <v>0</v>
      </c>
      <c r="H4280" t="str">
        <f>IF(Append1[[#This Row],[number_vmail_messages]]&lt;=10, "Low",
IF(Append1[[#This Row],[number_vmail_messages]]&lt;=25, "Medium", "High"))</f>
        <v>Low</v>
      </c>
      <c r="I4280">
        <v>177.1</v>
      </c>
      <c r="J4280">
        <v>104</v>
      </c>
      <c r="K4280">
        <v>30.11</v>
      </c>
      <c r="L4280">
        <v>217.4</v>
      </c>
      <c r="M4280">
        <v>97</v>
      </c>
      <c r="N4280">
        <v>18.48</v>
      </c>
      <c r="O4280">
        <v>191.8</v>
      </c>
      <c r="P4280">
        <v>131</v>
      </c>
      <c r="Q4280">
        <v>8.6300000000000008</v>
      </c>
      <c r="R4280">
        <v>9.6999999999999993</v>
      </c>
      <c r="S4280">
        <v>5</v>
      </c>
      <c r="T4280">
        <v>2.62</v>
      </c>
      <c r="U4280" t="str">
        <f>IF(Append1[[#This Row],[total_intl_charge]] &lt;= MEDIAN(Append1[total_intl_charge]), "Low", "High")</f>
        <v>Low</v>
      </c>
      <c r="V4280">
        <v>2</v>
      </c>
      <c r="W4280" t="s">
        <v>23</v>
      </c>
      <c r="X4280" s="1" t="s">
        <v>24</v>
      </c>
      <c r="Y4280">
        <f>IF(Append1[[#This Row],[churn]]="yes", 1,0)</f>
        <v>0</v>
      </c>
      <c r="Z4280" t="str">
        <f>IF(Append1[[#This Row],[total_eve_charge]]&lt;=15,"Low",
IF(Append1[[#This Row],[total_eve_charge]]&lt;=19,"Medium","High"))</f>
        <v>Medium</v>
      </c>
      <c r="AA4280" s="1" t="str">
        <f>IF(Append1[[#This Row],[total_day_charge]]&gt;30,"Heavy User",
IF(Append1[[#This Row],[total_eve_charge]]&gt;20,"Evening User",
IF(Append1[[#This Row],[total_night_charge]]&gt;10,"Night User","Low User")))</f>
        <v>Heavy User</v>
      </c>
    </row>
    <row r="4281" spans="1:27" hidden="1" x14ac:dyDescent="0.3">
      <c r="A4281">
        <v>3530</v>
      </c>
      <c r="B4281" s="1" t="s">
        <v>33</v>
      </c>
      <c r="C4281">
        <v>77</v>
      </c>
      <c r="D4281" s="1" t="s">
        <v>22</v>
      </c>
      <c r="E4281" s="1">
        <v>0</v>
      </c>
      <c r="F4281" s="1" t="s">
        <v>23</v>
      </c>
      <c r="G4281">
        <v>0</v>
      </c>
      <c r="H4281" t="str">
        <f>IF(Append1[[#This Row],[number_vmail_messages]]&lt;=10, "Low",
IF(Append1[[#This Row],[number_vmail_messages]]&lt;=25, "Medium", "High"))</f>
        <v>Low</v>
      </c>
      <c r="I4281">
        <v>134.5</v>
      </c>
      <c r="J4281">
        <v>119</v>
      </c>
      <c r="K4281">
        <v>22.87</v>
      </c>
      <c r="L4281">
        <v>119.7</v>
      </c>
      <c r="M4281">
        <v>104</v>
      </c>
      <c r="N4281">
        <v>10.17</v>
      </c>
      <c r="O4281">
        <v>250.7</v>
      </c>
      <c r="P4281">
        <v>112</v>
      </c>
      <c r="Q4281">
        <v>11.28</v>
      </c>
      <c r="R4281">
        <v>9.3000000000000007</v>
      </c>
      <c r="S4281">
        <v>5</v>
      </c>
      <c r="T4281">
        <v>2.5099999999999998</v>
      </c>
      <c r="U4281" t="str">
        <f>IF(Append1[[#This Row],[total_intl_charge]] &lt;= MEDIAN(Append1[total_intl_charge]), "Low", "High")</f>
        <v>Low</v>
      </c>
      <c r="V4281">
        <v>0</v>
      </c>
      <c r="W4281" t="s">
        <v>23</v>
      </c>
      <c r="X4281" s="1" t="s">
        <v>23</v>
      </c>
      <c r="Y4281">
        <f>IF(Append1[[#This Row],[churn]]="yes", 1,0)</f>
        <v>0</v>
      </c>
      <c r="Z4281" t="str">
        <f>IF(Append1[[#This Row],[total_eve_charge]]&lt;=15,"Low",
IF(Append1[[#This Row],[total_eve_charge]]&lt;=19,"Medium","High"))</f>
        <v>Low</v>
      </c>
      <c r="AA4281" s="1" t="str">
        <f>IF(Append1[[#This Row],[total_day_charge]]&gt;30,"Heavy User",
IF(Append1[[#This Row],[total_eve_charge]]&gt;20,"Evening User",
IF(Append1[[#This Row],[total_night_charge]]&gt;10,"Night User","Low User")))</f>
        <v>Night User</v>
      </c>
    </row>
    <row r="4282" spans="1:27" x14ac:dyDescent="0.3">
      <c r="A4282">
        <v>3531</v>
      </c>
      <c r="B4282" s="1" t="s">
        <v>36</v>
      </c>
      <c r="C4282">
        <v>39</v>
      </c>
      <c r="D4282" s="1" t="s">
        <v>26</v>
      </c>
      <c r="E4282" s="1">
        <v>0</v>
      </c>
      <c r="F4282" s="1" t="s">
        <v>24</v>
      </c>
      <c r="G4282">
        <v>38</v>
      </c>
      <c r="H4282" t="str">
        <f>IF(Append1[[#This Row],[number_vmail_messages]]&lt;=10, "Low",
IF(Append1[[#This Row],[number_vmail_messages]]&lt;=25, "Medium", "High"))</f>
        <v>High</v>
      </c>
      <c r="I4282">
        <v>201.8</v>
      </c>
      <c r="J4282">
        <v>66</v>
      </c>
      <c r="K4282">
        <v>34.31</v>
      </c>
      <c r="L4282">
        <v>200.1</v>
      </c>
      <c r="M4282">
        <v>87</v>
      </c>
      <c r="N4282">
        <v>17.010000000000002</v>
      </c>
      <c r="O4282">
        <v>173.7</v>
      </c>
      <c r="P4282">
        <v>112</v>
      </c>
      <c r="Q4282">
        <v>7.82</v>
      </c>
      <c r="R4282">
        <v>9.5</v>
      </c>
      <c r="S4282">
        <v>3</v>
      </c>
      <c r="T4282">
        <v>2.57</v>
      </c>
      <c r="U4282" t="str">
        <f>IF(Append1[[#This Row],[total_intl_charge]] &lt;= MEDIAN(Append1[total_intl_charge]), "Low", "High")</f>
        <v>Low</v>
      </c>
      <c r="V4282">
        <v>0</v>
      </c>
      <c r="W4282" t="s">
        <v>23</v>
      </c>
      <c r="X4282" s="1" t="s">
        <v>23</v>
      </c>
      <c r="Y4282">
        <f>IF(Append1[[#This Row],[churn]]="yes", 1,0)</f>
        <v>0</v>
      </c>
      <c r="Z4282" t="str">
        <f>IF(Append1[[#This Row],[total_eve_charge]]&lt;=15,"Low",
IF(Append1[[#This Row],[total_eve_charge]]&lt;=19,"Medium","High"))</f>
        <v>Medium</v>
      </c>
      <c r="AA4282" s="1" t="str">
        <f>IF(Append1[[#This Row],[total_day_charge]]&gt;30,"Heavy User",
IF(Append1[[#This Row],[total_eve_charge]]&gt;20,"Evening User",
IF(Append1[[#This Row],[total_night_charge]]&gt;10,"Night User","Low User")))</f>
        <v>Heavy User</v>
      </c>
    </row>
    <row r="4283" spans="1:27" hidden="1" x14ac:dyDescent="0.3">
      <c r="A4283">
        <v>3532</v>
      </c>
      <c r="B4283" s="1" t="s">
        <v>71</v>
      </c>
      <c r="C4283">
        <v>193</v>
      </c>
      <c r="D4283" s="1" t="s">
        <v>22</v>
      </c>
      <c r="E4283" s="1">
        <v>0</v>
      </c>
      <c r="F4283" s="1" t="s">
        <v>23</v>
      </c>
      <c r="G4283">
        <v>0</v>
      </c>
      <c r="H4283" t="str">
        <f>IF(Append1[[#This Row],[number_vmail_messages]]&lt;=10, "Low",
IF(Append1[[#This Row],[number_vmail_messages]]&lt;=25, "Medium", "High"))</f>
        <v>Low</v>
      </c>
      <c r="I4283">
        <v>180.5</v>
      </c>
      <c r="J4283">
        <v>114</v>
      </c>
      <c r="K4283">
        <v>30.69</v>
      </c>
      <c r="L4283">
        <v>117.9</v>
      </c>
      <c r="M4283">
        <v>80</v>
      </c>
      <c r="N4283">
        <v>10.02</v>
      </c>
      <c r="O4283">
        <v>192.9</v>
      </c>
      <c r="P4283">
        <v>97</v>
      </c>
      <c r="Q4283">
        <v>8.68</v>
      </c>
      <c r="R4283">
        <v>10.199999999999999</v>
      </c>
      <c r="S4283">
        <v>4</v>
      </c>
      <c r="T4283">
        <v>2.75</v>
      </c>
      <c r="U4283" t="str">
        <f>IF(Append1[[#This Row],[total_intl_charge]] &lt;= MEDIAN(Append1[total_intl_charge]), "Low", "High")</f>
        <v>Low</v>
      </c>
      <c r="V4283">
        <v>2</v>
      </c>
      <c r="W4283" t="s">
        <v>23</v>
      </c>
      <c r="X4283" s="1" t="s">
        <v>23</v>
      </c>
      <c r="Y4283">
        <f>IF(Append1[[#This Row],[churn]]="yes", 1,0)</f>
        <v>0</v>
      </c>
      <c r="Z4283" t="str">
        <f>IF(Append1[[#This Row],[total_eve_charge]]&lt;=15,"Low",
IF(Append1[[#This Row],[total_eve_charge]]&lt;=19,"Medium","High"))</f>
        <v>Low</v>
      </c>
      <c r="AA4283" s="1" t="str">
        <f>IF(Append1[[#This Row],[total_day_charge]]&gt;30,"Heavy User",
IF(Append1[[#This Row],[total_eve_charge]]&gt;20,"Evening User",
IF(Append1[[#This Row],[total_night_charge]]&gt;10,"Night User","Low User")))</f>
        <v>Heavy User</v>
      </c>
    </row>
    <row r="4284" spans="1:27" x14ac:dyDescent="0.3">
      <c r="A4284">
        <v>3533</v>
      </c>
      <c r="B4284" s="1" t="s">
        <v>67</v>
      </c>
      <c r="C4284">
        <v>103</v>
      </c>
      <c r="D4284" s="1" t="s">
        <v>22</v>
      </c>
      <c r="E4284" s="1">
        <v>0</v>
      </c>
      <c r="F4284" s="1" t="s">
        <v>24</v>
      </c>
      <c r="G4284">
        <v>40</v>
      </c>
      <c r="H4284" t="str">
        <f>IF(Append1[[#This Row],[number_vmail_messages]]&lt;=10, "Low",
IF(Append1[[#This Row],[number_vmail_messages]]&lt;=25, "Medium", "High"))</f>
        <v>High</v>
      </c>
      <c r="I4284">
        <v>164.5</v>
      </c>
      <c r="J4284">
        <v>95</v>
      </c>
      <c r="K4284">
        <v>27.97</v>
      </c>
      <c r="L4284">
        <v>228.7</v>
      </c>
      <c r="M4284">
        <v>82</v>
      </c>
      <c r="N4284">
        <v>19.440000000000001</v>
      </c>
      <c r="O4284">
        <v>194.7</v>
      </c>
      <c r="P4284">
        <v>97</v>
      </c>
      <c r="Q4284">
        <v>8.76</v>
      </c>
      <c r="R4284">
        <v>7.4</v>
      </c>
      <c r="S4284">
        <v>1</v>
      </c>
      <c r="T4284">
        <v>2</v>
      </c>
      <c r="U4284" t="str">
        <f>IF(Append1[[#This Row],[total_intl_charge]] &lt;= MEDIAN(Append1[total_intl_charge]), "Low", "High")</f>
        <v>Low</v>
      </c>
      <c r="V4284">
        <v>4</v>
      </c>
      <c r="W4284" t="s">
        <v>23</v>
      </c>
      <c r="X4284" s="1" t="s">
        <v>23</v>
      </c>
      <c r="Y4284">
        <f>IF(Append1[[#This Row],[churn]]="yes", 1,0)</f>
        <v>0</v>
      </c>
      <c r="Z4284" t="str">
        <f>IF(Append1[[#This Row],[total_eve_charge]]&lt;=15,"Low",
IF(Append1[[#This Row],[total_eve_charge]]&lt;=19,"Medium","High"))</f>
        <v>High</v>
      </c>
      <c r="AA4284" s="1" t="str">
        <f>IF(Append1[[#This Row],[total_day_charge]]&gt;30,"Heavy User",
IF(Append1[[#This Row],[total_eve_charge]]&gt;20,"Evening User",
IF(Append1[[#This Row],[total_night_charge]]&gt;10,"Night User","Low User")))</f>
        <v>Low User</v>
      </c>
    </row>
    <row r="4285" spans="1:27" x14ac:dyDescent="0.3">
      <c r="A4285">
        <v>3534</v>
      </c>
      <c r="B4285" s="1" t="s">
        <v>41</v>
      </c>
      <c r="C4285">
        <v>36</v>
      </c>
      <c r="D4285" s="1" t="s">
        <v>22</v>
      </c>
      <c r="E4285" s="1">
        <v>1</v>
      </c>
      <c r="F4285" s="1" t="s">
        <v>24</v>
      </c>
      <c r="G4285">
        <v>19</v>
      </c>
      <c r="H4285" t="str">
        <f>IF(Append1[[#This Row],[number_vmail_messages]]&lt;=10, "Low",
IF(Append1[[#This Row],[number_vmail_messages]]&lt;=25, "Medium", "High"))</f>
        <v>Medium</v>
      </c>
      <c r="I4285">
        <v>171.9</v>
      </c>
      <c r="J4285">
        <v>96</v>
      </c>
      <c r="K4285">
        <v>29.22</v>
      </c>
      <c r="L4285">
        <v>198.4</v>
      </c>
      <c r="M4285">
        <v>111</v>
      </c>
      <c r="N4285">
        <v>16.86</v>
      </c>
      <c r="O4285">
        <v>321.7</v>
      </c>
      <c r="P4285">
        <v>76</v>
      </c>
      <c r="Q4285">
        <v>14.48</v>
      </c>
      <c r="R4285">
        <v>10.5</v>
      </c>
      <c r="S4285">
        <v>1</v>
      </c>
      <c r="T4285">
        <v>2.84</v>
      </c>
      <c r="U4285" t="str">
        <f>IF(Append1[[#This Row],[total_intl_charge]] &lt;= MEDIAN(Append1[total_intl_charge]), "Low", "High")</f>
        <v>High</v>
      </c>
      <c r="V4285">
        <v>1</v>
      </c>
      <c r="W4285" t="s">
        <v>24</v>
      </c>
      <c r="X4285" s="1" t="s">
        <v>24</v>
      </c>
      <c r="Y4285">
        <f>IF(Append1[[#This Row],[churn]]="yes", 1,0)</f>
        <v>1</v>
      </c>
      <c r="Z4285" t="str">
        <f>IF(Append1[[#This Row],[total_eve_charge]]&lt;=15,"Low",
IF(Append1[[#This Row],[total_eve_charge]]&lt;=19,"Medium","High"))</f>
        <v>Medium</v>
      </c>
      <c r="AA4285" s="1" t="str">
        <f>IF(Append1[[#This Row],[total_day_charge]]&gt;30,"Heavy User",
IF(Append1[[#This Row],[total_eve_charge]]&gt;20,"Evening User",
IF(Append1[[#This Row],[total_night_charge]]&gt;10,"Night User","Low User")))</f>
        <v>Night User</v>
      </c>
    </row>
    <row r="4286" spans="1:27" hidden="1" x14ac:dyDescent="0.3">
      <c r="A4286">
        <v>3535</v>
      </c>
      <c r="B4286" s="1" t="s">
        <v>30</v>
      </c>
      <c r="C4286">
        <v>87</v>
      </c>
      <c r="D4286" s="1" t="s">
        <v>22</v>
      </c>
      <c r="E4286" s="1">
        <v>0</v>
      </c>
      <c r="F4286" s="1" t="s">
        <v>23</v>
      </c>
      <c r="G4286">
        <v>0</v>
      </c>
      <c r="H4286" t="str">
        <f>IF(Append1[[#This Row],[number_vmail_messages]]&lt;=10, "Low",
IF(Append1[[#This Row],[number_vmail_messages]]&lt;=25, "Medium", "High"))</f>
        <v>Low</v>
      </c>
      <c r="I4286">
        <v>221.4</v>
      </c>
      <c r="J4286">
        <v>69</v>
      </c>
      <c r="K4286">
        <v>37.64</v>
      </c>
      <c r="L4286">
        <v>195.2</v>
      </c>
      <c r="M4286">
        <v>53</v>
      </c>
      <c r="N4286">
        <v>16.59</v>
      </c>
      <c r="O4286">
        <v>120.6</v>
      </c>
      <c r="P4286">
        <v>91</v>
      </c>
      <c r="Q4286">
        <v>5.43</v>
      </c>
      <c r="R4286">
        <v>13.7</v>
      </c>
      <c r="S4286">
        <v>4</v>
      </c>
      <c r="T4286">
        <v>3.7</v>
      </c>
      <c r="U4286" t="str">
        <f>IF(Append1[[#This Row],[total_intl_charge]] &lt;= MEDIAN(Append1[total_intl_charge]), "Low", "High")</f>
        <v>High</v>
      </c>
      <c r="V4286">
        <v>1</v>
      </c>
      <c r="W4286" t="s">
        <v>23</v>
      </c>
      <c r="X4286" s="1" t="s">
        <v>23</v>
      </c>
      <c r="Y4286">
        <f>IF(Append1[[#This Row],[churn]]="yes", 1,0)</f>
        <v>0</v>
      </c>
      <c r="Z4286" t="str">
        <f>IF(Append1[[#This Row],[total_eve_charge]]&lt;=15,"Low",
IF(Append1[[#This Row],[total_eve_charge]]&lt;=19,"Medium","High"))</f>
        <v>Medium</v>
      </c>
      <c r="AA4286" s="1" t="str">
        <f>IF(Append1[[#This Row],[total_day_charge]]&gt;30,"Heavy User",
IF(Append1[[#This Row],[total_eve_charge]]&gt;20,"Evening User",
IF(Append1[[#This Row],[total_night_charge]]&gt;10,"Night User","Low User")))</f>
        <v>Heavy User</v>
      </c>
    </row>
    <row r="4287" spans="1:27" hidden="1" x14ac:dyDescent="0.3">
      <c r="A4287">
        <v>3536</v>
      </c>
      <c r="B4287" s="1" t="s">
        <v>61</v>
      </c>
      <c r="C4287">
        <v>1</v>
      </c>
      <c r="D4287" s="1" t="s">
        <v>26</v>
      </c>
      <c r="E4287" s="1">
        <v>0</v>
      </c>
      <c r="F4287" s="1" t="s">
        <v>23</v>
      </c>
      <c r="G4287">
        <v>0</v>
      </c>
      <c r="H4287" t="str">
        <f>IF(Append1[[#This Row],[number_vmail_messages]]&lt;=10, "Low",
IF(Append1[[#This Row],[number_vmail_messages]]&lt;=25, "Medium", "High"))</f>
        <v>Low</v>
      </c>
      <c r="I4287">
        <v>241.5</v>
      </c>
      <c r="J4287">
        <v>114</v>
      </c>
      <c r="K4287">
        <v>41.06</v>
      </c>
      <c r="L4287">
        <v>195.2</v>
      </c>
      <c r="M4287">
        <v>94</v>
      </c>
      <c r="N4287">
        <v>16.59</v>
      </c>
      <c r="O4287">
        <v>201.6</v>
      </c>
      <c r="P4287">
        <v>93</v>
      </c>
      <c r="Q4287">
        <v>9.07</v>
      </c>
      <c r="R4287">
        <v>14.1</v>
      </c>
      <c r="S4287">
        <v>3</v>
      </c>
      <c r="T4287">
        <v>3.81</v>
      </c>
      <c r="U4287" t="str">
        <f>IF(Append1[[#This Row],[total_intl_charge]] &lt;= MEDIAN(Append1[total_intl_charge]), "Low", "High")</f>
        <v>High</v>
      </c>
      <c r="V4287">
        <v>3</v>
      </c>
      <c r="W4287" t="s">
        <v>23</v>
      </c>
      <c r="X4287" s="1" t="s">
        <v>23</v>
      </c>
      <c r="Y4287">
        <f>IF(Append1[[#This Row],[churn]]="yes", 1,0)</f>
        <v>0</v>
      </c>
      <c r="Z4287" t="str">
        <f>IF(Append1[[#This Row],[total_eve_charge]]&lt;=15,"Low",
IF(Append1[[#This Row],[total_eve_charge]]&lt;=19,"Medium","High"))</f>
        <v>Medium</v>
      </c>
      <c r="AA4287" s="1" t="str">
        <f>IF(Append1[[#This Row],[total_day_charge]]&gt;30,"Heavy User",
IF(Append1[[#This Row],[total_eve_charge]]&gt;20,"Evening User",
IF(Append1[[#This Row],[total_night_charge]]&gt;10,"Night User","Low User")))</f>
        <v>Heavy User</v>
      </c>
    </row>
    <row r="4288" spans="1:27" hidden="1" x14ac:dyDescent="0.3">
      <c r="A4288">
        <v>3537</v>
      </c>
      <c r="B4288" s="1" t="s">
        <v>36</v>
      </c>
      <c r="C4288">
        <v>62</v>
      </c>
      <c r="D4288" s="1" t="s">
        <v>22</v>
      </c>
      <c r="E4288" s="1">
        <v>0</v>
      </c>
      <c r="F4288" s="1" t="s">
        <v>23</v>
      </c>
      <c r="G4288">
        <v>0</v>
      </c>
      <c r="H4288" t="str">
        <f>IF(Append1[[#This Row],[number_vmail_messages]]&lt;=10, "Low",
IF(Append1[[#This Row],[number_vmail_messages]]&lt;=25, "Medium", "High"))</f>
        <v>Low</v>
      </c>
      <c r="I4288">
        <v>116.5</v>
      </c>
      <c r="J4288">
        <v>77</v>
      </c>
      <c r="K4288">
        <v>19.809999999999999</v>
      </c>
      <c r="L4288">
        <v>186.1</v>
      </c>
      <c r="M4288">
        <v>111</v>
      </c>
      <c r="N4288">
        <v>15.82</v>
      </c>
      <c r="O4288">
        <v>180.6</v>
      </c>
      <c r="P4288">
        <v>72</v>
      </c>
      <c r="Q4288">
        <v>8.1300000000000008</v>
      </c>
      <c r="R4288">
        <v>16.100000000000001</v>
      </c>
      <c r="S4288">
        <v>2</v>
      </c>
      <c r="T4288">
        <v>4.3499999999999996</v>
      </c>
      <c r="U4288" t="str">
        <f>IF(Append1[[#This Row],[total_intl_charge]] &lt;= MEDIAN(Append1[total_intl_charge]), "Low", "High")</f>
        <v>High</v>
      </c>
      <c r="V4288">
        <v>3</v>
      </c>
      <c r="W4288" t="s">
        <v>23</v>
      </c>
      <c r="X4288" s="1" t="s">
        <v>23</v>
      </c>
      <c r="Y4288">
        <f>IF(Append1[[#This Row],[churn]]="yes", 1,0)</f>
        <v>0</v>
      </c>
      <c r="Z4288" t="str">
        <f>IF(Append1[[#This Row],[total_eve_charge]]&lt;=15,"Low",
IF(Append1[[#This Row],[total_eve_charge]]&lt;=19,"Medium","High"))</f>
        <v>Medium</v>
      </c>
      <c r="AA4288" s="1" t="str">
        <f>IF(Append1[[#This Row],[total_day_charge]]&gt;30,"Heavy User",
IF(Append1[[#This Row],[total_eve_charge]]&gt;20,"Evening User",
IF(Append1[[#This Row],[total_night_charge]]&gt;10,"Night User","Low User")))</f>
        <v>Low User</v>
      </c>
    </row>
    <row r="4289" spans="1:27" hidden="1" x14ac:dyDescent="0.3">
      <c r="A4289">
        <v>3538</v>
      </c>
      <c r="B4289" s="1" t="s">
        <v>47</v>
      </c>
      <c r="C4289">
        <v>112</v>
      </c>
      <c r="D4289" s="1" t="s">
        <v>22</v>
      </c>
      <c r="E4289" s="1">
        <v>0</v>
      </c>
      <c r="F4289" s="1" t="s">
        <v>23</v>
      </c>
      <c r="G4289">
        <v>0</v>
      </c>
      <c r="H4289" t="str">
        <f>IF(Append1[[#This Row],[number_vmail_messages]]&lt;=10, "Low",
IF(Append1[[#This Row],[number_vmail_messages]]&lt;=25, "Medium", "High"))</f>
        <v>Low</v>
      </c>
      <c r="I4289">
        <v>158.1</v>
      </c>
      <c r="J4289">
        <v>107</v>
      </c>
      <c r="K4289">
        <v>26.88</v>
      </c>
      <c r="L4289">
        <v>181.5</v>
      </c>
      <c r="M4289">
        <v>101</v>
      </c>
      <c r="N4289">
        <v>15.43</v>
      </c>
      <c r="O4289">
        <v>200.3</v>
      </c>
      <c r="P4289">
        <v>126</v>
      </c>
      <c r="Q4289">
        <v>9.01</v>
      </c>
      <c r="R4289">
        <v>8.3000000000000007</v>
      </c>
      <c r="S4289">
        <v>7</v>
      </c>
      <c r="T4289">
        <v>2.2400000000000002</v>
      </c>
      <c r="U4289" t="str">
        <f>IF(Append1[[#This Row],[total_intl_charge]] &lt;= MEDIAN(Append1[total_intl_charge]), "Low", "High")</f>
        <v>Low</v>
      </c>
      <c r="V4289">
        <v>1</v>
      </c>
      <c r="W4289" t="s">
        <v>23</v>
      </c>
      <c r="X4289" s="1" t="s">
        <v>23</v>
      </c>
      <c r="Y4289">
        <f>IF(Append1[[#This Row],[churn]]="yes", 1,0)</f>
        <v>0</v>
      </c>
      <c r="Z4289" t="str">
        <f>IF(Append1[[#This Row],[total_eve_charge]]&lt;=15,"Low",
IF(Append1[[#This Row],[total_eve_charge]]&lt;=19,"Medium","High"))</f>
        <v>Medium</v>
      </c>
      <c r="AA4289" s="1" t="str">
        <f>IF(Append1[[#This Row],[total_day_charge]]&gt;30,"Heavy User",
IF(Append1[[#This Row],[total_eve_charge]]&gt;20,"Evening User",
IF(Append1[[#This Row],[total_night_charge]]&gt;10,"Night User","Low User")))</f>
        <v>Low User</v>
      </c>
    </row>
    <row r="4290" spans="1:27" hidden="1" x14ac:dyDescent="0.3">
      <c r="A4290">
        <v>3539</v>
      </c>
      <c r="B4290" s="1" t="s">
        <v>39</v>
      </c>
      <c r="C4290">
        <v>82</v>
      </c>
      <c r="D4290" s="1" t="s">
        <v>32</v>
      </c>
      <c r="E4290" s="1">
        <v>0</v>
      </c>
      <c r="F4290" s="1" t="s">
        <v>23</v>
      </c>
      <c r="G4290">
        <v>0</v>
      </c>
      <c r="H4290" t="str">
        <f>IF(Append1[[#This Row],[number_vmail_messages]]&lt;=10, "Low",
IF(Append1[[#This Row],[number_vmail_messages]]&lt;=25, "Medium", "High"))</f>
        <v>Low</v>
      </c>
      <c r="I4290">
        <v>121.6</v>
      </c>
      <c r="J4290">
        <v>81</v>
      </c>
      <c r="K4290">
        <v>20.67</v>
      </c>
      <c r="L4290">
        <v>191.3</v>
      </c>
      <c r="M4290">
        <v>109</v>
      </c>
      <c r="N4290">
        <v>16.260000000000002</v>
      </c>
      <c r="O4290">
        <v>231.4</v>
      </c>
      <c r="P4290">
        <v>81</v>
      </c>
      <c r="Q4290">
        <v>10.41</v>
      </c>
      <c r="R4290">
        <v>8.6</v>
      </c>
      <c r="S4290">
        <v>5</v>
      </c>
      <c r="T4290">
        <v>2.3199999999999998</v>
      </c>
      <c r="U4290" t="str">
        <f>IF(Append1[[#This Row],[total_intl_charge]] &lt;= MEDIAN(Append1[total_intl_charge]), "Low", "High")</f>
        <v>Low</v>
      </c>
      <c r="V4290">
        <v>3</v>
      </c>
      <c r="W4290" t="s">
        <v>23</v>
      </c>
      <c r="X4290" s="1" t="s">
        <v>23</v>
      </c>
      <c r="Y4290">
        <f>IF(Append1[[#This Row],[churn]]="yes", 1,0)</f>
        <v>0</v>
      </c>
      <c r="Z4290" t="str">
        <f>IF(Append1[[#This Row],[total_eve_charge]]&lt;=15,"Low",
IF(Append1[[#This Row],[total_eve_charge]]&lt;=19,"Medium","High"))</f>
        <v>Medium</v>
      </c>
      <c r="AA4290" s="1" t="str">
        <f>IF(Append1[[#This Row],[total_day_charge]]&gt;30,"Heavy User",
IF(Append1[[#This Row],[total_eve_charge]]&gt;20,"Evening User",
IF(Append1[[#This Row],[total_night_charge]]&gt;10,"Night User","Low User")))</f>
        <v>Night User</v>
      </c>
    </row>
    <row r="4291" spans="1:27" x14ac:dyDescent="0.3">
      <c r="A4291">
        <v>3540</v>
      </c>
      <c r="B4291" s="1" t="s">
        <v>25</v>
      </c>
      <c r="C4291">
        <v>55</v>
      </c>
      <c r="D4291" s="1" t="s">
        <v>22</v>
      </c>
      <c r="E4291" s="1">
        <v>0</v>
      </c>
      <c r="F4291" s="1" t="s">
        <v>24</v>
      </c>
      <c r="G4291">
        <v>28</v>
      </c>
      <c r="H4291" t="str">
        <f>IF(Append1[[#This Row],[number_vmail_messages]]&lt;=10, "Low",
IF(Append1[[#This Row],[number_vmail_messages]]&lt;=25, "Medium", "High"))</f>
        <v>High</v>
      </c>
      <c r="I4291">
        <v>222.5</v>
      </c>
      <c r="J4291">
        <v>134</v>
      </c>
      <c r="K4291">
        <v>37.83</v>
      </c>
      <c r="L4291">
        <v>177.8</v>
      </c>
      <c r="M4291">
        <v>106</v>
      </c>
      <c r="N4291">
        <v>15.11</v>
      </c>
      <c r="O4291">
        <v>194.6</v>
      </c>
      <c r="P4291">
        <v>90</v>
      </c>
      <c r="Q4291">
        <v>8.76</v>
      </c>
      <c r="R4291">
        <v>9.6999999999999993</v>
      </c>
      <c r="S4291">
        <v>4</v>
      </c>
      <c r="T4291">
        <v>2.62</v>
      </c>
      <c r="U4291" t="str">
        <f>IF(Append1[[#This Row],[total_intl_charge]] &lt;= MEDIAN(Append1[total_intl_charge]), "Low", "High")</f>
        <v>Low</v>
      </c>
      <c r="V4291">
        <v>2</v>
      </c>
      <c r="W4291" t="s">
        <v>23</v>
      </c>
      <c r="X4291" s="1" t="s">
        <v>23</v>
      </c>
      <c r="Y4291">
        <f>IF(Append1[[#This Row],[churn]]="yes", 1,0)</f>
        <v>0</v>
      </c>
      <c r="Z4291" t="str">
        <f>IF(Append1[[#This Row],[total_eve_charge]]&lt;=15,"Low",
IF(Append1[[#This Row],[total_eve_charge]]&lt;=19,"Medium","High"))</f>
        <v>Medium</v>
      </c>
      <c r="AA4291" s="1" t="str">
        <f>IF(Append1[[#This Row],[total_day_charge]]&gt;30,"Heavy User",
IF(Append1[[#This Row],[total_eve_charge]]&gt;20,"Evening User",
IF(Append1[[#This Row],[total_night_charge]]&gt;10,"Night User","Low User")))</f>
        <v>Heavy User</v>
      </c>
    </row>
    <row r="4292" spans="1:27" x14ac:dyDescent="0.3">
      <c r="A4292">
        <v>3541</v>
      </c>
      <c r="B4292" s="1" t="s">
        <v>27</v>
      </c>
      <c r="C4292">
        <v>82</v>
      </c>
      <c r="D4292" s="1" t="s">
        <v>26</v>
      </c>
      <c r="E4292" s="1">
        <v>0</v>
      </c>
      <c r="F4292" s="1" t="s">
        <v>24</v>
      </c>
      <c r="G4292">
        <v>23</v>
      </c>
      <c r="H4292" t="str">
        <f>IF(Append1[[#This Row],[number_vmail_messages]]&lt;=10, "Low",
IF(Append1[[#This Row],[number_vmail_messages]]&lt;=25, "Medium", "High"))</f>
        <v>Medium</v>
      </c>
      <c r="I4292">
        <v>123.7</v>
      </c>
      <c r="J4292">
        <v>93</v>
      </c>
      <c r="K4292">
        <v>21.03</v>
      </c>
      <c r="L4292">
        <v>139.1</v>
      </c>
      <c r="M4292">
        <v>74</v>
      </c>
      <c r="N4292">
        <v>11.82</v>
      </c>
      <c r="O4292">
        <v>174.5</v>
      </c>
      <c r="P4292">
        <v>118</v>
      </c>
      <c r="Q4292">
        <v>7.85</v>
      </c>
      <c r="R4292">
        <v>10.6</v>
      </c>
      <c r="S4292">
        <v>2</v>
      </c>
      <c r="T4292">
        <v>2.86</v>
      </c>
      <c r="U4292" t="str">
        <f>IF(Append1[[#This Row],[total_intl_charge]] &lt;= MEDIAN(Append1[total_intl_charge]), "Low", "High")</f>
        <v>High</v>
      </c>
      <c r="V4292">
        <v>1</v>
      </c>
      <c r="W4292" t="s">
        <v>23</v>
      </c>
      <c r="X4292" s="1" t="s">
        <v>23</v>
      </c>
      <c r="Y4292">
        <f>IF(Append1[[#This Row],[churn]]="yes", 1,0)</f>
        <v>0</v>
      </c>
      <c r="Z4292" t="str">
        <f>IF(Append1[[#This Row],[total_eve_charge]]&lt;=15,"Low",
IF(Append1[[#This Row],[total_eve_charge]]&lt;=19,"Medium","High"))</f>
        <v>Low</v>
      </c>
      <c r="AA4292" s="1" t="str">
        <f>IF(Append1[[#This Row],[total_day_charge]]&gt;30,"Heavy User",
IF(Append1[[#This Row],[total_eve_charge]]&gt;20,"Evening User",
IF(Append1[[#This Row],[total_night_charge]]&gt;10,"Night User","Low User")))</f>
        <v>Low User</v>
      </c>
    </row>
    <row r="4293" spans="1:27" hidden="1" x14ac:dyDescent="0.3">
      <c r="A4293">
        <v>3542</v>
      </c>
      <c r="B4293" s="1" t="s">
        <v>67</v>
      </c>
      <c r="C4293">
        <v>69</v>
      </c>
      <c r="D4293" s="1" t="s">
        <v>22</v>
      </c>
      <c r="E4293" s="1">
        <v>0</v>
      </c>
      <c r="F4293" s="1" t="s">
        <v>23</v>
      </c>
      <c r="G4293">
        <v>0</v>
      </c>
      <c r="H4293" t="str">
        <f>IF(Append1[[#This Row],[number_vmail_messages]]&lt;=10, "Low",
IF(Append1[[#This Row],[number_vmail_messages]]&lt;=25, "Medium", "High"))</f>
        <v>Low</v>
      </c>
      <c r="I4293">
        <v>244.8</v>
      </c>
      <c r="J4293">
        <v>76</v>
      </c>
      <c r="K4293">
        <v>41.62</v>
      </c>
      <c r="L4293">
        <v>77.2</v>
      </c>
      <c r="M4293">
        <v>100</v>
      </c>
      <c r="N4293">
        <v>6.56</v>
      </c>
      <c r="O4293">
        <v>222.8</v>
      </c>
      <c r="P4293">
        <v>102</v>
      </c>
      <c r="Q4293">
        <v>10.029999999999999</v>
      </c>
      <c r="R4293">
        <v>10</v>
      </c>
      <c r="S4293">
        <v>3</v>
      </c>
      <c r="T4293">
        <v>2.7</v>
      </c>
      <c r="U4293" t="str">
        <f>IF(Append1[[#This Row],[total_intl_charge]] &lt;= MEDIAN(Append1[total_intl_charge]), "Low", "High")</f>
        <v>Low</v>
      </c>
      <c r="V4293">
        <v>0</v>
      </c>
      <c r="W4293" t="s">
        <v>23</v>
      </c>
      <c r="X4293" s="1" t="s">
        <v>23</v>
      </c>
      <c r="Y4293">
        <f>IF(Append1[[#This Row],[churn]]="yes", 1,0)</f>
        <v>0</v>
      </c>
      <c r="Z4293" t="str">
        <f>IF(Append1[[#This Row],[total_eve_charge]]&lt;=15,"Low",
IF(Append1[[#This Row],[total_eve_charge]]&lt;=19,"Medium","High"))</f>
        <v>Low</v>
      </c>
      <c r="AA4293" s="1" t="str">
        <f>IF(Append1[[#This Row],[total_day_charge]]&gt;30,"Heavy User",
IF(Append1[[#This Row],[total_eve_charge]]&gt;20,"Evening User",
IF(Append1[[#This Row],[total_night_charge]]&gt;10,"Night User","Low User")))</f>
        <v>Heavy User</v>
      </c>
    </row>
    <row r="4294" spans="1:27" hidden="1" x14ac:dyDescent="0.3">
      <c r="A4294">
        <v>3543</v>
      </c>
      <c r="B4294" s="1" t="s">
        <v>73</v>
      </c>
      <c r="C4294">
        <v>87</v>
      </c>
      <c r="D4294" s="1" t="s">
        <v>26</v>
      </c>
      <c r="E4294" s="1">
        <v>0</v>
      </c>
      <c r="F4294" s="1" t="s">
        <v>23</v>
      </c>
      <c r="G4294">
        <v>0</v>
      </c>
      <c r="H4294" t="str">
        <f>IF(Append1[[#This Row],[number_vmail_messages]]&lt;=10, "Low",
IF(Append1[[#This Row],[number_vmail_messages]]&lt;=25, "Medium", "High"))</f>
        <v>Low</v>
      </c>
      <c r="I4294">
        <v>297.39999999999998</v>
      </c>
      <c r="J4294">
        <v>63</v>
      </c>
      <c r="K4294">
        <v>50.56</v>
      </c>
      <c r="L4294">
        <v>118.4</v>
      </c>
      <c r="M4294">
        <v>108</v>
      </c>
      <c r="N4294">
        <v>10.06</v>
      </c>
      <c r="O4294">
        <v>242.3</v>
      </c>
      <c r="P4294">
        <v>72</v>
      </c>
      <c r="Q4294">
        <v>10.9</v>
      </c>
      <c r="R4294">
        <v>11</v>
      </c>
      <c r="S4294">
        <v>2</v>
      </c>
      <c r="T4294">
        <v>2.97</v>
      </c>
      <c r="U4294" t="str">
        <f>IF(Append1[[#This Row],[total_intl_charge]] &lt;= MEDIAN(Append1[total_intl_charge]), "Low", "High")</f>
        <v>High</v>
      </c>
      <c r="V4294">
        <v>2</v>
      </c>
      <c r="W4294" t="s">
        <v>24</v>
      </c>
      <c r="X4294" s="1" t="s">
        <v>23</v>
      </c>
      <c r="Y4294">
        <f>IF(Append1[[#This Row],[churn]]="yes", 1,0)</f>
        <v>1</v>
      </c>
      <c r="Z4294" t="str">
        <f>IF(Append1[[#This Row],[total_eve_charge]]&lt;=15,"Low",
IF(Append1[[#This Row],[total_eve_charge]]&lt;=19,"Medium","High"))</f>
        <v>Low</v>
      </c>
      <c r="AA4294" s="1" t="str">
        <f>IF(Append1[[#This Row],[total_day_charge]]&gt;30,"Heavy User",
IF(Append1[[#This Row],[total_eve_charge]]&gt;20,"Evening User",
IF(Append1[[#This Row],[total_night_charge]]&gt;10,"Night User","Low User")))</f>
        <v>Heavy User</v>
      </c>
    </row>
    <row r="4295" spans="1:27" hidden="1" x14ac:dyDescent="0.3">
      <c r="A4295">
        <v>3544</v>
      </c>
      <c r="B4295" s="1" t="s">
        <v>71</v>
      </c>
      <c r="C4295">
        <v>63</v>
      </c>
      <c r="D4295" s="1" t="s">
        <v>22</v>
      </c>
      <c r="E4295" s="1">
        <v>0</v>
      </c>
      <c r="F4295" s="1" t="s">
        <v>23</v>
      </c>
      <c r="G4295">
        <v>0</v>
      </c>
      <c r="H4295" t="str">
        <f>IF(Append1[[#This Row],[number_vmail_messages]]&lt;=10, "Low",
IF(Append1[[#This Row],[number_vmail_messages]]&lt;=25, "Medium", "High"))</f>
        <v>Low</v>
      </c>
      <c r="I4295">
        <v>147.80000000000001</v>
      </c>
      <c r="J4295">
        <v>95</v>
      </c>
      <c r="K4295">
        <v>25.13</v>
      </c>
      <c r="L4295">
        <v>201.4</v>
      </c>
      <c r="M4295">
        <v>72</v>
      </c>
      <c r="N4295">
        <v>17.12</v>
      </c>
      <c r="O4295">
        <v>154.9</v>
      </c>
      <c r="P4295">
        <v>118</v>
      </c>
      <c r="Q4295">
        <v>6.97</v>
      </c>
      <c r="R4295">
        <v>8.6</v>
      </c>
      <c r="S4295">
        <v>8</v>
      </c>
      <c r="T4295">
        <v>2.3199999999999998</v>
      </c>
      <c r="U4295" t="str">
        <f>IF(Append1[[#This Row],[total_intl_charge]] &lt;= MEDIAN(Append1[total_intl_charge]), "Low", "High")</f>
        <v>Low</v>
      </c>
      <c r="V4295">
        <v>1</v>
      </c>
      <c r="W4295" t="s">
        <v>23</v>
      </c>
      <c r="X4295" s="1" t="s">
        <v>23</v>
      </c>
      <c r="Y4295">
        <f>IF(Append1[[#This Row],[churn]]="yes", 1,0)</f>
        <v>0</v>
      </c>
      <c r="Z4295" t="str">
        <f>IF(Append1[[#This Row],[total_eve_charge]]&lt;=15,"Low",
IF(Append1[[#This Row],[total_eve_charge]]&lt;=19,"Medium","High"))</f>
        <v>Medium</v>
      </c>
      <c r="AA4295" s="1" t="str">
        <f>IF(Append1[[#This Row],[total_day_charge]]&gt;30,"Heavy User",
IF(Append1[[#This Row],[total_eve_charge]]&gt;20,"Evening User",
IF(Append1[[#This Row],[total_night_charge]]&gt;10,"Night User","Low User")))</f>
        <v>Low User</v>
      </c>
    </row>
    <row r="4296" spans="1:27" hidden="1" x14ac:dyDescent="0.3">
      <c r="A4296">
        <v>3545</v>
      </c>
      <c r="B4296" s="1" t="s">
        <v>35</v>
      </c>
      <c r="C4296">
        <v>68</v>
      </c>
      <c r="D4296" s="1" t="s">
        <v>22</v>
      </c>
      <c r="E4296" s="1">
        <v>0</v>
      </c>
      <c r="F4296" s="1" t="s">
        <v>23</v>
      </c>
      <c r="G4296">
        <v>0</v>
      </c>
      <c r="H4296" t="str">
        <f>IF(Append1[[#This Row],[number_vmail_messages]]&lt;=10, "Low",
IF(Append1[[#This Row],[number_vmail_messages]]&lt;=25, "Medium", "High"))</f>
        <v>Low</v>
      </c>
      <c r="I4296">
        <v>186.5</v>
      </c>
      <c r="J4296">
        <v>108</v>
      </c>
      <c r="K4296">
        <v>31.71</v>
      </c>
      <c r="L4296">
        <v>190.2</v>
      </c>
      <c r="M4296">
        <v>107</v>
      </c>
      <c r="N4296">
        <v>16.170000000000002</v>
      </c>
      <c r="O4296">
        <v>187.8</v>
      </c>
      <c r="P4296">
        <v>103</v>
      </c>
      <c r="Q4296">
        <v>8.4499999999999993</v>
      </c>
      <c r="R4296">
        <v>11</v>
      </c>
      <c r="S4296">
        <v>5</v>
      </c>
      <c r="T4296">
        <v>2.97</v>
      </c>
      <c r="U4296" t="str">
        <f>IF(Append1[[#This Row],[total_intl_charge]] &lt;= MEDIAN(Append1[total_intl_charge]), "Low", "High")</f>
        <v>High</v>
      </c>
      <c r="V4296">
        <v>1</v>
      </c>
      <c r="W4296" t="s">
        <v>23</v>
      </c>
      <c r="X4296" s="1" t="s">
        <v>23</v>
      </c>
      <c r="Y4296">
        <f>IF(Append1[[#This Row],[churn]]="yes", 1,0)</f>
        <v>0</v>
      </c>
      <c r="Z4296" t="str">
        <f>IF(Append1[[#This Row],[total_eve_charge]]&lt;=15,"Low",
IF(Append1[[#This Row],[total_eve_charge]]&lt;=19,"Medium","High"))</f>
        <v>Medium</v>
      </c>
      <c r="AA4296" s="1" t="str">
        <f>IF(Append1[[#This Row],[total_day_charge]]&gt;30,"Heavy User",
IF(Append1[[#This Row],[total_eve_charge]]&gt;20,"Evening User",
IF(Append1[[#This Row],[total_night_charge]]&gt;10,"Night User","Low User")))</f>
        <v>Heavy User</v>
      </c>
    </row>
    <row r="4297" spans="1:27" hidden="1" x14ac:dyDescent="0.3">
      <c r="A4297">
        <v>3546</v>
      </c>
      <c r="B4297" s="1" t="s">
        <v>40</v>
      </c>
      <c r="C4297">
        <v>119</v>
      </c>
      <c r="D4297" s="1" t="s">
        <v>26</v>
      </c>
      <c r="E4297" s="1">
        <v>0</v>
      </c>
      <c r="F4297" s="1" t="s">
        <v>23</v>
      </c>
      <c r="G4297">
        <v>0</v>
      </c>
      <c r="H4297" t="str">
        <f>IF(Append1[[#This Row],[number_vmail_messages]]&lt;=10, "Low",
IF(Append1[[#This Row],[number_vmail_messages]]&lt;=25, "Medium", "High"))</f>
        <v>Low</v>
      </c>
      <c r="I4297">
        <v>107.2</v>
      </c>
      <c r="J4297">
        <v>100</v>
      </c>
      <c r="K4297">
        <v>18.22</v>
      </c>
      <c r="L4297">
        <v>221.1</v>
      </c>
      <c r="M4297">
        <v>100</v>
      </c>
      <c r="N4297">
        <v>18.79</v>
      </c>
      <c r="O4297">
        <v>212.6</v>
      </c>
      <c r="P4297">
        <v>96</v>
      </c>
      <c r="Q4297">
        <v>9.57</v>
      </c>
      <c r="R4297">
        <v>8.3000000000000007</v>
      </c>
      <c r="S4297">
        <v>3</v>
      </c>
      <c r="T4297">
        <v>2.2400000000000002</v>
      </c>
      <c r="U4297" t="str">
        <f>IF(Append1[[#This Row],[total_intl_charge]] &lt;= MEDIAN(Append1[total_intl_charge]), "Low", "High")</f>
        <v>Low</v>
      </c>
      <c r="V4297">
        <v>2</v>
      </c>
      <c r="W4297" t="s">
        <v>23</v>
      </c>
      <c r="X4297" s="1" t="s">
        <v>23</v>
      </c>
      <c r="Y4297">
        <f>IF(Append1[[#This Row],[churn]]="yes", 1,0)</f>
        <v>0</v>
      </c>
      <c r="Z4297" t="str">
        <f>IF(Append1[[#This Row],[total_eve_charge]]&lt;=15,"Low",
IF(Append1[[#This Row],[total_eve_charge]]&lt;=19,"Medium","High"))</f>
        <v>Medium</v>
      </c>
      <c r="AA4297" s="1" t="str">
        <f>IF(Append1[[#This Row],[total_day_charge]]&gt;30,"Heavy User",
IF(Append1[[#This Row],[total_eve_charge]]&gt;20,"Evening User",
IF(Append1[[#This Row],[total_night_charge]]&gt;10,"Night User","Low User")))</f>
        <v>Low User</v>
      </c>
    </row>
    <row r="4298" spans="1:27" x14ac:dyDescent="0.3">
      <c r="A4298">
        <v>3547</v>
      </c>
      <c r="B4298" s="1" t="s">
        <v>35</v>
      </c>
      <c r="C4298">
        <v>43</v>
      </c>
      <c r="D4298" s="1" t="s">
        <v>22</v>
      </c>
      <c r="E4298" s="1">
        <v>0</v>
      </c>
      <c r="F4298" s="1" t="s">
        <v>24</v>
      </c>
      <c r="G4298">
        <v>36</v>
      </c>
      <c r="H4298" t="str">
        <f>IF(Append1[[#This Row],[number_vmail_messages]]&lt;=10, "Low",
IF(Append1[[#This Row],[number_vmail_messages]]&lt;=25, "Medium", "High"))</f>
        <v>High</v>
      </c>
      <c r="I4298">
        <v>93.1</v>
      </c>
      <c r="J4298">
        <v>68</v>
      </c>
      <c r="K4298">
        <v>15.83</v>
      </c>
      <c r="L4298">
        <v>246.1</v>
      </c>
      <c r="M4298">
        <v>83</v>
      </c>
      <c r="N4298">
        <v>20.92</v>
      </c>
      <c r="O4298">
        <v>94.9</v>
      </c>
      <c r="P4298">
        <v>109</v>
      </c>
      <c r="Q4298">
        <v>4.2699999999999996</v>
      </c>
      <c r="R4298">
        <v>8.6999999999999993</v>
      </c>
      <c r="S4298">
        <v>8</v>
      </c>
      <c r="T4298">
        <v>2.35</v>
      </c>
      <c r="U4298" t="str">
        <f>IF(Append1[[#This Row],[total_intl_charge]] &lt;= MEDIAN(Append1[total_intl_charge]), "Low", "High")</f>
        <v>Low</v>
      </c>
      <c r="V4298">
        <v>1</v>
      </c>
      <c r="W4298" t="s">
        <v>23</v>
      </c>
      <c r="X4298" s="1" t="s">
        <v>23</v>
      </c>
      <c r="Y4298">
        <f>IF(Append1[[#This Row],[churn]]="yes", 1,0)</f>
        <v>0</v>
      </c>
      <c r="Z4298" t="str">
        <f>IF(Append1[[#This Row],[total_eve_charge]]&lt;=15,"Low",
IF(Append1[[#This Row],[total_eve_charge]]&lt;=19,"Medium","High"))</f>
        <v>High</v>
      </c>
      <c r="AA4298" s="1" t="str">
        <f>IF(Append1[[#This Row],[total_day_charge]]&gt;30,"Heavy User",
IF(Append1[[#This Row],[total_eve_charge]]&gt;20,"Evening User",
IF(Append1[[#This Row],[total_night_charge]]&gt;10,"Night User","Low User")))</f>
        <v>Evening User</v>
      </c>
    </row>
    <row r="4299" spans="1:27" hidden="1" x14ac:dyDescent="0.3">
      <c r="A4299">
        <v>3548</v>
      </c>
      <c r="B4299" s="1" t="s">
        <v>66</v>
      </c>
      <c r="C4299">
        <v>136</v>
      </c>
      <c r="D4299" s="1" t="s">
        <v>26</v>
      </c>
      <c r="E4299" s="1">
        <v>0</v>
      </c>
      <c r="F4299" s="1" t="s">
        <v>23</v>
      </c>
      <c r="G4299">
        <v>0</v>
      </c>
      <c r="H4299" t="str">
        <f>IF(Append1[[#This Row],[number_vmail_messages]]&lt;=10, "Low",
IF(Append1[[#This Row],[number_vmail_messages]]&lt;=25, "Medium", "High"))</f>
        <v>Low</v>
      </c>
      <c r="I4299">
        <v>132.4</v>
      </c>
      <c r="J4299">
        <v>110</v>
      </c>
      <c r="K4299">
        <v>22.51</v>
      </c>
      <c r="L4299">
        <v>254.1</v>
      </c>
      <c r="M4299">
        <v>81</v>
      </c>
      <c r="N4299">
        <v>21.6</v>
      </c>
      <c r="O4299">
        <v>176.5</v>
      </c>
      <c r="P4299">
        <v>100</v>
      </c>
      <c r="Q4299">
        <v>7.94</v>
      </c>
      <c r="R4299">
        <v>13</v>
      </c>
      <c r="S4299">
        <v>6</v>
      </c>
      <c r="T4299">
        <v>3.51</v>
      </c>
      <c r="U4299" t="str">
        <f>IF(Append1[[#This Row],[total_intl_charge]] &lt;= MEDIAN(Append1[total_intl_charge]), "Low", "High")</f>
        <v>High</v>
      </c>
      <c r="V4299">
        <v>2</v>
      </c>
      <c r="W4299" t="s">
        <v>23</v>
      </c>
      <c r="X4299" s="1" t="s">
        <v>23</v>
      </c>
      <c r="Y4299">
        <f>IF(Append1[[#This Row],[churn]]="yes", 1,0)</f>
        <v>0</v>
      </c>
      <c r="Z4299" t="str">
        <f>IF(Append1[[#This Row],[total_eve_charge]]&lt;=15,"Low",
IF(Append1[[#This Row],[total_eve_charge]]&lt;=19,"Medium","High"))</f>
        <v>High</v>
      </c>
      <c r="AA4299" s="1" t="str">
        <f>IF(Append1[[#This Row],[total_day_charge]]&gt;30,"Heavy User",
IF(Append1[[#This Row],[total_eve_charge]]&gt;20,"Evening User",
IF(Append1[[#This Row],[total_night_charge]]&gt;10,"Night User","Low User")))</f>
        <v>Evening User</v>
      </c>
    </row>
    <row r="4300" spans="1:27" hidden="1" x14ac:dyDescent="0.3">
      <c r="A4300">
        <v>3549</v>
      </c>
      <c r="B4300" s="1" t="s">
        <v>64</v>
      </c>
      <c r="C4300">
        <v>149</v>
      </c>
      <c r="D4300" s="1" t="s">
        <v>22</v>
      </c>
      <c r="E4300" s="1">
        <v>0</v>
      </c>
      <c r="F4300" s="1" t="s">
        <v>23</v>
      </c>
      <c r="G4300">
        <v>0</v>
      </c>
      <c r="H4300" t="str">
        <f>IF(Append1[[#This Row],[number_vmail_messages]]&lt;=10, "Low",
IF(Append1[[#This Row],[number_vmail_messages]]&lt;=25, "Medium", "High"))</f>
        <v>Low</v>
      </c>
      <c r="I4300">
        <v>114.5</v>
      </c>
      <c r="J4300">
        <v>103</v>
      </c>
      <c r="K4300">
        <v>19.47</v>
      </c>
      <c r="L4300">
        <v>228.8</v>
      </c>
      <c r="M4300">
        <v>100</v>
      </c>
      <c r="N4300">
        <v>19.45</v>
      </c>
      <c r="O4300">
        <v>135.80000000000001</v>
      </c>
      <c r="P4300">
        <v>74</v>
      </c>
      <c r="Q4300">
        <v>6.11</v>
      </c>
      <c r="R4300">
        <v>10.7</v>
      </c>
      <c r="S4300">
        <v>3</v>
      </c>
      <c r="T4300">
        <v>2.89</v>
      </c>
      <c r="U4300" t="str">
        <f>IF(Append1[[#This Row],[total_intl_charge]] &lt;= MEDIAN(Append1[total_intl_charge]), "Low", "High")</f>
        <v>High</v>
      </c>
      <c r="V4300">
        <v>0</v>
      </c>
      <c r="W4300" t="s">
        <v>23</v>
      </c>
      <c r="X4300" s="1" t="s">
        <v>23</v>
      </c>
      <c r="Y4300">
        <f>IF(Append1[[#This Row],[churn]]="yes", 1,0)</f>
        <v>0</v>
      </c>
      <c r="Z4300" t="str">
        <f>IF(Append1[[#This Row],[total_eve_charge]]&lt;=15,"Low",
IF(Append1[[#This Row],[total_eve_charge]]&lt;=19,"Medium","High"))</f>
        <v>High</v>
      </c>
      <c r="AA4300" s="1" t="str">
        <f>IF(Append1[[#This Row],[total_day_charge]]&gt;30,"Heavy User",
IF(Append1[[#This Row],[total_eve_charge]]&gt;20,"Evening User",
IF(Append1[[#This Row],[total_night_charge]]&gt;10,"Night User","Low User")))</f>
        <v>Low User</v>
      </c>
    </row>
    <row r="4301" spans="1:27" hidden="1" x14ac:dyDescent="0.3">
      <c r="A4301">
        <v>3550</v>
      </c>
      <c r="B4301" s="1" t="s">
        <v>44</v>
      </c>
      <c r="C4301">
        <v>77</v>
      </c>
      <c r="D4301" s="1" t="s">
        <v>22</v>
      </c>
      <c r="E4301" s="1">
        <v>0</v>
      </c>
      <c r="F4301" s="1" t="s">
        <v>23</v>
      </c>
      <c r="G4301">
        <v>0</v>
      </c>
      <c r="H4301" t="str">
        <f>IF(Append1[[#This Row],[number_vmail_messages]]&lt;=10, "Low",
IF(Append1[[#This Row],[number_vmail_messages]]&lt;=25, "Medium", "High"))</f>
        <v>Low</v>
      </c>
      <c r="I4301">
        <v>184.7</v>
      </c>
      <c r="J4301">
        <v>130</v>
      </c>
      <c r="K4301">
        <v>31.4</v>
      </c>
      <c r="L4301">
        <v>194</v>
      </c>
      <c r="M4301">
        <v>105</v>
      </c>
      <c r="N4301">
        <v>16.489999999999998</v>
      </c>
      <c r="O4301">
        <v>249.1</v>
      </c>
      <c r="P4301">
        <v>91</v>
      </c>
      <c r="Q4301">
        <v>11.21</v>
      </c>
      <c r="R4301">
        <v>9</v>
      </c>
      <c r="S4301">
        <v>4</v>
      </c>
      <c r="T4301">
        <v>2.4300000000000002</v>
      </c>
      <c r="U4301" t="str">
        <f>IF(Append1[[#This Row],[total_intl_charge]] &lt;= MEDIAN(Append1[total_intl_charge]), "Low", "High")</f>
        <v>Low</v>
      </c>
      <c r="V4301">
        <v>1</v>
      </c>
      <c r="W4301" t="s">
        <v>23</v>
      </c>
      <c r="X4301" s="1" t="s">
        <v>23</v>
      </c>
      <c r="Y4301">
        <f>IF(Append1[[#This Row],[churn]]="yes", 1,0)</f>
        <v>0</v>
      </c>
      <c r="Z4301" t="str">
        <f>IF(Append1[[#This Row],[total_eve_charge]]&lt;=15,"Low",
IF(Append1[[#This Row],[total_eve_charge]]&lt;=19,"Medium","High"))</f>
        <v>Medium</v>
      </c>
      <c r="AA4301" s="1" t="str">
        <f>IF(Append1[[#This Row],[total_day_charge]]&gt;30,"Heavy User",
IF(Append1[[#This Row],[total_eve_charge]]&gt;20,"Evening User",
IF(Append1[[#This Row],[total_night_charge]]&gt;10,"Night User","Low User")))</f>
        <v>Heavy User</v>
      </c>
    </row>
    <row r="4302" spans="1:27" hidden="1" x14ac:dyDescent="0.3">
      <c r="A4302">
        <v>3551</v>
      </c>
      <c r="B4302" s="1" t="s">
        <v>46</v>
      </c>
      <c r="C4302">
        <v>110</v>
      </c>
      <c r="D4302" s="1" t="s">
        <v>22</v>
      </c>
      <c r="E4302" s="1">
        <v>0</v>
      </c>
      <c r="F4302" s="1" t="s">
        <v>23</v>
      </c>
      <c r="G4302">
        <v>0</v>
      </c>
      <c r="H4302" t="str">
        <f>IF(Append1[[#This Row],[number_vmail_messages]]&lt;=10, "Low",
IF(Append1[[#This Row],[number_vmail_messages]]&lt;=25, "Medium", "High"))</f>
        <v>Low</v>
      </c>
      <c r="I4302">
        <v>94.1</v>
      </c>
      <c r="J4302">
        <v>127</v>
      </c>
      <c r="K4302">
        <v>16</v>
      </c>
      <c r="L4302">
        <v>283</v>
      </c>
      <c r="M4302">
        <v>97</v>
      </c>
      <c r="N4302">
        <v>24.06</v>
      </c>
      <c r="O4302">
        <v>168.7</v>
      </c>
      <c r="P4302">
        <v>69</v>
      </c>
      <c r="Q4302">
        <v>7.59</v>
      </c>
      <c r="R4302">
        <v>10.3</v>
      </c>
      <c r="S4302">
        <v>6</v>
      </c>
      <c r="T4302">
        <v>2.78</v>
      </c>
      <c r="U4302" t="str">
        <f>IF(Append1[[#This Row],[total_intl_charge]] &lt;= MEDIAN(Append1[total_intl_charge]), "Low", "High")</f>
        <v>Low</v>
      </c>
      <c r="V4302">
        <v>2</v>
      </c>
      <c r="W4302" t="s">
        <v>23</v>
      </c>
      <c r="X4302" s="1" t="s">
        <v>23</v>
      </c>
      <c r="Y4302">
        <f>IF(Append1[[#This Row],[churn]]="yes", 1,0)</f>
        <v>0</v>
      </c>
      <c r="Z4302" t="str">
        <f>IF(Append1[[#This Row],[total_eve_charge]]&lt;=15,"Low",
IF(Append1[[#This Row],[total_eve_charge]]&lt;=19,"Medium","High"))</f>
        <v>High</v>
      </c>
      <c r="AA4302" s="1" t="str">
        <f>IF(Append1[[#This Row],[total_day_charge]]&gt;30,"Heavy User",
IF(Append1[[#This Row],[total_eve_charge]]&gt;20,"Evening User",
IF(Append1[[#This Row],[total_night_charge]]&gt;10,"Night User","Low User")))</f>
        <v>Evening User</v>
      </c>
    </row>
    <row r="4303" spans="1:27" hidden="1" x14ac:dyDescent="0.3">
      <c r="A4303">
        <v>3552</v>
      </c>
      <c r="B4303" s="1" t="s">
        <v>47</v>
      </c>
      <c r="C4303">
        <v>70</v>
      </c>
      <c r="D4303" s="1" t="s">
        <v>22</v>
      </c>
      <c r="E4303" s="1">
        <v>0</v>
      </c>
      <c r="F4303" s="1" t="s">
        <v>23</v>
      </c>
      <c r="G4303">
        <v>0</v>
      </c>
      <c r="H4303" t="str">
        <f>IF(Append1[[#This Row],[number_vmail_messages]]&lt;=10, "Low",
IF(Append1[[#This Row],[number_vmail_messages]]&lt;=25, "Medium", "High"))</f>
        <v>Low</v>
      </c>
      <c r="I4303">
        <v>229.3</v>
      </c>
      <c r="J4303">
        <v>110</v>
      </c>
      <c r="K4303">
        <v>38.979999999999997</v>
      </c>
      <c r="L4303">
        <v>118.2</v>
      </c>
      <c r="M4303">
        <v>89</v>
      </c>
      <c r="N4303">
        <v>10.050000000000001</v>
      </c>
      <c r="O4303">
        <v>155</v>
      </c>
      <c r="P4303">
        <v>105</v>
      </c>
      <c r="Q4303">
        <v>6.98</v>
      </c>
      <c r="R4303">
        <v>7.9</v>
      </c>
      <c r="S4303">
        <v>4</v>
      </c>
      <c r="T4303">
        <v>2.13</v>
      </c>
      <c r="U4303" t="str">
        <f>IF(Append1[[#This Row],[total_intl_charge]] &lt;= MEDIAN(Append1[total_intl_charge]), "Low", "High")</f>
        <v>Low</v>
      </c>
      <c r="V4303">
        <v>1</v>
      </c>
      <c r="W4303" t="s">
        <v>23</v>
      </c>
      <c r="X4303" s="1" t="s">
        <v>23</v>
      </c>
      <c r="Y4303">
        <f>IF(Append1[[#This Row],[churn]]="yes", 1,0)</f>
        <v>0</v>
      </c>
      <c r="Z4303" t="str">
        <f>IF(Append1[[#This Row],[total_eve_charge]]&lt;=15,"Low",
IF(Append1[[#This Row],[total_eve_charge]]&lt;=19,"Medium","High"))</f>
        <v>Low</v>
      </c>
      <c r="AA4303" s="1" t="str">
        <f>IF(Append1[[#This Row],[total_day_charge]]&gt;30,"Heavy User",
IF(Append1[[#This Row],[total_eve_charge]]&gt;20,"Evening User",
IF(Append1[[#This Row],[total_night_charge]]&gt;10,"Night User","Low User")))</f>
        <v>Heavy User</v>
      </c>
    </row>
    <row r="4304" spans="1:27" hidden="1" x14ac:dyDescent="0.3">
      <c r="A4304">
        <v>3553</v>
      </c>
      <c r="B4304" s="1" t="s">
        <v>28</v>
      </c>
      <c r="C4304">
        <v>155</v>
      </c>
      <c r="D4304" s="1" t="s">
        <v>26</v>
      </c>
      <c r="E4304" s="1">
        <v>0</v>
      </c>
      <c r="F4304" s="1" t="s">
        <v>23</v>
      </c>
      <c r="G4304">
        <v>0</v>
      </c>
      <c r="H4304" t="str">
        <f>IF(Append1[[#This Row],[number_vmail_messages]]&lt;=10, "Low",
IF(Append1[[#This Row],[number_vmail_messages]]&lt;=25, "Medium", "High"))</f>
        <v>Low</v>
      </c>
      <c r="I4304">
        <v>223.8</v>
      </c>
      <c r="J4304">
        <v>109</v>
      </c>
      <c r="K4304">
        <v>38.049999999999997</v>
      </c>
      <c r="L4304">
        <v>233.4</v>
      </c>
      <c r="M4304">
        <v>68</v>
      </c>
      <c r="N4304">
        <v>19.84</v>
      </c>
      <c r="O4304">
        <v>201.6</v>
      </c>
      <c r="P4304">
        <v>111</v>
      </c>
      <c r="Q4304">
        <v>9.07</v>
      </c>
      <c r="R4304">
        <v>8.8000000000000007</v>
      </c>
      <c r="S4304">
        <v>8</v>
      </c>
      <c r="T4304">
        <v>2.38</v>
      </c>
      <c r="U4304" t="str">
        <f>IF(Append1[[#This Row],[total_intl_charge]] &lt;= MEDIAN(Append1[total_intl_charge]), "Low", "High")</f>
        <v>Low</v>
      </c>
      <c r="V4304">
        <v>1</v>
      </c>
      <c r="W4304" t="s">
        <v>23</v>
      </c>
      <c r="X4304" s="1" t="s">
        <v>23</v>
      </c>
      <c r="Y4304">
        <f>IF(Append1[[#This Row],[churn]]="yes", 1,0)</f>
        <v>0</v>
      </c>
      <c r="Z4304" t="str">
        <f>IF(Append1[[#This Row],[total_eve_charge]]&lt;=15,"Low",
IF(Append1[[#This Row],[total_eve_charge]]&lt;=19,"Medium","High"))</f>
        <v>High</v>
      </c>
      <c r="AA4304" s="1" t="str">
        <f>IF(Append1[[#This Row],[total_day_charge]]&gt;30,"Heavy User",
IF(Append1[[#This Row],[total_eve_charge]]&gt;20,"Evening User",
IF(Append1[[#This Row],[total_night_charge]]&gt;10,"Night User","Low User")))</f>
        <v>Heavy User</v>
      </c>
    </row>
    <row r="4305" spans="1:27" x14ac:dyDescent="0.3">
      <c r="A4305">
        <v>3554</v>
      </c>
      <c r="B4305" s="1" t="s">
        <v>69</v>
      </c>
      <c r="C4305">
        <v>151</v>
      </c>
      <c r="D4305" s="1" t="s">
        <v>22</v>
      </c>
      <c r="E4305" s="1">
        <v>0</v>
      </c>
      <c r="F4305" s="1" t="s">
        <v>24</v>
      </c>
      <c r="G4305">
        <v>27</v>
      </c>
      <c r="H4305" t="str">
        <f>IF(Append1[[#This Row],[number_vmail_messages]]&lt;=10, "Low",
IF(Append1[[#This Row],[number_vmail_messages]]&lt;=25, "Medium", "High"))</f>
        <v>High</v>
      </c>
      <c r="I4305">
        <v>154.4</v>
      </c>
      <c r="J4305">
        <v>141</v>
      </c>
      <c r="K4305">
        <v>26.25</v>
      </c>
      <c r="L4305">
        <v>210.6</v>
      </c>
      <c r="M4305">
        <v>109</v>
      </c>
      <c r="N4305">
        <v>17.899999999999999</v>
      </c>
      <c r="O4305">
        <v>167.9</v>
      </c>
      <c r="P4305">
        <v>109</v>
      </c>
      <c r="Q4305">
        <v>7.56</v>
      </c>
      <c r="R4305">
        <v>7.8</v>
      </c>
      <c r="S4305">
        <v>3</v>
      </c>
      <c r="T4305">
        <v>2.11</v>
      </c>
      <c r="U4305" t="str">
        <f>IF(Append1[[#This Row],[total_intl_charge]] &lt;= MEDIAN(Append1[total_intl_charge]), "Low", "High")</f>
        <v>Low</v>
      </c>
      <c r="V4305">
        <v>3</v>
      </c>
      <c r="W4305" t="s">
        <v>23</v>
      </c>
      <c r="X4305" s="1" t="s">
        <v>23</v>
      </c>
      <c r="Y4305">
        <f>IF(Append1[[#This Row],[churn]]="yes", 1,0)</f>
        <v>0</v>
      </c>
      <c r="Z4305" t="str">
        <f>IF(Append1[[#This Row],[total_eve_charge]]&lt;=15,"Low",
IF(Append1[[#This Row],[total_eve_charge]]&lt;=19,"Medium","High"))</f>
        <v>Medium</v>
      </c>
      <c r="AA4305" s="1" t="str">
        <f>IF(Append1[[#This Row],[total_day_charge]]&gt;30,"Heavy User",
IF(Append1[[#This Row],[total_eve_charge]]&gt;20,"Evening User",
IF(Append1[[#This Row],[total_night_charge]]&gt;10,"Night User","Low User")))</f>
        <v>Low User</v>
      </c>
    </row>
    <row r="4306" spans="1:27" hidden="1" x14ac:dyDescent="0.3">
      <c r="A4306">
        <v>3555</v>
      </c>
      <c r="B4306" s="1" t="s">
        <v>40</v>
      </c>
      <c r="C4306">
        <v>125</v>
      </c>
      <c r="D4306" s="1" t="s">
        <v>22</v>
      </c>
      <c r="E4306" s="1">
        <v>0</v>
      </c>
      <c r="F4306" s="1" t="s">
        <v>23</v>
      </c>
      <c r="G4306">
        <v>0</v>
      </c>
      <c r="H4306" t="str">
        <f>IF(Append1[[#This Row],[number_vmail_messages]]&lt;=10, "Low",
IF(Append1[[#This Row],[number_vmail_messages]]&lt;=25, "Medium", "High"))</f>
        <v>Low</v>
      </c>
      <c r="I4306">
        <v>190.2</v>
      </c>
      <c r="J4306">
        <v>107</v>
      </c>
      <c r="K4306">
        <v>32.33</v>
      </c>
      <c r="L4306">
        <v>209.2</v>
      </c>
      <c r="M4306">
        <v>75</v>
      </c>
      <c r="N4306">
        <v>17.78</v>
      </c>
      <c r="O4306">
        <v>102.1</v>
      </c>
      <c r="P4306">
        <v>136</v>
      </c>
      <c r="Q4306">
        <v>4.59</v>
      </c>
      <c r="R4306">
        <v>14.2</v>
      </c>
      <c r="S4306">
        <v>5</v>
      </c>
      <c r="T4306">
        <v>3.83</v>
      </c>
      <c r="U4306" t="str">
        <f>IF(Append1[[#This Row],[total_intl_charge]] &lt;= MEDIAN(Append1[total_intl_charge]), "Low", "High")</f>
        <v>High</v>
      </c>
      <c r="V4306">
        <v>4</v>
      </c>
      <c r="W4306" t="s">
        <v>24</v>
      </c>
      <c r="X4306" s="1" t="s">
        <v>23</v>
      </c>
      <c r="Y4306">
        <f>IF(Append1[[#This Row],[churn]]="yes", 1,0)</f>
        <v>1</v>
      </c>
      <c r="Z4306" t="str">
        <f>IF(Append1[[#This Row],[total_eve_charge]]&lt;=15,"Low",
IF(Append1[[#This Row],[total_eve_charge]]&lt;=19,"Medium","High"))</f>
        <v>Medium</v>
      </c>
      <c r="AA4306" s="1" t="str">
        <f>IF(Append1[[#This Row],[total_day_charge]]&gt;30,"Heavy User",
IF(Append1[[#This Row],[total_eve_charge]]&gt;20,"Evening User",
IF(Append1[[#This Row],[total_night_charge]]&gt;10,"Night User","Low User")))</f>
        <v>Heavy User</v>
      </c>
    </row>
    <row r="4307" spans="1:27" hidden="1" x14ac:dyDescent="0.3">
      <c r="A4307">
        <v>3556</v>
      </c>
      <c r="B4307" s="1" t="s">
        <v>34</v>
      </c>
      <c r="C4307">
        <v>83</v>
      </c>
      <c r="D4307" s="1" t="s">
        <v>22</v>
      </c>
      <c r="E4307" s="1">
        <v>0</v>
      </c>
      <c r="F4307" s="1" t="s">
        <v>23</v>
      </c>
      <c r="G4307">
        <v>0</v>
      </c>
      <c r="H4307" t="str">
        <f>IF(Append1[[#This Row],[number_vmail_messages]]&lt;=10, "Low",
IF(Append1[[#This Row],[number_vmail_messages]]&lt;=25, "Medium", "High"))</f>
        <v>Low</v>
      </c>
      <c r="I4307">
        <v>167</v>
      </c>
      <c r="J4307">
        <v>120</v>
      </c>
      <c r="K4307">
        <v>28.39</v>
      </c>
      <c r="L4307">
        <v>209.1</v>
      </c>
      <c r="M4307">
        <v>102</v>
      </c>
      <c r="N4307">
        <v>17.77</v>
      </c>
      <c r="O4307">
        <v>131</v>
      </c>
      <c r="P4307">
        <v>107</v>
      </c>
      <c r="Q4307">
        <v>5.9</v>
      </c>
      <c r="R4307">
        <v>8.6</v>
      </c>
      <c r="S4307">
        <v>2</v>
      </c>
      <c r="T4307">
        <v>2.3199999999999998</v>
      </c>
      <c r="U4307" t="str">
        <f>IF(Append1[[#This Row],[total_intl_charge]] &lt;= MEDIAN(Append1[total_intl_charge]), "Low", "High")</f>
        <v>Low</v>
      </c>
      <c r="V4307">
        <v>1</v>
      </c>
      <c r="W4307" t="s">
        <v>23</v>
      </c>
      <c r="X4307" s="1" t="s">
        <v>23</v>
      </c>
      <c r="Y4307">
        <f>IF(Append1[[#This Row],[churn]]="yes", 1,0)</f>
        <v>0</v>
      </c>
      <c r="Z4307" t="str">
        <f>IF(Append1[[#This Row],[total_eve_charge]]&lt;=15,"Low",
IF(Append1[[#This Row],[total_eve_charge]]&lt;=19,"Medium","High"))</f>
        <v>Medium</v>
      </c>
      <c r="AA4307" s="1" t="str">
        <f>IF(Append1[[#This Row],[total_day_charge]]&gt;30,"Heavy User",
IF(Append1[[#This Row],[total_eve_charge]]&gt;20,"Evening User",
IF(Append1[[#This Row],[total_night_charge]]&gt;10,"Night User","Low User")))</f>
        <v>Low User</v>
      </c>
    </row>
    <row r="4308" spans="1:27" hidden="1" x14ac:dyDescent="0.3">
      <c r="A4308">
        <v>3557</v>
      </c>
      <c r="B4308" s="1" t="s">
        <v>70</v>
      </c>
      <c r="C4308">
        <v>94</v>
      </c>
      <c r="D4308" s="1" t="s">
        <v>26</v>
      </c>
      <c r="E4308" s="1">
        <v>0</v>
      </c>
      <c r="F4308" s="1" t="s">
        <v>23</v>
      </c>
      <c r="G4308">
        <v>0</v>
      </c>
      <c r="H4308" t="str">
        <f>IF(Append1[[#This Row],[number_vmail_messages]]&lt;=10, "Low",
IF(Append1[[#This Row],[number_vmail_messages]]&lt;=25, "Medium", "High"))</f>
        <v>Low</v>
      </c>
      <c r="I4308">
        <v>154.80000000000001</v>
      </c>
      <c r="J4308">
        <v>113</v>
      </c>
      <c r="K4308">
        <v>26.32</v>
      </c>
      <c r="L4308">
        <v>261.8</v>
      </c>
      <c r="M4308">
        <v>121</v>
      </c>
      <c r="N4308">
        <v>22.25</v>
      </c>
      <c r="O4308">
        <v>213</v>
      </c>
      <c r="P4308">
        <v>81</v>
      </c>
      <c r="Q4308">
        <v>9.58</v>
      </c>
      <c r="R4308">
        <v>11.6</v>
      </c>
      <c r="S4308">
        <v>5</v>
      </c>
      <c r="T4308">
        <v>3.13</v>
      </c>
      <c r="U4308" t="str">
        <f>IF(Append1[[#This Row],[total_intl_charge]] &lt;= MEDIAN(Append1[total_intl_charge]), "Low", "High")</f>
        <v>High</v>
      </c>
      <c r="V4308">
        <v>0</v>
      </c>
      <c r="W4308" t="s">
        <v>23</v>
      </c>
      <c r="X4308" s="1" t="s">
        <v>23</v>
      </c>
      <c r="Y4308">
        <f>IF(Append1[[#This Row],[churn]]="yes", 1,0)</f>
        <v>0</v>
      </c>
      <c r="Z4308" t="str">
        <f>IF(Append1[[#This Row],[total_eve_charge]]&lt;=15,"Low",
IF(Append1[[#This Row],[total_eve_charge]]&lt;=19,"Medium","High"))</f>
        <v>High</v>
      </c>
      <c r="AA4308" s="1" t="str">
        <f>IF(Append1[[#This Row],[total_day_charge]]&gt;30,"Heavy User",
IF(Append1[[#This Row],[total_eve_charge]]&gt;20,"Evening User",
IF(Append1[[#This Row],[total_night_charge]]&gt;10,"Night User","Low User")))</f>
        <v>Evening User</v>
      </c>
    </row>
    <row r="4309" spans="1:27" x14ac:dyDescent="0.3">
      <c r="A4309">
        <v>3558</v>
      </c>
      <c r="B4309" s="1" t="s">
        <v>39</v>
      </c>
      <c r="C4309">
        <v>11</v>
      </c>
      <c r="D4309" s="1" t="s">
        <v>22</v>
      </c>
      <c r="E4309" s="1">
        <v>0</v>
      </c>
      <c r="F4309" s="1" t="s">
        <v>24</v>
      </c>
      <c r="G4309">
        <v>36</v>
      </c>
      <c r="H4309" t="str">
        <f>IF(Append1[[#This Row],[number_vmail_messages]]&lt;=10, "Low",
IF(Append1[[#This Row],[number_vmail_messages]]&lt;=25, "Medium", "High"))</f>
        <v>High</v>
      </c>
      <c r="I4309">
        <v>293.39999999999998</v>
      </c>
      <c r="J4309">
        <v>122</v>
      </c>
      <c r="K4309">
        <v>49.88</v>
      </c>
      <c r="L4309">
        <v>174.1</v>
      </c>
      <c r="M4309">
        <v>91</v>
      </c>
      <c r="N4309">
        <v>14.8</v>
      </c>
      <c r="O4309">
        <v>212</v>
      </c>
      <c r="P4309">
        <v>50</v>
      </c>
      <c r="Q4309">
        <v>9.5399999999999991</v>
      </c>
      <c r="R4309">
        <v>6.9</v>
      </c>
      <c r="S4309">
        <v>6</v>
      </c>
      <c r="T4309">
        <v>1.86</v>
      </c>
      <c r="U4309" t="str">
        <f>IF(Append1[[#This Row],[total_intl_charge]] &lt;= MEDIAN(Append1[total_intl_charge]), "Low", "High")</f>
        <v>Low</v>
      </c>
      <c r="V4309">
        <v>1</v>
      </c>
      <c r="W4309" t="s">
        <v>23</v>
      </c>
      <c r="X4309" s="1" t="s">
        <v>23</v>
      </c>
      <c r="Y4309">
        <f>IF(Append1[[#This Row],[churn]]="yes", 1,0)</f>
        <v>0</v>
      </c>
      <c r="Z4309" t="str">
        <f>IF(Append1[[#This Row],[total_eve_charge]]&lt;=15,"Low",
IF(Append1[[#This Row],[total_eve_charge]]&lt;=19,"Medium","High"))</f>
        <v>Low</v>
      </c>
      <c r="AA4309" s="1" t="str">
        <f>IF(Append1[[#This Row],[total_day_charge]]&gt;30,"Heavy User",
IF(Append1[[#This Row],[total_eve_charge]]&gt;20,"Evening User",
IF(Append1[[#This Row],[total_night_charge]]&gt;10,"Night User","Low User")))</f>
        <v>Heavy User</v>
      </c>
    </row>
    <row r="4310" spans="1:27" hidden="1" x14ac:dyDescent="0.3">
      <c r="A4310">
        <v>3559</v>
      </c>
      <c r="B4310" s="1" t="s">
        <v>39</v>
      </c>
      <c r="C4310">
        <v>92</v>
      </c>
      <c r="D4310" s="1" t="s">
        <v>22</v>
      </c>
      <c r="E4310" s="1">
        <v>0</v>
      </c>
      <c r="F4310" s="1" t="s">
        <v>23</v>
      </c>
      <c r="G4310">
        <v>0</v>
      </c>
      <c r="H4310" t="str">
        <f>IF(Append1[[#This Row],[number_vmail_messages]]&lt;=10, "Low",
IF(Append1[[#This Row],[number_vmail_messages]]&lt;=25, "Medium", "High"))</f>
        <v>Low</v>
      </c>
      <c r="I4310">
        <v>160.5</v>
      </c>
      <c r="J4310">
        <v>113</v>
      </c>
      <c r="K4310">
        <v>27.29</v>
      </c>
      <c r="L4310">
        <v>287.3</v>
      </c>
      <c r="M4310">
        <v>134</v>
      </c>
      <c r="N4310">
        <v>24.42</v>
      </c>
      <c r="O4310">
        <v>212.6</v>
      </c>
      <c r="P4310">
        <v>93</v>
      </c>
      <c r="Q4310">
        <v>9.57</v>
      </c>
      <c r="R4310">
        <v>8.1999999999999993</v>
      </c>
      <c r="S4310">
        <v>3</v>
      </c>
      <c r="T4310">
        <v>2.21</v>
      </c>
      <c r="U4310" t="str">
        <f>IF(Append1[[#This Row],[total_intl_charge]] &lt;= MEDIAN(Append1[total_intl_charge]), "Low", "High")</f>
        <v>Low</v>
      </c>
      <c r="V4310">
        <v>3</v>
      </c>
      <c r="W4310" t="s">
        <v>23</v>
      </c>
      <c r="X4310" s="1" t="s">
        <v>23</v>
      </c>
      <c r="Y4310">
        <f>IF(Append1[[#This Row],[churn]]="yes", 1,0)</f>
        <v>0</v>
      </c>
      <c r="Z4310" t="str">
        <f>IF(Append1[[#This Row],[total_eve_charge]]&lt;=15,"Low",
IF(Append1[[#This Row],[total_eve_charge]]&lt;=19,"Medium","High"))</f>
        <v>High</v>
      </c>
      <c r="AA4310" s="1" t="str">
        <f>IF(Append1[[#This Row],[total_day_charge]]&gt;30,"Heavy User",
IF(Append1[[#This Row],[total_eve_charge]]&gt;20,"Evening User",
IF(Append1[[#This Row],[total_night_charge]]&gt;10,"Night User","Low User")))</f>
        <v>Evening User</v>
      </c>
    </row>
    <row r="4311" spans="1:27" x14ac:dyDescent="0.3">
      <c r="A4311">
        <v>3560</v>
      </c>
      <c r="B4311" s="1" t="s">
        <v>33</v>
      </c>
      <c r="C4311">
        <v>70</v>
      </c>
      <c r="D4311" s="1" t="s">
        <v>22</v>
      </c>
      <c r="E4311" s="1">
        <v>0</v>
      </c>
      <c r="F4311" s="1" t="s">
        <v>24</v>
      </c>
      <c r="G4311">
        <v>20</v>
      </c>
      <c r="H4311" t="str">
        <f>IF(Append1[[#This Row],[number_vmail_messages]]&lt;=10, "Low",
IF(Append1[[#This Row],[number_vmail_messages]]&lt;=25, "Medium", "High"))</f>
        <v>Medium</v>
      </c>
      <c r="I4311">
        <v>230.2</v>
      </c>
      <c r="J4311">
        <v>110</v>
      </c>
      <c r="K4311">
        <v>39.130000000000003</v>
      </c>
      <c r="L4311">
        <v>177.5</v>
      </c>
      <c r="M4311">
        <v>111</v>
      </c>
      <c r="N4311">
        <v>15.09</v>
      </c>
      <c r="O4311">
        <v>206.3</v>
      </c>
      <c r="P4311">
        <v>38</v>
      </c>
      <c r="Q4311">
        <v>9.2799999999999994</v>
      </c>
      <c r="R4311">
        <v>11.9</v>
      </c>
      <c r="S4311">
        <v>2</v>
      </c>
      <c r="T4311">
        <v>3.21</v>
      </c>
      <c r="U4311" t="str">
        <f>IF(Append1[[#This Row],[total_intl_charge]] &lt;= MEDIAN(Append1[total_intl_charge]), "Low", "High")</f>
        <v>High</v>
      </c>
      <c r="V4311">
        <v>0</v>
      </c>
      <c r="W4311" t="s">
        <v>23</v>
      </c>
      <c r="X4311" s="1" t="s">
        <v>23</v>
      </c>
      <c r="Y4311">
        <f>IF(Append1[[#This Row],[churn]]="yes", 1,0)</f>
        <v>0</v>
      </c>
      <c r="Z4311" t="str">
        <f>IF(Append1[[#This Row],[total_eve_charge]]&lt;=15,"Low",
IF(Append1[[#This Row],[total_eve_charge]]&lt;=19,"Medium","High"))</f>
        <v>Medium</v>
      </c>
      <c r="AA4311" s="1" t="str">
        <f>IF(Append1[[#This Row],[total_day_charge]]&gt;30,"Heavy User",
IF(Append1[[#This Row],[total_eve_charge]]&gt;20,"Evening User",
IF(Append1[[#This Row],[total_night_charge]]&gt;10,"Night User","Low User")))</f>
        <v>Heavy User</v>
      </c>
    </row>
    <row r="4312" spans="1:27" hidden="1" x14ac:dyDescent="0.3">
      <c r="A4312">
        <v>3561</v>
      </c>
      <c r="B4312" s="1" t="s">
        <v>48</v>
      </c>
      <c r="C4312">
        <v>82</v>
      </c>
      <c r="D4312" s="1" t="s">
        <v>26</v>
      </c>
      <c r="E4312" s="1">
        <v>0</v>
      </c>
      <c r="F4312" s="1" t="s">
        <v>23</v>
      </c>
      <c r="G4312">
        <v>0</v>
      </c>
      <c r="H4312" t="str">
        <f>IF(Append1[[#This Row],[number_vmail_messages]]&lt;=10, "Low",
IF(Append1[[#This Row],[number_vmail_messages]]&lt;=25, "Medium", "High"))</f>
        <v>Low</v>
      </c>
      <c r="I4312">
        <v>191.9</v>
      </c>
      <c r="J4312">
        <v>95</v>
      </c>
      <c r="K4312">
        <v>32.619999999999997</v>
      </c>
      <c r="L4312">
        <v>116.7</v>
      </c>
      <c r="M4312">
        <v>105</v>
      </c>
      <c r="N4312">
        <v>9.92</v>
      </c>
      <c r="O4312">
        <v>202.6</v>
      </c>
      <c r="P4312">
        <v>113</v>
      </c>
      <c r="Q4312">
        <v>9.1199999999999992</v>
      </c>
      <c r="R4312">
        <v>8.1999999999999993</v>
      </c>
      <c r="S4312">
        <v>5</v>
      </c>
      <c r="T4312">
        <v>2.21</v>
      </c>
      <c r="U4312" t="str">
        <f>IF(Append1[[#This Row],[total_intl_charge]] &lt;= MEDIAN(Append1[total_intl_charge]), "Low", "High")</f>
        <v>Low</v>
      </c>
      <c r="V4312">
        <v>0</v>
      </c>
      <c r="W4312" t="s">
        <v>23</v>
      </c>
      <c r="X4312" s="1" t="s">
        <v>23</v>
      </c>
      <c r="Y4312">
        <f>IF(Append1[[#This Row],[churn]]="yes", 1,0)</f>
        <v>0</v>
      </c>
      <c r="Z4312" t="str">
        <f>IF(Append1[[#This Row],[total_eve_charge]]&lt;=15,"Low",
IF(Append1[[#This Row],[total_eve_charge]]&lt;=19,"Medium","High"))</f>
        <v>Low</v>
      </c>
      <c r="AA4312" s="1" t="str">
        <f>IF(Append1[[#This Row],[total_day_charge]]&gt;30,"Heavy User",
IF(Append1[[#This Row],[total_eve_charge]]&gt;20,"Evening User",
IF(Append1[[#This Row],[total_night_charge]]&gt;10,"Night User","Low User")))</f>
        <v>Heavy User</v>
      </c>
    </row>
    <row r="4313" spans="1:27" hidden="1" x14ac:dyDescent="0.3">
      <c r="A4313">
        <v>3562</v>
      </c>
      <c r="B4313" s="1" t="s">
        <v>39</v>
      </c>
      <c r="C4313">
        <v>65</v>
      </c>
      <c r="D4313" s="1" t="s">
        <v>32</v>
      </c>
      <c r="E4313" s="1">
        <v>0</v>
      </c>
      <c r="F4313" s="1" t="s">
        <v>23</v>
      </c>
      <c r="G4313">
        <v>0</v>
      </c>
      <c r="H4313" t="str">
        <f>IF(Append1[[#This Row],[number_vmail_messages]]&lt;=10, "Low",
IF(Append1[[#This Row],[number_vmail_messages]]&lt;=25, "Medium", "High"))</f>
        <v>Low</v>
      </c>
      <c r="I4313">
        <v>131.5</v>
      </c>
      <c r="J4313">
        <v>119</v>
      </c>
      <c r="K4313">
        <v>22.36</v>
      </c>
      <c r="L4313">
        <v>222.3</v>
      </c>
      <c r="M4313">
        <v>119</v>
      </c>
      <c r="N4313">
        <v>18.899999999999999</v>
      </c>
      <c r="O4313">
        <v>155.30000000000001</v>
      </c>
      <c r="P4313">
        <v>83</v>
      </c>
      <c r="Q4313">
        <v>6.99</v>
      </c>
      <c r="R4313">
        <v>11.1</v>
      </c>
      <c r="S4313">
        <v>7</v>
      </c>
      <c r="T4313">
        <v>3</v>
      </c>
      <c r="U4313" t="str">
        <f>IF(Append1[[#This Row],[total_intl_charge]] &lt;= MEDIAN(Append1[total_intl_charge]), "Low", "High")</f>
        <v>High</v>
      </c>
      <c r="V4313">
        <v>1</v>
      </c>
      <c r="W4313" t="s">
        <v>23</v>
      </c>
      <c r="X4313" s="1" t="s">
        <v>23</v>
      </c>
      <c r="Y4313">
        <f>IF(Append1[[#This Row],[churn]]="yes", 1,0)</f>
        <v>0</v>
      </c>
      <c r="Z4313" t="str">
        <f>IF(Append1[[#This Row],[total_eve_charge]]&lt;=15,"Low",
IF(Append1[[#This Row],[total_eve_charge]]&lt;=19,"Medium","High"))</f>
        <v>Medium</v>
      </c>
      <c r="AA4313" s="1" t="str">
        <f>IF(Append1[[#This Row],[total_day_charge]]&gt;30,"Heavy User",
IF(Append1[[#This Row],[total_eve_charge]]&gt;20,"Evening User",
IF(Append1[[#This Row],[total_night_charge]]&gt;10,"Night User","Low User")))</f>
        <v>Low User</v>
      </c>
    </row>
    <row r="4314" spans="1:27" hidden="1" x14ac:dyDescent="0.3">
      <c r="A4314">
        <v>3563</v>
      </c>
      <c r="B4314" s="1" t="s">
        <v>54</v>
      </c>
      <c r="C4314">
        <v>102</v>
      </c>
      <c r="D4314" s="1" t="s">
        <v>26</v>
      </c>
      <c r="E4314" s="1">
        <v>0</v>
      </c>
      <c r="F4314" s="1" t="s">
        <v>23</v>
      </c>
      <c r="G4314">
        <v>0</v>
      </c>
      <c r="H4314" t="str">
        <f>IF(Append1[[#This Row],[number_vmail_messages]]&lt;=10, "Low",
IF(Append1[[#This Row],[number_vmail_messages]]&lt;=25, "Medium", "High"))</f>
        <v>Low</v>
      </c>
      <c r="I4314">
        <v>171.6</v>
      </c>
      <c r="J4314">
        <v>116</v>
      </c>
      <c r="K4314">
        <v>29.17</v>
      </c>
      <c r="L4314">
        <v>219.4</v>
      </c>
      <c r="M4314">
        <v>111</v>
      </c>
      <c r="N4314">
        <v>18.649999999999999</v>
      </c>
      <c r="O4314">
        <v>242.1</v>
      </c>
      <c r="P4314">
        <v>85</v>
      </c>
      <c r="Q4314">
        <v>10.89</v>
      </c>
      <c r="R4314">
        <v>12.1</v>
      </c>
      <c r="S4314">
        <v>4</v>
      </c>
      <c r="T4314">
        <v>3.27</v>
      </c>
      <c r="U4314" t="str">
        <f>IF(Append1[[#This Row],[total_intl_charge]] &lt;= MEDIAN(Append1[total_intl_charge]), "Low", "High")</f>
        <v>High</v>
      </c>
      <c r="V4314">
        <v>0</v>
      </c>
      <c r="W4314" t="s">
        <v>24</v>
      </c>
      <c r="X4314" s="1" t="s">
        <v>23</v>
      </c>
      <c r="Y4314">
        <f>IF(Append1[[#This Row],[churn]]="yes", 1,0)</f>
        <v>1</v>
      </c>
      <c r="Z4314" t="str">
        <f>IF(Append1[[#This Row],[total_eve_charge]]&lt;=15,"Low",
IF(Append1[[#This Row],[total_eve_charge]]&lt;=19,"Medium","High"))</f>
        <v>Medium</v>
      </c>
      <c r="AA4314" s="1" t="str">
        <f>IF(Append1[[#This Row],[total_day_charge]]&gt;30,"Heavy User",
IF(Append1[[#This Row],[total_eve_charge]]&gt;20,"Evening User",
IF(Append1[[#This Row],[total_night_charge]]&gt;10,"Night User","Low User")))</f>
        <v>Night User</v>
      </c>
    </row>
    <row r="4315" spans="1:27" hidden="1" x14ac:dyDescent="0.3">
      <c r="A4315">
        <v>3564</v>
      </c>
      <c r="B4315" s="1" t="s">
        <v>60</v>
      </c>
      <c r="C4315">
        <v>78</v>
      </c>
      <c r="D4315" s="1" t="s">
        <v>32</v>
      </c>
      <c r="E4315" s="1">
        <v>0</v>
      </c>
      <c r="F4315" s="1" t="s">
        <v>23</v>
      </c>
      <c r="G4315">
        <v>0</v>
      </c>
      <c r="H4315" t="str">
        <f>IF(Append1[[#This Row],[number_vmail_messages]]&lt;=10, "Low",
IF(Append1[[#This Row],[number_vmail_messages]]&lt;=25, "Medium", "High"))</f>
        <v>Low</v>
      </c>
      <c r="I4315">
        <v>157.30000000000001</v>
      </c>
      <c r="J4315">
        <v>61</v>
      </c>
      <c r="K4315">
        <v>26.74</v>
      </c>
      <c r="L4315">
        <v>242</v>
      </c>
      <c r="M4315">
        <v>119</v>
      </c>
      <c r="N4315">
        <v>20.57</v>
      </c>
      <c r="O4315">
        <v>196</v>
      </c>
      <c r="P4315">
        <v>107</v>
      </c>
      <c r="Q4315">
        <v>8.82</v>
      </c>
      <c r="R4315">
        <v>10.6</v>
      </c>
      <c r="S4315">
        <v>1</v>
      </c>
      <c r="T4315">
        <v>2.86</v>
      </c>
      <c r="U4315" t="str">
        <f>IF(Append1[[#This Row],[total_intl_charge]] &lt;= MEDIAN(Append1[total_intl_charge]), "Low", "High")</f>
        <v>High</v>
      </c>
      <c r="V4315">
        <v>1</v>
      </c>
      <c r="W4315" t="s">
        <v>23</v>
      </c>
      <c r="X4315" s="1" t="s">
        <v>23</v>
      </c>
      <c r="Y4315">
        <f>IF(Append1[[#This Row],[churn]]="yes", 1,0)</f>
        <v>0</v>
      </c>
      <c r="Z4315" t="str">
        <f>IF(Append1[[#This Row],[total_eve_charge]]&lt;=15,"Low",
IF(Append1[[#This Row],[total_eve_charge]]&lt;=19,"Medium","High"))</f>
        <v>High</v>
      </c>
      <c r="AA4315" s="1" t="str">
        <f>IF(Append1[[#This Row],[total_day_charge]]&gt;30,"Heavy User",
IF(Append1[[#This Row],[total_eve_charge]]&gt;20,"Evening User",
IF(Append1[[#This Row],[total_night_charge]]&gt;10,"Night User","Low User")))</f>
        <v>Evening User</v>
      </c>
    </row>
    <row r="4316" spans="1:27" hidden="1" x14ac:dyDescent="0.3">
      <c r="A4316">
        <v>3565</v>
      </c>
      <c r="B4316" s="1" t="s">
        <v>58</v>
      </c>
      <c r="C4316">
        <v>77</v>
      </c>
      <c r="D4316" s="1" t="s">
        <v>32</v>
      </c>
      <c r="E4316" s="1">
        <v>1</v>
      </c>
      <c r="F4316" s="1" t="s">
        <v>23</v>
      </c>
      <c r="G4316">
        <v>0</v>
      </c>
      <c r="H4316" t="str">
        <f>IF(Append1[[#This Row],[number_vmail_messages]]&lt;=10, "Low",
IF(Append1[[#This Row],[number_vmail_messages]]&lt;=25, "Medium", "High"))</f>
        <v>Low</v>
      </c>
      <c r="I4316">
        <v>192.7</v>
      </c>
      <c r="J4316">
        <v>82</v>
      </c>
      <c r="K4316">
        <v>32.76</v>
      </c>
      <c r="L4316">
        <v>198</v>
      </c>
      <c r="M4316">
        <v>91</v>
      </c>
      <c r="N4316">
        <v>16.829999999999998</v>
      </c>
      <c r="O4316">
        <v>204.2</v>
      </c>
      <c r="P4316">
        <v>95</v>
      </c>
      <c r="Q4316">
        <v>9.19</v>
      </c>
      <c r="R4316">
        <v>9</v>
      </c>
      <c r="S4316">
        <v>6</v>
      </c>
      <c r="T4316">
        <v>2.4300000000000002</v>
      </c>
      <c r="U4316" t="str">
        <f>IF(Append1[[#This Row],[total_intl_charge]] &lt;= MEDIAN(Append1[total_intl_charge]), "Low", "High")</f>
        <v>Low</v>
      </c>
      <c r="V4316">
        <v>1</v>
      </c>
      <c r="W4316" t="s">
        <v>23</v>
      </c>
      <c r="X4316" s="1" t="s">
        <v>24</v>
      </c>
      <c r="Y4316">
        <f>IF(Append1[[#This Row],[churn]]="yes", 1,0)</f>
        <v>0</v>
      </c>
      <c r="Z4316" t="str">
        <f>IF(Append1[[#This Row],[total_eve_charge]]&lt;=15,"Low",
IF(Append1[[#This Row],[total_eve_charge]]&lt;=19,"Medium","High"))</f>
        <v>Medium</v>
      </c>
      <c r="AA4316" s="1" t="str">
        <f>IF(Append1[[#This Row],[total_day_charge]]&gt;30,"Heavy User",
IF(Append1[[#This Row],[total_eve_charge]]&gt;20,"Evening User",
IF(Append1[[#This Row],[total_night_charge]]&gt;10,"Night User","Low User")))</f>
        <v>Heavy User</v>
      </c>
    </row>
    <row r="4317" spans="1:27" x14ac:dyDescent="0.3">
      <c r="A4317">
        <v>3566</v>
      </c>
      <c r="B4317" s="1" t="s">
        <v>65</v>
      </c>
      <c r="C4317">
        <v>58</v>
      </c>
      <c r="D4317" s="1" t="s">
        <v>22</v>
      </c>
      <c r="E4317" s="1">
        <v>0</v>
      </c>
      <c r="F4317" s="1" t="s">
        <v>24</v>
      </c>
      <c r="G4317">
        <v>29</v>
      </c>
      <c r="H4317" t="str">
        <f>IF(Append1[[#This Row],[number_vmail_messages]]&lt;=10, "Low",
IF(Append1[[#This Row],[number_vmail_messages]]&lt;=25, "Medium", "High"))</f>
        <v>High</v>
      </c>
      <c r="I4317">
        <v>239.6</v>
      </c>
      <c r="J4317">
        <v>84</v>
      </c>
      <c r="K4317">
        <v>40.729999999999997</v>
      </c>
      <c r="L4317">
        <v>182.1</v>
      </c>
      <c r="M4317">
        <v>80</v>
      </c>
      <c r="N4317">
        <v>15.48</v>
      </c>
      <c r="O4317">
        <v>118.3</v>
      </c>
      <c r="P4317">
        <v>100</v>
      </c>
      <c r="Q4317">
        <v>5.32</v>
      </c>
      <c r="R4317">
        <v>11</v>
      </c>
      <c r="S4317">
        <v>3</v>
      </c>
      <c r="T4317">
        <v>2.97</v>
      </c>
      <c r="U4317" t="str">
        <f>IF(Append1[[#This Row],[total_intl_charge]] &lt;= MEDIAN(Append1[total_intl_charge]), "Low", "High")</f>
        <v>High</v>
      </c>
      <c r="V4317">
        <v>2</v>
      </c>
      <c r="W4317" t="s">
        <v>23</v>
      </c>
      <c r="X4317" s="1" t="s">
        <v>23</v>
      </c>
      <c r="Y4317">
        <f>IF(Append1[[#This Row],[churn]]="yes", 1,0)</f>
        <v>0</v>
      </c>
      <c r="Z4317" t="str">
        <f>IF(Append1[[#This Row],[total_eve_charge]]&lt;=15,"Low",
IF(Append1[[#This Row],[total_eve_charge]]&lt;=19,"Medium","High"))</f>
        <v>Medium</v>
      </c>
      <c r="AA4317" s="1" t="str">
        <f>IF(Append1[[#This Row],[total_day_charge]]&gt;30,"Heavy User",
IF(Append1[[#This Row],[total_eve_charge]]&gt;20,"Evening User",
IF(Append1[[#This Row],[total_night_charge]]&gt;10,"Night User","Low User")))</f>
        <v>Heavy User</v>
      </c>
    </row>
    <row r="4318" spans="1:27" hidden="1" x14ac:dyDescent="0.3">
      <c r="A4318">
        <v>3567</v>
      </c>
      <c r="B4318" s="1" t="s">
        <v>60</v>
      </c>
      <c r="C4318">
        <v>38</v>
      </c>
      <c r="D4318" s="1" t="s">
        <v>26</v>
      </c>
      <c r="E4318" s="1">
        <v>0</v>
      </c>
      <c r="F4318" s="1" t="s">
        <v>23</v>
      </c>
      <c r="G4318">
        <v>0</v>
      </c>
      <c r="H4318" t="str">
        <f>IF(Append1[[#This Row],[number_vmail_messages]]&lt;=10, "Low",
IF(Append1[[#This Row],[number_vmail_messages]]&lt;=25, "Medium", "High"))</f>
        <v>Low</v>
      </c>
      <c r="I4318">
        <v>96.9</v>
      </c>
      <c r="J4318">
        <v>110</v>
      </c>
      <c r="K4318">
        <v>16.47</v>
      </c>
      <c r="L4318">
        <v>241.4</v>
      </c>
      <c r="M4318">
        <v>75</v>
      </c>
      <c r="N4318">
        <v>20.52</v>
      </c>
      <c r="O4318">
        <v>141</v>
      </c>
      <c r="P4318">
        <v>69</v>
      </c>
      <c r="Q4318">
        <v>6.35</v>
      </c>
      <c r="R4318">
        <v>10.8</v>
      </c>
      <c r="S4318">
        <v>3</v>
      </c>
      <c r="T4318">
        <v>2.92</v>
      </c>
      <c r="U4318" t="str">
        <f>IF(Append1[[#This Row],[total_intl_charge]] &lt;= MEDIAN(Append1[total_intl_charge]), "Low", "High")</f>
        <v>High</v>
      </c>
      <c r="V4318">
        <v>0</v>
      </c>
      <c r="W4318" t="s">
        <v>23</v>
      </c>
      <c r="X4318" s="1" t="s">
        <v>23</v>
      </c>
      <c r="Y4318">
        <f>IF(Append1[[#This Row],[churn]]="yes", 1,0)</f>
        <v>0</v>
      </c>
      <c r="Z4318" t="str">
        <f>IF(Append1[[#This Row],[total_eve_charge]]&lt;=15,"Low",
IF(Append1[[#This Row],[total_eve_charge]]&lt;=19,"Medium","High"))</f>
        <v>High</v>
      </c>
      <c r="AA4318" s="1" t="str">
        <f>IF(Append1[[#This Row],[total_day_charge]]&gt;30,"Heavy User",
IF(Append1[[#This Row],[total_eve_charge]]&gt;20,"Evening User",
IF(Append1[[#This Row],[total_night_charge]]&gt;10,"Night User","Low User")))</f>
        <v>Evening User</v>
      </c>
    </row>
    <row r="4319" spans="1:27" hidden="1" x14ac:dyDescent="0.3">
      <c r="A4319">
        <v>3568</v>
      </c>
      <c r="B4319" s="1" t="s">
        <v>43</v>
      </c>
      <c r="C4319">
        <v>87</v>
      </c>
      <c r="D4319" s="1" t="s">
        <v>32</v>
      </c>
      <c r="E4319" s="1">
        <v>0</v>
      </c>
      <c r="F4319" s="1" t="s">
        <v>23</v>
      </c>
      <c r="G4319">
        <v>0</v>
      </c>
      <c r="H4319" t="str">
        <f>IF(Append1[[#This Row],[number_vmail_messages]]&lt;=10, "Low",
IF(Append1[[#This Row],[number_vmail_messages]]&lt;=25, "Medium", "High"))</f>
        <v>Low</v>
      </c>
      <c r="I4319">
        <v>129.5</v>
      </c>
      <c r="J4319">
        <v>104</v>
      </c>
      <c r="K4319">
        <v>22.02</v>
      </c>
      <c r="L4319">
        <v>194</v>
      </c>
      <c r="M4319">
        <v>133</v>
      </c>
      <c r="N4319">
        <v>16.489999999999998</v>
      </c>
      <c r="O4319">
        <v>287.89999999999998</v>
      </c>
      <c r="P4319">
        <v>65</v>
      </c>
      <c r="Q4319">
        <v>12.96</v>
      </c>
      <c r="R4319">
        <v>7.2</v>
      </c>
      <c r="S4319">
        <v>7</v>
      </c>
      <c r="T4319">
        <v>1.94</v>
      </c>
      <c r="U4319" t="str">
        <f>IF(Append1[[#This Row],[total_intl_charge]] &lt;= MEDIAN(Append1[total_intl_charge]), "Low", "High")</f>
        <v>Low</v>
      </c>
      <c r="V4319">
        <v>2</v>
      </c>
      <c r="W4319" t="s">
        <v>23</v>
      </c>
      <c r="X4319" s="1" t="s">
        <v>23</v>
      </c>
      <c r="Y4319">
        <f>IF(Append1[[#This Row],[churn]]="yes", 1,0)</f>
        <v>0</v>
      </c>
      <c r="Z4319" t="str">
        <f>IF(Append1[[#This Row],[total_eve_charge]]&lt;=15,"Low",
IF(Append1[[#This Row],[total_eve_charge]]&lt;=19,"Medium","High"))</f>
        <v>Medium</v>
      </c>
      <c r="AA4319" s="1" t="str">
        <f>IF(Append1[[#This Row],[total_day_charge]]&gt;30,"Heavy User",
IF(Append1[[#This Row],[total_eve_charge]]&gt;20,"Evening User",
IF(Append1[[#This Row],[total_night_charge]]&gt;10,"Night User","Low User")))</f>
        <v>Night User</v>
      </c>
    </row>
    <row r="4320" spans="1:27" hidden="1" x14ac:dyDescent="0.3">
      <c r="A4320">
        <v>3569</v>
      </c>
      <c r="B4320" s="1" t="s">
        <v>36</v>
      </c>
      <c r="C4320">
        <v>72</v>
      </c>
      <c r="D4320" s="1" t="s">
        <v>26</v>
      </c>
      <c r="E4320" s="1">
        <v>1</v>
      </c>
      <c r="F4320" s="1" t="s">
        <v>23</v>
      </c>
      <c r="G4320">
        <v>0</v>
      </c>
      <c r="H4320" t="str">
        <f>IF(Append1[[#This Row],[number_vmail_messages]]&lt;=10, "Low",
IF(Append1[[#This Row],[number_vmail_messages]]&lt;=25, "Medium", "High"))</f>
        <v>Low</v>
      </c>
      <c r="I4320">
        <v>274</v>
      </c>
      <c r="J4320">
        <v>75</v>
      </c>
      <c r="K4320">
        <v>46.58</v>
      </c>
      <c r="L4320">
        <v>162.80000000000001</v>
      </c>
      <c r="M4320">
        <v>110</v>
      </c>
      <c r="N4320">
        <v>13.84</v>
      </c>
      <c r="O4320">
        <v>110</v>
      </c>
      <c r="P4320">
        <v>121</v>
      </c>
      <c r="Q4320">
        <v>4.95</v>
      </c>
      <c r="R4320">
        <v>7.7</v>
      </c>
      <c r="S4320">
        <v>3</v>
      </c>
      <c r="T4320">
        <v>2.08</v>
      </c>
      <c r="U4320" t="str">
        <f>IF(Append1[[#This Row],[total_intl_charge]] &lt;= MEDIAN(Append1[total_intl_charge]), "Low", "High")</f>
        <v>Low</v>
      </c>
      <c r="V4320">
        <v>4</v>
      </c>
      <c r="W4320" t="s">
        <v>23</v>
      </c>
      <c r="X4320" s="1" t="s">
        <v>24</v>
      </c>
      <c r="Y4320">
        <f>IF(Append1[[#This Row],[churn]]="yes", 1,0)</f>
        <v>0</v>
      </c>
      <c r="Z4320" t="str">
        <f>IF(Append1[[#This Row],[total_eve_charge]]&lt;=15,"Low",
IF(Append1[[#This Row],[total_eve_charge]]&lt;=19,"Medium","High"))</f>
        <v>Low</v>
      </c>
      <c r="AA4320" s="1" t="str">
        <f>IF(Append1[[#This Row],[total_day_charge]]&gt;30,"Heavy User",
IF(Append1[[#This Row],[total_eve_charge]]&gt;20,"Evening User",
IF(Append1[[#This Row],[total_night_charge]]&gt;10,"Night User","Low User")))</f>
        <v>Heavy User</v>
      </c>
    </row>
    <row r="4321" spans="1:27" hidden="1" x14ac:dyDescent="0.3">
      <c r="A4321">
        <v>3570</v>
      </c>
      <c r="B4321" s="1" t="s">
        <v>69</v>
      </c>
      <c r="C4321">
        <v>69</v>
      </c>
      <c r="D4321" s="1" t="s">
        <v>22</v>
      </c>
      <c r="E4321" s="1">
        <v>0</v>
      </c>
      <c r="F4321" s="1" t="s">
        <v>23</v>
      </c>
      <c r="G4321">
        <v>0</v>
      </c>
      <c r="H4321" t="str">
        <f>IF(Append1[[#This Row],[number_vmail_messages]]&lt;=10, "Low",
IF(Append1[[#This Row],[number_vmail_messages]]&lt;=25, "Medium", "High"))</f>
        <v>Low</v>
      </c>
      <c r="I4321">
        <v>111.7</v>
      </c>
      <c r="J4321">
        <v>86</v>
      </c>
      <c r="K4321">
        <v>18.989999999999998</v>
      </c>
      <c r="L4321">
        <v>187.5</v>
      </c>
      <c r="M4321">
        <v>68</v>
      </c>
      <c r="N4321">
        <v>15.94</v>
      </c>
      <c r="O4321">
        <v>194.8</v>
      </c>
      <c r="P4321">
        <v>128</v>
      </c>
      <c r="Q4321">
        <v>8.77</v>
      </c>
      <c r="R4321">
        <v>11.6</v>
      </c>
      <c r="S4321">
        <v>10</v>
      </c>
      <c r="T4321">
        <v>3.13</v>
      </c>
      <c r="U4321" t="str">
        <f>IF(Append1[[#This Row],[total_intl_charge]] &lt;= MEDIAN(Append1[total_intl_charge]), "Low", "High")</f>
        <v>High</v>
      </c>
      <c r="V4321">
        <v>2</v>
      </c>
      <c r="W4321" t="s">
        <v>23</v>
      </c>
      <c r="X4321" s="1" t="s">
        <v>23</v>
      </c>
      <c r="Y4321">
        <f>IF(Append1[[#This Row],[churn]]="yes", 1,0)</f>
        <v>0</v>
      </c>
      <c r="Z4321" t="str">
        <f>IF(Append1[[#This Row],[total_eve_charge]]&lt;=15,"Low",
IF(Append1[[#This Row],[total_eve_charge]]&lt;=19,"Medium","High"))</f>
        <v>Medium</v>
      </c>
      <c r="AA4321" s="1" t="str">
        <f>IF(Append1[[#This Row],[total_day_charge]]&gt;30,"Heavy User",
IF(Append1[[#This Row],[total_eve_charge]]&gt;20,"Evening User",
IF(Append1[[#This Row],[total_night_charge]]&gt;10,"Night User","Low User")))</f>
        <v>Low User</v>
      </c>
    </row>
    <row r="4322" spans="1:27" hidden="1" x14ac:dyDescent="0.3">
      <c r="A4322">
        <v>3571</v>
      </c>
      <c r="B4322" s="1" t="s">
        <v>61</v>
      </c>
      <c r="C4322">
        <v>85</v>
      </c>
      <c r="D4322" s="1" t="s">
        <v>32</v>
      </c>
      <c r="E4322" s="1">
        <v>0</v>
      </c>
      <c r="F4322" s="1" t="s">
        <v>23</v>
      </c>
      <c r="G4322">
        <v>0</v>
      </c>
      <c r="H4322" t="str">
        <f>IF(Append1[[#This Row],[number_vmail_messages]]&lt;=10, "Low",
IF(Append1[[#This Row],[number_vmail_messages]]&lt;=25, "Medium", "High"))</f>
        <v>Low</v>
      </c>
      <c r="I4322">
        <v>142.69999999999999</v>
      </c>
      <c r="J4322">
        <v>82</v>
      </c>
      <c r="K4322">
        <v>24.26</v>
      </c>
      <c r="L4322">
        <v>179.1</v>
      </c>
      <c r="M4322">
        <v>106</v>
      </c>
      <c r="N4322">
        <v>15.22</v>
      </c>
      <c r="O4322">
        <v>141.4</v>
      </c>
      <c r="P4322">
        <v>88</v>
      </c>
      <c r="Q4322">
        <v>6.36</v>
      </c>
      <c r="R4322">
        <v>5</v>
      </c>
      <c r="S4322">
        <v>8</v>
      </c>
      <c r="T4322">
        <v>1.35</v>
      </c>
      <c r="U4322" t="str">
        <f>IF(Append1[[#This Row],[total_intl_charge]] &lt;= MEDIAN(Append1[total_intl_charge]), "Low", "High")</f>
        <v>Low</v>
      </c>
      <c r="V4322">
        <v>3</v>
      </c>
      <c r="W4322" t="s">
        <v>23</v>
      </c>
      <c r="X4322" s="1" t="s">
        <v>23</v>
      </c>
      <c r="Y4322">
        <f>IF(Append1[[#This Row],[churn]]="yes", 1,0)</f>
        <v>0</v>
      </c>
      <c r="Z4322" t="str">
        <f>IF(Append1[[#This Row],[total_eve_charge]]&lt;=15,"Low",
IF(Append1[[#This Row],[total_eve_charge]]&lt;=19,"Medium","High"))</f>
        <v>Medium</v>
      </c>
      <c r="AA4322" s="1" t="str">
        <f>IF(Append1[[#This Row],[total_day_charge]]&gt;30,"Heavy User",
IF(Append1[[#This Row],[total_eve_charge]]&gt;20,"Evening User",
IF(Append1[[#This Row],[total_night_charge]]&gt;10,"Night User","Low User")))</f>
        <v>Low User</v>
      </c>
    </row>
    <row r="4323" spans="1:27" hidden="1" x14ac:dyDescent="0.3">
      <c r="A4323">
        <v>3572</v>
      </c>
      <c r="B4323" s="1" t="s">
        <v>56</v>
      </c>
      <c r="C4323">
        <v>176</v>
      </c>
      <c r="D4323" s="1" t="s">
        <v>22</v>
      </c>
      <c r="E4323" s="1">
        <v>0</v>
      </c>
      <c r="F4323" s="1" t="s">
        <v>23</v>
      </c>
      <c r="G4323">
        <v>0</v>
      </c>
      <c r="H4323" t="str">
        <f>IF(Append1[[#This Row],[number_vmail_messages]]&lt;=10, "Low",
IF(Append1[[#This Row],[number_vmail_messages]]&lt;=25, "Medium", "High"))</f>
        <v>Low</v>
      </c>
      <c r="I4323">
        <v>216.7</v>
      </c>
      <c r="J4323">
        <v>91</v>
      </c>
      <c r="K4323">
        <v>36.840000000000003</v>
      </c>
      <c r="L4323">
        <v>233.9</v>
      </c>
      <c r="M4323">
        <v>104</v>
      </c>
      <c r="N4323">
        <v>19.88</v>
      </c>
      <c r="O4323">
        <v>231.1</v>
      </c>
      <c r="P4323">
        <v>110</v>
      </c>
      <c r="Q4323">
        <v>10.4</v>
      </c>
      <c r="R4323">
        <v>9</v>
      </c>
      <c r="S4323">
        <v>4</v>
      </c>
      <c r="T4323">
        <v>2.4300000000000002</v>
      </c>
      <c r="U4323" t="str">
        <f>IF(Append1[[#This Row],[total_intl_charge]] &lt;= MEDIAN(Append1[total_intl_charge]), "Low", "High")</f>
        <v>Low</v>
      </c>
      <c r="V4323">
        <v>1</v>
      </c>
      <c r="W4323" t="s">
        <v>23</v>
      </c>
      <c r="X4323" s="1" t="s">
        <v>23</v>
      </c>
      <c r="Y4323">
        <f>IF(Append1[[#This Row],[churn]]="yes", 1,0)</f>
        <v>0</v>
      </c>
      <c r="Z4323" t="str">
        <f>IF(Append1[[#This Row],[total_eve_charge]]&lt;=15,"Low",
IF(Append1[[#This Row],[total_eve_charge]]&lt;=19,"Medium","High"))</f>
        <v>High</v>
      </c>
      <c r="AA4323" s="1" t="str">
        <f>IF(Append1[[#This Row],[total_day_charge]]&gt;30,"Heavy User",
IF(Append1[[#This Row],[total_eve_charge]]&gt;20,"Evening User",
IF(Append1[[#This Row],[total_night_charge]]&gt;10,"Night User","Low User")))</f>
        <v>Heavy User</v>
      </c>
    </row>
    <row r="4324" spans="1:27" hidden="1" x14ac:dyDescent="0.3">
      <c r="A4324">
        <v>3573</v>
      </c>
      <c r="B4324" s="1" t="s">
        <v>42</v>
      </c>
      <c r="C4324">
        <v>133</v>
      </c>
      <c r="D4324" s="1" t="s">
        <v>22</v>
      </c>
      <c r="E4324" s="1">
        <v>0</v>
      </c>
      <c r="F4324" s="1" t="s">
        <v>23</v>
      </c>
      <c r="G4324">
        <v>0</v>
      </c>
      <c r="H4324" t="str">
        <f>IF(Append1[[#This Row],[number_vmail_messages]]&lt;=10, "Low",
IF(Append1[[#This Row],[number_vmail_messages]]&lt;=25, "Medium", "High"))</f>
        <v>Low</v>
      </c>
      <c r="I4324">
        <v>207.1</v>
      </c>
      <c r="J4324">
        <v>106</v>
      </c>
      <c r="K4324">
        <v>35.21</v>
      </c>
      <c r="L4324">
        <v>283.5</v>
      </c>
      <c r="M4324">
        <v>124</v>
      </c>
      <c r="N4324">
        <v>24.1</v>
      </c>
      <c r="O4324">
        <v>65.2</v>
      </c>
      <c r="P4324">
        <v>107</v>
      </c>
      <c r="Q4324">
        <v>2.93</v>
      </c>
      <c r="R4324">
        <v>10.5</v>
      </c>
      <c r="S4324">
        <v>2</v>
      </c>
      <c r="T4324">
        <v>2.84</v>
      </c>
      <c r="U4324" t="str">
        <f>IF(Append1[[#This Row],[total_intl_charge]] &lt;= MEDIAN(Append1[total_intl_charge]), "Low", "High")</f>
        <v>High</v>
      </c>
      <c r="V4324">
        <v>3</v>
      </c>
      <c r="W4324" t="s">
        <v>23</v>
      </c>
      <c r="X4324" s="1" t="s">
        <v>23</v>
      </c>
      <c r="Y4324">
        <f>IF(Append1[[#This Row],[churn]]="yes", 1,0)</f>
        <v>0</v>
      </c>
      <c r="Z4324" t="str">
        <f>IF(Append1[[#This Row],[total_eve_charge]]&lt;=15,"Low",
IF(Append1[[#This Row],[total_eve_charge]]&lt;=19,"Medium","High"))</f>
        <v>High</v>
      </c>
      <c r="AA4324" s="1" t="str">
        <f>IF(Append1[[#This Row],[total_day_charge]]&gt;30,"Heavy User",
IF(Append1[[#This Row],[total_eve_charge]]&gt;20,"Evening User",
IF(Append1[[#This Row],[total_night_charge]]&gt;10,"Night User","Low User")))</f>
        <v>Heavy User</v>
      </c>
    </row>
    <row r="4325" spans="1:27" hidden="1" x14ac:dyDescent="0.3">
      <c r="A4325">
        <v>3574</v>
      </c>
      <c r="B4325" s="1" t="s">
        <v>63</v>
      </c>
      <c r="C4325">
        <v>146</v>
      </c>
      <c r="D4325" s="1" t="s">
        <v>22</v>
      </c>
      <c r="E4325" s="1">
        <v>0</v>
      </c>
      <c r="F4325" s="1" t="s">
        <v>23</v>
      </c>
      <c r="G4325">
        <v>0</v>
      </c>
      <c r="H4325" t="str">
        <f>IF(Append1[[#This Row],[number_vmail_messages]]&lt;=10, "Low",
IF(Append1[[#This Row],[number_vmail_messages]]&lt;=25, "Medium", "High"))</f>
        <v>Low</v>
      </c>
      <c r="I4325">
        <v>214.8</v>
      </c>
      <c r="J4325">
        <v>86</v>
      </c>
      <c r="K4325">
        <v>36.520000000000003</v>
      </c>
      <c r="L4325">
        <v>230.9</v>
      </c>
      <c r="M4325">
        <v>94</v>
      </c>
      <c r="N4325">
        <v>19.63</v>
      </c>
      <c r="O4325">
        <v>223.8</v>
      </c>
      <c r="P4325">
        <v>100</v>
      </c>
      <c r="Q4325">
        <v>10.07</v>
      </c>
      <c r="R4325">
        <v>5.8</v>
      </c>
      <c r="S4325">
        <v>3</v>
      </c>
      <c r="T4325">
        <v>1.57</v>
      </c>
      <c r="U4325" t="str">
        <f>IF(Append1[[#This Row],[total_intl_charge]] &lt;= MEDIAN(Append1[total_intl_charge]), "Low", "High")</f>
        <v>Low</v>
      </c>
      <c r="V4325">
        <v>3</v>
      </c>
      <c r="W4325" t="s">
        <v>23</v>
      </c>
      <c r="X4325" s="1" t="s">
        <v>23</v>
      </c>
      <c r="Y4325">
        <f>IF(Append1[[#This Row],[churn]]="yes", 1,0)</f>
        <v>0</v>
      </c>
      <c r="Z4325" t="str">
        <f>IF(Append1[[#This Row],[total_eve_charge]]&lt;=15,"Low",
IF(Append1[[#This Row],[total_eve_charge]]&lt;=19,"Medium","High"))</f>
        <v>High</v>
      </c>
      <c r="AA4325" s="1" t="str">
        <f>IF(Append1[[#This Row],[total_day_charge]]&gt;30,"Heavy User",
IF(Append1[[#This Row],[total_eve_charge]]&gt;20,"Evening User",
IF(Append1[[#This Row],[total_night_charge]]&gt;10,"Night User","Low User")))</f>
        <v>Heavy User</v>
      </c>
    </row>
    <row r="4326" spans="1:27" hidden="1" x14ac:dyDescent="0.3">
      <c r="A4326">
        <v>3575</v>
      </c>
      <c r="B4326" s="1" t="s">
        <v>47</v>
      </c>
      <c r="C4326">
        <v>31</v>
      </c>
      <c r="D4326" s="1" t="s">
        <v>22</v>
      </c>
      <c r="E4326" s="1">
        <v>0</v>
      </c>
      <c r="F4326" s="1" t="s">
        <v>23</v>
      </c>
      <c r="G4326">
        <v>0</v>
      </c>
      <c r="H4326" t="str">
        <f>IF(Append1[[#This Row],[number_vmail_messages]]&lt;=10, "Low",
IF(Append1[[#This Row],[number_vmail_messages]]&lt;=25, "Medium", "High"))</f>
        <v>Low</v>
      </c>
      <c r="I4326">
        <v>142.9</v>
      </c>
      <c r="J4326">
        <v>67</v>
      </c>
      <c r="K4326">
        <v>24.29</v>
      </c>
      <c r="L4326">
        <v>109.7</v>
      </c>
      <c r="M4326">
        <v>72</v>
      </c>
      <c r="N4326">
        <v>9.32</v>
      </c>
      <c r="O4326">
        <v>293.60000000000002</v>
      </c>
      <c r="P4326">
        <v>112</v>
      </c>
      <c r="Q4326">
        <v>13.21</v>
      </c>
      <c r="R4326">
        <v>11.5</v>
      </c>
      <c r="S4326">
        <v>6</v>
      </c>
      <c r="T4326">
        <v>3.11</v>
      </c>
      <c r="U4326" t="str">
        <f>IF(Append1[[#This Row],[total_intl_charge]] &lt;= MEDIAN(Append1[total_intl_charge]), "Low", "High")</f>
        <v>High</v>
      </c>
      <c r="V4326">
        <v>0</v>
      </c>
      <c r="W4326" t="s">
        <v>23</v>
      </c>
      <c r="X4326" s="1" t="s">
        <v>23</v>
      </c>
      <c r="Y4326">
        <f>IF(Append1[[#This Row],[churn]]="yes", 1,0)</f>
        <v>0</v>
      </c>
      <c r="Z4326" t="str">
        <f>IF(Append1[[#This Row],[total_eve_charge]]&lt;=15,"Low",
IF(Append1[[#This Row],[total_eve_charge]]&lt;=19,"Medium","High"))</f>
        <v>Low</v>
      </c>
      <c r="AA4326" s="1" t="str">
        <f>IF(Append1[[#This Row],[total_day_charge]]&gt;30,"Heavy User",
IF(Append1[[#This Row],[total_eve_charge]]&gt;20,"Evening User",
IF(Append1[[#This Row],[total_night_charge]]&gt;10,"Night User","Low User")))</f>
        <v>Night User</v>
      </c>
    </row>
    <row r="4327" spans="1:27" hidden="1" x14ac:dyDescent="0.3">
      <c r="A4327">
        <v>3576</v>
      </c>
      <c r="B4327" s="1" t="s">
        <v>75</v>
      </c>
      <c r="C4327">
        <v>78</v>
      </c>
      <c r="D4327" s="1" t="s">
        <v>22</v>
      </c>
      <c r="E4327" s="1">
        <v>1</v>
      </c>
      <c r="F4327" s="1" t="s">
        <v>23</v>
      </c>
      <c r="G4327">
        <v>0</v>
      </c>
      <c r="H4327" t="str">
        <f>IF(Append1[[#This Row],[number_vmail_messages]]&lt;=10, "Low",
IF(Append1[[#This Row],[number_vmail_messages]]&lt;=25, "Medium", "High"))</f>
        <v>Low</v>
      </c>
      <c r="I4327">
        <v>71.5</v>
      </c>
      <c r="J4327">
        <v>126</v>
      </c>
      <c r="K4327">
        <v>12.16</v>
      </c>
      <c r="L4327">
        <v>166.8</v>
      </c>
      <c r="M4327">
        <v>127</v>
      </c>
      <c r="N4327">
        <v>14.18</v>
      </c>
      <c r="O4327">
        <v>211.6</v>
      </c>
      <c r="P4327">
        <v>86</v>
      </c>
      <c r="Q4327">
        <v>9.52</v>
      </c>
      <c r="R4327">
        <v>8.3000000000000007</v>
      </c>
      <c r="S4327">
        <v>2</v>
      </c>
      <c r="T4327">
        <v>2.2400000000000002</v>
      </c>
      <c r="U4327" t="str">
        <f>IF(Append1[[#This Row],[total_intl_charge]] &lt;= MEDIAN(Append1[total_intl_charge]), "Low", "High")</f>
        <v>Low</v>
      </c>
      <c r="V4327">
        <v>3</v>
      </c>
      <c r="W4327" t="s">
        <v>24</v>
      </c>
      <c r="X4327" s="1" t="s">
        <v>24</v>
      </c>
      <c r="Y4327">
        <f>IF(Append1[[#This Row],[churn]]="yes", 1,0)</f>
        <v>1</v>
      </c>
      <c r="Z4327" t="str">
        <f>IF(Append1[[#This Row],[total_eve_charge]]&lt;=15,"Low",
IF(Append1[[#This Row],[total_eve_charge]]&lt;=19,"Medium","High"))</f>
        <v>Low</v>
      </c>
      <c r="AA4327" s="1" t="str">
        <f>IF(Append1[[#This Row],[total_day_charge]]&gt;30,"Heavy User",
IF(Append1[[#This Row],[total_eve_charge]]&gt;20,"Evening User",
IF(Append1[[#This Row],[total_night_charge]]&gt;10,"Night User","Low User")))</f>
        <v>Low User</v>
      </c>
    </row>
    <row r="4328" spans="1:27" hidden="1" x14ac:dyDescent="0.3">
      <c r="A4328">
        <v>3577</v>
      </c>
      <c r="B4328" s="1" t="s">
        <v>70</v>
      </c>
      <c r="C4328">
        <v>118</v>
      </c>
      <c r="D4328" s="1" t="s">
        <v>22</v>
      </c>
      <c r="E4328" s="1">
        <v>0</v>
      </c>
      <c r="F4328" s="1" t="s">
        <v>23</v>
      </c>
      <c r="G4328">
        <v>0</v>
      </c>
      <c r="H4328" t="str">
        <f>IF(Append1[[#This Row],[number_vmail_messages]]&lt;=10, "Low",
IF(Append1[[#This Row],[number_vmail_messages]]&lt;=25, "Medium", "High"))</f>
        <v>Low</v>
      </c>
      <c r="I4328">
        <v>77.599999999999994</v>
      </c>
      <c r="J4328">
        <v>113</v>
      </c>
      <c r="K4328">
        <v>13.19</v>
      </c>
      <c r="L4328">
        <v>126.9</v>
      </c>
      <c r="M4328">
        <v>75</v>
      </c>
      <c r="N4328">
        <v>10.79</v>
      </c>
      <c r="O4328">
        <v>191</v>
      </c>
      <c r="P4328">
        <v>79</v>
      </c>
      <c r="Q4328">
        <v>8.59</v>
      </c>
      <c r="R4328">
        <v>14.9</v>
      </c>
      <c r="S4328">
        <v>4</v>
      </c>
      <c r="T4328">
        <v>4.0199999999999996</v>
      </c>
      <c r="U4328" t="str">
        <f>IF(Append1[[#This Row],[total_intl_charge]] &lt;= MEDIAN(Append1[total_intl_charge]), "Low", "High")</f>
        <v>High</v>
      </c>
      <c r="V4328">
        <v>1</v>
      </c>
      <c r="W4328" t="s">
        <v>23</v>
      </c>
      <c r="X4328" s="1" t="s">
        <v>23</v>
      </c>
      <c r="Y4328">
        <f>IF(Append1[[#This Row],[churn]]="yes", 1,0)</f>
        <v>0</v>
      </c>
      <c r="Z4328" t="str">
        <f>IF(Append1[[#This Row],[total_eve_charge]]&lt;=15,"Low",
IF(Append1[[#This Row],[total_eve_charge]]&lt;=19,"Medium","High"))</f>
        <v>Low</v>
      </c>
      <c r="AA4328" s="1" t="str">
        <f>IF(Append1[[#This Row],[total_day_charge]]&gt;30,"Heavy User",
IF(Append1[[#This Row],[total_eve_charge]]&gt;20,"Evening User",
IF(Append1[[#This Row],[total_night_charge]]&gt;10,"Night User","Low User")))</f>
        <v>Low User</v>
      </c>
    </row>
    <row r="4329" spans="1:27" hidden="1" x14ac:dyDescent="0.3">
      <c r="A4329">
        <v>3578</v>
      </c>
      <c r="B4329" s="1" t="s">
        <v>65</v>
      </c>
      <c r="C4329">
        <v>119</v>
      </c>
      <c r="D4329" s="1" t="s">
        <v>26</v>
      </c>
      <c r="E4329" s="1">
        <v>0</v>
      </c>
      <c r="F4329" s="1" t="s">
        <v>23</v>
      </c>
      <c r="G4329">
        <v>0</v>
      </c>
      <c r="H4329" t="str">
        <f>IF(Append1[[#This Row],[number_vmail_messages]]&lt;=10, "Low",
IF(Append1[[#This Row],[number_vmail_messages]]&lt;=25, "Medium", "High"))</f>
        <v>Low</v>
      </c>
      <c r="I4329">
        <v>73.7</v>
      </c>
      <c r="J4329">
        <v>66</v>
      </c>
      <c r="K4329">
        <v>12.53</v>
      </c>
      <c r="L4329">
        <v>160.5</v>
      </c>
      <c r="M4329">
        <v>132</v>
      </c>
      <c r="N4329">
        <v>13.64</v>
      </c>
      <c r="O4329">
        <v>214.2</v>
      </c>
      <c r="P4329">
        <v>67</v>
      </c>
      <c r="Q4329">
        <v>9.64</v>
      </c>
      <c r="R4329">
        <v>13</v>
      </c>
      <c r="S4329">
        <v>6</v>
      </c>
      <c r="T4329">
        <v>3.51</v>
      </c>
      <c r="U4329" t="str">
        <f>IF(Append1[[#This Row],[total_intl_charge]] &lt;= MEDIAN(Append1[total_intl_charge]), "Low", "High")</f>
        <v>High</v>
      </c>
      <c r="V4329">
        <v>3</v>
      </c>
      <c r="W4329" t="s">
        <v>23</v>
      </c>
      <c r="X4329" s="1" t="s">
        <v>23</v>
      </c>
      <c r="Y4329">
        <f>IF(Append1[[#This Row],[churn]]="yes", 1,0)</f>
        <v>0</v>
      </c>
      <c r="Z4329" t="str">
        <f>IF(Append1[[#This Row],[total_eve_charge]]&lt;=15,"Low",
IF(Append1[[#This Row],[total_eve_charge]]&lt;=19,"Medium","High"))</f>
        <v>Low</v>
      </c>
      <c r="AA4329" s="1" t="str">
        <f>IF(Append1[[#This Row],[total_day_charge]]&gt;30,"Heavy User",
IF(Append1[[#This Row],[total_eve_charge]]&gt;20,"Evening User",
IF(Append1[[#This Row],[total_night_charge]]&gt;10,"Night User","Low User")))</f>
        <v>Low User</v>
      </c>
    </row>
    <row r="4330" spans="1:27" hidden="1" x14ac:dyDescent="0.3">
      <c r="A4330">
        <v>3579</v>
      </c>
      <c r="B4330" s="1" t="s">
        <v>39</v>
      </c>
      <c r="C4330">
        <v>141</v>
      </c>
      <c r="D4330" s="1" t="s">
        <v>32</v>
      </c>
      <c r="E4330" s="1">
        <v>0</v>
      </c>
      <c r="F4330" s="1" t="s">
        <v>23</v>
      </c>
      <c r="G4330">
        <v>0</v>
      </c>
      <c r="H4330" t="str">
        <f>IF(Append1[[#This Row],[number_vmail_messages]]&lt;=10, "Low",
IF(Append1[[#This Row],[number_vmail_messages]]&lt;=25, "Medium", "High"))</f>
        <v>Low</v>
      </c>
      <c r="I4330">
        <v>264.3</v>
      </c>
      <c r="J4330">
        <v>90</v>
      </c>
      <c r="K4330">
        <v>44.93</v>
      </c>
      <c r="L4330">
        <v>216.4</v>
      </c>
      <c r="M4330">
        <v>101</v>
      </c>
      <c r="N4330">
        <v>18.39</v>
      </c>
      <c r="O4330">
        <v>208.8</v>
      </c>
      <c r="P4330">
        <v>72</v>
      </c>
      <c r="Q4330">
        <v>9.4</v>
      </c>
      <c r="R4330">
        <v>9.6</v>
      </c>
      <c r="S4330">
        <v>3</v>
      </c>
      <c r="T4330">
        <v>2.59</v>
      </c>
      <c r="U4330" t="str">
        <f>IF(Append1[[#This Row],[total_intl_charge]] &lt;= MEDIAN(Append1[total_intl_charge]), "Low", "High")</f>
        <v>Low</v>
      </c>
      <c r="V4330">
        <v>0</v>
      </c>
      <c r="W4330" t="s">
        <v>24</v>
      </c>
      <c r="X4330" s="1" t="s">
        <v>23</v>
      </c>
      <c r="Y4330">
        <f>IF(Append1[[#This Row],[churn]]="yes", 1,0)</f>
        <v>1</v>
      </c>
      <c r="Z4330" t="str">
        <f>IF(Append1[[#This Row],[total_eve_charge]]&lt;=15,"Low",
IF(Append1[[#This Row],[total_eve_charge]]&lt;=19,"Medium","High"))</f>
        <v>Medium</v>
      </c>
      <c r="AA4330" s="1" t="str">
        <f>IF(Append1[[#This Row],[total_day_charge]]&gt;30,"Heavy User",
IF(Append1[[#This Row],[total_eve_charge]]&gt;20,"Evening User",
IF(Append1[[#This Row],[total_night_charge]]&gt;10,"Night User","Low User")))</f>
        <v>Heavy User</v>
      </c>
    </row>
    <row r="4331" spans="1:27" hidden="1" x14ac:dyDescent="0.3">
      <c r="A4331">
        <v>3580</v>
      </c>
      <c r="B4331" s="1" t="s">
        <v>69</v>
      </c>
      <c r="C4331">
        <v>150</v>
      </c>
      <c r="D4331" s="1" t="s">
        <v>26</v>
      </c>
      <c r="E4331" s="1">
        <v>1</v>
      </c>
      <c r="F4331" s="1" t="s">
        <v>23</v>
      </c>
      <c r="G4331">
        <v>0</v>
      </c>
      <c r="H4331" t="str">
        <f>IF(Append1[[#This Row],[number_vmail_messages]]&lt;=10, "Low",
IF(Append1[[#This Row],[number_vmail_messages]]&lt;=25, "Medium", "High"))</f>
        <v>Low</v>
      </c>
      <c r="I4331">
        <v>114.8</v>
      </c>
      <c r="J4331">
        <v>156</v>
      </c>
      <c r="K4331">
        <v>19.52</v>
      </c>
      <c r="L4331">
        <v>135.30000000000001</v>
      </c>
      <c r="M4331">
        <v>78</v>
      </c>
      <c r="N4331">
        <v>11.5</v>
      </c>
      <c r="O4331">
        <v>218.4</v>
      </c>
      <c r="P4331">
        <v>98</v>
      </c>
      <c r="Q4331">
        <v>9.83</v>
      </c>
      <c r="R4331">
        <v>15.6</v>
      </c>
      <c r="S4331">
        <v>4</v>
      </c>
      <c r="T4331">
        <v>4.21</v>
      </c>
      <c r="U4331" t="str">
        <f>IF(Append1[[#This Row],[total_intl_charge]] &lt;= MEDIAN(Append1[total_intl_charge]), "Low", "High")</f>
        <v>High</v>
      </c>
      <c r="V4331">
        <v>1</v>
      </c>
      <c r="W4331" t="s">
        <v>24</v>
      </c>
      <c r="X4331" s="1" t="s">
        <v>24</v>
      </c>
      <c r="Y4331">
        <f>IF(Append1[[#This Row],[churn]]="yes", 1,0)</f>
        <v>1</v>
      </c>
      <c r="Z4331" t="str">
        <f>IF(Append1[[#This Row],[total_eve_charge]]&lt;=15,"Low",
IF(Append1[[#This Row],[total_eve_charge]]&lt;=19,"Medium","High"))</f>
        <v>Low</v>
      </c>
      <c r="AA4331" s="1" t="str">
        <f>IF(Append1[[#This Row],[total_day_charge]]&gt;30,"Heavy User",
IF(Append1[[#This Row],[total_eve_charge]]&gt;20,"Evening User",
IF(Append1[[#This Row],[total_night_charge]]&gt;10,"Night User","Low User")))</f>
        <v>Low User</v>
      </c>
    </row>
    <row r="4332" spans="1:27" hidden="1" x14ac:dyDescent="0.3">
      <c r="A4332">
        <v>3581</v>
      </c>
      <c r="B4332" s="1" t="s">
        <v>48</v>
      </c>
      <c r="C4332">
        <v>76</v>
      </c>
      <c r="D4332" s="1" t="s">
        <v>22</v>
      </c>
      <c r="E4332" s="1">
        <v>0</v>
      </c>
      <c r="F4332" s="1" t="s">
        <v>23</v>
      </c>
      <c r="G4332">
        <v>0</v>
      </c>
      <c r="H4332" t="str">
        <f>IF(Append1[[#This Row],[number_vmail_messages]]&lt;=10, "Low",
IF(Append1[[#This Row],[number_vmail_messages]]&lt;=25, "Medium", "High"))</f>
        <v>Low</v>
      </c>
      <c r="I4332">
        <v>212.5</v>
      </c>
      <c r="J4332">
        <v>124</v>
      </c>
      <c r="K4332">
        <v>36.130000000000003</v>
      </c>
      <c r="L4332">
        <v>215.5</v>
      </c>
      <c r="M4332">
        <v>110</v>
      </c>
      <c r="N4332">
        <v>18.32</v>
      </c>
      <c r="O4332">
        <v>128</v>
      </c>
      <c r="P4332">
        <v>94</v>
      </c>
      <c r="Q4332">
        <v>5.76</v>
      </c>
      <c r="R4332">
        <v>5.2</v>
      </c>
      <c r="S4332">
        <v>9</v>
      </c>
      <c r="T4332">
        <v>1.4</v>
      </c>
      <c r="U4332" t="str">
        <f>IF(Append1[[#This Row],[total_intl_charge]] &lt;= MEDIAN(Append1[total_intl_charge]), "Low", "High")</f>
        <v>Low</v>
      </c>
      <c r="V4332">
        <v>3</v>
      </c>
      <c r="W4332" t="s">
        <v>23</v>
      </c>
      <c r="X4332" s="1" t="s">
        <v>23</v>
      </c>
      <c r="Y4332">
        <f>IF(Append1[[#This Row],[churn]]="yes", 1,0)</f>
        <v>0</v>
      </c>
      <c r="Z4332" t="str">
        <f>IF(Append1[[#This Row],[total_eve_charge]]&lt;=15,"Low",
IF(Append1[[#This Row],[total_eve_charge]]&lt;=19,"Medium","High"))</f>
        <v>Medium</v>
      </c>
      <c r="AA4332" s="1" t="str">
        <f>IF(Append1[[#This Row],[total_day_charge]]&gt;30,"Heavy User",
IF(Append1[[#This Row],[total_eve_charge]]&gt;20,"Evening User",
IF(Append1[[#This Row],[total_night_charge]]&gt;10,"Night User","Low User")))</f>
        <v>Heavy User</v>
      </c>
    </row>
    <row r="4333" spans="1:27" x14ac:dyDescent="0.3">
      <c r="A4333">
        <v>3582</v>
      </c>
      <c r="B4333" s="1" t="s">
        <v>35</v>
      </c>
      <c r="C4333">
        <v>159</v>
      </c>
      <c r="D4333" s="1" t="s">
        <v>26</v>
      </c>
      <c r="E4333" s="1">
        <v>0</v>
      </c>
      <c r="F4333" s="1" t="s">
        <v>24</v>
      </c>
      <c r="G4333">
        <v>36</v>
      </c>
      <c r="H4333" t="str">
        <f>IF(Append1[[#This Row],[number_vmail_messages]]&lt;=10, "Low",
IF(Append1[[#This Row],[number_vmail_messages]]&lt;=25, "Medium", "High"))</f>
        <v>High</v>
      </c>
      <c r="I4333">
        <v>288.2</v>
      </c>
      <c r="J4333">
        <v>120</v>
      </c>
      <c r="K4333">
        <v>48.99</v>
      </c>
      <c r="L4333">
        <v>227.1</v>
      </c>
      <c r="M4333">
        <v>105</v>
      </c>
      <c r="N4333">
        <v>19.3</v>
      </c>
      <c r="O4333">
        <v>198.2</v>
      </c>
      <c r="P4333">
        <v>113</v>
      </c>
      <c r="Q4333">
        <v>8.92</v>
      </c>
      <c r="R4333">
        <v>13.3</v>
      </c>
      <c r="S4333">
        <v>7</v>
      </c>
      <c r="T4333">
        <v>3.59</v>
      </c>
      <c r="U4333" t="str">
        <f>IF(Append1[[#This Row],[total_intl_charge]] &lt;= MEDIAN(Append1[total_intl_charge]), "Low", "High")</f>
        <v>High</v>
      </c>
      <c r="V4333">
        <v>1</v>
      </c>
      <c r="W4333" t="s">
        <v>23</v>
      </c>
      <c r="X4333" s="1" t="s">
        <v>23</v>
      </c>
      <c r="Y4333">
        <f>IF(Append1[[#This Row],[churn]]="yes", 1,0)</f>
        <v>0</v>
      </c>
      <c r="Z4333" t="str">
        <f>IF(Append1[[#This Row],[total_eve_charge]]&lt;=15,"Low",
IF(Append1[[#This Row],[total_eve_charge]]&lt;=19,"Medium","High"))</f>
        <v>High</v>
      </c>
      <c r="AA4333" s="1" t="str">
        <f>IF(Append1[[#This Row],[total_day_charge]]&gt;30,"Heavy User",
IF(Append1[[#This Row],[total_eve_charge]]&gt;20,"Evening User",
IF(Append1[[#This Row],[total_night_charge]]&gt;10,"Night User","Low User")))</f>
        <v>Heavy User</v>
      </c>
    </row>
    <row r="4334" spans="1:27" hidden="1" x14ac:dyDescent="0.3">
      <c r="A4334">
        <v>3583</v>
      </c>
      <c r="B4334" s="1" t="s">
        <v>48</v>
      </c>
      <c r="C4334">
        <v>66</v>
      </c>
      <c r="D4334" s="1" t="s">
        <v>22</v>
      </c>
      <c r="E4334" s="1">
        <v>0</v>
      </c>
      <c r="F4334" s="1" t="s">
        <v>23</v>
      </c>
      <c r="G4334">
        <v>0</v>
      </c>
      <c r="H4334" t="str">
        <f>IF(Append1[[#This Row],[number_vmail_messages]]&lt;=10, "Low",
IF(Append1[[#This Row],[number_vmail_messages]]&lt;=25, "Medium", "High"))</f>
        <v>Low</v>
      </c>
      <c r="I4334">
        <v>192.4</v>
      </c>
      <c r="J4334">
        <v>98</v>
      </c>
      <c r="K4334">
        <v>32.71</v>
      </c>
      <c r="L4334">
        <v>187</v>
      </c>
      <c r="M4334">
        <v>93</v>
      </c>
      <c r="N4334">
        <v>15.9</v>
      </c>
      <c r="O4334">
        <v>132.9</v>
      </c>
      <c r="P4334">
        <v>82</v>
      </c>
      <c r="Q4334">
        <v>5.98</v>
      </c>
      <c r="R4334">
        <v>11.2</v>
      </c>
      <c r="S4334">
        <v>1</v>
      </c>
      <c r="T4334">
        <v>3.02</v>
      </c>
      <c r="U4334" t="str">
        <f>IF(Append1[[#This Row],[total_intl_charge]] &lt;= MEDIAN(Append1[total_intl_charge]), "Low", "High")</f>
        <v>High</v>
      </c>
      <c r="V4334">
        <v>0</v>
      </c>
      <c r="W4334" t="s">
        <v>23</v>
      </c>
      <c r="X4334" s="1" t="s">
        <v>23</v>
      </c>
      <c r="Y4334">
        <f>IF(Append1[[#This Row],[churn]]="yes", 1,0)</f>
        <v>0</v>
      </c>
      <c r="Z4334" t="str">
        <f>IF(Append1[[#This Row],[total_eve_charge]]&lt;=15,"Low",
IF(Append1[[#This Row],[total_eve_charge]]&lt;=19,"Medium","High"))</f>
        <v>Medium</v>
      </c>
      <c r="AA4334" s="1" t="str">
        <f>IF(Append1[[#This Row],[total_day_charge]]&gt;30,"Heavy User",
IF(Append1[[#This Row],[total_eve_charge]]&gt;20,"Evening User",
IF(Append1[[#This Row],[total_night_charge]]&gt;10,"Night User","Low User")))</f>
        <v>Heavy User</v>
      </c>
    </row>
    <row r="4335" spans="1:27" hidden="1" x14ac:dyDescent="0.3">
      <c r="A4335">
        <v>3584</v>
      </c>
      <c r="B4335" s="1" t="s">
        <v>55</v>
      </c>
      <c r="C4335">
        <v>139</v>
      </c>
      <c r="D4335" s="1" t="s">
        <v>22</v>
      </c>
      <c r="E4335" s="1">
        <v>0</v>
      </c>
      <c r="F4335" s="1" t="s">
        <v>23</v>
      </c>
      <c r="G4335">
        <v>0</v>
      </c>
      <c r="H4335" t="str">
        <f>IF(Append1[[#This Row],[number_vmail_messages]]&lt;=10, "Low",
IF(Append1[[#This Row],[number_vmail_messages]]&lt;=25, "Medium", "High"))</f>
        <v>Low</v>
      </c>
      <c r="I4335">
        <v>102.2</v>
      </c>
      <c r="J4335">
        <v>76</v>
      </c>
      <c r="K4335">
        <v>17.37</v>
      </c>
      <c r="L4335">
        <v>230</v>
      </c>
      <c r="M4335">
        <v>106</v>
      </c>
      <c r="N4335">
        <v>19.55</v>
      </c>
      <c r="O4335">
        <v>183.4</v>
      </c>
      <c r="P4335">
        <v>136</v>
      </c>
      <c r="Q4335">
        <v>8.25</v>
      </c>
      <c r="R4335">
        <v>10.8</v>
      </c>
      <c r="S4335">
        <v>4</v>
      </c>
      <c r="T4335">
        <v>2.92</v>
      </c>
      <c r="U4335" t="str">
        <f>IF(Append1[[#This Row],[total_intl_charge]] &lt;= MEDIAN(Append1[total_intl_charge]), "Low", "High")</f>
        <v>High</v>
      </c>
      <c r="V4335">
        <v>1</v>
      </c>
      <c r="W4335" t="s">
        <v>23</v>
      </c>
      <c r="X4335" s="1" t="s">
        <v>23</v>
      </c>
      <c r="Y4335">
        <f>IF(Append1[[#This Row],[churn]]="yes", 1,0)</f>
        <v>0</v>
      </c>
      <c r="Z4335" t="str">
        <f>IF(Append1[[#This Row],[total_eve_charge]]&lt;=15,"Low",
IF(Append1[[#This Row],[total_eve_charge]]&lt;=19,"Medium","High"))</f>
        <v>High</v>
      </c>
      <c r="AA4335" s="1" t="str">
        <f>IF(Append1[[#This Row],[total_day_charge]]&gt;30,"Heavy User",
IF(Append1[[#This Row],[total_eve_charge]]&gt;20,"Evening User",
IF(Append1[[#This Row],[total_night_charge]]&gt;10,"Night User","Low User")))</f>
        <v>Low User</v>
      </c>
    </row>
    <row r="4336" spans="1:27" hidden="1" x14ac:dyDescent="0.3">
      <c r="A4336">
        <v>3585</v>
      </c>
      <c r="B4336" s="1" t="s">
        <v>28</v>
      </c>
      <c r="C4336">
        <v>122</v>
      </c>
      <c r="D4336" s="1" t="s">
        <v>22</v>
      </c>
      <c r="E4336" s="1">
        <v>1</v>
      </c>
      <c r="F4336" s="1" t="s">
        <v>23</v>
      </c>
      <c r="G4336">
        <v>0</v>
      </c>
      <c r="H4336" t="str">
        <f>IF(Append1[[#This Row],[number_vmail_messages]]&lt;=10, "Low",
IF(Append1[[#This Row],[number_vmail_messages]]&lt;=25, "Medium", "High"))</f>
        <v>Low</v>
      </c>
      <c r="I4336">
        <v>49.5</v>
      </c>
      <c r="J4336">
        <v>114</v>
      </c>
      <c r="K4336">
        <v>8.42</v>
      </c>
      <c r="L4336">
        <v>214.1</v>
      </c>
      <c r="M4336">
        <v>98</v>
      </c>
      <c r="N4336">
        <v>18.2</v>
      </c>
      <c r="O4336">
        <v>154.9</v>
      </c>
      <c r="P4336">
        <v>120</v>
      </c>
      <c r="Q4336">
        <v>6.97</v>
      </c>
      <c r="R4336">
        <v>10</v>
      </c>
      <c r="S4336">
        <v>4</v>
      </c>
      <c r="T4336">
        <v>2.7</v>
      </c>
      <c r="U4336" t="str">
        <f>IF(Append1[[#This Row],[total_intl_charge]] &lt;= MEDIAN(Append1[total_intl_charge]), "Low", "High")</f>
        <v>Low</v>
      </c>
      <c r="V4336">
        <v>0</v>
      </c>
      <c r="W4336" t="s">
        <v>23</v>
      </c>
      <c r="X4336" s="1" t="s">
        <v>24</v>
      </c>
      <c r="Y4336">
        <f>IF(Append1[[#This Row],[churn]]="yes", 1,0)</f>
        <v>0</v>
      </c>
      <c r="Z4336" t="str">
        <f>IF(Append1[[#This Row],[total_eve_charge]]&lt;=15,"Low",
IF(Append1[[#This Row],[total_eve_charge]]&lt;=19,"Medium","High"))</f>
        <v>Medium</v>
      </c>
      <c r="AA4336" s="1" t="str">
        <f>IF(Append1[[#This Row],[total_day_charge]]&gt;30,"Heavy User",
IF(Append1[[#This Row],[total_eve_charge]]&gt;20,"Evening User",
IF(Append1[[#This Row],[total_night_charge]]&gt;10,"Night User","Low User")))</f>
        <v>Low User</v>
      </c>
    </row>
    <row r="4337" spans="1:27" hidden="1" x14ac:dyDescent="0.3">
      <c r="A4337">
        <v>3586</v>
      </c>
      <c r="B4337" s="1" t="s">
        <v>45</v>
      </c>
      <c r="C4337">
        <v>91</v>
      </c>
      <c r="D4337" s="1" t="s">
        <v>22</v>
      </c>
      <c r="E4337" s="1">
        <v>0</v>
      </c>
      <c r="F4337" s="1" t="s">
        <v>23</v>
      </c>
      <c r="G4337">
        <v>0</v>
      </c>
      <c r="H4337" t="str">
        <f>IF(Append1[[#This Row],[number_vmail_messages]]&lt;=10, "Low",
IF(Append1[[#This Row],[number_vmail_messages]]&lt;=25, "Medium", "High"))</f>
        <v>Low</v>
      </c>
      <c r="I4337">
        <v>153.19999999999999</v>
      </c>
      <c r="J4337">
        <v>70</v>
      </c>
      <c r="K4337">
        <v>26.04</v>
      </c>
      <c r="L4337">
        <v>231.7</v>
      </c>
      <c r="M4337">
        <v>91</v>
      </c>
      <c r="N4337">
        <v>19.690000000000001</v>
      </c>
      <c r="O4337">
        <v>115.1</v>
      </c>
      <c r="P4337">
        <v>80</v>
      </c>
      <c r="Q4337">
        <v>5.18</v>
      </c>
      <c r="R4337">
        <v>9.8000000000000007</v>
      </c>
      <c r="S4337">
        <v>3</v>
      </c>
      <c r="T4337">
        <v>2.65</v>
      </c>
      <c r="U4337" t="str">
        <f>IF(Append1[[#This Row],[total_intl_charge]] &lt;= MEDIAN(Append1[total_intl_charge]), "Low", "High")</f>
        <v>Low</v>
      </c>
      <c r="V4337">
        <v>4</v>
      </c>
      <c r="W4337" t="s">
        <v>24</v>
      </c>
      <c r="X4337" s="1" t="s">
        <v>23</v>
      </c>
      <c r="Y4337">
        <f>IF(Append1[[#This Row],[churn]]="yes", 1,0)</f>
        <v>1</v>
      </c>
      <c r="Z4337" t="str">
        <f>IF(Append1[[#This Row],[total_eve_charge]]&lt;=15,"Low",
IF(Append1[[#This Row],[total_eve_charge]]&lt;=19,"Medium","High"))</f>
        <v>High</v>
      </c>
      <c r="AA4337" s="1" t="str">
        <f>IF(Append1[[#This Row],[total_day_charge]]&gt;30,"Heavy User",
IF(Append1[[#This Row],[total_eve_charge]]&gt;20,"Evening User",
IF(Append1[[#This Row],[total_night_charge]]&gt;10,"Night User","Low User")))</f>
        <v>Low User</v>
      </c>
    </row>
    <row r="4338" spans="1:27" hidden="1" x14ac:dyDescent="0.3">
      <c r="A4338">
        <v>3587</v>
      </c>
      <c r="B4338" s="1" t="s">
        <v>52</v>
      </c>
      <c r="C4338">
        <v>131</v>
      </c>
      <c r="D4338" s="1" t="s">
        <v>22</v>
      </c>
      <c r="E4338" s="1">
        <v>0</v>
      </c>
      <c r="F4338" s="1" t="s">
        <v>23</v>
      </c>
      <c r="G4338">
        <v>0</v>
      </c>
      <c r="H4338" t="str">
        <f>IF(Append1[[#This Row],[number_vmail_messages]]&lt;=10, "Low",
IF(Append1[[#This Row],[number_vmail_messages]]&lt;=25, "Medium", "High"))</f>
        <v>Low</v>
      </c>
      <c r="I4338">
        <v>55.5</v>
      </c>
      <c r="J4338">
        <v>79</v>
      </c>
      <c r="K4338">
        <v>9.44</v>
      </c>
      <c r="L4338">
        <v>163.5</v>
      </c>
      <c r="M4338">
        <v>104</v>
      </c>
      <c r="N4338">
        <v>13.9</v>
      </c>
      <c r="O4338">
        <v>128.1</v>
      </c>
      <c r="P4338">
        <v>59</v>
      </c>
      <c r="Q4338">
        <v>5.76</v>
      </c>
      <c r="R4338">
        <v>10.1</v>
      </c>
      <c r="S4338">
        <v>4</v>
      </c>
      <c r="T4338">
        <v>2.73</v>
      </c>
      <c r="U4338" t="str">
        <f>IF(Append1[[#This Row],[total_intl_charge]] &lt;= MEDIAN(Append1[total_intl_charge]), "Low", "High")</f>
        <v>Low</v>
      </c>
      <c r="V4338">
        <v>1</v>
      </c>
      <c r="W4338" t="s">
        <v>23</v>
      </c>
      <c r="X4338" s="1" t="s">
        <v>23</v>
      </c>
      <c r="Y4338">
        <f>IF(Append1[[#This Row],[churn]]="yes", 1,0)</f>
        <v>0</v>
      </c>
      <c r="Z4338" t="str">
        <f>IF(Append1[[#This Row],[total_eve_charge]]&lt;=15,"Low",
IF(Append1[[#This Row],[total_eve_charge]]&lt;=19,"Medium","High"))</f>
        <v>Low</v>
      </c>
      <c r="AA4338" s="1" t="str">
        <f>IF(Append1[[#This Row],[total_day_charge]]&gt;30,"Heavy User",
IF(Append1[[#This Row],[total_eve_charge]]&gt;20,"Evening User",
IF(Append1[[#This Row],[total_night_charge]]&gt;10,"Night User","Low User")))</f>
        <v>Low User</v>
      </c>
    </row>
    <row r="4339" spans="1:27" hidden="1" x14ac:dyDescent="0.3">
      <c r="A4339">
        <v>3588</v>
      </c>
      <c r="B4339" s="1" t="s">
        <v>30</v>
      </c>
      <c r="C4339">
        <v>135</v>
      </c>
      <c r="D4339" s="1" t="s">
        <v>22</v>
      </c>
      <c r="E4339" s="1">
        <v>0</v>
      </c>
      <c r="F4339" s="1" t="s">
        <v>23</v>
      </c>
      <c r="G4339">
        <v>0</v>
      </c>
      <c r="H4339" t="str">
        <f>IF(Append1[[#This Row],[number_vmail_messages]]&lt;=10, "Low",
IF(Append1[[#This Row],[number_vmail_messages]]&lt;=25, "Medium", "High"))</f>
        <v>Low</v>
      </c>
      <c r="I4339">
        <v>247.2</v>
      </c>
      <c r="J4339">
        <v>61</v>
      </c>
      <c r="K4339">
        <v>42.02</v>
      </c>
      <c r="L4339">
        <v>168.7</v>
      </c>
      <c r="M4339">
        <v>122</v>
      </c>
      <c r="N4339">
        <v>14.34</v>
      </c>
      <c r="O4339">
        <v>169.8</v>
      </c>
      <c r="P4339">
        <v>100</v>
      </c>
      <c r="Q4339">
        <v>7.64</v>
      </c>
      <c r="R4339">
        <v>6.6</v>
      </c>
      <c r="S4339">
        <v>1</v>
      </c>
      <c r="T4339">
        <v>1.78</v>
      </c>
      <c r="U4339" t="str">
        <f>IF(Append1[[#This Row],[total_intl_charge]] &lt;= MEDIAN(Append1[total_intl_charge]), "Low", "High")</f>
        <v>Low</v>
      </c>
      <c r="V4339">
        <v>0</v>
      </c>
      <c r="W4339" t="s">
        <v>23</v>
      </c>
      <c r="X4339" s="1" t="s">
        <v>23</v>
      </c>
      <c r="Y4339">
        <f>IF(Append1[[#This Row],[churn]]="yes", 1,0)</f>
        <v>0</v>
      </c>
      <c r="Z4339" t="str">
        <f>IF(Append1[[#This Row],[total_eve_charge]]&lt;=15,"Low",
IF(Append1[[#This Row],[total_eve_charge]]&lt;=19,"Medium","High"))</f>
        <v>Low</v>
      </c>
      <c r="AA4339" s="1" t="str">
        <f>IF(Append1[[#This Row],[total_day_charge]]&gt;30,"Heavy User",
IF(Append1[[#This Row],[total_eve_charge]]&gt;20,"Evening User",
IF(Append1[[#This Row],[total_night_charge]]&gt;10,"Night User","Low User")))</f>
        <v>Heavy User</v>
      </c>
    </row>
    <row r="4340" spans="1:27" hidden="1" x14ac:dyDescent="0.3">
      <c r="A4340">
        <v>3589</v>
      </c>
      <c r="B4340" s="1" t="s">
        <v>21</v>
      </c>
      <c r="C4340">
        <v>129</v>
      </c>
      <c r="D4340" s="1" t="s">
        <v>22</v>
      </c>
      <c r="E4340" s="1">
        <v>0</v>
      </c>
      <c r="F4340" s="1" t="s">
        <v>23</v>
      </c>
      <c r="G4340">
        <v>0</v>
      </c>
      <c r="H4340" t="str">
        <f>IF(Append1[[#This Row],[number_vmail_messages]]&lt;=10, "Low",
IF(Append1[[#This Row],[number_vmail_messages]]&lt;=25, "Medium", "High"))</f>
        <v>Low</v>
      </c>
      <c r="I4340">
        <v>220.2</v>
      </c>
      <c r="J4340">
        <v>117</v>
      </c>
      <c r="K4340">
        <v>37.43</v>
      </c>
      <c r="L4340">
        <v>261.10000000000002</v>
      </c>
      <c r="M4340">
        <v>102</v>
      </c>
      <c r="N4340">
        <v>22.19</v>
      </c>
      <c r="O4340">
        <v>165.9</v>
      </c>
      <c r="P4340">
        <v>132</v>
      </c>
      <c r="Q4340">
        <v>7.47</v>
      </c>
      <c r="R4340">
        <v>10.8</v>
      </c>
      <c r="S4340">
        <v>1</v>
      </c>
      <c r="T4340">
        <v>2.92</v>
      </c>
      <c r="U4340" t="str">
        <f>IF(Append1[[#This Row],[total_intl_charge]] &lt;= MEDIAN(Append1[total_intl_charge]), "Low", "High")</f>
        <v>High</v>
      </c>
      <c r="V4340">
        <v>2</v>
      </c>
      <c r="W4340" t="s">
        <v>23</v>
      </c>
      <c r="X4340" s="1" t="s">
        <v>23</v>
      </c>
      <c r="Y4340">
        <f>IF(Append1[[#This Row],[churn]]="yes", 1,0)</f>
        <v>0</v>
      </c>
      <c r="Z4340" t="str">
        <f>IF(Append1[[#This Row],[total_eve_charge]]&lt;=15,"Low",
IF(Append1[[#This Row],[total_eve_charge]]&lt;=19,"Medium","High"))</f>
        <v>High</v>
      </c>
      <c r="AA4340" s="1" t="str">
        <f>IF(Append1[[#This Row],[total_day_charge]]&gt;30,"Heavy User",
IF(Append1[[#This Row],[total_eve_charge]]&gt;20,"Evening User",
IF(Append1[[#This Row],[total_night_charge]]&gt;10,"Night User","Low User")))</f>
        <v>Heavy User</v>
      </c>
    </row>
    <row r="4341" spans="1:27" hidden="1" x14ac:dyDescent="0.3">
      <c r="A4341">
        <v>3590</v>
      </c>
      <c r="B4341" s="1" t="s">
        <v>71</v>
      </c>
      <c r="C4341">
        <v>85</v>
      </c>
      <c r="D4341" s="1" t="s">
        <v>22</v>
      </c>
      <c r="E4341" s="1">
        <v>0</v>
      </c>
      <c r="F4341" s="1" t="s">
        <v>23</v>
      </c>
      <c r="G4341">
        <v>0</v>
      </c>
      <c r="H4341" t="str">
        <f>IF(Append1[[#This Row],[number_vmail_messages]]&lt;=10, "Low",
IF(Append1[[#This Row],[number_vmail_messages]]&lt;=25, "Medium", "High"))</f>
        <v>Low</v>
      </c>
      <c r="I4341">
        <v>116.9</v>
      </c>
      <c r="J4341">
        <v>75</v>
      </c>
      <c r="K4341">
        <v>19.87</v>
      </c>
      <c r="L4341">
        <v>183.3</v>
      </c>
      <c r="M4341">
        <v>109</v>
      </c>
      <c r="N4341">
        <v>15.58</v>
      </c>
      <c r="O4341">
        <v>307.39999999999998</v>
      </c>
      <c r="P4341">
        <v>119</v>
      </c>
      <c r="Q4341">
        <v>13.83</v>
      </c>
      <c r="R4341">
        <v>10</v>
      </c>
      <c r="S4341">
        <v>8</v>
      </c>
      <c r="T4341">
        <v>2.7</v>
      </c>
      <c r="U4341" t="str">
        <f>IF(Append1[[#This Row],[total_intl_charge]] &lt;= MEDIAN(Append1[total_intl_charge]), "Low", "High")</f>
        <v>Low</v>
      </c>
      <c r="V4341">
        <v>2</v>
      </c>
      <c r="W4341" t="s">
        <v>23</v>
      </c>
      <c r="X4341" s="1" t="s">
        <v>23</v>
      </c>
      <c r="Y4341">
        <f>IF(Append1[[#This Row],[churn]]="yes", 1,0)</f>
        <v>0</v>
      </c>
      <c r="Z4341" t="str">
        <f>IF(Append1[[#This Row],[total_eve_charge]]&lt;=15,"Low",
IF(Append1[[#This Row],[total_eve_charge]]&lt;=19,"Medium","High"))</f>
        <v>Medium</v>
      </c>
      <c r="AA4341" s="1" t="str">
        <f>IF(Append1[[#This Row],[total_day_charge]]&gt;30,"Heavy User",
IF(Append1[[#This Row],[total_eve_charge]]&gt;20,"Evening User",
IF(Append1[[#This Row],[total_night_charge]]&gt;10,"Night User","Low User")))</f>
        <v>Night User</v>
      </c>
    </row>
    <row r="4342" spans="1:27" hidden="1" x14ac:dyDescent="0.3">
      <c r="A4342">
        <v>3591</v>
      </c>
      <c r="B4342" s="1" t="s">
        <v>35</v>
      </c>
      <c r="C4342">
        <v>125</v>
      </c>
      <c r="D4342" s="1" t="s">
        <v>32</v>
      </c>
      <c r="E4342" s="1">
        <v>0</v>
      </c>
      <c r="F4342" s="1" t="s">
        <v>23</v>
      </c>
      <c r="G4342">
        <v>0</v>
      </c>
      <c r="H4342" t="str">
        <f>IF(Append1[[#This Row],[number_vmail_messages]]&lt;=10, "Low",
IF(Append1[[#This Row],[number_vmail_messages]]&lt;=25, "Medium", "High"))</f>
        <v>Low</v>
      </c>
      <c r="I4342">
        <v>175.9</v>
      </c>
      <c r="J4342">
        <v>98</v>
      </c>
      <c r="K4342">
        <v>29.9</v>
      </c>
      <c r="L4342">
        <v>192.8</v>
      </c>
      <c r="M4342">
        <v>148</v>
      </c>
      <c r="N4342">
        <v>16.39</v>
      </c>
      <c r="O4342">
        <v>278.2</v>
      </c>
      <c r="P4342">
        <v>110</v>
      </c>
      <c r="Q4342">
        <v>12.52</v>
      </c>
      <c r="R4342">
        <v>10.6</v>
      </c>
      <c r="S4342">
        <v>5</v>
      </c>
      <c r="T4342">
        <v>2.86</v>
      </c>
      <c r="U4342" t="str">
        <f>IF(Append1[[#This Row],[total_intl_charge]] &lt;= MEDIAN(Append1[total_intl_charge]), "Low", "High")</f>
        <v>High</v>
      </c>
      <c r="V4342">
        <v>0</v>
      </c>
      <c r="W4342" t="s">
        <v>23</v>
      </c>
      <c r="X4342" s="1" t="s">
        <v>23</v>
      </c>
      <c r="Y4342">
        <f>IF(Append1[[#This Row],[churn]]="yes", 1,0)</f>
        <v>0</v>
      </c>
      <c r="Z4342" t="str">
        <f>IF(Append1[[#This Row],[total_eve_charge]]&lt;=15,"Low",
IF(Append1[[#This Row],[total_eve_charge]]&lt;=19,"Medium","High"))</f>
        <v>Medium</v>
      </c>
      <c r="AA4342" s="1" t="str">
        <f>IF(Append1[[#This Row],[total_day_charge]]&gt;30,"Heavy User",
IF(Append1[[#This Row],[total_eve_charge]]&gt;20,"Evening User",
IF(Append1[[#This Row],[total_night_charge]]&gt;10,"Night User","Low User")))</f>
        <v>Night User</v>
      </c>
    </row>
    <row r="4343" spans="1:27" hidden="1" x14ac:dyDescent="0.3">
      <c r="A4343">
        <v>3592</v>
      </c>
      <c r="B4343" s="1" t="s">
        <v>65</v>
      </c>
      <c r="C4343">
        <v>67</v>
      </c>
      <c r="D4343" s="1" t="s">
        <v>22</v>
      </c>
      <c r="E4343" s="1">
        <v>0</v>
      </c>
      <c r="F4343" s="1" t="s">
        <v>23</v>
      </c>
      <c r="G4343">
        <v>0</v>
      </c>
      <c r="H4343" t="str">
        <f>IF(Append1[[#This Row],[number_vmail_messages]]&lt;=10, "Low",
IF(Append1[[#This Row],[number_vmail_messages]]&lt;=25, "Medium", "High"))</f>
        <v>Low</v>
      </c>
      <c r="I4343">
        <v>208</v>
      </c>
      <c r="J4343">
        <v>95</v>
      </c>
      <c r="K4343">
        <v>35.36</v>
      </c>
      <c r="L4343">
        <v>234.8</v>
      </c>
      <c r="M4343">
        <v>81</v>
      </c>
      <c r="N4343">
        <v>19.96</v>
      </c>
      <c r="O4343">
        <v>266</v>
      </c>
      <c r="P4343">
        <v>80</v>
      </c>
      <c r="Q4343">
        <v>11.97</v>
      </c>
      <c r="R4343">
        <v>11.7</v>
      </c>
      <c r="S4343">
        <v>6</v>
      </c>
      <c r="T4343">
        <v>3.16</v>
      </c>
      <c r="U4343" t="str">
        <f>IF(Append1[[#This Row],[total_intl_charge]] &lt;= MEDIAN(Append1[total_intl_charge]), "Low", "High")</f>
        <v>High</v>
      </c>
      <c r="V4343">
        <v>3</v>
      </c>
      <c r="W4343" t="s">
        <v>23</v>
      </c>
      <c r="X4343" s="1" t="s">
        <v>23</v>
      </c>
      <c r="Y4343">
        <f>IF(Append1[[#This Row],[churn]]="yes", 1,0)</f>
        <v>0</v>
      </c>
      <c r="Z4343" t="str">
        <f>IF(Append1[[#This Row],[total_eve_charge]]&lt;=15,"Low",
IF(Append1[[#This Row],[total_eve_charge]]&lt;=19,"Medium","High"))</f>
        <v>High</v>
      </c>
      <c r="AA4343" s="1" t="str">
        <f>IF(Append1[[#This Row],[total_day_charge]]&gt;30,"Heavy User",
IF(Append1[[#This Row],[total_eve_charge]]&gt;20,"Evening User",
IF(Append1[[#This Row],[total_night_charge]]&gt;10,"Night User","Low User")))</f>
        <v>Heavy User</v>
      </c>
    </row>
    <row r="4344" spans="1:27" x14ac:dyDescent="0.3">
      <c r="A4344">
        <v>3593</v>
      </c>
      <c r="B4344" s="1" t="s">
        <v>42</v>
      </c>
      <c r="C4344">
        <v>61</v>
      </c>
      <c r="D4344" s="1" t="s">
        <v>22</v>
      </c>
      <c r="E4344" s="1">
        <v>0</v>
      </c>
      <c r="F4344" s="1" t="s">
        <v>24</v>
      </c>
      <c r="G4344">
        <v>28</v>
      </c>
      <c r="H4344" t="str">
        <f>IF(Append1[[#This Row],[number_vmail_messages]]&lt;=10, "Low",
IF(Append1[[#This Row],[number_vmail_messages]]&lt;=25, "Medium", "High"))</f>
        <v>High</v>
      </c>
      <c r="I4344">
        <v>239.9</v>
      </c>
      <c r="J4344">
        <v>110</v>
      </c>
      <c r="K4344">
        <v>40.78</v>
      </c>
      <c r="L4344">
        <v>218.9</v>
      </c>
      <c r="M4344">
        <v>87</v>
      </c>
      <c r="N4344">
        <v>18.61</v>
      </c>
      <c r="O4344">
        <v>166</v>
      </c>
      <c r="P4344">
        <v>46</v>
      </c>
      <c r="Q4344">
        <v>7.47</v>
      </c>
      <c r="R4344">
        <v>12.1</v>
      </c>
      <c r="S4344">
        <v>4</v>
      </c>
      <c r="T4344">
        <v>3.27</v>
      </c>
      <c r="U4344" t="str">
        <f>IF(Append1[[#This Row],[total_intl_charge]] &lt;= MEDIAN(Append1[total_intl_charge]), "Low", "High")</f>
        <v>High</v>
      </c>
      <c r="V4344">
        <v>1</v>
      </c>
      <c r="W4344" t="s">
        <v>23</v>
      </c>
      <c r="X4344" s="1" t="s">
        <v>23</v>
      </c>
      <c r="Y4344">
        <f>IF(Append1[[#This Row],[churn]]="yes", 1,0)</f>
        <v>0</v>
      </c>
      <c r="Z4344" t="str">
        <f>IF(Append1[[#This Row],[total_eve_charge]]&lt;=15,"Low",
IF(Append1[[#This Row],[total_eve_charge]]&lt;=19,"Medium","High"))</f>
        <v>Medium</v>
      </c>
      <c r="AA4344" s="1" t="str">
        <f>IF(Append1[[#This Row],[total_day_charge]]&gt;30,"Heavy User",
IF(Append1[[#This Row],[total_eve_charge]]&gt;20,"Evening User",
IF(Append1[[#This Row],[total_night_charge]]&gt;10,"Night User","Low User")))</f>
        <v>Heavy User</v>
      </c>
    </row>
    <row r="4345" spans="1:27" hidden="1" x14ac:dyDescent="0.3">
      <c r="A4345">
        <v>3594</v>
      </c>
      <c r="B4345" s="1" t="s">
        <v>64</v>
      </c>
      <c r="C4345">
        <v>135</v>
      </c>
      <c r="D4345" s="1" t="s">
        <v>32</v>
      </c>
      <c r="E4345" s="1">
        <v>1</v>
      </c>
      <c r="F4345" s="1" t="s">
        <v>23</v>
      </c>
      <c r="G4345">
        <v>0</v>
      </c>
      <c r="H4345" t="str">
        <f>IF(Append1[[#This Row],[number_vmail_messages]]&lt;=10, "Low",
IF(Append1[[#This Row],[number_vmail_messages]]&lt;=25, "Medium", "High"))</f>
        <v>Low</v>
      </c>
      <c r="I4345">
        <v>174.8</v>
      </c>
      <c r="J4345">
        <v>112</v>
      </c>
      <c r="K4345">
        <v>29.72</v>
      </c>
      <c r="L4345">
        <v>218</v>
      </c>
      <c r="M4345">
        <v>125</v>
      </c>
      <c r="N4345">
        <v>18.53</v>
      </c>
      <c r="O4345">
        <v>180.1</v>
      </c>
      <c r="P4345">
        <v>102</v>
      </c>
      <c r="Q4345">
        <v>8.1</v>
      </c>
      <c r="R4345">
        <v>12.7</v>
      </c>
      <c r="S4345">
        <v>6</v>
      </c>
      <c r="T4345">
        <v>3.43</v>
      </c>
      <c r="U4345" t="str">
        <f>IF(Append1[[#This Row],[total_intl_charge]] &lt;= MEDIAN(Append1[total_intl_charge]), "Low", "High")</f>
        <v>High</v>
      </c>
      <c r="V4345">
        <v>3</v>
      </c>
      <c r="W4345" t="s">
        <v>23</v>
      </c>
      <c r="X4345" s="1" t="s">
        <v>24</v>
      </c>
      <c r="Y4345">
        <f>IF(Append1[[#This Row],[churn]]="yes", 1,0)</f>
        <v>0</v>
      </c>
      <c r="Z4345" t="str">
        <f>IF(Append1[[#This Row],[total_eve_charge]]&lt;=15,"Low",
IF(Append1[[#This Row],[total_eve_charge]]&lt;=19,"Medium","High"))</f>
        <v>Medium</v>
      </c>
      <c r="AA4345" s="1" t="str">
        <f>IF(Append1[[#This Row],[total_day_charge]]&gt;30,"Heavy User",
IF(Append1[[#This Row],[total_eve_charge]]&gt;20,"Evening User",
IF(Append1[[#This Row],[total_night_charge]]&gt;10,"Night User","Low User")))</f>
        <v>Low User</v>
      </c>
    </row>
    <row r="4346" spans="1:27" x14ac:dyDescent="0.3">
      <c r="A4346">
        <v>3595</v>
      </c>
      <c r="B4346" s="1" t="s">
        <v>71</v>
      </c>
      <c r="C4346">
        <v>43</v>
      </c>
      <c r="D4346" s="1" t="s">
        <v>26</v>
      </c>
      <c r="E4346" s="1">
        <v>0</v>
      </c>
      <c r="F4346" s="1" t="s">
        <v>24</v>
      </c>
      <c r="G4346">
        <v>26</v>
      </c>
      <c r="H4346" t="str">
        <f>IF(Append1[[#This Row],[number_vmail_messages]]&lt;=10, "Low",
IF(Append1[[#This Row],[number_vmail_messages]]&lt;=25, "Medium", "High"))</f>
        <v>High</v>
      </c>
      <c r="I4346">
        <v>141.5</v>
      </c>
      <c r="J4346">
        <v>94</v>
      </c>
      <c r="K4346">
        <v>24.06</v>
      </c>
      <c r="L4346">
        <v>196.4</v>
      </c>
      <c r="M4346">
        <v>123</v>
      </c>
      <c r="N4346">
        <v>16.690000000000001</v>
      </c>
      <c r="O4346">
        <v>172.4</v>
      </c>
      <c r="P4346">
        <v>100</v>
      </c>
      <c r="Q4346">
        <v>7.76</v>
      </c>
      <c r="R4346">
        <v>12.9</v>
      </c>
      <c r="S4346">
        <v>1</v>
      </c>
      <c r="T4346">
        <v>3.48</v>
      </c>
      <c r="U4346" t="str">
        <f>IF(Append1[[#This Row],[total_intl_charge]] &lt;= MEDIAN(Append1[total_intl_charge]), "Low", "High")</f>
        <v>High</v>
      </c>
      <c r="V4346">
        <v>3</v>
      </c>
      <c r="W4346" t="s">
        <v>23</v>
      </c>
      <c r="X4346" s="1" t="s">
        <v>23</v>
      </c>
      <c r="Y4346">
        <f>IF(Append1[[#This Row],[churn]]="yes", 1,0)</f>
        <v>0</v>
      </c>
      <c r="Z4346" t="str">
        <f>IF(Append1[[#This Row],[total_eve_charge]]&lt;=15,"Low",
IF(Append1[[#This Row],[total_eve_charge]]&lt;=19,"Medium","High"))</f>
        <v>Medium</v>
      </c>
      <c r="AA4346" s="1" t="str">
        <f>IF(Append1[[#This Row],[total_day_charge]]&gt;30,"Heavy User",
IF(Append1[[#This Row],[total_eve_charge]]&gt;20,"Evening User",
IF(Append1[[#This Row],[total_night_charge]]&gt;10,"Night User","Low User")))</f>
        <v>Low User</v>
      </c>
    </row>
    <row r="4347" spans="1:27" hidden="1" x14ac:dyDescent="0.3">
      <c r="A4347">
        <v>3596</v>
      </c>
      <c r="B4347" s="1" t="s">
        <v>43</v>
      </c>
      <c r="C4347">
        <v>120</v>
      </c>
      <c r="D4347" s="1" t="s">
        <v>22</v>
      </c>
      <c r="E4347" s="1">
        <v>0</v>
      </c>
      <c r="F4347" s="1" t="s">
        <v>23</v>
      </c>
      <c r="G4347">
        <v>0</v>
      </c>
      <c r="H4347" t="str">
        <f>IF(Append1[[#This Row],[number_vmail_messages]]&lt;=10, "Low",
IF(Append1[[#This Row],[number_vmail_messages]]&lt;=25, "Medium", "High"))</f>
        <v>Low</v>
      </c>
      <c r="I4347">
        <v>79.2</v>
      </c>
      <c r="J4347">
        <v>123</v>
      </c>
      <c r="K4347">
        <v>13.46</v>
      </c>
      <c r="L4347">
        <v>212.1</v>
      </c>
      <c r="M4347">
        <v>106</v>
      </c>
      <c r="N4347">
        <v>18.03</v>
      </c>
      <c r="O4347">
        <v>224.6</v>
      </c>
      <c r="P4347">
        <v>104</v>
      </c>
      <c r="Q4347">
        <v>10.11</v>
      </c>
      <c r="R4347">
        <v>10.199999999999999</v>
      </c>
      <c r="S4347">
        <v>4</v>
      </c>
      <c r="T4347">
        <v>2.75</v>
      </c>
      <c r="U4347" t="str">
        <f>IF(Append1[[#This Row],[total_intl_charge]] &lt;= MEDIAN(Append1[total_intl_charge]), "Low", "High")</f>
        <v>Low</v>
      </c>
      <c r="V4347">
        <v>3</v>
      </c>
      <c r="W4347" t="s">
        <v>23</v>
      </c>
      <c r="X4347" s="1" t="s">
        <v>23</v>
      </c>
      <c r="Y4347">
        <f>IF(Append1[[#This Row],[churn]]="yes", 1,0)</f>
        <v>0</v>
      </c>
      <c r="Z4347" t="str">
        <f>IF(Append1[[#This Row],[total_eve_charge]]&lt;=15,"Low",
IF(Append1[[#This Row],[total_eve_charge]]&lt;=19,"Medium","High"))</f>
        <v>Medium</v>
      </c>
      <c r="AA4347" s="1" t="str">
        <f>IF(Append1[[#This Row],[total_day_charge]]&gt;30,"Heavy User",
IF(Append1[[#This Row],[total_eve_charge]]&gt;20,"Evening User",
IF(Append1[[#This Row],[total_night_charge]]&gt;10,"Night User","Low User")))</f>
        <v>Night User</v>
      </c>
    </row>
    <row r="4348" spans="1:27" hidden="1" x14ac:dyDescent="0.3">
      <c r="A4348">
        <v>3597</v>
      </c>
      <c r="B4348" s="1" t="s">
        <v>36</v>
      </c>
      <c r="C4348">
        <v>62</v>
      </c>
      <c r="D4348" s="1" t="s">
        <v>22</v>
      </c>
      <c r="E4348" s="1">
        <v>0</v>
      </c>
      <c r="F4348" s="1" t="s">
        <v>23</v>
      </c>
      <c r="G4348">
        <v>0</v>
      </c>
      <c r="H4348" t="str">
        <f>IF(Append1[[#This Row],[number_vmail_messages]]&lt;=10, "Low",
IF(Append1[[#This Row],[number_vmail_messages]]&lt;=25, "Medium", "High"))</f>
        <v>Low</v>
      </c>
      <c r="I4348">
        <v>238.9</v>
      </c>
      <c r="J4348">
        <v>102</v>
      </c>
      <c r="K4348">
        <v>40.61</v>
      </c>
      <c r="L4348">
        <v>161.4</v>
      </c>
      <c r="M4348">
        <v>115</v>
      </c>
      <c r="N4348">
        <v>13.72</v>
      </c>
      <c r="O4348">
        <v>248.5</v>
      </c>
      <c r="P4348">
        <v>103</v>
      </c>
      <c r="Q4348">
        <v>11.18</v>
      </c>
      <c r="R4348">
        <v>13.4</v>
      </c>
      <c r="S4348">
        <v>4</v>
      </c>
      <c r="T4348">
        <v>3.62</v>
      </c>
      <c r="U4348" t="str">
        <f>IF(Append1[[#This Row],[total_intl_charge]] &lt;= MEDIAN(Append1[total_intl_charge]), "Low", "High")</f>
        <v>High</v>
      </c>
      <c r="V4348">
        <v>0</v>
      </c>
      <c r="W4348" t="s">
        <v>23</v>
      </c>
      <c r="X4348" s="1" t="s">
        <v>23</v>
      </c>
      <c r="Y4348">
        <f>IF(Append1[[#This Row],[churn]]="yes", 1,0)</f>
        <v>0</v>
      </c>
      <c r="Z4348" t="str">
        <f>IF(Append1[[#This Row],[total_eve_charge]]&lt;=15,"Low",
IF(Append1[[#This Row],[total_eve_charge]]&lt;=19,"Medium","High"))</f>
        <v>Low</v>
      </c>
      <c r="AA4348" s="1" t="str">
        <f>IF(Append1[[#This Row],[total_day_charge]]&gt;30,"Heavy User",
IF(Append1[[#This Row],[total_eve_charge]]&gt;20,"Evening User",
IF(Append1[[#This Row],[total_night_charge]]&gt;10,"Night User","Low User")))</f>
        <v>Heavy User</v>
      </c>
    </row>
    <row r="4349" spans="1:27" x14ac:dyDescent="0.3">
      <c r="A4349">
        <v>3598</v>
      </c>
      <c r="B4349" s="1" t="s">
        <v>71</v>
      </c>
      <c r="C4349">
        <v>160</v>
      </c>
      <c r="D4349" s="1" t="s">
        <v>32</v>
      </c>
      <c r="E4349" s="1">
        <v>0</v>
      </c>
      <c r="F4349" s="1" t="s">
        <v>24</v>
      </c>
      <c r="G4349">
        <v>37</v>
      </c>
      <c r="H4349" t="str">
        <f>IF(Append1[[#This Row],[number_vmail_messages]]&lt;=10, "Low",
IF(Append1[[#This Row],[number_vmail_messages]]&lt;=25, "Medium", "High"))</f>
        <v>High</v>
      </c>
      <c r="I4349">
        <v>179.8</v>
      </c>
      <c r="J4349">
        <v>104</v>
      </c>
      <c r="K4349">
        <v>30.57</v>
      </c>
      <c r="L4349">
        <v>144.80000000000001</v>
      </c>
      <c r="M4349">
        <v>115</v>
      </c>
      <c r="N4349">
        <v>12.31</v>
      </c>
      <c r="O4349">
        <v>209.1</v>
      </c>
      <c r="P4349">
        <v>89</v>
      </c>
      <c r="Q4349">
        <v>9.41</v>
      </c>
      <c r="R4349">
        <v>11.1</v>
      </c>
      <c r="S4349">
        <v>8</v>
      </c>
      <c r="T4349">
        <v>3</v>
      </c>
      <c r="U4349" t="str">
        <f>IF(Append1[[#This Row],[total_intl_charge]] &lt;= MEDIAN(Append1[total_intl_charge]), "Low", "High")</f>
        <v>High</v>
      </c>
      <c r="V4349">
        <v>3</v>
      </c>
      <c r="W4349" t="s">
        <v>23</v>
      </c>
      <c r="X4349" s="1" t="s">
        <v>23</v>
      </c>
      <c r="Y4349">
        <f>IF(Append1[[#This Row],[churn]]="yes", 1,0)</f>
        <v>0</v>
      </c>
      <c r="Z4349" t="str">
        <f>IF(Append1[[#This Row],[total_eve_charge]]&lt;=15,"Low",
IF(Append1[[#This Row],[total_eve_charge]]&lt;=19,"Medium","High"))</f>
        <v>Low</v>
      </c>
      <c r="AA4349" s="1" t="str">
        <f>IF(Append1[[#This Row],[total_day_charge]]&gt;30,"Heavy User",
IF(Append1[[#This Row],[total_eve_charge]]&gt;20,"Evening User",
IF(Append1[[#This Row],[total_night_charge]]&gt;10,"Night User","Low User")))</f>
        <v>Heavy User</v>
      </c>
    </row>
    <row r="4350" spans="1:27" hidden="1" x14ac:dyDescent="0.3">
      <c r="A4350">
        <v>3599</v>
      </c>
      <c r="B4350" s="1" t="s">
        <v>48</v>
      </c>
      <c r="C4350">
        <v>67</v>
      </c>
      <c r="D4350" s="1" t="s">
        <v>26</v>
      </c>
      <c r="E4350" s="1">
        <v>0</v>
      </c>
      <c r="F4350" s="1" t="s">
        <v>23</v>
      </c>
      <c r="G4350">
        <v>0</v>
      </c>
      <c r="H4350" t="str">
        <f>IF(Append1[[#This Row],[number_vmail_messages]]&lt;=10, "Low",
IF(Append1[[#This Row],[number_vmail_messages]]&lt;=25, "Medium", "High"))</f>
        <v>Low</v>
      </c>
      <c r="I4350">
        <v>225.9</v>
      </c>
      <c r="J4350">
        <v>78</v>
      </c>
      <c r="K4350">
        <v>38.4</v>
      </c>
      <c r="L4350">
        <v>243.1</v>
      </c>
      <c r="M4350">
        <v>83</v>
      </c>
      <c r="N4350">
        <v>20.66</v>
      </c>
      <c r="O4350">
        <v>84.1</v>
      </c>
      <c r="P4350">
        <v>94</v>
      </c>
      <c r="Q4350">
        <v>3.78</v>
      </c>
      <c r="R4350">
        <v>13.5</v>
      </c>
      <c r="S4350">
        <v>2</v>
      </c>
      <c r="T4350">
        <v>3.65</v>
      </c>
      <c r="U4350" t="str">
        <f>IF(Append1[[#This Row],[total_intl_charge]] &lt;= MEDIAN(Append1[total_intl_charge]), "Low", "High")</f>
        <v>High</v>
      </c>
      <c r="V4350">
        <v>2</v>
      </c>
      <c r="W4350" t="s">
        <v>24</v>
      </c>
      <c r="X4350" s="1" t="s">
        <v>23</v>
      </c>
      <c r="Y4350">
        <f>IF(Append1[[#This Row],[churn]]="yes", 1,0)</f>
        <v>1</v>
      </c>
      <c r="Z4350" t="str">
        <f>IF(Append1[[#This Row],[total_eve_charge]]&lt;=15,"Low",
IF(Append1[[#This Row],[total_eve_charge]]&lt;=19,"Medium","High"))</f>
        <v>High</v>
      </c>
      <c r="AA4350" s="1" t="str">
        <f>IF(Append1[[#This Row],[total_day_charge]]&gt;30,"Heavy User",
IF(Append1[[#This Row],[total_eve_charge]]&gt;20,"Evening User",
IF(Append1[[#This Row],[total_night_charge]]&gt;10,"Night User","Low User")))</f>
        <v>Heavy User</v>
      </c>
    </row>
    <row r="4351" spans="1:27" hidden="1" x14ac:dyDescent="0.3">
      <c r="A4351">
        <v>3600</v>
      </c>
      <c r="B4351" s="1" t="s">
        <v>76</v>
      </c>
      <c r="C4351">
        <v>98</v>
      </c>
      <c r="D4351" s="1" t="s">
        <v>22</v>
      </c>
      <c r="E4351" s="1">
        <v>0</v>
      </c>
      <c r="F4351" s="1" t="s">
        <v>23</v>
      </c>
      <c r="G4351">
        <v>0</v>
      </c>
      <c r="H4351" t="str">
        <f>IF(Append1[[#This Row],[number_vmail_messages]]&lt;=10, "Low",
IF(Append1[[#This Row],[number_vmail_messages]]&lt;=25, "Medium", "High"))</f>
        <v>Low</v>
      </c>
      <c r="I4351">
        <v>189.8</v>
      </c>
      <c r="J4351">
        <v>113</v>
      </c>
      <c r="K4351">
        <v>32.270000000000003</v>
      </c>
      <c r="L4351">
        <v>271.5</v>
      </c>
      <c r="M4351">
        <v>111</v>
      </c>
      <c r="N4351">
        <v>23.08</v>
      </c>
      <c r="O4351">
        <v>218.9</v>
      </c>
      <c r="P4351">
        <v>96</v>
      </c>
      <c r="Q4351">
        <v>9.85</v>
      </c>
      <c r="R4351">
        <v>13</v>
      </c>
      <c r="S4351">
        <v>5</v>
      </c>
      <c r="T4351">
        <v>3.51</v>
      </c>
      <c r="U4351" t="str">
        <f>IF(Append1[[#This Row],[total_intl_charge]] &lt;= MEDIAN(Append1[total_intl_charge]), "Low", "High")</f>
        <v>High</v>
      </c>
      <c r="V4351">
        <v>1</v>
      </c>
      <c r="W4351" t="s">
        <v>23</v>
      </c>
      <c r="X4351" s="1" t="s">
        <v>23</v>
      </c>
      <c r="Y4351">
        <f>IF(Append1[[#This Row],[churn]]="yes", 1,0)</f>
        <v>0</v>
      </c>
      <c r="Z4351" t="str">
        <f>IF(Append1[[#This Row],[total_eve_charge]]&lt;=15,"Low",
IF(Append1[[#This Row],[total_eve_charge]]&lt;=19,"Medium","High"))</f>
        <v>High</v>
      </c>
      <c r="AA4351" s="1" t="str">
        <f>IF(Append1[[#This Row],[total_day_charge]]&gt;30,"Heavy User",
IF(Append1[[#This Row],[total_eve_charge]]&gt;20,"Evening User",
IF(Append1[[#This Row],[total_night_charge]]&gt;10,"Night User","Low User")))</f>
        <v>Heavy User</v>
      </c>
    </row>
    <row r="4352" spans="1:27" hidden="1" x14ac:dyDescent="0.3">
      <c r="A4352">
        <v>3601</v>
      </c>
      <c r="B4352" s="1" t="s">
        <v>50</v>
      </c>
      <c r="C4352">
        <v>103</v>
      </c>
      <c r="D4352" s="1" t="s">
        <v>26</v>
      </c>
      <c r="E4352" s="1">
        <v>0</v>
      </c>
      <c r="F4352" s="1" t="s">
        <v>23</v>
      </c>
      <c r="G4352">
        <v>0</v>
      </c>
      <c r="H4352" t="str">
        <f>IF(Append1[[#This Row],[number_vmail_messages]]&lt;=10, "Low",
IF(Append1[[#This Row],[number_vmail_messages]]&lt;=25, "Medium", "High"))</f>
        <v>Low</v>
      </c>
      <c r="I4352">
        <v>267</v>
      </c>
      <c r="J4352">
        <v>97</v>
      </c>
      <c r="K4352">
        <v>45.39</v>
      </c>
      <c r="L4352">
        <v>204.3</v>
      </c>
      <c r="M4352">
        <v>151</v>
      </c>
      <c r="N4352">
        <v>17.37</v>
      </c>
      <c r="O4352">
        <v>246.9</v>
      </c>
      <c r="P4352">
        <v>67</v>
      </c>
      <c r="Q4352">
        <v>11.11</v>
      </c>
      <c r="R4352">
        <v>11.3</v>
      </c>
      <c r="S4352">
        <v>7</v>
      </c>
      <c r="T4352">
        <v>3.05</v>
      </c>
      <c r="U4352" t="str">
        <f>IF(Append1[[#This Row],[total_intl_charge]] &lt;= MEDIAN(Append1[total_intl_charge]), "Low", "High")</f>
        <v>High</v>
      </c>
      <c r="V4352">
        <v>1</v>
      </c>
      <c r="W4352" t="s">
        <v>24</v>
      </c>
      <c r="X4352" s="1" t="s">
        <v>23</v>
      </c>
      <c r="Y4352">
        <f>IF(Append1[[#This Row],[churn]]="yes", 1,0)</f>
        <v>1</v>
      </c>
      <c r="Z4352" t="str">
        <f>IF(Append1[[#This Row],[total_eve_charge]]&lt;=15,"Low",
IF(Append1[[#This Row],[total_eve_charge]]&lt;=19,"Medium","High"))</f>
        <v>Medium</v>
      </c>
      <c r="AA4352" s="1" t="str">
        <f>IF(Append1[[#This Row],[total_day_charge]]&gt;30,"Heavy User",
IF(Append1[[#This Row],[total_eve_charge]]&gt;20,"Evening User",
IF(Append1[[#This Row],[total_night_charge]]&gt;10,"Night User","Low User")))</f>
        <v>Heavy User</v>
      </c>
    </row>
    <row r="4353" spans="1:27" hidden="1" x14ac:dyDescent="0.3">
      <c r="A4353">
        <v>3602</v>
      </c>
      <c r="B4353" s="1" t="s">
        <v>75</v>
      </c>
      <c r="C4353">
        <v>121</v>
      </c>
      <c r="D4353" s="1" t="s">
        <v>22</v>
      </c>
      <c r="E4353" s="1">
        <v>0</v>
      </c>
      <c r="F4353" s="1" t="s">
        <v>23</v>
      </c>
      <c r="G4353">
        <v>0</v>
      </c>
      <c r="H4353" t="str">
        <f>IF(Append1[[#This Row],[number_vmail_messages]]&lt;=10, "Low",
IF(Append1[[#This Row],[number_vmail_messages]]&lt;=25, "Medium", "High"))</f>
        <v>Low</v>
      </c>
      <c r="I4353">
        <v>217.3</v>
      </c>
      <c r="J4353">
        <v>79</v>
      </c>
      <c r="K4353">
        <v>36.94</v>
      </c>
      <c r="L4353">
        <v>218</v>
      </c>
      <c r="M4353">
        <v>106</v>
      </c>
      <c r="N4353">
        <v>18.53</v>
      </c>
      <c r="O4353">
        <v>166.5</v>
      </c>
      <c r="P4353">
        <v>69</v>
      </c>
      <c r="Q4353">
        <v>7.49</v>
      </c>
      <c r="R4353">
        <v>11.5</v>
      </c>
      <c r="S4353">
        <v>7</v>
      </c>
      <c r="T4353">
        <v>3.11</v>
      </c>
      <c r="U4353" t="str">
        <f>IF(Append1[[#This Row],[total_intl_charge]] &lt;= MEDIAN(Append1[total_intl_charge]), "Low", "High")</f>
        <v>High</v>
      </c>
      <c r="V4353">
        <v>1</v>
      </c>
      <c r="W4353" t="s">
        <v>23</v>
      </c>
      <c r="X4353" s="1" t="s">
        <v>23</v>
      </c>
      <c r="Y4353">
        <f>IF(Append1[[#This Row],[churn]]="yes", 1,0)</f>
        <v>0</v>
      </c>
      <c r="Z4353" t="str">
        <f>IF(Append1[[#This Row],[total_eve_charge]]&lt;=15,"Low",
IF(Append1[[#This Row],[total_eve_charge]]&lt;=19,"Medium","High"))</f>
        <v>Medium</v>
      </c>
      <c r="AA4353" s="1" t="str">
        <f>IF(Append1[[#This Row],[total_day_charge]]&gt;30,"Heavy User",
IF(Append1[[#This Row],[total_eve_charge]]&gt;20,"Evening User",
IF(Append1[[#This Row],[total_night_charge]]&gt;10,"Night User","Low User")))</f>
        <v>Heavy User</v>
      </c>
    </row>
    <row r="4354" spans="1:27" hidden="1" x14ac:dyDescent="0.3">
      <c r="A4354">
        <v>3603</v>
      </c>
      <c r="B4354" s="1" t="s">
        <v>33</v>
      </c>
      <c r="C4354">
        <v>111</v>
      </c>
      <c r="D4354" s="1" t="s">
        <v>22</v>
      </c>
      <c r="E4354" s="1">
        <v>0</v>
      </c>
      <c r="F4354" s="1" t="s">
        <v>23</v>
      </c>
      <c r="G4354">
        <v>0</v>
      </c>
      <c r="H4354" t="str">
        <f>IF(Append1[[#This Row],[number_vmail_messages]]&lt;=10, "Low",
IF(Append1[[#This Row],[number_vmail_messages]]&lt;=25, "Medium", "High"))</f>
        <v>Low</v>
      </c>
      <c r="I4354">
        <v>129.1</v>
      </c>
      <c r="J4354">
        <v>92</v>
      </c>
      <c r="K4354">
        <v>21.95</v>
      </c>
      <c r="L4354">
        <v>148.9</v>
      </c>
      <c r="M4354">
        <v>132</v>
      </c>
      <c r="N4354">
        <v>12.66</v>
      </c>
      <c r="O4354">
        <v>264</v>
      </c>
      <c r="P4354">
        <v>103</v>
      </c>
      <c r="Q4354">
        <v>11.88</v>
      </c>
      <c r="R4354">
        <v>16.8</v>
      </c>
      <c r="S4354">
        <v>7</v>
      </c>
      <c r="T4354">
        <v>4.54</v>
      </c>
      <c r="U4354" t="str">
        <f>IF(Append1[[#This Row],[total_intl_charge]] &lt;= MEDIAN(Append1[total_intl_charge]), "Low", "High")</f>
        <v>High</v>
      </c>
      <c r="V4354">
        <v>2</v>
      </c>
      <c r="W4354" t="s">
        <v>23</v>
      </c>
      <c r="X4354" s="1" t="s">
        <v>23</v>
      </c>
      <c r="Y4354">
        <f>IF(Append1[[#This Row],[churn]]="yes", 1,0)</f>
        <v>0</v>
      </c>
      <c r="Z4354" t="str">
        <f>IF(Append1[[#This Row],[total_eve_charge]]&lt;=15,"Low",
IF(Append1[[#This Row],[total_eve_charge]]&lt;=19,"Medium","High"))</f>
        <v>Low</v>
      </c>
      <c r="AA4354" s="1" t="str">
        <f>IF(Append1[[#This Row],[total_day_charge]]&gt;30,"Heavy User",
IF(Append1[[#This Row],[total_eve_charge]]&gt;20,"Evening User",
IF(Append1[[#This Row],[total_night_charge]]&gt;10,"Night User","Low User")))</f>
        <v>Night User</v>
      </c>
    </row>
    <row r="4355" spans="1:27" hidden="1" x14ac:dyDescent="0.3">
      <c r="A4355">
        <v>3604</v>
      </c>
      <c r="B4355" s="1" t="s">
        <v>29</v>
      </c>
      <c r="C4355">
        <v>127</v>
      </c>
      <c r="D4355" s="1" t="s">
        <v>32</v>
      </c>
      <c r="E4355" s="1">
        <v>0</v>
      </c>
      <c r="F4355" s="1" t="s">
        <v>23</v>
      </c>
      <c r="G4355">
        <v>0</v>
      </c>
      <c r="H4355" t="str">
        <f>IF(Append1[[#This Row],[number_vmail_messages]]&lt;=10, "Low",
IF(Append1[[#This Row],[number_vmail_messages]]&lt;=25, "Medium", "High"))</f>
        <v>Low</v>
      </c>
      <c r="I4355">
        <v>135.5</v>
      </c>
      <c r="J4355">
        <v>110</v>
      </c>
      <c r="K4355">
        <v>23.04</v>
      </c>
      <c r="L4355">
        <v>146</v>
      </c>
      <c r="M4355">
        <v>116</v>
      </c>
      <c r="N4355">
        <v>12.41</v>
      </c>
      <c r="O4355">
        <v>208</v>
      </c>
      <c r="P4355">
        <v>88</v>
      </c>
      <c r="Q4355">
        <v>9.36</v>
      </c>
      <c r="R4355">
        <v>10.7</v>
      </c>
      <c r="S4355">
        <v>4</v>
      </c>
      <c r="T4355">
        <v>2.89</v>
      </c>
      <c r="U4355" t="str">
        <f>IF(Append1[[#This Row],[total_intl_charge]] &lt;= MEDIAN(Append1[total_intl_charge]), "Low", "High")</f>
        <v>High</v>
      </c>
      <c r="V4355">
        <v>2</v>
      </c>
      <c r="W4355" t="s">
        <v>23</v>
      </c>
      <c r="X4355" s="1" t="s">
        <v>23</v>
      </c>
      <c r="Y4355">
        <f>IF(Append1[[#This Row],[churn]]="yes", 1,0)</f>
        <v>0</v>
      </c>
      <c r="Z4355" t="str">
        <f>IF(Append1[[#This Row],[total_eve_charge]]&lt;=15,"Low",
IF(Append1[[#This Row],[total_eve_charge]]&lt;=19,"Medium","High"))</f>
        <v>Low</v>
      </c>
      <c r="AA4355" s="1" t="str">
        <f>IF(Append1[[#This Row],[total_day_charge]]&gt;30,"Heavy User",
IF(Append1[[#This Row],[total_eve_charge]]&gt;20,"Evening User",
IF(Append1[[#This Row],[total_night_charge]]&gt;10,"Night User","Low User")))</f>
        <v>Low User</v>
      </c>
    </row>
    <row r="4356" spans="1:27" hidden="1" x14ac:dyDescent="0.3">
      <c r="A4356">
        <v>3605</v>
      </c>
      <c r="B4356" s="1" t="s">
        <v>47</v>
      </c>
      <c r="C4356">
        <v>65</v>
      </c>
      <c r="D4356" s="1" t="s">
        <v>26</v>
      </c>
      <c r="E4356" s="1">
        <v>0</v>
      </c>
      <c r="F4356" s="1" t="s">
        <v>23</v>
      </c>
      <c r="G4356">
        <v>0</v>
      </c>
      <c r="H4356" t="str">
        <f>IF(Append1[[#This Row],[number_vmail_messages]]&lt;=10, "Low",
IF(Append1[[#This Row],[number_vmail_messages]]&lt;=25, "Medium", "High"))</f>
        <v>Low</v>
      </c>
      <c r="I4356">
        <v>183.4</v>
      </c>
      <c r="J4356">
        <v>63</v>
      </c>
      <c r="K4356">
        <v>31.18</v>
      </c>
      <c r="L4356">
        <v>183.6</v>
      </c>
      <c r="M4356">
        <v>80</v>
      </c>
      <c r="N4356">
        <v>15.61</v>
      </c>
      <c r="O4356">
        <v>153.5</v>
      </c>
      <c r="P4356">
        <v>83</v>
      </c>
      <c r="Q4356">
        <v>6.91</v>
      </c>
      <c r="R4356">
        <v>10.7</v>
      </c>
      <c r="S4356">
        <v>4</v>
      </c>
      <c r="T4356">
        <v>2.89</v>
      </c>
      <c r="U4356" t="str">
        <f>IF(Append1[[#This Row],[total_intl_charge]] &lt;= MEDIAN(Append1[total_intl_charge]), "Low", "High")</f>
        <v>High</v>
      </c>
      <c r="V4356">
        <v>4</v>
      </c>
      <c r="W4356" t="s">
        <v>24</v>
      </c>
      <c r="X4356" s="1" t="s">
        <v>23</v>
      </c>
      <c r="Y4356">
        <f>IF(Append1[[#This Row],[churn]]="yes", 1,0)</f>
        <v>1</v>
      </c>
      <c r="Z4356" t="str">
        <f>IF(Append1[[#This Row],[total_eve_charge]]&lt;=15,"Low",
IF(Append1[[#This Row],[total_eve_charge]]&lt;=19,"Medium","High"))</f>
        <v>Medium</v>
      </c>
      <c r="AA4356" s="1" t="str">
        <f>IF(Append1[[#This Row],[total_day_charge]]&gt;30,"Heavy User",
IF(Append1[[#This Row],[total_eve_charge]]&gt;20,"Evening User",
IF(Append1[[#This Row],[total_night_charge]]&gt;10,"Night User","Low User")))</f>
        <v>Heavy User</v>
      </c>
    </row>
    <row r="4357" spans="1:27" hidden="1" x14ac:dyDescent="0.3">
      <c r="A4357">
        <v>3606</v>
      </c>
      <c r="B4357" s="1" t="s">
        <v>43</v>
      </c>
      <c r="C4357">
        <v>86</v>
      </c>
      <c r="D4357" s="1" t="s">
        <v>26</v>
      </c>
      <c r="E4357" s="1">
        <v>0</v>
      </c>
      <c r="F4357" s="1" t="s">
        <v>23</v>
      </c>
      <c r="G4357">
        <v>0</v>
      </c>
      <c r="H4357" t="str">
        <f>IF(Append1[[#This Row],[number_vmail_messages]]&lt;=10, "Low",
IF(Append1[[#This Row],[number_vmail_messages]]&lt;=25, "Medium", "High"))</f>
        <v>Low</v>
      </c>
      <c r="I4357">
        <v>223</v>
      </c>
      <c r="J4357">
        <v>109</v>
      </c>
      <c r="K4357">
        <v>37.909999999999997</v>
      </c>
      <c r="L4357">
        <v>286.2</v>
      </c>
      <c r="M4357">
        <v>76</v>
      </c>
      <c r="N4357">
        <v>24.33</v>
      </c>
      <c r="O4357">
        <v>257.8</v>
      </c>
      <c r="P4357">
        <v>132</v>
      </c>
      <c r="Q4357">
        <v>11.6</v>
      </c>
      <c r="R4357">
        <v>7.5</v>
      </c>
      <c r="S4357">
        <v>7</v>
      </c>
      <c r="T4357">
        <v>2.0299999999999998</v>
      </c>
      <c r="U4357" t="str">
        <f>IF(Append1[[#This Row],[total_intl_charge]] &lt;= MEDIAN(Append1[total_intl_charge]), "Low", "High")</f>
        <v>Low</v>
      </c>
      <c r="V4357">
        <v>3</v>
      </c>
      <c r="W4357" t="s">
        <v>24</v>
      </c>
      <c r="X4357" s="1" t="s">
        <v>23</v>
      </c>
      <c r="Y4357">
        <f>IF(Append1[[#This Row],[churn]]="yes", 1,0)</f>
        <v>1</v>
      </c>
      <c r="Z4357" t="str">
        <f>IF(Append1[[#This Row],[total_eve_charge]]&lt;=15,"Low",
IF(Append1[[#This Row],[total_eve_charge]]&lt;=19,"Medium","High"))</f>
        <v>High</v>
      </c>
      <c r="AA4357" s="1" t="str">
        <f>IF(Append1[[#This Row],[total_day_charge]]&gt;30,"Heavy User",
IF(Append1[[#This Row],[total_eve_charge]]&gt;20,"Evening User",
IF(Append1[[#This Row],[total_night_charge]]&gt;10,"Night User","Low User")))</f>
        <v>Heavy User</v>
      </c>
    </row>
    <row r="4358" spans="1:27" hidden="1" x14ac:dyDescent="0.3">
      <c r="A4358">
        <v>3607</v>
      </c>
      <c r="B4358" s="1" t="s">
        <v>65</v>
      </c>
      <c r="C4358">
        <v>119</v>
      </c>
      <c r="D4358" s="1" t="s">
        <v>26</v>
      </c>
      <c r="E4358" s="1">
        <v>0</v>
      </c>
      <c r="F4358" s="1" t="s">
        <v>23</v>
      </c>
      <c r="G4358">
        <v>0</v>
      </c>
      <c r="H4358" t="str">
        <f>IF(Append1[[#This Row],[number_vmail_messages]]&lt;=10, "Low",
IF(Append1[[#This Row],[number_vmail_messages]]&lt;=25, "Medium", "High"))</f>
        <v>Low</v>
      </c>
      <c r="I4358">
        <v>140</v>
      </c>
      <c r="J4358">
        <v>135</v>
      </c>
      <c r="K4358">
        <v>23.8</v>
      </c>
      <c r="L4358">
        <v>138.9</v>
      </c>
      <c r="M4358">
        <v>103</v>
      </c>
      <c r="N4358">
        <v>11.81</v>
      </c>
      <c r="O4358">
        <v>230.2</v>
      </c>
      <c r="P4358">
        <v>121</v>
      </c>
      <c r="Q4358">
        <v>10.36</v>
      </c>
      <c r="R4358">
        <v>6.1</v>
      </c>
      <c r="S4358">
        <v>6</v>
      </c>
      <c r="T4358">
        <v>1.65</v>
      </c>
      <c r="U4358" t="str">
        <f>IF(Append1[[#This Row],[total_intl_charge]] &lt;= MEDIAN(Append1[total_intl_charge]), "Low", "High")</f>
        <v>Low</v>
      </c>
      <c r="V4358">
        <v>0</v>
      </c>
      <c r="W4358" t="s">
        <v>23</v>
      </c>
      <c r="X4358" s="1" t="s">
        <v>23</v>
      </c>
      <c r="Y4358">
        <f>IF(Append1[[#This Row],[churn]]="yes", 1,0)</f>
        <v>0</v>
      </c>
      <c r="Z4358" t="str">
        <f>IF(Append1[[#This Row],[total_eve_charge]]&lt;=15,"Low",
IF(Append1[[#This Row],[total_eve_charge]]&lt;=19,"Medium","High"))</f>
        <v>Low</v>
      </c>
      <c r="AA4358" s="1" t="str">
        <f>IF(Append1[[#This Row],[total_day_charge]]&gt;30,"Heavy User",
IF(Append1[[#This Row],[total_eve_charge]]&gt;20,"Evening User",
IF(Append1[[#This Row],[total_night_charge]]&gt;10,"Night User","Low User")))</f>
        <v>Night User</v>
      </c>
    </row>
    <row r="4359" spans="1:27" hidden="1" x14ac:dyDescent="0.3">
      <c r="A4359">
        <v>3608</v>
      </c>
      <c r="B4359" s="1" t="s">
        <v>37</v>
      </c>
      <c r="C4359">
        <v>113</v>
      </c>
      <c r="D4359" s="1" t="s">
        <v>22</v>
      </c>
      <c r="E4359" s="1">
        <v>0</v>
      </c>
      <c r="F4359" s="1" t="s">
        <v>23</v>
      </c>
      <c r="G4359">
        <v>0</v>
      </c>
      <c r="H4359" t="str">
        <f>IF(Append1[[#This Row],[number_vmail_messages]]&lt;=10, "Low",
IF(Append1[[#This Row],[number_vmail_messages]]&lt;=25, "Medium", "High"))</f>
        <v>Low</v>
      </c>
      <c r="I4359">
        <v>126</v>
      </c>
      <c r="J4359">
        <v>90</v>
      </c>
      <c r="K4359">
        <v>21.42</v>
      </c>
      <c r="L4359">
        <v>205.8</v>
      </c>
      <c r="M4359">
        <v>92</v>
      </c>
      <c r="N4359">
        <v>17.489999999999998</v>
      </c>
      <c r="O4359">
        <v>217</v>
      </c>
      <c r="P4359">
        <v>121</v>
      </c>
      <c r="Q4359">
        <v>9.76</v>
      </c>
      <c r="R4359">
        <v>12.8</v>
      </c>
      <c r="S4359">
        <v>1</v>
      </c>
      <c r="T4359">
        <v>3.46</v>
      </c>
      <c r="U4359" t="str">
        <f>IF(Append1[[#This Row],[total_intl_charge]] &lt;= MEDIAN(Append1[total_intl_charge]), "Low", "High")</f>
        <v>High</v>
      </c>
      <c r="V4359">
        <v>0</v>
      </c>
      <c r="W4359" t="s">
        <v>23</v>
      </c>
      <c r="X4359" s="1" t="s">
        <v>23</v>
      </c>
      <c r="Y4359">
        <f>IF(Append1[[#This Row],[churn]]="yes", 1,0)</f>
        <v>0</v>
      </c>
      <c r="Z4359" t="str">
        <f>IF(Append1[[#This Row],[total_eve_charge]]&lt;=15,"Low",
IF(Append1[[#This Row],[total_eve_charge]]&lt;=19,"Medium","High"))</f>
        <v>Medium</v>
      </c>
      <c r="AA4359" s="1" t="str">
        <f>IF(Append1[[#This Row],[total_day_charge]]&gt;30,"Heavy User",
IF(Append1[[#This Row],[total_eve_charge]]&gt;20,"Evening User",
IF(Append1[[#This Row],[total_night_charge]]&gt;10,"Night User","Low User")))</f>
        <v>Low User</v>
      </c>
    </row>
    <row r="4360" spans="1:27" hidden="1" x14ac:dyDescent="0.3">
      <c r="A4360">
        <v>3609</v>
      </c>
      <c r="B4360" s="1" t="s">
        <v>72</v>
      </c>
      <c r="C4360">
        <v>126</v>
      </c>
      <c r="D4360" s="1" t="s">
        <v>22</v>
      </c>
      <c r="E4360" s="1">
        <v>0</v>
      </c>
      <c r="F4360" s="1" t="s">
        <v>23</v>
      </c>
      <c r="G4360">
        <v>0</v>
      </c>
      <c r="H4360" t="str">
        <f>IF(Append1[[#This Row],[number_vmail_messages]]&lt;=10, "Low",
IF(Append1[[#This Row],[number_vmail_messages]]&lt;=25, "Medium", "High"))</f>
        <v>Low</v>
      </c>
      <c r="I4360">
        <v>228.2</v>
      </c>
      <c r="J4360">
        <v>68</v>
      </c>
      <c r="K4360">
        <v>38.79</v>
      </c>
      <c r="L4360">
        <v>170.2</v>
      </c>
      <c r="M4360">
        <v>102</v>
      </c>
      <c r="N4360">
        <v>14.47</v>
      </c>
      <c r="O4360">
        <v>168.9</v>
      </c>
      <c r="P4360">
        <v>72</v>
      </c>
      <c r="Q4360">
        <v>7.6</v>
      </c>
      <c r="R4360">
        <v>10.199999999999999</v>
      </c>
      <c r="S4360">
        <v>6</v>
      </c>
      <c r="T4360">
        <v>2.75</v>
      </c>
      <c r="U4360" t="str">
        <f>IF(Append1[[#This Row],[total_intl_charge]] &lt;= MEDIAN(Append1[total_intl_charge]), "Low", "High")</f>
        <v>Low</v>
      </c>
      <c r="V4360">
        <v>1</v>
      </c>
      <c r="W4360" t="s">
        <v>23</v>
      </c>
      <c r="X4360" s="1" t="s">
        <v>23</v>
      </c>
      <c r="Y4360">
        <f>IF(Append1[[#This Row],[churn]]="yes", 1,0)</f>
        <v>0</v>
      </c>
      <c r="Z4360" t="str">
        <f>IF(Append1[[#This Row],[total_eve_charge]]&lt;=15,"Low",
IF(Append1[[#This Row],[total_eve_charge]]&lt;=19,"Medium","High"))</f>
        <v>Low</v>
      </c>
      <c r="AA4360" s="1" t="str">
        <f>IF(Append1[[#This Row],[total_day_charge]]&gt;30,"Heavy User",
IF(Append1[[#This Row],[total_eve_charge]]&gt;20,"Evening User",
IF(Append1[[#This Row],[total_night_charge]]&gt;10,"Night User","Low User")))</f>
        <v>Heavy User</v>
      </c>
    </row>
    <row r="4361" spans="1:27" hidden="1" x14ac:dyDescent="0.3">
      <c r="A4361">
        <v>3610</v>
      </c>
      <c r="B4361" s="1" t="s">
        <v>50</v>
      </c>
      <c r="C4361">
        <v>103</v>
      </c>
      <c r="D4361" s="1" t="s">
        <v>22</v>
      </c>
      <c r="E4361" s="1">
        <v>0</v>
      </c>
      <c r="F4361" s="1" t="s">
        <v>23</v>
      </c>
      <c r="G4361">
        <v>0</v>
      </c>
      <c r="H4361" t="str">
        <f>IF(Append1[[#This Row],[number_vmail_messages]]&lt;=10, "Low",
IF(Append1[[#This Row],[number_vmail_messages]]&lt;=25, "Medium", "High"))</f>
        <v>Low</v>
      </c>
      <c r="I4361">
        <v>278.39999999999998</v>
      </c>
      <c r="J4361">
        <v>121</v>
      </c>
      <c r="K4361">
        <v>47.33</v>
      </c>
      <c r="L4361">
        <v>252.2</v>
      </c>
      <c r="M4361">
        <v>139</v>
      </c>
      <c r="N4361">
        <v>21.44</v>
      </c>
      <c r="O4361">
        <v>202.3</v>
      </c>
      <c r="P4361">
        <v>96</v>
      </c>
      <c r="Q4361">
        <v>9.1</v>
      </c>
      <c r="R4361">
        <v>13.7</v>
      </c>
      <c r="S4361">
        <v>1</v>
      </c>
      <c r="T4361">
        <v>3.7</v>
      </c>
      <c r="U4361" t="str">
        <f>IF(Append1[[#This Row],[total_intl_charge]] &lt;= MEDIAN(Append1[total_intl_charge]), "Low", "High")</f>
        <v>High</v>
      </c>
      <c r="V4361">
        <v>1</v>
      </c>
      <c r="W4361" t="s">
        <v>24</v>
      </c>
      <c r="X4361" s="1" t="s">
        <v>23</v>
      </c>
      <c r="Y4361">
        <f>IF(Append1[[#This Row],[churn]]="yes", 1,0)</f>
        <v>1</v>
      </c>
      <c r="Z4361" t="str">
        <f>IF(Append1[[#This Row],[total_eve_charge]]&lt;=15,"Low",
IF(Append1[[#This Row],[total_eve_charge]]&lt;=19,"Medium","High"))</f>
        <v>High</v>
      </c>
      <c r="AA4361" s="1" t="str">
        <f>IF(Append1[[#This Row],[total_day_charge]]&gt;30,"Heavy User",
IF(Append1[[#This Row],[total_eve_charge]]&gt;20,"Evening User",
IF(Append1[[#This Row],[total_night_charge]]&gt;10,"Night User","Low User")))</f>
        <v>Heavy User</v>
      </c>
    </row>
    <row r="4362" spans="1:27" hidden="1" x14ac:dyDescent="0.3">
      <c r="A4362">
        <v>3611</v>
      </c>
      <c r="B4362" s="1" t="s">
        <v>42</v>
      </c>
      <c r="C4362">
        <v>104</v>
      </c>
      <c r="D4362" s="1" t="s">
        <v>22</v>
      </c>
      <c r="E4362" s="1">
        <v>0</v>
      </c>
      <c r="F4362" s="1" t="s">
        <v>23</v>
      </c>
      <c r="G4362">
        <v>0</v>
      </c>
      <c r="H4362" t="str">
        <f>IF(Append1[[#This Row],[number_vmail_messages]]&lt;=10, "Low",
IF(Append1[[#This Row],[number_vmail_messages]]&lt;=25, "Medium", "High"))</f>
        <v>Low</v>
      </c>
      <c r="I4362">
        <v>285.3</v>
      </c>
      <c r="J4362">
        <v>75</v>
      </c>
      <c r="K4362">
        <v>48.5</v>
      </c>
      <c r="L4362">
        <v>130.80000000000001</v>
      </c>
      <c r="M4362">
        <v>111</v>
      </c>
      <c r="N4362">
        <v>11.12</v>
      </c>
      <c r="O4362">
        <v>181.8</v>
      </c>
      <c r="P4362">
        <v>99</v>
      </c>
      <c r="Q4362">
        <v>8.18</v>
      </c>
      <c r="R4362">
        <v>10.5</v>
      </c>
      <c r="S4362">
        <v>2</v>
      </c>
      <c r="T4362">
        <v>2.84</v>
      </c>
      <c r="U4362" t="str">
        <f>IF(Append1[[#This Row],[total_intl_charge]] &lt;= MEDIAN(Append1[total_intl_charge]), "Low", "High")</f>
        <v>High</v>
      </c>
      <c r="V4362">
        <v>2</v>
      </c>
      <c r="W4362" t="s">
        <v>23</v>
      </c>
      <c r="X4362" s="1" t="s">
        <v>23</v>
      </c>
      <c r="Y4362">
        <f>IF(Append1[[#This Row],[churn]]="yes", 1,0)</f>
        <v>0</v>
      </c>
      <c r="Z4362" t="str">
        <f>IF(Append1[[#This Row],[total_eve_charge]]&lt;=15,"Low",
IF(Append1[[#This Row],[total_eve_charge]]&lt;=19,"Medium","High"))</f>
        <v>Low</v>
      </c>
      <c r="AA4362" s="1" t="str">
        <f>IF(Append1[[#This Row],[total_day_charge]]&gt;30,"Heavy User",
IF(Append1[[#This Row],[total_eve_charge]]&gt;20,"Evening User",
IF(Append1[[#This Row],[total_night_charge]]&gt;10,"Night User","Low User")))</f>
        <v>Heavy User</v>
      </c>
    </row>
    <row r="4363" spans="1:27" hidden="1" x14ac:dyDescent="0.3">
      <c r="A4363">
        <v>3612</v>
      </c>
      <c r="B4363" s="1" t="s">
        <v>38</v>
      </c>
      <c r="C4363">
        <v>56</v>
      </c>
      <c r="D4363" s="1" t="s">
        <v>22</v>
      </c>
      <c r="E4363" s="1">
        <v>0</v>
      </c>
      <c r="F4363" s="1" t="s">
        <v>23</v>
      </c>
      <c r="G4363">
        <v>0</v>
      </c>
      <c r="H4363" t="str">
        <f>IF(Append1[[#This Row],[number_vmail_messages]]&lt;=10, "Low",
IF(Append1[[#This Row],[number_vmail_messages]]&lt;=25, "Medium", "High"))</f>
        <v>Low</v>
      </c>
      <c r="I4363">
        <v>222.9</v>
      </c>
      <c r="J4363">
        <v>100</v>
      </c>
      <c r="K4363">
        <v>37.89</v>
      </c>
      <c r="L4363">
        <v>145.19999999999999</v>
      </c>
      <c r="M4363">
        <v>110</v>
      </c>
      <c r="N4363">
        <v>12.34</v>
      </c>
      <c r="O4363">
        <v>170.6</v>
      </c>
      <c r="P4363">
        <v>129</v>
      </c>
      <c r="Q4363">
        <v>7.68</v>
      </c>
      <c r="R4363">
        <v>5.6</v>
      </c>
      <c r="S4363">
        <v>8</v>
      </c>
      <c r="T4363">
        <v>1.51</v>
      </c>
      <c r="U4363" t="str">
        <f>IF(Append1[[#This Row],[total_intl_charge]] &lt;= MEDIAN(Append1[total_intl_charge]), "Low", "High")</f>
        <v>Low</v>
      </c>
      <c r="V4363">
        <v>1</v>
      </c>
      <c r="W4363" t="s">
        <v>23</v>
      </c>
      <c r="X4363" s="1" t="s">
        <v>23</v>
      </c>
      <c r="Y4363">
        <f>IF(Append1[[#This Row],[churn]]="yes", 1,0)</f>
        <v>0</v>
      </c>
      <c r="Z4363" t="str">
        <f>IF(Append1[[#This Row],[total_eve_charge]]&lt;=15,"Low",
IF(Append1[[#This Row],[total_eve_charge]]&lt;=19,"Medium","High"))</f>
        <v>Low</v>
      </c>
      <c r="AA4363" s="1" t="str">
        <f>IF(Append1[[#This Row],[total_day_charge]]&gt;30,"Heavy User",
IF(Append1[[#This Row],[total_eve_charge]]&gt;20,"Evening User",
IF(Append1[[#This Row],[total_night_charge]]&gt;10,"Night User","Low User")))</f>
        <v>Heavy User</v>
      </c>
    </row>
    <row r="4364" spans="1:27" x14ac:dyDescent="0.3">
      <c r="A4364">
        <v>3613</v>
      </c>
      <c r="B4364" s="1" t="s">
        <v>70</v>
      </c>
      <c r="C4364">
        <v>56</v>
      </c>
      <c r="D4364" s="1" t="s">
        <v>26</v>
      </c>
      <c r="E4364" s="1">
        <v>0</v>
      </c>
      <c r="F4364" s="1" t="s">
        <v>24</v>
      </c>
      <c r="G4364">
        <v>37</v>
      </c>
      <c r="H4364" t="str">
        <f>IF(Append1[[#This Row],[number_vmail_messages]]&lt;=10, "Low",
IF(Append1[[#This Row],[number_vmail_messages]]&lt;=25, "Medium", "High"))</f>
        <v>High</v>
      </c>
      <c r="I4364">
        <v>153.69999999999999</v>
      </c>
      <c r="J4364">
        <v>97</v>
      </c>
      <c r="K4364">
        <v>26.13</v>
      </c>
      <c r="L4364">
        <v>271.39999999999998</v>
      </c>
      <c r="M4364">
        <v>91</v>
      </c>
      <c r="N4364">
        <v>23.07</v>
      </c>
      <c r="O4364">
        <v>179</v>
      </c>
      <c r="P4364">
        <v>121</v>
      </c>
      <c r="Q4364">
        <v>8.06</v>
      </c>
      <c r="R4364">
        <v>8.3000000000000007</v>
      </c>
      <c r="S4364">
        <v>2</v>
      </c>
      <c r="T4364">
        <v>2.2400000000000002</v>
      </c>
      <c r="U4364" t="str">
        <f>IF(Append1[[#This Row],[total_intl_charge]] &lt;= MEDIAN(Append1[total_intl_charge]), "Low", "High")</f>
        <v>Low</v>
      </c>
      <c r="V4364">
        <v>1</v>
      </c>
      <c r="W4364" t="s">
        <v>23</v>
      </c>
      <c r="X4364" s="1" t="s">
        <v>23</v>
      </c>
      <c r="Y4364">
        <f>IF(Append1[[#This Row],[churn]]="yes", 1,0)</f>
        <v>0</v>
      </c>
      <c r="Z4364" t="str">
        <f>IF(Append1[[#This Row],[total_eve_charge]]&lt;=15,"Low",
IF(Append1[[#This Row],[total_eve_charge]]&lt;=19,"Medium","High"))</f>
        <v>High</v>
      </c>
      <c r="AA4364" s="1" t="str">
        <f>IF(Append1[[#This Row],[total_day_charge]]&gt;30,"Heavy User",
IF(Append1[[#This Row],[total_eve_charge]]&gt;20,"Evening User",
IF(Append1[[#This Row],[total_night_charge]]&gt;10,"Night User","Low User")))</f>
        <v>Evening User</v>
      </c>
    </row>
    <row r="4365" spans="1:27" hidden="1" x14ac:dyDescent="0.3">
      <c r="A4365">
        <v>3614</v>
      </c>
      <c r="B4365" s="1" t="s">
        <v>54</v>
      </c>
      <c r="C4365">
        <v>155</v>
      </c>
      <c r="D4365" s="1" t="s">
        <v>22</v>
      </c>
      <c r="E4365" s="1">
        <v>1</v>
      </c>
      <c r="F4365" s="1" t="s">
        <v>23</v>
      </c>
      <c r="G4365">
        <v>0</v>
      </c>
      <c r="H4365" t="str">
        <f>IF(Append1[[#This Row],[number_vmail_messages]]&lt;=10, "Low",
IF(Append1[[#This Row],[number_vmail_messages]]&lt;=25, "Medium", "High"))</f>
        <v>Low</v>
      </c>
      <c r="I4365">
        <v>176.1</v>
      </c>
      <c r="J4365">
        <v>88</v>
      </c>
      <c r="K4365">
        <v>29.94</v>
      </c>
      <c r="L4365">
        <v>244.5</v>
      </c>
      <c r="M4365">
        <v>84</v>
      </c>
      <c r="N4365">
        <v>20.78</v>
      </c>
      <c r="O4365">
        <v>189.9</v>
      </c>
      <c r="P4365">
        <v>99</v>
      </c>
      <c r="Q4365">
        <v>8.5500000000000007</v>
      </c>
      <c r="R4365">
        <v>11.2</v>
      </c>
      <c r="S4365">
        <v>1</v>
      </c>
      <c r="T4365">
        <v>3.02</v>
      </c>
      <c r="U4365" t="str">
        <f>IF(Append1[[#This Row],[total_intl_charge]] &lt;= MEDIAN(Append1[total_intl_charge]), "Low", "High")</f>
        <v>High</v>
      </c>
      <c r="V4365">
        <v>2</v>
      </c>
      <c r="W4365" t="s">
        <v>24</v>
      </c>
      <c r="X4365" s="1" t="s">
        <v>24</v>
      </c>
      <c r="Y4365">
        <f>IF(Append1[[#This Row],[churn]]="yes", 1,0)</f>
        <v>1</v>
      </c>
      <c r="Z4365" t="str">
        <f>IF(Append1[[#This Row],[total_eve_charge]]&lt;=15,"Low",
IF(Append1[[#This Row],[total_eve_charge]]&lt;=19,"Medium","High"))</f>
        <v>High</v>
      </c>
      <c r="AA4365" s="1" t="str">
        <f>IF(Append1[[#This Row],[total_day_charge]]&gt;30,"Heavy User",
IF(Append1[[#This Row],[total_eve_charge]]&gt;20,"Evening User",
IF(Append1[[#This Row],[total_night_charge]]&gt;10,"Night User","Low User")))</f>
        <v>Evening User</v>
      </c>
    </row>
    <row r="4366" spans="1:27" x14ac:dyDescent="0.3">
      <c r="A4366">
        <v>3615</v>
      </c>
      <c r="B4366" s="1" t="s">
        <v>49</v>
      </c>
      <c r="C4366">
        <v>100</v>
      </c>
      <c r="D4366" s="1" t="s">
        <v>32</v>
      </c>
      <c r="E4366" s="1">
        <v>0</v>
      </c>
      <c r="F4366" s="1" t="s">
        <v>24</v>
      </c>
      <c r="G4366">
        <v>41</v>
      </c>
      <c r="H4366" t="str">
        <f>IF(Append1[[#This Row],[number_vmail_messages]]&lt;=10, "Low",
IF(Append1[[#This Row],[number_vmail_messages]]&lt;=25, "Medium", "High"))</f>
        <v>High</v>
      </c>
      <c r="I4366">
        <v>306.89999999999998</v>
      </c>
      <c r="J4366">
        <v>71</v>
      </c>
      <c r="K4366">
        <v>52.17</v>
      </c>
      <c r="L4366">
        <v>243.3</v>
      </c>
      <c r="M4366">
        <v>72</v>
      </c>
      <c r="N4366">
        <v>20.68</v>
      </c>
      <c r="O4366">
        <v>125.9</v>
      </c>
      <c r="P4366">
        <v>114</v>
      </c>
      <c r="Q4366">
        <v>5.67</v>
      </c>
      <c r="R4366">
        <v>10.5</v>
      </c>
      <c r="S4366">
        <v>4</v>
      </c>
      <c r="T4366">
        <v>2.84</v>
      </c>
      <c r="U4366" t="str">
        <f>IF(Append1[[#This Row],[total_intl_charge]] &lt;= MEDIAN(Append1[total_intl_charge]), "Low", "High")</f>
        <v>High</v>
      </c>
      <c r="V4366">
        <v>2</v>
      </c>
      <c r="W4366" t="s">
        <v>23</v>
      </c>
      <c r="X4366" s="1" t="s">
        <v>23</v>
      </c>
      <c r="Y4366">
        <f>IF(Append1[[#This Row],[churn]]="yes", 1,0)</f>
        <v>0</v>
      </c>
      <c r="Z4366" t="str">
        <f>IF(Append1[[#This Row],[total_eve_charge]]&lt;=15,"Low",
IF(Append1[[#This Row],[total_eve_charge]]&lt;=19,"Medium","High"))</f>
        <v>High</v>
      </c>
      <c r="AA4366" s="1" t="str">
        <f>IF(Append1[[#This Row],[total_day_charge]]&gt;30,"Heavy User",
IF(Append1[[#This Row],[total_eve_charge]]&gt;20,"Evening User",
IF(Append1[[#This Row],[total_night_charge]]&gt;10,"Night User","Low User")))</f>
        <v>Heavy User</v>
      </c>
    </row>
    <row r="4367" spans="1:27" hidden="1" x14ac:dyDescent="0.3">
      <c r="A4367">
        <v>3616</v>
      </c>
      <c r="B4367" s="1" t="s">
        <v>65</v>
      </c>
      <c r="C4367">
        <v>113</v>
      </c>
      <c r="D4367" s="1" t="s">
        <v>32</v>
      </c>
      <c r="E4367" s="1">
        <v>0</v>
      </c>
      <c r="F4367" s="1" t="s">
        <v>23</v>
      </c>
      <c r="G4367">
        <v>0</v>
      </c>
      <c r="H4367" t="str">
        <f>IF(Append1[[#This Row],[number_vmail_messages]]&lt;=10, "Low",
IF(Append1[[#This Row],[number_vmail_messages]]&lt;=25, "Medium", "High"))</f>
        <v>Low</v>
      </c>
      <c r="I4367">
        <v>203.4</v>
      </c>
      <c r="J4367">
        <v>85</v>
      </c>
      <c r="K4367">
        <v>34.58</v>
      </c>
      <c r="L4367">
        <v>219.8</v>
      </c>
      <c r="M4367">
        <v>140</v>
      </c>
      <c r="N4367">
        <v>18.68</v>
      </c>
      <c r="O4367">
        <v>240</v>
      </c>
      <c r="P4367">
        <v>107</v>
      </c>
      <c r="Q4367">
        <v>10.8</v>
      </c>
      <c r="R4367">
        <v>8.3000000000000007</v>
      </c>
      <c r="S4367">
        <v>5</v>
      </c>
      <c r="T4367">
        <v>2.2400000000000002</v>
      </c>
      <c r="U4367" t="str">
        <f>IF(Append1[[#This Row],[total_intl_charge]] &lt;= MEDIAN(Append1[total_intl_charge]), "Low", "High")</f>
        <v>Low</v>
      </c>
      <c r="V4367">
        <v>1</v>
      </c>
      <c r="W4367" t="s">
        <v>23</v>
      </c>
      <c r="X4367" s="1" t="s">
        <v>23</v>
      </c>
      <c r="Y4367">
        <f>IF(Append1[[#This Row],[churn]]="yes", 1,0)</f>
        <v>0</v>
      </c>
      <c r="Z4367" t="str">
        <f>IF(Append1[[#This Row],[total_eve_charge]]&lt;=15,"Low",
IF(Append1[[#This Row],[total_eve_charge]]&lt;=19,"Medium","High"))</f>
        <v>Medium</v>
      </c>
      <c r="AA4367" s="1" t="str">
        <f>IF(Append1[[#This Row],[total_day_charge]]&gt;30,"Heavy User",
IF(Append1[[#This Row],[total_eve_charge]]&gt;20,"Evening User",
IF(Append1[[#This Row],[total_night_charge]]&gt;10,"Night User","Low User")))</f>
        <v>Heavy User</v>
      </c>
    </row>
    <row r="4368" spans="1:27" x14ac:dyDescent="0.3">
      <c r="A4368">
        <v>3617</v>
      </c>
      <c r="B4368" s="1" t="s">
        <v>43</v>
      </c>
      <c r="C4368">
        <v>103</v>
      </c>
      <c r="D4368" s="1" t="s">
        <v>22</v>
      </c>
      <c r="E4368" s="1">
        <v>0</v>
      </c>
      <c r="F4368" s="1" t="s">
        <v>24</v>
      </c>
      <c r="G4368">
        <v>37</v>
      </c>
      <c r="H4368" t="str">
        <f>IF(Append1[[#This Row],[number_vmail_messages]]&lt;=10, "Low",
IF(Append1[[#This Row],[number_vmail_messages]]&lt;=25, "Medium", "High"))</f>
        <v>High</v>
      </c>
      <c r="I4368">
        <v>230.7</v>
      </c>
      <c r="J4368">
        <v>112</v>
      </c>
      <c r="K4368">
        <v>39.22</v>
      </c>
      <c r="L4368">
        <v>319.39999999999998</v>
      </c>
      <c r="M4368">
        <v>116</v>
      </c>
      <c r="N4368">
        <v>27.15</v>
      </c>
      <c r="O4368">
        <v>299.39999999999998</v>
      </c>
      <c r="P4368">
        <v>77</v>
      </c>
      <c r="Q4368">
        <v>13.47</v>
      </c>
      <c r="R4368">
        <v>7.9</v>
      </c>
      <c r="S4368">
        <v>3</v>
      </c>
      <c r="T4368">
        <v>2.13</v>
      </c>
      <c r="U4368" t="str">
        <f>IF(Append1[[#This Row],[total_intl_charge]] &lt;= MEDIAN(Append1[total_intl_charge]), "Low", "High")</f>
        <v>Low</v>
      </c>
      <c r="V4368">
        <v>2</v>
      </c>
      <c r="W4368" t="s">
        <v>23</v>
      </c>
      <c r="X4368" s="1" t="s">
        <v>23</v>
      </c>
      <c r="Y4368">
        <f>IF(Append1[[#This Row],[churn]]="yes", 1,0)</f>
        <v>0</v>
      </c>
      <c r="Z4368" t="str">
        <f>IF(Append1[[#This Row],[total_eve_charge]]&lt;=15,"Low",
IF(Append1[[#This Row],[total_eve_charge]]&lt;=19,"Medium","High"))</f>
        <v>High</v>
      </c>
      <c r="AA4368" s="1" t="str">
        <f>IF(Append1[[#This Row],[total_day_charge]]&gt;30,"Heavy User",
IF(Append1[[#This Row],[total_eve_charge]]&gt;20,"Evening User",
IF(Append1[[#This Row],[total_night_charge]]&gt;10,"Night User","Low User")))</f>
        <v>Heavy User</v>
      </c>
    </row>
    <row r="4369" spans="1:27" hidden="1" x14ac:dyDescent="0.3">
      <c r="A4369">
        <v>3618</v>
      </c>
      <c r="B4369" s="1" t="s">
        <v>34</v>
      </c>
      <c r="C4369">
        <v>160</v>
      </c>
      <c r="D4369" s="1" t="s">
        <v>22</v>
      </c>
      <c r="E4369" s="1">
        <v>0</v>
      </c>
      <c r="F4369" s="1" t="s">
        <v>23</v>
      </c>
      <c r="G4369">
        <v>0</v>
      </c>
      <c r="H4369" t="str">
        <f>IF(Append1[[#This Row],[number_vmail_messages]]&lt;=10, "Low",
IF(Append1[[#This Row],[number_vmail_messages]]&lt;=25, "Medium", "High"))</f>
        <v>Low</v>
      </c>
      <c r="I4369">
        <v>118.9</v>
      </c>
      <c r="J4369">
        <v>106</v>
      </c>
      <c r="K4369">
        <v>20.21</v>
      </c>
      <c r="L4369">
        <v>163.5</v>
      </c>
      <c r="M4369">
        <v>75</v>
      </c>
      <c r="N4369">
        <v>13.9</v>
      </c>
      <c r="O4369">
        <v>195</v>
      </c>
      <c r="P4369">
        <v>131</v>
      </c>
      <c r="Q4369">
        <v>8.7799999999999994</v>
      </c>
      <c r="R4369">
        <v>13.1</v>
      </c>
      <c r="S4369">
        <v>4</v>
      </c>
      <c r="T4369">
        <v>3.54</v>
      </c>
      <c r="U4369" t="str">
        <f>IF(Append1[[#This Row],[total_intl_charge]] &lt;= MEDIAN(Append1[total_intl_charge]), "Low", "High")</f>
        <v>High</v>
      </c>
      <c r="V4369">
        <v>0</v>
      </c>
      <c r="W4369" t="s">
        <v>23</v>
      </c>
      <c r="X4369" s="1" t="s">
        <v>23</v>
      </c>
      <c r="Y4369">
        <f>IF(Append1[[#This Row],[churn]]="yes", 1,0)</f>
        <v>0</v>
      </c>
      <c r="Z4369" t="str">
        <f>IF(Append1[[#This Row],[total_eve_charge]]&lt;=15,"Low",
IF(Append1[[#This Row],[total_eve_charge]]&lt;=19,"Medium","High"))</f>
        <v>Low</v>
      </c>
      <c r="AA4369" s="1" t="str">
        <f>IF(Append1[[#This Row],[total_day_charge]]&gt;30,"Heavy User",
IF(Append1[[#This Row],[total_eve_charge]]&gt;20,"Evening User",
IF(Append1[[#This Row],[total_night_charge]]&gt;10,"Night User","Low User")))</f>
        <v>Low User</v>
      </c>
    </row>
    <row r="4370" spans="1:27" x14ac:dyDescent="0.3">
      <c r="A4370">
        <v>3619</v>
      </c>
      <c r="B4370" s="1" t="s">
        <v>36</v>
      </c>
      <c r="C4370">
        <v>142</v>
      </c>
      <c r="D4370" s="1" t="s">
        <v>32</v>
      </c>
      <c r="E4370" s="1">
        <v>0</v>
      </c>
      <c r="F4370" s="1" t="s">
        <v>24</v>
      </c>
      <c r="G4370">
        <v>34</v>
      </c>
      <c r="H4370" t="str">
        <f>IF(Append1[[#This Row],[number_vmail_messages]]&lt;=10, "Low",
IF(Append1[[#This Row],[number_vmail_messages]]&lt;=25, "Medium", "High"))</f>
        <v>High</v>
      </c>
      <c r="I4370">
        <v>219.5</v>
      </c>
      <c r="J4370">
        <v>85</v>
      </c>
      <c r="K4370">
        <v>37.32</v>
      </c>
      <c r="L4370">
        <v>144</v>
      </c>
      <c r="M4370">
        <v>120</v>
      </c>
      <c r="N4370">
        <v>12.24</v>
      </c>
      <c r="O4370">
        <v>258.2</v>
      </c>
      <c r="P4370">
        <v>84</v>
      </c>
      <c r="Q4370">
        <v>11.62</v>
      </c>
      <c r="R4370">
        <v>7</v>
      </c>
      <c r="S4370">
        <v>3</v>
      </c>
      <c r="T4370">
        <v>1.89</v>
      </c>
      <c r="U4370" t="str">
        <f>IF(Append1[[#This Row],[total_intl_charge]] &lt;= MEDIAN(Append1[total_intl_charge]), "Low", "High")</f>
        <v>Low</v>
      </c>
      <c r="V4370">
        <v>1</v>
      </c>
      <c r="W4370" t="s">
        <v>23</v>
      </c>
      <c r="X4370" s="1" t="s">
        <v>23</v>
      </c>
      <c r="Y4370">
        <f>IF(Append1[[#This Row],[churn]]="yes", 1,0)</f>
        <v>0</v>
      </c>
      <c r="Z4370" t="str">
        <f>IF(Append1[[#This Row],[total_eve_charge]]&lt;=15,"Low",
IF(Append1[[#This Row],[total_eve_charge]]&lt;=19,"Medium","High"))</f>
        <v>Low</v>
      </c>
      <c r="AA4370" s="1" t="str">
        <f>IF(Append1[[#This Row],[total_day_charge]]&gt;30,"Heavy User",
IF(Append1[[#This Row],[total_eve_charge]]&gt;20,"Evening User",
IF(Append1[[#This Row],[total_night_charge]]&gt;10,"Night User","Low User")))</f>
        <v>Heavy User</v>
      </c>
    </row>
    <row r="4371" spans="1:27" x14ac:dyDescent="0.3">
      <c r="A4371">
        <v>3620</v>
      </c>
      <c r="B4371" s="1" t="s">
        <v>50</v>
      </c>
      <c r="C4371">
        <v>73</v>
      </c>
      <c r="D4371" s="1" t="s">
        <v>22</v>
      </c>
      <c r="E4371" s="1">
        <v>1</v>
      </c>
      <c r="F4371" s="1" t="s">
        <v>24</v>
      </c>
      <c r="G4371">
        <v>34</v>
      </c>
      <c r="H4371" t="str">
        <f>IF(Append1[[#This Row],[number_vmail_messages]]&lt;=10, "Low",
IF(Append1[[#This Row],[number_vmail_messages]]&lt;=25, "Medium", "High"))</f>
        <v>High</v>
      </c>
      <c r="I4371">
        <v>252.9</v>
      </c>
      <c r="J4371">
        <v>103</v>
      </c>
      <c r="K4371">
        <v>42.99</v>
      </c>
      <c r="L4371">
        <v>220.1</v>
      </c>
      <c r="M4371">
        <v>79</v>
      </c>
      <c r="N4371">
        <v>18.71</v>
      </c>
      <c r="O4371">
        <v>144.9</v>
      </c>
      <c r="P4371">
        <v>65</v>
      </c>
      <c r="Q4371">
        <v>6.52</v>
      </c>
      <c r="R4371">
        <v>11.4</v>
      </c>
      <c r="S4371">
        <v>3</v>
      </c>
      <c r="T4371">
        <v>3.08</v>
      </c>
      <c r="U4371" t="str">
        <f>IF(Append1[[#This Row],[total_intl_charge]] &lt;= MEDIAN(Append1[total_intl_charge]), "Low", "High")</f>
        <v>High</v>
      </c>
      <c r="V4371">
        <v>0</v>
      </c>
      <c r="W4371" t="s">
        <v>23</v>
      </c>
      <c r="X4371" s="1" t="s">
        <v>24</v>
      </c>
      <c r="Y4371">
        <f>IF(Append1[[#This Row],[churn]]="yes", 1,0)</f>
        <v>0</v>
      </c>
      <c r="Z4371" t="str">
        <f>IF(Append1[[#This Row],[total_eve_charge]]&lt;=15,"Low",
IF(Append1[[#This Row],[total_eve_charge]]&lt;=19,"Medium","High"))</f>
        <v>Medium</v>
      </c>
      <c r="AA4371" s="1" t="str">
        <f>IF(Append1[[#This Row],[total_day_charge]]&gt;30,"Heavy User",
IF(Append1[[#This Row],[total_eve_charge]]&gt;20,"Evening User",
IF(Append1[[#This Row],[total_night_charge]]&gt;10,"Night User","Low User")))</f>
        <v>Heavy User</v>
      </c>
    </row>
    <row r="4372" spans="1:27" x14ac:dyDescent="0.3">
      <c r="A4372">
        <v>3621</v>
      </c>
      <c r="B4372" s="1" t="s">
        <v>53</v>
      </c>
      <c r="C4372">
        <v>135</v>
      </c>
      <c r="D4372" s="1" t="s">
        <v>22</v>
      </c>
      <c r="E4372" s="1">
        <v>0</v>
      </c>
      <c r="F4372" s="1" t="s">
        <v>24</v>
      </c>
      <c r="G4372">
        <v>46</v>
      </c>
      <c r="H4372" t="str">
        <f>IF(Append1[[#This Row],[number_vmail_messages]]&lt;=10, "Low",
IF(Append1[[#This Row],[number_vmail_messages]]&lt;=25, "Medium", "High"))</f>
        <v>High</v>
      </c>
      <c r="I4372">
        <v>172.6</v>
      </c>
      <c r="J4372">
        <v>77</v>
      </c>
      <c r="K4372">
        <v>29.34</v>
      </c>
      <c r="L4372">
        <v>203.4</v>
      </c>
      <c r="M4372">
        <v>102</v>
      </c>
      <c r="N4372">
        <v>17.29</v>
      </c>
      <c r="O4372">
        <v>264.2</v>
      </c>
      <c r="P4372">
        <v>108</v>
      </c>
      <c r="Q4372">
        <v>11.89</v>
      </c>
      <c r="R4372">
        <v>10.4</v>
      </c>
      <c r="S4372">
        <v>2</v>
      </c>
      <c r="T4372">
        <v>2.81</v>
      </c>
      <c r="U4372" t="str">
        <f>IF(Append1[[#This Row],[total_intl_charge]] &lt;= MEDIAN(Append1[total_intl_charge]), "Low", "High")</f>
        <v>High</v>
      </c>
      <c r="V4372">
        <v>1</v>
      </c>
      <c r="W4372" t="s">
        <v>23</v>
      </c>
      <c r="X4372" s="1" t="s">
        <v>23</v>
      </c>
      <c r="Y4372">
        <f>IF(Append1[[#This Row],[churn]]="yes", 1,0)</f>
        <v>0</v>
      </c>
      <c r="Z4372" t="str">
        <f>IF(Append1[[#This Row],[total_eve_charge]]&lt;=15,"Low",
IF(Append1[[#This Row],[total_eve_charge]]&lt;=19,"Medium","High"))</f>
        <v>Medium</v>
      </c>
      <c r="AA4372" s="1" t="str">
        <f>IF(Append1[[#This Row],[total_day_charge]]&gt;30,"Heavy User",
IF(Append1[[#This Row],[total_eve_charge]]&gt;20,"Evening User",
IF(Append1[[#This Row],[total_night_charge]]&gt;10,"Night User","Low User")))</f>
        <v>Night User</v>
      </c>
    </row>
    <row r="4373" spans="1:27" hidden="1" x14ac:dyDescent="0.3">
      <c r="A4373">
        <v>3622</v>
      </c>
      <c r="B4373" s="1" t="s">
        <v>58</v>
      </c>
      <c r="C4373">
        <v>29</v>
      </c>
      <c r="D4373" s="1" t="s">
        <v>22</v>
      </c>
      <c r="E4373" s="1">
        <v>0</v>
      </c>
      <c r="F4373" s="1" t="s">
        <v>23</v>
      </c>
      <c r="G4373">
        <v>0</v>
      </c>
      <c r="H4373" t="str">
        <f>IF(Append1[[#This Row],[number_vmail_messages]]&lt;=10, "Low",
IF(Append1[[#This Row],[number_vmail_messages]]&lt;=25, "Medium", "High"))</f>
        <v>Low</v>
      </c>
      <c r="I4373">
        <v>262</v>
      </c>
      <c r="J4373">
        <v>112</v>
      </c>
      <c r="K4373">
        <v>44.54</v>
      </c>
      <c r="L4373">
        <v>82.7</v>
      </c>
      <c r="M4373">
        <v>60</v>
      </c>
      <c r="N4373">
        <v>7.03</v>
      </c>
      <c r="O4373">
        <v>195.1</v>
      </c>
      <c r="P4373">
        <v>120</v>
      </c>
      <c r="Q4373">
        <v>8.7799999999999994</v>
      </c>
      <c r="R4373">
        <v>10.7</v>
      </c>
      <c r="S4373">
        <v>5</v>
      </c>
      <c r="T4373">
        <v>2.89</v>
      </c>
      <c r="U4373" t="str">
        <f>IF(Append1[[#This Row],[total_intl_charge]] &lt;= MEDIAN(Append1[total_intl_charge]), "Low", "High")</f>
        <v>High</v>
      </c>
      <c r="V4373">
        <v>1</v>
      </c>
      <c r="W4373" t="s">
        <v>23</v>
      </c>
      <c r="X4373" s="1" t="s">
        <v>23</v>
      </c>
      <c r="Y4373">
        <f>IF(Append1[[#This Row],[churn]]="yes", 1,0)</f>
        <v>0</v>
      </c>
      <c r="Z4373" t="str">
        <f>IF(Append1[[#This Row],[total_eve_charge]]&lt;=15,"Low",
IF(Append1[[#This Row],[total_eve_charge]]&lt;=19,"Medium","High"))</f>
        <v>Low</v>
      </c>
      <c r="AA4373" s="1" t="str">
        <f>IF(Append1[[#This Row],[total_day_charge]]&gt;30,"Heavy User",
IF(Append1[[#This Row],[total_eve_charge]]&gt;20,"Evening User",
IF(Append1[[#This Row],[total_night_charge]]&gt;10,"Night User","Low User")))</f>
        <v>Heavy User</v>
      </c>
    </row>
    <row r="4374" spans="1:27" hidden="1" x14ac:dyDescent="0.3">
      <c r="A4374">
        <v>3623</v>
      </c>
      <c r="B4374" s="1" t="s">
        <v>45</v>
      </c>
      <c r="C4374">
        <v>158</v>
      </c>
      <c r="D4374" s="1" t="s">
        <v>22</v>
      </c>
      <c r="E4374" s="1">
        <v>0</v>
      </c>
      <c r="F4374" s="1" t="s">
        <v>23</v>
      </c>
      <c r="G4374">
        <v>0</v>
      </c>
      <c r="H4374" t="str">
        <f>IF(Append1[[#This Row],[number_vmail_messages]]&lt;=10, "Low",
IF(Append1[[#This Row],[number_vmail_messages]]&lt;=25, "Medium", "High"))</f>
        <v>Low</v>
      </c>
      <c r="I4374">
        <v>123.3</v>
      </c>
      <c r="J4374">
        <v>115</v>
      </c>
      <c r="K4374">
        <v>20.96</v>
      </c>
      <c r="L4374">
        <v>130.4</v>
      </c>
      <c r="M4374">
        <v>91</v>
      </c>
      <c r="N4374">
        <v>11.08</v>
      </c>
      <c r="O4374">
        <v>243.7</v>
      </c>
      <c r="P4374">
        <v>119</v>
      </c>
      <c r="Q4374">
        <v>10.97</v>
      </c>
      <c r="R4374">
        <v>11.2</v>
      </c>
      <c r="S4374">
        <v>3</v>
      </c>
      <c r="T4374">
        <v>3.02</v>
      </c>
      <c r="U4374" t="str">
        <f>IF(Append1[[#This Row],[total_intl_charge]] &lt;= MEDIAN(Append1[total_intl_charge]), "Low", "High")</f>
        <v>High</v>
      </c>
      <c r="V4374">
        <v>3</v>
      </c>
      <c r="W4374" t="s">
        <v>23</v>
      </c>
      <c r="X4374" s="1" t="s">
        <v>23</v>
      </c>
      <c r="Y4374">
        <f>IF(Append1[[#This Row],[churn]]="yes", 1,0)</f>
        <v>0</v>
      </c>
      <c r="Z4374" t="str">
        <f>IF(Append1[[#This Row],[total_eve_charge]]&lt;=15,"Low",
IF(Append1[[#This Row],[total_eve_charge]]&lt;=19,"Medium","High"))</f>
        <v>Low</v>
      </c>
      <c r="AA4374" s="1" t="str">
        <f>IF(Append1[[#This Row],[total_day_charge]]&gt;30,"Heavy User",
IF(Append1[[#This Row],[total_eve_charge]]&gt;20,"Evening User",
IF(Append1[[#This Row],[total_night_charge]]&gt;10,"Night User","Low User")))</f>
        <v>Night User</v>
      </c>
    </row>
    <row r="4375" spans="1:27" hidden="1" x14ac:dyDescent="0.3">
      <c r="A4375">
        <v>3624</v>
      </c>
      <c r="B4375" s="1" t="s">
        <v>74</v>
      </c>
      <c r="C4375">
        <v>104</v>
      </c>
      <c r="D4375" s="1" t="s">
        <v>22</v>
      </c>
      <c r="E4375" s="1">
        <v>0</v>
      </c>
      <c r="F4375" s="1" t="s">
        <v>23</v>
      </c>
      <c r="G4375">
        <v>0</v>
      </c>
      <c r="H4375" t="str">
        <f>IF(Append1[[#This Row],[number_vmail_messages]]&lt;=10, "Low",
IF(Append1[[#This Row],[number_vmail_messages]]&lt;=25, "Medium", "High"))</f>
        <v>Low</v>
      </c>
      <c r="I4375">
        <v>210.9</v>
      </c>
      <c r="J4375">
        <v>90</v>
      </c>
      <c r="K4375">
        <v>35.85</v>
      </c>
      <c r="L4375">
        <v>272.2</v>
      </c>
      <c r="M4375">
        <v>101</v>
      </c>
      <c r="N4375">
        <v>23.14</v>
      </c>
      <c r="O4375">
        <v>304.3</v>
      </c>
      <c r="P4375">
        <v>86</v>
      </c>
      <c r="Q4375">
        <v>13.69</v>
      </c>
      <c r="R4375">
        <v>10.6</v>
      </c>
      <c r="S4375">
        <v>5</v>
      </c>
      <c r="T4375">
        <v>2.86</v>
      </c>
      <c r="U4375" t="str">
        <f>IF(Append1[[#This Row],[total_intl_charge]] &lt;= MEDIAN(Append1[total_intl_charge]), "Low", "High")</f>
        <v>High</v>
      </c>
      <c r="V4375">
        <v>3</v>
      </c>
      <c r="W4375" t="s">
        <v>24</v>
      </c>
      <c r="X4375" s="1" t="s">
        <v>23</v>
      </c>
      <c r="Y4375">
        <f>IF(Append1[[#This Row],[churn]]="yes", 1,0)</f>
        <v>1</v>
      </c>
      <c r="Z4375" t="str">
        <f>IF(Append1[[#This Row],[total_eve_charge]]&lt;=15,"Low",
IF(Append1[[#This Row],[total_eve_charge]]&lt;=19,"Medium","High"))</f>
        <v>High</v>
      </c>
      <c r="AA4375" s="1" t="str">
        <f>IF(Append1[[#This Row],[total_day_charge]]&gt;30,"Heavy User",
IF(Append1[[#This Row],[total_eve_charge]]&gt;20,"Evening User",
IF(Append1[[#This Row],[total_night_charge]]&gt;10,"Night User","Low User")))</f>
        <v>Heavy User</v>
      </c>
    </row>
    <row r="4376" spans="1:27" hidden="1" x14ac:dyDescent="0.3">
      <c r="A4376">
        <v>3625</v>
      </c>
      <c r="B4376" s="1" t="s">
        <v>62</v>
      </c>
      <c r="C4376">
        <v>74</v>
      </c>
      <c r="D4376" s="1" t="s">
        <v>26</v>
      </c>
      <c r="E4376" s="1">
        <v>0</v>
      </c>
      <c r="F4376" s="1" t="s">
        <v>23</v>
      </c>
      <c r="G4376">
        <v>0</v>
      </c>
      <c r="H4376" t="str">
        <f>IF(Append1[[#This Row],[number_vmail_messages]]&lt;=10, "Low",
IF(Append1[[#This Row],[number_vmail_messages]]&lt;=25, "Medium", "High"))</f>
        <v>Low</v>
      </c>
      <c r="I4376">
        <v>143.69999999999999</v>
      </c>
      <c r="J4376">
        <v>97</v>
      </c>
      <c r="K4376">
        <v>24.43</v>
      </c>
      <c r="L4376">
        <v>229.6</v>
      </c>
      <c r="M4376">
        <v>110</v>
      </c>
      <c r="N4376">
        <v>19.52</v>
      </c>
      <c r="O4376">
        <v>98.8</v>
      </c>
      <c r="P4376">
        <v>100</v>
      </c>
      <c r="Q4376">
        <v>4.45</v>
      </c>
      <c r="R4376">
        <v>11.8</v>
      </c>
      <c r="S4376">
        <v>5</v>
      </c>
      <c r="T4376">
        <v>3.19</v>
      </c>
      <c r="U4376" t="str">
        <f>IF(Append1[[#This Row],[total_intl_charge]] &lt;= MEDIAN(Append1[total_intl_charge]), "Low", "High")</f>
        <v>High</v>
      </c>
      <c r="V4376">
        <v>1</v>
      </c>
      <c r="W4376" t="s">
        <v>23</v>
      </c>
      <c r="X4376" s="1" t="s">
        <v>23</v>
      </c>
      <c r="Y4376">
        <f>IF(Append1[[#This Row],[churn]]="yes", 1,0)</f>
        <v>0</v>
      </c>
      <c r="Z4376" t="str">
        <f>IF(Append1[[#This Row],[total_eve_charge]]&lt;=15,"Low",
IF(Append1[[#This Row],[total_eve_charge]]&lt;=19,"Medium","High"))</f>
        <v>High</v>
      </c>
      <c r="AA4376" s="1" t="str">
        <f>IF(Append1[[#This Row],[total_day_charge]]&gt;30,"Heavy User",
IF(Append1[[#This Row],[total_eve_charge]]&gt;20,"Evening User",
IF(Append1[[#This Row],[total_night_charge]]&gt;10,"Night User","Low User")))</f>
        <v>Low User</v>
      </c>
    </row>
    <row r="4377" spans="1:27" hidden="1" x14ac:dyDescent="0.3">
      <c r="A4377">
        <v>3626</v>
      </c>
      <c r="B4377" s="1" t="s">
        <v>64</v>
      </c>
      <c r="C4377">
        <v>28</v>
      </c>
      <c r="D4377" s="1" t="s">
        <v>22</v>
      </c>
      <c r="E4377" s="1">
        <v>0</v>
      </c>
      <c r="F4377" s="1" t="s">
        <v>23</v>
      </c>
      <c r="G4377">
        <v>0</v>
      </c>
      <c r="H4377" t="str">
        <f>IF(Append1[[#This Row],[number_vmail_messages]]&lt;=10, "Low",
IF(Append1[[#This Row],[number_vmail_messages]]&lt;=25, "Medium", "High"))</f>
        <v>Low</v>
      </c>
      <c r="I4377">
        <v>171.2</v>
      </c>
      <c r="J4377">
        <v>90</v>
      </c>
      <c r="K4377">
        <v>29.1</v>
      </c>
      <c r="L4377">
        <v>173.9</v>
      </c>
      <c r="M4377">
        <v>65</v>
      </c>
      <c r="N4377">
        <v>14.78</v>
      </c>
      <c r="O4377">
        <v>210.5</v>
      </c>
      <c r="P4377">
        <v>139</v>
      </c>
      <c r="Q4377">
        <v>9.4700000000000006</v>
      </c>
      <c r="R4377">
        <v>14</v>
      </c>
      <c r="S4377">
        <v>4</v>
      </c>
      <c r="T4377">
        <v>3.78</v>
      </c>
      <c r="U4377" t="str">
        <f>IF(Append1[[#This Row],[total_intl_charge]] &lt;= MEDIAN(Append1[total_intl_charge]), "Low", "High")</f>
        <v>High</v>
      </c>
      <c r="V4377">
        <v>2</v>
      </c>
      <c r="W4377" t="s">
        <v>23</v>
      </c>
      <c r="X4377" s="1" t="s">
        <v>23</v>
      </c>
      <c r="Y4377">
        <f>IF(Append1[[#This Row],[churn]]="yes", 1,0)</f>
        <v>0</v>
      </c>
      <c r="Z4377" t="str">
        <f>IF(Append1[[#This Row],[total_eve_charge]]&lt;=15,"Low",
IF(Append1[[#This Row],[total_eve_charge]]&lt;=19,"Medium","High"))</f>
        <v>Low</v>
      </c>
      <c r="AA4377" s="1" t="str">
        <f>IF(Append1[[#This Row],[total_day_charge]]&gt;30,"Heavy User",
IF(Append1[[#This Row],[total_eve_charge]]&gt;20,"Evening User",
IF(Append1[[#This Row],[total_night_charge]]&gt;10,"Night User","Low User")))</f>
        <v>Low User</v>
      </c>
    </row>
    <row r="4378" spans="1:27" hidden="1" x14ac:dyDescent="0.3">
      <c r="A4378">
        <v>3627</v>
      </c>
      <c r="B4378" s="1" t="s">
        <v>75</v>
      </c>
      <c r="C4378">
        <v>45</v>
      </c>
      <c r="D4378" s="1" t="s">
        <v>22</v>
      </c>
      <c r="E4378" s="1">
        <v>1</v>
      </c>
      <c r="F4378" s="1" t="s">
        <v>23</v>
      </c>
      <c r="G4378">
        <v>0</v>
      </c>
      <c r="H4378" t="str">
        <f>IF(Append1[[#This Row],[number_vmail_messages]]&lt;=10, "Low",
IF(Append1[[#This Row],[number_vmail_messages]]&lt;=25, "Medium", "High"))</f>
        <v>Low</v>
      </c>
      <c r="I4378">
        <v>189.6</v>
      </c>
      <c r="J4378">
        <v>96</v>
      </c>
      <c r="K4378">
        <v>32.229999999999997</v>
      </c>
      <c r="L4378">
        <v>171.7</v>
      </c>
      <c r="M4378">
        <v>69</v>
      </c>
      <c r="N4378">
        <v>14.59</v>
      </c>
      <c r="O4378">
        <v>222</v>
      </c>
      <c r="P4378">
        <v>102</v>
      </c>
      <c r="Q4378">
        <v>9.99</v>
      </c>
      <c r="R4378">
        <v>13.9</v>
      </c>
      <c r="S4378">
        <v>7</v>
      </c>
      <c r="T4378">
        <v>3.75</v>
      </c>
      <c r="U4378" t="str">
        <f>IF(Append1[[#This Row],[total_intl_charge]] &lt;= MEDIAN(Append1[total_intl_charge]), "Low", "High")</f>
        <v>High</v>
      </c>
      <c r="V4378">
        <v>1</v>
      </c>
      <c r="W4378" t="s">
        <v>24</v>
      </c>
      <c r="X4378" s="1" t="s">
        <v>24</v>
      </c>
      <c r="Y4378">
        <f>IF(Append1[[#This Row],[churn]]="yes", 1,0)</f>
        <v>1</v>
      </c>
      <c r="Z4378" t="str">
        <f>IF(Append1[[#This Row],[total_eve_charge]]&lt;=15,"Low",
IF(Append1[[#This Row],[total_eve_charge]]&lt;=19,"Medium","High"))</f>
        <v>Low</v>
      </c>
      <c r="AA4378" s="1" t="str">
        <f>IF(Append1[[#This Row],[total_day_charge]]&gt;30,"Heavy User",
IF(Append1[[#This Row],[total_eve_charge]]&gt;20,"Evening User",
IF(Append1[[#This Row],[total_night_charge]]&gt;10,"Night User","Low User")))</f>
        <v>Heavy User</v>
      </c>
    </row>
    <row r="4379" spans="1:27" hidden="1" x14ac:dyDescent="0.3">
      <c r="A4379">
        <v>3628</v>
      </c>
      <c r="B4379" s="1" t="s">
        <v>56</v>
      </c>
      <c r="C4379">
        <v>60</v>
      </c>
      <c r="D4379" s="1" t="s">
        <v>22</v>
      </c>
      <c r="E4379" s="1">
        <v>0</v>
      </c>
      <c r="F4379" s="1" t="s">
        <v>23</v>
      </c>
      <c r="G4379">
        <v>0</v>
      </c>
      <c r="H4379" t="str">
        <f>IF(Append1[[#This Row],[number_vmail_messages]]&lt;=10, "Low",
IF(Append1[[#This Row],[number_vmail_messages]]&lt;=25, "Medium", "High"))</f>
        <v>Low</v>
      </c>
      <c r="I4379">
        <v>229.5</v>
      </c>
      <c r="J4379">
        <v>91</v>
      </c>
      <c r="K4379">
        <v>39.020000000000003</v>
      </c>
      <c r="L4379">
        <v>157.69999999999999</v>
      </c>
      <c r="M4379">
        <v>67</v>
      </c>
      <c r="N4379">
        <v>13.4</v>
      </c>
      <c r="O4379">
        <v>162.4</v>
      </c>
      <c r="P4379">
        <v>76</v>
      </c>
      <c r="Q4379">
        <v>7.31</v>
      </c>
      <c r="R4379">
        <v>13.2</v>
      </c>
      <c r="S4379">
        <v>3</v>
      </c>
      <c r="T4379">
        <v>3.56</v>
      </c>
      <c r="U4379" t="str">
        <f>IF(Append1[[#This Row],[total_intl_charge]] &lt;= MEDIAN(Append1[total_intl_charge]), "Low", "High")</f>
        <v>High</v>
      </c>
      <c r="V4379">
        <v>2</v>
      </c>
      <c r="W4379" t="s">
        <v>23</v>
      </c>
      <c r="X4379" s="1" t="s">
        <v>23</v>
      </c>
      <c r="Y4379">
        <f>IF(Append1[[#This Row],[churn]]="yes", 1,0)</f>
        <v>0</v>
      </c>
      <c r="Z4379" t="str">
        <f>IF(Append1[[#This Row],[total_eve_charge]]&lt;=15,"Low",
IF(Append1[[#This Row],[total_eve_charge]]&lt;=19,"Medium","High"))</f>
        <v>Low</v>
      </c>
      <c r="AA4379" s="1" t="str">
        <f>IF(Append1[[#This Row],[total_day_charge]]&gt;30,"Heavy User",
IF(Append1[[#This Row],[total_eve_charge]]&gt;20,"Evening User",
IF(Append1[[#This Row],[total_night_charge]]&gt;10,"Night User","Low User")))</f>
        <v>Heavy User</v>
      </c>
    </row>
    <row r="4380" spans="1:27" hidden="1" x14ac:dyDescent="0.3">
      <c r="A4380">
        <v>3629</v>
      </c>
      <c r="B4380" s="1" t="s">
        <v>65</v>
      </c>
      <c r="C4380">
        <v>173</v>
      </c>
      <c r="D4380" s="1" t="s">
        <v>32</v>
      </c>
      <c r="E4380" s="1">
        <v>0</v>
      </c>
      <c r="F4380" s="1" t="s">
        <v>23</v>
      </c>
      <c r="G4380">
        <v>0</v>
      </c>
      <c r="H4380" t="str">
        <f>IF(Append1[[#This Row],[number_vmail_messages]]&lt;=10, "Low",
IF(Append1[[#This Row],[number_vmail_messages]]&lt;=25, "Medium", "High"))</f>
        <v>Low</v>
      </c>
      <c r="I4380">
        <v>128.6</v>
      </c>
      <c r="J4380">
        <v>108</v>
      </c>
      <c r="K4380">
        <v>21.86</v>
      </c>
      <c r="L4380">
        <v>248.3</v>
      </c>
      <c r="M4380">
        <v>92</v>
      </c>
      <c r="N4380">
        <v>21.11</v>
      </c>
      <c r="O4380">
        <v>130.1</v>
      </c>
      <c r="P4380">
        <v>115</v>
      </c>
      <c r="Q4380">
        <v>5.85</v>
      </c>
      <c r="R4380">
        <v>10.4</v>
      </c>
      <c r="S4380">
        <v>2</v>
      </c>
      <c r="T4380">
        <v>2.81</v>
      </c>
      <c r="U4380" t="str">
        <f>IF(Append1[[#This Row],[total_intl_charge]] &lt;= MEDIAN(Append1[total_intl_charge]), "Low", "High")</f>
        <v>High</v>
      </c>
      <c r="V4380">
        <v>4</v>
      </c>
      <c r="W4380" t="s">
        <v>24</v>
      </c>
      <c r="X4380" s="1" t="s">
        <v>23</v>
      </c>
      <c r="Y4380">
        <f>IF(Append1[[#This Row],[churn]]="yes", 1,0)</f>
        <v>1</v>
      </c>
      <c r="Z4380" t="str">
        <f>IF(Append1[[#This Row],[total_eve_charge]]&lt;=15,"Low",
IF(Append1[[#This Row],[total_eve_charge]]&lt;=19,"Medium","High"))</f>
        <v>High</v>
      </c>
      <c r="AA4380" s="1" t="str">
        <f>IF(Append1[[#This Row],[total_day_charge]]&gt;30,"Heavy User",
IF(Append1[[#This Row],[total_eve_charge]]&gt;20,"Evening User",
IF(Append1[[#This Row],[total_night_charge]]&gt;10,"Night User","Low User")))</f>
        <v>Evening User</v>
      </c>
    </row>
    <row r="4381" spans="1:27" x14ac:dyDescent="0.3">
      <c r="A4381">
        <v>3630</v>
      </c>
      <c r="B4381" s="1" t="s">
        <v>45</v>
      </c>
      <c r="C4381">
        <v>152</v>
      </c>
      <c r="D4381" s="1" t="s">
        <v>32</v>
      </c>
      <c r="E4381" s="1">
        <v>0</v>
      </c>
      <c r="F4381" s="1" t="s">
        <v>24</v>
      </c>
      <c r="G4381">
        <v>26</v>
      </c>
      <c r="H4381" t="str">
        <f>IF(Append1[[#This Row],[number_vmail_messages]]&lt;=10, "Low",
IF(Append1[[#This Row],[number_vmail_messages]]&lt;=25, "Medium", "High"))</f>
        <v>High</v>
      </c>
      <c r="I4381">
        <v>214.8</v>
      </c>
      <c r="J4381">
        <v>82</v>
      </c>
      <c r="K4381">
        <v>36.520000000000003</v>
      </c>
      <c r="L4381">
        <v>226.7</v>
      </c>
      <c r="M4381">
        <v>135</v>
      </c>
      <c r="N4381">
        <v>19.27</v>
      </c>
      <c r="O4381">
        <v>206.7</v>
      </c>
      <c r="P4381">
        <v>97</v>
      </c>
      <c r="Q4381">
        <v>9.3000000000000007</v>
      </c>
      <c r="R4381">
        <v>7.6</v>
      </c>
      <c r="S4381">
        <v>11</v>
      </c>
      <c r="T4381">
        <v>2.0499999999999998</v>
      </c>
      <c r="U4381" t="str">
        <f>IF(Append1[[#This Row],[total_intl_charge]] &lt;= MEDIAN(Append1[total_intl_charge]), "Low", "High")</f>
        <v>Low</v>
      </c>
      <c r="V4381">
        <v>1</v>
      </c>
      <c r="W4381" t="s">
        <v>23</v>
      </c>
      <c r="X4381" s="1" t="s">
        <v>23</v>
      </c>
      <c r="Y4381">
        <f>IF(Append1[[#This Row],[churn]]="yes", 1,0)</f>
        <v>0</v>
      </c>
      <c r="Z4381" t="str">
        <f>IF(Append1[[#This Row],[total_eve_charge]]&lt;=15,"Low",
IF(Append1[[#This Row],[total_eve_charge]]&lt;=19,"Medium","High"))</f>
        <v>High</v>
      </c>
      <c r="AA4381" s="1" t="str">
        <f>IF(Append1[[#This Row],[total_day_charge]]&gt;30,"Heavy User",
IF(Append1[[#This Row],[total_eve_charge]]&gt;20,"Evening User",
IF(Append1[[#This Row],[total_night_charge]]&gt;10,"Night User","Low User")))</f>
        <v>Heavy User</v>
      </c>
    </row>
    <row r="4382" spans="1:27" hidden="1" x14ac:dyDescent="0.3">
      <c r="A4382">
        <v>3631</v>
      </c>
      <c r="B4382" s="1" t="s">
        <v>61</v>
      </c>
      <c r="C4382">
        <v>140</v>
      </c>
      <c r="D4382" s="1" t="s">
        <v>26</v>
      </c>
      <c r="E4382" s="1">
        <v>0</v>
      </c>
      <c r="F4382" s="1" t="s">
        <v>23</v>
      </c>
      <c r="G4382">
        <v>0</v>
      </c>
      <c r="H4382" t="str">
        <f>IF(Append1[[#This Row],[number_vmail_messages]]&lt;=10, "Low",
IF(Append1[[#This Row],[number_vmail_messages]]&lt;=25, "Medium", "High"))</f>
        <v>Low</v>
      </c>
      <c r="I4382">
        <v>187.1</v>
      </c>
      <c r="J4382">
        <v>110</v>
      </c>
      <c r="K4382">
        <v>31.81</v>
      </c>
      <c r="L4382">
        <v>158</v>
      </c>
      <c r="M4382">
        <v>70</v>
      </c>
      <c r="N4382">
        <v>13.43</v>
      </c>
      <c r="O4382">
        <v>211.4</v>
      </c>
      <c r="P4382">
        <v>123</v>
      </c>
      <c r="Q4382">
        <v>9.51</v>
      </c>
      <c r="R4382">
        <v>8.5</v>
      </c>
      <c r="S4382">
        <v>2</v>
      </c>
      <c r="T4382">
        <v>2.2999999999999998</v>
      </c>
      <c r="U4382" t="str">
        <f>IF(Append1[[#This Row],[total_intl_charge]] &lt;= MEDIAN(Append1[total_intl_charge]), "Low", "High")</f>
        <v>Low</v>
      </c>
      <c r="V4382">
        <v>2</v>
      </c>
      <c r="W4382" t="s">
        <v>23</v>
      </c>
      <c r="X4382" s="1" t="s">
        <v>23</v>
      </c>
      <c r="Y4382">
        <f>IF(Append1[[#This Row],[churn]]="yes", 1,0)</f>
        <v>0</v>
      </c>
      <c r="Z4382" t="str">
        <f>IF(Append1[[#This Row],[total_eve_charge]]&lt;=15,"Low",
IF(Append1[[#This Row],[total_eve_charge]]&lt;=19,"Medium","High"))</f>
        <v>Low</v>
      </c>
      <c r="AA4382" s="1" t="str">
        <f>IF(Append1[[#This Row],[total_day_charge]]&gt;30,"Heavy User",
IF(Append1[[#This Row],[total_eve_charge]]&gt;20,"Evening User",
IF(Append1[[#This Row],[total_night_charge]]&gt;10,"Night User","Low User")))</f>
        <v>Heavy User</v>
      </c>
    </row>
    <row r="4383" spans="1:27" x14ac:dyDescent="0.3">
      <c r="A4383">
        <v>3632</v>
      </c>
      <c r="B4383" s="1" t="s">
        <v>69</v>
      </c>
      <c r="C4383">
        <v>94</v>
      </c>
      <c r="D4383" s="1" t="s">
        <v>22</v>
      </c>
      <c r="E4383" s="1">
        <v>0</v>
      </c>
      <c r="F4383" s="1" t="s">
        <v>24</v>
      </c>
      <c r="G4383">
        <v>31</v>
      </c>
      <c r="H4383" t="str">
        <f>IF(Append1[[#This Row],[number_vmail_messages]]&lt;=10, "Low",
IF(Append1[[#This Row],[number_vmail_messages]]&lt;=25, "Medium", "High"))</f>
        <v>High</v>
      </c>
      <c r="I4383">
        <v>209.3</v>
      </c>
      <c r="J4383">
        <v>90</v>
      </c>
      <c r="K4383">
        <v>35.58</v>
      </c>
      <c r="L4383">
        <v>281.7</v>
      </c>
      <c r="M4383">
        <v>111</v>
      </c>
      <c r="N4383">
        <v>23.94</v>
      </c>
      <c r="O4383">
        <v>190.1</v>
      </c>
      <c r="P4383">
        <v>66</v>
      </c>
      <c r="Q4383">
        <v>8.5500000000000007</v>
      </c>
      <c r="R4383">
        <v>7.9</v>
      </c>
      <c r="S4383">
        <v>5</v>
      </c>
      <c r="T4383">
        <v>2.13</v>
      </c>
      <c r="U4383" t="str">
        <f>IF(Append1[[#This Row],[total_intl_charge]] &lt;= MEDIAN(Append1[total_intl_charge]), "Low", "High")</f>
        <v>Low</v>
      </c>
      <c r="V4383">
        <v>0</v>
      </c>
      <c r="W4383" t="s">
        <v>23</v>
      </c>
      <c r="X4383" s="1" t="s">
        <v>23</v>
      </c>
      <c r="Y4383">
        <f>IF(Append1[[#This Row],[churn]]="yes", 1,0)</f>
        <v>0</v>
      </c>
      <c r="Z4383" t="str">
        <f>IF(Append1[[#This Row],[total_eve_charge]]&lt;=15,"Low",
IF(Append1[[#This Row],[total_eve_charge]]&lt;=19,"Medium","High"))</f>
        <v>High</v>
      </c>
      <c r="AA4383" s="1" t="str">
        <f>IF(Append1[[#This Row],[total_day_charge]]&gt;30,"Heavy User",
IF(Append1[[#This Row],[total_eve_charge]]&gt;20,"Evening User",
IF(Append1[[#This Row],[total_night_charge]]&gt;10,"Night User","Low User")))</f>
        <v>Heavy User</v>
      </c>
    </row>
    <row r="4384" spans="1:27" hidden="1" x14ac:dyDescent="0.3">
      <c r="A4384">
        <v>3633</v>
      </c>
      <c r="B4384" s="1" t="s">
        <v>68</v>
      </c>
      <c r="C4384">
        <v>88</v>
      </c>
      <c r="D4384" s="1" t="s">
        <v>22</v>
      </c>
      <c r="E4384" s="1">
        <v>0</v>
      </c>
      <c r="F4384" s="1" t="s">
        <v>23</v>
      </c>
      <c r="G4384">
        <v>0</v>
      </c>
      <c r="H4384" t="str">
        <f>IF(Append1[[#This Row],[number_vmail_messages]]&lt;=10, "Low",
IF(Append1[[#This Row],[number_vmail_messages]]&lt;=25, "Medium", "High"))</f>
        <v>Low</v>
      </c>
      <c r="I4384">
        <v>141.69999999999999</v>
      </c>
      <c r="J4384">
        <v>102</v>
      </c>
      <c r="K4384">
        <v>24.09</v>
      </c>
      <c r="L4384">
        <v>226.2</v>
      </c>
      <c r="M4384">
        <v>125</v>
      </c>
      <c r="N4384">
        <v>19.23</v>
      </c>
      <c r="O4384">
        <v>100.1</v>
      </c>
      <c r="P4384">
        <v>93</v>
      </c>
      <c r="Q4384">
        <v>4.5</v>
      </c>
      <c r="R4384">
        <v>11.9</v>
      </c>
      <c r="S4384">
        <v>8</v>
      </c>
      <c r="T4384">
        <v>3.21</v>
      </c>
      <c r="U4384" t="str">
        <f>IF(Append1[[#This Row],[total_intl_charge]] &lt;= MEDIAN(Append1[total_intl_charge]), "Low", "High")</f>
        <v>High</v>
      </c>
      <c r="V4384">
        <v>0</v>
      </c>
      <c r="W4384" t="s">
        <v>23</v>
      </c>
      <c r="X4384" s="1" t="s">
        <v>23</v>
      </c>
      <c r="Y4384">
        <f>IF(Append1[[#This Row],[churn]]="yes", 1,0)</f>
        <v>0</v>
      </c>
      <c r="Z4384" t="str">
        <f>IF(Append1[[#This Row],[total_eve_charge]]&lt;=15,"Low",
IF(Append1[[#This Row],[total_eve_charge]]&lt;=19,"Medium","High"))</f>
        <v>High</v>
      </c>
      <c r="AA4384" s="1" t="str">
        <f>IF(Append1[[#This Row],[total_day_charge]]&gt;30,"Heavy User",
IF(Append1[[#This Row],[total_eve_charge]]&gt;20,"Evening User",
IF(Append1[[#This Row],[total_night_charge]]&gt;10,"Night User","Low User")))</f>
        <v>Low User</v>
      </c>
    </row>
    <row r="4385" spans="1:27" x14ac:dyDescent="0.3">
      <c r="A4385">
        <v>3634</v>
      </c>
      <c r="B4385" s="1" t="s">
        <v>64</v>
      </c>
      <c r="C4385">
        <v>170</v>
      </c>
      <c r="D4385" s="1" t="s">
        <v>32</v>
      </c>
      <c r="E4385" s="1">
        <v>0</v>
      </c>
      <c r="F4385" s="1" t="s">
        <v>24</v>
      </c>
      <c r="G4385">
        <v>22</v>
      </c>
      <c r="H4385" t="str">
        <f>IF(Append1[[#This Row],[number_vmail_messages]]&lt;=10, "Low",
IF(Append1[[#This Row],[number_vmail_messages]]&lt;=25, "Medium", "High"))</f>
        <v>Medium</v>
      </c>
      <c r="I4385">
        <v>173.6</v>
      </c>
      <c r="J4385">
        <v>66</v>
      </c>
      <c r="K4385">
        <v>29.51</v>
      </c>
      <c r="L4385">
        <v>142.19999999999999</v>
      </c>
      <c r="M4385">
        <v>83</v>
      </c>
      <c r="N4385">
        <v>12.09</v>
      </c>
      <c r="O4385">
        <v>156.5</v>
      </c>
      <c r="P4385">
        <v>93</v>
      </c>
      <c r="Q4385">
        <v>7.04</v>
      </c>
      <c r="R4385">
        <v>5.2</v>
      </c>
      <c r="S4385">
        <v>3</v>
      </c>
      <c r="T4385">
        <v>1.4</v>
      </c>
      <c r="U4385" t="str">
        <f>IF(Append1[[#This Row],[total_intl_charge]] &lt;= MEDIAN(Append1[total_intl_charge]), "Low", "High")</f>
        <v>Low</v>
      </c>
      <c r="V4385">
        <v>1</v>
      </c>
      <c r="W4385" t="s">
        <v>23</v>
      </c>
      <c r="X4385" s="1" t="s">
        <v>23</v>
      </c>
      <c r="Y4385">
        <f>IF(Append1[[#This Row],[churn]]="yes", 1,0)</f>
        <v>0</v>
      </c>
      <c r="Z4385" t="str">
        <f>IF(Append1[[#This Row],[total_eve_charge]]&lt;=15,"Low",
IF(Append1[[#This Row],[total_eve_charge]]&lt;=19,"Medium","High"))</f>
        <v>Low</v>
      </c>
      <c r="AA4385" s="1" t="str">
        <f>IF(Append1[[#This Row],[total_day_charge]]&gt;30,"Heavy User",
IF(Append1[[#This Row],[total_eve_charge]]&gt;20,"Evening User",
IF(Append1[[#This Row],[total_night_charge]]&gt;10,"Night User","Low User")))</f>
        <v>Low User</v>
      </c>
    </row>
    <row r="4386" spans="1:27" hidden="1" x14ac:dyDescent="0.3">
      <c r="A4386">
        <v>3635</v>
      </c>
      <c r="B4386" s="1" t="s">
        <v>62</v>
      </c>
      <c r="C4386">
        <v>57</v>
      </c>
      <c r="D4386" s="1" t="s">
        <v>26</v>
      </c>
      <c r="E4386" s="1">
        <v>0</v>
      </c>
      <c r="F4386" s="1" t="s">
        <v>23</v>
      </c>
      <c r="G4386">
        <v>0</v>
      </c>
      <c r="H4386" t="str">
        <f>IF(Append1[[#This Row],[number_vmail_messages]]&lt;=10, "Low",
IF(Append1[[#This Row],[number_vmail_messages]]&lt;=25, "Medium", "High"))</f>
        <v>Low</v>
      </c>
      <c r="I4386">
        <v>176.9</v>
      </c>
      <c r="J4386">
        <v>75</v>
      </c>
      <c r="K4386">
        <v>30.07</v>
      </c>
      <c r="L4386">
        <v>204.2</v>
      </c>
      <c r="M4386">
        <v>86</v>
      </c>
      <c r="N4386">
        <v>17.36</v>
      </c>
      <c r="O4386">
        <v>254.1</v>
      </c>
      <c r="P4386">
        <v>90</v>
      </c>
      <c r="Q4386">
        <v>11.43</v>
      </c>
      <c r="R4386">
        <v>6.1</v>
      </c>
      <c r="S4386">
        <v>4</v>
      </c>
      <c r="T4386">
        <v>1.65</v>
      </c>
      <c r="U4386" t="str">
        <f>IF(Append1[[#This Row],[total_intl_charge]] &lt;= MEDIAN(Append1[total_intl_charge]), "Low", "High")</f>
        <v>Low</v>
      </c>
      <c r="V4386">
        <v>1</v>
      </c>
      <c r="W4386" t="s">
        <v>23</v>
      </c>
      <c r="X4386" s="1" t="s">
        <v>23</v>
      </c>
      <c r="Y4386">
        <f>IF(Append1[[#This Row],[churn]]="yes", 1,0)</f>
        <v>0</v>
      </c>
      <c r="Z4386" t="str">
        <f>IF(Append1[[#This Row],[total_eve_charge]]&lt;=15,"Low",
IF(Append1[[#This Row],[total_eve_charge]]&lt;=19,"Medium","High"))</f>
        <v>Medium</v>
      </c>
      <c r="AA4386" s="1" t="str">
        <f>IF(Append1[[#This Row],[total_day_charge]]&gt;30,"Heavy User",
IF(Append1[[#This Row],[total_eve_charge]]&gt;20,"Evening User",
IF(Append1[[#This Row],[total_night_charge]]&gt;10,"Night User","Low User")))</f>
        <v>Heavy User</v>
      </c>
    </row>
    <row r="4387" spans="1:27" x14ac:dyDescent="0.3">
      <c r="A4387">
        <v>3636</v>
      </c>
      <c r="B4387" s="1" t="s">
        <v>72</v>
      </c>
      <c r="C4387">
        <v>102</v>
      </c>
      <c r="D4387" s="1" t="s">
        <v>32</v>
      </c>
      <c r="E4387" s="1">
        <v>0</v>
      </c>
      <c r="F4387" s="1" t="s">
        <v>24</v>
      </c>
      <c r="G4387">
        <v>27</v>
      </c>
      <c r="H4387" t="str">
        <f>IF(Append1[[#This Row],[number_vmail_messages]]&lt;=10, "Low",
IF(Append1[[#This Row],[number_vmail_messages]]&lt;=25, "Medium", "High"))</f>
        <v>High</v>
      </c>
      <c r="I4387">
        <v>109.8</v>
      </c>
      <c r="J4387">
        <v>66</v>
      </c>
      <c r="K4387">
        <v>18.670000000000002</v>
      </c>
      <c r="L4387">
        <v>207.3</v>
      </c>
      <c r="M4387">
        <v>76</v>
      </c>
      <c r="N4387">
        <v>17.62</v>
      </c>
      <c r="O4387">
        <v>236.9</v>
      </c>
      <c r="P4387">
        <v>101</v>
      </c>
      <c r="Q4387">
        <v>10.66</v>
      </c>
      <c r="R4387">
        <v>10.3</v>
      </c>
      <c r="S4387">
        <v>7</v>
      </c>
      <c r="T4387">
        <v>2.78</v>
      </c>
      <c r="U4387" t="str">
        <f>IF(Append1[[#This Row],[total_intl_charge]] &lt;= MEDIAN(Append1[total_intl_charge]), "Low", "High")</f>
        <v>Low</v>
      </c>
      <c r="V4387">
        <v>0</v>
      </c>
      <c r="W4387" t="s">
        <v>23</v>
      </c>
      <c r="X4387" s="1" t="s">
        <v>23</v>
      </c>
      <c r="Y4387">
        <f>IF(Append1[[#This Row],[churn]]="yes", 1,0)</f>
        <v>0</v>
      </c>
      <c r="Z4387" t="str">
        <f>IF(Append1[[#This Row],[total_eve_charge]]&lt;=15,"Low",
IF(Append1[[#This Row],[total_eve_charge]]&lt;=19,"Medium","High"))</f>
        <v>Medium</v>
      </c>
      <c r="AA4387" s="1" t="str">
        <f>IF(Append1[[#This Row],[total_day_charge]]&gt;30,"Heavy User",
IF(Append1[[#This Row],[total_eve_charge]]&gt;20,"Evening User",
IF(Append1[[#This Row],[total_night_charge]]&gt;10,"Night User","Low User")))</f>
        <v>Night User</v>
      </c>
    </row>
    <row r="4388" spans="1:27" hidden="1" x14ac:dyDescent="0.3">
      <c r="A4388">
        <v>3637</v>
      </c>
      <c r="B4388" s="1" t="s">
        <v>67</v>
      </c>
      <c r="C4388">
        <v>49</v>
      </c>
      <c r="D4388" s="1" t="s">
        <v>32</v>
      </c>
      <c r="E4388" s="1">
        <v>0</v>
      </c>
      <c r="F4388" s="1" t="s">
        <v>23</v>
      </c>
      <c r="G4388">
        <v>0</v>
      </c>
      <c r="H4388" t="str">
        <f>IF(Append1[[#This Row],[number_vmail_messages]]&lt;=10, "Low",
IF(Append1[[#This Row],[number_vmail_messages]]&lt;=25, "Medium", "High"))</f>
        <v>Low</v>
      </c>
      <c r="I4388">
        <v>202.3</v>
      </c>
      <c r="J4388">
        <v>105</v>
      </c>
      <c r="K4388">
        <v>34.39</v>
      </c>
      <c r="L4388">
        <v>195.4</v>
      </c>
      <c r="M4388">
        <v>131</v>
      </c>
      <c r="N4388">
        <v>16.61</v>
      </c>
      <c r="O4388">
        <v>190.1</v>
      </c>
      <c r="P4388">
        <v>88</v>
      </c>
      <c r="Q4388">
        <v>8.5500000000000007</v>
      </c>
      <c r="R4388">
        <v>9</v>
      </c>
      <c r="S4388">
        <v>2</v>
      </c>
      <c r="T4388">
        <v>2.4300000000000002</v>
      </c>
      <c r="U4388" t="str">
        <f>IF(Append1[[#This Row],[total_intl_charge]] &lt;= MEDIAN(Append1[total_intl_charge]), "Low", "High")</f>
        <v>Low</v>
      </c>
      <c r="V4388">
        <v>3</v>
      </c>
      <c r="W4388" t="s">
        <v>24</v>
      </c>
      <c r="X4388" s="1" t="s">
        <v>23</v>
      </c>
      <c r="Y4388">
        <f>IF(Append1[[#This Row],[churn]]="yes", 1,0)</f>
        <v>1</v>
      </c>
      <c r="Z4388" t="str">
        <f>IF(Append1[[#This Row],[total_eve_charge]]&lt;=15,"Low",
IF(Append1[[#This Row],[total_eve_charge]]&lt;=19,"Medium","High"))</f>
        <v>Medium</v>
      </c>
      <c r="AA4388" s="1" t="str">
        <f>IF(Append1[[#This Row],[total_day_charge]]&gt;30,"Heavy User",
IF(Append1[[#This Row],[total_eve_charge]]&gt;20,"Evening User",
IF(Append1[[#This Row],[total_night_charge]]&gt;10,"Night User","Low User")))</f>
        <v>Heavy User</v>
      </c>
    </row>
    <row r="4389" spans="1:27" hidden="1" x14ac:dyDescent="0.3">
      <c r="A4389">
        <v>3638</v>
      </c>
      <c r="B4389" s="1" t="s">
        <v>57</v>
      </c>
      <c r="C4389">
        <v>195</v>
      </c>
      <c r="D4389" s="1" t="s">
        <v>22</v>
      </c>
      <c r="E4389" s="1">
        <v>0</v>
      </c>
      <c r="F4389" s="1" t="s">
        <v>23</v>
      </c>
      <c r="G4389">
        <v>0</v>
      </c>
      <c r="H4389" t="str">
        <f>IF(Append1[[#This Row],[number_vmail_messages]]&lt;=10, "Low",
IF(Append1[[#This Row],[number_vmail_messages]]&lt;=25, "Medium", "High"))</f>
        <v>Low</v>
      </c>
      <c r="I4389">
        <v>221.6</v>
      </c>
      <c r="J4389">
        <v>109</v>
      </c>
      <c r="K4389">
        <v>37.67</v>
      </c>
      <c r="L4389">
        <v>126.2</v>
      </c>
      <c r="M4389">
        <v>94</v>
      </c>
      <c r="N4389">
        <v>10.73</v>
      </c>
      <c r="O4389">
        <v>212.2</v>
      </c>
      <c r="P4389">
        <v>98</v>
      </c>
      <c r="Q4389">
        <v>9.5500000000000007</v>
      </c>
      <c r="R4389">
        <v>6.4</v>
      </c>
      <c r="S4389">
        <v>2</v>
      </c>
      <c r="T4389">
        <v>1.73</v>
      </c>
      <c r="U4389" t="str">
        <f>IF(Append1[[#This Row],[total_intl_charge]] &lt;= MEDIAN(Append1[total_intl_charge]), "Low", "High")</f>
        <v>Low</v>
      </c>
      <c r="V4389">
        <v>0</v>
      </c>
      <c r="W4389" t="s">
        <v>23</v>
      </c>
      <c r="X4389" s="1" t="s">
        <v>23</v>
      </c>
      <c r="Y4389">
        <f>IF(Append1[[#This Row],[churn]]="yes", 1,0)</f>
        <v>0</v>
      </c>
      <c r="Z4389" t="str">
        <f>IF(Append1[[#This Row],[total_eve_charge]]&lt;=15,"Low",
IF(Append1[[#This Row],[total_eve_charge]]&lt;=19,"Medium","High"))</f>
        <v>Low</v>
      </c>
      <c r="AA4389" s="1" t="str">
        <f>IF(Append1[[#This Row],[total_day_charge]]&gt;30,"Heavy User",
IF(Append1[[#This Row],[total_eve_charge]]&gt;20,"Evening User",
IF(Append1[[#This Row],[total_night_charge]]&gt;10,"Night User","Low User")))</f>
        <v>Heavy User</v>
      </c>
    </row>
    <row r="4390" spans="1:27" hidden="1" x14ac:dyDescent="0.3">
      <c r="A4390">
        <v>3639</v>
      </c>
      <c r="B4390" s="1" t="s">
        <v>63</v>
      </c>
      <c r="C4390">
        <v>64</v>
      </c>
      <c r="D4390" s="1" t="s">
        <v>22</v>
      </c>
      <c r="E4390" s="1">
        <v>0</v>
      </c>
      <c r="F4390" s="1" t="s">
        <v>23</v>
      </c>
      <c r="G4390">
        <v>0</v>
      </c>
      <c r="H4390" t="str">
        <f>IF(Append1[[#This Row],[number_vmail_messages]]&lt;=10, "Low",
IF(Append1[[#This Row],[number_vmail_messages]]&lt;=25, "Medium", "High"))</f>
        <v>Low</v>
      </c>
      <c r="I4390">
        <v>131.30000000000001</v>
      </c>
      <c r="J4390">
        <v>105</v>
      </c>
      <c r="K4390">
        <v>22.32</v>
      </c>
      <c r="L4390">
        <v>109.4</v>
      </c>
      <c r="M4390">
        <v>114</v>
      </c>
      <c r="N4390">
        <v>9.3000000000000007</v>
      </c>
      <c r="O4390">
        <v>246.2</v>
      </c>
      <c r="P4390">
        <v>125</v>
      </c>
      <c r="Q4390">
        <v>11.08</v>
      </c>
      <c r="R4390">
        <v>12.7</v>
      </c>
      <c r="S4390">
        <v>4</v>
      </c>
      <c r="T4390">
        <v>3.43</v>
      </c>
      <c r="U4390" t="str">
        <f>IF(Append1[[#This Row],[total_intl_charge]] &lt;= MEDIAN(Append1[total_intl_charge]), "Low", "High")</f>
        <v>High</v>
      </c>
      <c r="V4390">
        <v>4</v>
      </c>
      <c r="W4390" t="s">
        <v>24</v>
      </c>
      <c r="X4390" s="1" t="s">
        <v>23</v>
      </c>
      <c r="Y4390">
        <f>IF(Append1[[#This Row],[churn]]="yes", 1,0)</f>
        <v>1</v>
      </c>
      <c r="Z4390" t="str">
        <f>IF(Append1[[#This Row],[total_eve_charge]]&lt;=15,"Low",
IF(Append1[[#This Row],[total_eve_charge]]&lt;=19,"Medium","High"))</f>
        <v>Low</v>
      </c>
      <c r="AA4390" s="1" t="str">
        <f>IF(Append1[[#This Row],[total_day_charge]]&gt;30,"Heavy User",
IF(Append1[[#This Row],[total_eve_charge]]&gt;20,"Evening User",
IF(Append1[[#This Row],[total_night_charge]]&gt;10,"Night User","Low User")))</f>
        <v>Night User</v>
      </c>
    </row>
    <row r="4391" spans="1:27" hidden="1" x14ac:dyDescent="0.3">
      <c r="A4391">
        <v>3640</v>
      </c>
      <c r="B4391" s="1" t="s">
        <v>49</v>
      </c>
      <c r="C4391">
        <v>105</v>
      </c>
      <c r="D4391" s="1" t="s">
        <v>32</v>
      </c>
      <c r="E4391" s="1">
        <v>1</v>
      </c>
      <c r="F4391" s="1" t="s">
        <v>23</v>
      </c>
      <c r="G4391">
        <v>0</v>
      </c>
      <c r="H4391" t="str">
        <f>IF(Append1[[#This Row],[number_vmail_messages]]&lt;=10, "Low",
IF(Append1[[#This Row],[number_vmail_messages]]&lt;=25, "Medium", "High"))</f>
        <v>Low</v>
      </c>
      <c r="I4391">
        <v>274</v>
      </c>
      <c r="J4391">
        <v>156</v>
      </c>
      <c r="K4391">
        <v>46.58</v>
      </c>
      <c r="L4391">
        <v>263</v>
      </c>
      <c r="M4391">
        <v>69</v>
      </c>
      <c r="N4391">
        <v>22.36</v>
      </c>
      <c r="O4391">
        <v>195.9</v>
      </c>
      <c r="P4391">
        <v>93</v>
      </c>
      <c r="Q4391">
        <v>8.82</v>
      </c>
      <c r="R4391">
        <v>11.3</v>
      </c>
      <c r="S4391">
        <v>3</v>
      </c>
      <c r="T4391">
        <v>3.05</v>
      </c>
      <c r="U4391" t="str">
        <f>IF(Append1[[#This Row],[total_intl_charge]] &lt;= MEDIAN(Append1[total_intl_charge]), "Low", "High")</f>
        <v>High</v>
      </c>
      <c r="V4391">
        <v>3</v>
      </c>
      <c r="W4391" t="s">
        <v>24</v>
      </c>
      <c r="X4391" s="1" t="s">
        <v>24</v>
      </c>
      <c r="Y4391">
        <f>IF(Append1[[#This Row],[churn]]="yes", 1,0)</f>
        <v>1</v>
      </c>
      <c r="Z4391" t="str">
        <f>IF(Append1[[#This Row],[total_eve_charge]]&lt;=15,"Low",
IF(Append1[[#This Row],[total_eve_charge]]&lt;=19,"Medium","High"))</f>
        <v>High</v>
      </c>
      <c r="AA4391" s="1" t="str">
        <f>IF(Append1[[#This Row],[total_day_charge]]&gt;30,"Heavy User",
IF(Append1[[#This Row],[total_eve_charge]]&gt;20,"Evening User",
IF(Append1[[#This Row],[total_night_charge]]&gt;10,"Night User","Low User")))</f>
        <v>Heavy User</v>
      </c>
    </row>
    <row r="4392" spans="1:27" x14ac:dyDescent="0.3">
      <c r="A4392">
        <v>3641</v>
      </c>
      <c r="B4392" s="1" t="s">
        <v>64</v>
      </c>
      <c r="C4392">
        <v>81</v>
      </c>
      <c r="D4392" s="1" t="s">
        <v>22</v>
      </c>
      <c r="E4392" s="1">
        <v>0</v>
      </c>
      <c r="F4392" s="1" t="s">
        <v>24</v>
      </c>
      <c r="G4392">
        <v>33</v>
      </c>
      <c r="H4392" t="str">
        <f>IF(Append1[[#This Row],[number_vmail_messages]]&lt;=10, "Low",
IF(Append1[[#This Row],[number_vmail_messages]]&lt;=25, "Medium", "High"))</f>
        <v>High</v>
      </c>
      <c r="I4392">
        <v>200.3</v>
      </c>
      <c r="J4392">
        <v>103</v>
      </c>
      <c r="K4392">
        <v>34.049999999999997</v>
      </c>
      <c r="L4392">
        <v>216.9</v>
      </c>
      <c r="M4392">
        <v>96</v>
      </c>
      <c r="N4392">
        <v>18.440000000000001</v>
      </c>
      <c r="O4392">
        <v>249.8</v>
      </c>
      <c r="P4392">
        <v>100</v>
      </c>
      <c r="Q4392">
        <v>11.24</v>
      </c>
      <c r="R4392">
        <v>15.5</v>
      </c>
      <c r="S4392">
        <v>4</v>
      </c>
      <c r="T4392">
        <v>4.1900000000000004</v>
      </c>
      <c r="U4392" t="str">
        <f>IF(Append1[[#This Row],[total_intl_charge]] &lt;= MEDIAN(Append1[total_intl_charge]), "Low", "High")</f>
        <v>High</v>
      </c>
      <c r="V4392">
        <v>1</v>
      </c>
      <c r="W4392" t="s">
        <v>23</v>
      </c>
      <c r="X4392" s="1" t="s">
        <v>23</v>
      </c>
      <c r="Y4392">
        <f>IF(Append1[[#This Row],[churn]]="yes", 1,0)</f>
        <v>0</v>
      </c>
      <c r="Z4392" t="str">
        <f>IF(Append1[[#This Row],[total_eve_charge]]&lt;=15,"Low",
IF(Append1[[#This Row],[total_eve_charge]]&lt;=19,"Medium","High"))</f>
        <v>Medium</v>
      </c>
      <c r="AA4392" s="1" t="str">
        <f>IF(Append1[[#This Row],[total_day_charge]]&gt;30,"Heavy User",
IF(Append1[[#This Row],[total_eve_charge]]&gt;20,"Evening User",
IF(Append1[[#This Row],[total_night_charge]]&gt;10,"Night User","Low User")))</f>
        <v>Heavy User</v>
      </c>
    </row>
    <row r="4393" spans="1:27" hidden="1" x14ac:dyDescent="0.3">
      <c r="A4393">
        <v>3642</v>
      </c>
      <c r="B4393" s="1" t="s">
        <v>33</v>
      </c>
      <c r="C4393">
        <v>63</v>
      </c>
      <c r="D4393" s="1" t="s">
        <v>32</v>
      </c>
      <c r="E4393" s="1">
        <v>0</v>
      </c>
      <c r="F4393" s="1" t="s">
        <v>23</v>
      </c>
      <c r="G4393">
        <v>0</v>
      </c>
      <c r="H4393" t="str">
        <f>IF(Append1[[#This Row],[number_vmail_messages]]&lt;=10, "Low",
IF(Append1[[#This Row],[number_vmail_messages]]&lt;=25, "Medium", "High"))</f>
        <v>Low</v>
      </c>
      <c r="I4393">
        <v>204</v>
      </c>
      <c r="J4393">
        <v>119</v>
      </c>
      <c r="K4393">
        <v>34.68</v>
      </c>
      <c r="L4393">
        <v>161.69999999999999</v>
      </c>
      <c r="M4393">
        <v>90</v>
      </c>
      <c r="N4393">
        <v>13.74</v>
      </c>
      <c r="O4393">
        <v>202.6</v>
      </c>
      <c r="P4393">
        <v>113</v>
      </c>
      <c r="Q4393">
        <v>9.1199999999999992</v>
      </c>
      <c r="R4393">
        <v>9.4</v>
      </c>
      <c r="S4393">
        <v>4</v>
      </c>
      <c r="T4393">
        <v>2.54</v>
      </c>
      <c r="U4393" t="str">
        <f>IF(Append1[[#This Row],[total_intl_charge]] &lt;= MEDIAN(Append1[total_intl_charge]), "Low", "High")</f>
        <v>Low</v>
      </c>
      <c r="V4393">
        <v>3</v>
      </c>
      <c r="W4393" t="s">
        <v>23</v>
      </c>
      <c r="X4393" s="1" t="s">
        <v>23</v>
      </c>
      <c r="Y4393">
        <f>IF(Append1[[#This Row],[churn]]="yes", 1,0)</f>
        <v>0</v>
      </c>
      <c r="Z4393" t="str">
        <f>IF(Append1[[#This Row],[total_eve_charge]]&lt;=15,"Low",
IF(Append1[[#This Row],[total_eve_charge]]&lt;=19,"Medium","High"))</f>
        <v>Low</v>
      </c>
      <c r="AA4393" s="1" t="str">
        <f>IF(Append1[[#This Row],[total_day_charge]]&gt;30,"Heavy User",
IF(Append1[[#This Row],[total_eve_charge]]&gt;20,"Evening User",
IF(Append1[[#This Row],[total_night_charge]]&gt;10,"Night User","Low User")))</f>
        <v>Heavy User</v>
      </c>
    </row>
    <row r="4394" spans="1:27" hidden="1" x14ac:dyDescent="0.3">
      <c r="A4394">
        <v>3643</v>
      </c>
      <c r="B4394" s="1" t="s">
        <v>46</v>
      </c>
      <c r="C4394">
        <v>126</v>
      </c>
      <c r="D4394" s="1" t="s">
        <v>22</v>
      </c>
      <c r="E4394" s="1">
        <v>0</v>
      </c>
      <c r="F4394" s="1" t="s">
        <v>23</v>
      </c>
      <c r="G4394">
        <v>0</v>
      </c>
      <c r="H4394" t="str">
        <f>IF(Append1[[#This Row],[number_vmail_messages]]&lt;=10, "Low",
IF(Append1[[#This Row],[number_vmail_messages]]&lt;=25, "Medium", "High"))</f>
        <v>Low</v>
      </c>
      <c r="I4394">
        <v>193.1</v>
      </c>
      <c r="J4394">
        <v>114</v>
      </c>
      <c r="K4394">
        <v>32.83</v>
      </c>
      <c r="L4394">
        <v>75.5</v>
      </c>
      <c r="M4394">
        <v>61</v>
      </c>
      <c r="N4394">
        <v>6.42</v>
      </c>
      <c r="O4394">
        <v>186.2</v>
      </c>
      <c r="P4394">
        <v>73</v>
      </c>
      <c r="Q4394">
        <v>8.3800000000000008</v>
      </c>
      <c r="R4394">
        <v>11.1</v>
      </c>
      <c r="S4394">
        <v>1</v>
      </c>
      <c r="T4394">
        <v>3</v>
      </c>
      <c r="U4394" t="str">
        <f>IF(Append1[[#This Row],[total_intl_charge]] &lt;= MEDIAN(Append1[total_intl_charge]), "Low", "High")</f>
        <v>High</v>
      </c>
      <c r="V4394">
        <v>3</v>
      </c>
      <c r="W4394" t="s">
        <v>23</v>
      </c>
      <c r="X4394" s="1" t="s">
        <v>23</v>
      </c>
      <c r="Y4394">
        <f>IF(Append1[[#This Row],[churn]]="yes", 1,0)</f>
        <v>0</v>
      </c>
      <c r="Z4394" t="str">
        <f>IF(Append1[[#This Row],[total_eve_charge]]&lt;=15,"Low",
IF(Append1[[#This Row],[total_eve_charge]]&lt;=19,"Medium","High"))</f>
        <v>Low</v>
      </c>
      <c r="AA4394" s="1" t="str">
        <f>IF(Append1[[#This Row],[total_day_charge]]&gt;30,"Heavy User",
IF(Append1[[#This Row],[total_eve_charge]]&gt;20,"Evening User",
IF(Append1[[#This Row],[total_night_charge]]&gt;10,"Night User","Low User")))</f>
        <v>Heavy User</v>
      </c>
    </row>
    <row r="4395" spans="1:27" hidden="1" x14ac:dyDescent="0.3">
      <c r="A4395">
        <v>3644</v>
      </c>
      <c r="B4395" s="1" t="s">
        <v>64</v>
      </c>
      <c r="C4395">
        <v>153</v>
      </c>
      <c r="D4395" s="1" t="s">
        <v>22</v>
      </c>
      <c r="E4395" s="1">
        <v>0</v>
      </c>
      <c r="F4395" s="1" t="s">
        <v>23</v>
      </c>
      <c r="G4395">
        <v>0</v>
      </c>
      <c r="H4395" t="str">
        <f>IF(Append1[[#This Row],[number_vmail_messages]]&lt;=10, "Low",
IF(Append1[[#This Row],[number_vmail_messages]]&lt;=25, "Medium", "High"))</f>
        <v>Low</v>
      </c>
      <c r="I4395">
        <v>202.2</v>
      </c>
      <c r="J4395">
        <v>132</v>
      </c>
      <c r="K4395">
        <v>34.369999999999997</v>
      </c>
      <c r="L4395">
        <v>158.9</v>
      </c>
      <c r="M4395">
        <v>78</v>
      </c>
      <c r="N4395">
        <v>13.51</v>
      </c>
      <c r="O4395">
        <v>111.4</v>
      </c>
      <c r="P4395">
        <v>98</v>
      </c>
      <c r="Q4395">
        <v>5.01</v>
      </c>
      <c r="R4395">
        <v>8.6</v>
      </c>
      <c r="S4395">
        <v>4</v>
      </c>
      <c r="T4395">
        <v>2.3199999999999998</v>
      </c>
      <c r="U4395" t="str">
        <f>IF(Append1[[#This Row],[total_intl_charge]] &lt;= MEDIAN(Append1[total_intl_charge]), "Low", "High")</f>
        <v>Low</v>
      </c>
      <c r="V4395">
        <v>2</v>
      </c>
      <c r="W4395" t="s">
        <v>23</v>
      </c>
      <c r="X4395" s="1" t="s">
        <v>23</v>
      </c>
      <c r="Y4395">
        <f>IF(Append1[[#This Row],[churn]]="yes", 1,0)</f>
        <v>0</v>
      </c>
      <c r="Z4395" t="str">
        <f>IF(Append1[[#This Row],[total_eve_charge]]&lt;=15,"Low",
IF(Append1[[#This Row],[total_eve_charge]]&lt;=19,"Medium","High"))</f>
        <v>Low</v>
      </c>
      <c r="AA4395" s="1" t="str">
        <f>IF(Append1[[#This Row],[total_day_charge]]&gt;30,"Heavy User",
IF(Append1[[#This Row],[total_eve_charge]]&gt;20,"Evening User",
IF(Append1[[#This Row],[total_night_charge]]&gt;10,"Night User","Low User")))</f>
        <v>Heavy User</v>
      </c>
    </row>
    <row r="4396" spans="1:27" hidden="1" x14ac:dyDescent="0.3">
      <c r="A4396">
        <v>3645</v>
      </c>
      <c r="B4396" s="1" t="s">
        <v>64</v>
      </c>
      <c r="C4396">
        <v>67</v>
      </c>
      <c r="D4396" s="1" t="s">
        <v>22</v>
      </c>
      <c r="E4396" s="1">
        <v>0</v>
      </c>
      <c r="F4396" s="1" t="s">
        <v>23</v>
      </c>
      <c r="G4396">
        <v>0</v>
      </c>
      <c r="H4396" t="str">
        <f>IF(Append1[[#This Row],[number_vmail_messages]]&lt;=10, "Low",
IF(Append1[[#This Row],[number_vmail_messages]]&lt;=25, "Medium", "High"))</f>
        <v>Low</v>
      </c>
      <c r="I4396">
        <v>245.1</v>
      </c>
      <c r="J4396">
        <v>118</v>
      </c>
      <c r="K4396">
        <v>41.67</v>
      </c>
      <c r="L4396">
        <v>185.2</v>
      </c>
      <c r="M4396">
        <v>94</v>
      </c>
      <c r="N4396">
        <v>15.74</v>
      </c>
      <c r="O4396">
        <v>193.6</v>
      </c>
      <c r="P4396">
        <v>112</v>
      </c>
      <c r="Q4396">
        <v>8.7100000000000009</v>
      </c>
      <c r="R4396">
        <v>8.1</v>
      </c>
      <c r="S4396">
        <v>3</v>
      </c>
      <c r="T4396">
        <v>2.19</v>
      </c>
      <c r="U4396" t="str">
        <f>IF(Append1[[#This Row],[total_intl_charge]] &lt;= MEDIAN(Append1[total_intl_charge]), "Low", "High")</f>
        <v>Low</v>
      </c>
      <c r="V4396">
        <v>3</v>
      </c>
      <c r="W4396" t="s">
        <v>23</v>
      </c>
      <c r="X4396" s="1" t="s">
        <v>23</v>
      </c>
      <c r="Y4396">
        <f>IF(Append1[[#This Row],[churn]]="yes", 1,0)</f>
        <v>0</v>
      </c>
      <c r="Z4396" t="str">
        <f>IF(Append1[[#This Row],[total_eve_charge]]&lt;=15,"Low",
IF(Append1[[#This Row],[total_eve_charge]]&lt;=19,"Medium","High"))</f>
        <v>Medium</v>
      </c>
      <c r="AA4396" s="1" t="str">
        <f>IF(Append1[[#This Row],[total_day_charge]]&gt;30,"Heavy User",
IF(Append1[[#This Row],[total_eve_charge]]&gt;20,"Evening User",
IF(Append1[[#This Row],[total_night_charge]]&gt;10,"Night User","Low User")))</f>
        <v>Heavy User</v>
      </c>
    </row>
    <row r="4397" spans="1:27" hidden="1" x14ac:dyDescent="0.3">
      <c r="A4397">
        <v>3646</v>
      </c>
      <c r="B4397" s="1" t="s">
        <v>42</v>
      </c>
      <c r="C4397">
        <v>65</v>
      </c>
      <c r="D4397" s="1" t="s">
        <v>32</v>
      </c>
      <c r="E4397" s="1">
        <v>0</v>
      </c>
      <c r="F4397" s="1" t="s">
        <v>23</v>
      </c>
      <c r="G4397">
        <v>0</v>
      </c>
      <c r="H4397" t="str">
        <f>IF(Append1[[#This Row],[number_vmail_messages]]&lt;=10, "Low",
IF(Append1[[#This Row],[number_vmail_messages]]&lt;=25, "Medium", "High"))</f>
        <v>Low</v>
      </c>
      <c r="I4397">
        <v>158.30000000000001</v>
      </c>
      <c r="J4397">
        <v>71</v>
      </c>
      <c r="K4397">
        <v>26.91</v>
      </c>
      <c r="L4397">
        <v>168.3</v>
      </c>
      <c r="M4397">
        <v>119</v>
      </c>
      <c r="N4397">
        <v>14.31</v>
      </c>
      <c r="O4397">
        <v>139.9</v>
      </c>
      <c r="P4397">
        <v>119</v>
      </c>
      <c r="Q4397">
        <v>6.3</v>
      </c>
      <c r="R4397">
        <v>6.6</v>
      </c>
      <c r="S4397">
        <v>6</v>
      </c>
      <c r="T4397">
        <v>1.78</v>
      </c>
      <c r="U4397" t="str">
        <f>IF(Append1[[#This Row],[total_intl_charge]] &lt;= MEDIAN(Append1[total_intl_charge]), "Low", "High")</f>
        <v>Low</v>
      </c>
      <c r="V4397">
        <v>2</v>
      </c>
      <c r="W4397" t="s">
        <v>23</v>
      </c>
      <c r="X4397" s="1" t="s">
        <v>23</v>
      </c>
      <c r="Y4397">
        <f>IF(Append1[[#This Row],[churn]]="yes", 1,0)</f>
        <v>0</v>
      </c>
      <c r="Z4397" t="str">
        <f>IF(Append1[[#This Row],[total_eve_charge]]&lt;=15,"Low",
IF(Append1[[#This Row],[total_eve_charge]]&lt;=19,"Medium","High"))</f>
        <v>Low</v>
      </c>
      <c r="AA4397" s="1" t="str">
        <f>IF(Append1[[#This Row],[total_day_charge]]&gt;30,"Heavy User",
IF(Append1[[#This Row],[total_eve_charge]]&gt;20,"Evening User",
IF(Append1[[#This Row],[total_night_charge]]&gt;10,"Night User","Low User")))</f>
        <v>Low User</v>
      </c>
    </row>
    <row r="4398" spans="1:27" hidden="1" x14ac:dyDescent="0.3">
      <c r="A4398">
        <v>3647</v>
      </c>
      <c r="B4398" s="1" t="s">
        <v>27</v>
      </c>
      <c r="C4398">
        <v>21</v>
      </c>
      <c r="D4398" s="1" t="s">
        <v>32</v>
      </c>
      <c r="E4398" s="1">
        <v>0</v>
      </c>
      <c r="F4398" s="1" t="s">
        <v>23</v>
      </c>
      <c r="G4398">
        <v>0</v>
      </c>
      <c r="H4398" t="str">
        <f>IF(Append1[[#This Row],[number_vmail_messages]]&lt;=10, "Low",
IF(Append1[[#This Row],[number_vmail_messages]]&lt;=25, "Medium", "High"))</f>
        <v>Low</v>
      </c>
      <c r="I4398">
        <v>138.1</v>
      </c>
      <c r="J4398">
        <v>79</v>
      </c>
      <c r="K4398">
        <v>23.48</v>
      </c>
      <c r="L4398">
        <v>186.9</v>
      </c>
      <c r="M4398">
        <v>75</v>
      </c>
      <c r="N4398">
        <v>15.89</v>
      </c>
      <c r="O4398">
        <v>194.2</v>
      </c>
      <c r="P4398">
        <v>105</v>
      </c>
      <c r="Q4398">
        <v>8.74</v>
      </c>
      <c r="R4398">
        <v>12.1</v>
      </c>
      <c r="S4398">
        <v>1</v>
      </c>
      <c r="T4398">
        <v>3.27</v>
      </c>
      <c r="U4398" t="str">
        <f>IF(Append1[[#This Row],[total_intl_charge]] &lt;= MEDIAN(Append1[total_intl_charge]), "Low", "High")</f>
        <v>High</v>
      </c>
      <c r="V4398">
        <v>0</v>
      </c>
      <c r="W4398" t="s">
        <v>23</v>
      </c>
      <c r="X4398" s="1" t="s">
        <v>23</v>
      </c>
      <c r="Y4398">
        <f>IF(Append1[[#This Row],[churn]]="yes", 1,0)</f>
        <v>0</v>
      </c>
      <c r="Z4398" t="str">
        <f>IF(Append1[[#This Row],[total_eve_charge]]&lt;=15,"Low",
IF(Append1[[#This Row],[total_eve_charge]]&lt;=19,"Medium","High"))</f>
        <v>Medium</v>
      </c>
      <c r="AA4398" s="1" t="str">
        <f>IF(Append1[[#This Row],[total_day_charge]]&gt;30,"Heavy User",
IF(Append1[[#This Row],[total_eve_charge]]&gt;20,"Evening User",
IF(Append1[[#This Row],[total_night_charge]]&gt;10,"Night User","Low User")))</f>
        <v>Low User</v>
      </c>
    </row>
    <row r="4399" spans="1:27" hidden="1" x14ac:dyDescent="0.3">
      <c r="A4399">
        <v>3648</v>
      </c>
      <c r="B4399" s="1" t="s">
        <v>56</v>
      </c>
      <c r="C4399">
        <v>72</v>
      </c>
      <c r="D4399" s="1" t="s">
        <v>26</v>
      </c>
      <c r="E4399" s="1">
        <v>0</v>
      </c>
      <c r="F4399" s="1" t="s">
        <v>23</v>
      </c>
      <c r="G4399">
        <v>0</v>
      </c>
      <c r="H4399" t="str">
        <f>IF(Append1[[#This Row],[number_vmail_messages]]&lt;=10, "Low",
IF(Append1[[#This Row],[number_vmail_messages]]&lt;=25, "Medium", "High"))</f>
        <v>Low</v>
      </c>
      <c r="I4399">
        <v>212.7</v>
      </c>
      <c r="J4399">
        <v>92</v>
      </c>
      <c r="K4399">
        <v>36.159999999999997</v>
      </c>
      <c r="L4399">
        <v>306.39999999999998</v>
      </c>
      <c r="M4399">
        <v>100</v>
      </c>
      <c r="N4399">
        <v>26.04</v>
      </c>
      <c r="O4399">
        <v>140.30000000000001</v>
      </c>
      <c r="P4399">
        <v>90</v>
      </c>
      <c r="Q4399">
        <v>6.31</v>
      </c>
      <c r="R4399">
        <v>12.9</v>
      </c>
      <c r="S4399">
        <v>6</v>
      </c>
      <c r="T4399">
        <v>3.48</v>
      </c>
      <c r="U4399" t="str">
        <f>IF(Append1[[#This Row],[total_intl_charge]] &lt;= MEDIAN(Append1[total_intl_charge]), "Low", "High")</f>
        <v>High</v>
      </c>
      <c r="V4399">
        <v>0</v>
      </c>
      <c r="W4399" t="s">
        <v>23</v>
      </c>
      <c r="X4399" s="1" t="s">
        <v>23</v>
      </c>
      <c r="Y4399">
        <f>IF(Append1[[#This Row],[churn]]="yes", 1,0)</f>
        <v>0</v>
      </c>
      <c r="Z4399" t="str">
        <f>IF(Append1[[#This Row],[total_eve_charge]]&lt;=15,"Low",
IF(Append1[[#This Row],[total_eve_charge]]&lt;=19,"Medium","High"))</f>
        <v>High</v>
      </c>
      <c r="AA4399" s="1" t="str">
        <f>IF(Append1[[#This Row],[total_day_charge]]&gt;30,"Heavy User",
IF(Append1[[#This Row],[total_eve_charge]]&gt;20,"Evening User",
IF(Append1[[#This Row],[total_night_charge]]&gt;10,"Night User","Low User")))</f>
        <v>Heavy User</v>
      </c>
    </row>
    <row r="4400" spans="1:27" hidden="1" x14ac:dyDescent="0.3">
      <c r="A4400">
        <v>3649</v>
      </c>
      <c r="B4400" s="1" t="s">
        <v>71</v>
      </c>
      <c r="C4400">
        <v>176</v>
      </c>
      <c r="D4400" s="1" t="s">
        <v>26</v>
      </c>
      <c r="E4400" s="1">
        <v>0</v>
      </c>
      <c r="F4400" s="1" t="s">
        <v>23</v>
      </c>
      <c r="G4400">
        <v>0</v>
      </c>
      <c r="H4400" t="str">
        <f>IF(Append1[[#This Row],[number_vmail_messages]]&lt;=10, "Low",
IF(Append1[[#This Row],[number_vmail_messages]]&lt;=25, "Medium", "High"))</f>
        <v>Low</v>
      </c>
      <c r="I4400">
        <v>304.2</v>
      </c>
      <c r="J4400">
        <v>111</v>
      </c>
      <c r="K4400">
        <v>51.71</v>
      </c>
      <c r="L4400">
        <v>306.60000000000002</v>
      </c>
      <c r="M4400">
        <v>64</v>
      </c>
      <c r="N4400">
        <v>26.06</v>
      </c>
      <c r="O4400">
        <v>207.9</v>
      </c>
      <c r="P4400">
        <v>98</v>
      </c>
      <c r="Q4400">
        <v>9.36</v>
      </c>
      <c r="R4400">
        <v>9.5</v>
      </c>
      <c r="S4400">
        <v>2</v>
      </c>
      <c r="T4400">
        <v>2.57</v>
      </c>
      <c r="U4400" t="str">
        <f>IF(Append1[[#This Row],[total_intl_charge]] &lt;= MEDIAN(Append1[total_intl_charge]), "Low", "High")</f>
        <v>Low</v>
      </c>
      <c r="V4400">
        <v>7</v>
      </c>
      <c r="W4400" t="s">
        <v>24</v>
      </c>
      <c r="X4400" s="1" t="s">
        <v>23</v>
      </c>
      <c r="Y4400">
        <f>IF(Append1[[#This Row],[churn]]="yes", 1,0)</f>
        <v>1</v>
      </c>
      <c r="Z4400" t="str">
        <f>IF(Append1[[#This Row],[total_eve_charge]]&lt;=15,"Low",
IF(Append1[[#This Row],[total_eve_charge]]&lt;=19,"Medium","High"))</f>
        <v>High</v>
      </c>
      <c r="AA4400" s="1" t="str">
        <f>IF(Append1[[#This Row],[total_day_charge]]&gt;30,"Heavy User",
IF(Append1[[#This Row],[total_eve_charge]]&gt;20,"Evening User",
IF(Append1[[#This Row],[total_night_charge]]&gt;10,"Night User","Low User")))</f>
        <v>Heavy User</v>
      </c>
    </row>
    <row r="4401" spans="1:27" x14ac:dyDescent="0.3">
      <c r="A4401">
        <v>3650</v>
      </c>
      <c r="B4401" s="1" t="s">
        <v>40</v>
      </c>
      <c r="C4401">
        <v>150</v>
      </c>
      <c r="D4401" s="1" t="s">
        <v>32</v>
      </c>
      <c r="E4401" s="1">
        <v>0</v>
      </c>
      <c r="F4401" s="1" t="s">
        <v>24</v>
      </c>
      <c r="G4401">
        <v>24</v>
      </c>
      <c r="H4401" t="str">
        <f>IF(Append1[[#This Row],[number_vmail_messages]]&lt;=10, "Low",
IF(Append1[[#This Row],[number_vmail_messages]]&lt;=25, "Medium", "High"))</f>
        <v>Medium</v>
      </c>
      <c r="I4401">
        <v>212.4</v>
      </c>
      <c r="J4401">
        <v>157</v>
      </c>
      <c r="K4401">
        <v>36.11</v>
      </c>
      <c r="L4401">
        <v>168.7</v>
      </c>
      <c r="M4401">
        <v>91</v>
      </c>
      <c r="N4401">
        <v>14.34</v>
      </c>
      <c r="O4401">
        <v>199.4</v>
      </c>
      <c r="P4401">
        <v>112</v>
      </c>
      <c r="Q4401">
        <v>8.9700000000000006</v>
      </c>
      <c r="R4401">
        <v>9.6999999999999993</v>
      </c>
      <c r="S4401">
        <v>1</v>
      </c>
      <c r="T4401">
        <v>2.62</v>
      </c>
      <c r="U4401" t="str">
        <f>IF(Append1[[#This Row],[total_intl_charge]] &lt;= MEDIAN(Append1[total_intl_charge]), "Low", "High")</f>
        <v>Low</v>
      </c>
      <c r="V4401">
        <v>2</v>
      </c>
      <c r="W4401" t="s">
        <v>23</v>
      </c>
      <c r="X4401" s="1" t="s">
        <v>23</v>
      </c>
      <c r="Y4401">
        <f>IF(Append1[[#This Row],[churn]]="yes", 1,0)</f>
        <v>0</v>
      </c>
      <c r="Z4401" t="str">
        <f>IF(Append1[[#This Row],[total_eve_charge]]&lt;=15,"Low",
IF(Append1[[#This Row],[total_eve_charge]]&lt;=19,"Medium","High"))</f>
        <v>Low</v>
      </c>
      <c r="AA4401" s="1" t="str">
        <f>IF(Append1[[#This Row],[total_day_charge]]&gt;30,"Heavy User",
IF(Append1[[#This Row],[total_eve_charge]]&gt;20,"Evening User",
IF(Append1[[#This Row],[total_night_charge]]&gt;10,"Night User","Low User")))</f>
        <v>Heavy User</v>
      </c>
    </row>
    <row r="4402" spans="1:27" hidden="1" x14ac:dyDescent="0.3">
      <c r="A4402">
        <v>3651</v>
      </c>
      <c r="B4402" s="1" t="s">
        <v>30</v>
      </c>
      <c r="C4402">
        <v>108</v>
      </c>
      <c r="D4402" s="1" t="s">
        <v>26</v>
      </c>
      <c r="E4402" s="1">
        <v>1</v>
      </c>
      <c r="F4402" s="1" t="s">
        <v>23</v>
      </c>
      <c r="G4402">
        <v>0</v>
      </c>
      <c r="H4402" t="str">
        <f>IF(Append1[[#This Row],[number_vmail_messages]]&lt;=10, "Low",
IF(Append1[[#This Row],[number_vmail_messages]]&lt;=25, "Medium", "High"))</f>
        <v>Low</v>
      </c>
      <c r="I4402">
        <v>137.30000000000001</v>
      </c>
      <c r="J4402">
        <v>68</v>
      </c>
      <c r="K4402">
        <v>23.34</v>
      </c>
      <c r="L4402">
        <v>143.80000000000001</v>
      </c>
      <c r="M4402">
        <v>94</v>
      </c>
      <c r="N4402">
        <v>12.22</v>
      </c>
      <c r="O4402">
        <v>238.7</v>
      </c>
      <c r="P4402">
        <v>101</v>
      </c>
      <c r="Q4402">
        <v>10.74</v>
      </c>
      <c r="R4402">
        <v>8.9</v>
      </c>
      <c r="S4402">
        <v>1</v>
      </c>
      <c r="T4402">
        <v>2.4</v>
      </c>
      <c r="U4402" t="str">
        <f>IF(Append1[[#This Row],[total_intl_charge]] &lt;= MEDIAN(Append1[total_intl_charge]), "Low", "High")</f>
        <v>Low</v>
      </c>
      <c r="V4402">
        <v>1</v>
      </c>
      <c r="W4402" t="s">
        <v>24</v>
      </c>
      <c r="X4402" s="1" t="s">
        <v>24</v>
      </c>
      <c r="Y4402">
        <f>IF(Append1[[#This Row],[churn]]="yes", 1,0)</f>
        <v>1</v>
      </c>
      <c r="Z4402" t="str">
        <f>IF(Append1[[#This Row],[total_eve_charge]]&lt;=15,"Low",
IF(Append1[[#This Row],[total_eve_charge]]&lt;=19,"Medium","High"))</f>
        <v>Low</v>
      </c>
      <c r="AA4402" s="1" t="str">
        <f>IF(Append1[[#This Row],[total_day_charge]]&gt;30,"Heavy User",
IF(Append1[[#This Row],[total_eve_charge]]&gt;20,"Evening User",
IF(Append1[[#This Row],[total_night_charge]]&gt;10,"Night User","Low User")))</f>
        <v>Night User</v>
      </c>
    </row>
    <row r="4403" spans="1:27" x14ac:dyDescent="0.3">
      <c r="A4403">
        <v>3652</v>
      </c>
      <c r="B4403" s="1" t="s">
        <v>61</v>
      </c>
      <c r="C4403">
        <v>129</v>
      </c>
      <c r="D4403" s="1" t="s">
        <v>26</v>
      </c>
      <c r="E4403" s="1">
        <v>0</v>
      </c>
      <c r="F4403" s="1" t="s">
        <v>24</v>
      </c>
      <c r="G4403">
        <v>10</v>
      </c>
      <c r="H4403" t="str">
        <f>IF(Append1[[#This Row],[number_vmail_messages]]&lt;=10, "Low",
IF(Append1[[#This Row],[number_vmail_messages]]&lt;=25, "Medium", "High"))</f>
        <v>Low</v>
      </c>
      <c r="I4403">
        <v>161.4</v>
      </c>
      <c r="J4403">
        <v>91</v>
      </c>
      <c r="K4403">
        <v>27.44</v>
      </c>
      <c r="L4403">
        <v>183.1</v>
      </c>
      <c r="M4403">
        <v>102</v>
      </c>
      <c r="N4403">
        <v>15.56</v>
      </c>
      <c r="O4403">
        <v>240.3</v>
      </c>
      <c r="P4403">
        <v>65</v>
      </c>
      <c r="Q4403">
        <v>10.81</v>
      </c>
      <c r="R4403">
        <v>12.9</v>
      </c>
      <c r="S4403">
        <v>3</v>
      </c>
      <c r="T4403">
        <v>3.48</v>
      </c>
      <c r="U4403" t="str">
        <f>IF(Append1[[#This Row],[total_intl_charge]] &lt;= MEDIAN(Append1[total_intl_charge]), "Low", "High")</f>
        <v>High</v>
      </c>
      <c r="V4403">
        <v>1</v>
      </c>
      <c r="W4403" t="s">
        <v>23</v>
      </c>
      <c r="X4403" s="1" t="s">
        <v>23</v>
      </c>
      <c r="Y4403">
        <f>IF(Append1[[#This Row],[churn]]="yes", 1,0)</f>
        <v>0</v>
      </c>
      <c r="Z4403" t="str">
        <f>IF(Append1[[#This Row],[total_eve_charge]]&lt;=15,"Low",
IF(Append1[[#This Row],[total_eve_charge]]&lt;=19,"Medium","High"))</f>
        <v>Medium</v>
      </c>
      <c r="AA4403" s="1" t="str">
        <f>IF(Append1[[#This Row],[total_day_charge]]&gt;30,"Heavy User",
IF(Append1[[#This Row],[total_eve_charge]]&gt;20,"Evening User",
IF(Append1[[#This Row],[total_night_charge]]&gt;10,"Night User","Low User")))</f>
        <v>Night User</v>
      </c>
    </row>
    <row r="4404" spans="1:27" hidden="1" x14ac:dyDescent="0.3">
      <c r="A4404">
        <v>3653</v>
      </c>
      <c r="B4404" s="1" t="s">
        <v>47</v>
      </c>
      <c r="C4404">
        <v>73</v>
      </c>
      <c r="D4404" s="1" t="s">
        <v>26</v>
      </c>
      <c r="E4404" s="1">
        <v>1</v>
      </c>
      <c r="F4404" s="1" t="s">
        <v>23</v>
      </c>
      <c r="G4404">
        <v>0</v>
      </c>
      <c r="H4404" t="str">
        <f>IF(Append1[[#This Row],[number_vmail_messages]]&lt;=10, "Low",
IF(Append1[[#This Row],[number_vmail_messages]]&lt;=25, "Medium", "High"))</f>
        <v>Low</v>
      </c>
      <c r="I4404">
        <v>202.9</v>
      </c>
      <c r="J4404">
        <v>108</v>
      </c>
      <c r="K4404">
        <v>34.49</v>
      </c>
      <c r="L4404">
        <v>285.89999999999998</v>
      </c>
      <c r="M4404">
        <v>121</v>
      </c>
      <c r="N4404">
        <v>24.3</v>
      </c>
      <c r="O4404">
        <v>219</v>
      </c>
      <c r="P4404">
        <v>102</v>
      </c>
      <c r="Q4404">
        <v>9.86</v>
      </c>
      <c r="R4404">
        <v>12.8</v>
      </c>
      <c r="S4404">
        <v>5</v>
      </c>
      <c r="T4404">
        <v>3.46</v>
      </c>
      <c r="U4404" t="str">
        <f>IF(Append1[[#This Row],[total_intl_charge]] &lt;= MEDIAN(Append1[total_intl_charge]), "Low", "High")</f>
        <v>High</v>
      </c>
      <c r="V4404">
        <v>1</v>
      </c>
      <c r="W4404" t="s">
        <v>23</v>
      </c>
      <c r="X4404" s="1" t="s">
        <v>24</v>
      </c>
      <c r="Y4404">
        <f>IF(Append1[[#This Row],[churn]]="yes", 1,0)</f>
        <v>0</v>
      </c>
      <c r="Z4404" t="str">
        <f>IF(Append1[[#This Row],[total_eve_charge]]&lt;=15,"Low",
IF(Append1[[#This Row],[total_eve_charge]]&lt;=19,"Medium","High"))</f>
        <v>High</v>
      </c>
      <c r="AA4404" s="1" t="str">
        <f>IF(Append1[[#This Row],[total_day_charge]]&gt;30,"Heavy User",
IF(Append1[[#This Row],[total_eve_charge]]&gt;20,"Evening User",
IF(Append1[[#This Row],[total_night_charge]]&gt;10,"Night User","Low User")))</f>
        <v>Heavy User</v>
      </c>
    </row>
    <row r="4405" spans="1:27" hidden="1" x14ac:dyDescent="0.3">
      <c r="A4405">
        <v>3654</v>
      </c>
      <c r="B4405" s="1" t="s">
        <v>51</v>
      </c>
      <c r="C4405">
        <v>90</v>
      </c>
      <c r="D4405" s="1" t="s">
        <v>22</v>
      </c>
      <c r="E4405" s="1">
        <v>0</v>
      </c>
      <c r="F4405" s="1" t="s">
        <v>23</v>
      </c>
      <c r="G4405">
        <v>0</v>
      </c>
      <c r="H4405" t="str">
        <f>IF(Append1[[#This Row],[number_vmail_messages]]&lt;=10, "Low",
IF(Append1[[#This Row],[number_vmail_messages]]&lt;=25, "Medium", "High"))</f>
        <v>Low</v>
      </c>
      <c r="I4405">
        <v>272.2</v>
      </c>
      <c r="J4405">
        <v>75</v>
      </c>
      <c r="K4405">
        <v>46.27</v>
      </c>
      <c r="L4405">
        <v>122.9</v>
      </c>
      <c r="M4405">
        <v>96</v>
      </c>
      <c r="N4405">
        <v>10.45</v>
      </c>
      <c r="O4405">
        <v>252.6</v>
      </c>
      <c r="P4405">
        <v>100</v>
      </c>
      <c r="Q4405">
        <v>11.37</v>
      </c>
      <c r="R4405">
        <v>9.1999999999999993</v>
      </c>
      <c r="S4405">
        <v>2</v>
      </c>
      <c r="T4405">
        <v>2.48</v>
      </c>
      <c r="U4405" t="str">
        <f>IF(Append1[[#This Row],[total_intl_charge]] &lt;= MEDIAN(Append1[total_intl_charge]), "Low", "High")</f>
        <v>Low</v>
      </c>
      <c r="V4405">
        <v>0</v>
      </c>
      <c r="W4405" t="s">
        <v>23</v>
      </c>
      <c r="X4405" s="1" t="s">
        <v>23</v>
      </c>
      <c r="Y4405">
        <f>IF(Append1[[#This Row],[churn]]="yes", 1,0)</f>
        <v>0</v>
      </c>
      <c r="Z4405" t="str">
        <f>IF(Append1[[#This Row],[total_eve_charge]]&lt;=15,"Low",
IF(Append1[[#This Row],[total_eve_charge]]&lt;=19,"Medium","High"))</f>
        <v>Low</v>
      </c>
      <c r="AA4405" s="1" t="str">
        <f>IF(Append1[[#This Row],[total_day_charge]]&gt;30,"Heavy User",
IF(Append1[[#This Row],[total_eve_charge]]&gt;20,"Evening User",
IF(Append1[[#This Row],[total_night_charge]]&gt;10,"Night User","Low User")))</f>
        <v>Heavy User</v>
      </c>
    </row>
    <row r="4406" spans="1:27" hidden="1" x14ac:dyDescent="0.3">
      <c r="A4406">
        <v>3655</v>
      </c>
      <c r="B4406" s="1" t="s">
        <v>74</v>
      </c>
      <c r="C4406">
        <v>105</v>
      </c>
      <c r="D4406" s="1" t="s">
        <v>32</v>
      </c>
      <c r="E4406" s="1">
        <v>0</v>
      </c>
      <c r="F4406" s="1" t="s">
        <v>23</v>
      </c>
      <c r="G4406">
        <v>0</v>
      </c>
      <c r="H4406" t="str">
        <f>IF(Append1[[#This Row],[number_vmail_messages]]&lt;=10, "Low",
IF(Append1[[#This Row],[number_vmail_messages]]&lt;=25, "Medium", "High"))</f>
        <v>Low</v>
      </c>
      <c r="I4406">
        <v>98.2</v>
      </c>
      <c r="J4406">
        <v>103</v>
      </c>
      <c r="K4406">
        <v>16.690000000000001</v>
      </c>
      <c r="L4406">
        <v>140.30000000000001</v>
      </c>
      <c r="M4406">
        <v>91</v>
      </c>
      <c r="N4406">
        <v>11.93</v>
      </c>
      <c r="O4406">
        <v>140.19999999999999</v>
      </c>
      <c r="P4406">
        <v>106</v>
      </c>
      <c r="Q4406">
        <v>6.31</v>
      </c>
      <c r="R4406">
        <v>13.9</v>
      </c>
      <c r="S4406">
        <v>1</v>
      </c>
      <c r="T4406">
        <v>3.75</v>
      </c>
      <c r="U4406" t="str">
        <f>IF(Append1[[#This Row],[total_intl_charge]] &lt;= MEDIAN(Append1[total_intl_charge]), "Low", "High")</f>
        <v>High</v>
      </c>
      <c r="V4406">
        <v>1</v>
      </c>
      <c r="W4406" t="s">
        <v>23</v>
      </c>
      <c r="X4406" s="1" t="s">
        <v>23</v>
      </c>
      <c r="Y4406">
        <f>IF(Append1[[#This Row],[churn]]="yes", 1,0)</f>
        <v>0</v>
      </c>
      <c r="Z4406" t="str">
        <f>IF(Append1[[#This Row],[total_eve_charge]]&lt;=15,"Low",
IF(Append1[[#This Row],[total_eve_charge]]&lt;=19,"Medium","High"))</f>
        <v>Low</v>
      </c>
      <c r="AA4406" s="1" t="str">
        <f>IF(Append1[[#This Row],[total_day_charge]]&gt;30,"Heavy User",
IF(Append1[[#This Row],[total_eve_charge]]&gt;20,"Evening User",
IF(Append1[[#This Row],[total_night_charge]]&gt;10,"Night User","Low User")))</f>
        <v>Low User</v>
      </c>
    </row>
    <row r="4407" spans="1:27" hidden="1" x14ac:dyDescent="0.3">
      <c r="A4407">
        <v>3656</v>
      </c>
      <c r="B4407" s="1" t="s">
        <v>43</v>
      </c>
      <c r="C4407">
        <v>115</v>
      </c>
      <c r="D4407" s="1" t="s">
        <v>32</v>
      </c>
      <c r="E4407" s="1">
        <v>0</v>
      </c>
      <c r="F4407" s="1" t="s">
        <v>23</v>
      </c>
      <c r="G4407">
        <v>0</v>
      </c>
      <c r="H4407" t="str">
        <f>IF(Append1[[#This Row],[number_vmail_messages]]&lt;=10, "Low",
IF(Append1[[#This Row],[number_vmail_messages]]&lt;=25, "Medium", "High"))</f>
        <v>Low</v>
      </c>
      <c r="I4407">
        <v>80.8</v>
      </c>
      <c r="J4407">
        <v>81</v>
      </c>
      <c r="K4407">
        <v>13.74</v>
      </c>
      <c r="L4407">
        <v>195.7</v>
      </c>
      <c r="M4407">
        <v>91</v>
      </c>
      <c r="N4407">
        <v>16.63</v>
      </c>
      <c r="O4407">
        <v>190.1</v>
      </c>
      <c r="P4407">
        <v>66</v>
      </c>
      <c r="Q4407">
        <v>8.5500000000000007</v>
      </c>
      <c r="R4407">
        <v>11.7</v>
      </c>
      <c r="S4407">
        <v>6</v>
      </c>
      <c r="T4407">
        <v>3.16</v>
      </c>
      <c r="U4407" t="str">
        <f>IF(Append1[[#This Row],[total_intl_charge]] &lt;= MEDIAN(Append1[total_intl_charge]), "Low", "High")</f>
        <v>High</v>
      </c>
      <c r="V4407">
        <v>1</v>
      </c>
      <c r="W4407" t="s">
        <v>23</v>
      </c>
      <c r="X4407" s="1" t="s">
        <v>23</v>
      </c>
      <c r="Y4407">
        <f>IF(Append1[[#This Row],[churn]]="yes", 1,0)</f>
        <v>0</v>
      </c>
      <c r="Z4407" t="str">
        <f>IF(Append1[[#This Row],[total_eve_charge]]&lt;=15,"Low",
IF(Append1[[#This Row],[total_eve_charge]]&lt;=19,"Medium","High"))</f>
        <v>Medium</v>
      </c>
      <c r="AA4407" s="1" t="str">
        <f>IF(Append1[[#This Row],[total_day_charge]]&gt;30,"Heavy User",
IF(Append1[[#This Row],[total_eve_charge]]&gt;20,"Evening User",
IF(Append1[[#This Row],[total_night_charge]]&gt;10,"Night User","Low User")))</f>
        <v>Low User</v>
      </c>
    </row>
    <row r="4408" spans="1:27" hidden="1" x14ac:dyDescent="0.3">
      <c r="A4408">
        <v>3657</v>
      </c>
      <c r="B4408" s="1" t="s">
        <v>67</v>
      </c>
      <c r="C4408">
        <v>82</v>
      </c>
      <c r="D4408" s="1" t="s">
        <v>22</v>
      </c>
      <c r="E4408" s="1">
        <v>0</v>
      </c>
      <c r="F4408" s="1" t="s">
        <v>23</v>
      </c>
      <c r="G4408">
        <v>0</v>
      </c>
      <c r="H4408" t="str">
        <f>IF(Append1[[#This Row],[number_vmail_messages]]&lt;=10, "Low",
IF(Append1[[#This Row],[number_vmail_messages]]&lt;=25, "Medium", "High"))</f>
        <v>Low</v>
      </c>
      <c r="I4408">
        <v>207.2</v>
      </c>
      <c r="J4408">
        <v>114</v>
      </c>
      <c r="K4408">
        <v>35.22</v>
      </c>
      <c r="L4408">
        <v>163.69999999999999</v>
      </c>
      <c r="M4408">
        <v>97</v>
      </c>
      <c r="N4408">
        <v>13.91</v>
      </c>
      <c r="O4408">
        <v>192.8</v>
      </c>
      <c r="P4408">
        <v>79</v>
      </c>
      <c r="Q4408">
        <v>8.68</v>
      </c>
      <c r="R4408">
        <v>9.3000000000000007</v>
      </c>
      <c r="S4408">
        <v>4</v>
      </c>
      <c r="T4408">
        <v>2.5099999999999998</v>
      </c>
      <c r="U4408" t="str">
        <f>IF(Append1[[#This Row],[total_intl_charge]] &lt;= MEDIAN(Append1[total_intl_charge]), "Low", "High")</f>
        <v>Low</v>
      </c>
      <c r="V4408">
        <v>7</v>
      </c>
      <c r="W4408" t="s">
        <v>23</v>
      </c>
      <c r="X4408" s="1" t="s">
        <v>23</v>
      </c>
      <c r="Y4408">
        <f>IF(Append1[[#This Row],[churn]]="yes", 1,0)</f>
        <v>0</v>
      </c>
      <c r="Z4408" t="str">
        <f>IF(Append1[[#This Row],[total_eve_charge]]&lt;=15,"Low",
IF(Append1[[#This Row],[total_eve_charge]]&lt;=19,"Medium","High"))</f>
        <v>Low</v>
      </c>
      <c r="AA4408" s="1" t="str">
        <f>IF(Append1[[#This Row],[total_day_charge]]&gt;30,"Heavy User",
IF(Append1[[#This Row],[total_eve_charge]]&gt;20,"Evening User",
IF(Append1[[#This Row],[total_night_charge]]&gt;10,"Night User","Low User")))</f>
        <v>Heavy User</v>
      </c>
    </row>
    <row r="4409" spans="1:27" hidden="1" x14ac:dyDescent="0.3">
      <c r="A4409">
        <v>3658</v>
      </c>
      <c r="B4409" s="1" t="s">
        <v>65</v>
      </c>
      <c r="C4409">
        <v>77</v>
      </c>
      <c r="D4409" s="1" t="s">
        <v>22</v>
      </c>
      <c r="E4409" s="1">
        <v>0</v>
      </c>
      <c r="F4409" s="1" t="s">
        <v>23</v>
      </c>
      <c r="G4409">
        <v>0</v>
      </c>
      <c r="H4409" t="str">
        <f>IF(Append1[[#This Row],[number_vmail_messages]]&lt;=10, "Low",
IF(Append1[[#This Row],[number_vmail_messages]]&lt;=25, "Medium", "High"))</f>
        <v>Low</v>
      </c>
      <c r="I4409">
        <v>208.8</v>
      </c>
      <c r="J4409">
        <v>117</v>
      </c>
      <c r="K4409">
        <v>35.5</v>
      </c>
      <c r="L4409">
        <v>175.4</v>
      </c>
      <c r="M4409">
        <v>81</v>
      </c>
      <c r="N4409">
        <v>14.91</v>
      </c>
      <c r="O4409">
        <v>171.5</v>
      </c>
      <c r="P4409">
        <v>105</v>
      </c>
      <c r="Q4409">
        <v>7.72</v>
      </c>
      <c r="R4409">
        <v>13.4</v>
      </c>
      <c r="S4409">
        <v>3</v>
      </c>
      <c r="T4409">
        <v>3.62</v>
      </c>
      <c r="U4409" t="str">
        <f>IF(Append1[[#This Row],[total_intl_charge]] &lt;= MEDIAN(Append1[total_intl_charge]), "Low", "High")</f>
        <v>High</v>
      </c>
      <c r="V4409">
        <v>0</v>
      </c>
      <c r="W4409" t="s">
        <v>23</v>
      </c>
      <c r="X4409" s="1" t="s">
        <v>23</v>
      </c>
      <c r="Y4409">
        <f>IF(Append1[[#This Row],[churn]]="yes", 1,0)</f>
        <v>0</v>
      </c>
      <c r="Z4409" t="str">
        <f>IF(Append1[[#This Row],[total_eve_charge]]&lt;=15,"Low",
IF(Append1[[#This Row],[total_eve_charge]]&lt;=19,"Medium","High"))</f>
        <v>Low</v>
      </c>
      <c r="AA4409" s="1" t="str">
        <f>IF(Append1[[#This Row],[total_day_charge]]&gt;30,"Heavy User",
IF(Append1[[#This Row],[total_eve_charge]]&gt;20,"Evening User",
IF(Append1[[#This Row],[total_night_charge]]&gt;10,"Night User","Low User")))</f>
        <v>Heavy User</v>
      </c>
    </row>
    <row r="4410" spans="1:27" hidden="1" x14ac:dyDescent="0.3">
      <c r="A4410">
        <v>3659</v>
      </c>
      <c r="B4410" s="1" t="s">
        <v>52</v>
      </c>
      <c r="C4410">
        <v>201</v>
      </c>
      <c r="D4410" s="1" t="s">
        <v>26</v>
      </c>
      <c r="E4410" s="1">
        <v>0</v>
      </c>
      <c r="F4410" s="1" t="s">
        <v>23</v>
      </c>
      <c r="G4410">
        <v>0</v>
      </c>
      <c r="H4410" t="str">
        <f>IF(Append1[[#This Row],[number_vmail_messages]]&lt;=10, "Low",
IF(Append1[[#This Row],[number_vmail_messages]]&lt;=25, "Medium", "High"))</f>
        <v>Low</v>
      </c>
      <c r="I4410">
        <v>159.9</v>
      </c>
      <c r="J4410">
        <v>61</v>
      </c>
      <c r="K4410">
        <v>27.18</v>
      </c>
      <c r="L4410">
        <v>237.3</v>
      </c>
      <c r="M4410">
        <v>124</v>
      </c>
      <c r="N4410">
        <v>20.170000000000002</v>
      </c>
      <c r="O4410">
        <v>290.2</v>
      </c>
      <c r="P4410">
        <v>99</v>
      </c>
      <c r="Q4410">
        <v>13.06</v>
      </c>
      <c r="R4410">
        <v>13.4</v>
      </c>
      <c r="S4410">
        <v>4</v>
      </c>
      <c r="T4410">
        <v>3.62</v>
      </c>
      <c r="U4410" t="str">
        <f>IF(Append1[[#This Row],[total_intl_charge]] &lt;= MEDIAN(Append1[total_intl_charge]), "Low", "High")</f>
        <v>High</v>
      </c>
      <c r="V4410">
        <v>3</v>
      </c>
      <c r="W4410" t="s">
        <v>23</v>
      </c>
      <c r="X4410" s="1" t="s">
        <v>23</v>
      </c>
      <c r="Y4410">
        <f>IF(Append1[[#This Row],[churn]]="yes", 1,0)</f>
        <v>0</v>
      </c>
      <c r="Z4410" t="str">
        <f>IF(Append1[[#This Row],[total_eve_charge]]&lt;=15,"Low",
IF(Append1[[#This Row],[total_eve_charge]]&lt;=19,"Medium","High"))</f>
        <v>High</v>
      </c>
      <c r="AA4410" s="1" t="str">
        <f>IF(Append1[[#This Row],[total_day_charge]]&gt;30,"Heavy User",
IF(Append1[[#This Row],[total_eve_charge]]&gt;20,"Evening User",
IF(Append1[[#This Row],[total_night_charge]]&gt;10,"Night User","Low User")))</f>
        <v>Evening User</v>
      </c>
    </row>
    <row r="4411" spans="1:27" hidden="1" x14ac:dyDescent="0.3">
      <c r="A4411">
        <v>3660</v>
      </c>
      <c r="B4411" s="1" t="s">
        <v>72</v>
      </c>
      <c r="C4411">
        <v>139</v>
      </c>
      <c r="D4411" s="1" t="s">
        <v>22</v>
      </c>
      <c r="E4411" s="1">
        <v>1</v>
      </c>
      <c r="F4411" s="1" t="s">
        <v>23</v>
      </c>
      <c r="G4411">
        <v>0</v>
      </c>
      <c r="H4411" t="str">
        <f>IF(Append1[[#This Row],[number_vmail_messages]]&lt;=10, "Low",
IF(Append1[[#This Row],[number_vmail_messages]]&lt;=25, "Medium", "High"))</f>
        <v>Low</v>
      </c>
      <c r="I4411">
        <v>185.1</v>
      </c>
      <c r="J4411">
        <v>101</v>
      </c>
      <c r="K4411">
        <v>31.47</v>
      </c>
      <c r="L4411">
        <v>266.7</v>
      </c>
      <c r="M4411">
        <v>75</v>
      </c>
      <c r="N4411">
        <v>22.67</v>
      </c>
      <c r="O4411">
        <v>207.9</v>
      </c>
      <c r="P4411">
        <v>95</v>
      </c>
      <c r="Q4411">
        <v>9.36</v>
      </c>
      <c r="R4411">
        <v>9</v>
      </c>
      <c r="S4411">
        <v>3</v>
      </c>
      <c r="T4411">
        <v>2.4300000000000002</v>
      </c>
      <c r="U4411" t="str">
        <f>IF(Append1[[#This Row],[total_intl_charge]] &lt;= MEDIAN(Append1[total_intl_charge]), "Low", "High")</f>
        <v>Low</v>
      </c>
      <c r="V4411">
        <v>3</v>
      </c>
      <c r="W4411" t="s">
        <v>23</v>
      </c>
      <c r="X4411" s="1" t="s">
        <v>24</v>
      </c>
      <c r="Y4411">
        <f>IF(Append1[[#This Row],[churn]]="yes", 1,0)</f>
        <v>0</v>
      </c>
      <c r="Z4411" t="str">
        <f>IF(Append1[[#This Row],[total_eve_charge]]&lt;=15,"Low",
IF(Append1[[#This Row],[total_eve_charge]]&lt;=19,"Medium","High"))</f>
        <v>High</v>
      </c>
      <c r="AA4411" s="1" t="str">
        <f>IF(Append1[[#This Row],[total_day_charge]]&gt;30,"Heavy User",
IF(Append1[[#This Row],[total_eve_charge]]&gt;20,"Evening User",
IF(Append1[[#This Row],[total_night_charge]]&gt;10,"Night User","Low User")))</f>
        <v>Heavy User</v>
      </c>
    </row>
    <row r="4412" spans="1:27" hidden="1" x14ac:dyDescent="0.3">
      <c r="A4412">
        <v>3661</v>
      </c>
      <c r="B4412" s="1" t="s">
        <v>76</v>
      </c>
      <c r="C4412">
        <v>94</v>
      </c>
      <c r="D4412" s="1" t="s">
        <v>32</v>
      </c>
      <c r="E4412" s="1">
        <v>0</v>
      </c>
      <c r="F4412" s="1" t="s">
        <v>23</v>
      </c>
      <c r="G4412">
        <v>0</v>
      </c>
      <c r="H4412" t="str">
        <f>IF(Append1[[#This Row],[number_vmail_messages]]&lt;=10, "Low",
IF(Append1[[#This Row],[number_vmail_messages]]&lt;=25, "Medium", "High"))</f>
        <v>Low</v>
      </c>
      <c r="I4412">
        <v>139.1</v>
      </c>
      <c r="J4412">
        <v>93</v>
      </c>
      <c r="K4412">
        <v>23.65</v>
      </c>
      <c r="L4412">
        <v>237.9</v>
      </c>
      <c r="M4412">
        <v>100</v>
      </c>
      <c r="N4412">
        <v>20.22</v>
      </c>
      <c r="O4412">
        <v>227.1</v>
      </c>
      <c r="P4412">
        <v>59</v>
      </c>
      <c r="Q4412">
        <v>10.220000000000001</v>
      </c>
      <c r="R4412">
        <v>11.4</v>
      </c>
      <c r="S4412">
        <v>3</v>
      </c>
      <c r="T4412">
        <v>3.08</v>
      </c>
      <c r="U4412" t="str">
        <f>IF(Append1[[#This Row],[total_intl_charge]] &lt;= MEDIAN(Append1[total_intl_charge]), "Low", "High")</f>
        <v>High</v>
      </c>
      <c r="V4412">
        <v>1</v>
      </c>
      <c r="W4412" t="s">
        <v>23</v>
      </c>
      <c r="X4412" s="1" t="s">
        <v>23</v>
      </c>
      <c r="Y4412">
        <f>IF(Append1[[#This Row],[churn]]="yes", 1,0)</f>
        <v>0</v>
      </c>
      <c r="Z4412" t="str">
        <f>IF(Append1[[#This Row],[total_eve_charge]]&lt;=15,"Low",
IF(Append1[[#This Row],[total_eve_charge]]&lt;=19,"Medium","High"))</f>
        <v>High</v>
      </c>
      <c r="AA4412" s="1" t="str">
        <f>IF(Append1[[#This Row],[total_day_charge]]&gt;30,"Heavy User",
IF(Append1[[#This Row],[total_eve_charge]]&gt;20,"Evening User",
IF(Append1[[#This Row],[total_night_charge]]&gt;10,"Night User","Low User")))</f>
        <v>Evening User</v>
      </c>
    </row>
    <row r="4413" spans="1:27" hidden="1" x14ac:dyDescent="0.3">
      <c r="A4413">
        <v>3662</v>
      </c>
      <c r="B4413" s="1" t="s">
        <v>48</v>
      </c>
      <c r="C4413">
        <v>95</v>
      </c>
      <c r="D4413" s="1" t="s">
        <v>22</v>
      </c>
      <c r="E4413" s="1">
        <v>0</v>
      </c>
      <c r="F4413" s="1" t="s">
        <v>23</v>
      </c>
      <c r="G4413">
        <v>0</v>
      </c>
      <c r="H4413" t="str">
        <f>IF(Append1[[#This Row],[number_vmail_messages]]&lt;=10, "Low",
IF(Append1[[#This Row],[number_vmail_messages]]&lt;=25, "Medium", "High"))</f>
        <v>Low</v>
      </c>
      <c r="I4413">
        <v>155.5</v>
      </c>
      <c r="J4413">
        <v>99</v>
      </c>
      <c r="K4413">
        <v>26.44</v>
      </c>
      <c r="L4413">
        <v>167</v>
      </c>
      <c r="M4413">
        <v>75</v>
      </c>
      <c r="N4413">
        <v>14.2</v>
      </c>
      <c r="O4413">
        <v>190.7</v>
      </c>
      <c r="P4413">
        <v>125</v>
      </c>
      <c r="Q4413">
        <v>8.58</v>
      </c>
      <c r="R4413">
        <v>13.2</v>
      </c>
      <c r="S4413">
        <v>4</v>
      </c>
      <c r="T4413">
        <v>3.56</v>
      </c>
      <c r="U4413" t="str">
        <f>IF(Append1[[#This Row],[total_intl_charge]] &lt;= MEDIAN(Append1[total_intl_charge]), "Low", "High")</f>
        <v>High</v>
      </c>
      <c r="V4413">
        <v>1</v>
      </c>
      <c r="W4413" t="s">
        <v>23</v>
      </c>
      <c r="X4413" s="1" t="s">
        <v>23</v>
      </c>
      <c r="Y4413">
        <f>IF(Append1[[#This Row],[churn]]="yes", 1,0)</f>
        <v>0</v>
      </c>
      <c r="Z4413" t="str">
        <f>IF(Append1[[#This Row],[total_eve_charge]]&lt;=15,"Low",
IF(Append1[[#This Row],[total_eve_charge]]&lt;=19,"Medium","High"))</f>
        <v>Low</v>
      </c>
      <c r="AA4413" s="1" t="str">
        <f>IF(Append1[[#This Row],[total_day_charge]]&gt;30,"Heavy User",
IF(Append1[[#This Row],[total_eve_charge]]&gt;20,"Evening User",
IF(Append1[[#This Row],[total_night_charge]]&gt;10,"Night User","Low User")))</f>
        <v>Low User</v>
      </c>
    </row>
    <row r="4414" spans="1:27" hidden="1" x14ac:dyDescent="0.3">
      <c r="A4414">
        <v>3663</v>
      </c>
      <c r="B4414" s="1" t="s">
        <v>74</v>
      </c>
      <c r="C4414">
        <v>138</v>
      </c>
      <c r="D4414" s="1" t="s">
        <v>32</v>
      </c>
      <c r="E4414" s="1">
        <v>0</v>
      </c>
      <c r="F4414" s="1" t="s">
        <v>23</v>
      </c>
      <c r="G4414">
        <v>0</v>
      </c>
      <c r="H4414" t="str">
        <f>IF(Append1[[#This Row],[number_vmail_messages]]&lt;=10, "Low",
IF(Append1[[#This Row],[number_vmail_messages]]&lt;=25, "Medium", "High"))</f>
        <v>Low</v>
      </c>
      <c r="I4414">
        <v>180.5</v>
      </c>
      <c r="J4414">
        <v>82</v>
      </c>
      <c r="K4414">
        <v>30.69</v>
      </c>
      <c r="L4414">
        <v>242.4</v>
      </c>
      <c r="M4414">
        <v>103</v>
      </c>
      <c r="N4414">
        <v>20.6</v>
      </c>
      <c r="O4414">
        <v>244.4</v>
      </c>
      <c r="P4414">
        <v>89</v>
      </c>
      <c r="Q4414">
        <v>11</v>
      </c>
      <c r="R4414">
        <v>10.3</v>
      </c>
      <c r="S4414">
        <v>7</v>
      </c>
      <c r="T4414">
        <v>2.78</v>
      </c>
      <c r="U4414" t="str">
        <f>IF(Append1[[#This Row],[total_intl_charge]] &lt;= MEDIAN(Append1[total_intl_charge]), "Low", "High")</f>
        <v>Low</v>
      </c>
      <c r="V4414">
        <v>2</v>
      </c>
      <c r="W4414" t="s">
        <v>23</v>
      </c>
      <c r="X4414" s="1" t="s">
        <v>23</v>
      </c>
      <c r="Y4414">
        <f>IF(Append1[[#This Row],[churn]]="yes", 1,0)</f>
        <v>0</v>
      </c>
      <c r="Z4414" t="str">
        <f>IF(Append1[[#This Row],[total_eve_charge]]&lt;=15,"Low",
IF(Append1[[#This Row],[total_eve_charge]]&lt;=19,"Medium","High"))</f>
        <v>High</v>
      </c>
      <c r="AA4414" s="1" t="str">
        <f>IF(Append1[[#This Row],[total_day_charge]]&gt;30,"Heavy User",
IF(Append1[[#This Row],[total_eve_charge]]&gt;20,"Evening User",
IF(Append1[[#This Row],[total_night_charge]]&gt;10,"Night User","Low User")))</f>
        <v>Heavy User</v>
      </c>
    </row>
    <row r="4415" spans="1:27" hidden="1" x14ac:dyDescent="0.3">
      <c r="A4415">
        <v>3664</v>
      </c>
      <c r="B4415" s="1" t="s">
        <v>28</v>
      </c>
      <c r="C4415">
        <v>105</v>
      </c>
      <c r="D4415" s="1" t="s">
        <v>22</v>
      </c>
      <c r="E4415" s="1">
        <v>0</v>
      </c>
      <c r="F4415" s="1" t="s">
        <v>23</v>
      </c>
      <c r="G4415">
        <v>0</v>
      </c>
      <c r="H4415" t="str">
        <f>IF(Append1[[#This Row],[number_vmail_messages]]&lt;=10, "Low",
IF(Append1[[#This Row],[number_vmail_messages]]&lt;=25, "Medium", "High"))</f>
        <v>Low</v>
      </c>
      <c r="I4415">
        <v>204.6</v>
      </c>
      <c r="J4415">
        <v>111</v>
      </c>
      <c r="K4415">
        <v>34.78</v>
      </c>
      <c r="L4415">
        <v>134.4</v>
      </c>
      <c r="M4415">
        <v>109</v>
      </c>
      <c r="N4415">
        <v>11.42</v>
      </c>
      <c r="O4415">
        <v>260.8</v>
      </c>
      <c r="P4415">
        <v>69</v>
      </c>
      <c r="Q4415">
        <v>11.74</v>
      </c>
      <c r="R4415">
        <v>5.7</v>
      </c>
      <c r="S4415">
        <v>7</v>
      </c>
      <c r="T4415">
        <v>1.54</v>
      </c>
      <c r="U4415" t="str">
        <f>IF(Append1[[#This Row],[total_intl_charge]] &lt;= MEDIAN(Append1[total_intl_charge]), "Low", "High")</f>
        <v>Low</v>
      </c>
      <c r="V4415">
        <v>1</v>
      </c>
      <c r="W4415" t="s">
        <v>23</v>
      </c>
      <c r="X4415" s="1" t="s">
        <v>23</v>
      </c>
      <c r="Y4415">
        <f>IF(Append1[[#This Row],[churn]]="yes", 1,0)</f>
        <v>0</v>
      </c>
      <c r="Z4415" t="str">
        <f>IF(Append1[[#This Row],[total_eve_charge]]&lt;=15,"Low",
IF(Append1[[#This Row],[total_eve_charge]]&lt;=19,"Medium","High"))</f>
        <v>Low</v>
      </c>
      <c r="AA4415" s="1" t="str">
        <f>IF(Append1[[#This Row],[total_day_charge]]&gt;30,"Heavy User",
IF(Append1[[#This Row],[total_eve_charge]]&gt;20,"Evening User",
IF(Append1[[#This Row],[total_night_charge]]&gt;10,"Night User","Low User")))</f>
        <v>Heavy User</v>
      </c>
    </row>
    <row r="4416" spans="1:27" hidden="1" x14ac:dyDescent="0.3">
      <c r="A4416">
        <v>3665</v>
      </c>
      <c r="B4416" s="1" t="s">
        <v>65</v>
      </c>
      <c r="C4416">
        <v>81</v>
      </c>
      <c r="D4416" s="1" t="s">
        <v>22</v>
      </c>
      <c r="E4416" s="1">
        <v>1</v>
      </c>
      <c r="F4416" s="1" t="s">
        <v>23</v>
      </c>
      <c r="G4416">
        <v>0</v>
      </c>
      <c r="H4416" t="str">
        <f>IF(Append1[[#This Row],[number_vmail_messages]]&lt;=10, "Low",
IF(Append1[[#This Row],[number_vmail_messages]]&lt;=25, "Medium", "High"))</f>
        <v>Low</v>
      </c>
      <c r="I4416">
        <v>220.4</v>
      </c>
      <c r="J4416">
        <v>76</v>
      </c>
      <c r="K4416">
        <v>37.47</v>
      </c>
      <c r="L4416">
        <v>276.39999999999998</v>
      </c>
      <c r="M4416">
        <v>122</v>
      </c>
      <c r="N4416">
        <v>23.49</v>
      </c>
      <c r="O4416">
        <v>239.5</v>
      </c>
      <c r="P4416">
        <v>112</v>
      </c>
      <c r="Q4416">
        <v>10.78</v>
      </c>
      <c r="R4416">
        <v>11.4</v>
      </c>
      <c r="S4416">
        <v>5</v>
      </c>
      <c r="T4416">
        <v>3.08</v>
      </c>
      <c r="U4416" t="str">
        <f>IF(Append1[[#This Row],[total_intl_charge]] &lt;= MEDIAN(Append1[total_intl_charge]), "Low", "High")</f>
        <v>High</v>
      </c>
      <c r="V4416">
        <v>1</v>
      </c>
      <c r="W4416" t="s">
        <v>24</v>
      </c>
      <c r="X4416" s="1" t="s">
        <v>24</v>
      </c>
      <c r="Y4416">
        <f>IF(Append1[[#This Row],[churn]]="yes", 1,0)</f>
        <v>1</v>
      </c>
      <c r="Z4416" t="str">
        <f>IF(Append1[[#This Row],[total_eve_charge]]&lt;=15,"Low",
IF(Append1[[#This Row],[total_eve_charge]]&lt;=19,"Medium","High"))</f>
        <v>High</v>
      </c>
      <c r="AA4416" s="1" t="str">
        <f>IF(Append1[[#This Row],[total_day_charge]]&gt;30,"Heavy User",
IF(Append1[[#This Row],[total_eve_charge]]&gt;20,"Evening User",
IF(Append1[[#This Row],[total_night_charge]]&gt;10,"Night User","Low User")))</f>
        <v>Heavy User</v>
      </c>
    </row>
    <row r="4417" spans="1:27" hidden="1" x14ac:dyDescent="0.3">
      <c r="A4417">
        <v>3666</v>
      </c>
      <c r="B4417" s="1" t="s">
        <v>65</v>
      </c>
      <c r="C4417">
        <v>127</v>
      </c>
      <c r="D4417" s="1" t="s">
        <v>26</v>
      </c>
      <c r="E4417" s="1">
        <v>0</v>
      </c>
      <c r="F4417" s="1" t="s">
        <v>23</v>
      </c>
      <c r="G4417">
        <v>0</v>
      </c>
      <c r="H4417" t="str">
        <f>IF(Append1[[#This Row],[number_vmail_messages]]&lt;=10, "Low",
IF(Append1[[#This Row],[number_vmail_messages]]&lt;=25, "Medium", "High"))</f>
        <v>Low</v>
      </c>
      <c r="I4417">
        <v>223.2</v>
      </c>
      <c r="J4417">
        <v>137</v>
      </c>
      <c r="K4417">
        <v>37.94</v>
      </c>
      <c r="L4417">
        <v>144.69999999999999</v>
      </c>
      <c r="M4417">
        <v>119</v>
      </c>
      <c r="N4417">
        <v>12.3</v>
      </c>
      <c r="O4417">
        <v>96</v>
      </c>
      <c r="P4417">
        <v>109</v>
      </c>
      <c r="Q4417">
        <v>4.32</v>
      </c>
      <c r="R4417">
        <v>8.6</v>
      </c>
      <c r="S4417">
        <v>4</v>
      </c>
      <c r="T4417">
        <v>2.3199999999999998</v>
      </c>
      <c r="U4417" t="str">
        <f>IF(Append1[[#This Row],[total_intl_charge]] &lt;= MEDIAN(Append1[total_intl_charge]), "Low", "High")</f>
        <v>Low</v>
      </c>
      <c r="V4417">
        <v>2</v>
      </c>
      <c r="W4417" t="s">
        <v>23</v>
      </c>
      <c r="X4417" s="1" t="s">
        <v>23</v>
      </c>
      <c r="Y4417">
        <f>IF(Append1[[#This Row],[churn]]="yes", 1,0)</f>
        <v>0</v>
      </c>
      <c r="Z4417" t="str">
        <f>IF(Append1[[#This Row],[total_eve_charge]]&lt;=15,"Low",
IF(Append1[[#This Row],[total_eve_charge]]&lt;=19,"Medium","High"))</f>
        <v>Low</v>
      </c>
      <c r="AA4417" s="1" t="str">
        <f>IF(Append1[[#This Row],[total_day_charge]]&gt;30,"Heavy User",
IF(Append1[[#This Row],[total_eve_charge]]&gt;20,"Evening User",
IF(Append1[[#This Row],[total_night_charge]]&gt;10,"Night User","Low User")))</f>
        <v>Heavy User</v>
      </c>
    </row>
    <row r="4418" spans="1:27" hidden="1" x14ac:dyDescent="0.3">
      <c r="A4418">
        <v>3667</v>
      </c>
      <c r="B4418" s="1" t="s">
        <v>53</v>
      </c>
      <c r="C4418">
        <v>84</v>
      </c>
      <c r="D4418" s="1" t="s">
        <v>22</v>
      </c>
      <c r="E4418" s="1">
        <v>0</v>
      </c>
      <c r="F4418" s="1" t="s">
        <v>23</v>
      </c>
      <c r="G4418">
        <v>0</v>
      </c>
      <c r="H4418" t="str">
        <f>IF(Append1[[#This Row],[number_vmail_messages]]&lt;=10, "Low",
IF(Append1[[#This Row],[number_vmail_messages]]&lt;=25, "Medium", "High"))</f>
        <v>Low</v>
      </c>
      <c r="I4418">
        <v>109.1</v>
      </c>
      <c r="J4418">
        <v>114</v>
      </c>
      <c r="K4418">
        <v>18.55</v>
      </c>
      <c r="L4418">
        <v>231.4</v>
      </c>
      <c r="M4418">
        <v>113</v>
      </c>
      <c r="N4418">
        <v>19.670000000000002</v>
      </c>
      <c r="O4418">
        <v>274</v>
      </c>
      <c r="P4418">
        <v>112</v>
      </c>
      <c r="Q4418">
        <v>12.33</v>
      </c>
      <c r="R4418">
        <v>9.6</v>
      </c>
      <c r="S4418">
        <v>4</v>
      </c>
      <c r="T4418">
        <v>2.59</v>
      </c>
      <c r="U4418" t="str">
        <f>IF(Append1[[#This Row],[total_intl_charge]] &lt;= MEDIAN(Append1[total_intl_charge]), "Low", "High")</f>
        <v>Low</v>
      </c>
      <c r="V4418">
        <v>0</v>
      </c>
      <c r="W4418" t="s">
        <v>23</v>
      </c>
      <c r="X4418" s="1" t="s">
        <v>23</v>
      </c>
      <c r="Y4418">
        <f>IF(Append1[[#This Row],[churn]]="yes", 1,0)</f>
        <v>0</v>
      </c>
      <c r="Z4418" t="str">
        <f>IF(Append1[[#This Row],[total_eve_charge]]&lt;=15,"Low",
IF(Append1[[#This Row],[total_eve_charge]]&lt;=19,"Medium","High"))</f>
        <v>High</v>
      </c>
      <c r="AA4418" s="1" t="str">
        <f>IF(Append1[[#This Row],[total_day_charge]]&gt;30,"Heavy User",
IF(Append1[[#This Row],[total_eve_charge]]&gt;20,"Evening User",
IF(Append1[[#This Row],[total_night_charge]]&gt;10,"Night User","Low User")))</f>
        <v>Night User</v>
      </c>
    </row>
    <row r="4419" spans="1:27" x14ac:dyDescent="0.3">
      <c r="A4419">
        <v>3668</v>
      </c>
      <c r="B4419" s="1" t="s">
        <v>46</v>
      </c>
      <c r="C4419">
        <v>47</v>
      </c>
      <c r="D4419" s="1" t="s">
        <v>26</v>
      </c>
      <c r="E4419" s="1">
        <v>0</v>
      </c>
      <c r="F4419" s="1" t="s">
        <v>24</v>
      </c>
      <c r="G4419">
        <v>30</v>
      </c>
      <c r="H4419" t="str">
        <f>IF(Append1[[#This Row],[number_vmail_messages]]&lt;=10, "Low",
IF(Append1[[#This Row],[number_vmail_messages]]&lt;=25, "Medium", "High"))</f>
        <v>High</v>
      </c>
      <c r="I4419">
        <v>136.5</v>
      </c>
      <c r="J4419">
        <v>101</v>
      </c>
      <c r="K4419">
        <v>23.21</v>
      </c>
      <c r="L4419">
        <v>174.9</v>
      </c>
      <c r="M4419">
        <v>74</v>
      </c>
      <c r="N4419">
        <v>14.87</v>
      </c>
      <c r="O4419">
        <v>146.4</v>
      </c>
      <c r="P4419">
        <v>91</v>
      </c>
      <c r="Q4419">
        <v>6.59</v>
      </c>
      <c r="R4419">
        <v>10.9</v>
      </c>
      <c r="S4419">
        <v>3</v>
      </c>
      <c r="T4419">
        <v>2.94</v>
      </c>
      <c r="U4419" t="str">
        <f>IF(Append1[[#This Row],[total_intl_charge]] &lt;= MEDIAN(Append1[total_intl_charge]), "Low", "High")</f>
        <v>High</v>
      </c>
      <c r="V4419">
        <v>2</v>
      </c>
      <c r="W4419" t="s">
        <v>23</v>
      </c>
      <c r="X4419" s="1" t="s">
        <v>23</v>
      </c>
      <c r="Y4419">
        <f>IF(Append1[[#This Row],[churn]]="yes", 1,0)</f>
        <v>0</v>
      </c>
      <c r="Z4419" t="str">
        <f>IF(Append1[[#This Row],[total_eve_charge]]&lt;=15,"Low",
IF(Append1[[#This Row],[total_eve_charge]]&lt;=19,"Medium","High"))</f>
        <v>Low</v>
      </c>
      <c r="AA4419" s="1" t="str">
        <f>IF(Append1[[#This Row],[total_day_charge]]&gt;30,"Heavy User",
IF(Append1[[#This Row],[total_eve_charge]]&gt;20,"Evening User",
IF(Append1[[#This Row],[total_night_charge]]&gt;10,"Night User","Low User")))</f>
        <v>Low User</v>
      </c>
    </row>
    <row r="4420" spans="1:27" hidden="1" x14ac:dyDescent="0.3">
      <c r="A4420">
        <v>3669</v>
      </c>
      <c r="B4420" s="1" t="s">
        <v>38</v>
      </c>
      <c r="C4420">
        <v>128</v>
      </c>
      <c r="D4420" s="1" t="s">
        <v>26</v>
      </c>
      <c r="E4420" s="1">
        <v>1</v>
      </c>
      <c r="F4420" s="1" t="s">
        <v>23</v>
      </c>
      <c r="G4420">
        <v>0</v>
      </c>
      <c r="H4420" t="str">
        <f>IF(Append1[[#This Row],[number_vmail_messages]]&lt;=10, "Low",
IF(Append1[[#This Row],[number_vmail_messages]]&lt;=25, "Medium", "High"))</f>
        <v>Low</v>
      </c>
      <c r="I4420">
        <v>192.8</v>
      </c>
      <c r="J4420">
        <v>96</v>
      </c>
      <c r="K4420">
        <v>32.78</v>
      </c>
      <c r="L4420">
        <v>136.6</v>
      </c>
      <c r="M4420">
        <v>86</v>
      </c>
      <c r="N4420">
        <v>11.61</v>
      </c>
      <c r="O4420">
        <v>151.80000000000001</v>
      </c>
      <c r="P4420">
        <v>75</v>
      </c>
      <c r="Q4420">
        <v>6.83</v>
      </c>
      <c r="R4420">
        <v>13.5</v>
      </c>
      <c r="S4420">
        <v>4</v>
      </c>
      <c r="T4420">
        <v>3.65</v>
      </c>
      <c r="U4420" t="str">
        <f>IF(Append1[[#This Row],[total_intl_charge]] &lt;= MEDIAN(Append1[total_intl_charge]), "Low", "High")</f>
        <v>High</v>
      </c>
      <c r="V4420">
        <v>1</v>
      </c>
      <c r="W4420" t="s">
        <v>24</v>
      </c>
      <c r="X4420" s="1" t="s">
        <v>24</v>
      </c>
      <c r="Y4420">
        <f>IF(Append1[[#This Row],[churn]]="yes", 1,0)</f>
        <v>1</v>
      </c>
      <c r="Z4420" t="str">
        <f>IF(Append1[[#This Row],[total_eve_charge]]&lt;=15,"Low",
IF(Append1[[#This Row],[total_eve_charge]]&lt;=19,"Medium","High"))</f>
        <v>Low</v>
      </c>
      <c r="AA4420" s="1" t="str">
        <f>IF(Append1[[#This Row],[total_day_charge]]&gt;30,"Heavy User",
IF(Append1[[#This Row],[total_eve_charge]]&gt;20,"Evening User",
IF(Append1[[#This Row],[total_night_charge]]&gt;10,"Night User","Low User")))</f>
        <v>Heavy User</v>
      </c>
    </row>
    <row r="4421" spans="1:27" hidden="1" x14ac:dyDescent="0.3">
      <c r="A4421">
        <v>3670</v>
      </c>
      <c r="B4421" s="1" t="s">
        <v>76</v>
      </c>
      <c r="C4421">
        <v>76</v>
      </c>
      <c r="D4421" s="1" t="s">
        <v>26</v>
      </c>
      <c r="E4421" s="1">
        <v>0</v>
      </c>
      <c r="F4421" s="1" t="s">
        <v>23</v>
      </c>
      <c r="G4421">
        <v>0</v>
      </c>
      <c r="H4421" t="str">
        <f>IF(Append1[[#This Row],[number_vmail_messages]]&lt;=10, "Low",
IF(Append1[[#This Row],[number_vmail_messages]]&lt;=25, "Medium", "High"))</f>
        <v>Low</v>
      </c>
      <c r="I4421">
        <v>293.8</v>
      </c>
      <c r="J4421">
        <v>94</v>
      </c>
      <c r="K4421">
        <v>49.95</v>
      </c>
      <c r="L4421">
        <v>169.6</v>
      </c>
      <c r="M4421">
        <v>62</v>
      </c>
      <c r="N4421">
        <v>14.42</v>
      </c>
      <c r="O4421">
        <v>160.4</v>
      </c>
      <c r="P4421">
        <v>103</v>
      </c>
      <c r="Q4421">
        <v>7.22</v>
      </c>
      <c r="R4421">
        <v>13.7</v>
      </c>
      <c r="S4421">
        <v>9</v>
      </c>
      <c r="T4421">
        <v>3.7</v>
      </c>
      <c r="U4421" t="str">
        <f>IF(Append1[[#This Row],[total_intl_charge]] &lt;= MEDIAN(Append1[total_intl_charge]), "Low", "High")</f>
        <v>High</v>
      </c>
      <c r="V4421">
        <v>0</v>
      </c>
      <c r="W4421" t="s">
        <v>24</v>
      </c>
      <c r="X4421" s="1" t="s">
        <v>23</v>
      </c>
      <c r="Y4421">
        <f>IF(Append1[[#This Row],[churn]]="yes", 1,0)</f>
        <v>1</v>
      </c>
      <c r="Z4421" t="str">
        <f>IF(Append1[[#This Row],[total_eve_charge]]&lt;=15,"Low",
IF(Append1[[#This Row],[total_eve_charge]]&lt;=19,"Medium","High"))</f>
        <v>Low</v>
      </c>
      <c r="AA4421" s="1" t="str">
        <f>IF(Append1[[#This Row],[total_day_charge]]&gt;30,"Heavy User",
IF(Append1[[#This Row],[total_eve_charge]]&gt;20,"Evening User",
IF(Append1[[#This Row],[total_night_charge]]&gt;10,"Night User","Low User")))</f>
        <v>Heavy User</v>
      </c>
    </row>
    <row r="4422" spans="1:27" hidden="1" x14ac:dyDescent="0.3">
      <c r="A4422">
        <v>3671</v>
      </c>
      <c r="B4422" s="1" t="s">
        <v>76</v>
      </c>
      <c r="C4422">
        <v>167</v>
      </c>
      <c r="D4422" s="1" t="s">
        <v>32</v>
      </c>
      <c r="E4422" s="1">
        <v>0</v>
      </c>
      <c r="F4422" s="1" t="s">
        <v>23</v>
      </c>
      <c r="G4422">
        <v>0</v>
      </c>
      <c r="H4422" t="str">
        <f>IF(Append1[[#This Row],[number_vmail_messages]]&lt;=10, "Low",
IF(Append1[[#This Row],[number_vmail_messages]]&lt;=25, "Medium", "High"))</f>
        <v>Low</v>
      </c>
      <c r="I4422">
        <v>130.5</v>
      </c>
      <c r="J4422">
        <v>66</v>
      </c>
      <c r="K4422">
        <v>22.19</v>
      </c>
      <c r="L4422">
        <v>80.900000000000006</v>
      </c>
      <c r="M4422">
        <v>102</v>
      </c>
      <c r="N4422">
        <v>6.88</v>
      </c>
      <c r="O4422">
        <v>221.6</v>
      </c>
      <c r="P4422">
        <v>116</v>
      </c>
      <c r="Q4422">
        <v>9.9700000000000006</v>
      </c>
      <c r="R4422">
        <v>11.2</v>
      </c>
      <c r="S4422">
        <v>5</v>
      </c>
      <c r="T4422">
        <v>3.02</v>
      </c>
      <c r="U4422" t="str">
        <f>IF(Append1[[#This Row],[total_intl_charge]] &lt;= MEDIAN(Append1[total_intl_charge]), "Low", "High")</f>
        <v>High</v>
      </c>
      <c r="V4422">
        <v>1</v>
      </c>
      <c r="W4422" t="s">
        <v>23</v>
      </c>
      <c r="X4422" s="1" t="s">
        <v>23</v>
      </c>
      <c r="Y4422">
        <f>IF(Append1[[#This Row],[churn]]="yes", 1,0)</f>
        <v>0</v>
      </c>
      <c r="Z4422" t="str">
        <f>IF(Append1[[#This Row],[total_eve_charge]]&lt;=15,"Low",
IF(Append1[[#This Row],[total_eve_charge]]&lt;=19,"Medium","High"))</f>
        <v>Low</v>
      </c>
      <c r="AA4422" s="1" t="str">
        <f>IF(Append1[[#This Row],[total_day_charge]]&gt;30,"Heavy User",
IF(Append1[[#This Row],[total_eve_charge]]&gt;20,"Evening User",
IF(Append1[[#This Row],[total_night_charge]]&gt;10,"Night User","Low User")))</f>
        <v>Low User</v>
      </c>
    </row>
    <row r="4423" spans="1:27" hidden="1" x14ac:dyDescent="0.3">
      <c r="A4423">
        <v>3672</v>
      </c>
      <c r="B4423" s="1" t="s">
        <v>53</v>
      </c>
      <c r="C4423">
        <v>104</v>
      </c>
      <c r="D4423" s="1" t="s">
        <v>22</v>
      </c>
      <c r="E4423" s="1">
        <v>0</v>
      </c>
      <c r="F4423" s="1" t="s">
        <v>23</v>
      </c>
      <c r="G4423">
        <v>0</v>
      </c>
      <c r="H4423" t="str">
        <f>IF(Append1[[#This Row],[number_vmail_messages]]&lt;=10, "Low",
IF(Append1[[#This Row],[number_vmail_messages]]&lt;=25, "Medium", "High"))</f>
        <v>Low</v>
      </c>
      <c r="I4423">
        <v>186.8</v>
      </c>
      <c r="J4423">
        <v>102</v>
      </c>
      <c r="K4423">
        <v>31.76</v>
      </c>
      <c r="L4423">
        <v>176.3</v>
      </c>
      <c r="M4423">
        <v>114</v>
      </c>
      <c r="N4423">
        <v>14.99</v>
      </c>
      <c r="O4423">
        <v>222.2</v>
      </c>
      <c r="P4423">
        <v>84</v>
      </c>
      <c r="Q4423">
        <v>10</v>
      </c>
      <c r="R4423">
        <v>13</v>
      </c>
      <c r="S4423">
        <v>3</v>
      </c>
      <c r="T4423">
        <v>3.51</v>
      </c>
      <c r="U4423" t="str">
        <f>IF(Append1[[#This Row],[total_intl_charge]] &lt;= MEDIAN(Append1[total_intl_charge]), "Low", "High")</f>
        <v>High</v>
      </c>
      <c r="V4423">
        <v>0</v>
      </c>
      <c r="W4423" t="s">
        <v>23</v>
      </c>
      <c r="X4423" s="1" t="s">
        <v>23</v>
      </c>
      <c r="Y4423">
        <f>IF(Append1[[#This Row],[churn]]="yes", 1,0)</f>
        <v>0</v>
      </c>
      <c r="Z4423" t="str">
        <f>IF(Append1[[#This Row],[total_eve_charge]]&lt;=15,"Low",
IF(Append1[[#This Row],[total_eve_charge]]&lt;=19,"Medium","High"))</f>
        <v>Low</v>
      </c>
      <c r="AA4423" s="1" t="str">
        <f>IF(Append1[[#This Row],[total_day_charge]]&gt;30,"Heavy User",
IF(Append1[[#This Row],[total_eve_charge]]&gt;20,"Evening User",
IF(Append1[[#This Row],[total_night_charge]]&gt;10,"Night User","Low User")))</f>
        <v>Heavy User</v>
      </c>
    </row>
    <row r="4424" spans="1:27" hidden="1" x14ac:dyDescent="0.3">
      <c r="A4424">
        <v>3673</v>
      </c>
      <c r="B4424" s="1" t="s">
        <v>56</v>
      </c>
      <c r="C4424">
        <v>136</v>
      </c>
      <c r="D4424" s="1" t="s">
        <v>22</v>
      </c>
      <c r="E4424" s="1">
        <v>0</v>
      </c>
      <c r="F4424" s="1" t="s">
        <v>23</v>
      </c>
      <c r="G4424">
        <v>0</v>
      </c>
      <c r="H4424" t="str">
        <f>IF(Append1[[#This Row],[number_vmail_messages]]&lt;=10, "Low",
IF(Append1[[#This Row],[number_vmail_messages]]&lt;=25, "Medium", "High"))</f>
        <v>Low</v>
      </c>
      <c r="I4424">
        <v>110.2</v>
      </c>
      <c r="J4424">
        <v>92</v>
      </c>
      <c r="K4424">
        <v>18.73</v>
      </c>
      <c r="L4424">
        <v>219.4</v>
      </c>
      <c r="M4424">
        <v>109</v>
      </c>
      <c r="N4424">
        <v>18.649999999999999</v>
      </c>
      <c r="O4424">
        <v>188.1</v>
      </c>
      <c r="P4424">
        <v>67</v>
      </c>
      <c r="Q4424">
        <v>8.4600000000000009</v>
      </c>
      <c r="R4424">
        <v>12.3</v>
      </c>
      <c r="S4424">
        <v>4</v>
      </c>
      <c r="T4424">
        <v>3.32</v>
      </c>
      <c r="U4424" t="str">
        <f>IF(Append1[[#This Row],[total_intl_charge]] &lt;= MEDIAN(Append1[total_intl_charge]), "Low", "High")</f>
        <v>High</v>
      </c>
      <c r="V4424">
        <v>2</v>
      </c>
      <c r="W4424" t="s">
        <v>23</v>
      </c>
      <c r="X4424" s="1" t="s">
        <v>23</v>
      </c>
      <c r="Y4424">
        <f>IF(Append1[[#This Row],[churn]]="yes", 1,0)</f>
        <v>0</v>
      </c>
      <c r="Z4424" t="str">
        <f>IF(Append1[[#This Row],[total_eve_charge]]&lt;=15,"Low",
IF(Append1[[#This Row],[total_eve_charge]]&lt;=19,"Medium","High"))</f>
        <v>Medium</v>
      </c>
      <c r="AA4424" s="1" t="str">
        <f>IF(Append1[[#This Row],[total_day_charge]]&gt;30,"Heavy User",
IF(Append1[[#This Row],[total_eve_charge]]&gt;20,"Evening User",
IF(Append1[[#This Row],[total_night_charge]]&gt;10,"Night User","Low User")))</f>
        <v>Low User</v>
      </c>
    </row>
    <row r="4425" spans="1:27" x14ac:dyDescent="0.3">
      <c r="A4425">
        <v>3674</v>
      </c>
      <c r="B4425" s="1" t="s">
        <v>48</v>
      </c>
      <c r="C4425">
        <v>83</v>
      </c>
      <c r="D4425" s="1" t="s">
        <v>26</v>
      </c>
      <c r="E4425" s="1">
        <v>0</v>
      </c>
      <c r="F4425" s="1" t="s">
        <v>24</v>
      </c>
      <c r="G4425">
        <v>33</v>
      </c>
      <c r="H4425" t="str">
        <f>IF(Append1[[#This Row],[number_vmail_messages]]&lt;=10, "Low",
IF(Append1[[#This Row],[number_vmail_messages]]&lt;=25, "Medium", "High"))</f>
        <v>High</v>
      </c>
      <c r="I4425">
        <v>228.2</v>
      </c>
      <c r="J4425">
        <v>85</v>
      </c>
      <c r="K4425">
        <v>38.79</v>
      </c>
      <c r="L4425">
        <v>249.2</v>
      </c>
      <c r="M4425">
        <v>114</v>
      </c>
      <c r="N4425">
        <v>21.18</v>
      </c>
      <c r="O4425">
        <v>93.5</v>
      </c>
      <c r="P4425">
        <v>89</v>
      </c>
      <c r="Q4425">
        <v>4.21</v>
      </c>
      <c r="R4425">
        <v>10.199999999999999</v>
      </c>
      <c r="S4425">
        <v>7</v>
      </c>
      <c r="T4425">
        <v>2.75</v>
      </c>
      <c r="U4425" t="str">
        <f>IF(Append1[[#This Row],[total_intl_charge]] &lt;= MEDIAN(Append1[total_intl_charge]), "Low", "High")</f>
        <v>Low</v>
      </c>
      <c r="V4425">
        <v>0</v>
      </c>
      <c r="W4425" t="s">
        <v>23</v>
      </c>
      <c r="X4425" s="1" t="s">
        <v>23</v>
      </c>
      <c r="Y4425">
        <f>IF(Append1[[#This Row],[churn]]="yes", 1,0)</f>
        <v>0</v>
      </c>
      <c r="Z4425" t="str">
        <f>IF(Append1[[#This Row],[total_eve_charge]]&lt;=15,"Low",
IF(Append1[[#This Row],[total_eve_charge]]&lt;=19,"Medium","High"))</f>
        <v>High</v>
      </c>
      <c r="AA4425" s="1" t="str">
        <f>IF(Append1[[#This Row],[total_day_charge]]&gt;30,"Heavy User",
IF(Append1[[#This Row],[total_eve_charge]]&gt;20,"Evening User",
IF(Append1[[#This Row],[total_night_charge]]&gt;10,"Night User","Low User")))</f>
        <v>Heavy User</v>
      </c>
    </row>
    <row r="4426" spans="1:27" hidden="1" x14ac:dyDescent="0.3">
      <c r="A4426">
        <v>3675</v>
      </c>
      <c r="B4426" s="1" t="s">
        <v>69</v>
      </c>
      <c r="C4426">
        <v>78</v>
      </c>
      <c r="D4426" s="1" t="s">
        <v>22</v>
      </c>
      <c r="E4426" s="1">
        <v>1</v>
      </c>
      <c r="F4426" s="1" t="s">
        <v>23</v>
      </c>
      <c r="G4426">
        <v>0</v>
      </c>
      <c r="H4426" t="str">
        <f>IF(Append1[[#This Row],[number_vmail_messages]]&lt;=10, "Low",
IF(Append1[[#This Row],[number_vmail_messages]]&lt;=25, "Medium", "High"))</f>
        <v>Low</v>
      </c>
      <c r="I4426">
        <v>176.6</v>
      </c>
      <c r="J4426">
        <v>107</v>
      </c>
      <c r="K4426">
        <v>30.02</v>
      </c>
      <c r="L4426">
        <v>179.4</v>
      </c>
      <c r="M4426">
        <v>98</v>
      </c>
      <c r="N4426">
        <v>15.25</v>
      </c>
      <c r="O4426">
        <v>178.2</v>
      </c>
      <c r="P4426">
        <v>80</v>
      </c>
      <c r="Q4426">
        <v>8.02</v>
      </c>
      <c r="R4426">
        <v>16.600000000000001</v>
      </c>
      <c r="S4426">
        <v>5</v>
      </c>
      <c r="T4426">
        <v>4.4800000000000004</v>
      </c>
      <c r="U4426" t="str">
        <f>IF(Append1[[#This Row],[total_intl_charge]] &lt;= MEDIAN(Append1[total_intl_charge]), "Low", "High")</f>
        <v>High</v>
      </c>
      <c r="V4426">
        <v>2</v>
      </c>
      <c r="W4426" t="s">
        <v>24</v>
      </c>
      <c r="X4426" s="1" t="s">
        <v>24</v>
      </c>
      <c r="Y4426">
        <f>IF(Append1[[#This Row],[churn]]="yes", 1,0)</f>
        <v>1</v>
      </c>
      <c r="Z4426" t="str">
        <f>IF(Append1[[#This Row],[total_eve_charge]]&lt;=15,"Low",
IF(Append1[[#This Row],[total_eve_charge]]&lt;=19,"Medium","High"))</f>
        <v>Medium</v>
      </c>
      <c r="AA4426" s="1" t="str">
        <f>IF(Append1[[#This Row],[total_day_charge]]&gt;30,"Heavy User",
IF(Append1[[#This Row],[total_eve_charge]]&gt;20,"Evening User",
IF(Append1[[#This Row],[total_night_charge]]&gt;10,"Night User","Low User")))</f>
        <v>Heavy User</v>
      </c>
    </row>
    <row r="4427" spans="1:27" x14ac:dyDescent="0.3">
      <c r="A4427">
        <v>3676</v>
      </c>
      <c r="B4427" s="1" t="s">
        <v>42</v>
      </c>
      <c r="C4427">
        <v>135</v>
      </c>
      <c r="D4427" s="1" t="s">
        <v>22</v>
      </c>
      <c r="E4427" s="1">
        <v>0</v>
      </c>
      <c r="F4427" s="1" t="s">
        <v>24</v>
      </c>
      <c r="G4427">
        <v>45</v>
      </c>
      <c r="H4427" t="str">
        <f>IF(Append1[[#This Row],[number_vmail_messages]]&lt;=10, "Low",
IF(Append1[[#This Row],[number_vmail_messages]]&lt;=25, "Medium", "High"))</f>
        <v>High</v>
      </c>
      <c r="I4427">
        <v>241.4</v>
      </c>
      <c r="J4427">
        <v>102</v>
      </c>
      <c r="K4427">
        <v>41.04</v>
      </c>
      <c r="L4427">
        <v>206.4</v>
      </c>
      <c r="M4427">
        <v>78</v>
      </c>
      <c r="N4427">
        <v>17.54</v>
      </c>
      <c r="O4427">
        <v>196.6</v>
      </c>
      <c r="P4427">
        <v>104</v>
      </c>
      <c r="Q4427">
        <v>8.85</v>
      </c>
      <c r="R4427">
        <v>9.4</v>
      </c>
      <c r="S4427">
        <v>6</v>
      </c>
      <c r="T4427">
        <v>2.54</v>
      </c>
      <c r="U4427" t="str">
        <f>IF(Append1[[#This Row],[total_intl_charge]] &lt;= MEDIAN(Append1[total_intl_charge]), "Low", "High")</f>
        <v>Low</v>
      </c>
      <c r="V4427">
        <v>0</v>
      </c>
      <c r="W4427" t="s">
        <v>23</v>
      </c>
      <c r="X4427" s="1" t="s">
        <v>23</v>
      </c>
      <c r="Y4427">
        <f>IF(Append1[[#This Row],[churn]]="yes", 1,0)</f>
        <v>0</v>
      </c>
      <c r="Z4427" t="str">
        <f>IF(Append1[[#This Row],[total_eve_charge]]&lt;=15,"Low",
IF(Append1[[#This Row],[total_eve_charge]]&lt;=19,"Medium","High"))</f>
        <v>Medium</v>
      </c>
      <c r="AA4427" s="1" t="str">
        <f>IF(Append1[[#This Row],[total_day_charge]]&gt;30,"Heavy User",
IF(Append1[[#This Row],[total_eve_charge]]&gt;20,"Evening User",
IF(Append1[[#This Row],[total_night_charge]]&gt;10,"Night User","Low User")))</f>
        <v>Heavy User</v>
      </c>
    </row>
    <row r="4428" spans="1:27" hidden="1" x14ac:dyDescent="0.3">
      <c r="A4428">
        <v>3677</v>
      </c>
      <c r="B4428" s="1" t="s">
        <v>31</v>
      </c>
      <c r="C4428">
        <v>79</v>
      </c>
      <c r="D4428" s="1" t="s">
        <v>32</v>
      </c>
      <c r="E4428" s="1">
        <v>0</v>
      </c>
      <c r="F4428" s="1" t="s">
        <v>23</v>
      </c>
      <c r="G4428">
        <v>0</v>
      </c>
      <c r="H4428" t="str">
        <f>IF(Append1[[#This Row],[number_vmail_messages]]&lt;=10, "Low",
IF(Append1[[#This Row],[number_vmail_messages]]&lt;=25, "Medium", "High"))</f>
        <v>Low</v>
      </c>
      <c r="I4428">
        <v>174.8</v>
      </c>
      <c r="J4428">
        <v>88</v>
      </c>
      <c r="K4428">
        <v>29.72</v>
      </c>
      <c r="L4428">
        <v>197</v>
      </c>
      <c r="M4428">
        <v>94</v>
      </c>
      <c r="N4428">
        <v>16.75</v>
      </c>
      <c r="O4428">
        <v>87</v>
      </c>
      <c r="P4428">
        <v>103</v>
      </c>
      <c r="Q4428">
        <v>3.92</v>
      </c>
      <c r="R4428">
        <v>8.6</v>
      </c>
      <c r="S4428">
        <v>6</v>
      </c>
      <c r="T4428">
        <v>2.3199999999999998</v>
      </c>
      <c r="U4428" t="str">
        <f>IF(Append1[[#This Row],[total_intl_charge]] &lt;= MEDIAN(Append1[total_intl_charge]), "Low", "High")</f>
        <v>Low</v>
      </c>
      <c r="V4428">
        <v>3</v>
      </c>
      <c r="W4428" t="s">
        <v>23</v>
      </c>
      <c r="X4428" s="1" t="s">
        <v>23</v>
      </c>
      <c r="Y4428">
        <f>IF(Append1[[#This Row],[churn]]="yes", 1,0)</f>
        <v>0</v>
      </c>
      <c r="Z4428" t="str">
        <f>IF(Append1[[#This Row],[total_eve_charge]]&lt;=15,"Low",
IF(Append1[[#This Row],[total_eve_charge]]&lt;=19,"Medium","High"))</f>
        <v>Medium</v>
      </c>
      <c r="AA4428" s="1" t="str">
        <f>IF(Append1[[#This Row],[total_day_charge]]&gt;30,"Heavy User",
IF(Append1[[#This Row],[total_eve_charge]]&gt;20,"Evening User",
IF(Append1[[#This Row],[total_night_charge]]&gt;10,"Night User","Low User")))</f>
        <v>Low User</v>
      </c>
    </row>
    <row r="4429" spans="1:27" hidden="1" x14ac:dyDescent="0.3">
      <c r="A4429">
        <v>3678</v>
      </c>
      <c r="B4429" s="1" t="s">
        <v>56</v>
      </c>
      <c r="C4429">
        <v>133</v>
      </c>
      <c r="D4429" s="1" t="s">
        <v>22</v>
      </c>
      <c r="E4429" s="1">
        <v>0</v>
      </c>
      <c r="F4429" s="1" t="s">
        <v>23</v>
      </c>
      <c r="G4429">
        <v>0</v>
      </c>
      <c r="H4429" t="str">
        <f>IF(Append1[[#This Row],[number_vmail_messages]]&lt;=10, "Low",
IF(Append1[[#This Row],[number_vmail_messages]]&lt;=25, "Medium", "High"))</f>
        <v>Low</v>
      </c>
      <c r="I4429">
        <v>171.8</v>
      </c>
      <c r="J4429">
        <v>64</v>
      </c>
      <c r="K4429">
        <v>29.21</v>
      </c>
      <c r="L4429">
        <v>177.1</v>
      </c>
      <c r="M4429">
        <v>83</v>
      </c>
      <c r="N4429">
        <v>15.05</v>
      </c>
      <c r="O4429">
        <v>223</v>
      </c>
      <c r="P4429">
        <v>96</v>
      </c>
      <c r="Q4429">
        <v>10.039999999999999</v>
      </c>
      <c r="R4429">
        <v>10.3</v>
      </c>
      <c r="S4429">
        <v>4</v>
      </c>
      <c r="T4429">
        <v>2.78</v>
      </c>
      <c r="U4429" t="str">
        <f>IF(Append1[[#This Row],[total_intl_charge]] &lt;= MEDIAN(Append1[total_intl_charge]), "Low", "High")</f>
        <v>Low</v>
      </c>
      <c r="V4429">
        <v>1</v>
      </c>
      <c r="W4429" t="s">
        <v>23</v>
      </c>
      <c r="X4429" s="1" t="s">
        <v>23</v>
      </c>
      <c r="Y4429">
        <f>IF(Append1[[#This Row],[churn]]="yes", 1,0)</f>
        <v>0</v>
      </c>
      <c r="Z4429" t="str">
        <f>IF(Append1[[#This Row],[total_eve_charge]]&lt;=15,"Low",
IF(Append1[[#This Row],[total_eve_charge]]&lt;=19,"Medium","High"))</f>
        <v>Medium</v>
      </c>
      <c r="AA4429" s="1" t="str">
        <f>IF(Append1[[#This Row],[total_day_charge]]&gt;30,"Heavy User",
IF(Append1[[#This Row],[total_eve_charge]]&gt;20,"Evening User",
IF(Append1[[#This Row],[total_night_charge]]&gt;10,"Night User","Low User")))</f>
        <v>Night User</v>
      </c>
    </row>
    <row r="4430" spans="1:27" x14ac:dyDescent="0.3">
      <c r="A4430">
        <v>3679</v>
      </c>
      <c r="B4430" s="1" t="s">
        <v>46</v>
      </c>
      <c r="C4430">
        <v>76</v>
      </c>
      <c r="D4430" s="1" t="s">
        <v>22</v>
      </c>
      <c r="E4430" s="1">
        <v>0</v>
      </c>
      <c r="F4430" s="1" t="s">
        <v>24</v>
      </c>
      <c r="G4430">
        <v>37</v>
      </c>
      <c r="H4430" t="str">
        <f>IF(Append1[[#This Row],[number_vmail_messages]]&lt;=10, "Low",
IF(Append1[[#This Row],[number_vmail_messages]]&lt;=25, "Medium", "High"))</f>
        <v>High</v>
      </c>
      <c r="I4430">
        <v>190.8</v>
      </c>
      <c r="J4430">
        <v>58</v>
      </c>
      <c r="K4430">
        <v>32.44</v>
      </c>
      <c r="L4430">
        <v>221.9</v>
      </c>
      <c r="M4430">
        <v>101</v>
      </c>
      <c r="N4430">
        <v>18.86</v>
      </c>
      <c r="O4430">
        <v>211.2</v>
      </c>
      <c r="P4430">
        <v>104</v>
      </c>
      <c r="Q4430">
        <v>9.5</v>
      </c>
      <c r="R4430">
        <v>12.3</v>
      </c>
      <c r="S4430">
        <v>4</v>
      </c>
      <c r="T4430">
        <v>3.32</v>
      </c>
      <c r="U4430" t="str">
        <f>IF(Append1[[#This Row],[total_intl_charge]] &lt;= MEDIAN(Append1[total_intl_charge]), "Low", "High")</f>
        <v>High</v>
      </c>
      <c r="V4430">
        <v>1</v>
      </c>
      <c r="W4430" t="s">
        <v>23</v>
      </c>
      <c r="X4430" s="1" t="s">
        <v>23</v>
      </c>
      <c r="Y4430">
        <f>IF(Append1[[#This Row],[churn]]="yes", 1,0)</f>
        <v>0</v>
      </c>
      <c r="Z4430" t="str">
        <f>IF(Append1[[#This Row],[total_eve_charge]]&lt;=15,"Low",
IF(Append1[[#This Row],[total_eve_charge]]&lt;=19,"Medium","High"))</f>
        <v>Medium</v>
      </c>
      <c r="AA4430" s="1" t="str">
        <f>IF(Append1[[#This Row],[total_day_charge]]&gt;30,"Heavy User",
IF(Append1[[#This Row],[total_eve_charge]]&gt;20,"Evening User",
IF(Append1[[#This Row],[total_night_charge]]&gt;10,"Night User","Low User")))</f>
        <v>Heavy User</v>
      </c>
    </row>
    <row r="4431" spans="1:27" hidden="1" x14ac:dyDescent="0.3">
      <c r="A4431">
        <v>3680</v>
      </c>
      <c r="B4431" s="1" t="s">
        <v>46</v>
      </c>
      <c r="C4431">
        <v>216</v>
      </c>
      <c r="D4431" s="1" t="s">
        <v>32</v>
      </c>
      <c r="E4431" s="1">
        <v>0</v>
      </c>
      <c r="F4431" s="1" t="s">
        <v>23</v>
      </c>
      <c r="G4431">
        <v>0</v>
      </c>
      <c r="H4431" t="str">
        <f>IF(Append1[[#This Row],[number_vmail_messages]]&lt;=10, "Low",
IF(Append1[[#This Row],[number_vmail_messages]]&lt;=25, "Medium", "High"))</f>
        <v>Low</v>
      </c>
      <c r="I4431">
        <v>212.3</v>
      </c>
      <c r="J4431">
        <v>106</v>
      </c>
      <c r="K4431">
        <v>36.090000000000003</v>
      </c>
      <c r="L4431">
        <v>191.1</v>
      </c>
      <c r="M4431">
        <v>71</v>
      </c>
      <c r="N4431">
        <v>16.239999999999998</v>
      </c>
      <c r="O4431">
        <v>224.9</v>
      </c>
      <c r="P4431">
        <v>79</v>
      </c>
      <c r="Q4431">
        <v>10.119999999999999</v>
      </c>
      <c r="R4431">
        <v>9.4</v>
      </c>
      <c r="S4431">
        <v>8</v>
      </c>
      <c r="T4431">
        <v>2.54</v>
      </c>
      <c r="U4431" t="str">
        <f>IF(Append1[[#This Row],[total_intl_charge]] &lt;= MEDIAN(Append1[total_intl_charge]), "Low", "High")</f>
        <v>Low</v>
      </c>
      <c r="V4431">
        <v>3</v>
      </c>
      <c r="W4431" t="s">
        <v>23</v>
      </c>
      <c r="X4431" s="1" t="s">
        <v>23</v>
      </c>
      <c r="Y4431">
        <f>IF(Append1[[#This Row],[churn]]="yes", 1,0)</f>
        <v>0</v>
      </c>
      <c r="Z4431" t="str">
        <f>IF(Append1[[#This Row],[total_eve_charge]]&lt;=15,"Low",
IF(Append1[[#This Row],[total_eve_charge]]&lt;=19,"Medium","High"))</f>
        <v>Medium</v>
      </c>
      <c r="AA4431" s="1" t="str">
        <f>IF(Append1[[#This Row],[total_day_charge]]&gt;30,"Heavy User",
IF(Append1[[#This Row],[total_eve_charge]]&gt;20,"Evening User",
IF(Append1[[#This Row],[total_night_charge]]&gt;10,"Night User","Low User")))</f>
        <v>Heavy User</v>
      </c>
    </row>
    <row r="4432" spans="1:27" hidden="1" x14ac:dyDescent="0.3">
      <c r="A4432">
        <v>3681</v>
      </c>
      <c r="B4432" s="1" t="s">
        <v>60</v>
      </c>
      <c r="C4432">
        <v>73</v>
      </c>
      <c r="D4432" s="1" t="s">
        <v>26</v>
      </c>
      <c r="E4432" s="1">
        <v>0</v>
      </c>
      <c r="F4432" s="1" t="s">
        <v>23</v>
      </c>
      <c r="G4432">
        <v>0</v>
      </c>
      <c r="H4432" t="str">
        <f>IF(Append1[[#This Row],[number_vmail_messages]]&lt;=10, "Low",
IF(Append1[[#This Row],[number_vmail_messages]]&lt;=25, "Medium", "High"))</f>
        <v>Low</v>
      </c>
      <c r="I4432">
        <v>159</v>
      </c>
      <c r="J4432">
        <v>123</v>
      </c>
      <c r="K4432">
        <v>27.03</v>
      </c>
      <c r="L4432">
        <v>233.3</v>
      </c>
      <c r="M4432">
        <v>95</v>
      </c>
      <c r="N4432">
        <v>19.829999999999998</v>
      </c>
      <c r="O4432">
        <v>178.9</v>
      </c>
      <c r="P4432">
        <v>155</v>
      </c>
      <c r="Q4432">
        <v>8.0500000000000007</v>
      </c>
      <c r="R4432">
        <v>15.2</v>
      </c>
      <c r="S4432">
        <v>3</v>
      </c>
      <c r="T4432">
        <v>4.0999999999999996</v>
      </c>
      <c r="U4432" t="str">
        <f>IF(Append1[[#This Row],[total_intl_charge]] &lt;= MEDIAN(Append1[total_intl_charge]), "Low", "High")</f>
        <v>High</v>
      </c>
      <c r="V4432">
        <v>2</v>
      </c>
      <c r="W4432" t="s">
        <v>23</v>
      </c>
      <c r="X4432" s="1" t="s">
        <v>23</v>
      </c>
      <c r="Y4432">
        <f>IF(Append1[[#This Row],[churn]]="yes", 1,0)</f>
        <v>0</v>
      </c>
      <c r="Z4432" t="str">
        <f>IF(Append1[[#This Row],[total_eve_charge]]&lt;=15,"Low",
IF(Append1[[#This Row],[total_eve_charge]]&lt;=19,"Medium","High"))</f>
        <v>High</v>
      </c>
      <c r="AA4432" s="1" t="str">
        <f>IF(Append1[[#This Row],[total_day_charge]]&gt;30,"Heavy User",
IF(Append1[[#This Row],[total_eve_charge]]&gt;20,"Evening User",
IF(Append1[[#This Row],[total_night_charge]]&gt;10,"Night User","Low User")))</f>
        <v>Low User</v>
      </c>
    </row>
    <row r="4433" spans="1:27" x14ac:dyDescent="0.3">
      <c r="A4433">
        <v>3682</v>
      </c>
      <c r="B4433" s="1" t="s">
        <v>52</v>
      </c>
      <c r="C4433">
        <v>183</v>
      </c>
      <c r="D4433" s="1" t="s">
        <v>32</v>
      </c>
      <c r="E4433" s="1">
        <v>0</v>
      </c>
      <c r="F4433" s="1" t="s">
        <v>24</v>
      </c>
      <c r="G4433">
        <v>38</v>
      </c>
      <c r="H4433" t="str">
        <f>IF(Append1[[#This Row],[number_vmail_messages]]&lt;=10, "Low",
IF(Append1[[#This Row],[number_vmail_messages]]&lt;=25, "Medium", "High"))</f>
        <v>High</v>
      </c>
      <c r="I4433">
        <v>178.4</v>
      </c>
      <c r="J4433">
        <v>103</v>
      </c>
      <c r="K4433">
        <v>30.33</v>
      </c>
      <c r="L4433">
        <v>184.4</v>
      </c>
      <c r="M4433">
        <v>79</v>
      </c>
      <c r="N4433">
        <v>15.67</v>
      </c>
      <c r="O4433">
        <v>203.3</v>
      </c>
      <c r="P4433">
        <v>94</v>
      </c>
      <c r="Q4433">
        <v>9.15</v>
      </c>
      <c r="R4433">
        <v>7.2</v>
      </c>
      <c r="S4433">
        <v>3</v>
      </c>
      <c r="T4433">
        <v>1.94</v>
      </c>
      <c r="U4433" t="str">
        <f>IF(Append1[[#This Row],[total_intl_charge]] &lt;= MEDIAN(Append1[total_intl_charge]), "Low", "High")</f>
        <v>Low</v>
      </c>
      <c r="V4433">
        <v>3</v>
      </c>
      <c r="W4433" t="s">
        <v>23</v>
      </c>
      <c r="X4433" s="1" t="s">
        <v>23</v>
      </c>
      <c r="Y4433">
        <f>IF(Append1[[#This Row],[churn]]="yes", 1,0)</f>
        <v>0</v>
      </c>
      <c r="Z4433" t="str">
        <f>IF(Append1[[#This Row],[total_eve_charge]]&lt;=15,"Low",
IF(Append1[[#This Row],[total_eve_charge]]&lt;=19,"Medium","High"))</f>
        <v>Medium</v>
      </c>
      <c r="AA4433" s="1" t="str">
        <f>IF(Append1[[#This Row],[total_day_charge]]&gt;30,"Heavy User",
IF(Append1[[#This Row],[total_eve_charge]]&gt;20,"Evening User",
IF(Append1[[#This Row],[total_night_charge]]&gt;10,"Night User","Low User")))</f>
        <v>Heavy User</v>
      </c>
    </row>
    <row r="4434" spans="1:27" hidden="1" x14ac:dyDescent="0.3">
      <c r="A4434">
        <v>3683</v>
      </c>
      <c r="B4434" s="1" t="s">
        <v>25</v>
      </c>
      <c r="C4434">
        <v>106</v>
      </c>
      <c r="D4434" s="1" t="s">
        <v>22</v>
      </c>
      <c r="E4434" s="1">
        <v>0</v>
      </c>
      <c r="F4434" s="1" t="s">
        <v>23</v>
      </c>
      <c r="G4434">
        <v>0</v>
      </c>
      <c r="H4434" t="str">
        <f>IF(Append1[[#This Row],[number_vmail_messages]]&lt;=10, "Low",
IF(Append1[[#This Row],[number_vmail_messages]]&lt;=25, "Medium", "High"))</f>
        <v>Low</v>
      </c>
      <c r="I4434">
        <v>222.1</v>
      </c>
      <c r="J4434">
        <v>123</v>
      </c>
      <c r="K4434">
        <v>37.76</v>
      </c>
      <c r="L4434">
        <v>276.8</v>
      </c>
      <c r="M4434">
        <v>92</v>
      </c>
      <c r="N4434">
        <v>23.53</v>
      </c>
      <c r="O4434">
        <v>213.5</v>
      </c>
      <c r="P4434">
        <v>99</v>
      </c>
      <c r="Q4434">
        <v>9.61</v>
      </c>
      <c r="R4434">
        <v>9</v>
      </c>
      <c r="S4434">
        <v>3</v>
      </c>
      <c r="T4434">
        <v>2.4300000000000002</v>
      </c>
      <c r="U4434" t="str">
        <f>IF(Append1[[#This Row],[total_intl_charge]] &lt;= MEDIAN(Append1[total_intl_charge]), "Low", "High")</f>
        <v>Low</v>
      </c>
      <c r="V4434">
        <v>0</v>
      </c>
      <c r="W4434" t="s">
        <v>23</v>
      </c>
      <c r="X4434" s="1" t="s">
        <v>23</v>
      </c>
      <c r="Y4434">
        <f>IF(Append1[[#This Row],[churn]]="yes", 1,0)</f>
        <v>0</v>
      </c>
      <c r="Z4434" t="str">
        <f>IF(Append1[[#This Row],[total_eve_charge]]&lt;=15,"Low",
IF(Append1[[#This Row],[total_eve_charge]]&lt;=19,"Medium","High"))</f>
        <v>High</v>
      </c>
      <c r="AA4434" s="1" t="str">
        <f>IF(Append1[[#This Row],[total_day_charge]]&gt;30,"Heavy User",
IF(Append1[[#This Row],[total_eve_charge]]&gt;20,"Evening User",
IF(Append1[[#This Row],[total_night_charge]]&gt;10,"Night User","Low User")))</f>
        <v>Heavy User</v>
      </c>
    </row>
    <row r="4435" spans="1:27" hidden="1" x14ac:dyDescent="0.3">
      <c r="A4435">
        <v>3684</v>
      </c>
      <c r="B4435" s="1" t="s">
        <v>61</v>
      </c>
      <c r="C4435">
        <v>90</v>
      </c>
      <c r="D4435" s="1" t="s">
        <v>26</v>
      </c>
      <c r="E4435" s="1">
        <v>0</v>
      </c>
      <c r="F4435" s="1" t="s">
        <v>23</v>
      </c>
      <c r="G4435">
        <v>0</v>
      </c>
      <c r="H4435" t="str">
        <f>IF(Append1[[#This Row],[number_vmail_messages]]&lt;=10, "Low",
IF(Append1[[#This Row],[number_vmail_messages]]&lt;=25, "Medium", "High"))</f>
        <v>Low</v>
      </c>
      <c r="I4435">
        <v>190</v>
      </c>
      <c r="J4435">
        <v>98</v>
      </c>
      <c r="K4435">
        <v>32.299999999999997</v>
      </c>
      <c r="L4435">
        <v>196.1</v>
      </c>
      <c r="M4435">
        <v>111</v>
      </c>
      <c r="N4435">
        <v>16.670000000000002</v>
      </c>
      <c r="O4435">
        <v>216.4</v>
      </c>
      <c r="P4435">
        <v>58</v>
      </c>
      <c r="Q4435">
        <v>9.74</v>
      </c>
      <c r="R4435">
        <v>8</v>
      </c>
      <c r="S4435">
        <v>6</v>
      </c>
      <c r="T4435">
        <v>2.16</v>
      </c>
      <c r="U4435" t="str">
        <f>IF(Append1[[#This Row],[total_intl_charge]] &lt;= MEDIAN(Append1[total_intl_charge]), "Low", "High")</f>
        <v>Low</v>
      </c>
      <c r="V4435">
        <v>2</v>
      </c>
      <c r="W4435" t="s">
        <v>23</v>
      </c>
      <c r="X4435" s="1" t="s">
        <v>23</v>
      </c>
      <c r="Y4435">
        <f>IF(Append1[[#This Row],[churn]]="yes", 1,0)</f>
        <v>0</v>
      </c>
      <c r="Z4435" t="str">
        <f>IF(Append1[[#This Row],[total_eve_charge]]&lt;=15,"Low",
IF(Append1[[#This Row],[total_eve_charge]]&lt;=19,"Medium","High"))</f>
        <v>Medium</v>
      </c>
      <c r="AA4435" s="1" t="str">
        <f>IF(Append1[[#This Row],[total_day_charge]]&gt;30,"Heavy User",
IF(Append1[[#This Row],[total_eve_charge]]&gt;20,"Evening User",
IF(Append1[[#This Row],[total_night_charge]]&gt;10,"Night User","Low User")))</f>
        <v>Heavy User</v>
      </c>
    </row>
    <row r="4436" spans="1:27" x14ac:dyDescent="0.3">
      <c r="A4436">
        <v>3685</v>
      </c>
      <c r="B4436" s="1" t="s">
        <v>44</v>
      </c>
      <c r="C4436">
        <v>112</v>
      </c>
      <c r="D4436" s="1" t="s">
        <v>22</v>
      </c>
      <c r="E4436" s="1">
        <v>0</v>
      </c>
      <c r="F4436" s="1" t="s">
        <v>24</v>
      </c>
      <c r="G4436">
        <v>17</v>
      </c>
      <c r="H4436" t="str">
        <f>IF(Append1[[#This Row],[number_vmail_messages]]&lt;=10, "Low",
IF(Append1[[#This Row],[number_vmail_messages]]&lt;=25, "Medium", "High"))</f>
        <v>Medium</v>
      </c>
      <c r="I4436">
        <v>120</v>
      </c>
      <c r="J4436">
        <v>94</v>
      </c>
      <c r="K4436">
        <v>20.399999999999999</v>
      </c>
      <c r="L4436">
        <v>79.5</v>
      </c>
      <c r="M4436">
        <v>104</v>
      </c>
      <c r="N4436">
        <v>6.76</v>
      </c>
      <c r="O4436">
        <v>214</v>
      </c>
      <c r="P4436">
        <v>94</v>
      </c>
      <c r="Q4436">
        <v>9.6300000000000008</v>
      </c>
      <c r="R4436">
        <v>8.6999999999999993</v>
      </c>
      <c r="S4436">
        <v>1</v>
      </c>
      <c r="T4436">
        <v>2.35</v>
      </c>
      <c r="U4436" t="str">
        <f>IF(Append1[[#This Row],[total_intl_charge]] &lt;= MEDIAN(Append1[total_intl_charge]), "Low", "High")</f>
        <v>Low</v>
      </c>
      <c r="V4436">
        <v>1</v>
      </c>
      <c r="W4436" t="s">
        <v>23</v>
      </c>
      <c r="X4436" s="1" t="s">
        <v>23</v>
      </c>
      <c r="Y4436">
        <f>IF(Append1[[#This Row],[churn]]="yes", 1,0)</f>
        <v>0</v>
      </c>
      <c r="Z4436" t="str">
        <f>IF(Append1[[#This Row],[total_eve_charge]]&lt;=15,"Low",
IF(Append1[[#This Row],[total_eve_charge]]&lt;=19,"Medium","High"))</f>
        <v>Low</v>
      </c>
      <c r="AA4436" s="1" t="str">
        <f>IF(Append1[[#This Row],[total_day_charge]]&gt;30,"Heavy User",
IF(Append1[[#This Row],[total_eve_charge]]&gt;20,"Evening User",
IF(Append1[[#This Row],[total_night_charge]]&gt;10,"Night User","Low User")))</f>
        <v>Low User</v>
      </c>
    </row>
    <row r="4437" spans="1:27" hidden="1" x14ac:dyDescent="0.3">
      <c r="A4437">
        <v>3686</v>
      </c>
      <c r="B4437" s="1" t="s">
        <v>67</v>
      </c>
      <c r="C4437">
        <v>92</v>
      </c>
      <c r="D4437" s="1" t="s">
        <v>22</v>
      </c>
      <c r="E4437" s="1">
        <v>0</v>
      </c>
      <c r="F4437" s="1" t="s">
        <v>23</v>
      </c>
      <c r="G4437">
        <v>0</v>
      </c>
      <c r="H4437" t="str">
        <f>IF(Append1[[#This Row],[number_vmail_messages]]&lt;=10, "Low",
IF(Append1[[#This Row],[number_vmail_messages]]&lt;=25, "Medium", "High"))</f>
        <v>Low</v>
      </c>
      <c r="I4437">
        <v>145.9</v>
      </c>
      <c r="J4437">
        <v>90</v>
      </c>
      <c r="K4437">
        <v>24.8</v>
      </c>
      <c r="L4437">
        <v>148.1</v>
      </c>
      <c r="M4437">
        <v>105</v>
      </c>
      <c r="N4437">
        <v>12.59</v>
      </c>
      <c r="O4437">
        <v>241.3</v>
      </c>
      <c r="P4437">
        <v>93</v>
      </c>
      <c r="Q4437">
        <v>10.86</v>
      </c>
      <c r="R4437">
        <v>8.4</v>
      </c>
      <c r="S4437">
        <v>1</v>
      </c>
      <c r="T4437">
        <v>2.27</v>
      </c>
      <c r="U4437" t="str">
        <f>IF(Append1[[#This Row],[total_intl_charge]] &lt;= MEDIAN(Append1[total_intl_charge]), "Low", "High")</f>
        <v>Low</v>
      </c>
      <c r="V4437">
        <v>2</v>
      </c>
      <c r="W4437" t="s">
        <v>23</v>
      </c>
      <c r="X4437" s="1" t="s">
        <v>23</v>
      </c>
      <c r="Y4437">
        <f>IF(Append1[[#This Row],[churn]]="yes", 1,0)</f>
        <v>0</v>
      </c>
      <c r="Z4437" t="str">
        <f>IF(Append1[[#This Row],[total_eve_charge]]&lt;=15,"Low",
IF(Append1[[#This Row],[total_eve_charge]]&lt;=19,"Medium","High"))</f>
        <v>Low</v>
      </c>
      <c r="AA4437" s="1" t="str">
        <f>IF(Append1[[#This Row],[total_day_charge]]&gt;30,"Heavy User",
IF(Append1[[#This Row],[total_eve_charge]]&gt;20,"Evening User",
IF(Append1[[#This Row],[total_night_charge]]&gt;10,"Night User","Low User")))</f>
        <v>Night User</v>
      </c>
    </row>
    <row r="4438" spans="1:27" hidden="1" x14ac:dyDescent="0.3">
      <c r="A4438">
        <v>3687</v>
      </c>
      <c r="B4438" s="1" t="s">
        <v>71</v>
      </c>
      <c r="C4438">
        <v>35</v>
      </c>
      <c r="D4438" s="1" t="s">
        <v>32</v>
      </c>
      <c r="E4438" s="1">
        <v>0</v>
      </c>
      <c r="F4438" s="1" t="s">
        <v>23</v>
      </c>
      <c r="G4438">
        <v>0</v>
      </c>
      <c r="H4438" t="str">
        <f>IF(Append1[[#This Row],[number_vmail_messages]]&lt;=10, "Low",
IF(Append1[[#This Row],[number_vmail_messages]]&lt;=25, "Medium", "High"))</f>
        <v>Low</v>
      </c>
      <c r="I4438">
        <v>179.8</v>
      </c>
      <c r="J4438">
        <v>82</v>
      </c>
      <c r="K4438">
        <v>30.57</v>
      </c>
      <c r="L4438">
        <v>176.1</v>
      </c>
      <c r="M4438">
        <v>78</v>
      </c>
      <c r="N4438">
        <v>14.97</v>
      </c>
      <c r="O4438">
        <v>132.6</v>
      </c>
      <c r="P4438">
        <v>85</v>
      </c>
      <c r="Q4438">
        <v>5.97</v>
      </c>
      <c r="R4438">
        <v>12</v>
      </c>
      <c r="S4438">
        <v>5</v>
      </c>
      <c r="T4438">
        <v>3.24</v>
      </c>
      <c r="U4438" t="str">
        <f>IF(Append1[[#This Row],[total_intl_charge]] &lt;= MEDIAN(Append1[total_intl_charge]), "Low", "High")</f>
        <v>High</v>
      </c>
      <c r="V4438">
        <v>1</v>
      </c>
      <c r="W4438" t="s">
        <v>23</v>
      </c>
      <c r="X4438" s="1" t="s">
        <v>23</v>
      </c>
      <c r="Y4438">
        <f>IF(Append1[[#This Row],[churn]]="yes", 1,0)</f>
        <v>0</v>
      </c>
      <c r="Z4438" t="str">
        <f>IF(Append1[[#This Row],[total_eve_charge]]&lt;=15,"Low",
IF(Append1[[#This Row],[total_eve_charge]]&lt;=19,"Medium","High"))</f>
        <v>Low</v>
      </c>
      <c r="AA4438" s="1" t="str">
        <f>IF(Append1[[#This Row],[total_day_charge]]&gt;30,"Heavy User",
IF(Append1[[#This Row],[total_eve_charge]]&gt;20,"Evening User",
IF(Append1[[#This Row],[total_night_charge]]&gt;10,"Night User","Low User")))</f>
        <v>Heavy User</v>
      </c>
    </row>
    <row r="4439" spans="1:27" hidden="1" x14ac:dyDescent="0.3">
      <c r="A4439">
        <v>3688</v>
      </c>
      <c r="B4439" s="1" t="s">
        <v>50</v>
      </c>
      <c r="C4439">
        <v>28</v>
      </c>
      <c r="D4439" s="1" t="s">
        <v>32</v>
      </c>
      <c r="E4439" s="1">
        <v>0</v>
      </c>
      <c r="F4439" s="1" t="s">
        <v>23</v>
      </c>
      <c r="G4439">
        <v>0</v>
      </c>
      <c r="H4439" t="str">
        <f>IF(Append1[[#This Row],[number_vmail_messages]]&lt;=10, "Low",
IF(Append1[[#This Row],[number_vmail_messages]]&lt;=25, "Medium", "High"))</f>
        <v>Low</v>
      </c>
      <c r="I4439">
        <v>225.7</v>
      </c>
      <c r="J4439">
        <v>70</v>
      </c>
      <c r="K4439">
        <v>38.369999999999997</v>
      </c>
      <c r="L4439">
        <v>206.9</v>
      </c>
      <c r="M4439">
        <v>90</v>
      </c>
      <c r="N4439">
        <v>17.59</v>
      </c>
      <c r="O4439">
        <v>167.9</v>
      </c>
      <c r="P4439">
        <v>88</v>
      </c>
      <c r="Q4439">
        <v>7.56</v>
      </c>
      <c r="R4439">
        <v>13.8</v>
      </c>
      <c r="S4439">
        <v>3</v>
      </c>
      <c r="T4439">
        <v>3.73</v>
      </c>
      <c r="U4439" t="str">
        <f>IF(Append1[[#This Row],[total_intl_charge]] &lt;= MEDIAN(Append1[total_intl_charge]), "Low", "High")</f>
        <v>High</v>
      </c>
      <c r="V4439">
        <v>1</v>
      </c>
      <c r="W4439" t="s">
        <v>23</v>
      </c>
      <c r="X4439" s="1" t="s">
        <v>23</v>
      </c>
      <c r="Y4439">
        <f>IF(Append1[[#This Row],[churn]]="yes", 1,0)</f>
        <v>0</v>
      </c>
      <c r="Z4439" t="str">
        <f>IF(Append1[[#This Row],[total_eve_charge]]&lt;=15,"Low",
IF(Append1[[#This Row],[total_eve_charge]]&lt;=19,"Medium","High"))</f>
        <v>Medium</v>
      </c>
      <c r="AA4439" s="1" t="str">
        <f>IF(Append1[[#This Row],[total_day_charge]]&gt;30,"Heavy User",
IF(Append1[[#This Row],[total_eve_charge]]&gt;20,"Evening User",
IF(Append1[[#This Row],[total_night_charge]]&gt;10,"Night User","Low User")))</f>
        <v>Heavy User</v>
      </c>
    </row>
    <row r="4440" spans="1:27" hidden="1" x14ac:dyDescent="0.3">
      <c r="A4440">
        <v>3689</v>
      </c>
      <c r="B4440" s="1" t="s">
        <v>37</v>
      </c>
      <c r="C4440">
        <v>93</v>
      </c>
      <c r="D4440" s="1" t="s">
        <v>22</v>
      </c>
      <c r="E4440" s="1">
        <v>0</v>
      </c>
      <c r="F4440" s="1" t="s">
        <v>23</v>
      </c>
      <c r="G4440">
        <v>0</v>
      </c>
      <c r="H4440" t="str">
        <f>IF(Append1[[#This Row],[number_vmail_messages]]&lt;=10, "Low",
IF(Append1[[#This Row],[number_vmail_messages]]&lt;=25, "Medium", "High"))</f>
        <v>Low</v>
      </c>
      <c r="I4440">
        <v>199.7</v>
      </c>
      <c r="J4440">
        <v>109</v>
      </c>
      <c r="K4440">
        <v>33.950000000000003</v>
      </c>
      <c r="L4440">
        <v>114.2</v>
      </c>
      <c r="M4440">
        <v>68</v>
      </c>
      <c r="N4440">
        <v>9.7100000000000009</v>
      </c>
      <c r="O4440">
        <v>241</v>
      </c>
      <c r="P4440">
        <v>109</v>
      </c>
      <c r="Q4440">
        <v>10.85</v>
      </c>
      <c r="R4440">
        <v>7.1</v>
      </c>
      <c r="S4440">
        <v>2</v>
      </c>
      <c r="T4440">
        <v>1.92</v>
      </c>
      <c r="U4440" t="str">
        <f>IF(Append1[[#This Row],[total_intl_charge]] &lt;= MEDIAN(Append1[total_intl_charge]), "Low", "High")</f>
        <v>Low</v>
      </c>
      <c r="V4440">
        <v>0</v>
      </c>
      <c r="W4440" t="s">
        <v>23</v>
      </c>
      <c r="X4440" s="1" t="s">
        <v>23</v>
      </c>
      <c r="Y4440">
        <f>IF(Append1[[#This Row],[churn]]="yes", 1,0)</f>
        <v>0</v>
      </c>
      <c r="Z4440" t="str">
        <f>IF(Append1[[#This Row],[total_eve_charge]]&lt;=15,"Low",
IF(Append1[[#This Row],[total_eve_charge]]&lt;=19,"Medium","High"))</f>
        <v>Low</v>
      </c>
      <c r="AA4440" s="1" t="str">
        <f>IF(Append1[[#This Row],[total_day_charge]]&gt;30,"Heavy User",
IF(Append1[[#This Row],[total_eve_charge]]&gt;20,"Evening User",
IF(Append1[[#This Row],[total_night_charge]]&gt;10,"Night User","Low User")))</f>
        <v>Heavy User</v>
      </c>
    </row>
    <row r="4441" spans="1:27" hidden="1" x14ac:dyDescent="0.3">
      <c r="A4441">
        <v>3690</v>
      </c>
      <c r="B4441" s="1" t="s">
        <v>67</v>
      </c>
      <c r="C4441">
        <v>26</v>
      </c>
      <c r="D4441" s="1" t="s">
        <v>26</v>
      </c>
      <c r="E4441" s="1">
        <v>0</v>
      </c>
      <c r="F4441" s="1" t="s">
        <v>23</v>
      </c>
      <c r="G4441">
        <v>0</v>
      </c>
      <c r="H4441" t="str">
        <f>IF(Append1[[#This Row],[number_vmail_messages]]&lt;=10, "Low",
IF(Append1[[#This Row],[number_vmail_messages]]&lt;=25, "Medium", "High"))</f>
        <v>Low</v>
      </c>
      <c r="I4441">
        <v>150</v>
      </c>
      <c r="J4441">
        <v>63</v>
      </c>
      <c r="K4441">
        <v>25.5</v>
      </c>
      <c r="L4441">
        <v>225</v>
      </c>
      <c r="M4441">
        <v>90</v>
      </c>
      <c r="N4441">
        <v>19.13</v>
      </c>
      <c r="O4441">
        <v>202.3</v>
      </c>
      <c r="P4441">
        <v>99</v>
      </c>
      <c r="Q4441">
        <v>9.1</v>
      </c>
      <c r="R4441">
        <v>9.1999999999999993</v>
      </c>
      <c r="S4441">
        <v>5</v>
      </c>
      <c r="T4441">
        <v>2.48</v>
      </c>
      <c r="U4441" t="str">
        <f>IF(Append1[[#This Row],[total_intl_charge]] &lt;= MEDIAN(Append1[total_intl_charge]), "Low", "High")</f>
        <v>Low</v>
      </c>
      <c r="V4441">
        <v>3</v>
      </c>
      <c r="W4441" t="s">
        <v>23</v>
      </c>
      <c r="X4441" s="1" t="s">
        <v>23</v>
      </c>
      <c r="Y4441">
        <f>IF(Append1[[#This Row],[churn]]="yes", 1,0)</f>
        <v>0</v>
      </c>
      <c r="Z4441" t="str">
        <f>IF(Append1[[#This Row],[total_eve_charge]]&lt;=15,"Low",
IF(Append1[[#This Row],[total_eve_charge]]&lt;=19,"Medium","High"))</f>
        <v>High</v>
      </c>
      <c r="AA4441" s="1" t="str">
        <f>IF(Append1[[#This Row],[total_day_charge]]&gt;30,"Heavy User",
IF(Append1[[#This Row],[total_eve_charge]]&gt;20,"Evening User",
IF(Append1[[#This Row],[total_night_charge]]&gt;10,"Night User","Low User")))</f>
        <v>Low User</v>
      </c>
    </row>
    <row r="4442" spans="1:27" hidden="1" x14ac:dyDescent="0.3">
      <c r="A4442">
        <v>3691</v>
      </c>
      <c r="B4442" s="1" t="s">
        <v>50</v>
      </c>
      <c r="C4442">
        <v>33</v>
      </c>
      <c r="D4442" s="1" t="s">
        <v>22</v>
      </c>
      <c r="E4442" s="1">
        <v>1</v>
      </c>
      <c r="F4442" s="1" t="s">
        <v>23</v>
      </c>
      <c r="G4442">
        <v>0</v>
      </c>
      <c r="H4442" t="str">
        <f>IF(Append1[[#This Row],[number_vmail_messages]]&lt;=10, "Low",
IF(Append1[[#This Row],[number_vmail_messages]]&lt;=25, "Medium", "High"))</f>
        <v>Low</v>
      </c>
      <c r="I4442">
        <v>247.1</v>
      </c>
      <c r="J4442">
        <v>114</v>
      </c>
      <c r="K4442">
        <v>42.01</v>
      </c>
      <c r="L4442">
        <v>146.5</v>
      </c>
      <c r="M4442">
        <v>110</v>
      </c>
      <c r="N4442">
        <v>12.45</v>
      </c>
      <c r="O4442">
        <v>208.9</v>
      </c>
      <c r="P4442">
        <v>94</v>
      </c>
      <c r="Q4442">
        <v>9.4</v>
      </c>
      <c r="R4442">
        <v>10.6</v>
      </c>
      <c r="S4442">
        <v>2</v>
      </c>
      <c r="T4442">
        <v>2.86</v>
      </c>
      <c r="U4442" t="str">
        <f>IF(Append1[[#This Row],[total_intl_charge]] &lt;= MEDIAN(Append1[total_intl_charge]), "Low", "High")</f>
        <v>High</v>
      </c>
      <c r="V4442">
        <v>4</v>
      </c>
      <c r="W4442" t="s">
        <v>24</v>
      </c>
      <c r="X4442" s="1" t="s">
        <v>24</v>
      </c>
      <c r="Y4442">
        <f>IF(Append1[[#This Row],[churn]]="yes", 1,0)</f>
        <v>1</v>
      </c>
      <c r="Z4442" t="str">
        <f>IF(Append1[[#This Row],[total_eve_charge]]&lt;=15,"Low",
IF(Append1[[#This Row],[total_eve_charge]]&lt;=19,"Medium","High"))</f>
        <v>Low</v>
      </c>
      <c r="AA4442" s="1" t="str">
        <f>IF(Append1[[#This Row],[total_day_charge]]&gt;30,"Heavy User",
IF(Append1[[#This Row],[total_eve_charge]]&gt;20,"Evening User",
IF(Append1[[#This Row],[total_night_charge]]&gt;10,"Night User","Low User")))</f>
        <v>Heavy User</v>
      </c>
    </row>
    <row r="4443" spans="1:27" hidden="1" x14ac:dyDescent="0.3">
      <c r="A4443">
        <v>3692</v>
      </c>
      <c r="B4443" s="1" t="s">
        <v>53</v>
      </c>
      <c r="C4443">
        <v>120</v>
      </c>
      <c r="D4443" s="1" t="s">
        <v>32</v>
      </c>
      <c r="E4443" s="1">
        <v>0</v>
      </c>
      <c r="F4443" s="1" t="s">
        <v>23</v>
      </c>
      <c r="G4443">
        <v>0</v>
      </c>
      <c r="H4443" t="str">
        <f>IF(Append1[[#This Row],[number_vmail_messages]]&lt;=10, "Low",
IF(Append1[[#This Row],[number_vmail_messages]]&lt;=25, "Medium", "High"))</f>
        <v>Low</v>
      </c>
      <c r="I4443">
        <v>215.7</v>
      </c>
      <c r="J4443">
        <v>75</v>
      </c>
      <c r="K4443">
        <v>36.67</v>
      </c>
      <c r="L4443">
        <v>244.4</v>
      </c>
      <c r="M4443">
        <v>105</v>
      </c>
      <c r="N4443">
        <v>20.77</v>
      </c>
      <c r="O4443">
        <v>211.2</v>
      </c>
      <c r="P4443">
        <v>91</v>
      </c>
      <c r="Q4443">
        <v>9.5</v>
      </c>
      <c r="R4443">
        <v>11.4</v>
      </c>
      <c r="S4443">
        <v>5</v>
      </c>
      <c r="T4443">
        <v>3.08</v>
      </c>
      <c r="U4443" t="str">
        <f>IF(Append1[[#This Row],[total_intl_charge]] &lt;= MEDIAN(Append1[total_intl_charge]), "Low", "High")</f>
        <v>High</v>
      </c>
      <c r="V4443">
        <v>2</v>
      </c>
      <c r="W4443" t="s">
        <v>23</v>
      </c>
      <c r="X4443" s="1" t="s">
        <v>23</v>
      </c>
      <c r="Y4443">
        <f>IF(Append1[[#This Row],[churn]]="yes", 1,0)</f>
        <v>0</v>
      </c>
      <c r="Z4443" t="str">
        <f>IF(Append1[[#This Row],[total_eve_charge]]&lt;=15,"Low",
IF(Append1[[#This Row],[total_eve_charge]]&lt;=19,"Medium","High"))</f>
        <v>High</v>
      </c>
      <c r="AA4443" s="1" t="str">
        <f>IF(Append1[[#This Row],[total_day_charge]]&gt;30,"Heavy User",
IF(Append1[[#This Row],[total_eve_charge]]&gt;20,"Evening User",
IF(Append1[[#This Row],[total_night_charge]]&gt;10,"Night User","Low User")))</f>
        <v>Heavy User</v>
      </c>
    </row>
    <row r="4444" spans="1:27" hidden="1" x14ac:dyDescent="0.3">
      <c r="A4444">
        <v>3693</v>
      </c>
      <c r="B4444" s="1" t="s">
        <v>21</v>
      </c>
      <c r="C4444">
        <v>124</v>
      </c>
      <c r="D4444" s="1" t="s">
        <v>22</v>
      </c>
      <c r="E4444" s="1">
        <v>0</v>
      </c>
      <c r="F4444" s="1" t="s">
        <v>23</v>
      </c>
      <c r="G4444">
        <v>0</v>
      </c>
      <c r="H4444" t="str">
        <f>IF(Append1[[#This Row],[number_vmail_messages]]&lt;=10, "Low",
IF(Append1[[#This Row],[number_vmail_messages]]&lt;=25, "Medium", "High"))</f>
        <v>Low</v>
      </c>
      <c r="I4444">
        <v>94.8</v>
      </c>
      <c r="J4444">
        <v>102</v>
      </c>
      <c r="K4444">
        <v>16.12</v>
      </c>
      <c r="L4444">
        <v>238.9</v>
      </c>
      <c r="M4444">
        <v>91</v>
      </c>
      <c r="N4444">
        <v>20.309999999999999</v>
      </c>
      <c r="O4444">
        <v>279.39999999999998</v>
      </c>
      <c r="P4444">
        <v>94</v>
      </c>
      <c r="Q4444">
        <v>12.57</v>
      </c>
      <c r="R4444">
        <v>11.6</v>
      </c>
      <c r="S4444">
        <v>3</v>
      </c>
      <c r="T4444">
        <v>3.13</v>
      </c>
      <c r="U4444" t="str">
        <f>IF(Append1[[#This Row],[total_intl_charge]] &lt;= MEDIAN(Append1[total_intl_charge]), "Low", "High")</f>
        <v>High</v>
      </c>
      <c r="V4444">
        <v>2</v>
      </c>
      <c r="W4444" t="s">
        <v>23</v>
      </c>
      <c r="X4444" s="1" t="s">
        <v>23</v>
      </c>
      <c r="Y4444">
        <f>IF(Append1[[#This Row],[churn]]="yes", 1,0)</f>
        <v>0</v>
      </c>
      <c r="Z4444" t="str">
        <f>IF(Append1[[#This Row],[total_eve_charge]]&lt;=15,"Low",
IF(Append1[[#This Row],[total_eve_charge]]&lt;=19,"Medium","High"))</f>
        <v>High</v>
      </c>
      <c r="AA4444" s="1" t="str">
        <f>IF(Append1[[#This Row],[total_day_charge]]&gt;30,"Heavy User",
IF(Append1[[#This Row],[total_eve_charge]]&gt;20,"Evening User",
IF(Append1[[#This Row],[total_night_charge]]&gt;10,"Night User","Low User")))</f>
        <v>Evening User</v>
      </c>
    </row>
    <row r="4445" spans="1:27" hidden="1" x14ac:dyDescent="0.3">
      <c r="A4445">
        <v>3694</v>
      </c>
      <c r="B4445" s="1" t="s">
        <v>62</v>
      </c>
      <c r="C4445">
        <v>56</v>
      </c>
      <c r="D4445" s="1" t="s">
        <v>22</v>
      </c>
      <c r="E4445" s="1">
        <v>0</v>
      </c>
      <c r="F4445" s="1" t="s">
        <v>23</v>
      </c>
      <c r="G4445">
        <v>0</v>
      </c>
      <c r="H4445" t="str">
        <f>IF(Append1[[#This Row],[number_vmail_messages]]&lt;=10, "Low",
IF(Append1[[#This Row],[number_vmail_messages]]&lt;=25, "Medium", "High"))</f>
        <v>Low</v>
      </c>
      <c r="I4445">
        <v>79.3</v>
      </c>
      <c r="J4445">
        <v>115</v>
      </c>
      <c r="K4445">
        <v>13.48</v>
      </c>
      <c r="L4445">
        <v>159</v>
      </c>
      <c r="M4445">
        <v>64</v>
      </c>
      <c r="N4445">
        <v>13.52</v>
      </c>
      <c r="O4445">
        <v>245.7</v>
      </c>
      <c r="P4445">
        <v>99</v>
      </c>
      <c r="Q4445">
        <v>11.06</v>
      </c>
      <c r="R4445">
        <v>10.1</v>
      </c>
      <c r="S4445">
        <v>4</v>
      </c>
      <c r="T4445">
        <v>2.73</v>
      </c>
      <c r="U4445" t="str">
        <f>IF(Append1[[#This Row],[total_intl_charge]] &lt;= MEDIAN(Append1[total_intl_charge]), "Low", "High")</f>
        <v>Low</v>
      </c>
      <c r="V4445">
        <v>1</v>
      </c>
      <c r="W4445" t="s">
        <v>23</v>
      </c>
      <c r="X4445" s="1" t="s">
        <v>23</v>
      </c>
      <c r="Y4445">
        <f>IF(Append1[[#This Row],[churn]]="yes", 1,0)</f>
        <v>0</v>
      </c>
      <c r="Z4445" t="str">
        <f>IF(Append1[[#This Row],[total_eve_charge]]&lt;=15,"Low",
IF(Append1[[#This Row],[total_eve_charge]]&lt;=19,"Medium","High"))</f>
        <v>Low</v>
      </c>
      <c r="AA4445" s="1" t="str">
        <f>IF(Append1[[#This Row],[total_day_charge]]&gt;30,"Heavy User",
IF(Append1[[#This Row],[total_eve_charge]]&gt;20,"Evening User",
IF(Append1[[#This Row],[total_night_charge]]&gt;10,"Night User","Low User")))</f>
        <v>Night User</v>
      </c>
    </row>
    <row r="4446" spans="1:27" hidden="1" x14ac:dyDescent="0.3">
      <c r="A4446">
        <v>3695</v>
      </c>
      <c r="B4446" s="1" t="s">
        <v>48</v>
      </c>
      <c r="C4446">
        <v>39</v>
      </c>
      <c r="D4446" s="1" t="s">
        <v>32</v>
      </c>
      <c r="E4446" s="1">
        <v>0</v>
      </c>
      <c r="F4446" s="1" t="s">
        <v>23</v>
      </c>
      <c r="G4446">
        <v>0</v>
      </c>
      <c r="H4446" t="str">
        <f>IF(Append1[[#This Row],[number_vmail_messages]]&lt;=10, "Low",
IF(Append1[[#This Row],[number_vmail_messages]]&lt;=25, "Medium", "High"))</f>
        <v>Low</v>
      </c>
      <c r="I4446">
        <v>157.19999999999999</v>
      </c>
      <c r="J4446">
        <v>81</v>
      </c>
      <c r="K4446">
        <v>26.72</v>
      </c>
      <c r="L4446">
        <v>247.7</v>
      </c>
      <c r="M4446">
        <v>131</v>
      </c>
      <c r="N4446">
        <v>21.05</v>
      </c>
      <c r="O4446">
        <v>215.7</v>
      </c>
      <c r="P4446">
        <v>141</v>
      </c>
      <c r="Q4446">
        <v>9.7100000000000009</v>
      </c>
      <c r="R4446">
        <v>9.9</v>
      </c>
      <c r="S4446">
        <v>9</v>
      </c>
      <c r="T4446">
        <v>2.67</v>
      </c>
      <c r="U4446" t="str">
        <f>IF(Append1[[#This Row],[total_intl_charge]] &lt;= MEDIAN(Append1[total_intl_charge]), "Low", "High")</f>
        <v>Low</v>
      </c>
      <c r="V4446">
        <v>1</v>
      </c>
      <c r="W4446" t="s">
        <v>23</v>
      </c>
      <c r="X4446" s="1" t="s">
        <v>23</v>
      </c>
      <c r="Y4446">
        <f>IF(Append1[[#This Row],[churn]]="yes", 1,0)</f>
        <v>0</v>
      </c>
      <c r="Z4446" t="str">
        <f>IF(Append1[[#This Row],[total_eve_charge]]&lt;=15,"Low",
IF(Append1[[#This Row],[total_eve_charge]]&lt;=19,"Medium","High"))</f>
        <v>High</v>
      </c>
      <c r="AA4446" s="1" t="str">
        <f>IF(Append1[[#This Row],[total_day_charge]]&gt;30,"Heavy User",
IF(Append1[[#This Row],[total_eve_charge]]&gt;20,"Evening User",
IF(Append1[[#This Row],[total_night_charge]]&gt;10,"Night User","Low User")))</f>
        <v>Evening User</v>
      </c>
    </row>
    <row r="4447" spans="1:27" hidden="1" x14ac:dyDescent="0.3">
      <c r="A4447">
        <v>3696</v>
      </c>
      <c r="B4447" s="1" t="s">
        <v>57</v>
      </c>
      <c r="C4447">
        <v>158</v>
      </c>
      <c r="D4447" s="1" t="s">
        <v>32</v>
      </c>
      <c r="E4447" s="1">
        <v>0</v>
      </c>
      <c r="F4447" s="1" t="s">
        <v>23</v>
      </c>
      <c r="G4447">
        <v>0</v>
      </c>
      <c r="H4447" t="str">
        <f>IF(Append1[[#This Row],[number_vmail_messages]]&lt;=10, "Low",
IF(Append1[[#This Row],[number_vmail_messages]]&lt;=25, "Medium", "High"))</f>
        <v>Low</v>
      </c>
      <c r="I4447">
        <v>119.8</v>
      </c>
      <c r="J4447">
        <v>123</v>
      </c>
      <c r="K4447">
        <v>20.37</v>
      </c>
      <c r="L4447">
        <v>262.2</v>
      </c>
      <c r="M4447">
        <v>122</v>
      </c>
      <c r="N4447">
        <v>22.29</v>
      </c>
      <c r="O4447">
        <v>219.8</v>
      </c>
      <c r="P4447">
        <v>111</v>
      </c>
      <c r="Q4447">
        <v>9.89</v>
      </c>
      <c r="R4447">
        <v>12.4</v>
      </c>
      <c r="S4447">
        <v>5</v>
      </c>
      <c r="T4447">
        <v>3.35</v>
      </c>
      <c r="U4447" t="str">
        <f>IF(Append1[[#This Row],[total_intl_charge]] &lt;= MEDIAN(Append1[total_intl_charge]), "Low", "High")</f>
        <v>High</v>
      </c>
      <c r="V4447">
        <v>1</v>
      </c>
      <c r="W4447" t="s">
        <v>23</v>
      </c>
      <c r="X4447" s="1" t="s">
        <v>23</v>
      </c>
      <c r="Y4447">
        <f>IF(Append1[[#This Row],[churn]]="yes", 1,0)</f>
        <v>0</v>
      </c>
      <c r="Z4447" t="str">
        <f>IF(Append1[[#This Row],[total_eve_charge]]&lt;=15,"Low",
IF(Append1[[#This Row],[total_eve_charge]]&lt;=19,"Medium","High"))</f>
        <v>High</v>
      </c>
      <c r="AA4447" s="1" t="str">
        <f>IF(Append1[[#This Row],[total_day_charge]]&gt;30,"Heavy User",
IF(Append1[[#This Row],[total_eve_charge]]&gt;20,"Evening User",
IF(Append1[[#This Row],[total_night_charge]]&gt;10,"Night User","Low User")))</f>
        <v>Evening User</v>
      </c>
    </row>
    <row r="4448" spans="1:27" x14ac:dyDescent="0.3">
      <c r="A4448">
        <v>3697</v>
      </c>
      <c r="B4448" s="1" t="s">
        <v>27</v>
      </c>
      <c r="C4448">
        <v>52</v>
      </c>
      <c r="D4448" s="1" t="s">
        <v>26</v>
      </c>
      <c r="E4448" s="1">
        <v>0</v>
      </c>
      <c r="F4448" s="1" t="s">
        <v>24</v>
      </c>
      <c r="G4448">
        <v>24</v>
      </c>
      <c r="H4448" t="str">
        <f>IF(Append1[[#This Row],[number_vmail_messages]]&lt;=10, "Low",
IF(Append1[[#This Row],[number_vmail_messages]]&lt;=25, "Medium", "High"))</f>
        <v>Medium</v>
      </c>
      <c r="I4448">
        <v>229.1</v>
      </c>
      <c r="J4448">
        <v>86</v>
      </c>
      <c r="K4448">
        <v>38.950000000000003</v>
      </c>
      <c r="L4448">
        <v>168.7</v>
      </c>
      <c r="M4448">
        <v>124</v>
      </c>
      <c r="N4448">
        <v>14.34</v>
      </c>
      <c r="O4448">
        <v>245.4</v>
      </c>
      <c r="P4448">
        <v>75</v>
      </c>
      <c r="Q4448">
        <v>11.04</v>
      </c>
      <c r="R4448">
        <v>14.6</v>
      </c>
      <c r="S4448">
        <v>2</v>
      </c>
      <c r="T4448">
        <v>3.94</v>
      </c>
      <c r="U4448" t="str">
        <f>IF(Append1[[#This Row],[total_intl_charge]] &lt;= MEDIAN(Append1[total_intl_charge]), "Low", "High")</f>
        <v>High</v>
      </c>
      <c r="V4448">
        <v>1</v>
      </c>
      <c r="W4448" t="s">
        <v>23</v>
      </c>
      <c r="X4448" s="1" t="s">
        <v>23</v>
      </c>
      <c r="Y4448">
        <f>IF(Append1[[#This Row],[churn]]="yes", 1,0)</f>
        <v>0</v>
      </c>
      <c r="Z4448" t="str">
        <f>IF(Append1[[#This Row],[total_eve_charge]]&lt;=15,"Low",
IF(Append1[[#This Row],[total_eve_charge]]&lt;=19,"Medium","High"))</f>
        <v>Low</v>
      </c>
      <c r="AA4448" s="1" t="str">
        <f>IF(Append1[[#This Row],[total_day_charge]]&gt;30,"Heavy User",
IF(Append1[[#This Row],[total_eve_charge]]&gt;20,"Evening User",
IF(Append1[[#This Row],[total_night_charge]]&gt;10,"Night User","Low User")))</f>
        <v>Heavy User</v>
      </c>
    </row>
    <row r="4449" spans="1:27" hidden="1" x14ac:dyDescent="0.3">
      <c r="A4449">
        <v>3698</v>
      </c>
      <c r="B4449" s="1" t="s">
        <v>47</v>
      </c>
      <c r="C4449">
        <v>112</v>
      </c>
      <c r="D4449" s="1" t="s">
        <v>32</v>
      </c>
      <c r="E4449" s="1">
        <v>0</v>
      </c>
      <c r="F4449" s="1" t="s">
        <v>23</v>
      </c>
      <c r="G4449">
        <v>0</v>
      </c>
      <c r="H4449" t="str">
        <f>IF(Append1[[#This Row],[number_vmail_messages]]&lt;=10, "Low",
IF(Append1[[#This Row],[number_vmail_messages]]&lt;=25, "Medium", "High"))</f>
        <v>Low</v>
      </c>
      <c r="I4449">
        <v>135.1</v>
      </c>
      <c r="J4449">
        <v>112</v>
      </c>
      <c r="K4449">
        <v>22.97</v>
      </c>
      <c r="L4449">
        <v>226.3</v>
      </c>
      <c r="M4449">
        <v>85</v>
      </c>
      <c r="N4449">
        <v>19.239999999999998</v>
      </c>
      <c r="O4449">
        <v>115.2</v>
      </c>
      <c r="P4449">
        <v>108</v>
      </c>
      <c r="Q4449">
        <v>5.18</v>
      </c>
      <c r="R4449">
        <v>11.1</v>
      </c>
      <c r="S4449">
        <v>6</v>
      </c>
      <c r="T4449">
        <v>3</v>
      </c>
      <c r="U4449" t="str">
        <f>IF(Append1[[#This Row],[total_intl_charge]] &lt;= MEDIAN(Append1[total_intl_charge]), "Low", "High")</f>
        <v>High</v>
      </c>
      <c r="V4449">
        <v>1</v>
      </c>
      <c r="W4449" t="s">
        <v>23</v>
      </c>
      <c r="X4449" s="1" t="s">
        <v>23</v>
      </c>
      <c r="Y4449">
        <f>IF(Append1[[#This Row],[churn]]="yes", 1,0)</f>
        <v>0</v>
      </c>
      <c r="Z4449" t="str">
        <f>IF(Append1[[#This Row],[total_eve_charge]]&lt;=15,"Low",
IF(Append1[[#This Row],[total_eve_charge]]&lt;=19,"Medium","High"))</f>
        <v>High</v>
      </c>
      <c r="AA4449" s="1" t="str">
        <f>IF(Append1[[#This Row],[total_day_charge]]&gt;30,"Heavy User",
IF(Append1[[#This Row],[total_eve_charge]]&gt;20,"Evening User",
IF(Append1[[#This Row],[total_night_charge]]&gt;10,"Night User","Low User")))</f>
        <v>Low User</v>
      </c>
    </row>
    <row r="4450" spans="1:27" hidden="1" x14ac:dyDescent="0.3">
      <c r="A4450">
        <v>3699</v>
      </c>
      <c r="B4450" s="1" t="s">
        <v>25</v>
      </c>
      <c r="C4450">
        <v>12</v>
      </c>
      <c r="D4450" s="1" t="s">
        <v>32</v>
      </c>
      <c r="E4450" s="1">
        <v>0</v>
      </c>
      <c r="F4450" s="1" t="s">
        <v>23</v>
      </c>
      <c r="G4450">
        <v>0</v>
      </c>
      <c r="H4450" t="str">
        <f>IF(Append1[[#This Row],[number_vmail_messages]]&lt;=10, "Low",
IF(Append1[[#This Row],[number_vmail_messages]]&lt;=25, "Medium", "High"))</f>
        <v>Low</v>
      </c>
      <c r="I4450">
        <v>239.7</v>
      </c>
      <c r="J4450">
        <v>112</v>
      </c>
      <c r="K4450">
        <v>40.75</v>
      </c>
      <c r="L4450">
        <v>221.1</v>
      </c>
      <c r="M4450">
        <v>122</v>
      </c>
      <c r="N4450">
        <v>18.79</v>
      </c>
      <c r="O4450">
        <v>207.3</v>
      </c>
      <c r="P4450">
        <v>109</v>
      </c>
      <c r="Q4450">
        <v>9.33</v>
      </c>
      <c r="R4450">
        <v>11.1</v>
      </c>
      <c r="S4450">
        <v>3</v>
      </c>
      <c r="T4450">
        <v>3</v>
      </c>
      <c r="U4450" t="str">
        <f>IF(Append1[[#This Row],[total_intl_charge]] &lt;= MEDIAN(Append1[total_intl_charge]), "Low", "High")</f>
        <v>High</v>
      </c>
      <c r="V4450">
        <v>2</v>
      </c>
      <c r="W4450" t="s">
        <v>23</v>
      </c>
      <c r="X4450" s="1" t="s">
        <v>23</v>
      </c>
      <c r="Y4450">
        <f>IF(Append1[[#This Row],[churn]]="yes", 1,0)</f>
        <v>0</v>
      </c>
      <c r="Z4450" t="str">
        <f>IF(Append1[[#This Row],[total_eve_charge]]&lt;=15,"Low",
IF(Append1[[#This Row],[total_eve_charge]]&lt;=19,"Medium","High"))</f>
        <v>Medium</v>
      </c>
      <c r="AA4450" s="1" t="str">
        <f>IF(Append1[[#This Row],[total_day_charge]]&gt;30,"Heavy User",
IF(Append1[[#This Row],[total_eve_charge]]&gt;20,"Evening User",
IF(Append1[[#This Row],[total_night_charge]]&gt;10,"Night User","Low User")))</f>
        <v>Heavy User</v>
      </c>
    </row>
    <row r="4451" spans="1:27" hidden="1" x14ac:dyDescent="0.3">
      <c r="A4451">
        <v>3700</v>
      </c>
      <c r="B4451" s="1" t="s">
        <v>40</v>
      </c>
      <c r="C4451">
        <v>109</v>
      </c>
      <c r="D4451" s="1" t="s">
        <v>26</v>
      </c>
      <c r="E4451" s="1">
        <v>1</v>
      </c>
      <c r="F4451" s="1" t="s">
        <v>23</v>
      </c>
      <c r="G4451">
        <v>0</v>
      </c>
      <c r="H4451" t="str">
        <f>IF(Append1[[#This Row],[number_vmail_messages]]&lt;=10, "Low",
IF(Append1[[#This Row],[number_vmail_messages]]&lt;=25, "Medium", "High"))</f>
        <v>Low</v>
      </c>
      <c r="I4451">
        <v>159.6</v>
      </c>
      <c r="J4451">
        <v>136</v>
      </c>
      <c r="K4451">
        <v>27.13</v>
      </c>
      <c r="L4451">
        <v>151</v>
      </c>
      <c r="M4451">
        <v>126</v>
      </c>
      <c r="N4451">
        <v>12.84</v>
      </c>
      <c r="O4451">
        <v>142.1</v>
      </c>
      <c r="P4451">
        <v>53</v>
      </c>
      <c r="Q4451">
        <v>6.39</v>
      </c>
      <c r="R4451">
        <v>7.3</v>
      </c>
      <c r="S4451">
        <v>4</v>
      </c>
      <c r="T4451">
        <v>1.97</v>
      </c>
      <c r="U4451" t="str">
        <f>IF(Append1[[#This Row],[total_intl_charge]] &lt;= MEDIAN(Append1[total_intl_charge]), "Low", "High")</f>
        <v>Low</v>
      </c>
      <c r="V4451">
        <v>4</v>
      </c>
      <c r="W4451" t="s">
        <v>24</v>
      </c>
      <c r="X4451" s="1" t="s">
        <v>24</v>
      </c>
      <c r="Y4451">
        <f>IF(Append1[[#This Row],[churn]]="yes", 1,0)</f>
        <v>1</v>
      </c>
      <c r="Z4451" t="str">
        <f>IF(Append1[[#This Row],[total_eve_charge]]&lt;=15,"Low",
IF(Append1[[#This Row],[total_eve_charge]]&lt;=19,"Medium","High"))</f>
        <v>Low</v>
      </c>
      <c r="AA4451" s="1" t="str">
        <f>IF(Append1[[#This Row],[total_day_charge]]&gt;30,"Heavy User",
IF(Append1[[#This Row],[total_eve_charge]]&gt;20,"Evening User",
IF(Append1[[#This Row],[total_night_charge]]&gt;10,"Night User","Low User")))</f>
        <v>Low User</v>
      </c>
    </row>
    <row r="4452" spans="1:27" x14ac:dyDescent="0.3">
      <c r="A4452">
        <v>3701</v>
      </c>
      <c r="B4452" s="1" t="s">
        <v>60</v>
      </c>
      <c r="C4452">
        <v>142</v>
      </c>
      <c r="D4452" s="1" t="s">
        <v>26</v>
      </c>
      <c r="E4452" s="1">
        <v>0</v>
      </c>
      <c r="F4452" s="1" t="s">
        <v>24</v>
      </c>
      <c r="G4452">
        <v>38</v>
      </c>
      <c r="H4452" t="str">
        <f>IF(Append1[[#This Row],[number_vmail_messages]]&lt;=10, "Low",
IF(Append1[[#This Row],[number_vmail_messages]]&lt;=25, "Medium", "High"))</f>
        <v>High</v>
      </c>
      <c r="I4452">
        <v>231.2</v>
      </c>
      <c r="J4452">
        <v>125</v>
      </c>
      <c r="K4452">
        <v>39.299999999999997</v>
      </c>
      <c r="L4452">
        <v>174.8</v>
      </c>
      <c r="M4452">
        <v>121</v>
      </c>
      <c r="N4452">
        <v>14.86</v>
      </c>
      <c r="O4452">
        <v>171.2</v>
      </c>
      <c r="P4452">
        <v>87</v>
      </c>
      <c r="Q4452">
        <v>7.7</v>
      </c>
      <c r="R4452">
        <v>12.4</v>
      </c>
      <c r="S4452">
        <v>2</v>
      </c>
      <c r="T4452">
        <v>3.35</v>
      </c>
      <c r="U4452" t="str">
        <f>IF(Append1[[#This Row],[total_intl_charge]] &lt;= MEDIAN(Append1[total_intl_charge]), "Low", "High")</f>
        <v>High</v>
      </c>
      <c r="V4452">
        <v>4</v>
      </c>
      <c r="W4452" t="s">
        <v>23</v>
      </c>
      <c r="X4452" s="1" t="s">
        <v>23</v>
      </c>
      <c r="Y4452">
        <f>IF(Append1[[#This Row],[churn]]="yes", 1,0)</f>
        <v>0</v>
      </c>
      <c r="Z4452" t="str">
        <f>IF(Append1[[#This Row],[total_eve_charge]]&lt;=15,"Low",
IF(Append1[[#This Row],[total_eve_charge]]&lt;=19,"Medium","High"))</f>
        <v>Low</v>
      </c>
      <c r="AA4452" s="1" t="str">
        <f>IF(Append1[[#This Row],[total_day_charge]]&gt;30,"Heavy User",
IF(Append1[[#This Row],[total_eve_charge]]&gt;20,"Evening User",
IF(Append1[[#This Row],[total_night_charge]]&gt;10,"Night User","Low User")))</f>
        <v>Heavy User</v>
      </c>
    </row>
    <row r="4453" spans="1:27" hidden="1" x14ac:dyDescent="0.3">
      <c r="A4453">
        <v>3702</v>
      </c>
      <c r="B4453" s="1" t="s">
        <v>64</v>
      </c>
      <c r="C4453">
        <v>60</v>
      </c>
      <c r="D4453" s="1" t="s">
        <v>26</v>
      </c>
      <c r="E4453" s="1">
        <v>0</v>
      </c>
      <c r="F4453" s="1" t="s">
        <v>23</v>
      </c>
      <c r="G4453">
        <v>0</v>
      </c>
      <c r="H4453" t="str">
        <f>IF(Append1[[#This Row],[number_vmail_messages]]&lt;=10, "Low",
IF(Append1[[#This Row],[number_vmail_messages]]&lt;=25, "Medium", "High"))</f>
        <v>Low</v>
      </c>
      <c r="I4453">
        <v>203.7</v>
      </c>
      <c r="J4453">
        <v>95</v>
      </c>
      <c r="K4453">
        <v>34.630000000000003</v>
      </c>
      <c r="L4453">
        <v>212.6</v>
      </c>
      <c r="M4453">
        <v>122</v>
      </c>
      <c r="N4453">
        <v>18.07</v>
      </c>
      <c r="O4453">
        <v>177.1</v>
      </c>
      <c r="P4453">
        <v>103</v>
      </c>
      <c r="Q4453">
        <v>7.97</v>
      </c>
      <c r="R4453">
        <v>7.9</v>
      </c>
      <c r="S4453">
        <v>1</v>
      </c>
      <c r="T4453">
        <v>2.13</v>
      </c>
      <c r="U4453" t="str">
        <f>IF(Append1[[#This Row],[total_intl_charge]] &lt;= MEDIAN(Append1[total_intl_charge]), "Low", "High")</f>
        <v>Low</v>
      </c>
      <c r="V4453">
        <v>3</v>
      </c>
      <c r="W4453" t="s">
        <v>23</v>
      </c>
      <c r="X4453" s="1" t="s">
        <v>23</v>
      </c>
      <c r="Y4453">
        <f>IF(Append1[[#This Row],[churn]]="yes", 1,0)</f>
        <v>0</v>
      </c>
      <c r="Z4453" t="str">
        <f>IF(Append1[[#This Row],[total_eve_charge]]&lt;=15,"Low",
IF(Append1[[#This Row],[total_eve_charge]]&lt;=19,"Medium","High"))</f>
        <v>Medium</v>
      </c>
      <c r="AA4453" s="1" t="str">
        <f>IF(Append1[[#This Row],[total_day_charge]]&gt;30,"Heavy User",
IF(Append1[[#This Row],[total_eve_charge]]&gt;20,"Evening User",
IF(Append1[[#This Row],[total_night_charge]]&gt;10,"Night User","Low User")))</f>
        <v>Heavy User</v>
      </c>
    </row>
    <row r="4454" spans="1:27" hidden="1" x14ac:dyDescent="0.3">
      <c r="A4454">
        <v>3703</v>
      </c>
      <c r="B4454" s="1" t="s">
        <v>57</v>
      </c>
      <c r="C4454">
        <v>168</v>
      </c>
      <c r="D4454" s="1" t="s">
        <v>22</v>
      </c>
      <c r="E4454" s="1">
        <v>0</v>
      </c>
      <c r="F4454" s="1" t="s">
        <v>23</v>
      </c>
      <c r="G4454">
        <v>0</v>
      </c>
      <c r="H4454" t="str">
        <f>IF(Append1[[#This Row],[number_vmail_messages]]&lt;=10, "Low",
IF(Append1[[#This Row],[number_vmail_messages]]&lt;=25, "Medium", "High"))</f>
        <v>Low</v>
      </c>
      <c r="I4454">
        <v>160.6</v>
      </c>
      <c r="J4454">
        <v>110</v>
      </c>
      <c r="K4454">
        <v>27.3</v>
      </c>
      <c r="L4454">
        <v>185.2</v>
      </c>
      <c r="M4454">
        <v>120</v>
      </c>
      <c r="N4454">
        <v>15.74</v>
      </c>
      <c r="O4454">
        <v>120.2</v>
      </c>
      <c r="P4454">
        <v>104</v>
      </c>
      <c r="Q4454">
        <v>5.41</v>
      </c>
      <c r="R4454">
        <v>9.1</v>
      </c>
      <c r="S4454">
        <v>4</v>
      </c>
      <c r="T4454">
        <v>2.46</v>
      </c>
      <c r="U4454" t="str">
        <f>IF(Append1[[#This Row],[total_intl_charge]] &lt;= MEDIAN(Append1[total_intl_charge]), "Low", "High")</f>
        <v>Low</v>
      </c>
      <c r="V4454">
        <v>1</v>
      </c>
      <c r="W4454" t="s">
        <v>24</v>
      </c>
      <c r="X4454" s="1" t="s">
        <v>23</v>
      </c>
      <c r="Y4454">
        <f>IF(Append1[[#This Row],[churn]]="yes", 1,0)</f>
        <v>1</v>
      </c>
      <c r="Z4454" t="str">
        <f>IF(Append1[[#This Row],[total_eve_charge]]&lt;=15,"Low",
IF(Append1[[#This Row],[total_eve_charge]]&lt;=19,"Medium","High"))</f>
        <v>Medium</v>
      </c>
      <c r="AA4454" s="1" t="str">
        <f>IF(Append1[[#This Row],[total_day_charge]]&gt;30,"Heavy User",
IF(Append1[[#This Row],[total_eve_charge]]&gt;20,"Evening User",
IF(Append1[[#This Row],[total_night_charge]]&gt;10,"Night User","Low User")))</f>
        <v>Low User</v>
      </c>
    </row>
    <row r="4455" spans="1:27" hidden="1" x14ac:dyDescent="0.3">
      <c r="A4455">
        <v>3704</v>
      </c>
      <c r="B4455" s="1" t="s">
        <v>44</v>
      </c>
      <c r="C4455">
        <v>138</v>
      </c>
      <c r="D4455" s="1" t="s">
        <v>22</v>
      </c>
      <c r="E4455" s="1">
        <v>1</v>
      </c>
      <c r="F4455" s="1" t="s">
        <v>23</v>
      </c>
      <c r="G4455">
        <v>0</v>
      </c>
      <c r="H4455" t="str">
        <f>IF(Append1[[#This Row],[number_vmail_messages]]&lt;=10, "Low",
IF(Append1[[#This Row],[number_vmail_messages]]&lt;=25, "Medium", "High"))</f>
        <v>Low</v>
      </c>
      <c r="I4455">
        <v>261.10000000000002</v>
      </c>
      <c r="J4455">
        <v>96</v>
      </c>
      <c r="K4455">
        <v>44.39</v>
      </c>
      <c r="L4455">
        <v>170.9</v>
      </c>
      <c r="M4455">
        <v>120</v>
      </c>
      <c r="N4455">
        <v>14.53</v>
      </c>
      <c r="O4455">
        <v>71.099999999999994</v>
      </c>
      <c r="P4455">
        <v>89</v>
      </c>
      <c r="Q4455">
        <v>3.2</v>
      </c>
      <c r="R4455">
        <v>0</v>
      </c>
      <c r="S4455">
        <v>0</v>
      </c>
      <c r="T4455">
        <v>0</v>
      </c>
      <c r="U4455" t="str">
        <f>IF(Append1[[#This Row],[total_intl_charge]] &lt;= MEDIAN(Append1[total_intl_charge]), "Low", "High")</f>
        <v>Low</v>
      </c>
      <c r="V4455">
        <v>3</v>
      </c>
      <c r="W4455" t="s">
        <v>24</v>
      </c>
      <c r="X4455" s="1" t="s">
        <v>24</v>
      </c>
      <c r="Y4455">
        <f>IF(Append1[[#This Row],[churn]]="yes", 1,0)</f>
        <v>1</v>
      </c>
      <c r="Z4455" t="str">
        <f>IF(Append1[[#This Row],[total_eve_charge]]&lt;=15,"Low",
IF(Append1[[#This Row],[total_eve_charge]]&lt;=19,"Medium","High"))</f>
        <v>Low</v>
      </c>
      <c r="AA4455" s="1" t="str">
        <f>IF(Append1[[#This Row],[total_day_charge]]&gt;30,"Heavy User",
IF(Append1[[#This Row],[total_eve_charge]]&gt;20,"Evening User",
IF(Append1[[#This Row],[total_night_charge]]&gt;10,"Night User","Low User")))</f>
        <v>Heavy User</v>
      </c>
    </row>
    <row r="4456" spans="1:27" hidden="1" x14ac:dyDescent="0.3">
      <c r="A4456">
        <v>3705</v>
      </c>
      <c r="B4456" s="1" t="s">
        <v>36</v>
      </c>
      <c r="C4456">
        <v>88</v>
      </c>
      <c r="D4456" s="1" t="s">
        <v>22</v>
      </c>
      <c r="E4456" s="1">
        <v>0</v>
      </c>
      <c r="F4456" s="1" t="s">
        <v>23</v>
      </c>
      <c r="G4456">
        <v>0</v>
      </c>
      <c r="H4456" t="str">
        <f>IF(Append1[[#This Row],[number_vmail_messages]]&lt;=10, "Low",
IF(Append1[[#This Row],[number_vmail_messages]]&lt;=25, "Medium", "High"))</f>
        <v>Low</v>
      </c>
      <c r="I4456">
        <v>138.69999999999999</v>
      </c>
      <c r="J4456">
        <v>92</v>
      </c>
      <c r="K4456">
        <v>23.58</v>
      </c>
      <c r="L4456">
        <v>205.8</v>
      </c>
      <c r="M4456">
        <v>73</v>
      </c>
      <c r="N4456">
        <v>17.489999999999998</v>
      </c>
      <c r="O4456">
        <v>247.9</v>
      </c>
      <c r="P4456">
        <v>119</v>
      </c>
      <c r="Q4456">
        <v>11.16</v>
      </c>
      <c r="R4456">
        <v>9.8000000000000007</v>
      </c>
      <c r="S4456">
        <v>5</v>
      </c>
      <c r="T4456">
        <v>2.65</v>
      </c>
      <c r="U4456" t="str">
        <f>IF(Append1[[#This Row],[total_intl_charge]] &lt;= MEDIAN(Append1[total_intl_charge]), "Low", "High")</f>
        <v>Low</v>
      </c>
      <c r="V4456">
        <v>1</v>
      </c>
      <c r="W4456" t="s">
        <v>23</v>
      </c>
      <c r="X4456" s="1" t="s">
        <v>23</v>
      </c>
      <c r="Y4456">
        <f>IF(Append1[[#This Row],[churn]]="yes", 1,0)</f>
        <v>0</v>
      </c>
      <c r="Z4456" t="str">
        <f>IF(Append1[[#This Row],[total_eve_charge]]&lt;=15,"Low",
IF(Append1[[#This Row],[total_eve_charge]]&lt;=19,"Medium","High"))</f>
        <v>Medium</v>
      </c>
      <c r="AA4456" s="1" t="str">
        <f>IF(Append1[[#This Row],[total_day_charge]]&gt;30,"Heavy User",
IF(Append1[[#This Row],[total_eve_charge]]&gt;20,"Evening User",
IF(Append1[[#This Row],[total_night_charge]]&gt;10,"Night User","Low User")))</f>
        <v>Night User</v>
      </c>
    </row>
    <row r="4457" spans="1:27" hidden="1" x14ac:dyDescent="0.3">
      <c r="A4457">
        <v>3706</v>
      </c>
      <c r="B4457" s="1" t="s">
        <v>37</v>
      </c>
      <c r="C4457">
        <v>119</v>
      </c>
      <c r="D4457" s="1" t="s">
        <v>22</v>
      </c>
      <c r="E4457" s="1">
        <v>0</v>
      </c>
      <c r="F4457" s="1" t="s">
        <v>23</v>
      </c>
      <c r="G4457">
        <v>0</v>
      </c>
      <c r="H4457" t="str">
        <f>IF(Append1[[#This Row],[number_vmail_messages]]&lt;=10, "Low",
IF(Append1[[#This Row],[number_vmail_messages]]&lt;=25, "Medium", "High"))</f>
        <v>Low</v>
      </c>
      <c r="I4457">
        <v>226.6</v>
      </c>
      <c r="J4457">
        <v>126</v>
      </c>
      <c r="K4457">
        <v>38.520000000000003</v>
      </c>
      <c r="L4457">
        <v>143.6</v>
      </c>
      <c r="M4457">
        <v>107</v>
      </c>
      <c r="N4457">
        <v>12.21</v>
      </c>
      <c r="O4457">
        <v>94.9</v>
      </c>
      <c r="P4457">
        <v>123</v>
      </c>
      <c r="Q4457">
        <v>4.2699999999999996</v>
      </c>
      <c r="R4457">
        <v>12.1</v>
      </c>
      <c r="S4457">
        <v>5</v>
      </c>
      <c r="T4457">
        <v>3.27</v>
      </c>
      <c r="U4457" t="str">
        <f>IF(Append1[[#This Row],[total_intl_charge]] &lt;= MEDIAN(Append1[total_intl_charge]), "Low", "High")</f>
        <v>High</v>
      </c>
      <c r="V4457">
        <v>1</v>
      </c>
      <c r="W4457" t="s">
        <v>23</v>
      </c>
      <c r="X4457" s="1" t="s">
        <v>23</v>
      </c>
      <c r="Y4457">
        <f>IF(Append1[[#This Row],[churn]]="yes", 1,0)</f>
        <v>0</v>
      </c>
      <c r="Z4457" t="str">
        <f>IF(Append1[[#This Row],[total_eve_charge]]&lt;=15,"Low",
IF(Append1[[#This Row],[total_eve_charge]]&lt;=19,"Medium","High"))</f>
        <v>Low</v>
      </c>
      <c r="AA4457" s="1" t="str">
        <f>IF(Append1[[#This Row],[total_day_charge]]&gt;30,"Heavy User",
IF(Append1[[#This Row],[total_eve_charge]]&gt;20,"Evening User",
IF(Append1[[#This Row],[total_night_charge]]&gt;10,"Night User","Low User")))</f>
        <v>Heavy User</v>
      </c>
    </row>
    <row r="4458" spans="1:27" hidden="1" x14ac:dyDescent="0.3">
      <c r="A4458">
        <v>3707</v>
      </c>
      <c r="B4458" s="1" t="s">
        <v>51</v>
      </c>
      <c r="C4458">
        <v>31</v>
      </c>
      <c r="D4458" s="1" t="s">
        <v>32</v>
      </c>
      <c r="E4458" s="1">
        <v>0</v>
      </c>
      <c r="F4458" s="1" t="s">
        <v>23</v>
      </c>
      <c r="G4458">
        <v>0</v>
      </c>
      <c r="H4458" t="str">
        <f>IF(Append1[[#This Row],[number_vmail_messages]]&lt;=10, "Low",
IF(Append1[[#This Row],[number_vmail_messages]]&lt;=25, "Medium", "High"))</f>
        <v>Low</v>
      </c>
      <c r="I4458">
        <v>229.1</v>
      </c>
      <c r="J4458">
        <v>120</v>
      </c>
      <c r="K4458">
        <v>38.950000000000003</v>
      </c>
      <c r="L4458">
        <v>172.4</v>
      </c>
      <c r="M4458">
        <v>79</v>
      </c>
      <c r="N4458">
        <v>14.65</v>
      </c>
      <c r="O4458">
        <v>243.6</v>
      </c>
      <c r="P4458">
        <v>102</v>
      </c>
      <c r="Q4458">
        <v>10.96</v>
      </c>
      <c r="R4458">
        <v>11</v>
      </c>
      <c r="S4458">
        <v>4</v>
      </c>
      <c r="T4458">
        <v>2.97</v>
      </c>
      <c r="U4458" t="str">
        <f>IF(Append1[[#This Row],[total_intl_charge]] &lt;= MEDIAN(Append1[total_intl_charge]), "Low", "High")</f>
        <v>High</v>
      </c>
      <c r="V4458">
        <v>3</v>
      </c>
      <c r="W4458" t="s">
        <v>23</v>
      </c>
      <c r="X4458" s="1" t="s">
        <v>23</v>
      </c>
      <c r="Y4458">
        <f>IF(Append1[[#This Row],[churn]]="yes", 1,0)</f>
        <v>0</v>
      </c>
      <c r="Z4458" t="str">
        <f>IF(Append1[[#This Row],[total_eve_charge]]&lt;=15,"Low",
IF(Append1[[#This Row],[total_eve_charge]]&lt;=19,"Medium","High"))</f>
        <v>Low</v>
      </c>
      <c r="AA4458" s="1" t="str">
        <f>IF(Append1[[#This Row],[total_day_charge]]&gt;30,"Heavy User",
IF(Append1[[#This Row],[total_eve_charge]]&gt;20,"Evening User",
IF(Append1[[#This Row],[total_night_charge]]&gt;10,"Night User","Low User")))</f>
        <v>Heavy User</v>
      </c>
    </row>
    <row r="4459" spans="1:27" hidden="1" x14ac:dyDescent="0.3">
      <c r="A4459">
        <v>3708</v>
      </c>
      <c r="B4459" s="1" t="s">
        <v>75</v>
      </c>
      <c r="C4459">
        <v>102</v>
      </c>
      <c r="D4459" s="1" t="s">
        <v>32</v>
      </c>
      <c r="E4459" s="1">
        <v>0</v>
      </c>
      <c r="F4459" s="1" t="s">
        <v>23</v>
      </c>
      <c r="G4459">
        <v>0</v>
      </c>
      <c r="H4459" t="str">
        <f>IF(Append1[[#This Row],[number_vmail_messages]]&lt;=10, "Low",
IF(Append1[[#This Row],[number_vmail_messages]]&lt;=25, "Medium", "High"))</f>
        <v>Low</v>
      </c>
      <c r="I4459">
        <v>157.4</v>
      </c>
      <c r="J4459">
        <v>83</v>
      </c>
      <c r="K4459">
        <v>26.76</v>
      </c>
      <c r="L4459">
        <v>47.3</v>
      </c>
      <c r="M4459">
        <v>102</v>
      </c>
      <c r="N4459">
        <v>4.0199999999999996</v>
      </c>
      <c r="O4459">
        <v>160.4</v>
      </c>
      <c r="P4459">
        <v>92</v>
      </c>
      <c r="Q4459">
        <v>7.22</v>
      </c>
      <c r="R4459">
        <v>11.4</v>
      </c>
      <c r="S4459">
        <v>5</v>
      </c>
      <c r="T4459">
        <v>3.08</v>
      </c>
      <c r="U4459" t="str">
        <f>IF(Append1[[#This Row],[total_intl_charge]] &lt;= MEDIAN(Append1[total_intl_charge]), "Low", "High")</f>
        <v>High</v>
      </c>
      <c r="V4459">
        <v>0</v>
      </c>
      <c r="W4459" t="s">
        <v>23</v>
      </c>
      <c r="X4459" s="1" t="s">
        <v>23</v>
      </c>
      <c r="Y4459">
        <f>IF(Append1[[#This Row],[churn]]="yes", 1,0)</f>
        <v>0</v>
      </c>
      <c r="Z4459" t="str">
        <f>IF(Append1[[#This Row],[total_eve_charge]]&lt;=15,"Low",
IF(Append1[[#This Row],[total_eve_charge]]&lt;=19,"Medium","High"))</f>
        <v>Low</v>
      </c>
      <c r="AA4459" s="1" t="str">
        <f>IF(Append1[[#This Row],[total_day_charge]]&gt;30,"Heavy User",
IF(Append1[[#This Row],[total_eve_charge]]&gt;20,"Evening User",
IF(Append1[[#This Row],[total_night_charge]]&gt;10,"Night User","Low User")))</f>
        <v>Low User</v>
      </c>
    </row>
    <row r="4460" spans="1:27" x14ac:dyDescent="0.3">
      <c r="A4460">
        <v>3709</v>
      </c>
      <c r="B4460" s="1" t="s">
        <v>69</v>
      </c>
      <c r="C4460">
        <v>149</v>
      </c>
      <c r="D4460" s="1" t="s">
        <v>22</v>
      </c>
      <c r="E4460" s="1">
        <v>0</v>
      </c>
      <c r="F4460" s="1" t="s">
        <v>24</v>
      </c>
      <c r="G4460">
        <v>25</v>
      </c>
      <c r="H4460" t="str">
        <f>IF(Append1[[#This Row],[number_vmail_messages]]&lt;=10, "Low",
IF(Append1[[#This Row],[number_vmail_messages]]&lt;=25, "Medium", "High"))</f>
        <v>Medium</v>
      </c>
      <c r="I4460">
        <v>185.6</v>
      </c>
      <c r="J4460">
        <v>109</v>
      </c>
      <c r="K4460">
        <v>31.55</v>
      </c>
      <c r="L4460">
        <v>167.3</v>
      </c>
      <c r="M4460">
        <v>89</v>
      </c>
      <c r="N4460">
        <v>14.22</v>
      </c>
      <c r="O4460">
        <v>171.6</v>
      </c>
      <c r="P4460">
        <v>100</v>
      </c>
      <c r="Q4460">
        <v>7.72</v>
      </c>
      <c r="R4460">
        <v>10.7</v>
      </c>
      <c r="S4460">
        <v>3</v>
      </c>
      <c r="T4460">
        <v>2.89</v>
      </c>
      <c r="U4460" t="str">
        <f>IF(Append1[[#This Row],[total_intl_charge]] &lt;= MEDIAN(Append1[total_intl_charge]), "Low", "High")</f>
        <v>High</v>
      </c>
      <c r="V4460">
        <v>1</v>
      </c>
      <c r="W4460" t="s">
        <v>24</v>
      </c>
      <c r="X4460" s="1" t="s">
        <v>23</v>
      </c>
      <c r="Y4460">
        <f>IF(Append1[[#This Row],[churn]]="yes", 1,0)</f>
        <v>1</v>
      </c>
      <c r="Z4460" t="str">
        <f>IF(Append1[[#This Row],[total_eve_charge]]&lt;=15,"Low",
IF(Append1[[#This Row],[total_eve_charge]]&lt;=19,"Medium","High"))</f>
        <v>Low</v>
      </c>
      <c r="AA4460" s="1" t="str">
        <f>IF(Append1[[#This Row],[total_day_charge]]&gt;30,"Heavy User",
IF(Append1[[#This Row],[total_eve_charge]]&gt;20,"Evening User",
IF(Append1[[#This Row],[total_night_charge]]&gt;10,"Night User","Low User")))</f>
        <v>Heavy User</v>
      </c>
    </row>
    <row r="4461" spans="1:27" hidden="1" x14ac:dyDescent="0.3">
      <c r="A4461">
        <v>3710</v>
      </c>
      <c r="B4461" s="1" t="s">
        <v>40</v>
      </c>
      <c r="C4461">
        <v>138</v>
      </c>
      <c r="D4461" s="1" t="s">
        <v>22</v>
      </c>
      <c r="E4461" s="1">
        <v>0</v>
      </c>
      <c r="F4461" s="1" t="s">
        <v>23</v>
      </c>
      <c r="G4461">
        <v>0</v>
      </c>
      <c r="H4461" t="str">
        <f>IF(Append1[[#This Row],[number_vmail_messages]]&lt;=10, "Low",
IF(Append1[[#This Row],[number_vmail_messages]]&lt;=25, "Medium", "High"))</f>
        <v>Low</v>
      </c>
      <c r="I4461">
        <v>217.2</v>
      </c>
      <c r="J4461">
        <v>73</v>
      </c>
      <c r="K4461">
        <v>36.92</v>
      </c>
      <c r="L4461">
        <v>190.8</v>
      </c>
      <c r="M4461">
        <v>127</v>
      </c>
      <c r="N4461">
        <v>16.22</v>
      </c>
      <c r="O4461">
        <v>133.5</v>
      </c>
      <c r="P4461">
        <v>97</v>
      </c>
      <c r="Q4461">
        <v>6.01</v>
      </c>
      <c r="R4461">
        <v>5.2</v>
      </c>
      <c r="S4461">
        <v>3</v>
      </c>
      <c r="T4461">
        <v>1.4</v>
      </c>
      <c r="U4461" t="str">
        <f>IF(Append1[[#This Row],[total_intl_charge]] &lt;= MEDIAN(Append1[total_intl_charge]), "Low", "High")</f>
        <v>Low</v>
      </c>
      <c r="V4461">
        <v>4</v>
      </c>
      <c r="W4461" t="s">
        <v>23</v>
      </c>
      <c r="X4461" s="1" t="s">
        <v>23</v>
      </c>
      <c r="Y4461">
        <f>IF(Append1[[#This Row],[churn]]="yes", 1,0)</f>
        <v>0</v>
      </c>
      <c r="Z4461" t="str">
        <f>IF(Append1[[#This Row],[total_eve_charge]]&lt;=15,"Low",
IF(Append1[[#This Row],[total_eve_charge]]&lt;=19,"Medium","High"))</f>
        <v>Medium</v>
      </c>
      <c r="AA4461" s="1" t="str">
        <f>IF(Append1[[#This Row],[total_day_charge]]&gt;30,"Heavy User",
IF(Append1[[#This Row],[total_eve_charge]]&gt;20,"Evening User",
IF(Append1[[#This Row],[total_night_charge]]&gt;10,"Night User","Low User")))</f>
        <v>Heavy User</v>
      </c>
    </row>
    <row r="4462" spans="1:27" hidden="1" x14ac:dyDescent="0.3">
      <c r="A4462">
        <v>3711</v>
      </c>
      <c r="B4462" s="1" t="s">
        <v>69</v>
      </c>
      <c r="C4462">
        <v>118</v>
      </c>
      <c r="D4462" s="1" t="s">
        <v>22</v>
      </c>
      <c r="E4462" s="1">
        <v>0</v>
      </c>
      <c r="F4462" s="1" t="s">
        <v>23</v>
      </c>
      <c r="G4462">
        <v>0</v>
      </c>
      <c r="H4462" t="str">
        <f>IF(Append1[[#This Row],[number_vmail_messages]]&lt;=10, "Low",
IF(Append1[[#This Row],[number_vmail_messages]]&lt;=25, "Medium", "High"))</f>
        <v>Low</v>
      </c>
      <c r="I4462">
        <v>183.1</v>
      </c>
      <c r="J4462">
        <v>128</v>
      </c>
      <c r="K4462">
        <v>31.13</v>
      </c>
      <c r="L4462">
        <v>241</v>
      </c>
      <c r="M4462">
        <v>93</v>
      </c>
      <c r="N4462">
        <v>20.49</v>
      </c>
      <c r="O4462">
        <v>211.1</v>
      </c>
      <c r="P4462">
        <v>108</v>
      </c>
      <c r="Q4462">
        <v>9.5</v>
      </c>
      <c r="R4462">
        <v>12.5</v>
      </c>
      <c r="S4462">
        <v>4</v>
      </c>
      <c r="T4462">
        <v>3.38</v>
      </c>
      <c r="U4462" t="str">
        <f>IF(Append1[[#This Row],[total_intl_charge]] &lt;= MEDIAN(Append1[total_intl_charge]), "Low", "High")</f>
        <v>High</v>
      </c>
      <c r="V4462">
        <v>0</v>
      </c>
      <c r="W4462" t="s">
        <v>23</v>
      </c>
      <c r="X4462" s="1" t="s">
        <v>23</v>
      </c>
      <c r="Y4462">
        <f>IF(Append1[[#This Row],[churn]]="yes", 1,0)</f>
        <v>0</v>
      </c>
      <c r="Z4462" t="str">
        <f>IF(Append1[[#This Row],[total_eve_charge]]&lt;=15,"Low",
IF(Append1[[#This Row],[total_eve_charge]]&lt;=19,"Medium","High"))</f>
        <v>High</v>
      </c>
      <c r="AA4462" s="1" t="str">
        <f>IF(Append1[[#This Row],[total_day_charge]]&gt;30,"Heavy User",
IF(Append1[[#This Row],[total_eve_charge]]&gt;20,"Evening User",
IF(Append1[[#This Row],[total_night_charge]]&gt;10,"Night User","Low User")))</f>
        <v>Heavy User</v>
      </c>
    </row>
    <row r="4463" spans="1:27" x14ac:dyDescent="0.3">
      <c r="A4463">
        <v>3712</v>
      </c>
      <c r="B4463" s="1" t="s">
        <v>75</v>
      </c>
      <c r="C4463">
        <v>222</v>
      </c>
      <c r="D4463" s="1" t="s">
        <v>32</v>
      </c>
      <c r="E4463" s="1">
        <v>0</v>
      </c>
      <c r="F4463" s="1" t="s">
        <v>24</v>
      </c>
      <c r="G4463">
        <v>34</v>
      </c>
      <c r="H4463" t="str">
        <f>IF(Append1[[#This Row],[number_vmail_messages]]&lt;=10, "Low",
IF(Append1[[#This Row],[number_vmail_messages]]&lt;=25, "Medium", "High"))</f>
        <v>High</v>
      </c>
      <c r="I4463">
        <v>218.5</v>
      </c>
      <c r="J4463">
        <v>89</v>
      </c>
      <c r="K4463">
        <v>37.15</v>
      </c>
      <c r="L4463">
        <v>160.69999999999999</v>
      </c>
      <c r="M4463">
        <v>76</v>
      </c>
      <c r="N4463">
        <v>13.66</v>
      </c>
      <c r="O4463">
        <v>181.6</v>
      </c>
      <c r="P4463">
        <v>76</v>
      </c>
      <c r="Q4463">
        <v>8.17</v>
      </c>
      <c r="R4463">
        <v>4.9000000000000004</v>
      </c>
      <c r="S4463">
        <v>5</v>
      </c>
      <c r="T4463">
        <v>1.32</v>
      </c>
      <c r="U4463" t="str">
        <f>IF(Append1[[#This Row],[total_intl_charge]] &lt;= MEDIAN(Append1[total_intl_charge]), "Low", "High")</f>
        <v>Low</v>
      </c>
      <c r="V4463">
        <v>4</v>
      </c>
      <c r="W4463" t="s">
        <v>23</v>
      </c>
      <c r="X4463" s="1" t="s">
        <v>23</v>
      </c>
      <c r="Y4463">
        <f>IF(Append1[[#This Row],[churn]]="yes", 1,0)</f>
        <v>0</v>
      </c>
      <c r="Z4463" t="str">
        <f>IF(Append1[[#This Row],[total_eve_charge]]&lt;=15,"Low",
IF(Append1[[#This Row],[total_eve_charge]]&lt;=19,"Medium","High"))</f>
        <v>Low</v>
      </c>
      <c r="AA4463" s="1" t="str">
        <f>IF(Append1[[#This Row],[total_day_charge]]&gt;30,"Heavy User",
IF(Append1[[#This Row],[total_eve_charge]]&gt;20,"Evening User",
IF(Append1[[#This Row],[total_night_charge]]&gt;10,"Night User","Low User")))</f>
        <v>Heavy User</v>
      </c>
    </row>
    <row r="4464" spans="1:27" hidden="1" x14ac:dyDescent="0.3">
      <c r="A4464">
        <v>3713</v>
      </c>
      <c r="B4464" s="1" t="s">
        <v>46</v>
      </c>
      <c r="C4464">
        <v>130</v>
      </c>
      <c r="D4464" s="1" t="s">
        <v>22</v>
      </c>
      <c r="E4464" s="1">
        <v>0</v>
      </c>
      <c r="F4464" s="1" t="s">
        <v>23</v>
      </c>
      <c r="G4464">
        <v>0</v>
      </c>
      <c r="H4464" t="str">
        <f>IF(Append1[[#This Row],[number_vmail_messages]]&lt;=10, "Low",
IF(Append1[[#This Row],[number_vmail_messages]]&lt;=25, "Medium", "High"))</f>
        <v>Low</v>
      </c>
      <c r="I4464">
        <v>143.80000000000001</v>
      </c>
      <c r="J4464">
        <v>76</v>
      </c>
      <c r="K4464">
        <v>24.45</v>
      </c>
      <c r="L4464">
        <v>274.8</v>
      </c>
      <c r="M4464">
        <v>103</v>
      </c>
      <c r="N4464">
        <v>23.36</v>
      </c>
      <c r="O4464">
        <v>194.7</v>
      </c>
      <c r="P4464">
        <v>105</v>
      </c>
      <c r="Q4464">
        <v>8.76</v>
      </c>
      <c r="R4464">
        <v>12.3</v>
      </c>
      <c r="S4464">
        <v>1</v>
      </c>
      <c r="T4464">
        <v>3.32</v>
      </c>
      <c r="U4464" t="str">
        <f>IF(Append1[[#This Row],[total_intl_charge]] &lt;= MEDIAN(Append1[total_intl_charge]), "Low", "High")</f>
        <v>High</v>
      </c>
      <c r="V4464">
        <v>0</v>
      </c>
      <c r="W4464" t="s">
        <v>23</v>
      </c>
      <c r="X4464" s="1" t="s">
        <v>23</v>
      </c>
      <c r="Y4464">
        <f>IF(Append1[[#This Row],[churn]]="yes", 1,0)</f>
        <v>0</v>
      </c>
      <c r="Z4464" t="str">
        <f>IF(Append1[[#This Row],[total_eve_charge]]&lt;=15,"Low",
IF(Append1[[#This Row],[total_eve_charge]]&lt;=19,"Medium","High"))</f>
        <v>High</v>
      </c>
      <c r="AA4464" s="1" t="str">
        <f>IF(Append1[[#This Row],[total_day_charge]]&gt;30,"Heavy User",
IF(Append1[[#This Row],[total_eve_charge]]&gt;20,"Evening User",
IF(Append1[[#This Row],[total_night_charge]]&gt;10,"Night User","Low User")))</f>
        <v>Evening User</v>
      </c>
    </row>
    <row r="4465" spans="1:27" hidden="1" x14ac:dyDescent="0.3">
      <c r="A4465">
        <v>3714</v>
      </c>
      <c r="B4465" s="1" t="s">
        <v>51</v>
      </c>
      <c r="C4465">
        <v>140</v>
      </c>
      <c r="D4465" s="1" t="s">
        <v>22</v>
      </c>
      <c r="E4465" s="1">
        <v>0</v>
      </c>
      <c r="F4465" s="1" t="s">
        <v>23</v>
      </c>
      <c r="G4465">
        <v>0</v>
      </c>
      <c r="H4465" t="str">
        <f>IF(Append1[[#This Row],[number_vmail_messages]]&lt;=10, "Low",
IF(Append1[[#This Row],[number_vmail_messages]]&lt;=25, "Medium", "High"))</f>
        <v>Low</v>
      </c>
      <c r="I4465">
        <v>143</v>
      </c>
      <c r="J4465">
        <v>100</v>
      </c>
      <c r="K4465">
        <v>24.31</v>
      </c>
      <c r="L4465">
        <v>193.4</v>
      </c>
      <c r="M4465">
        <v>89</v>
      </c>
      <c r="N4465">
        <v>16.440000000000001</v>
      </c>
      <c r="O4465">
        <v>59.5</v>
      </c>
      <c r="P4465">
        <v>81</v>
      </c>
      <c r="Q4465">
        <v>2.68</v>
      </c>
      <c r="R4465">
        <v>12.3</v>
      </c>
      <c r="S4465">
        <v>8</v>
      </c>
      <c r="T4465">
        <v>3.32</v>
      </c>
      <c r="U4465" t="str">
        <f>IF(Append1[[#This Row],[total_intl_charge]] &lt;= MEDIAN(Append1[total_intl_charge]), "Low", "High")</f>
        <v>High</v>
      </c>
      <c r="V4465">
        <v>4</v>
      </c>
      <c r="W4465" t="s">
        <v>24</v>
      </c>
      <c r="X4465" s="1" t="s">
        <v>23</v>
      </c>
      <c r="Y4465">
        <f>IF(Append1[[#This Row],[churn]]="yes", 1,0)</f>
        <v>1</v>
      </c>
      <c r="Z4465" t="str">
        <f>IF(Append1[[#This Row],[total_eve_charge]]&lt;=15,"Low",
IF(Append1[[#This Row],[total_eve_charge]]&lt;=19,"Medium","High"))</f>
        <v>Medium</v>
      </c>
      <c r="AA4465" s="1" t="str">
        <f>IF(Append1[[#This Row],[total_day_charge]]&gt;30,"Heavy User",
IF(Append1[[#This Row],[total_eve_charge]]&gt;20,"Evening User",
IF(Append1[[#This Row],[total_night_charge]]&gt;10,"Night User","Low User")))</f>
        <v>Low User</v>
      </c>
    </row>
    <row r="4466" spans="1:27" x14ac:dyDescent="0.3">
      <c r="A4466">
        <v>3715</v>
      </c>
      <c r="B4466" s="1" t="s">
        <v>39</v>
      </c>
      <c r="C4466">
        <v>101</v>
      </c>
      <c r="D4466" s="1" t="s">
        <v>22</v>
      </c>
      <c r="E4466" s="1">
        <v>0</v>
      </c>
      <c r="F4466" s="1" t="s">
        <v>24</v>
      </c>
      <c r="G4466">
        <v>39</v>
      </c>
      <c r="H4466" t="str">
        <f>IF(Append1[[#This Row],[number_vmail_messages]]&lt;=10, "Low",
IF(Append1[[#This Row],[number_vmail_messages]]&lt;=25, "Medium", "High"))</f>
        <v>High</v>
      </c>
      <c r="I4466">
        <v>147.19999999999999</v>
      </c>
      <c r="J4466">
        <v>105</v>
      </c>
      <c r="K4466">
        <v>25.02</v>
      </c>
      <c r="L4466">
        <v>168.8</v>
      </c>
      <c r="M4466">
        <v>96</v>
      </c>
      <c r="N4466">
        <v>14.35</v>
      </c>
      <c r="O4466">
        <v>165.3</v>
      </c>
      <c r="P4466">
        <v>118</v>
      </c>
      <c r="Q4466">
        <v>7.44</v>
      </c>
      <c r="R4466">
        <v>13</v>
      </c>
      <c r="S4466">
        <v>4</v>
      </c>
      <c r="T4466">
        <v>3.51</v>
      </c>
      <c r="U4466" t="str">
        <f>IF(Append1[[#This Row],[total_intl_charge]] &lt;= MEDIAN(Append1[total_intl_charge]), "Low", "High")</f>
        <v>High</v>
      </c>
      <c r="V4466">
        <v>1</v>
      </c>
      <c r="W4466" t="s">
        <v>23</v>
      </c>
      <c r="X4466" s="1" t="s">
        <v>23</v>
      </c>
      <c r="Y4466">
        <f>IF(Append1[[#This Row],[churn]]="yes", 1,0)</f>
        <v>0</v>
      </c>
      <c r="Z4466" t="str">
        <f>IF(Append1[[#This Row],[total_eve_charge]]&lt;=15,"Low",
IF(Append1[[#This Row],[total_eve_charge]]&lt;=19,"Medium","High"))</f>
        <v>Low</v>
      </c>
      <c r="AA4466" s="1" t="str">
        <f>IF(Append1[[#This Row],[total_day_charge]]&gt;30,"Heavy User",
IF(Append1[[#This Row],[total_eve_charge]]&gt;20,"Evening User",
IF(Append1[[#This Row],[total_night_charge]]&gt;10,"Night User","Low User")))</f>
        <v>Low User</v>
      </c>
    </row>
    <row r="4467" spans="1:27" x14ac:dyDescent="0.3">
      <c r="A4467">
        <v>3716</v>
      </c>
      <c r="B4467" s="1" t="s">
        <v>34</v>
      </c>
      <c r="C4467">
        <v>134</v>
      </c>
      <c r="D4467" s="1" t="s">
        <v>22</v>
      </c>
      <c r="E4467" s="1">
        <v>0</v>
      </c>
      <c r="F4467" s="1" t="s">
        <v>24</v>
      </c>
      <c r="G4467">
        <v>32</v>
      </c>
      <c r="H4467" t="str">
        <f>IF(Append1[[#This Row],[number_vmail_messages]]&lt;=10, "Low",
IF(Append1[[#This Row],[number_vmail_messages]]&lt;=25, "Medium", "High"))</f>
        <v>High</v>
      </c>
      <c r="I4467">
        <v>224</v>
      </c>
      <c r="J4467">
        <v>75</v>
      </c>
      <c r="K4467">
        <v>38.08</v>
      </c>
      <c r="L4467">
        <v>97.5</v>
      </c>
      <c r="M4467">
        <v>103</v>
      </c>
      <c r="N4467">
        <v>8.2899999999999991</v>
      </c>
      <c r="O4467">
        <v>211.6</v>
      </c>
      <c r="P4467">
        <v>80</v>
      </c>
      <c r="Q4467">
        <v>9.52</v>
      </c>
      <c r="R4467">
        <v>10.7</v>
      </c>
      <c r="S4467">
        <v>5</v>
      </c>
      <c r="T4467">
        <v>2.89</v>
      </c>
      <c r="U4467" t="str">
        <f>IF(Append1[[#This Row],[total_intl_charge]] &lt;= MEDIAN(Append1[total_intl_charge]), "Low", "High")</f>
        <v>High</v>
      </c>
      <c r="V4467">
        <v>2</v>
      </c>
      <c r="W4467" t="s">
        <v>23</v>
      </c>
      <c r="X4467" s="1" t="s">
        <v>23</v>
      </c>
      <c r="Y4467">
        <f>IF(Append1[[#This Row],[churn]]="yes", 1,0)</f>
        <v>0</v>
      </c>
      <c r="Z4467" t="str">
        <f>IF(Append1[[#This Row],[total_eve_charge]]&lt;=15,"Low",
IF(Append1[[#This Row],[total_eve_charge]]&lt;=19,"Medium","High"))</f>
        <v>Low</v>
      </c>
      <c r="AA4467" s="1" t="str">
        <f>IF(Append1[[#This Row],[total_day_charge]]&gt;30,"Heavy User",
IF(Append1[[#This Row],[total_eve_charge]]&gt;20,"Evening User",
IF(Append1[[#This Row],[total_night_charge]]&gt;10,"Night User","Low User")))</f>
        <v>Heavy User</v>
      </c>
    </row>
    <row r="4468" spans="1:27" hidden="1" x14ac:dyDescent="0.3">
      <c r="A4468">
        <v>3717</v>
      </c>
      <c r="B4468" s="1" t="s">
        <v>50</v>
      </c>
      <c r="C4468">
        <v>88</v>
      </c>
      <c r="D4468" s="1" t="s">
        <v>32</v>
      </c>
      <c r="E4468" s="1">
        <v>1</v>
      </c>
      <c r="F4468" s="1" t="s">
        <v>23</v>
      </c>
      <c r="G4468">
        <v>0</v>
      </c>
      <c r="H4468" t="str">
        <f>IF(Append1[[#This Row],[number_vmail_messages]]&lt;=10, "Low",
IF(Append1[[#This Row],[number_vmail_messages]]&lt;=25, "Medium", "High"))</f>
        <v>Low</v>
      </c>
      <c r="I4468">
        <v>132.9</v>
      </c>
      <c r="J4468">
        <v>132</v>
      </c>
      <c r="K4468">
        <v>22.59</v>
      </c>
      <c r="L4468">
        <v>208.2</v>
      </c>
      <c r="M4468">
        <v>82</v>
      </c>
      <c r="N4468">
        <v>17.7</v>
      </c>
      <c r="O4468">
        <v>260.5</v>
      </c>
      <c r="P4468">
        <v>42</v>
      </c>
      <c r="Q4468">
        <v>11.72</v>
      </c>
      <c r="R4468">
        <v>14.4</v>
      </c>
      <c r="S4468">
        <v>11</v>
      </c>
      <c r="T4468">
        <v>3.89</v>
      </c>
      <c r="U4468" t="str">
        <f>IF(Append1[[#This Row],[total_intl_charge]] &lt;= MEDIAN(Append1[total_intl_charge]), "Low", "High")</f>
        <v>High</v>
      </c>
      <c r="V4468">
        <v>2</v>
      </c>
      <c r="W4468" t="s">
        <v>24</v>
      </c>
      <c r="X4468" s="1" t="s">
        <v>24</v>
      </c>
      <c r="Y4468">
        <f>IF(Append1[[#This Row],[churn]]="yes", 1,0)</f>
        <v>1</v>
      </c>
      <c r="Z4468" t="str">
        <f>IF(Append1[[#This Row],[total_eve_charge]]&lt;=15,"Low",
IF(Append1[[#This Row],[total_eve_charge]]&lt;=19,"Medium","High"))</f>
        <v>Medium</v>
      </c>
      <c r="AA4468" s="1" t="str">
        <f>IF(Append1[[#This Row],[total_day_charge]]&gt;30,"Heavy User",
IF(Append1[[#This Row],[total_eve_charge]]&gt;20,"Evening User",
IF(Append1[[#This Row],[total_night_charge]]&gt;10,"Night User","Low User")))</f>
        <v>Night User</v>
      </c>
    </row>
    <row r="4469" spans="1:27" hidden="1" x14ac:dyDescent="0.3">
      <c r="A4469">
        <v>3718</v>
      </c>
      <c r="B4469" s="1" t="s">
        <v>56</v>
      </c>
      <c r="C4469">
        <v>118</v>
      </c>
      <c r="D4469" s="1" t="s">
        <v>32</v>
      </c>
      <c r="E4469" s="1">
        <v>0</v>
      </c>
      <c r="F4469" s="1" t="s">
        <v>23</v>
      </c>
      <c r="G4469">
        <v>0</v>
      </c>
      <c r="H4469" t="str">
        <f>IF(Append1[[#This Row],[number_vmail_messages]]&lt;=10, "Low",
IF(Append1[[#This Row],[number_vmail_messages]]&lt;=25, "Medium", "High"))</f>
        <v>Low</v>
      </c>
      <c r="I4469">
        <v>160.30000000000001</v>
      </c>
      <c r="J4469">
        <v>110</v>
      </c>
      <c r="K4469">
        <v>27.25</v>
      </c>
      <c r="L4469">
        <v>53.2</v>
      </c>
      <c r="M4469">
        <v>92</v>
      </c>
      <c r="N4469">
        <v>4.5199999999999996</v>
      </c>
      <c r="O4469">
        <v>130.69999999999999</v>
      </c>
      <c r="P4469">
        <v>119</v>
      </c>
      <c r="Q4469">
        <v>5.88</v>
      </c>
      <c r="R4469">
        <v>10.5</v>
      </c>
      <c r="S4469">
        <v>4</v>
      </c>
      <c r="T4469">
        <v>2.84</v>
      </c>
      <c r="U4469" t="str">
        <f>IF(Append1[[#This Row],[total_intl_charge]] &lt;= MEDIAN(Append1[total_intl_charge]), "Low", "High")</f>
        <v>High</v>
      </c>
      <c r="V4469">
        <v>0</v>
      </c>
      <c r="W4469" t="s">
        <v>23</v>
      </c>
      <c r="X4469" s="1" t="s">
        <v>23</v>
      </c>
      <c r="Y4469">
        <f>IF(Append1[[#This Row],[churn]]="yes", 1,0)</f>
        <v>0</v>
      </c>
      <c r="Z4469" t="str">
        <f>IF(Append1[[#This Row],[total_eve_charge]]&lt;=15,"Low",
IF(Append1[[#This Row],[total_eve_charge]]&lt;=19,"Medium","High"))</f>
        <v>Low</v>
      </c>
      <c r="AA4469" s="1" t="str">
        <f>IF(Append1[[#This Row],[total_day_charge]]&gt;30,"Heavy User",
IF(Append1[[#This Row],[total_eve_charge]]&gt;20,"Evening User",
IF(Append1[[#This Row],[total_night_charge]]&gt;10,"Night User","Low User")))</f>
        <v>Low User</v>
      </c>
    </row>
    <row r="4470" spans="1:27" x14ac:dyDescent="0.3">
      <c r="A4470">
        <v>3719</v>
      </c>
      <c r="B4470" s="1" t="s">
        <v>75</v>
      </c>
      <c r="C4470">
        <v>93</v>
      </c>
      <c r="D4470" s="1" t="s">
        <v>22</v>
      </c>
      <c r="E4470" s="1">
        <v>0</v>
      </c>
      <c r="F4470" s="1" t="s">
        <v>24</v>
      </c>
      <c r="G4470">
        <v>21</v>
      </c>
      <c r="H4470" t="str">
        <f>IF(Append1[[#This Row],[number_vmail_messages]]&lt;=10, "Low",
IF(Append1[[#This Row],[number_vmail_messages]]&lt;=25, "Medium", "High"))</f>
        <v>Medium</v>
      </c>
      <c r="I4470">
        <v>213.8</v>
      </c>
      <c r="J4470">
        <v>103</v>
      </c>
      <c r="K4470">
        <v>36.35</v>
      </c>
      <c r="L4470">
        <v>257.7</v>
      </c>
      <c r="M4470">
        <v>72</v>
      </c>
      <c r="N4470">
        <v>21.9</v>
      </c>
      <c r="O4470">
        <v>218.4</v>
      </c>
      <c r="P4470">
        <v>114</v>
      </c>
      <c r="Q4470">
        <v>9.83</v>
      </c>
      <c r="R4470">
        <v>7.2</v>
      </c>
      <c r="S4470">
        <v>6</v>
      </c>
      <c r="T4470">
        <v>1.94</v>
      </c>
      <c r="U4470" t="str">
        <f>IF(Append1[[#This Row],[total_intl_charge]] &lt;= MEDIAN(Append1[total_intl_charge]), "Low", "High")</f>
        <v>Low</v>
      </c>
      <c r="V4470">
        <v>1</v>
      </c>
      <c r="W4470" t="s">
        <v>23</v>
      </c>
      <c r="X4470" s="1" t="s">
        <v>23</v>
      </c>
      <c r="Y4470">
        <f>IF(Append1[[#This Row],[churn]]="yes", 1,0)</f>
        <v>0</v>
      </c>
      <c r="Z4470" t="str">
        <f>IF(Append1[[#This Row],[total_eve_charge]]&lt;=15,"Low",
IF(Append1[[#This Row],[total_eve_charge]]&lt;=19,"Medium","High"))</f>
        <v>High</v>
      </c>
      <c r="AA4470" s="1" t="str">
        <f>IF(Append1[[#This Row],[total_day_charge]]&gt;30,"Heavy User",
IF(Append1[[#This Row],[total_eve_charge]]&gt;20,"Evening User",
IF(Append1[[#This Row],[total_night_charge]]&gt;10,"Night User","Low User")))</f>
        <v>Heavy User</v>
      </c>
    </row>
    <row r="4471" spans="1:27" hidden="1" x14ac:dyDescent="0.3">
      <c r="A4471">
        <v>3720</v>
      </c>
      <c r="B4471" s="1" t="s">
        <v>73</v>
      </c>
      <c r="C4471">
        <v>232</v>
      </c>
      <c r="D4471" s="1" t="s">
        <v>22</v>
      </c>
      <c r="E4471" s="1">
        <v>0</v>
      </c>
      <c r="F4471" s="1" t="s">
        <v>23</v>
      </c>
      <c r="G4471">
        <v>0</v>
      </c>
      <c r="H4471" t="str">
        <f>IF(Append1[[#This Row],[number_vmail_messages]]&lt;=10, "Low",
IF(Append1[[#This Row],[number_vmail_messages]]&lt;=25, "Medium", "High"))</f>
        <v>Low</v>
      </c>
      <c r="I4471">
        <v>248.2</v>
      </c>
      <c r="J4471">
        <v>128</v>
      </c>
      <c r="K4471">
        <v>42.19</v>
      </c>
      <c r="L4471">
        <v>211.2</v>
      </c>
      <c r="M4471">
        <v>96</v>
      </c>
      <c r="N4471">
        <v>17.95</v>
      </c>
      <c r="O4471">
        <v>147.1</v>
      </c>
      <c r="P4471">
        <v>117</v>
      </c>
      <c r="Q4471">
        <v>6.62</v>
      </c>
      <c r="R4471">
        <v>10</v>
      </c>
      <c r="S4471">
        <v>6</v>
      </c>
      <c r="T4471">
        <v>2.7</v>
      </c>
      <c r="U4471" t="str">
        <f>IF(Append1[[#This Row],[total_intl_charge]] &lt;= MEDIAN(Append1[total_intl_charge]), "Low", "High")</f>
        <v>Low</v>
      </c>
      <c r="V4471">
        <v>2</v>
      </c>
      <c r="W4471" t="s">
        <v>23</v>
      </c>
      <c r="X4471" s="1" t="s">
        <v>23</v>
      </c>
      <c r="Y4471">
        <f>IF(Append1[[#This Row],[churn]]="yes", 1,0)</f>
        <v>0</v>
      </c>
      <c r="Z4471" t="str">
        <f>IF(Append1[[#This Row],[total_eve_charge]]&lt;=15,"Low",
IF(Append1[[#This Row],[total_eve_charge]]&lt;=19,"Medium","High"))</f>
        <v>Medium</v>
      </c>
      <c r="AA4471" s="1" t="str">
        <f>IF(Append1[[#This Row],[total_day_charge]]&gt;30,"Heavy User",
IF(Append1[[#This Row],[total_eve_charge]]&gt;20,"Evening User",
IF(Append1[[#This Row],[total_night_charge]]&gt;10,"Night User","Low User")))</f>
        <v>Heavy User</v>
      </c>
    </row>
    <row r="4472" spans="1:27" x14ac:dyDescent="0.3">
      <c r="A4472">
        <v>3721</v>
      </c>
      <c r="B4472" s="1" t="s">
        <v>53</v>
      </c>
      <c r="C4472">
        <v>137</v>
      </c>
      <c r="D4472" s="1" t="s">
        <v>22</v>
      </c>
      <c r="E4472" s="1">
        <v>0</v>
      </c>
      <c r="F4472" s="1" t="s">
        <v>24</v>
      </c>
      <c r="G4472">
        <v>25</v>
      </c>
      <c r="H4472" t="str">
        <f>IF(Append1[[#This Row],[number_vmail_messages]]&lt;=10, "Low",
IF(Append1[[#This Row],[number_vmail_messages]]&lt;=25, "Medium", "High"))</f>
        <v>Medium</v>
      </c>
      <c r="I4472">
        <v>174.6</v>
      </c>
      <c r="J4472">
        <v>88</v>
      </c>
      <c r="K4472">
        <v>29.68</v>
      </c>
      <c r="L4472">
        <v>243.8</v>
      </c>
      <c r="M4472">
        <v>118</v>
      </c>
      <c r="N4472">
        <v>20.72</v>
      </c>
      <c r="O4472">
        <v>259.7</v>
      </c>
      <c r="P4472">
        <v>103</v>
      </c>
      <c r="Q4472">
        <v>11.69</v>
      </c>
      <c r="R4472">
        <v>12.2</v>
      </c>
      <c r="S4472">
        <v>3</v>
      </c>
      <c r="T4472">
        <v>3.29</v>
      </c>
      <c r="U4472" t="str">
        <f>IF(Append1[[#This Row],[total_intl_charge]] &lt;= MEDIAN(Append1[total_intl_charge]), "Low", "High")</f>
        <v>High</v>
      </c>
      <c r="V4472">
        <v>3</v>
      </c>
      <c r="W4472" t="s">
        <v>23</v>
      </c>
      <c r="X4472" s="1" t="s">
        <v>23</v>
      </c>
      <c r="Y4472">
        <f>IF(Append1[[#This Row],[churn]]="yes", 1,0)</f>
        <v>0</v>
      </c>
      <c r="Z4472" t="str">
        <f>IF(Append1[[#This Row],[total_eve_charge]]&lt;=15,"Low",
IF(Append1[[#This Row],[total_eve_charge]]&lt;=19,"Medium","High"))</f>
        <v>High</v>
      </c>
      <c r="AA4472" s="1" t="str">
        <f>IF(Append1[[#This Row],[total_day_charge]]&gt;30,"Heavy User",
IF(Append1[[#This Row],[total_eve_charge]]&gt;20,"Evening User",
IF(Append1[[#This Row],[total_night_charge]]&gt;10,"Night User","Low User")))</f>
        <v>Evening User</v>
      </c>
    </row>
    <row r="4473" spans="1:27" x14ac:dyDescent="0.3">
      <c r="A4473">
        <v>3722</v>
      </c>
      <c r="B4473" s="1" t="s">
        <v>36</v>
      </c>
      <c r="C4473">
        <v>3</v>
      </c>
      <c r="D4473" s="1" t="s">
        <v>22</v>
      </c>
      <c r="E4473" s="1">
        <v>0</v>
      </c>
      <c r="F4473" s="1" t="s">
        <v>24</v>
      </c>
      <c r="G4473">
        <v>23</v>
      </c>
      <c r="H4473" t="str">
        <f>IF(Append1[[#This Row],[number_vmail_messages]]&lt;=10, "Low",
IF(Append1[[#This Row],[number_vmail_messages]]&lt;=25, "Medium", "High"))</f>
        <v>Medium</v>
      </c>
      <c r="I4473">
        <v>205.5</v>
      </c>
      <c r="J4473">
        <v>102</v>
      </c>
      <c r="K4473">
        <v>34.94</v>
      </c>
      <c r="L4473">
        <v>209.5</v>
      </c>
      <c r="M4473">
        <v>83</v>
      </c>
      <c r="N4473">
        <v>17.809999999999999</v>
      </c>
      <c r="O4473">
        <v>182.3</v>
      </c>
      <c r="P4473">
        <v>99</v>
      </c>
      <c r="Q4473">
        <v>8.1999999999999993</v>
      </c>
      <c r="R4473">
        <v>6.4</v>
      </c>
      <c r="S4473">
        <v>4</v>
      </c>
      <c r="T4473">
        <v>1.73</v>
      </c>
      <c r="U4473" t="str">
        <f>IF(Append1[[#This Row],[total_intl_charge]] &lt;= MEDIAN(Append1[total_intl_charge]), "Low", "High")</f>
        <v>Low</v>
      </c>
      <c r="V4473">
        <v>0</v>
      </c>
      <c r="W4473" t="s">
        <v>23</v>
      </c>
      <c r="X4473" s="1" t="s">
        <v>23</v>
      </c>
      <c r="Y4473">
        <f>IF(Append1[[#This Row],[churn]]="yes", 1,0)</f>
        <v>0</v>
      </c>
      <c r="Z4473" t="str">
        <f>IF(Append1[[#This Row],[total_eve_charge]]&lt;=15,"Low",
IF(Append1[[#This Row],[total_eve_charge]]&lt;=19,"Medium","High"))</f>
        <v>Medium</v>
      </c>
      <c r="AA4473" s="1" t="str">
        <f>IF(Append1[[#This Row],[total_day_charge]]&gt;30,"Heavy User",
IF(Append1[[#This Row],[total_eve_charge]]&gt;20,"Evening User",
IF(Append1[[#This Row],[total_night_charge]]&gt;10,"Night User","Low User")))</f>
        <v>Heavy User</v>
      </c>
    </row>
    <row r="4474" spans="1:27" hidden="1" x14ac:dyDescent="0.3">
      <c r="A4474">
        <v>3723</v>
      </c>
      <c r="B4474" s="1" t="s">
        <v>61</v>
      </c>
      <c r="C4474">
        <v>137</v>
      </c>
      <c r="D4474" s="1" t="s">
        <v>22</v>
      </c>
      <c r="E4474" s="1">
        <v>0</v>
      </c>
      <c r="F4474" s="1" t="s">
        <v>23</v>
      </c>
      <c r="G4474">
        <v>0</v>
      </c>
      <c r="H4474" t="str">
        <f>IF(Append1[[#This Row],[number_vmail_messages]]&lt;=10, "Low",
IF(Append1[[#This Row],[number_vmail_messages]]&lt;=25, "Medium", "High"))</f>
        <v>Low</v>
      </c>
      <c r="I4474">
        <v>209.1</v>
      </c>
      <c r="J4474">
        <v>104</v>
      </c>
      <c r="K4474">
        <v>35.549999999999997</v>
      </c>
      <c r="L4474">
        <v>189.4</v>
      </c>
      <c r="M4474">
        <v>96</v>
      </c>
      <c r="N4474">
        <v>16.100000000000001</v>
      </c>
      <c r="O4474">
        <v>214.4</v>
      </c>
      <c r="P4474">
        <v>83</v>
      </c>
      <c r="Q4474">
        <v>9.65</v>
      </c>
      <c r="R4474">
        <v>14.8</v>
      </c>
      <c r="S4474">
        <v>4</v>
      </c>
      <c r="T4474">
        <v>4</v>
      </c>
      <c r="U4474" t="str">
        <f>IF(Append1[[#This Row],[total_intl_charge]] &lt;= MEDIAN(Append1[total_intl_charge]), "Low", "High")</f>
        <v>High</v>
      </c>
      <c r="V4474">
        <v>3</v>
      </c>
      <c r="W4474" t="s">
        <v>23</v>
      </c>
      <c r="X4474" s="1" t="s">
        <v>23</v>
      </c>
      <c r="Y4474">
        <f>IF(Append1[[#This Row],[churn]]="yes", 1,0)</f>
        <v>0</v>
      </c>
      <c r="Z4474" t="str">
        <f>IF(Append1[[#This Row],[total_eve_charge]]&lt;=15,"Low",
IF(Append1[[#This Row],[total_eve_charge]]&lt;=19,"Medium","High"))</f>
        <v>Medium</v>
      </c>
      <c r="AA4474" s="1" t="str">
        <f>IF(Append1[[#This Row],[total_day_charge]]&gt;30,"Heavy User",
IF(Append1[[#This Row],[total_eve_charge]]&gt;20,"Evening User",
IF(Append1[[#This Row],[total_night_charge]]&gt;10,"Night User","Low User")))</f>
        <v>Heavy User</v>
      </c>
    </row>
    <row r="4475" spans="1:27" hidden="1" x14ac:dyDescent="0.3">
      <c r="A4475">
        <v>3724</v>
      </c>
      <c r="B4475" s="1" t="s">
        <v>61</v>
      </c>
      <c r="C4475">
        <v>42</v>
      </c>
      <c r="D4475" s="1" t="s">
        <v>22</v>
      </c>
      <c r="E4475" s="1">
        <v>0</v>
      </c>
      <c r="F4475" s="1" t="s">
        <v>23</v>
      </c>
      <c r="G4475">
        <v>0</v>
      </c>
      <c r="H4475" t="str">
        <f>IF(Append1[[#This Row],[number_vmail_messages]]&lt;=10, "Low",
IF(Append1[[#This Row],[number_vmail_messages]]&lt;=25, "Medium", "High"))</f>
        <v>Low</v>
      </c>
      <c r="I4475">
        <v>251.1</v>
      </c>
      <c r="J4475">
        <v>81</v>
      </c>
      <c r="K4475">
        <v>42.69</v>
      </c>
      <c r="L4475">
        <v>178.3</v>
      </c>
      <c r="M4475">
        <v>106</v>
      </c>
      <c r="N4475">
        <v>15.16</v>
      </c>
      <c r="O4475">
        <v>184.6</v>
      </c>
      <c r="P4475">
        <v>90</v>
      </c>
      <c r="Q4475">
        <v>8.31</v>
      </c>
      <c r="R4475">
        <v>12.7</v>
      </c>
      <c r="S4475">
        <v>5</v>
      </c>
      <c r="T4475">
        <v>3.43</v>
      </c>
      <c r="U4475" t="str">
        <f>IF(Append1[[#This Row],[total_intl_charge]] &lt;= MEDIAN(Append1[total_intl_charge]), "Low", "High")</f>
        <v>High</v>
      </c>
      <c r="V4475">
        <v>0</v>
      </c>
      <c r="W4475" t="s">
        <v>23</v>
      </c>
      <c r="X4475" s="1" t="s">
        <v>23</v>
      </c>
      <c r="Y4475">
        <f>IF(Append1[[#This Row],[churn]]="yes", 1,0)</f>
        <v>0</v>
      </c>
      <c r="Z4475" t="str">
        <f>IF(Append1[[#This Row],[total_eve_charge]]&lt;=15,"Low",
IF(Append1[[#This Row],[total_eve_charge]]&lt;=19,"Medium","High"))</f>
        <v>Medium</v>
      </c>
      <c r="AA4475" s="1" t="str">
        <f>IF(Append1[[#This Row],[total_day_charge]]&gt;30,"Heavy User",
IF(Append1[[#This Row],[total_eve_charge]]&gt;20,"Evening User",
IF(Append1[[#This Row],[total_night_charge]]&gt;10,"Night User","Low User")))</f>
        <v>Heavy User</v>
      </c>
    </row>
    <row r="4476" spans="1:27" hidden="1" x14ac:dyDescent="0.3">
      <c r="A4476">
        <v>3725</v>
      </c>
      <c r="B4476" s="1" t="s">
        <v>55</v>
      </c>
      <c r="C4476">
        <v>58</v>
      </c>
      <c r="D4476" s="1" t="s">
        <v>32</v>
      </c>
      <c r="E4476" s="1">
        <v>0</v>
      </c>
      <c r="F4476" s="1" t="s">
        <v>23</v>
      </c>
      <c r="G4476">
        <v>0</v>
      </c>
      <c r="H4476" t="str">
        <f>IF(Append1[[#This Row],[number_vmail_messages]]&lt;=10, "Low",
IF(Append1[[#This Row],[number_vmail_messages]]&lt;=25, "Medium", "High"))</f>
        <v>Low</v>
      </c>
      <c r="I4476">
        <v>187.6</v>
      </c>
      <c r="J4476">
        <v>113</v>
      </c>
      <c r="K4476">
        <v>31.89</v>
      </c>
      <c r="L4476">
        <v>217.4</v>
      </c>
      <c r="M4476">
        <v>115</v>
      </c>
      <c r="N4476">
        <v>18.48</v>
      </c>
      <c r="O4476">
        <v>139.69999999999999</v>
      </c>
      <c r="P4476">
        <v>92</v>
      </c>
      <c r="Q4476">
        <v>6.29</v>
      </c>
      <c r="R4476">
        <v>9.8000000000000007</v>
      </c>
      <c r="S4476">
        <v>5</v>
      </c>
      <c r="T4476">
        <v>2.65</v>
      </c>
      <c r="U4476" t="str">
        <f>IF(Append1[[#This Row],[total_intl_charge]] &lt;= MEDIAN(Append1[total_intl_charge]), "Low", "High")</f>
        <v>Low</v>
      </c>
      <c r="V4476">
        <v>3</v>
      </c>
      <c r="W4476" t="s">
        <v>23</v>
      </c>
      <c r="X4476" s="1" t="s">
        <v>23</v>
      </c>
      <c r="Y4476">
        <f>IF(Append1[[#This Row],[churn]]="yes", 1,0)</f>
        <v>0</v>
      </c>
      <c r="Z4476" t="str">
        <f>IF(Append1[[#This Row],[total_eve_charge]]&lt;=15,"Low",
IF(Append1[[#This Row],[total_eve_charge]]&lt;=19,"Medium","High"))</f>
        <v>Medium</v>
      </c>
      <c r="AA4476" s="1" t="str">
        <f>IF(Append1[[#This Row],[total_day_charge]]&gt;30,"Heavy User",
IF(Append1[[#This Row],[total_eve_charge]]&gt;20,"Evening User",
IF(Append1[[#This Row],[total_night_charge]]&gt;10,"Night User","Low User")))</f>
        <v>Heavy User</v>
      </c>
    </row>
    <row r="4477" spans="1:27" x14ac:dyDescent="0.3">
      <c r="A4477">
        <v>3726</v>
      </c>
      <c r="B4477" s="1" t="s">
        <v>76</v>
      </c>
      <c r="C4477">
        <v>55</v>
      </c>
      <c r="D4477" s="1" t="s">
        <v>22</v>
      </c>
      <c r="E4477" s="1">
        <v>0</v>
      </c>
      <c r="F4477" s="1" t="s">
        <v>24</v>
      </c>
      <c r="G4477">
        <v>37</v>
      </c>
      <c r="H4477" t="str">
        <f>IF(Append1[[#This Row],[number_vmail_messages]]&lt;=10, "Low",
IF(Append1[[#This Row],[number_vmail_messages]]&lt;=25, "Medium", "High"))</f>
        <v>High</v>
      </c>
      <c r="I4477">
        <v>197.5</v>
      </c>
      <c r="J4477">
        <v>89</v>
      </c>
      <c r="K4477">
        <v>33.58</v>
      </c>
      <c r="L4477">
        <v>228.7</v>
      </c>
      <c r="M4477">
        <v>141</v>
      </c>
      <c r="N4477">
        <v>19.440000000000001</v>
      </c>
      <c r="O4477">
        <v>313.39999999999998</v>
      </c>
      <c r="P4477">
        <v>121</v>
      </c>
      <c r="Q4477">
        <v>14.1</v>
      </c>
      <c r="R4477">
        <v>19.7</v>
      </c>
      <c r="S4477">
        <v>2</v>
      </c>
      <c r="T4477">
        <v>5.32</v>
      </c>
      <c r="U4477" t="str">
        <f>IF(Append1[[#This Row],[total_intl_charge]] &lt;= MEDIAN(Append1[total_intl_charge]), "Low", "High")</f>
        <v>High</v>
      </c>
      <c r="V4477">
        <v>1</v>
      </c>
      <c r="W4477" t="s">
        <v>23</v>
      </c>
      <c r="X4477" s="1" t="s">
        <v>23</v>
      </c>
      <c r="Y4477">
        <f>IF(Append1[[#This Row],[churn]]="yes", 1,0)</f>
        <v>0</v>
      </c>
      <c r="Z4477" t="str">
        <f>IF(Append1[[#This Row],[total_eve_charge]]&lt;=15,"Low",
IF(Append1[[#This Row],[total_eve_charge]]&lt;=19,"Medium","High"))</f>
        <v>High</v>
      </c>
      <c r="AA4477" s="1" t="str">
        <f>IF(Append1[[#This Row],[total_day_charge]]&gt;30,"Heavy User",
IF(Append1[[#This Row],[total_eve_charge]]&gt;20,"Evening User",
IF(Append1[[#This Row],[total_night_charge]]&gt;10,"Night User","Low User")))</f>
        <v>Heavy User</v>
      </c>
    </row>
    <row r="4478" spans="1:27" hidden="1" x14ac:dyDescent="0.3">
      <c r="A4478">
        <v>3727</v>
      </c>
      <c r="B4478" s="1" t="s">
        <v>67</v>
      </c>
      <c r="C4478">
        <v>69</v>
      </c>
      <c r="D4478" s="1" t="s">
        <v>26</v>
      </c>
      <c r="E4478" s="1">
        <v>0</v>
      </c>
      <c r="F4478" s="1" t="s">
        <v>23</v>
      </c>
      <c r="G4478">
        <v>0</v>
      </c>
      <c r="H4478" t="str">
        <f>IF(Append1[[#This Row],[number_vmail_messages]]&lt;=10, "Low",
IF(Append1[[#This Row],[number_vmail_messages]]&lt;=25, "Medium", "High"))</f>
        <v>Low</v>
      </c>
      <c r="I4478">
        <v>221.6</v>
      </c>
      <c r="J4478">
        <v>88</v>
      </c>
      <c r="K4478">
        <v>37.67</v>
      </c>
      <c r="L4478">
        <v>231.8</v>
      </c>
      <c r="M4478">
        <v>87</v>
      </c>
      <c r="N4478">
        <v>19.7</v>
      </c>
      <c r="O4478">
        <v>211.7</v>
      </c>
      <c r="P4478">
        <v>116</v>
      </c>
      <c r="Q4478">
        <v>9.5299999999999994</v>
      </c>
      <c r="R4478">
        <v>8.6</v>
      </c>
      <c r="S4478">
        <v>9</v>
      </c>
      <c r="T4478">
        <v>2.3199999999999998</v>
      </c>
      <c r="U4478" t="str">
        <f>IF(Append1[[#This Row],[total_intl_charge]] &lt;= MEDIAN(Append1[total_intl_charge]), "Low", "High")</f>
        <v>Low</v>
      </c>
      <c r="V4478">
        <v>1</v>
      </c>
      <c r="W4478" t="s">
        <v>23</v>
      </c>
      <c r="X4478" s="1" t="s">
        <v>23</v>
      </c>
      <c r="Y4478">
        <f>IF(Append1[[#This Row],[churn]]="yes", 1,0)</f>
        <v>0</v>
      </c>
      <c r="Z4478" t="str">
        <f>IF(Append1[[#This Row],[total_eve_charge]]&lt;=15,"Low",
IF(Append1[[#This Row],[total_eve_charge]]&lt;=19,"Medium","High"))</f>
        <v>High</v>
      </c>
      <c r="AA4478" s="1" t="str">
        <f>IF(Append1[[#This Row],[total_day_charge]]&gt;30,"Heavy User",
IF(Append1[[#This Row],[total_eve_charge]]&gt;20,"Evening User",
IF(Append1[[#This Row],[total_night_charge]]&gt;10,"Night User","Low User")))</f>
        <v>Heavy User</v>
      </c>
    </row>
    <row r="4479" spans="1:27" hidden="1" x14ac:dyDescent="0.3">
      <c r="A4479">
        <v>3728</v>
      </c>
      <c r="B4479" s="1" t="s">
        <v>56</v>
      </c>
      <c r="C4479">
        <v>100</v>
      </c>
      <c r="D4479" s="1" t="s">
        <v>22</v>
      </c>
      <c r="E4479" s="1">
        <v>0</v>
      </c>
      <c r="F4479" s="1" t="s">
        <v>23</v>
      </c>
      <c r="G4479">
        <v>0</v>
      </c>
      <c r="H4479" t="str">
        <f>IF(Append1[[#This Row],[number_vmail_messages]]&lt;=10, "Low",
IF(Append1[[#This Row],[number_vmail_messages]]&lt;=25, "Medium", "High"))</f>
        <v>Low</v>
      </c>
      <c r="I4479">
        <v>200.7</v>
      </c>
      <c r="J4479">
        <v>151</v>
      </c>
      <c r="K4479">
        <v>34.119999999999997</v>
      </c>
      <c r="L4479">
        <v>290.8</v>
      </c>
      <c r="M4479">
        <v>127</v>
      </c>
      <c r="N4479">
        <v>24.72</v>
      </c>
      <c r="O4479">
        <v>186.7</v>
      </c>
      <c r="P4479">
        <v>105</v>
      </c>
      <c r="Q4479">
        <v>8.4</v>
      </c>
      <c r="R4479">
        <v>10.199999999999999</v>
      </c>
      <c r="S4479">
        <v>9</v>
      </c>
      <c r="T4479">
        <v>2.75</v>
      </c>
      <c r="U4479" t="str">
        <f>IF(Append1[[#This Row],[total_intl_charge]] &lt;= MEDIAN(Append1[total_intl_charge]), "Low", "High")</f>
        <v>Low</v>
      </c>
      <c r="V4479">
        <v>1</v>
      </c>
      <c r="W4479" t="s">
        <v>23</v>
      </c>
      <c r="X4479" s="1" t="s">
        <v>23</v>
      </c>
      <c r="Y4479">
        <f>IF(Append1[[#This Row],[churn]]="yes", 1,0)</f>
        <v>0</v>
      </c>
      <c r="Z4479" t="str">
        <f>IF(Append1[[#This Row],[total_eve_charge]]&lt;=15,"Low",
IF(Append1[[#This Row],[total_eve_charge]]&lt;=19,"Medium","High"))</f>
        <v>High</v>
      </c>
      <c r="AA4479" s="1" t="str">
        <f>IF(Append1[[#This Row],[total_day_charge]]&gt;30,"Heavy User",
IF(Append1[[#This Row],[total_eve_charge]]&gt;20,"Evening User",
IF(Append1[[#This Row],[total_night_charge]]&gt;10,"Night User","Low User")))</f>
        <v>Heavy User</v>
      </c>
    </row>
    <row r="4480" spans="1:27" hidden="1" x14ac:dyDescent="0.3">
      <c r="A4480">
        <v>3729</v>
      </c>
      <c r="B4480" s="1" t="s">
        <v>53</v>
      </c>
      <c r="C4480">
        <v>86</v>
      </c>
      <c r="D4480" s="1" t="s">
        <v>26</v>
      </c>
      <c r="E4480" s="1">
        <v>0</v>
      </c>
      <c r="F4480" s="1" t="s">
        <v>23</v>
      </c>
      <c r="G4480">
        <v>0</v>
      </c>
      <c r="H4480" t="str">
        <f>IF(Append1[[#This Row],[number_vmail_messages]]&lt;=10, "Low",
IF(Append1[[#This Row],[number_vmail_messages]]&lt;=25, "Medium", "High"))</f>
        <v>Low</v>
      </c>
      <c r="I4480">
        <v>212.8</v>
      </c>
      <c r="J4480">
        <v>79</v>
      </c>
      <c r="K4480">
        <v>36.18</v>
      </c>
      <c r="L4480">
        <v>90.9</v>
      </c>
      <c r="M4480">
        <v>145</v>
      </c>
      <c r="N4480">
        <v>7.73</v>
      </c>
      <c r="O4480">
        <v>152.30000000000001</v>
      </c>
      <c r="P4480">
        <v>67</v>
      </c>
      <c r="Q4480">
        <v>6.85</v>
      </c>
      <c r="R4480">
        <v>11.9</v>
      </c>
      <c r="S4480">
        <v>3</v>
      </c>
      <c r="T4480">
        <v>3.21</v>
      </c>
      <c r="U4480" t="str">
        <f>IF(Append1[[#This Row],[total_intl_charge]] &lt;= MEDIAN(Append1[total_intl_charge]), "Low", "High")</f>
        <v>High</v>
      </c>
      <c r="V4480">
        <v>2</v>
      </c>
      <c r="W4480" t="s">
        <v>23</v>
      </c>
      <c r="X4480" s="1" t="s">
        <v>23</v>
      </c>
      <c r="Y4480">
        <f>IF(Append1[[#This Row],[churn]]="yes", 1,0)</f>
        <v>0</v>
      </c>
      <c r="Z4480" t="str">
        <f>IF(Append1[[#This Row],[total_eve_charge]]&lt;=15,"Low",
IF(Append1[[#This Row],[total_eve_charge]]&lt;=19,"Medium","High"))</f>
        <v>Low</v>
      </c>
      <c r="AA4480" s="1" t="str">
        <f>IF(Append1[[#This Row],[total_day_charge]]&gt;30,"Heavy User",
IF(Append1[[#This Row],[total_eve_charge]]&gt;20,"Evening User",
IF(Append1[[#This Row],[total_night_charge]]&gt;10,"Night User","Low User")))</f>
        <v>Heavy User</v>
      </c>
    </row>
    <row r="4481" spans="1:27" hidden="1" x14ac:dyDescent="0.3">
      <c r="A4481">
        <v>3730</v>
      </c>
      <c r="B4481" s="1" t="s">
        <v>29</v>
      </c>
      <c r="C4481">
        <v>105</v>
      </c>
      <c r="D4481" s="1" t="s">
        <v>26</v>
      </c>
      <c r="E4481" s="1">
        <v>0</v>
      </c>
      <c r="F4481" s="1" t="s">
        <v>23</v>
      </c>
      <c r="G4481">
        <v>0</v>
      </c>
      <c r="H4481" t="str">
        <f>IF(Append1[[#This Row],[number_vmail_messages]]&lt;=10, "Low",
IF(Append1[[#This Row],[number_vmail_messages]]&lt;=25, "Medium", "High"))</f>
        <v>Low</v>
      </c>
      <c r="I4481">
        <v>213.3</v>
      </c>
      <c r="J4481">
        <v>99</v>
      </c>
      <c r="K4481">
        <v>36.26</v>
      </c>
      <c r="L4481">
        <v>153.1</v>
      </c>
      <c r="M4481">
        <v>79</v>
      </c>
      <c r="N4481">
        <v>13.01</v>
      </c>
      <c r="O4481">
        <v>227.9</v>
      </c>
      <c r="P4481">
        <v>98</v>
      </c>
      <c r="Q4481">
        <v>10.26</v>
      </c>
      <c r="R4481">
        <v>10.8</v>
      </c>
      <c r="S4481">
        <v>5</v>
      </c>
      <c r="T4481">
        <v>2.92</v>
      </c>
      <c r="U4481" t="str">
        <f>IF(Append1[[#This Row],[total_intl_charge]] &lt;= MEDIAN(Append1[total_intl_charge]), "Low", "High")</f>
        <v>High</v>
      </c>
      <c r="V4481">
        <v>1</v>
      </c>
      <c r="W4481" t="s">
        <v>23</v>
      </c>
      <c r="X4481" s="1" t="s">
        <v>23</v>
      </c>
      <c r="Y4481">
        <f>IF(Append1[[#This Row],[churn]]="yes", 1,0)</f>
        <v>0</v>
      </c>
      <c r="Z4481" t="str">
        <f>IF(Append1[[#This Row],[total_eve_charge]]&lt;=15,"Low",
IF(Append1[[#This Row],[total_eve_charge]]&lt;=19,"Medium","High"))</f>
        <v>Low</v>
      </c>
      <c r="AA4481" s="1" t="str">
        <f>IF(Append1[[#This Row],[total_day_charge]]&gt;30,"Heavy User",
IF(Append1[[#This Row],[total_eve_charge]]&gt;20,"Evening User",
IF(Append1[[#This Row],[total_night_charge]]&gt;10,"Night User","Low User")))</f>
        <v>Heavy User</v>
      </c>
    </row>
    <row r="4482" spans="1:27" hidden="1" x14ac:dyDescent="0.3">
      <c r="A4482">
        <v>3731</v>
      </c>
      <c r="B4482" s="1" t="s">
        <v>33</v>
      </c>
      <c r="C4482">
        <v>111</v>
      </c>
      <c r="D4482" s="1" t="s">
        <v>32</v>
      </c>
      <c r="E4482" s="1">
        <v>1</v>
      </c>
      <c r="F4482" s="1" t="s">
        <v>23</v>
      </c>
      <c r="G4482">
        <v>0</v>
      </c>
      <c r="H4482" t="str">
        <f>IF(Append1[[#This Row],[number_vmail_messages]]&lt;=10, "Low",
IF(Append1[[#This Row],[number_vmail_messages]]&lt;=25, "Medium", "High"))</f>
        <v>Low</v>
      </c>
      <c r="I4482">
        <v>177.1</v>
      </c>
      <c r="J4482">
        <v>102</v>
      </c>
      <c r="K4482">
        <v>30.11</v>
      </c>
      <c r="L4482">
        <v>249.1</v>
      </c>
      <c r="M4482">
        <v>102</v>
      </c>
      <c r="N4482">
        <v>21.17</v>
      </c>
      <c r="O4482">
        <v>153.30000000000001</v>
      </c>
      <c r="P4482">
        <v>66</v>
      </c>
      <c r="Q4482">
        <v>6.9</v>
      </c>
      <c r="R4482">
        <v>8.8000000000000007</v>
      </c>
      <c r="S4482">
        <v>4</v>
      </c>
      <c r="T4482">
        <v>2.38</v>
      </c>
      <c r="U4482" t="str">
        <f>IF(Append1[[#This Row],[total_intl_charge]] &lt;= MEDIAN(Append1[total_intl_charge]), "Low", "High")</f>
        <v>Low</v>
      </c>
      <c r="V4482">
        <v>2</v>
      </c>
      <c r="W4482" t="s">
        <v>23</v>
      </c>
      <c r="X4482" s="1" t="s">
        <v>24</v>
      </c>
      <c r="Y4482">
        <f>IF(Append1[[#This Row],[churn]]="yes", 1,0)</f>
        <v>0</v>
      </c>
      <c r="Z4482" t="str">
        <f>IF(Append1[[#This Row],[total_eve_charge]]&lt;=15,"Low",
IF(Append1[[#This Row],[total_eve_charge]]&lt;=19,"Medium","High"))</f>
        <v>High</v>
      </c>
      <c r="AA4482" s="1" t="str">
        <f>IF(Append1[[#This Row],[total_day_charge]]&gt;30,"Heavy User",
IF(Append1[[#This Row],[total_eve_charge]]&gt;20,"Evening User",
IF(Append1[[#This Row],[total_night_charge]]&gt;10,"Night User","Low User")))</f>
        <v>Heavy User</v>
      </c>
    </row>
    <row r="4483" spans="1:27" hidden="1" x14ac:dyDescent="0.3">
      <c r="A4483">
        <v>3732</v>
      </c>
      <c r="B4483" s="1" t="s">
        <v>65</v>
      </c>
      <c r="C4483">
        <v>75</v>
      </c>
      <c r="D4483" s="1" t="s">
        <v>32</v>
      </c>
      <c r="E4483" s="1">
        <v>0</v>
      </c>
      <c r="F4483" s="1" t="s">
        <v>23</v>
      </c>
      <c r="G4483">
        <v>0</v>
      </c>
      <c r="H4483" t="str">
        <f>IF(Append1[[#This Row],[number_vmail_messages]]&lt;=10, "Low",
IF(Append1[[#This Row],[number_vmail_messages]]&lt;=25, "Medium", "High"))</f>
        <v>Low</v>
      </c>
      <c r="I4483">
        <v>229.2</v>
      </c>
      <c r="J4483">
        <v>59</v>
      </c>
      <c r="K4483">
        <v>38.96</v>
      </c>
      <c r="L4483">
        <v>142.80000000000001</v>
      </c>
      <c r="M4483">
        <v>107</v>
      </c>
      <c r="N4483">
        <v>12.14</v>
      </c>
      <c r="O4483">
        <v>291.60000000000002</v>
      </c>
      <c r="P4483">
        <v>109</v>
      </c>
      <c r="Q4483">
        <v>13.12</v>
      </c>
      <c r="R4483">
        <v>8.5</v>
      </c>
      <c r="S4483">
        <v>5</v>
      </c>
      <c r="T4483">
        <v>2.2999999999999998</v>
      </c>
      <c r="U4483" t="str">
        <f>IF(Append1[[#This Row],[total_intl_charge]] &lt;= MEDIAN(Append1[total_intl_charge]), "Low", "High")</f>
        <v>Low</v>
      </c>
      <c r="V4483">
        <v>0</v>
      </c>
      <c r="W4483" t="s">
        <v>23</v>
      </c>
      <c r="X4483" s="1" t="s">
        <v>23</v>
      </c>
      <c r="Y4483">
        <f>IF(Append1[[#This Row],[churn]]="yes", 1,0)</f>
        <v>0</v>
      </c>
      <c r="Z4483" t="str">
        <f>IF(Append1[[#This Row],[total_eve_charge]]&lt;=15,"Low",
IF(Append1[[#This Row],[total_eve_charge]]&lt;=19,"Medium","High"))</f>
        <v>Low</v>
      </c>
      <c r="AA4483" s="1" t="str">
        <f>IF(Append1[[#This Row],[total_day_charge]]&gt;30,"Heavy User",
IF(Append1[[#This Row],[total_eve_charge]]&gt;20,"Evening User",
IF(Append1[[#This Row],[total_night_charge]]&gt;10,"Night User","Low User")))</f>
        <v>Heavy User</v>
      </c>
    </row>
    <row r="4484" spans="1:27" x14ac:dyDescent="0.3">
      <c r="A4484">
        <v>3733</v>
      </c>
      <c r="B4484" s="1" t="s">
        <v>67</v>
      </c>
      <c r="C4484">
        <v>95</v>
      </c>
      <c r="D4484" s="1" t="s">
        <v>26</v>
      </c>
      <c r="E4484" s="1">
        <v>0</v>
      </c>
      <c r="F4484" s="1" t="s">
        <v>24</v>
      </c>
      <c r="G4484">
        <v>24</v>
      </c>
      <c r="H4484" t="str">
        <f>IF(Append1[[#This Row],[number_vmail_messages]]&lt;=10, "Low",
IF(Append1[[#This Row],[number_vmail_messages]]&lt;=25, "Medium", "High"))</f>
        <v>Medium</v>
      </c>
      <c r="I4484">
        <v>129.4</v>
      </c>
      <c r="J4484">
        <v>120</v>
      </c>
      <c r="K4484">
        <v>22</v>
      </c>
      <c r="L4484">
        <v>159.80000000000001</v>
      </c>
      <c r="M4484">
        <v>68</v>
      </c>
      <c r="N4484">
        <v>13.58</v>
      </c>
      <c r="O4484">
        <v>214.4</v>
      </c>
      <c r="P4484">
        <v>83</v>
      </c>
      <c r="Q4484">
        <v>9.65</v>
      </c>
      <c r="R4484">
        <v>12.6</v>
      </c>
      <c r="S4484">
        <v>4</v>
      </c>
      <c r="T4484">
        <v>3.4</v>
      </c>
      <c r="U4484" t="str">
        <f>IF(Append1[[#This Row],[total_intl_charge]] &lt;= MEDIAN(Append1[total_intl_charge]), "Low", "High")</f>
        <v>High</v>
      </c>
      <c r="V4484">
        <v>4</v>
      </c>
      <c r="W4484" t="s">
        <v>24</v>
      </c>
      <c r="X4484" s="1" t="s">
        <v>23</v>
      </c>
      <c r="Y4484">
        <f>IF(Append1[[#This Row],[churn]]="yes", 1,0)</f>
        <v>1</v>
      </c>
      <c r="Z4484" t="str">
        <f>IF(Append1[[#This Row],[total_eve_charge]]&lt;=15,"Low",
IF(Append1[[#This Row],[total_eve_charge]]&lt;=19,"Medium","High"))</f>
        <v>Low</v>
      </c>
      <c r="AA4484" s="1" t="str">
        <f>IF(Append1[[#This Row],[total_day_charge]]&gt;30,"Heavy User",
IF(Append1[[#This Row],[total_eve_charge]]&gt;20,"Evening User",
IF(Append1[[#This Row],[total_night_charge]]&gt;10,"Night User","Low User")))</f>
        <v>Low User</v>
      </c>
    </row>
    <row r="4485" spans="1:27" hidden="1" x14ac:dyDescent="0.3">
      <c r="A4485">
        <v>3734</v>
      </c>
      <c r="B4485" s="1" t="s">
        <v>35</v>
      </c>
      <c r="C4485">
        <v>137</v>
      </c>
      <c r="D4485" s="1" t="s">
        <v>26</v>
      </c>
      <c r="E4485" s="1">
        <v>0</v>
      </c>
      <c r="F4485" s="1" t="s">
        <v>23</v>
      </c>
      <c r="G4485">
        <v>0</v>
      </c>
      <c r="H4485" t="str">
        <f>IF(Append1[[#This Row],[number_vmail_messages]]&lt;=10, "Low",
IF(Append1[[#This Row],[number_vmail_messages]]&lt;=25, "Medium", "High"))</f>
        <v>Low</v>
      </c>
      <c r="I4485">
        <v>203.1</v>
      </c>
      <c r="J4485">
        <v>97</v>
      </c>
      <c r="K4485">
        <v>34.53</v>
      </c>
      <c r="L4485">
        <v>132</v>
      </c>
      <c r="M4485">
        <v>76</v>
      </c>
      <c r="N4485">
        <v>11.22</v>
      </c>
      <c r="O4485">
        <v>250.9</v>
      </c>
      <c r="P4485">
        <v>94</v>
      </c>
      <c r="Q4485">
        <v>11.29</v>
      </c>
      <c r="R4485">
        <v>9.1999999999999993</v>
      </c>
      <c r="S4485">
        <v>4</v>
      </c>
      <c r="T4485">
        <v>2.48</v>
      </c>
      <c r="U4485" t="str">
        <f>IF(Append1[[#This Row],[total_intl_charge]] &lt;= MEDIAN(Append1[total_intl_charge]), "Low", "High")</f>
        <v>Low</v>
      </c>
      <c r="V4485">
        <v>4</v>
      </c>
      <c r="W4485" t="s">
        <v>23</v>
      </c>
      <c r="X4485" s="1" t="s">
        <v>23</v>
      </c>
      <c r="Y4485">
        <f>IF(Append1[[#This Row],[churn]]="yes", 1,0)</f>
        <v>0</v>
      </c>
      <c r="Z4485" t="str">
        <f>IF(Append1[[#This Row],[total_eve_charge]]&lt;=15,"Low",
IF(Append1[[#This Row],[total_eve_charge]]&lt;=19,"Medium","High"))</f>
        <v>Low</v>
      </c>
      <c r="AA4485" s="1" t="str">
        <f>IF(Append1[[#This Row],[total_day_charge]]&gt;30,"Heavy User",
IF(Append1[[#This Row],[total_eve_charge]]&gt;20,"Evening User",
IF(Append1[[#This Row],[total_night_charge]]&gt;10,"Night User","Low User")))</f>
        <v>Heavy User</v>
      </c>
    </row>
    <row r="4486" spans="1:27" hidden="1" x14ac:dyDescent="0.3">
      <c r="A4486">
        <v>3735</v>
      </c>
      <c r="B4486" s="1" t="s">
        <v>21</v>
      </c>
      <c r="C4486">
        <v>116</v>
      </c>
      <c r="D4486" s="1" t="s">
        <v>32</v>
      </c>
      <c r="E4486" s="1">
        <v>1</v>
      </c>
      <c r="F4486" s="1" t="s">
        <v>23</v>
      </c>
      <c r="G4486">
        <v>0</v>
      </c>
      <c r="H4486" t="str">
        <f>IF(Append1[[#This Row],[number_vmail_messages]]&lt;=10, "Low",
IF(Append1[[#This Row],[number_vmail_messages]]&lt;=25, "Medium", "High"))</f>
        <v>Low</v>
      </c>
      <c r="I4486">
        <v>232.2</v>
      </c>
      <c r="J4486">
        <v>98</v>
      </c>
      <c r="K4486">
        <v>39.47</v>
      </c>
      <c r="L4486">
        <v>244.7</v>
      </c>
      <c r="M4486">
        <v>91</v>
      </c>
      <c r="N4486">
        <v>20.8</v>
      </c>
      <c r="O4486">
        <v>151.30000000000001</v>
      </c>
      <c r="P4486">
        <v>69</v>
      </c>
      <c r="Q4486">
        <v>6.81</v>
      </c>
      <c r="R4486">
        <v>10.6</v>
      </c>
      <c r="S4486">
        <v>1</v>
      </c>
      <c r="T4486">
        <v>2.86</v>
      </c>
      <c r="U4486" t="str">
        <f>IF(Append1[[#This Row],[total_intl_charge]] &lt;= MEDIAN(Append1[total_intl_charge]), "Low", "High")</f>
        <v>High</v>
      </c>
      <c r="V4486">
        <v>7</v>
      </c>
      <c r="W4486" t="s">
        <v>24</v>
      </c>
      <c r="X4486" s="1" t="s">
        <v>24</v>
      </c>
      <c r="Y4486">
        <f>IF(Append1[[#This Row],[churn]]="yes", 1,0)</f>
        <v>1</v>
      </c>
      <c r="Z4486" t="str">
        <f>IF(Append1[[#This Row],[total_eve_charge]]&lt;=15,"Low",
IF(Append1[[#This Row],[total_eve_charge]]&lt;=19,"Medium","High"))</f>
        <v>High</v>
      </c>
      <c r="AA4486" s="1" t="str">
        <f>IF(Append1[[#This Row],[total_day_charge]]&gt;30,"Heavy User",
IF(Append1[[#This Row],[total_eve_charge]]&gt;20,"Evening User",
IF(Append1[[#This Row],[total_night_charge]]&gt;10,"Night User","Low User")))</f>
        <v>Heavy User</v>
      </c>
    </row>
    <row r="4487" spans="1:27" hidden="1" x14ac:dyDescent="0.3">
      <c r="A4487">
        <v>3736</v>
      </c>
      <c r="B4487" s="1" t="s">
        <v>75</v>
      </c>
      <c r="C4487">
        <v>125</v>
      </c>
      <c r="D4487" s="1" t="s">
        <v>22</v>
      </c>
      <c r="E4487" s="1">
        <v>0</v>
      </c>
      <c r="F4487" s="1" t="s">
        <v>23</v>
      </c>
      <c r="G4487">
        <v>0</v>
      </c>
      <c r="H4487" t="str">
        <f>IF(Append1[[#This Row],[number_vmail_messages]]&lt;=10, "Low",
IF(Append1[[#This Row],[number_vmail_messages]]&lt;=25, "Medium", "High"))</f>
        <v>Low</v>
      </c>
      <c r="I4487">
        <v>138.5</v>
      </c>
      <c r="J4487">
        <v>96</v>
      </c>
      <c r="K4487">
        <v>23.55</v>
      </c>
      <c r="L4487">
        <v>159.69999999999999</v>
      </c>
      <c r="M4487">
        <v>117</v>
      </c>
      <c r="N4487">
        <v>13.57</v>
      </c>
      <c r="O4487">
        <v>212.7</v>
      </c>
      <c r="P4487">
        <v>91</v>
      </c>
      <c r="Q4487">
        <v>9.57</v>
      </c>
      <c r="R4487">
        <v>7.7</v>
      </c>
      <c r="S4487">
        <v>3</v>
      </c>
      <c r="T4487">
        <v>2.08</v>
      </c>
      <c r="U4487" t="str">
        <f>IF(Append1[[#This Row],[total_intl_charge]] &lt;= MEDIAN(Append1[total_intl_charge]), "Low", "High")</f>
        <v>Low</v>
      </c>
      <c r="V4487">
        <v>2</v>
      </c>
      <c r="W4487" t="s">
        <v>23</v>
      </c>
      <c r="X4487" s="1" t="s">
        <v>23</v>
      </c>
      <c r="Y4487">
        <f>IF(Append1[[#This Row],[churn]]="yes", 1,0)</f>
        <v>0</v>
      </c>
      <c r="Z4487" t="str">
        <f>IF(Append1[[#This Row],[total_eve_charge]]&lt;=15,"Low",
IF(Append1[[#This Row],[total_eve_charge]]&lt;=19,"Medium","High"))</f>
        <v>Low</v>
      </c>
      <c r="AA4487" s="1" t="str">
        <f>IF(Append1[[#This Row],[total_day_charge]]&gt;30,"Heavy User",
IF(Append1[[#This Row],[total_eve_charge]]&gt;20,"Evening User",
IF(Append1[[#This Row],[total_night_charge]]&gt;10,"Night User","Low User")))</f>
        <v>Low User</v>
      </c>
    </row>
    <row r="4488" spans="1:27" hidden="1" x14ac:dyDescent="0.3">
      <c r="A4488">
        <v>3737</v>
      </c>
      <c r="B4488" s="1" t="s">
        <v>47</v>
      </c>
      <c r="C4488">
        <v>65</v>
      </c>
      <c r="D4488" s="1" t="s">
        <v>22</v>
      </c>
      <c r="E4488" s="1">
        <v>0</v>
      </c>
      <c r="F4488" s="1" t="s">
        <v>23</v>
      </c>
      <c r="G4488">
        <v>0</v>
      </c>
      <c r="H4488" t="str">
        <f>IF(Append1[[#This Row],[number_vmail_messages]]&lt;=10, "Low",
IF(Append1[[#This Row],[number_vmail_messages]]&lt;=25, "Medium", "High"))</f>
        <v>Low</v>
      </c>
      <c r="I4488">
        <v>189.3</v>
      </c>
      <c r="J4488">
        <v>74</v>
      </c>
      <c r="K4488">
        <v>32.18</v>
      </c>
      <c r="L4488">
        <v>205.3</v>
      </c>
      <c r="M4488">
        <v>90</v>
      </c>
      <c r="N4488">
        <v>17.45</v>
      </c>
      <c r="O4488">
        <v>228.2</v>
      </c>
      <c r="P4488">
        <v>78</v>
      </c>
      <c r="Q4488">
        <v>10.27</v>
      </c>
      <c r="R4488">
        <v>8.5</v>
      </c>
      <c r="S4488">
        <v>13</v>
      </c>
      <c r="T4488">
        <v>2.2999999999999998</v>
      </c>
      <c r="U4488" t="str">
        <f>IF(Append1[[#This Row],[total_intl_charge]] &lt;= MEDIAN(Append1[total_intl_charge]), "Low", "High")</f>
        <v>Low</v>
      </c>
      <c r="V4488">
        <v>3</v>
      </c>
      <c r="W4488" t="s">
        <v>23</v>
      </c>
      <c r="X4488" s="1" t="s">
        <v>23</v>
      </c>
      <c r="Y4488">
        <f>IF(Append1[[#This Row],[churn]]="yes", 1,0)</f>
        <v>0</v>
      </c>
      <c r="Z4488" t="str">
        <f>IF(Append1[[#This Row],[total_eve_charge]]&lt;=15,"Low",
IF(Append1[[#This Row],[total_eve_charge]]&lt;=19,"Medium","High"))</f>
        <v>Medium</v>
      </c>
      <c r="AA4488" s="1" t="str">
        <f>IF(Append1[[#This Row],[total_day_charge]]&gt;30,"Heavy User",
IF(Append1[[#This Row],[total_eve_charge]]&gt;20,"Evening User",
IF(Append1[[#This Row],[total_night_charge]]&gt;10,"Night User","Low User")))</f>
        <v>Heavy User</v>
      </c>
    </row>
    <row r="4489" spans="1:27" hidden="1" x14ac:dyDescent="0.3">
      <c r="A4489">
        <v>3738</v>
      </c>
      <c r="B4489" s="1" t="s">
        <v>28</v>
      </c>
      <c r="C4489">
        <v>100</v>
      </c>
      <c r="D4489" s="1" t="s">
        <v>26</v>
      </c>
      <c r="E4489" s="1">
        <v>0</v>
      </c>
      <c r="F4489" s="1" t="s">
        <v>23</v>
      </c>
      <c r="G4489">
        <v>0</v>
      </c>
      <c r="H4489" t="str">
        <f>IF(Append1[[#This Row],[number_vmail_messages]]&lt;=10, "Low",
IF(Append1[[#This Row],[number_vmail_messages]]&lt;=25, "Medium", "High"))</f>
        <v>Low</v>
      </c>
      <c r="I4489">
        <v>254.2</v>
      </c>
      <c r="J4489">
        <v>97</v>
      </c>
      <c r="K4489">
        <v>43.21</v>
      </c>
      <c r="L4489">
        <v>262</v>
      </c>
      <c r="M4489">
        <v>88</v>
      </c>
      <c r="N4489">
        <v>22.27</v>
      </c>
      <c r="O4489">
        <v>256.3</v>
      </c>
      <c r="P4489">
        <v>82</v>
      </c>
      <c r="Q4489">
        <v>11.53</v>
      </c>
      <c r="R4489">
        <v>13.6</v>
      </c>
      <c r="S4489">
        <v>6</v>
      </c>
      <c r="T4489">
        <v>3.67</v>
      </c>
      <c r="U4489" t="str">
        <f>IF(Append1[[#This Row],[total_intl_charge]] &lt;= MEDIAN(Append1[total_intl_charge]), "Low", "High")</f>
        <v>High</v>
      </c>
      <c r="V4489">
        <v>0</v>
      </c>
      <c r="W4489" t="s">
        <v>24</v>
      </c>
      <c r="X4489" s="1" t="s">
        <v>23</v>
      </c>
      <c r="Y4489">
        <f>IF(Append1[[#This Row],[churn]]="yes", 1,0)</f>
        <v>1</v>
      </c>
      <c r="Z4489" t="str">
        <f>IF(Append1[[#This Row],[total_eve_charge]]&lt;=15,"Low",
IF(Append1[[#This Row],[total_eve_charge]]&lt;=19,"Medium","High"))</f>
        <v>High</v>
      </c>
      <c r="AA4489" s="1" t="str">
        <f>IF(Append1[[#This Row],[total_day_charge]]&gt;30,"Heavy User",
IF(Append1[[#This Row],[total_eve_charge]]&gt;20,"Evening User",
IF(Append1[[#This Row],[total_night_charge]]&gt;10,"Night User","Low User")))</f>
        <v>Heavy User</v>
      </c>
    </row>
    <row r="4490" spans="1:27" hidden="1" x14ac:dyDescent="0.3">
      <c r="A4490">
        <v>3739</v>
      </c>
      <c r="B4490" s="1" t="s">
        <v>30</v>
      </c>
      <c r="C4490">
        <v>70</v>
      </c>
      <c r="D4490" s="1" t="s">
        <v>32</v>
      </c>
      <c r="E4490" s="1">
        <v>0</v>
      </c>
      <c r="F4490" s="1" t="s">
        <v>23</v>
      </c>
      <c r="G4490">
        <v>0</v>
      </c>
      <c r="H4490" t="str">
        <f>IF(Append1[[#This Row],[number_vmail_messages]]&lt;=10, "Low",
IF(Append1[[#This Row],[number_vmail_messages]]&lt;=25, "Medium", "High"))</f>
        <v>Low</v>
      </c>
      <c r="I4490">
        <v>176.5</v>
      </c>
      <c r="J4490">
        <v>85</v>
      </c>
      <c r="K4490">
        <v>30.01</v>
      </c>
      <c r="L4490">
        <v>119.2</v>
      </c>
      <c r="M4490">
        <v>93</v>
      </c>
      <c r="N4490">
        <v>10.130000000000001</v>
      </c>
      <c r="O4490">
        <v>227.7</v>
      </c>
      <c r="P4490">
        <v>90</v>
      </c>
      <c r="Q4490">
        <v>10.25</v>
      </c>
      <c r="R4490">
        <v>8.6999999999999993</v>
      </c>
      <c r="S4490">
        <v>5</v>
      </c>
      <c r="T4490">
        <v>2.35</v>
      </c>
      <c r="U4490" t="str">
        <f>IF(Append1[[#This Row],[total_intl_charge]] &lt;= MEDIAN(Append1[total_intl_charge]), "Low", "High")</f>
        <v>Low</v>
      </c>
      <c r="V4490">
        <v>1</v>
      </c>
      <c r="W4490" t="s">
        <v>23</v>
      </c>
      <c r="X4490" s="1" t="s">
        <v>23</v>
      </c>
      <c r="Y4490">
        <f>IF(Append1[[#This Row],[churn]]="yes", 1,0)</f>
        <v>0</v>
      </c>
      <c r="Z4490" t="str">
        <f>IF(Append1[[#This Row],[total_eve_charge]]&lt;=15,"Low",
IF(Append1[[#This Row],[total_eve_charge]]&lt;=19,"Medium","High"))</f>
        <v>Low</v>
      </c>
      <c r="AA4490" s="1" t="str">
        <f>IF(Append1[[#This Row],[total_day_charge]]&gt;30,"Heavy User",
IF(Append1[[#This Row],[total_eve_charge]]&gt;20,"Evening User",
IF(Append1[[#This Row],[total_night_charge]]&gt;10,"Night User","Low User")))</f>
        <v>Heavy User</v>
      </c>
    </row>
    <row r="4491" spans="1:27" hidden="1" x14ac:dyDescent="0.3">
      <c r="A4491">
        <v>3740</v>
      </c>
      <c r="B4491" s="1" t="s">
        <v>35</v>
      </c>
      <c r="C4491">
        <v>67</v>
      </c>
      <c r="D4491" s="1" t="s">
        <v>22</v>
      </c>
      <c r="E4491" s="1">
        <v>0</v>
      </c>
      <c r="F4491" s="1" t="s">
        <v>23</v>
      </c>
      <c r="G4491">
        <v>0</v>
      </c>
      <c r="H4491" t="str">
        <f>IF(Append1[[#This Row],[number_vmail_messages]]&lt;=10, "Low",
IF(Append1[[#This Row],[number_vmail_messages]]&lt;=25, "Medium", "High"))</f>
        <v>Low</v>
      </c>
      <c r="I4491">
        <v>234.3</v>
      </c>
      <c r="J4491">
        <v>111</v>
      </c>
      <c r="K4491">
        <v>39.83</v>
      </c>
      <c r="L4491">
        <v>206.4</v>
      </c>
      <c r="M4491">
        <v>87</v>
      </c>
      <c r="N4491">
        <v>17.54</v>
      </c>
      <c r="O4491">
        <v>157.30000000000001</v>
      </c>
      <c r="P4491">
        <v>101</v>
      </c>
      <c r="Q4491">
        <v>7.08</v>
      </c>
      <c r="R4491">
        <v>5.8</v>
      </c>
      <c r="S4491">
        <v>10</v>
      </c>
      <c r="T4491">
        <v>1.57</v>
      </c>
      <c r="U4491" t="str">
        <f>IF(Append1[[#This Row],[total_intl_charge]] &lt;= MEDIAN(Append1[total_intl_charge]), "Low", "High")</f>
        <v>Low</v>
      </c>
      <c r="V4491">
        <v>3</v>
      </c>
      <c r="W4491" t="s">
        <v>23</v>
      </c>
      <c r="X4491" s="1" t="s">
        <v>23</v>
      </c>
      <c r="Y4491">
        <f>IF(Append1[[#This Row],[churn]]="yes", 1,0)</f>
        <v>0</v>
      </c>
      <c r="Z4491" t="str">
        <f>IF(Append1[[#This Row],[total_eve_charge]]&lt;=15,"Low",
IF(Append1[[#This Row],[total_eve_charge]]&lt;=19,"Medium","High"))</f>
        <v>Medium</v>
      </c>
      <c r="AA4491" s="1" t="str">
        <f>IF(Append1[[#This Row],[total_day_charge]]&gt;30,"Heavy User",
IF(Append1[[#This Row],[total_eve_charge]]&gt;20,"Evening User",
IF(Append1[[#This Row],[total_night_charge]]&gt;10,"Night User","Low User")))</f>
        <v>Heavy User</v>
      </c>
    </row>
    <row r="4492" spans="1:27" x14ac:dyDescent="0.3">
      <c r="A4492">
        <v>3741</v>
      </c>
      <c r="B4492" s="1" t="s">
        <v>51</v>
      </c>
      <c r="C4492">
        <v>50</v>
      </c>
      <c r="D4492" s="1" t="s">
        <v>26</v>
      </c>
      <c r="E4492" s="1">
        <v>0</v>
      </c>
      <c r="F4492" s="1" t="s">
        <v>24</v>
      </c>
      <c r="G4492">
        <v>39</v>
      </c>
      <c r="H4492" t="str">
        <f>IF(Append1[[#This Row],[number_vmail_messages]]&lt;=10, "Low",
IF(Append1[[#This Row],[number_vmail_messages]]&lt;=25, "Medium", "High"))</f>
        <v>High</v>
      </c>
      <c r="I4492">
        <v>147.30000000000001</v>
      </c>
      <c r="J4492">
        <v>75</v>
      </c>
      <c r="K4492">
        <v>25.04</v>
      </c>
      <c r="L4492">
        <v>244.8</v>
      </c>
      <c r="M4492">
        <v>74</v>
      </c>
      <c r="N4492">
        <v>20.81</v>
      </c>
      <c r="O4492">
        <v>216.9</v>
      </c>
      <c r="P4492">
        <v>101</v>
      </c>
      <c r="Q4492">
        <v>9.76</v>
      </c>
      <c r="R4492">
        <v>13.2</v>
      </c>
      <c r="S4492">
        <v>3</v>
      </c>
      <c r="T4492">
        <v>3.56</v>
      </c>
      <c r="U4492" t="str">
        <f>IF(Append1[[#This Row],[total_intl_charge]] &lt;= MEDIAN(Append1[total_intl_charge]), "Low", "High")</f>
        <v>High</v>
      </c>
      <c r="V4492">
        <v>2</v>
      </c>
      <c r="W4492" t="s">
        <v>23</v>
      </c>
      <c r="X4492" s="1" t="s">
        <v>23</v>
      </c>
      <c r="Y4492">
        <f>IF(Append1[[#This Row],[churn]]="yes", 1,0)</f>
        <v>0</v>
      </c>
      <c r="Z4492" t="str">
        <f>IF(Append1[[#This Row],[total_eve_charge]]&lt;=15,"Low",
IF(Append1[[#This Row],[total_eve_charge]]&lt;=19,"Medium","High"))</f>
        <v>High</v>
      </c>
      <c r="AA4492" s="1" t="str">
        <f>IF(Append1[[#This Row],[total_day_charge]]&gt;30,"Heavy User",
IF(Append1[[#This Row],[total_eve_charge]]&gt;20,"Evening User",
IF(Append1[[#This Row],[total_night_charge]]&gt;10,"Night User","Low User")))</f>
        <v>Evening User</v>
      </c>
    </row>
    <row r="4493" spans="1:27" hidden="1" x14ac:dyDescent="0.3">
      <c r="A4493">
        <v>3742</v>
      </c>
      <c r="B4493" s="1" t="s">
        <v>41</v>
      </c>
      <c r="C4493">
        <v>42</v>
      </c>
      <c r="D4493" s="1" t="s">
        <v>22</v>
      </c>
      <c r="E4493" s="1">
        <v>0</v>
      </c>
      <c r="F4493" s="1" t="s">
        <v>23</v>
      </c>
      <c r="G4493">
        <v>0</v>
      </c>
      <c r="H4493" t="str">
        <f>IF(Append1[[#This Row],[number_vmail_messages]]&lt;=10, "Low",
IF(Append1[[#This Row],[number_vmail_messages]]&lt;=25, "Medium", "High"))</f>
        <v>Low</v>
      </c>
      <c r="I4493">
        <v>171</v>
      </c>
      <c r="J4493">
        <v>129</v>
      </c>
      <c r="K4493">
        <v>29.07</v>
      </c>
      <c r="L4493">
        <v>183.9</v>
      </c>
      <c r="M4493">
        <v>96</v>
      </c>
      <c r="N4493">
        <v>15.63</v>
      </c>
      <c r="O4493">
        <v>130.19999999999999</v>
      </c>
      <c r="P4493">
        <v>90</v>
      </c>
      <c r="Q4493">
        <v>5.86</v>
      </c>
      <c r="R4493">
        <v>4.5999999999999996</v>
      </c>
      <c r="S4493">
        <v>6</v>
      </c>
      <c r="T4493">
        <v>1.24</v>
      </c>
      <c r="U4493" t="str">
        <f>IF(Append1[[#This Row],[total_intl_charge]] &lt;= MEDIAN(Append1[total_intl_charge]), "Low", "High")</f>
        <v>Low</v>
      </c>
      <c r="V4493">
        <v>0</v>
      </c>
      <c r="W4493" t="s">
        <v>23</v>
      </c>
      <c r="X4493" s="1" t="s">
        <v>23</v>
      </c>
      <c r="Y4493">
        <f>IF(Append1[[#This Row],[churn]]="yes", 1,0)</f>
        <v>0</v>
      </c>
      <c r="Z4493" t="str">
        <f>IF(Append1[[#This Row],[total_eve_charge]]&lt;=15,"Low",
IF(Append1[[#This Row],[total_eve_charge]]&lt;=19,"Medium","High"))</f>
        <v>Medium</v>
      </c>
      <c r="AA4493" s="1" t="str">
        <f>IF(Append1[[#This Row],[total_day_charge]]&gt;30,"Heavy User",
IF(Append1[[#This Row],[total_eve_charge]]&gt;20,"Evening User",
IF(Append1[[#This Row],[total_night_charge]]&gt;10,"Night User","Low User")))</f>
        <v>Low User</v>
      </c>
    </row>
    <row r="4494" spans="1:27" x14ac:dyDescent="0.3">
      <c r="A4494">
        <v>3743</v>
      </c>
      <c r="B4494" s="1" t="s">
        <v>43</v>
      </c>
      <c r="C4494">
        <v>103</v>
      </c>
      <c r="D4494" s="1" t="s">
        <v>22</v>
      </c>
      <c r="E4494" s="1">
        <v>0</v>
      </c>
      <c r="F4494" s="1" t="s">
        <v>24</v>
      </c>
      <c r="G4494">
        <v>34</v>
      </c>
      <c r="H4494" t="str">
        <f>IF(Append1[[#This Row],[number_vmail_messages]]&lt;=10, "Low",
IF(Append1[[#This Row],[number_vmail_messages]]&lt;=25, "Medium", "High"))</f>
        <v>High</v>
      </c>
      <c r="I4494">
        <v>240.6</v>
      </c>
      <c r="J4494">
        <v>92</v>
      </c>
      <c r="K4494">
        <v>40.9</v>
      </c>
      <c r="L4494">
        <v>204.2</v>
      </c>
      <c r="M4494">
        <v>99</v>
      </c>
      <c r="N4494">
        <v>17.36</v>
      </c>
      <c r="O4494">
        <v>297</v>
      </c>
      <c r="P4494">
        <v>82</v>
      </c>
      <c r="Q4494">
        <v>13.37</v>
      </c>
      <c r="R4494">
        <v>12.7</v>
      </c>
      <c r="S4494">
        <v>9</v>
      </c>
      <c r="T4494">
        <v>3.43</v>
      </c>
      <c r="U4494" t="str">
        <f>IF(Append1[[#This Row],[total_intl_charge]] &lt;= MEDIAN(Append1[total_intl_charge]), "Low", "High")</f>
        <v>High</v>
      </c>
      <c r="V4494">
        <v>5</v>
      </c>
      <c r="W4494" t="s">
        <v>23</v>
      </c>
      <c r="X4494" s="1" t="s">
        <v>23</v>
      </c>
      <c r="Y4494">
        <f>IF(Append1[[#This Row],[churn]]="yes", 1,0)</f>
        <v>0</v>
      </c>
      <c r="Z4494" t="str">
        <f>IF(Append1[[#This Row],[total_eve_charge]]&lt;=15,"Low",
IF(Append1[[#This Row],[total_eve_charge]]&lt;=19,"Medium","High"))</f>
        <v>Medium</v>
      </c>
      <c r="AA4494" s="1" t="str">
        <f>IF(Append1[[#This Row],[total_day_charge]]&gt;30,"Heavy User",
IF(Append1[[#This Row],[total_eve_charge]]&gt;20,"Evening User",
IF(Append1[[#This Row],[total_night_charge]]&gt;10,"Night User","Low User")))</f>
        <v>Heavy User</v>
      </c>
    </row>
    <row r="4495" spans="1:27" hidden="1" x14ac:dyDescent="0.3">
      <c r="A4495">
        <v>3744</v>
      </c>
      <c r="B4495" s="1" t="s">
        <v>29</v>
      </c>
      <c r="C4495">
        <v>90</v>
      </c>
      <c r="D4495" s="1" t="s">
        <v>22</v>
      </c>
      <c r="E4495" s="1">
        <v>0</v>
      </c>
      <c r="F4495" s="1" t="s">
        <v>23</v>
      </c>
      <c r="G4495">
        <v>0</v>
      </c>
      <c r="H4495" t="str">
        <f>IF(Append1[[#This Row],[number_vmail_messages]]&lt;=10, "Low",
IF(Append1[[#This Row],[number_vmail_messages]]&lt;=25, "Medium", "High"))</f>
        <v>Low</v>
      </c>
      <c r="I4495">
        <v>114.4</v>
      </c>
      <c r="J4495">
        <v>108</v>
      </c>
      <c r="K4495">
        <v>19.45</v>
      </c>
      <c r="L4495">
        <v>232.8</v>
      </c>
      <c r="M4495">
        <v>150</v>
      </c>
      <c r="N4495">
        <v>19.79</v>
      </c>
      <c r="O4495">
        <v>198.1</v>
      </c>
      <c r="P4495">
        <v>78</v>
      </c>
      <c r="Q4495">
        <v>8.91</v>
      </c>
      <c r="R4495">
        <v>8.9</v>
      </c>
      <c r="S4495">
        <v>3</v>
      </c>
      <c r="T4495">
        <v>2.4</v>
      </c>
      <c r="U4495" t="str">
        <f>IF(Append1[[#This Row],[total_intl_charge]] &lt;= MEDIAN(Append1[total_intl_charge]), "Low", "High")</f>
        <v>Low</v>
      </c>
      <c r="V4495">
        <v>0</v>
      </c>
      <c r="W4495" t="s">
        <v>23</v>
      </c>
      <c r="X4495" s="1" t="s">
        <v>23</v>
      </c>
      <c r="Y4495">
        <f>IF(Append1[[#This Row],[churn]]="yes", 1,0)</f>
        <v>0</v>
      </c>
      <c r="Z4495" t="str">
        <f>IF(Append1[[#This Row],[total_eve_charge]]&lt;=15,"Low",
IF(Append1[[#This Row],[total_eve_charge]]&lt;=19,"Medium","High"))</f>
        <v>High</v>
      </c>
      <c r="AA4495" s="1" t="str">
        <f>IF(Append1[[#This Row],[total_day_charge]]&gt;30,"Heavy User",
IF(Append1[[#This Row],[total_eve_charge]]&gt;20,"Evening User",
IF(Append1[[#This Row],[total_night_charge]]&gt;10,"Night User","Low User")))</f>
        <v>Low User</v>
      </c>
    </row>
    <row r="4496" spans="1:27" hidden="1" x14ac:dyDescent="0.3">
      <c r="A4496">
        <v>3745</v>
      </c>
      <c r="B4496" s="1" t="s">
        <v>45</v>
      </c>
      <c r="C4496">
        <v>66</v>
      </c>
      <c r="D4496" s="1" t="s">
        <v>26</v>
      </c>
      <c r="E4496" s="1">
        <v>0</v>
      </c>
      <c r="F4496" s="1" t="s">
        <v>23</v>
      </c>
      <c r="G4496">
        <v>0</v>
      </c>
      <c r="H4496" t="str">
        <f>IF(Append1[[#This Row],[number_vmail_messages]]&lt;=10, "Low",
IF(Append1[[#This Row],[number_vmail_messages]]&lt;=25, "Medium", "High"))</f>
        <v>Low</v>
      </c>
      <c r="I4496">
        <v>113.9</v>
      </c>
      <c r="J4496">
        <v>112</v>
      </c>
      <c r="K4496">
        <v>19.36</v>
      </c>
      <c r="L4496">
        <v>271.8</v>
      </c>
      <c r="M4496">
        <v>106</v>
      </c>
      <c r="N4496">
        <v>23.1</v>
      </c>
      <c r="O4496">
        <v>216.7</v>
      </c>
      <c r="P4496">
        <v>95</v>
      </c>
      <c r="Q4496">
        <v>9.75</v>
      </c>
      <c r="R4496">
        <v>15.6</v>
      </c>
      <c r="S4496">
        <v>3</v>
      </c>
      <c r="T4496">
        <v>4.21</v>
      </c>
      <c r="U4496" t="str">
        <f>IF(Append1[[#This Row],[total_intl_charge]] &lt;= MEDIAN(Append1[total_intl_charge]), "Low", "High")</f>
        <v>High</v>
      </c>
      <c r="V4496">
        <v>2</v>
      </c>
      <c r="W4496" t="s">
        <v>23</v>
      </c>
      <c r="X4496" s="1" t="s">
        <v>23</v>
      </c>
      <c r="Y4496">
        <f>IF(Append1[[#This Row],[churn]]="yes", 1,0)</f>
        <v>0</v>
      </c>
      <c r="Z4496" t="str">
        <f>IF(Append1[[#This Row],[total_eve_charge]]&lt;=15,"Low",
IF(Append1[[#This Row],[total_eve_charge]]&lt;=19,"Medium","High"))</f>
        <v>High</v>
      </c>
      <c r="AA4496" s="1" t="str">
        <f>IF(Append1[[#This Row],[total_day_charge]]&gt;30,"Heavy User",
IF(Append1[[#This Row],[total_eve_charge]]&gt;20,"Evening User",
IF(Append1[[#This Row],[total_night_charge]]&gt;10,"Night User","Low User")))</f>
        <v>Evening User</v>
      </c>
    </row>
    <row r="4497" spans="1:27" hidden="1" x14ac:dyDescent="0.3">
      <c r="A4497">
        <v>3746</v>
      </c>
      <c r="B4497" s="1" t="s">
        <v>46</v>
      </c>
      <c r="C4497">
        <v>22</v>
      </c>
      <c r="D4497" s="1" t="s">
        <v>32</v>
      </c>
      <c r="E4497" s="1">
        <v>0</v>
      </c>
      <c r="F4497" s="1" t="s">
        <v>23</v>
      </c>
      <c r="G4497">
        <v>0</v>
      </c>
      <c r="H4497" t="str">
        <f>IF(Append1[[#This Row],[number_vmail_messages]]&lt;=10, "Low",
IF(Append1[[#This Row],[number_vmail_messages]]&lt;=25, "Medium", "High"))</f>
        <v>Low</v>
      </c>
      <c r="I4497">
        <v>180</v>
      </c>
      <c r="J4497">
        <v>65</v>
      </c>
      <c r="K4497">
        <v>30.6</v>
      </c>
      <c r="L4497">
        <v>207</v>
      </c>
      <c r="M4497">
        <v>106</v>
      </c>
      <c r="N4497">
        <v>17.600000000000001</v>
      </c>
      <c r="O4497">
        <v>182.8</v>
      </c>
      <c r="P4497">
        <v>111</v>
      </c>
      <c r="Q4497">
        <v>8.23</v>
      </c>
      <c r="R4497">
        <v>8.3000000000000007</v>
      </c>
      <c r="S4497">
        <v>6</v>
      </c>
      <c r="T4497">
        <v>2.2400000000000002</v>
      </c>
      <c r="U4497" t="str">
        <f>IF(Append1[[#This Row],[total_intl_charge]] &lt;= MEDIAN(Append1[total_intl_charge]), "Low", "High")</f>
        <v>Low</v>
      </c>
      <c r="V4497">
        <v>1</v>
      </c>
      <c r="W4497" t="s">
        <v>23</v>
      </c>
      <c r="X4497" s="1" t="s">
        <v>23</v>
      </c>
      <c r="Y4497">
        <f>IF(Append1[[#This Row],[churn]]="yes", 1,0)</f>
        <v>0</v>
      </c>
      <c r="Z4497" t="str">
        <f>IF(Append1[[#This Row],[total_eve_charge]]&lt;=15,"Low",
IF(Append1[[#This Row],[total_eve_charge]]&lt;=19,"Medium","High"))</f>
        <v>Medium</v>
      </c>
      <c r="AA4497" s="1" t="str">
        <f>IF(Append1[[#This Row],[total_day_charge]]&gt;30,"Heavy User",
IF(Append1[[#This Row],[total_eve_charge]]&gt;20,"Evening User",
IF(Append1[[#This Row],[total_night_charge]]&gt;10,"Night User","Low User")))</f>
        <v>Heavy User</v>
      </c>
    </row>
    <row r="4498" spans="1:27" x14ac:dyDescent="0.3">
      <c r="A4498">
        <v>3747</v>
      </c>
      <c r="B4498" s="1" t="s">
        <v>53</v>
      </c>
      <c r="C4498">
        <v>147</v>
      </c>
      <c r="D4498" s="1" t="s">
        <v>26</v>
      </c>
      <c r="E4498" s="1">
        <v>0</v>
      </c>
      <c r="F4498" s="1" t="s">
        <v>24</v>
      </c>
      <c r="G4498">
        <v>35</v>
      </c>
      <c r="H4498" t="str">
        <f>IF(Append1[[#This Row],[number_vmail_messages]]&lt;=10, "Low",
IF(Append1[[#This Row],[number_vmail_messages]]&lt;=25, "Medium", "High"))</f>
        <v>High</v>
      </c>
      <c r="I4498">
        <v>110.8</v>
      </c>
      <c r="J4498">
        <v>123</v>
      </c>
      <c r="K4498">
        <v>18.84</v>
      </c>
      <c r="L4498">
        <v>199.2</v>
      </c>
      <c r="M4498">
        <v>81</v>
      </c>
      <c r="N4498">
        <v>16.93</v>
      </c>
      <c r="O4498">
        <v>212.9</v>
      </c>
      <c r="P4498">
        <v>77</v>
      </c>
      <c r="Q4498">
        <v>9.58</v>
      </c>
      <c r="R4498">
        <v>8.9</v>
      </c>
      <c r="S4498">
        <v>4</v>
      </c>
      <c r="T4498">
        <v>2.4</v>
      </c>
      <c r="U4498" t="str">
        <f>IF(Append1[[#This Row],[total_intl_charge]] &lt;= MEDIAN(Append1[total_intl_charge]), "Low", "High")</f>
        <v>Low</v>
      </c>
      <c r="V4498">
        <v>2</v>
      </c>
      <c r="W4498" t="s">
        <v>23</v>
      </c>
      <c r="X4498" s="1" t="s">
        <v>23</v>
      </c>
      <c r="Y4498">
        <f>IF(Append1[[#This Row],[churn]]="yes", 1,0)</f>
        <v>0</v>
      </c>
      <c r="Z4498" t="str">
        <f>IF(Append1[[#This Row],[total_eve_charge]]&lt;=15,"Low",
IF(Append1[[#This Row],[total_eve_charge]]&lt;=19,"Medium","High"))</f>
        <v>Medium</v>
      </c>
      <c r="AA4498" s="1" t="str">
        <f>IF(Append1[[#This Row],[total_day_charge]]&gt;30,"Heavy User",
IF(Append1[[#This Row],[total_eve_charge]]&gt;20,"Evening User",
IF(Append1[[#This Row],[total_night_charge]]&gt;10,"Night User","Low User")))</f>
        <v>Low User</v>
      </c>
    </row>
    <row r="4499" spans="1:27" x14ac:dyDescent="0.3">
      <c r="A4499">
        <v>3748</v>
      </c>
      <c r="B4499" s="1" t="s">
        <v>68</v>
      </c>
      <c r="C4499">
        <v>57</v>
      </c>
      <c r="D4499" s="1" t="s">
        <v>22</v>
      </c>
      <c r="E4499" s="1">
        <v>0</v>
      </c>
      <c r="F4499" s="1" t="s">
        <v>24</v>
      </c>
      <c r="G4499">
        <v>26</v>
      </c>
      <c r="H4499" t="str">
        <f>IF(Append1[[#This Row],[number_vmail_messages]]&lt;=10, "Low",
IF(Append1[[#This Row],[number_vmail_messages]]&lt;=25, "Medium", "High"))</f>
        <v>High</v>
      </c>
      <c r="I4499">
        <v>138.69999999999999</v>
      </c>
      <c r="J4499">
        <v>99</v>
      </c>
      <c r="K4499">
        <v>23.58</v>
      </c>
      <c r="L4499">
        <v>134.5</v>
      </c>
      <c r="M4499">
        <v>105</v>
      </c>
      <c r="N4499">
        <v>11.43</v>
      </c>
      <c r="O4499">
        <v>261.7</v>
      </c>
      <c r="P4499">
        <v>95</v>
      </c>
      <c r="Q4499">
        <v>11.78</v>
      </c>
      <c r="R4499">
        <v>13</v>
      </c>
      <c r="S4499">
        <v>5</v>
      </c>
      <c r="T4499">
        <v>3.51</v>
      </c>
      <c r="U4499" t="str">
        <f>IF(Append1[[#This Row],[total_intl_charge]] &lt;= MEDIAN(Append1[total_intl_charge]), "Low", "High")</f>
        <v>High</v>
      </c>
      <c r="V4499">
        <v>2</v>
      </c>
      <c r="W4499" t="s">
        <v>23</v>
      </c>
      <c r="X4499" s="1" t="s">
        <v>23</v>
      </c>
      <c r="Y4499">
        <f>IF(Append1[[#This Row],[churn]]="yes", 1,0)</f>
        <v>0</v>
      </c>
      <c r="Z4499" t="str">
        <f>IF(Append1[[#This Row],[total_eve_charge]]&lt;=15,"Low",
IF(Append1[[#This Row],[total_eve_charge]]&lt;=19,"Medium","High"))</f>
        <v>Low</v>
      </c>
      <c r="AA4499" s="1" t="str">
        <f>IF(Append1[[#This Row],[total_day_charge]]&gt;30,"Heavy User",
IF(Append1[[#This Row],[total_eve_charge]]&gt;20,"Evening User",
IF(Append1[[#This Row],[total_night_charge]]&gt;10,"Night User","Low User")))</f>
        <v>Night User</v>
      </c>
    </row>
    <row r="4500" spans="1:27" x14ac:dyDescent="0.3">
      <c r="A4500">
        <v>3749</v>
      </c>
      <c r="B4500" s="1" t="s">
        <v>76</v>
      </c>
      <c r="C4500">
        <v>7</v>
      </c>
      <c r="D4500" s="1" t="s">
        <v>26</v>
      </c>
      <c r="E4500" s="1">
        <v>0</v>
      </c>
      <c r="F4500" s="1" t="s">
        <v>24</v>
      </c>
      <c r="G4500">
        <v>33</v>
      </c>
      <c r="H4500" t="str">
        <f>IF(Append1[[#This Row],[number_vmail_messages]]&lt;=10, "Low",
IF(Append1[[#This Row],[number_vmail_messages]]&lt;=25, "Medium", "High"))</f>
        <v>High</v>
      </c>
      <c r="I4500">
        <v>211.8</v>
      </c>
      <c r="J4500">
        <v>99</v>
      </c>
      <c r="K4500">
        <v>36.01</v>
      </c>
      <c r="L4500">
        <v>170.9</v>
      </c>
      <c r="M4500">
        <v>110</v>
      </c>
      <c r="N4500">
        <v>14.53</v>
      </c>
      <c r="O4500">
        <v>244.2</v>
      </c>
      <c r="P4500">
        <v>125</v>
      </c>
      <c r="Q4500">
        <v>10.99</v>
      </c>
      <c r="R4500">
        <v>11.2</v>
      </c>
      <c r="S4500">
        <v>4</v>
      </c>
      <c r="T4500">
        <v>3.02</v>
      </c>
      <c r="U4500" t="str">
        <f>IF(Append1[[#This Row],[total_intl_charge]] &lt;= MEDIAN(Append1[total_intl_charge]), "Low", "High")</f>
        <v>High</v>
      </c>
      <c r="V4500">
        <v>2</v>
      </c>
      <c r="W4500" t="s">
        <v>23</v>
      </c>
      <c r="X4500" s="1" t="s">
        <v>23</v>
      </c>
      <c r="Y4500">
        <f>IF(Append1[[#This Row],[churn]]="yes", 1,0)</f>
        <v>0</v>
      </c>
      <c r="Z4500" t="str">
        <f>IF(Append1[[#This Row],[total_eve_charge]]&lt;=15,"Low",
IF(Append1[[#This Row],[total_eve_charge]]&lt;=19,"Medium","High"))</f>
        <v>Low</v>
      </c>
      <c r="AA4500" s="1" t="str">
        <f>IF(Append1[[#This Row],[total_day_charge]]&gt;30,"Heavy User",
IF(Append1[[#This Row],[total_eve_charge]]&gt;20,"Evening User",
IF(Append1[[#This Row],[total_night_charge]]&gt;10,"Night User","Low User")))</f>
        <v>Heavy User</v>
      </c>
    </row>
    <row r="4501" spans="1:27" hidden="1" x14ac:dyDescent="0.3">
      <c r="A4501">
        <v>3750</v>
      </c>
      <c r="B4501" s="1" t="s">
        <v>38</v>
      </c>
      <c r="C4501">
        <v>85</v>
      </c>
      <c r="D4501" s="1" t="s">
        <v>22</v>
      </c>
      <c r="E4501" s="1">
        <v>0</v>
      </c>
      <c r="F4501" s="1" t="s">
        <v>23</v>
      </c>
      <c r="G4501">
        <v>0</v>
      </c>
      <c r="H4501" t="str">
        <f>IF(Append1[[#This Row],[number_vmail_messages]]&lt;=10, "Low",
IF(Append1[[#This Row],[number_vmail_messages]]&lt;=25, "Medium", "High"))</f>
        <v>Low</v>
      </c>
      <c r="I4501">
        <v>234.5</v>
      </c>
      <c r="J4501">
        <v>113</v>
      </c>
      <c r="K4501">
        <v>39.869999999999997</v>
      </c>
      <c r="L4501">
        <v>237.3</v>
      </c>
      <c r="M4501">
        <v>116</v>
      </c>
      <c r="N4501">
        <v>20.170000000000002</v>
      </c>
      <c r="O4501">
        <v>122.7</v>
      </c>
      <c r="P4501">
        <v>110</v>
      </c>
      <c r="Q4501">
        <v>5.52</v>
      </c>
      <c r="R4501">
        <v>12.9</v>
      </c>
      <c r="S4501">
        <v>3</v>
      </c>
      <c r="T4501">
        <v>3.48</v>
      </c>
      <c r="U4501" t="str">
        <f>IF(Append1[[#This Row],[total_intl_charge]] &lt;= MEDIAN(Append1[total_intl_charge]), "Low", "High")</f>
        <v>High</v>
      </c>
      <c r="V4501">
        <v>4</v>
      </c>
      <c r="W4501" t="s">
        <v>23</v>
      </c>
      <c r="X4501" s="1" t="s">
        <v>23</v>
      </c>
      <c r="Y4501">
        <f>IF(Append1[[#This Row],[churn]]="yes", 1,0)</f>
        <v>0</v>
      </c>
      <c r="Z4501" t="str">
        <f>IF(Append1[[#This Row],[total_eve_charge]]&lt;=15,"Low",
IF(Append1[[#This Row],[total_eve_charge]]&lt;=19,"Medium","High"))</f>
        <v>High</v>
      </c>
      <c r="AA4501" s="1" t="str">
        <f>IF(Append1[[#This Row],[total_day_charge]]&gt;30,"Heavy User",
IF(Append1[[#This Row],[total_eve_charge]]&gt;20,"Evening User",
IF(Append1[[#This Row],[total_night_charge]]&gt;10,"Night User","Low User")))</f>
        <v>Heavy User</v>
      </c>
    </row>
    <row r="4502" spans="1:27" hidden="1" x14ac:dyDescent="0.3">
      <c r="A4502">
        <v>3751</v>
      </c>
      <c r="B4502" s="1" t="s">
        <v>40</v>
      </c>
      <c r="C4502">
        <v>92</v>
      </c>
      <c r="D4502" s="1" t="s">
        <v>26</v>
      </c>
      <c r="E4502" s="1">
        <v>0</v>
      </c>
      <c r="F4502" s="1" t="s">
        <v>23</v>
      </c>
      <c r="G4502">
        <v>0</v>
      </c>
      <c r="H4502" t="str">
        <f>IF(Append1[[#This Row],[number_vmail_messages]]&lt;=10, "Low",
IF(Append1[[#This Row],[number_vmail_messages]]&lt;=25, "Medium", "High"))</f>
        <v>Low</v>
      </c>
      <c r="I4502">
        <v>240.2</v>
      </c>
      <c r="J4502">
        <v>86</v>
      </c>
      <c r="K4502">
        <v>40.83</v>
      </c>
      <c r="L4502">
        <v>107.6</v>
      </c>
      <c r="M4502">
        <v>79</v>
      </c>
      <c r="N4502">
        <v>9.15</v>
      </c>
      <c r="O4502">
        <v>156.6</v>
      </c>
      <c r="P4502">
        <v>121</v>
      </c>
      <c r="Q4502">
        <v>7.05</v>
      </c>
      <c r="R4502">
        <v>7.5</v>
      </c>
      <c r="S4502">
        <v>4</v>
      </c>
      <c r="T4502">
        <v>2.0299999999999998</v>
      </c>
      <c r="U4502" t="str">
        <f>IF(Append1[[#This Row],[total_intl_charge]] &lt;= MEDIAN(Append1[total_intl_charge]), "Low", "High")</f>
        <v>Low</v>
      </c>
      <c r="V4502">
        <v>1</v>
      </c>
      <c r="W4502" t="s">
        <v>23</v>
      </c>
      <c r="X4502" s="1" t="s">
        <v>23</v>
      </c>
      <c r="Y4502">
        <f>IF(Append1[[#This Row],[churn]]="yes", 1,0)</f>
        <v>0</v>
      </c>
      <c r="Z4502" t="str">
        <f>IF(Append1[[#This Row],[total_eve_charge]]&lt;=15,"Low",
IF(Append1[[#This Row],[total_eve_charge]]&lt;=19,"Medium","High"))</f>
        <v>Low</v>
      </c>
      <c r="AA4502" s="1" t="str">
        <f>IF(Append1[[#This Row],[total_day_charge]]&gt;30,"Heavy User",
IF(Append1[[#This Row],[total_eve_charge]]&gt;20,"Evening User",
IF(Append1[[#This Row],[total_night_charge]]&gt;10,"Night User","Low User")))</f>
        <v>Heavy User</v>
      </c>
    </row>
    <row r="4503" spans="1:27" hidden="1" x14ac:dyDescent="0.3">
      <c r="A4503">
        <v>3752</v>
      </c>
      <c r="B4503" s="1" t="s">
        <v>73</v>
      </c>
      <c r="C4503">
        <v>92</v>
      </c>
      <c r="D4503" s="1" t="s">
        <v>26</v>
      </c>
      <c r="E4503" s="1">
        <v>0</v>
      </c>
      <c r="F4503" s="1" t="s">
        <v>23</v>
      </c>
      <c r="G4503">
        <v>0</v>
      </c>
      <c r="H4503" t="str">
        <f>IF(Append1[[#This Row],[number_vmail_messages]]&lt;=10, "Low",
IF(Append1[[#This Row],[number_vmail_messages]]&lt;=25, "Medium", "High"))</f>
        <v>Low</v>
      </c>
      <c r="I4503">
        <v>222.4</v>
      </c>
      <c r="J4503">
        <v>105</v>
      </c>
      <c r="K4503">
        <v>37.81</v>
      </c>
      <c r="L4503">
        <v>164</v>
      </c>
      <c r="M4503">
        <v>129</v>
      </c>
      <c r="N4503">
        <v>13.94</v>
      </c>
      <c r="O4503">
        <v>233.3</v>
      </c>
      <c r="P4503">
        <v>113</v>
      </c>
      <c r="Q4503">
        <v>10.5</v>
      </c>
      <c r="R4503">
        <v>9.9</v>
      </c>
      <c r="S4503">
        <v>8</v>
      </c>
      <c r="T4503">
        <v>2.67</v>
      </c>
      <c r="U4503" t="str">
        <f>IF(Append1[[#This Row],[total_intl_charge]] &lt;= MEDIAN(Append1[total_intl_charge]), "Low", "High")</f>
        <v>Low</v>
      </c>
      <c r="V4503">
        <v>1</v>
      </c>
      <c r="W4503" t="s">
        <v>23</v>
      </c>
      <c r="X4503" s="1" t="s">
        <v>23</v>
      </c>
      <c r="Y4503">
        <f>IF(Append1[[#This Row],[churn]]="yes", 1,0)</f>
        <v>0</v>
      </c>
      <c r="Z4503" t="str">
        <f>IF(Append1[[#This Row],[total_eve_charge]]&lt;=15,"Low",
IF(Append1[[#This Row],[total_eve_charge]]&lt;=19,"Medium","High"))</f>
        <v>Low</v>
      </c>
      <c r="AA4503" s="1" t="str">
        <f>IF(Append1[[#This Row],[total_day_charge]]&gt;30,"Heavy User",
IF(Append1[[#This Row],[total_eve_charge]]&gt;20,"Evening User",
IF(Append1[[#This Row],[total_night_charge]]&gt;10,"Night User","Low User")))</f>
        <v>Heavy User</v>
      </c>
    </row>
    <row r="4504" spans="1:27" hidden="1" x14ac:dyDescent="0.3">
      <c r="A4504">
        <v>3753</v>
      </c>
      <c r="B4504" s="1" t="s">
        <v>37</v>
      </c>
      <c r="C4504">
        <v>133</v>
      </c>
      <c r="D4504" s="1" t="s">
        <v>22</v>
      </c>
      <c r="E4504" s="1">
        <v>0</v>
      </c>
      <c r="F4504" s="1" t="s">
        <v>23</v>
      </c>
      <c r="G4504">
        <v>0</v>
      </c>
      <c r="H4504" t="str">
        <f>IF(Append1[[#This Row],[number_vmail_messages]]&lt;=10, "Low",
IF(Append1[[#This Row],[number_vmail_messages]]&lt;=25, "Medium", "High"))</f>
        <v>Low</v>
      </c>
      <c r="I4504">
        <v>113.3</v>
      </c>
      <c r="J4504">
        <v>137</v>
      </c>
      <c r="K4504">
        <v>19.260000000000002</v>
      </c>
      <c r="L4504">
        <v>160.19999999999999</v>
      </c>
      <c r="M4504">
        <v>103</v>
      </c>
      <c r="N4504">
        <v>13.62</v>
      </c>
      <c r="O4504">
        <v>228.8</v>
      </c>
      <c r="P4504">
        <v>98</v>
      </c>
      <c r="Q4504">
        <v>10.3</v>
      </c>
      <c r="R4504">
        <v>10.1</v>
      </c>
      <c r="S4504">
        <v>7</v>
      </c>
      <c r="T4504">
        <v>2.73</v>
      </c>
      <c r="U4504" t="str">
        <f>IF(Append1[[#This Row],[total_intl_charge]] &lt;= MEDIAN(Append1[total_intl_charge]), "Low", "High")</f>
        <v>Low</v>
      </c>
      <c r="V4504">
        <v>2</v>
      </c>
      <c r="W4504" t="s">
        <v>23</v>
      </c>
      <c r="X4504" s="1" t="s">
        <v>23</v>
      </c>
      <c r="Y4504">
        <f>IF(Append1[[#This Row],[churn]]="yes", 1,0)</f>
        <v>0</v>
      </c>
      <c r="Z4504" t="str">
        <f>IF(Append1[[#This Row],[total_eve_charge]]&lt;=15,"Low",
IF(Append1[[#This Row],[total_eve_charge]]&lt;=19,"Medium","High"))</f>
        <v>Low</v>
      </c>
      <c r="AA4504" s="1" t="str">
        <f>IF(Append1[[#This Row],[total_day_charge]]&gt;30,"Heavy User",
IF(Append1[[#This Row],[total_eve_charge]]&gt;20,"Evening User",
IF(Append1[[#This Row],[total_night_charge]]&gt;10,"Night User","Low User")))</f>
        <v>Night User</v>
      </c>
    </row>
    <row r="4505" spans="1:27" hidden="1" x14ac:dyDescent="0.3">
      <c r="A4505">
        <v>3754</v>
      </c>
      <c r="B4505" s="1" t="s">
        <v>74</v>
      </c>
      <c r="C4505">
        <v>134</v>
      </c>
      <c r="D4505" s="1" t="s">
        <v>32</v>
      </c>
      <c r="E4505" s="1">
        <v>0</v>
      </c>
      <c r="F4505" s="1" t="s">
        <v>23</v>
      </c>
      <c r="G4505">
        <v>0</v>
      </c>
      <c r="H4505" t="str">
        <f>IF(Append1[[#This Row],[number_vmail_messages]]&lt;=10, "Low",
IF(Append1[[#This Row],[number_vmail_messages]]&lt;=25, "Medium", "High"))</f>
        <v>Low</v>
      </c>
      <c r="I4505">
        <v>107</v>
      </c>
      <c r="J4505">
        <v>146</v>
      </c>
      <c r="K4505">
        <v>18.190000000000001</v>
      </c>
      <c r="L4505">
        <v>220</v>
      </c>
      <c r="M4505">
        <v>116</v>
      </c>
      <c r="N4505">
        <v>18.7</v>
      </c>
      <c r="O4505">
        <v>149.80000000000001</v>
      </c>
      <c r="P4505">
        <v>108</v>
      </c>
      <c r="Q4505">
        <v>6.74</v>
      </c>
      <c r="R4505">
        <v>7.2</v>
      </c>
      <c r="S4505">
        <v>3</v>
      </c>
      <c r="T4505">
        <v>1.94</v>
      </c>
      <c r="U4505" t="str">
        <f>IF(Append1[[#This Row],[total_intl_charge]] &lt;= MEDIAN(Append1[total_intl_charge]), "Low", "High")</f>
        <v>Low</v>
      </c>
      <c r="V4505">
        <v>2</v>
      </c>
      <c r="W4505" t="s">
        <v>23</v>
      </c>
      <c r="X4505" s="1" t="s">
        <v>23</v>
      </c>
      <c r="Y4505">
        <f>IF(Append1[[#This Row],[churn]]="yes", 1,0)</f>
        <v>0</v>
      </c>
      <c r="Z4505" t="str">
        <f>IF(Append1[[#This Row],[total_eve_charge]]&lt;=15,"Low",
IF(Append1[[#This Row],[total_eve_charge]]&lt;=19,"Medium","High"))</f>
        <v>Medium</v>
      </c>
      <c r="AA4505" s="1" t="str">
        <f>IF(Append1[[#This Row],[total_day_charge]]&gt;30,"Heavy User",
IF(Append1[[#This Row],[total_eve_charge]]&gt;20,"Evening User",
IF(Append1[[#This Row],[total_night_charge]]&gt;10,"Night User","Low User")))</f>
        <v>Low User</v>
      </c>
    </row>
    <row r="4506" spans="1:27" x14ac:dyDescent="0.3">
      <c r="A4506">
        <v>3755</v>
      </c>
      <c r="B4506" s="1" t="s">
        <v>30</v>
      </c>
      <c r="C4506">
        <v>66</v>
      </c>
      <c r="D4506" s="1" t="s">
        <v>22</v>
      </c>
      <c r="E4506" s="1">
        <v>0</v>
      </c>
      <c r="F4506" s="1" t="s">
        <v>24</v>
      </c>
      <c r="G4506">
        <v>31</v>
      </c>
      <c r="H4506" t="str">
        <f>IF(Append1[[#This Row],[number_vmail_messages]]&lt;=10, "Low",
IF(Append1[[#This Row],[number_vmail_messages]]&lt;=25, "Medium", "High"))</f>
        <v>High</v>
      </c>
      <c r="I4506">
        <v>163.19999999999999</v>
      </c>
      <c r="J4506">
        <v>106</v>
      </c>
      <c r="K4506">
        <v>27.74</v>
      </c>
      <c r="L4506">
        <v>267.89999999999998</v>
      </c>
      <c r="M4506">
        <v>108</v>
      </c>
      <c r="N4506">
        <v>22.77</v>
      </c>
      <c r="O4506">
        <v>172.6</v>
      </c>
      <c r="P4506">
        <v>100</v>
      </c>
      <c r="Q4506">
        <v>7.77</v>
      </c>
      <c r="R4506">
        <v>9.6999999999999993</v>
      </c>
      <c r="S4506">
        <v>5</v>
      </c>
      <c r="T4506">
        <v>2.62</v>
      </c>
      <c r="U4506" t="str">
        <f>IF(Append1[[#This Row],[total_intl_charge]] &lt;= MEDIAN(Append1[total_intl_charge]), "Low", "High")</f>
        <v>Low</v>
      </c>
      <c r="V4506">
        <v>1</v>
      </c>
      <c r="W4506" t="s">
        <v>23</v>
      </c>
      <c r="X4506" s="1" t="s">
        <v>23</v>
      </c>
      <c r="Y4506">
        <f>IF(Append1[[#This Row],[churn]]="yes", 1,0)</f>
        <v>0</v>
      </c>
      <c r="Z4506" t="str">
        <f>IF(Append1[[#This Row],[total_eve_charge]]&lt;=15,"Low",
IF(Append1[[#This Row],[total_eve_charge]]&lt;=19,"Medium","High"))</f>
        <v>High</v>
      </c>
      <c r="AA4506" s="1" t="str">
        <f>IF(Append1[[#This Row],[total_day_charge]]&gt;30,"Heavy User",
IF(Append1[[#This Row],[total_eve_charge]]&gt;20,"Evening User",
IF(Append1[[#This Row],[total_night_charge]]&gt;10,"Night User","Low User")))</f>
        <v>Evening User</v>
      </c>
    </row>
    <row r="4507" spans="1:27" hidden="1" x14ac:dyDescent="0.3">
      <c r="A4507">
        <v>3756</v>
      </c>
      <c r="B4507" s="1" t="s">
        <v>59</v>
      </c>
      <c r="C4507">
        <v>65</v>
      </c>
      <c r="D4507" s="1" t="s">
        <v>26</v>
      </c>
      <c r="E4507" s="1">
        <v>0</v>
      </c>
      <c r="F4507" s="1" t="s">
        <v>23</v>
      </c>
      <c r="G4507">
        <v>0</v>
      </c>
      <c r="H4507" t="str">
        <f>IF(Append1[[#This Row],[number_vmail_messages]]&lt;=10, "Low",
IF(Append1[[#This Row],[number_vmail_messages]]&lt;=25, "Medium", "High"))</f>
        <v>Low</v>
      </c>
      <c r="I4507">
        <v>193.8</v>
      </c>
      <c r="J4507">
        <v>113</v>
      </c>
      <c r="K4507">
        <v>32.950000000000003</v>
      </c>
      <c r="L4507">
        <v>151.69999999999999</v>
      </c>
      <c r="M4507">
        <v>106</v>
      </c>
      <c r="N4507">
        <v>12.89</v>
      </c>
      <c r="O4507">
        <v>208.9</v>
      </c>
      <c r="P4507">
        <v>94</v>
      </c>
      <c r="Q4507">
        <v>9.4</v>
      </c>
      <c r="R4507">
        <v>12.6</v>
      </c>
      <c r="S4507">
        <v>3</v>
      </c>
      <c r="T4507">
        <v>3.4</v>
      </c>
      <c r="U4507" t="str">
        <f>IF(Append1[[#This Row],[total_intl_charge]] &lt;= MEDIAN(Append1[total_intl_charge]), "Low", "High")</f>
        <v>High</v>
      </c>
      <c r="V4507">
        <v>3</v>
      </c>
      <c r="W4507" t="s">
        <v>23</v>
      </c>
      <c r="X4507" s="1" t="s">
        <v>23</v>
      </c>
      <c r="Y4507">
        <f>IF(Append1[[#This Row],[churn]]="yes", 1,0)</f>
        <v>0</v>
      </c>
      <c r="Z4507" t="str">
        <f>IF(Append1[[#This Row],[total_eve_charge]]&lt;=15,"Low",
IF(Append1[[#This Row],[total_eve_charge]]&lt;=19,"Medium","High"))</f>
        <v>Low</v>
      </c>
      <c r="AA4507" s="1" t="str">
        <f>IF(Append1[[#This Row],[total_day_charge]]&gt;30,"Heavy User",
IF(Append1[[#This Row],[total_eve_charge]]&gt;20,"Evening User",
IF(Append1[[#This Row],[total_night_charge]]&gt;10,"Night User","Low User")))</f>
        <v>Heavy User</v>
      </c>
    </row>
    <row r="4508" spans="1:27" hidden="1" x14ac:dyDescent="0.3">
      <c r="A4508">
        <v>3757</v>
      </c>
      <c r="B4508" s="1" t="s">
        <v>42</v>
      </c>
      <c r="C4508">
        <v>102</v>
      </c>
      <c r="D4508" s="1" t="s">
        <v>26</v>
      </c>
      <c r="E4508" s="1">
        <v>0</v>
      </c>
      <c r="F4508" s="1" t="s">
        <v>23</v>
      </c>
      <c r="G4508">
        <v>0</v>
      </c>
      <c r="H4508" t="str">
        <f>IF(Append1[[#This Row],[number_vmail_messages]]&lt;=10, "Low",
IF(Append1[[#This Row],[number_vmail_messages]]&lt;=25, "Medium", "High"))</f>
        <v>Low</v>
      </c>
      <c r="I4508">
        <v>143.69999999999999</v>
      </c>
      <c r="J4508">
        <v>82</v>
      </c>
      <c r="K4508">
        <v>24.43</v>
      </c>
      <c r="L4508">
        <v>170.9</v>
      </c>
      <c r="M4508">
        <v>83</v>
      </c>
      <c r="N4508">
        <v>14.53</v>
      </c>
      <c r="O4508">
        <v>310.89999999999998</v>
      </c>
      <c r="P4508">
        <v>112</v>
      </c>
      <c r="Q4508">
        <v>13.99</v>
      </c>
      <c r="R4508">
        <v>9.8000000000000007</v>
      </c>
      <c r="S4508">
        <v>1</v>
      </c>
      <c r="T4508">
        <v>2.65</v>
      </c>
      <c r="U4508" t="str">
        <f>IF(Append1[[#This Row],[total_intl_charge]] &lt;= MEDIAN(Append1[total_intl_charge]), "Low", "High")</f>
        <v>Low</v>
      </c>
      <c r="V4508">
        <v>2</v>
      </c>
      <c r="W4508" t="s">
        <v>23</v>
      </c>
      <c r="X4508" s="1" t="s">
        <v>23</v>
      </c>
      <c r="Y4508">
        <f>IF(Append1[[#This Row],[churn]]="yes", 1,0)</f>
        <v>0</v>
      </c>
      <c r="Z4508" t="str">
        <f>IF(Append1[[#This Row],[total_eve_charge]]&lt;=15,"Low",
IF(Append1[[#This Row],[total_eve_charge]]&lt;=19,"Medium","High"))</f>
        <v>Low</v>
      </c>
      <c r="AA4508" s="1" t="str">
        <f>IF(Append1[[#This Row],[total_day_charge]]&gt;30,"Heavy User",
IF(Append1[[#This Row],[total_eve_charge]]&gt;20,"Evening User",
IF(Append1[[#This Row],[total_night_charge]]&gt;10,"Night User","Low User")))</f>
        <v>Night User</v>
      </c>
    </row>
    <row r="4509" spans="1:27" hidden="1" x14ac:dyDescent="0.3">
      <c r="A4509">
        <v>3758</v>
      </c>
      <c r="B4509" s="1" t="s">
        <v>64</v>
      </c>
      <c r="C4509">
        <v>101</v>
      </c>
      <c r="D4509" s="1" t="s">
        <v>22</v>
      </c>
      <c r="E4509" s="1">
        <v>1</v>
      </c>
      <c r="F4509" s="1" t="s">
        <v>23</v>
      </c>
      <c r="G4509">
        <v>0</v>
      </c>
      <c r="H4509" t="str">
        <f>IF(Append1[[#This Row],[number_vmail_messages]]&lt;=10, "Low",
IF(Append1[[#This Row],[number_vmail_messages]]&lt;=25, "Medium", "High"))</f>
        <v>Low</v>
      </c>
      <c r="I4509">
        <v>169.5</v>
      </c>
      <c r="J4509">
        <v>117</v>
      </c>
      <c r="K4509">
        <v>28.82</v>
      </c>
      <c r="L4509">
        <v>212</v>
      </c>
      <c r="M4509">
        <v>111</v>
      </c>
      <c r="N4509">
        <v>18.02</v>
      </c>
      <c r="O4509">
        <v>204</v>
      </c>
      <c r="P4509">
        <v>120</v>
      </c>
      <c r="Q4509">
        <v>9.18</v>
      </c>
      <c r="R4509">
        <v>9.6999999999999993</v>
      </c>
      <c r="S4509">
        <v>1</v>
      </c>
      <c r="T4509">
        <v>2.62</v>
      </c>
      <c r="U4509" t="str">
        <f>IF(Append1[[#This Row],[total_intl_charge]] &lt;= MEDIAN(Append1[total_intl_charge]), "Low", "High")</f>
        <v>Low</v>
      </c>
      <c r="V4509">
        <v>0</v>
      </c>
      <c r="W4509" t="s">
        <v>24</v>
      </c>
      <c r="X4509" s="1" t="s">
        <v>24</v>
      </c>
      <c r="Y4509">
        <f>IF(Append1[[#This Row],[churn]]="yes", 1,0)</f>
        <v>1</v>
      </c>
      <c r="Z4509" t="str">
        <f>IF(Append1[[#This Row],[total_eve_charge]]&lt;=15,"Low",
IF(Append1[[#This Row],[total_eve_charge]]&lt;=19,"Medium","High"))</f>
        <v>Medium</v>
      </c>
      <c r="AA4509" s="1" t="str">
        <f>IF(Append1[[#This Row],[total_day_charge]]&gt;30,"Heavy User",
IF(Append1[[#This Row],[total_eve_charge]]&gt;20,"Evening User",
IF(Append1[[#This Row],[total_night_charge]]&gt;10,"Night User","Low User")))</f>
        <v>Low User</v>
      </c>
    </row>
    <row r="4510" spans="1:27" x14ac:dyDescent="0.3">
      <c r="A4510">
        <v>3759</v>
      </c>
      <c r="B4510" s="1" t="s">
        <v>68</v>
      </c>
      <c r="C4510">
        <v>115</v>
      </c>
      <c r="D4510" s="1" t="s">
        <v>22</v>
      </c>
      <c r="E4510" s="1">
        <v>0</v>
      </c>
      <c r="F4510" s="1" t="s">
        <v>24</v>
      </c>
      <c r="G4510">
        <v>37</v>
      </c>
      <c r="H4510" t="str">
        <f>IF(Append1[[#This Row],[number_vmail_messages]]&lt;=10, "Low",
IF(Append1[[#This Row],[number_vmail_messages]]&lt;=25, "Medium", "High"))</f>
        <v>High</v>
      </c>
      <c r="I4510">
        <v>184.1</v>
      </c>
      <c r="J4510">
        <v>67</v>
      </c>
      <c r="K4510">
        <v>31.3</v>
      </c>
      <c r="L4510">
        <v>159.4</v>
      </c>
      <c r="M4510">
        <v>104</v>
      </c>
      <c r="N4510">
        <v>13.55</v>
      </c>
      <c r="O4510">
        <v>193.3</v>
      </c>
      <c r="P4510">
        <v>121</v>
      </c>
      <c r="Q4510">
        <v>8.6999999999999993</v>
      </c>
      <c r="R4510">
        <v>13.3</v>
      </c>
      <c r="S4510">
        <v>3</v>
      </c>
      <c r="T4510">
        <v>3.59</v>
      </c>
      <c r="U4510" t="str">
        <f>IF(Append1[[#This Row],[total_intl_charge]] &lt;= MEDIAN(Append1[total_intl_charge]), "Low", "High")</f>
        <v>High</v>
      </c>
      <c r="V4510">
        <v>0</v>
      </c>
      <c r="W4510" t="s">
        <v>23</v>
      </c>
      <c r="X4510" s="1" t="s">
        <v>23</v>
      </c>
      <c r="Y4510">
        <f>IF(Append1[[#This Row],[churn]]="yes", 1,0)</f>
        <v>0</v>
      </c>
      <c r="Z4510" t="str">
        <f>IF(Append1[[#This Row],[total_eve_charge]]&lt;=15,"Low",
IF(Append1[[#This Row],[total_eve_charge]]&lt;=19,"Medium","High"))</f>
        <v>Low</v>
      </c>
      <c r="AA4510" s="1" t="str">
        <f>IF(Append1[[#This Row],[total_day_charge]]&gt;30,"Heavy User",
IF(Append1[[#This Row],[total_eve_charge]]&gt;20,"Evening User",
IF(Append1[[#This Row],[total_night_charge]]&gt;10,"Night User","Low User")))</f>
        <v>Heavy User</v>
      </c>
    </row>
    <row r="4511" spans="1:27" x14ac:dyDescent="0.3">
      <c r="A4511">
        <v>3760</v>
      </c>
      <c r="B4511" s="1" t="s">
        <v>31</v>
      </c>
      <c r="C4511">
        <v>111</v>
      </c>
      <c r="D4511" s="1" t="s">
        <v>32</v>
      </c>
      <c r="E4511" s="1">
        <v>0</v>
      </c>
      <c r="F4511" s="1" t="s">
        <v>24</v>
      </c>
      <c r="G4511">
        <v>33</v>
      </c>
      <c r="H4511" t="str">
        <f>IF(Append1[[#This Row],[number_vmail_messages]]&lt;=10, "Low",
IF(Append1[[#This Row],[number_vmail_messages]]&lt;=25, "Medium", "High"))</f>
        <v>High</v>
      </c>
      <c r="I4511">
        <v>154</v>
      </c>
      <c r="J4511">
        <v>122</v>
      </c>
      <c r="K4511">
        <v>26.18</v>
      </c>
      <c r="L4511">
        <v>207.3</v>
      </c>
      <c r="M4511">
        <v>123</v>
      </c>
      <c r="N4511">
        <v>17.62</v>
      </c>
      <c r="O4511">
        <v>186.2</v>
      </c>
      <c r="P4511">
        <v>105</v>
      </c>
      <c r="Q4511">
        <v>8.3800000000000008</v>
      </c>
      <c r="R4511">
        <v>10.8</v>
      </c>
      <c r="S4511">
        <v>8</v>
      </c>
      <c r="T4511">
        <v>2.92</v>
      </c>
      <c r="U4511" t="str">
        <f>IF(Append1[[#This Row],[total_intl_charge]] &lt;= MEDIAN(Append1[total_intl_charge]), "Low", "High")</f>
        <v>High</v>
      </c>
      <c r="V4511">
        <v>1</v>
      </c>
      <c r="W4511" t="s">
        <v>23</v>
      </c>
      <c r="X4511" s="1" t="s">
        <v>23</v>
      </c>
      <c r="Y4511">
        <f>IF(Append1[[#This Row],[churn]]="yes", 1,0)</f>
        <v>0</v>
      </c>
      <c r="Z4511" t="str">
        <f>IF(Append1[[#This Row],[total_eve_charge]]&lt;=15,"Low",
IF(Append1[[#This Row],[total_eve_charge]]&lt;=19,"Medium","High"))</f>
        <v>Medium</v>
      </c>
      <c r="AA4511" s="1" t="str">
        <f>IF(Append1[[#This Row],[total_day_charge]]&gt;30,"Heavy User",
IF(Append1[[#This Row],[total_eve_charge]]&gt;20,"Evening User",
IF(Append1[[#This Row],[total_night_charge]]&gt;10,"Night User","Low User")))</f>
        <v>Low User</v>
      </c>
    </row>
    <row r="4512" spans="1:27" hidden="1" x14ac:dyDescent="0.3">
      <c r="A4512">
        <v>3761</v>
      </c>
      <c r="B4512" s="1" t="s">
        <v>34</v>
      </c>
      <c r="C4512">
        <v>121</v>
      </c>
      <c r="D4512" s="1" t="s">
        <v>22</v>
      </c>
      <c r="E4512" s="1">
        <v>0</v>
      </c>
      <c r="F4512" s="1" t="s">
        <v>23</v>
      </c>
      <c r="G4512">
        <v>0</v>
      </c>
      <c r="H4512" t="str">
        <f>IF(Append1[[#This Row],[number_vmail_messages]]&lt;=10, "Low",
IF(Append1[[#This Row],[number_vmail_messages]]&lt;=25, "Medium", "High"))</f>
        <v>Low</v>
      </c>
      <c r="I4512">
        <v>166.3</v>
      </c>
      <c r="J4512">
        <v>114</v>
      </c>
      <c r="K4512">
        <v>28.27</v>
      </c>
      <c r="L4512">
        <v>138.80000000000001</v>
      </c>
      <c r="M4512">
        <v>130</v>
      </c>
      <c r="N4512">
        <v>11.8</v>
      </c>
      <c r="O4512">
        <v>215.3</v>
      </c>
      <c r="P4512">
        <v>108</v>
      </c>
      <c r="Q4512">
        <v>9.69</v>
      </c>
      <c r="R4512">
        <v>10.4</v>
      </c>
      <c r="S4512">
        <v>10</v>
      </c>
      <c r="T4512">
        <v>2.81</v>
      </c>
      <c r="U4512" t="str">
        <f>IF(Append1[[#This Row],[total_intl_charge]] &lt;= MEDIAN(Append1[total_intl_charge]), "Low", "High")</f>
        <v>High</v>
      </c>
      <c r="V4512">
        <v>2</v>
      </c>
      <c r="W4512" t="s">
        <v>23</v>
      </c>
      <c r="X4512" s="1" t="s">
        <v>23</v>
      </c>
      <c r="Y4512">
        <f>IF(Append1[[#This Row],[churn]]="yes", 1,0)</f>
        <v>0</v>
      </c>
      <c r="Z4512" t="str">
        <f>IF(Append1[[#This Row],[total_eve_charge]]&lt;=15,"Low",
IF(Append1[[#This Row],[total_eve_charge]]&lt;=19,"Medium","High"))</f>
        <v>Low</v>
      </c>
      <c r="AA4512" s="1" t="str">
        <f>IF(Append1[[#This Row],[total_day_charge]]&gt;30,"Heavy User",
IF(Append1[[#This Row],[total_eve_charge]]&gt;20,"Evening User",
IF(Append1[[#This Row],[total_night_charge]]&gt;10,"Night User","Low User")))</f>
        <v>Low User</v>
      </c>
    </row>
    <row r="4513" spans="1:27" hidden="1" x14ac:dyDescent="0.3">
      <c r="A4513">
        <v>3762</v>
      </c>
      <c r="B4513" s="1" t="s">
        <v>63</v>
      </c>
      <c r="C4513">
        <v>108</v>
      </c>
      <c r="D4513" s="1" t="s">
        <v>22</v>
      </c>
      <c r="E4513" s="1">
        <v>0</v>
      </c>
      <c r="F4513" s="1" t="s">
        <v>23</v>
      </c>
      <c r="G4513">
        <v>0</v>
      </c>
      <c r="H4513" t="str">
        <f>IF(Append1[[#This Row],[number_vmail_messages]]&lt;=10, "Low",
IF(Append1[[#This Row],[number_vmail_messages]]&lt;=25, "Medium", "High"))</f>
        <v>Low</v>
      </c>
      <c r="I4513">
        <v>108.6</v>
      </c>
      <c r="J4513">
        <v>128</v>
      </c>
      <c r="K4513">
        <v>18.46</v>
      </c>
      <c r="L4513">
        <v>325.2</v>
      </c>
      <c r="M4513">
        <v>97</v>
      </c>
      <c r="N4513">
        <v>27.64</v>
      </c>
      <c r="O4513">
        <v>173.6</v>
      </c>
      <c r="P4513">
        <v>67</v>
      </c>
      <c r="Q4513">
        <v>7.81</v>
      </c>
      <c r="R4513">
        <v>9.3000000000000007</v>
      </c>
      <c r="S4513">
        <v>6</v>
      </c>
      <c r="T4513">
        <v>2.5099999999999998</v>
      </c>
      <c r="U4513" t="str">
        <f>IF(Append1[[#This Row],[total_intl_charge]] &lt;= MEDIAN(Append1[total_intl_charge]), "Low", "High")</f>
        <v>Low</v>
      </c>
      <c r="V4513">
        <v>0</v>
      </c>
      <c r="W4513" t="s">
        <v>23</v>
      </c>
      <c r="X4513" s="1" t="s">
        <v>23</v>
      </c>
      <c r="Y4513">
        <f>IF(Append1[[#This Row],[churn]]="yes", 1,0)</f>
        <v>0</v>
      </c>
      <c r="Z4513" t="str">
        <f>IF(Append1[[#This Row],[total_eve_charge]]&lt;=15,"Low",
IF(Append1[[#This Row],[total_eve_charge]]&lt;=19,"Medium","High"))</f>
        <v>High</v>
      </c>
      <c r="AA4513" s="1" t="str">
        <f>IF(Append1[[#This Row],[total_day_charge]]&gt;30,"Heavy User",
IF(Append1[[#This Row],[total_eve_charge]]&gt;20,"Evening User",
IF(Append1[[#This Row],[total_night_charge]]&gt;10,"Night User","Low User")))</f>
        <v>Evening User</v>
      </c>
    </row>
    <row r="4514" spans="1:27" x14ac:dyDescent="0.3">
      <c r="A4514">
        <v>3763</v>
      </c>
      <c r="B4514" s="1" t="s">
        <v>55</v>
      </c>
      <c r="C4514">
        <v>63</v>
      </c>
      <c r="D4514" s="1" t="s">
        <v>22</v>
      </c>
      <c r="E4514" s="1">
        <v>0</v>
      </c>
      <c r="F4514" s="1" t="s">
        <v>24</v>
      </c>
      <c r="G4514">
        <v>25</v>
      </c>
      <c r="H4514" t="str">
        <f>IF(Append1[[#This Row],[number_vmail_messages]]&lt;=10, "Low",
IF(Append1[[#This Row],[number_vmail_messages]]&lt;=25, "Medium", "High"))</f>
        <v>Medium</v>
      </c>
      <c r="I4514">
        <v>230.3</v>
      </c>
      <c r="J4514">
        <v>82</v>
      </c>
      <c r="K4514">
        <v>39.15</v>
      </c>
      <c r="L4514">
        <v>165.6</v>
      </c>
      <c r="M4514">
        <v>96</v>
      </c>
      <c r="N4514">
        <v>14.08</v>
      </c>
      <c r="O4514">
        <v>227.7</v>
      </c>
      <c r="P4514">
        <v>125</v>
      </c>
      <c r="Q4514">
        <v>10.25</v>
      </c>
      <c r="R4514">
        <v>9</v>
      </c>
      <c r="S4514">
        <v>2</v>
      </c>
      <c r="T4514">
        <v>2.4300000000000002</v>
      </c>
      <c r="U4514" t="str">
        <f>IF(Append1[[#This Row],[total_intl_charge]] &lt;= MEDIAN(Append1[total_intl_charge]), "Low", "High")</f>
        <v>Low</v>
      </c>
      <c r="V4514">
        <v>1</v>
      </c>
      <c r="W4514" t="s">
        <v>23</v>
      </c>
      <c r="X4514" s="1" t="s">
        <v>23</v>
      </c>
      <c r="Y4514">
        <f>IF(Append1[[#This Row],[churn]]="yes", 1,0)</f>
        <v>0</v>
      </c>
      <c r="Z4514" t="str">
        <f>IF(Append1[[#This Row],[total_eve_charge]]&lt;=15,"Low",
IF(Append1[[#This Row],[total_eve_charge]]&lt;=19,"Medium","High"))</f>
        <v>Low</v>
      </c>
      <c r="AA4514" s="1" t="str">
        <f>IF(Append1[[#This Row],[total_day_charge]]&gt;30,"Heavy User",
IF(Append1[[#This Row],[total_eve_charge]]&gt;20,"Evening User",
IF(Append1[[#This Row],[total_night_charge]]&gt;10,"Night User","Low User")))</f>
        <v>Heavy User</v>
      </c>
    </row>
    <row r="4515" spans="1:27" x14ac:dyDescent="0.3">
      <c r="A4515">
        <v>3764</v>
      </c>
      <c r="B4515" s="1" t="s">
        <v>60</v>
      </c>
      <c r="C4515">
        <v>59</v>
      </c>
      <c r="D4515" s="1" t="s">
        <v>22</v>
      </c>
      <c r="E4515" s="1">
        <v>0</v>
      </c>
      <c r="F4515" s="1" t="s">
        <v>24</v>
      </c>
      <c r="G4515">
        <v>46</v>
      </c>
      <c r="H4515" t="str">
        <f>IF(Append1[[#This Row],[number_vmail_messages]]&lt;=10, "Low",
IF(Append1[[#This Row],[number_vmail_messages]]&lt;=25, "Medium", "High"))</f>
        <v>High</v>
      </c>
      <c r="I4515">
        <v>200.1</v>
      </c>
      <c r="J4515">
        <v>44</v>
      </c>
      <c r="K4515">
        <v>34.020000000000003</v>
      </c>
      <c r="L4515">
        <v>126</v>
      </c>
      <c r="M4515">
        <v>78</v>
      </c>
      <c r="N4515">
        <v>10.71</v>
      </c>
      <c r="O4515">
        <v>146.30000000000001</v>
      </c>
      <c r="P4515">
        <v>123</v>
      </c>
      <c r="Q4515">
        <v>6.58</v>
      </c>
      <c r="R4515">
        <v>10.6</v>
      </c>
      <c r="S4515">
        <v>5</v>
      </c>
      <c r="T4515">
        <v>2.86</v>
      </c>
      <c r="U4515" t="str">
        <f>IF(Append1[[#This Row],[total_intl_charge]] &lt;= MEDIAN(Append1[total_intl_charge]), "Low", "High")</f>
        <v>High</v>
      </c>
      <c r="V4515">
        <v>1</v>
      </c>
      <c r="W4515" t="s">
        <v>23</v>
      </c>
      <c r="X4515" s="1" t="s">
        <v>23</v>
      </c>
      <c r="Y4515">
        <f>IF(Append1[[#This Row],[churn]]="yes", 1,0)</f>
        <v>0</v>
      </c>
      <c r="Z4515" t="str">
        <f>IF(Append1[[#This Row],[total_eve_charge]]&lt;=15,"Low",
IF(Append1[[#This Row],[total_eve_charge]]&lt;=19,"Medium","High"))</f>
        <v>Low</v>
      </c>
      <c r="AA4515" s="1" t="str">
        <f>IF(Append1[[#This Row],[total_day_charge]]&gt;30,"Heavy User",
IF(Append1[[#This Row],[total_eve_charge]]&gt;20,"Evening User",
IF(Append1[[#This Row],[total_night_charge]]&gt;10,"Night User","Low User")))</f>
        <v>Heavy User</v>
      </c>
    </row>
    <row r="4516" spans="1:27" hidden="1" x14ac:dyDescent="0.3">
      <c r="A4516">
        <v>3765</v>
      </c>
      <c r="B4516" s="1" t="s">
        <v>67</v>
      </c>
      <c r="C4516">
        <v>82</v>
      </c>
      <c r="D4516" s="1" t="s">
        <v>22</v>
      </c>
      <c r="E4516" s="1">
        <v>0</v>
      </c>
      <c r="F4516" s="1" t="s">
        <v>23</v>
      </c>
      <c r="G4516">
        <v>0</v>
      </c>
      <c r="H4516" t="str">
        <f>IF(Append1[[#This Row],[number_vmail_messages]]&lt;=10, "Low",
IF(Append1[[#This Row],[number_vmail_messages]]&lt;=25, "Medium", "High"))</f>
        <v>Low</v>
      </c>
      <c r="I4516">
        <v>179.2</v>
      </c>
      <c r="J4516">
        <v>95</v>
      </c>
      <c r="K4516">
        <v>30.46</v>
      </c>
      <c r="L4516">
        <v>228.9</v>
      </c>
      <c r="M4516">
        <v>95</v>
      </c>
      <c r="N4516">
        <v>19.46</v>
      </c>
      <c r="O4516">
        <v>187.7</v>
      </c>
      <c r="P4516">
        <v>100</v>
      </c>
      <c r="Q4516">
        <v>8.4499999999999993</v>
      </c>
      <c r="R4516">
        <v>13.2</v>
      </c>
      <c r="S4516">
        <v>2</v>
      </c>
      <c r="T4516">
        <v>3.56</v>
      </c>
      <c r="U4516" t="str">
        <f>IF(Append1[[#This Row],[total_intl_charge]] &lt;= MEDIAN(Append1[total_intl_charge]), "Low", "High")</f>
        <v>High</v>
      </c>
      <c r="V4516">
        <v>1</v>
      </c>
      <c r="W4516" t="s">
        <v>23</v>
      </c>
      <c r="X4516" s="1" t="s">
        <v>23</v>
      </c>
      <c r="Y4516">
        <f>IF(Append1[[#This Row],[churn]]="yes", 1,0)</f>
        <v>0</v>
      </c>
      <c r="Z4516" t="str">
        <f>IF(Append1[[#This Row],[total_eve_charge]]&lt;=15,"Low",
IF(Append1[[#This Row],[total_eve_charge]]&lt;=19,"Medium","High"))</f>
        <v>High</v>
      </c>
      <c r="AA4516" s="1" t="str">
        <f>IF(Append1[[#This Row],[total_day_charge]]&gt;30,"Heavy User",
IF(Append1[[#This Row],[total_eve_charge]]&gt;20,"Evening User",
IF(Append1[[#This Row],[total_night_charge]]&gt;10,"Night User","Low User")))</f>
        <v>Heavy User</v>
      </c>
    </row>
    <row r="4517" spans="1:27" hidden="1" x14ac:dyDescent="0.3">
      <c r="A4517">
        <v>3766</v>
      </c>
      <c r="B4517" s="1" t="s">
        <v>74</v>
      </c>
      <c r="C4517">
        <v>110</v>
      </c>
      <c r="D4517" s="1" t="s">
        <v>26</v>
      </c>
      <c r="E4517" s="1">
        <v>0</v>
      </c>
      <c r="F4517" s="1" t="s">
        <v>23</v>
      </c>
      <c r="G4517">
        <v>0</v>
      </c>
      <c r="H4517" t="str">
        <f>IF(Append1[[#This Row],[number_vmail_messages]]&lt;=10, "Low",
IF(Append1[[#This Row],[number_vmail_messages]]&lt;=25, "Medium", "High"))</f>
        <v>Low</v>
      </c>
      <c r="I4517">
        <v>129.5</v>
      </c>
      <c r="J4517">
        <v>94</v>
      </c>
      <c r="K4517">
        <v>22.02</v>
      </c>
      <c r="L4517">
        <v>92.6</v>
      </c>
      <c r="M4517">
        <v>96</v>
      </c>
      <c r="N4517">
        <v>7.87</v>
      </c>
      <c r="O4517">
        <v>154.30000000000001</v>
      </c>
      <c r="P4517">
        <v>110</v>
      </c>
      <c r="Q4517">
        <v>6.94</v>
      </c>
      <c r="R4517">
        <v>9.9</v>
      </c>
      <c r="S4517">
        <v>5</v>
      </c>
      <c r="T4517">
        <v>2.67</v>
      </c>
      <c r="U4517" t="str">
        <f>IF(Append1[[#This Row],[total_intl_charge]] &lt;= MEDIAN(Append1[total_intl_charge]), "Low", "High")</f>
        <v>Low</v>
      </c>
      <c r="V4517">
        <v>3</v>
      </c>
      <c r="W4517" t="s">
        <v>23</v>
      </c>
      <c r="X4517" s="1" t="s">
        <v>23</v>
      </c>
      <c r="Y4517">
        <f>IF(Append1[[#This Row],[churn]]="yes", 1,0)</f>
        <v>0</v>
      </c>
      <c r="Z4517" t="str">
        <f>IF(Append1[[#This Row],[total_eve_charge]]&lt;=15,"Low",
IF(Append1[[#This Row],[total_eve_charge]]&lt;=19,"Medium","High"))</f>
        <v>Low</v>
      </c>
      <c r="AA4517" s="1" t="str">
        <f>IF(Append1[[#This Row],[total_day_charge]]&gt;30,"Heavy User",
IF(Append1[[#This Row],[total_eve_charge]]&gt;20,"Evening User",
IF(Append1[[#This Row],[total_night_charge]]&gt;10,"Night User","Low User")))</f>
        <v>Low User</v>
      </c>
    </row>
    <row r="4518" spans="1:27" hidden="1" x14ac:dyDescent="0.3">
      <c r="A4518">
        <v>3767</v>
      </c>
      <c r="B4518" s="1" t="s">
        <v>21</v>
      </c>
      <c r="C4518">
        <v>85</v>
      </c>
      <c r="D4518" s="1" t="s">
        <v>32</v>
      </c>
      <c r="E4518" s="1">
        <v>0</v>
      </c>
      <c r="F4518" s="1" t="s">
        <v>23</v>
      </c>
      <c r="G4518">
        <v>0</v>
      </c>
      <c r="H4518" t="str">
        <f>IF(Append1[[#This Row],[number_vmail_messages]]&lt;=10, "Low",
IF(Append1[[#This Row],[number_vmail_messages]]&lt;=25, "Medium", "High"))</f>
        <v>Low</v>
      </c>
      <c r="I4518">
        <v>164</v>
      </c>
      <c r="J4518">
        <v>111</v>
      </c>
      <c r="K4518">
        <v>27.88</v>
      </c>
      <c r="L4518">
        <v>229.4</v>
      </c>
      <c r="M4518">
        <v>108</v>
      </c>
      <c r="N4518">
        <v>19.5</v>
      </c>
      <c r="O4518">
        <v>220.7</v>
      </c>
      <c r="P4518">
        <v>105</v>
      </c>
      <c r="Q4518">
        <v>9.93</v>
      </c>
      <c r="R4518">
        <v>9.3000000000000007</v>
      </c>
      <c r="S4518">
        <v>2</v>
      </c>
      <c r="T4518">
        <v>2.5099999999999998</v>
      </c>
      <c r="U4518" t="str">
        <f>IF(Append1[[#This Row],[total_intl_charge]] &lt;= MEDIAN(Append1[total_intl_charge]), "Low", "High")</f>
        <v>Low</v>
      </c>
      <c r="V4518">
        <v>1</v>
      </c>
      <c r="W4518" t="s">
        <v>23</v>
      </c>
      <c r="X4518" s="1" t="s">
        <v>23</v>
      </c>
      <c r="Y4518">
        <f>IF(Append1[[#This Row],[churn]]="yes", 1,0)</f>
        <v>0</v>
      </c>
      <c r="Z4518" t="str">
        <f>IF(Append1[[#This Row],[total_eve_charge]]&lt;=15,"Low",
IF(Append1[[#This Row],[total_eve_charge]]&lt;=19,"Medium","High"))</f>
        <v>High</v>
      </c>
      <c r="AA4518" s="1" t="str">
        <f>IF(Append1[[#This Row],[total_day_charge]]&gt;30,"Heavy User",
IF(Append1[[#This Row],[total_eve_charge]]&gt;20,"Evening User",
IF(Append1[[#This Row],[total_night_charge]]&gt;10,"Night User","Low User")))</f>
        <v>Low User</v>
      </c>
    </row>
    <row r="4519" spans="1:27" hidden="1" x14ac:dyDescent="0.3">
      <c r="A4519">
        <v>3768</v>
      </c>
      <c r="B4519" s="1" t="s">
        <v>40</v>
      </c>
      <c r="C4519">
        <v>46</v>
      </c>
      <c r="D4519" s="1" t="s">
        <v>22</v>
      </c>
      <c r="E4519" s="1">
        <v>0</v>
      </c>
      <c r="F4519" s="1" t="s">
        <v>23</v>
      </c>
      <c r="G4519">
        <v>0</v>
      </c>
      <c r="H4519" t="str">
        <f>IF(Append1[[#This Row],[number_vmail_messages]]&lt;=10, "Low",
IF(Append1[[#This Row],[number_vmail_messages]]&lt;=25, "Medium", "High"))</f>
        <v>Low</v>
      </c>
      <c r="I4519">
        <v>230.7</v>
      </c>
      <c r="J4519">
        <v>117</v>
      </c>
      <c r="K4519">
        <v>39.22</v>
      </c>
      <c r="L4519">
        <v>186.2</v>
      </c>
      <c r="M4519">
        <v>84</v>
      </c>
      <c r="N4519">
        <v>15.83</v>
      </c>
      <c r="O4519">
        <v>182.2</v>
      </c>
      <c r="P4519">
        <v>109</v>
      </c>
      <c r="Q4519">
        <v>8.1999999999999993</v>
      </c>
      <c r="R4519">
        <v>9.1999999999999993</v>
      </c>
      <c r="S4519">
        <v>4</v>
      </c>
      <c r="T4519">
        <v>2.48</v>
      </c>
      <c r="U4519" t="str">
        <f>IF(Append1[[#This Row],[total_intl_charge]] &lt;= MEDIAN(Append1[total_intl_charge]), "Low", "High")</f>
        <v>Low</v>
      </c>
      <c r="V4519">
        <v>2</v>
      </c>
      <c r="W4519" t="s">
        <v>23</v>
      </c>
      <c r="X4519" s="1" t="s">
        <v>23</v>
      </c>
      <c r="Y4519">
        <f>IF(Append1[[#This Row],[churn]]="yes", 1,0)</f>
        <v>0</v>
      </c>
      <c r="Z4519" t="str">
        <f>IF(Append1[[#This Row],[total_eve_charge]]&lt;=15,"Low",
IF(Append1[[#This Row],[total_eve_charge]]&lt;=19,"Medium","High"))</f>
        <v>Medium</v>
      </c>
      <c r="AA4519" s="1" t="str">
        <f>IF(Append1[[#This Row],[total_day_charge]]&gt;30,"Heavy User",
IF(Append1[[#This Row],[total_eve_charge]]&gt;20,"Evening User",
IF(Append1[[#This Row],[total_night_charge]]&gt;10,"Night User","Low User")))</f>
        <v>Heavy User</v>
      </c>
    </row>
    <row r="4520" spans="1:27" hidden="1" x14ac:dyDescent="0.3">
      <c r="A4520">
        <v>3769</v>
      </c>
      <c r="B4520" s="1" t="s">
        <v>38</v>
      </c>
      <c r="C4520">
        <v>44</v>
      </c>
      <c r="D4520" s="1" t="s">
        <v>32</v>
      </c>
      <c r="E4520" s="1">
        <v>0</v>
      </c>
      <c r="F4520" s="1" t="s">
        <v>23</v>
      </c>
      <c r="G4520">
        <v>0</v>
      </c>
      <c r="H4520" t="str">
        <f>IF(Append1[[#This Row],[number_vmail_messages]]&lt;=10, "Low",
IF(Append1[[#This Row],[number_vmail_messages]]&lt;=25, "Medium", "High"))</f>
        <v>Low</v>
      </c>
      <c r="I4520">
        <v>207.2</v>
      </c>
      <c r="J4520">
        <v>90</v>
      </c>
      <c r="K4520">
        <v>35.22</v>
      </c>
      <c r="L4520">
        <v>178.6</v>
      </c>
      <c r="M4520">
        <v>76</v>
      </c>
      <c r="N4520">
        <v>15.18</v>
      </c>
      <c r="O4520">
        <v>182</v>
      </c>
      <c r="P4520">
        <v>74</v>
      </c>
      <c r="Q4520">
        <v>8.19</v>
      </c>
      <c r="R4520">
        <v>0</v>
      </c>
      <c r="S4520">
        <v>0</v>
      </c>
      <c r="T4520">
        <v>0</v>
      </c>
      <c r="U4520" t="str">
        <f>IF(Append1[[#This Row],[total_intl_charge]] &lt;= MEDIAN(Append1[total_intl_charge]), "Low", "High")</f>
        <v>Low</v>
      </c>
      <c r="V4520">
        <v>0</v>
      </c>
      <c r="W4520" t="s">
        <v>23</v>
      </c>
      <c r="X4520" s="1" t="s">
        <v>23</v>
      </c>
      <c r="Y4520">
        <f>IF(Append1[[#This Row],[churn]]="yes", 1,0)</f>
        <v>0</v>
      </c>
      <c r="Z4520" t="str">
        <f>IF(Append1[[#This Row],[total_eve_charge]]&lt;=15,"Low",
IF(Append1[[#This Row],[total_eve_charge]]&lt;=19,"Medium","High"))</f>
        <v>Medium</v>
      </c>
      <c r="AA4520" s="1" t="str">
        <f>IF(Append1[[#This Row],[total_day_charge]]&gt;30,"Heavy User",
IF(Append1[[#This Row],[total_eve_charge]]&gt;20,"Evening User",
IF(Append1[[#This Row],[total_night_charge]]&gt;10,"Night User","Low User")))</f>
        <v>Heavy User</v>
      </c>
    </row>
    <row r="4521" spans="1:27" hidden="1" x14ac:dyDescent="0.3">
      <c r="A4521">
        <v>3770</v>
      </c>
      <c r="B4521" s="1" t="s">
        <v>63</v>
      </c>
      <c r="C4521">
        <v>171</v>
      </c>
      <c r="D4521" s="1" t="s">
        <v>32</v>
      </c>
      <c r="E4521" s="1">
        <v>0</v>
      </c>
      <c r="F4521" s="1" t="s">
        <v>23</v>
      </c>
      <c r="G4521">
        <v>0</v>
      </c>
      <c r="H4521" t="str">
        <f>IF(Append1[[#This Row],[number_vmail_messages]]&lt;=10, "Low",
IF(Append1[[#This Row],[number_vmail_messages]]&lt;=25, "Medium", "High"))</f>
        <v>Low</v>
      </c>
      <c r="I4521">
        <v>171.9</v>
      </c>
      <c r="J4521">
        <v>99</v>
      </c>
      <c r="K4521">
        <v>29.22</v>
      </c>
      <c r="L4521">
        <v>249.2</v>
      </c>
      <c r="M4521">
        <v>95</v>
      </c>
      <c r="N4521">
        <v>21.18</v>
      </c>
      <c r="O4521">
        <v>174.9</v>
      </c>
      <c r="P4521">
        <v>81</v>
      </c>
      <c r="Q4521">
        <v>7.87</v>
      </c>
      <c r="R4521">
        <v>12.5</v>
      </c>
      <c r="S4521">
        <v>4</v>
      </c>
      <c r="T4521">
        <v>3.38</v>
      </c>
      <c r="U4521" t="str">
        <f>IF(Append1[[#This Row],[total_intl_charge]] &lt;= MEDIAN(Append1[total_intl_charge]), "Low", "High")</f>
        <v>High</v>
      </c>
      <c r="V4521">
        <v>1</v>
      </c>
      <c r="W4521" t="s">
        <v>23</v>
      </c>
      <c r="X4521" s="1" t="s">
        <v>23</v>
      </c>
      <c r="Y4521">
        <f>IF(Append1[[#This Row],[churn]]="yes", 1,0)</f>
        <v>0</v>
      </c>
      <c r="Z4521" t="str">
        <f>IF(Append1[[#This Row],[total_eve_charge]]&lt;=15,"Low",
IF(Append1[[#This Row],[total_eve_charge]]&lt;=19,"Medium","High"))</f>
        <v>High</v>
      </c>
      <c r="AA4521" s="1" t="str">
        <f>IF(Append1[[#This Row],[total_day_charge]]&gt;30,"Heavy User",
IF(Append1[[#This Row],[total_eve_charge]]&gt;20,"Evening User",
IF(Append1[[#This Row],[total_night_charge]]&gt;10,"Night User","Low User")))</f>
        <v>Evening User</v>
      </c>
    </row>
    <row r="4522" spans="1:27" x14ac:dyDescent="0.3">
      <c r="A4522">
        <v>3771</v>
      </c>
      <c r="B4522" s="1" t="s">
        <v>41</v>
      </c>
      <c r="C4522">
        <v>88</v>
      </c>
      <c r="D4522" s="1" t="s">
        <v>22</v>
      </c>
      <c r="E4522" s="1">
        <v>0</v>
      </c>
      <c r="F4522" s="1" t="s">
        <v>24</v>
      </c>
      <c r="G4522">
        <v>37</v>
      </c>
      <c r="H4522" t="str">
        <f>IF(Append1[[#This Row],[number_vmail_messages]]&lt;=10, "Low",
IF(Append1[[#This Row],[number_vmail_messages]]&lt;=25, "Medium", "High"))</f>
        <v>High</v>
      </c>
      <c r="I4522">
        <v>181.7</v>
      </c>
      <c r="J4522">
        <v>88</v>
      </c>
      <c r="K4522">
        <v>30.89</v>
      </c>
      <c r="L4522">
        <v>237.4</v>
      </c>
      <c r="M4522">
        <v>106</v>
      </c>
      <c r="N4522">
        <v>20.18</v>
      </c>
      <c r="O4522">
        <v>209.1</v>
      </c>
      <c r="P4522">
        <v>111</v>
      </c>
      <c r="Q4522">
        <v>9.41</v>
      </c>
      <c r="R4522">
        <v>9.5</v>
      </c>
      <c r="S4522">
        <v>5</v>
      </c>
      <c r="T4522">
        <v>2.57</v>
      </c>
      <c r="U4522" t="str">
        <f>IF(Append1[[#This Row],[total_intl_charge]] &lt;= MEDIAN(Append1[total_intl_charge]), "Low", "High")</f>
        <v>Low</v>
      </c>
      <c r="V4522">
        <v>2</v>
      </c>
      <c r="W4522" t="s">
        <v>23</v>
      </c>
      <c r="X4522" s="1" t="s">
        <v>23</v>
      </c>
      <c r="Y4522">
        <f>IF(Append1[[#This Row],[churn]]="yes", 1,0)</f>
        <v>0</v>
      </c>
      <c r="Z4522" t="str">
        <f>IF(Append1[[#This Row],[total_eve_charge]]&lt;=15,"Low",
IF(Append1[[#This Row],[total_eve_charge]]&lt;=19,"Medium","High"))</f>
        <v>High</v>
      </c>
      <c r="AA4522" s="1" t="str">
        <f>IF(Append1[[#This Row],[total_day_charge]]&gt;30,"Heavy User",
IF(Append1[[#This Row],[total_eve_charge]]&gt;20,"Evening User",
IF(Append1[[#This Row],[total_night_charge]]&gt;10,"Night User","Low User")))</f>
        <v>Heavy User</v>
      </c>
    </row>
    <row r="4523" spans="1:27" hidden="1" x14ac:dyDescent="0.3">
      <c r="A4523">
        <v>3772</v>
      </c>
      <c r="B4523" s="1" t="s">
        <v>73</v>
      </c>
      <c r="C4523">
        <v>169</v>
      </c>
      <c r="D4523" s="1" t="s">
        <v>32</v>
      </c>
      <c r="E4523" s="1">
        <v>0</v>
      </c>
      <c r="F4523" s="1" t="s">
        <v>23</v>
      </c>
      <c r="G4523">
        <v>0</v>
      </c>
      <c r="H4523" t="str">
        <f>IF(Append1[[#This Row],[number_vmail_messages]]&lt;=10, "Low",
IF(Append1[[#This Row],[number_vmail_messages]]&lt;=25, "Medium", "High"))</f>
        <v>Low</v>
      </c>
      <c r="I4523">
        <v>240.7</v>
      </c>
      <c r="J4523">
        <v>119</v>
      </c>
      <c r="K4523">
        <v>40.92</v>
      </c>
      <c r="L4523">
        <v>141.1</v>
      </c>
      <c r="M4523">
        <v>102</v>
      </c>
      <c r="N4523">
        <v>11.99</v>
      </c>
      <c r="O4523">
        <v>120.6</v>
      </c>
      <c r="P4523">
        <v>56</v>
      </c>
      <c r="Q4523">
        <v>5.43</v>
      </c>
      <c r="R4523">
        <v>7.7</v>
      </c>
      <c r="S4523">
        <v>2</v>
      </c>
      <c r="T4523">
        <v>2.08</v>
      </c>
      <c r="U4523" t="str">
        <f>IF(Append1[[#This Row],[total_intl_charge]] &lt;= MEDIAN(Append1[total_intl_charge]), "Low", "High")</f>
        <v>Low</v>
      </c>
      <c r="V4523">
        <v>2</v>
      </c>
      <c r="W4523" t="s">
        <v>23</v>
      </c>
      <c r="X4523" s="1" t="s">
        <v>23</v>
      </c>
      <c r="Y4523">
        <f>IF(Append1[[#This Row],[churn]]="yes", 1,0)</f>
        <v>0</v>
      </c>
      <c r="Z4523" t="str">
        <f>IF(Append1[[#This Row],[total_eve_charge]]&lt;=15,"Low",
IF(Append1[[#This Row],[total_eve_charge]]&lt;=19,"Medium","High"))</f>
        <v>Low</v>
      </c>
      <c r="AA4523" s="1" t="str">
        <f>IF(Append1[[#This Row],[total_day_charge]]&gt;30,"Heavy User",
IF(Append1[[#This Row],[total_eve_charge]]&gt;20,"Evening User",
IF(Append1[[#This Row],[total_night_charge]]&gt;10,"Night User","Low User")))</f>
        <v>Heavy User</v>
      </c>
    </row>
    <row r="4524" spans="1:27" hidden="1" x14ac:dyDescent="0.3">
      <c r="A4524">
        <v>3773</v>
      </c>
      <c r="B4524" s="1" t="s">
        <v>40</v>
      </c>
      <c r="C4524">
        <v>48</v>
      </c>
      <c r="D4524" s="1" t="s">
        <v>26</v>
      </c>
      <c r="E4524" s="1">
        <v>0</v>
      </c>
      <c r="F4524" s="1" t="s">
        <v>23</v>
      </c>
      <c r="G4524">
        <v>0</v>
      </c>
      <c r="H4524" t="str">
        <f>IF(Append1[[#This Row],[number_vmail_messages]]&lt;=10, "Low",
IF(Append1[[#This Row],[number_vmail_messages]]&lt;=25, "Medium", "High"))</f>
        <v>Low</v>
      </c>
      <c r="I4524">
        <v>198.2</v>
      </c>
      <c r="J4524">
        <v>108</v>
      </c>
      <c r="K4524">
        <v>33.69</v>
      </c>
      <c r="L4524">
        <v>181</v>
      </c>
      <c r="M4524">
        <v>70</v>
      </c>
      <c r="N4524">
        <v>15.39</v>
      </c>
      <c r="O4524">
        <v>238.9</v>
      </c>
      <c r="P4524">
        <v>86</v>
      </c>
      <c r="Q4524">
        <v>10.75</v>
      </c>
      <c r="R4524">
        <v>12.1</v>
      </c>
      <c r="S4524">
        <v>2</v>
      </c>
      <c r="T4524">
        <v>3.27</v>
      </c>
      <c r="U4524" t="str">
        <f>IF(Append1[[#This Row],[total_intl_charge]] &lt;= MEDIAN(Append1[total_intl_charge]), "Low", "High")</f>
        <v>High</v>
      </c>
      <c r="V4524">
        <v>1</v>
      </c>
      <c r="W4524" t="s">
        <v>23</v>
      </c>
      <c r="X4524" s="1" t="s">
        <v>23</v>
      </c>
      <c r="Y4524">
        <f>IF(Append1[[#This Row],[churn]]="yes", 1,0)</f>
        <v>0</v>
      </c>
      <c r="Z4524" t="str">
        <f>IF(Append1[[#This Row],[total_eve_charge]]&lt;=15,"Low",
IF(Append1[[#This Row],[total_eve_charge]]&lt;=19,"Medium","High"))</f>
        <v>Medium</v>
      </c>
      <c r="AA4524" s="1" t="str">
        <f>IF(Append1[[#This Row],[total_day_charge]]&gt;30,"Heavy User",
IF(Append1[[#This Row],[total_eve_charge]]&gt;20,"Evening User",
IF(Append1[[#This Row],[total_night_charge]]&gt;10,"Night User","Low User")))</f>
        <v>Heavy User</v>
      </c>
    </row>
    <row r="4525" spans="1:27" hidden="1" x14ac:dyDescent="0.3">
      <c r="A4525">
        <v>3774</v>
      </c>
      <c r="B4525" s="1" t="s">
        <v>35</v>
      </c>
      <c r="C4525">
        <v>65</v>
      </c>
      <c r="D4525" s="1" t="s">
        <v>32</v>
      </c>
      <c r="E4525" s="1">
        <v>0</v>
      </c>
      <c r="F4525" s="1" t="s">
        <v>23</v>
      </c>
      <c r="G4525">
        <v>0</v>
      </c>
      <c r="H4525" t="str">
        <f>IF(Append1[[#This Row],[number_vmail_messages]]&lt;=10, "Low",
IF(Append1[[#This Row],[number_vmail_messages]]&lt;=25, "Medium", "High"))</f>
        <v>Low</v>
      </c>
      <c r="I4525">
        <v>96</v>
      </c>
      <c r="J4525">
        <v>95</v>
      </c>
      <c r="K4525">
        <v>16.32</v>
      </c>
      <c r="L4525">
        <v>117</v>
      </c>
      <c r="M4525">
        <v>82</v>
      </c>
      <c r="N4525">
        <v>9.9499999999999993</v>
      </c>
      <c r="O4525">
        <v>172.9</v>
      </c>
      <c r="P4525">
        <v>114</v>
      </c>
      <c r="Q4525">
        <v>7.78</v>
      </c>
      <c r="R4525">
        <v>6.7</v>
      </c>
      <c r="S4525">
        <v>3</v>
      </c>
      <c r="T4525">
        <v>1.81</v>
      </c>
      <c r="U4525" t="str">
        <f>IF(Append1[[#This Row],[total_intl_charge]] &lt;= MEDIAN(Append1[total_intl_charge]), "Low", "High")</f>
        <v>Low</v>
      </c>
      <c r="V4525">
        <v>3</v>
      </c>
      <c r="W4525" t="s">
        <v>23</v>
      </c>
      <c r="X4525" s="1" t="s">
        <v>23</v>
      </c>
      <c r="Y4525">
        <f>IF(Append1[[#This Row],[churn]]="yes", 1,0)</f>
        <v>0</v>
      </c>
      <c r="Z4525" t="str">
        <f>IF(Append1[[#This Row],[total_eve_charge]]&lt;=15,"Low",
IF(Append1[[#This Row],[total_eve_charge]]&lt;=19,"Medium","High"))</f>
        <v>Low</v>
      </c>
      <c r="AA4525" s="1" t="str">
        <f>IF(Append1[[#This Row],[total_day_charge]]&gt;30,"Heavy User",
IF(Append1[[#This Row],[total_eve_charge]]&gt;20,"Evening User",
IF(Append1[[#This Row],[total_night_charge]]&gt;10,"Night User","Low User")))</f>
        <v>Low User</v>
      </c>
    </row>
    <row r="4526" spans="1:27" hidden="1" x14ac:dyDescent="0.3">
      <c r="A4526">
        <v>3775</v>
      </c>
      <c r="B4526" s="1" t="s">
        <v>76</v>
      </c>
      <c r="C4526">
        <v>53</v>
      </c>
      <c r="D4526" s="1" t="s">
        <v>26</v>
      </c>
      <c r="E4526" s="1">
        <v>0</v>
      </c>
      <c r="F4526" s="1" t="s">
        <v>23</v>
      </c>
      <c r="G4526">
        <v>0</v>
      </c>
      <c r="H4526" t="str">
        <f>IF(Append1[[#This Row],[number_vmail_messages]]&lt;=10, "Low",
IF(Append1[[#This Row],[number_vmail_messages]]&lt;=25, "Medium", "High"))</f>
        <v>Low</v>
      </c>
      <c r="I4526">
        <v>171.5</v>
      </c>
      <c r="J4526">
        <v>75</v>
      </c>
      <c r="K4526">
        <v>29.16</v>
      </c>
      <c r="L4526">
        <v>224.5</v>
      </c>
      <c r="M4526">
        <v>111</v>
      </c>
      <c r="N4526">
        <v>19.079999999999998</v>
      </c>
      <c r="O4526">
        <v>187.4</v>
      </c>
      <c r="P4526">
        <v>84</v>
      </c>
      <c r="Q4526">
        <v>8.43</v>
      </c>
      <c r="R4526">
        <v>9.6999999999999993</v>
      </c>
      <c r="S4526">
        <v>6</v>
      </c>
      <c r="T4526">
        <v>2.62</v>
      </c>
      <c r="U4526" t="str">
        <f>IF(Append1[[#This Row],[total_intl_charge]] &lt;= MEDIAN(Append1[total_intl_charge]), "Low", "High")</f>
        <v>Low</v>
      </c>
      <c r="V4526">
        <v>1</v>
      </c>
      <c r="W4526" t="s">
        <v>23</v>
      </c>
      <c r="X4526" s="1" t="s">
        <v>23</v>
      </c>
      <c r="Y4526">
        <f>IF(Append1[[#This Row],[churn]]="yes", 1,0)</f>
        <v>0</v>
      </c>
      <c r="Z4526" t="str">
        <f>IF(Append1[[#This Row],[total_eve_charge]]&lt;=15,"Low",
IF(Append1[[#This Row],[total_eve_charge]]&lt;=19,"Medium","High"))</f>
        <v>High</v>
      </c>
      <c r="AA4526" s="1" t="str">
        <f>IF(Append1[[#This Row],[total_day_charge]]&gt;30,"Heavy User",
IF(Append1[[#This Row],[total_eve_charge]]&gt;20,"Evening User",
IF(Append1[[#This Row],[total_night_charge]]&gt;10,"Night User","Low User")))</f>
        <v>Low User</v>
      </c>
    </row>
    <row r="4527" spans="1:27" x14ac:dyDescent="0.3">
      <c r="A4527">
        <v>3776</v>
      </c>
      <c r="B4527" s="1" t="s">
        <v>68</v>
      </c>
      <c r="C4527">
        <v>72</v>
      </c>
      <c r="D4527" s="1" t="s">
        <v>22</v>
      </c>
      <c r="E4527" s="1">
        <v>0</v>
      </c>
      <c r="F4527" s="1" t="s">
        <v>24</v>
      </c>
      <c r="G4527">
        <v>27</v>
      </c>
      <c r="H4527" t="str">
        <f>IF(Append1[[#This Row],[number_vmail_messages]]&lt;=10, "Low",
IF(Append1[[#This Row],[number_vmail_messages]]&lt;=25, "Medium", "High"))</f>
        <v>High</v>
      </c>
      <c r="I4527">
        <v>111.7</v>
      </c>
      <c r="J4527">
        <v>68</v>
      </c>
      <c r="K4527">
        <v>18.989999999999998</v>
      </c>
      <c r="L4527">
        <v>252.8</v>
      </c>
      <c r="M4527">
        <v>106</v>
      </c>
      <c r="N4527">
        <v>21.49</v>
      </c>
      <c r="O4527">
        <v>255.5</v>
      </c>
      <c r="P4527">
        <v>109</v>
      </c>
      <c r="Q4527">
        <v>11.5</v>
      </c>
      <c r="R4527">
        <v>7.8</v>
      </c>
      <c r="S4527">
        <v>4</v>
      </c>
      <c r="T4527">
        <v>2.11</v>
      </c>
      <c r="U4527" t="str">
        <f>IF(Append1[[#This Row],[total_intl_charge]] &lt;= MEDIAN(Append1[total_intl_charge]), "Low", "High")</f>
        <v>Low</v>
      </c>
      <c r="V4527">
        <v>1</v>
      </c>
      <c r="W4527" t="s">
        <v>23</v>
      </c>
      <c r="X4527" s="1" t="s">
        <v>23</v>
      </c>
      <c r="Y4527">
        <f>IF(Append1[[#This Row],[churn]]="yes", 1,0)</f>
        <v>0</v>
      </c>
      <c r="Z4527" t="str">
        <f>IF(Append1[[#This Row],[total_eve_charge]]&lt;=15,"Low",
IF(Append1[[#This Row],[total_eve_charge]]&lt;=19,"Medium","High"))</f>
        <v>High</v>
      </c>
      <c r="AA4527" s="1" t="str">
        <f>IF(Append1[[#This Row],[total_day_charge]]&gt;30,"Heavy User",
IF(Append1[[#This Row],[total_eve_charge]]&gt;20,"Evening User",
IF(Append1[[#This Row],[total_night_charge]]&gt;10,"Night User","Low User")))</f>
        <v>Evening User</v>
      </c>
    </row>
    <row r="4528" spans="1:27" hidden="1" x14ac:dyDescent="0.3">
      <c r="A4528">
        <v>3777</v>
      </c>
      <c r="B4528" s="1" t="s">
        <v>64</v>
      </c>
      <c r="C4528">
        <v>100</v>
      </c>
      <c r="D4528" s="1" t="s">
        <v>26</v>
      </c>
      <c r="E4528" s="1">
        <v>0</v>
      </c>
      <c r="F4528" s="1" t="s">
        <v>23</v>
      </c>
      <c r="G4528">
        <v>0</v>
      </c>
      <c r="H4528" t="str">
        <f>IF(Append1[[#This Row],[number_vmail_messages]]&lt;=10, "Low",
IF(Append1[[#This Row],[number_vmail_messages]]&lt;=25, "Medium", "High"))</f>
        <v>Low</v>
      </c>
      <c r="I4528">
        <v>152.69999999999999</v>
      </c>
      <c r="J4528">
        <v>98</v>
      </c>
      <c r="K4528">
        <v>25.96</v>
      </c>
      <c r="L4528">
        <v>212.4</v>
      </c>
      <c r="M4528">
        <v>73</v>
      </c>
      <c r="N4528">
        <v>18.05</v>
      </c>
      <c r="O4528">
        <v>264.5</v>
      </c>
      <c r="P4528">
        <v>90</v>
      </c>
      <c r="Q4528">
        <v>11.9</v>
      </c>
      <c r="R4528">
        <v>7.9</v>
      </c>
      <c r="S4528">
        <v>3</v>
      </c>
      <c r="T4528">
        <v>2.13</v>
      </c>
      <c r="U4528" t="str">
        <f>IF(Append1[[#This Row],[total_intl_charge]] &lt;= MEDIAN(Append1[total_intl_charge]), "Low", "High")</f>
        <v>Low</v>
      </c>
      <c r="V4528">
        <v>2</v>
      </c>
      <c r="W4528" t="s">
        <v>23</v>
      </c>
      <c r="X4528" s="1" t="s">
        <v>23</v>
      </c>
      <c r="Y4528">
        <f>IF(Append1[[#This Row],[churn]]="yes", 1,0)</f>
        <v>0</v>
      </c>
      <c r="Z4528" t="str">
        <f>IF(Append1[[#This Row],[total_eve_charge]]&lt;=15,"Low",
IF(Append1[[#This Row],[total_eve_charge]]&lt;=19,"Medium","High"))</f>
        <v>Medium</v>
      </c>
      <c r="AA4528" s="1" t="str">
        <f>IF(Append1[[#This Row],[total_day_charge]]&gt;30,"Heavy User",
IF(Append1[[#This Row],[total_eve_charge]]&gt;20,"Evening User",
IF(Append1[[#This Row],[total_night_charge]]&gt;10,"Night User","Low User")))</f>
        <v>Night User</v>
      </c>
    </row>
    <row r="4529" spans="1:27" hidden="1" x14ac:dyDescent="0.3">
      <c r="A4529">
        <v>3778</v>
      </c>
      <c r="B4529" s="1" t="s">
        <v>38</v>
      </c>
      <c r="C4529">
        <v>82</v>
      </c>
      <c r="D4529" s="1" t="s">
        <v>22</v>
      </c>
      <c r="E4529" s="1">
        <v>0</v>
      </c>
      <c r="F4529" s="1" t="s">
        <v>23</v>
      </c>
      <c r="G4529">
        <v>0</v>
      </c>
      <c r="H4529" t="str">
        <f>IF(Append1[[#This Row],[number_vmail_messages]]&lt;=10, "Low",
IF(Append1[[#This Row],[number_vmail_messages]]&lt;=25, "Medium", "High"))</f>
        <v>Low</v>
      </c>
      <c r="I4529">
        <v>194.7</v>
      </c>
      <c r="J4529">
        <v>105</v>
      </c>
      <c r="K4529">
        <v>33.1</v>
      </c>
      <c r="L4529">
        <v>210.9</v>
      </c>
      <c r="M4529">
        <v>100</v>
      </c>
      <c r="N4529">
        <v>17.93</v>
      </c>
      <c r="O4529">
        <v>236.9</v>
      </c>
      <c r="P4529">
        <v>143</v>
      </c>
      <c r="Q4529">
        <v>10.66</v>
      </c>
      <c r="R4529">
        <v>11.6</v>
      </c>
      <c r="S4529">
        <v>3</v>
      </c>
      <c r="T4529">
        <v>3.13</v>
      </c>
      <c r="U4529" t="str">
        <f>IF(Append1[[#This Row],[total_intl_charge]] &lt;= MEDIAN(Append1[total_intl_charge]), "Low", "High")</f>
        <v>High</v>
      </c>
      <c r="V4529">
        <v>3</v>
      </c>
      <c r="W4529" t="s">
        <v>23</v>
      </c>
      <c r="X4529" s="1" t="s">
        <v>23</v>
      </c>
      <c r="Y4529">
        <f>IF(Append1[[#This Row],[churn]]="yes", 1,0)</f>
        <v>0</v>
      </c>
      <c r="Z4529" t="str">
        <f>IF(Append1[[#This Row],[total_eve_charge]]&lt;=15,"Low",
IF(Append1[[#This Row],[total_eve_charge]]&lt;=19,"Medium","High"))</f>
        <v>Medium</v>
      </c>
      <c r="AA4529" s="1" t="str">
        <f>IF(Append1[[#This Row],[total_day_charge]]&gt;30,"Heavy User",
IF(Append1[[#This Row],[total_eve_charge]]&gt;20,"Evening User",
IF(Append1[[#This Row],[total_night_charge]]&gt;10,"Night User","Low User")))</f>
        <v>Heavy User</v>
      </c>
    </row>
    <row r="4530" spans="1:27" hidden="1" x14ac:dyDescent="0.3">
      <c r="A4530">
        <v>3779</v>
      </c>
      <c r="B4530" s="1" t="s">
        <v>73</v>
      </c>
      <c r="C4530">
        <v>71</v>
      </c>
      <c r="D4530" s="1" t="s">
        <v>22</v>
      </c>
      <c r="E4530" s="1">
        <v>0</v>
      </c>
      <c r="F4530" s="1" t="s">
        <v>23</v>
      </c>
      <c r="G4530">
        <v>0</v>
      </c>
      <c r="H4530" t="str">
        <f>IF(Append1[[#This Row],[number_vmail_messages]]&lt;=10, "Low",
IF(Append1[[#This Row],[number_vmail_messages]]&lt;=25, "Medium", "High"))</f>
        <v>Low</v>
      </c>
      <c r="I4530">
        <v>119.9</v>
      </c>
      <c r="J4530">
        <v>108</v>
      </c>
      <c r="K4530">
        <v>20.38</v>
      </c>
      <c r="L4530">
        <v>240.7</v>
      </c>
      <c r="M4530">
        <v>82</v>
      </c>
      <c r="N4530">
        <v>20.46</v>
      </c>
      <c r="O4530">
        <v>151.1</v>
      </c>
      <c r="P4530">
        <v>124</v>
      </c>
      <c r="Q4530">
        <v>6.8</v>
      </c>
      <c r="R4530">
        <v>8.1</v>
      </c>
      <c r="S4530">
        <v>7</v>
      </c>
      <c r="T4530">
        <v>2.19</v>
      </c>
      <c r="U4530" t="str">
        <f>IF(Append1[[#This Row],[total_intl_charge]] &lt;= MEDIAN(Append1[total_intl_charge]), "Low", "High")</f>
        <v>Low</v>
      </c>
      <c r="V4530">
        <v>3</v>
      </c>
      <c r="W4530" t="s">
        <v>23</v>
      </c>
      <c r="X4530" s="1" t="s">
        <v>23</v>
      </c>
      <c r="Y4530">
        <f>IF(Append1[[#This Row],[churn]]="yes", 1,0)</f>
        <v>0</v>
      </c>
      <c r="Z4530" t="str">
        <f>IF(Append1[[#This Row],[total_eve_charge]]&lt;=15,"Low",
IF(Append1[[#This Row],[total_eve_charge]]&lt;=19,"Medium","High"))</f>
        <v>High</v>
      </c>
      <c r="AA4530" s="1" t="str">
        <f>IF(Append1[[#This Row],[total_day_charge]]&gt;30,"Heavy User",
IF(Append1[[#This Row],[total_eve_charge]]&gt;20,"Evening User",
IF(Append1[[#This Row],[total_night_charge]]&gt;10,"Night User","Low User")))</f>
        <v>Evening User</v>
      </c>
    </row>
    <row r="4531" spans="1:27" hidden="1" x14ac:dyDescent="0.3">
      <c r="A4531">
        <v>3780</v>
      </c>
      <c r="B4531" s="1" t="s">
        <v>31</v>
      </c>
      <c r="C4531">
        <v>103</v>
      </c>
      <c r="D4531" s="1" t="s">
        <v>22</v>
      </c>
      <c r="E4531" s="1">
        <v>0</v>
      </c>
      <c r="F4531" s="1" t="s">
        <v>23</v>
      </c>
      <c r="G4531">
        <v>0</v>
      </c>
      <c r="H4531" t="str">
        <f>IF(Append1[[#This Row],[number_vmail_messages]]&lt;=10, "Low",
IF(Append1[[#This Row],[number_vmail_messages]]&lt;=25, "Medium", "High"))</f>
        <v>Low</v>
      </c>
      <c r="I4531">
        <v>222.9</v>
      </c>
      <c r="J4531">
        <v>129</v>
      </c>
      <c r="K4531">
        <v>37.89</v>
      </c>
      <c r="L4531">
        <v>205</v>
      </c>
      <c r="M4531">
        <v>87</v>
      </c>
      <c r="N4531">
        <v>17.43</v>
      </c>
      <c r="O4531">
        <v>141.30000000000001</v>
      </c>
      <c r="P4531">
        <v>99</v>
      </c>
      <c r="Q4531">
        <v>6.36</v>
      </c>
      <c r="R4531">
        <v>9.9</v>
      </c>
      <c r="S4531">
        <v>2</v>
      </c>
      <c r="T4531">
        <v>2.67</v>
      </c>
      <c r="U4531" t="str">
        <f>IF(Append1[[#This Row],[total_intl_charge]] &lt;= MEDIAN(Append1[total_intl_charge]), "Low", "High")</f>
        <v>Low</v>
      </c>
      <c r="V4531">
        <v>1</v>
      </c>
      <c r="W4531" t="s">
        <v>23</v>
      </c>
      <c r="X4531" s="1" t="s">
        <v>23</v>
      </c>
      <c r="Y4531">
        <f>IF(Append1[[#This Row],[churn]]="yes", 1,0)</f>
        <v>0</v>
      </c>
      <c r="Z4531" t="str">
        <f>IF(Append1[[#This Row],[total_eve_charge]]&lt;=15,"Low",
IF(Append1[[#This Row],[total_eve_charge]]&lt;=19,"Medium","High"))</f>
        <v>Medium</v>
      </c>
      <c r="AA4531" s="1" t="str">
        <f>IF(Append1[[#This Row],[total_day_charge]]&gt;30,"Heavy User",
IF(Append1[[#This Row],[total_eve_charge]]&gt;20,"Evening User",
IF(Append1[[#This Row],[total_night_charge]]&gt;10,"Night User","Low User")))</f>
        <v>Heavy User</v>
      </c>
    </row>
    <row r="4532" spans="1:27" hidden="1" x14ac:dyDescent="0.3">
      <c r="A4532">
        <v>3781</v>
      </c>
      <c r="B4532" s="1" t="s">
        <v>61</v>
      </c>
      <c r="C4532">
        <v>87</v>
      </c>
      <c r="D4532" s="1" t="s">
        <v>22</v>
      </c>
      <c r="E4532" s="1">
        <v>0</v>
      </c>
      <c r="F4532" s="1" t="s">
        <v>23</v>
      </c>
      <c r="G4532">
        <v>0</v>
      </c>
      <c r="H4532" t="str">
        <f>IF(Append1[[#This Row],[number_vmail_messages]]&lt;=10, "Low",
IF(Append1[[#This Row],[number_vmail_messages]]&lt;=25, "Medium", "High"))</f>
        <v>Low</v>
      </c>
      <c r="I4532">
        <v>210.7</v>
      </c>
      <c r="J4532">
        <v>46</v>
      </c>
      <c r="K4532">
        <v>35.82</v>
      </c>
      <c r="L4532">
        <v>215.6</v>
      </c>
      <c r="M4532">
        <v>116</v>
      </c>
      <c r="N4532">
        <v>18.329999999999998</v>
      </c>
      <c r="O4532">
        <v>170.4</v>
      </c>
      <c r="P4532">
        <v>79</v>
      </c>
      <c r="Q4532">
        <v>7.67</v>
      </c>
      <c r="R4532">
        <v>13.2</v>
      </c>
      <c r="S4532">
        <v>3</v>
      </c>
      <c r="T4532">
        <v>3.56</v>
      </c>
      <c r="U4532" t="str">
        <f>IF(Append1[[#This Row],[total_intl_charge]] &lt;= MEDIAN(Append1[total_intl_charge]), "Low", "High")</f>
        <v>High</v>
      </c>
      <c r="V4532">
        <v>1</v>
      </c>
      <c r="W4532" t="s">
        <v>23</v>
      </c>
      <c r="X4532" s="1" t="s">
        <v>23</v>
      </c>
      <c r="Y4532">
        <f>IF(Append1[[#This Row],[churn]]="yes", 1,0)</f>
        <v>0</v>
      </c>
      <c r="Z4532" t="str">
        <f>IF(Append1[[#This Row],[total_eve_charge]]&lt;=15,"Low",
IF(Append1[[#This Row],[total_eve_charge]]&lt;=19,"Medium","High"))</f>
        <v>Medium</v>
      </c>
      <c r="AA4532" s="1" t="str">
        <f>IF(Append1[[#This Row],[total_day_charge]]&gt;30,"Heavy User",
IF(Append1[[#This Row],[total_eve_charge]]&gt;20,"Evening User",
IF(Append1[[#This Row],[total_night_charge]]&gt;10,"Night User","Low User")))</f>
        <v>Heavy User</v>
      </c>
    </row>
    <row r="4533" spans="1:27" hidden="1" x14ac:dyDescent="0.3">
      <c r="A4533">
        <v>3782</v>
      </c>
      <c r="B4533" s="1" t="s">
        <v>55</v>
      </c>
      <c r="C4533">
        <v>116</v>
      </c>
      <c r="D4533" s="1" t="s">
        <v>32</v>
      </c>
      <c r="E4533" s="1">
        <v>0</v>
      </c>
      <c r="F4533" s="1" t="s">
        <v>23</v>
      </c>
      <c r="G4533">
        <v>0</v>
      </c>
      <c r="H4533" t="str">
        <f>IF(Append1[[#This Row],[number_vmail_messages]]&lt;=10, "Low",
IF(Append1[[#This Row],[number_vmail_messages]]&lt;=25, "Medium", "High"))</f>
        <v>Low</v>
      </c>
      <c r="I4533">
        <v>254.6</v>
      </c>
      <c r="J4533">
        <v>107</v>
      </c>
      <c r="K4533">
        <v>43.28</v>
      </c>
      <c r="L4533">
        <v>249.4</v>
      </c>
      <c r="M4533">
        <v>89</v>
      </c>
      <c r="N4533">
        <v>21.2</v>
      </c>
      <c r="O4533">
        <v>229.6</v>
      </c>
      <c r="P4533">
        <v>77</v>
      </c>
      <c r="Q4533">
        <v>10.33</v>
      </c>
      <c r="R4533">
        <v>9</v>
      </c>
      <c r="S4533">
        <v>18</v>
      </c>
      <c r="T4533">
        <v>2.4300000000000002</v>
      </c>
      <c r="U4533" t="str">
        <f>IF(Append1[[#This Row],[total_intl_charge]] &lt;= MEDIAN(Append1[total_intl_charge]), "Low", "High")</f>
        <v>Low</v>
      </c>
      <c r="V4533">
        <v>2</v>
      </c>
      <c r="W4533" t="s">
        <v>24</v>
      </c>
      <c r="X4533" s="1" t="s">
        <v>23</v>
      </c>
      <c r="Y4533">
        <f>IF(Append1[[#This Row],[churn]]="yes", 1,0)</f>
        <v>1</v>
      </c>
      <c r="Z4533" t="str">
        <f>IF(Append1[[#This Row],[total_eve_charge]]&lt;=15,"Low",
IF(Append1[[#This Row],[total_eve_charge]]&lt;=19,"Medium","High"))</f>
        <v>High</v>
      </c>
      <c r="AA4533" s="1" t="str">
        <f>IF(Append1[[#This Row],[total_day_charge]]&gt;30,"Heavy User",
IF(Append1[[#This Row],[total_eve_charge]]&gt;20,"Evening User",
IF(Append1[[#This Row],[total_night_charge]]&gt;10,"Night User","Low User")))</f>
        <v>Heavy User</v>
      </c>
    </row>
    <row r="4534" spans="1:27" hidden="1" x14ac:dyDescent="0.3">
      <c r="A4534">
        <v>3783</v>
      </c>
      <c r="B4534" s="1" t="s">
        <v>59</v>
      </c>
      <c r="C4534">
        <v>140</v>
      </c>
      <c r="D4534" s="1" t="s">
        <v>22</v>
      </c>
      <c r="E4534" s="1">
        <v>0</v>
      </c>
      <c r="F4534" s="1" t="s">
        <v>23</v>
      </c>
      <c r="G4534">
        <v>0</v>
      </c>
      <c r="H4534" t="str">
        <f>IF(Append1[[#This Row],[number_vmail_messages]]&lt;=10, "Low",
IF(Append1[[#This Row],[number_vmail_messages]]&lt;=25, "Medium", "High"))</f>
        <v>Low</v>
      </c>
      <c r="I4534">
        <v>265</v>
      </c>
      <c r="J4534">
        <v>100</v>
      </c>
      <c r="K4534">
        <v>45.05</v>
      </c>
      <c r="L4534">
        <v>147.6</v>
      </c>
      <c r="M4534">
        <v>89</v>
      </c>
      <c r="N4534">
        <v>12.55</v>
      </c>
      <c r="O4534">
        <v>247.7</v>
      </c>
      <c r="P4534">
        <v>94</v>
      </c>
      <c r="Q4534">
        <v>11.15</v>
      </c>
      <c r="R4534">
        <v>10.7</v>
      </c>
      <c r="S4534">
        <v>3</v>
      </c>
      <c r="T4534">
        <v>2.89</v>
      </c>
      <c r="U4534" t="str">
        <f>IF(Append1[[#This Row],[total_intl_charge]] &lt;= MEDIAN(Append1[total_intl_charge]), "Low", "High")</f>
        <v>High</v>
      </c>
      <c r="V4534">
        <v>1</v>
      </c>
      <c r="W4534" t="s">
        <v>23</v>
      </c>
      <c r="X4534" s="1" t="s">
        <v>23</v>
      </c>
      <c r="Y4534">
        <f>IF(Append1[[#This Row],[churn]]="yes", 1,0)</f>
        <v>0</v>
      </c>
      <c r="Z4534" t="str">
        <f>IF(Append1[[#This Row],[total_eve_charge]]&lt;=15,"Low",
IF(Append1[[#This Row],[total_eve_charge]]&lt;=19,"Medium","High"))</f>
        <v>Low</v>
      </c>
      <c r="AA4534" s="1" t="str">
        <f>IF(Append1[[#This Row],[total_day_charge]]&gt;30,"Heavy User",
IF(Append1[[#This Row],[total_eve_charge]]&gt;20,"Evening User",
IF(Append1[[#This Row],[total_night_charge]]&gt;10,"Night User","Low User")))</f>
        <v>Heavy User</v>
      </c>
    </row>
    <row r="4535" spans="1:27" hidden="1" x14ac:dyDescent="0.3">
      <c r="A4535">
        <v>3784</v>
      </c>
      <c r="B4535" s="1" t="s">
        <v>75</v>
      </c>
      <c r="C4535">
        <v>93</v>
      </c>
      <c r="D4535" s="1" t="s">
        <v>32</v>
      </c>
      <c r="E4535" s="1">
        <v>0</v>
      </c>
      <c r="F4535" s="1" t="s">
        <v>23</v>
      </c>
      <c r="G4535">
        <v>0</v>
      </c>
      <c r="H4535" t="str">
        <f>IF(Append1[[#This Row],[number_vmail_messages]]&lt;=10, "Low",
IF(Append1[[#This Row],[number_vmail_messages]]&lt;=25, "Medium", "High"))</f>
        <v>Low</v>
      </c>
      <c r="I4535">
        <v>172.3</v>
      </c>
      <c r="J4535">
        <v>135</v>
      </c>
      <c r="K4535">
        <v>29.29</v>
      </c>
      <c r="L4535">
        <v>318.7</v>
      </c>
      <c r="M4535">
        <v>95</v>
      </c>
      <c r="N4535">
        <v>27.09</v>
      </c>
      <c r="O4535">
        <v>131.5</v>
      </c>
      <c r="P4535">
        <v>104</v>
      </c>
      <c r="Q4535">
        <v>5.92</v>
      </c>
      <c r="R4535">
        <v>11.5</v>
      </c>
      <c r="S4535">
        <v>4</v>
      </c>
      <c r="T4535">
        <v>3.11</v>
      </c>
      <c r="U4535" t="str">
        <f>IF(Append1[[#This Row],[total_intl_charge]] &lt;= MEDIAN(Append1[total_intl_charge]), "Low", "High")</f>
        <v>High</v>
      </c>
      <c r="V4535">
        <v>3</v>
      </c>
      <c r="W4535" t="s">
        <v>23</v>
      </c>
      <c r="X4535" s="1" t="s">
        <v>23</v>
      </c>
      <c r="Y4535">
        <f>IF(Append1[[#This Row],[churn]]="yes", 1,0)</f>
        <v>0</v>
      </c>
      <c r="Z4535" t="str">
        <f>IF(Append1[[#This Row],[total_eve_charge]]&lt;=15,"Low",
IF(Append1[[#This Row],[total_eve_charge]]&lt;=19,"Medium","High"))</f>
        <v>High</v>
      </c>
      <c r="AA4535" s="1" t="str">
        <f>IF(Append1[[#This Row],[total_day_charge]]&gt;30,"Heavy User",
IF(Append1[[#This Row],[total_eve_charge]]&gt;20,"Evening User",
IF(Append1[[#This Row],[total_night_charge]]&gt;10,"Night User","Low User")))</f>
        <v>Evening User</v>
      </c>
    </row>
    <row r="4536" spans="1:27" hidden="1" x14ac:dyDescent="0.3">
      <c r="A4536">
        <v>3785</v>
      </c>
      <c r="B4536" s="1" t="s">
        <v>35</v>
      </c>
      <c r="C4536">
        <v>90</v>
      </c>
      <c r="D4536" s="1" t="s">
        <v>22</v>
      </c>
      <c r="E4536" s="1">
        <v>0</v>
      </c>
      <c r="F4536" s="1" t="s">
        <v>23</v>
      </c>
      <c r="G4536">
        <v>0</v>
      </c>
      <c r="H4536" t="str">
        <f>IF(Append1[[#This Row],[number_vmail_messages]]&lt;=10, "Low",
IF(Append1[[#This Row],[number_vmail_messages]]&lt;=25, "Medium", "High"))</f>
        <v>Low</v>
      </c>
      <c r="I4536">
        <v>259.10000000000002</v>
      </c>
      <c r="J4536">
        <v>140</v>
      </c>
      <c r="K4536">
        <v>44.05</v>
      </c>
      <c r="L4536">
        <v>124</v>
      </c>
      <c r="M4536">
        <v>119</v>
      </c>
      <c r="N4536">
        <v>10.54</v>
      </c>
      <c r="O4536">
        <v>188.3</v>
      </c>
      <c r="P4536">
        <v>79</v>
      </c>
      <c r="Q4536">
        <v>8.4700000000000006</v>
      </c>
      <c r="R4536">
        <v>12.8</v>
      </c>
      <c r="S4536">
        <v>3</v>
      </c>
      <c r="T4536">
        <v>3.46</v>
      </c>
      <c r="U4536" t="str">
        <f>IF(Append1[[#This Row],[total_intl_charge]] &lt;= MEDIAN(Append1[total_intl_charge]), "Low", "High")</f>
        <v>High</v>
      </c>
      <c r="V4536">
        <v>0</v>
      </c>
      <c r="W4536" t="s">
        <v>23</v>
      </c>
      <c r="X4536" s="1" t="s">
        <v>23</v>
      </c>
      <c r="Y4536">
        <f>IF(Append1[[#This Row],[churn]]="yes", 1,0)</f>
        <v>0</v>
      </c>
      <c r="Z4536" t="str">
        <f>IF(Append1[[#This Row],[total_eve_charge]]&lt;=15,"Low",
IF(Append1[[#This Row],[total_eve_charge]]&lt;=19,"Medium","High"))</f>
        <v>Low</v>
      </c>
      <c r="AA4536" s="1" t="str">
        <f>IF(Append1[[#This Row],[total_day_charge]]&gt;30,"Heavy User",
IF(Append1[[#This Row],[total_eve_charge]]&gt;20,"Evening User",
IF(Append1[[#This Row],[total_night_charge]]&gt;10,"Night User","Low User")))</f>
        <v>Heavy User</v>
      </c>
    </row>
    <row r="4537" spans="1:27" hidden="1" x14ac:dyDescent="0.3">
      <c r="A4537">
        <v>3786</v>
      </c>
      <c r="B4537" s="1" t="s">
        <v>33</v>
      </c>
      <c r="C4537">
        <v>130</v>
      </c>
      <c r="D4537" s="1" t="s">
        <v>22</v>
      </c>
      <c r="E4537" s="1">
        <v>0</v>
      </c>
      <c r="F4537" s="1" t="s">
        <v>23</v>
      </c>
      <c r="G4537">
        <v>0</v>
      </c>
      <c r="H4537" t="str">
        <f>IF(Append1[[#This Row],[number_vmail_messages]]&lt;=10, "Low",
IF(Append1[[#This Row],[number_vmail_messages]]&lt;=25, "Medium", "High"))</f>
        <v>Low</v>
      </c>
      <c r="I4537">
        <v>211.4</v>
      </c>
      <c r="J4537">
        <v>91</v>
      </c>
      <c r="K4537">
        <v>35.94</v>
      </c>
      <c r="L4537">
        <v>191</v>
      </c>
      <c r="M4537">
        <v>62</v>
      </c>
      <c r="N4537">
        <v>16.239999999999998</v>
      </c>
      <c r="O4537">
        <v>207.3</v>
      </c>
      <c r="P4537">
        <v>109</v>
      </c>
      <c r="Q4537">
        <v>9.33</v>
      </c>
      <c r="R4537">
        <v>11.6</v>
      </c>
      <c r="S4537">
        <v>3</v>
      </c>
      <c r="T4537">
        <v>3.13</v>
      </c>
      <c r="U4537" t="str">
        <f>IF(Append1[[#This Row],[total_intl_charge]] &lt;= MEDIAN(Append1[total_intl_charge]), "Low", "High")</f>
        <v>High</v>
      </c>
      <c r="V4537">
        <v>1</v>
      </c>
      <c r="W4537" t="s">
        <v>23</v>
      </c>
      <c r="X4537" s="1" t="s">
        <v>23</v>
      </c>
      <c r="Y4537">
        <f>IF(Append1[[#This Row],[churn]]="yes", 1,0)</f>
        <v>0</v>
      </c>
      <c r="Z4537" t="str">
        <f>IF(Append1[[#This Row],[total_eve_charge]]&lt;=15,"Low",
IF(Append1[[#This Row],[total_eve_charge]]&lt;=19,"Medium","High"))</f>
        <v>Medium</v>
      </c>
      <c r="AA4537" s="1" t="str">
        <f>IF(Append1[[#This Row],[total_day_charge]]&gt;30,"Heavy User",
IF(Append1[[#This Row],[total_eve_charge]]&gt;20,"Evening User",
IF(Append1[[#This Row],[total_night_charge]]&gt;10,"Night User","Low User")))</f>
        <v>Heavy User</v>
      </c>
    </row>
    <row r="4538" spans="1:27" hidden="1" x14ac:dyDescent="0.3">
      <c r="A4538">
        <v>3787</v>
      </c>
      <c r="B4538" s="1" t="s">
        <v>21</v>
      </c>
      <c r="C4538">
        <v>121</v>
      </c>
      <c r="D4538" s="1" t="s">
        <v>32</v>
      </c>
      <c r="E4538" s="1">
        <v>1</v>
      </c>
      <c r="F4538" s="1" t="s">
        <v>23</v>
      </c>
      <c r="G4538">
        <v>0</v>
      </c>
      <c r="H4538" t="str">
        <f>IF(Append1[[#This Row],[number_vmail_messages]]&lt;=10, "Low",
IF(Append1[[#This Row],[number_vmail_messages]]&lt;=25, "Medium", "High"))</f>
        <v>Low</v>
      </c>
      <c r="I4538">
        <v>175.9</v>
      </c>
      <c r="J4538">
        <v>87</v>
      </c>
      <c r="K4538">
        <v>29.9</v>
      </c>
      <c r="L4538">
        <v>225.3</v>
      </c>
      <c r="M4538">
        <v>114</v>
      </c>
      <c r="N4538">
        <v>19.149999999999999</v>
      </c>
      <c r="O4538">
        <v>156.19999999999999</v>
      </c>
      <c r="P4538">
        <v>113</v>
      </c>
      <c r="Q4538">
        <v>7.03</v>
      </c>
      <c r="R4538">
        <v>10.4</v>
      </c>
      <c r="S4538">
        <v>3</v>
      </c>
      <c r="T4538">
        <v>2.81</v>
      </c>
      <c r="U4538" t="str">
        <f>IF(Append1[[#This Row],[total_intl_charge]] &lt;= MEDIAN(Append1[total_intl_charge]), "Low", "High")</f>
        <v>High</v>
      </c>
      <c r="V4538">
        <v>2</v>
      </c>
      <c r="W4538" t="s">
        <v>23</v>
      </c>
      <c r="X4538" s="1" t="s">
        <v>24</v>
      </c>
      <c r="Y4538">
        <f>IF(Append1[[#This Row],[churn]]="yes", 1,0)</f>
        <v>0</v>
      </c>
      <c r="Z4538" t="str">
        <f>IF(Append1[[#This Row],[total_eve_charge]]&lt;=15,"Low",
IF(Append1[[#This Row],[total_eve_charge]]&lt;=19,"Medium","High"))</f>
        <v>High</v>
      </c>
      <c r="AA4538" s="1" t="str">
        <f>IF(Append1[[#This Row],[total_day_charge]]&gt;30,"Heavy User",
IF(Append1[[#This Row],[total_eve_charge]]&gt;20,"Evening User",
IF(Append1[[#This Row],[total_night_charge]]&gt;10,"Night User","Low User")))</f>
        <v>Low User</v>
      </c>
    </row>
    <row r="4539" spans="1:27" x14ac:dyDescent="0.3">
      <c r="A4539">
        <v>3788</v>
      </c>
      <c r="B4539" s="1" t="s">
        <v>71</v>
      </c>
      <c r="C4539">
        <v>94</v>
      </c>
      <c r="D4539" s="1" t="s">
        <v>22</v>
      </c>
      <c r="E4539" s="1">
        <v>1</v>
      </c>
      <c r="F4539" s="1" t="s">
        <v>24</v>
      </c>
      <c r="G4539">
        <v>39</v>
      </c>
      <c r="H4539" t="str">
        <f>IF(Append1[[#This Row],[number_vmail_messages]]&lt;=10, "Low",
IF(Append1[[#This Row],[number_vmail_messages]]&lt;=25, "Medium", "High"))</f>
        <v>High</v>
      </c>
      <c r="I4539">
        <v>115.5</v>
      </c>
      <c r="J4539">
        <v>90</v>
      </c>
      <c r="K4539">
        <v>19.64</v>
      </c>
      <c r="L4539">
        <v>122.5</v>
      </c>
      <c r="M4539">
        <v>99</v>
      </c>
      <c r="N4539">
        <v>10.41</v>
      </c>
      <c r="O4539">
        <v>197.7</v>
      </c>
      <c r="P4539">
        <v>110</v>
      </c>
      <c r="Q4539">
        <v>8.9</v>
      </c>
      <c r="R4539">
        <v>7</v>
      </c>
      <c r="S4539">
        <v>3</v>
      </c>
      <c r="T4539">
        <v>1.89</v>
      </c>
      <c r="U4539" t="str">
        <f>IF(Append1[[#This Row],[total_intl_charge]] &lt;= MEDIAN(Append1[total_intl_charge]), "Low", "High")</f>
        <v>Low</v>
      </c>
      <c r="V4539">
        <v>0</v>
      </c>
      <c r="W4539" t="s">
        <v>23</v>
      </c>
      <c r="X4539" s="1" t="s">
        <v>24</v>
      </c>
      <c r="Y4539">
        <f>IF(Append1[[#This Row],[churn]]="yes", 1,0)</f>
        <v>0</v>
      </c>
      <c r="Z4539" t="str">
        <f>IF(Append1[[#This Row],[total_eve_charge]]&lt;=15,"Low",
IF(Append1[[#This Row],[total_eve_charge]]&lt;=19,"Medium","High"))</f>
        <v>Low</v>
      </c>
      <c r="AA4539" s="1" t="str">
        <f>IF(Append1[[#This Row],[total_day_charge]]&gt;30,"Heavy User",
IF(Append1[[#This Row],[total_eve_charge]]&gt;20,"Evening User",
IF(Append1[[#This Row],[total_night_charge]]&gt;10,"Night User","Low User")))</f>
        <v>Low User</v>
      </c>
    </row>
    <row r="4540" spans="1:27" hidden="1" x14ac:dyDescent="0.3">
      <c r="A4540">
        <v>3789</v>
      </c>
      <c r="B4540" s="1" t="s">
        <v>59</v>
      </c>
      <c r="C4540">
        <v>76</v>
      </c>
      <c r="D4540" s="1" t="s">
        <v>32</v>
      </c>
      <c r="E4540" s="1">
        <v>0</v>
      </c>
      <c r="F4540" s="1" t="s">
        <v>23</v>
      </c>
      <c r="G4540">
        <v>0</v>
      </c>
      <c r="H4540" t="str">
        <f>IF(Append1[[#This Row],[number_vmail_messages]]&lt;=10, "Low",
IF(Append1[[#This Row],[number_vmail_messages]]&lt;=25, "Medium", "High"))</f>
        <v>Low</v>
      </c>
      <c r="I4540">
        <v>193</v>
      </c>
      <c r="J4540">
        <v>82</v>
      </c>
      <c r="K4540">
        <v>32.81</v>
      </c>
      <c r="L4540">
        <v>200.8</v>
      </c>
      <c r="M4540">
        <v>109</v>
      </c>
      <c r="N4540">
        <v>17.07</v>
      </c>
      <c r="O4540">
        <v>135.9</v>
      </c>
      <c r="P4540">
        <v>79</v>
      </c>
      <c r="Q4540">
        <v>6.12</v>
      </c>
      <c r="R4540">
        <v>14.4</v>
      </c>
      <c r="S4540">
        <v>3</v>
      </c>
      <c r="T4540">
        <v>3.89</v>
      </c>
      <c r="U4540" t="str">
        <f>IF(Append1[[#This Row],[total_intl_charge]] &lt;= MEDIAN(Append1[total_intl_charge]), "Low", "High")</f>
        <v>High</v>
      </c>
      <c r="V4540">
        <v>0</v>
      </c>
      <c r="W4540" t="s">
        <v>23</v>
      </c>
      <c r="X4540" s="1" t="s">
        <v>23</v>
      </c>
      <c r="Y4540">
        <f>IF(Append1[[#This Row],[churn]]="yes", 1,0)</f>
        <v>0</v>
      </c>
      <c r="Z4540" t="str">
        <f>IF(Append1[[#This Row],[total_eve_charge]]&lt;=15,"Low",
IF(Append1[[#This Row],[total_eve_charge]]&lt;=19,"Medium","High"))</f>
        <v>Medium</v>
      </c>
      <c r="AA4540" s="1" t="str">
        <f>IF(Append1[[#This Row],[total_day_charge]]&gt;30,"Heavy User",
IF(Append1[[#This Row],[total_eve_charge]]&gt;20,"Evening User",
IF(Append1[[#This Row],[total_night_charge]]&gt;10,"Night User","Low User")))</f>
        <v>Heavy User</v>
      </c>
    </row>
    <row r="4541" spans="1:27" hidden="1" x14ac:dyDescent="0.3">
      <c r="A4541">
        <v>3790</v>
      </c>
      <c r="B4541" s="1" t="s">
        <v>59</v>
      </c>
      <c r="C4541">
        <v>69</v>
      </c>
      <c r="D4541" s="1" t="s">
        <v>26</v>
      </c>
      <c r="E4541" s="1">
        <v>0</v>
      </c>
      <c r="F4541" s="1" t="s">
        <v>23</v>
      </c>
      <c r="G4541">
        <v>0</v>
      </c>
      <c r="H4541" t="str">
        <f>IF(Append1[[#This Row],[number_vmail_messages]]&lt;=10, "Low",
IF(Append1[[#This Row],[number_vmail_messages]]&lt;=25, "Medium", "High"))</f>
        <v>Low</v>
      </c>
      <c r="I4541">
        <v>167.4</v>
      </c>
      <c r="J4541">
        <v>105</v>
      </c>
      <c r="K4541">
        <v>28.46</v>
      </c>
      <c r="L4541">
        <v>121.5</v>
      </c>
      <c r="M4541">
        <v>142</v>
      </c>
      <c r="N4541">
        <v>10.33</v>
      </c>
      <c r="O4541">
        <v>209.3</v>
      </c>
      <c r="P4541">
        <v>83</v>
      </c>
      <c r="Q4541">
        <v>9.42</v>
      </c>
      <c r="R4541">
        <v>16</v>
      </c>
      <c r="S4541">
        <v>2</v>
      </c>
      <c r="T4541">
        <v>4.32</v>
      </c>
      <c r="U4541" t="str">
        <f>IF(Append1[[#This Row],[total_intl_charge]] &lt;= MEDIAN(Append1[total_intl_charge]), "Low", "High")</f>
        <v>High</v>
      </c>
      <c r="V4541">
        <v>1</v>
      </c>
      <c r="W4541" t="s">
        <v>23</v>
      </c>
      <c r="X4541" s="1" t="s">
        <v>23</v>
      </c>
      <c r="Y4541">
        <f>IF(Append1[[#This Row],[churn]]="yes", 1,0)</f>
        <v>0</v>
      </c>
      <c r="Z4541" t="str">
        <f>IF(Append1[[#This Row],[total_eve_charge]]&lt;=15,"Low",
IF(Append1[[#This Row],[total_eve_charge]]&lt;=19,"Medium","High"))</f>
        <v>Low</v>
      </c>
      <c r="AA4541" s="1" t="str">
        <f>IF(Append1[[#This Row],[total_day_charge]]&gt;30,"Heavy User",
IF(Append1[[#This Row],[total_eve_charge]]&gt;20,"Evening User",
IF(Append1[[#This Row],[total_night_charge]]&gt;10,"Night User","Low User")))</f>
        <v>Low User</v>
      </c>
    </row>
    <row r="4542" spans="1:27" x14ac:dyDescent="0.3">
      <c r="A4542">
        <v>3791</v>
      </c>
      <c r="B4542" s="1" t="s">
        <v>49</v>
      </c>
      <c r="C4542">
        <v>117</v>
      </c>
      <c r="D4542" s="1" t="s">
        <v>22</v>
      </c>
      <c r="E4542" s="1">
        <v>0</v>
      </c>
      <c r="F4542" s="1" t="s">
        <v>24</v>
      </c>
      <c r="G4542">
        <v>35</v>
      </c>
      <c r="H4542" t="str">
        <f>IF(Append1[[#This Row],[number_vmail_messages]]&lt;=10, "Low",
IF(Append1[[#This Row],[number_vmail_messages]]&lt;=25, "Medium", "High"))</f>
        <v>High</v>
      </c>
      <c r="I4542">
        <v>190.7</v>
      </c>
      <c r="J4542">
        <v>100</v>
      </c>
      <c r="K4542">
        <v>32.42</v>
      </c>
      <c r="L4542">
        <v>209.7</v>
      </c>
      <c r="M4542">
        <v>107</v>
      </c>
      <c r="N4542">
        <v>17.82</v>
      </c>
      <c r="O4542">
        <v>202.5</v>
      </c>
      <c r="P4542">
        <v>101</v>
      </c>
      <c r="Q4542">
        <v>9.11</v>
      </c>
      <c r="R4542">
        <v>12.4</v>
      </c>
      <c r="S4542">
        <v>5</v>
      </c>
      <c r="T4542">
        <v>3.35</v>
      </c>
      <c r="U4542" t="str">
        <f>IF(Append1[[#This Row],[total_intl_charge]] &lt;= MEDIAN(Append1[total_intl_charge]), "Low", "High")</f>
        <v>High</v>
      </c>
      <c r="V4542">
        <v>1</v>
      </c>
      <c r="W4542" t="s">
        <v>23</v>
      </c>
      <c r="X4542" s="1" t="s">
        <v>23</v>
      </c>
      <c r="Y4542">
        <f>IF(Append1[[#This Row],[churn]]="yes", 1,0)</f>
        <v>0</v>
      </c>
      <c r="Z4542" t="str">
        <f>IF(Append1[[#This Row],[total_eve_charge]]&lt;=15,"Low",
IF(Append1[[#This Row],[total_eve_charge]]&lt;=19,"Medium","High"))</f>
        <v>Medium</v>
      </c>
      <c r="AA4542" s="1" t="str">
        <f>IF(Append1[[#This Row],[total_day_charge]]&gt;30,"Heavy User",
IF(Append1[[#This Row],[total_eve_charge]]&gt;20,"Evening User",
IF(Append1[[#This Row],[total_night_charge]]&gt;10,"Night User","Low User")))</f>
        <v>Heavy User</v>
      </c>
    </row>
    <row r="4543" spans="1:27" hidden="1" x14ac:dyDescent="0.3">
      <c r="A4543">
        <v>3792</v>
      </c>
      <c r="B4543" s="1" t="s">
        <v>21</v>
      </c>
      <c r="C4543">
        <v>70</v>
      </c>
      <c r="D4543" s="1" t="s">
        <v>22</v>
      </c>
      <c r="E4543" s="1">
        <v>0</v>
      </c>
      <c r="F4543" s="1" t="s">
        <v>23</v>
      </c>
      <c r="G4543">
        <v>0</v>
      </c>
      <c r="H4543" t="str">
        <f>IF(Append1[[#This Row],[number_vmail_messages]]&lt;=10, "Low",
IF(Append1[[#This Row],[number_vmail_messages]]&lt;=25, "Medium", "High"))</f>
        <v>Low</v>
      </c>
      <c r="I4543">
        <v>325.5</v>
      </c>
      <c r="J4543">
        <v>128</v>
      </c>
      <c r="K4543">
        <v>55.34</v>
      </c>
      <c r="L4543">
        <v>300.3</v>
      </c>
      <c r="M4543">
        <v>105</v>
      </c>
      <c r="N4543">
        <v>25.53</v>
      </c>
      <c r="O4543">
        <v>199.8</v>
      </c>
      <c r="P4543">
        <v>93</v>
      </c>
      <c r="Q4543">
        <v>8.99</v>
      </c>
      <c r="R4543">
        <v>5.7</v>
      </c>
      <c r="S4543">
        <v>7</v>
      </c>
      <c r="T4543">
        <v>1.54</v>
      </c>
      <c r="U4543" t="str">
        <f>IF(Append1[[#This Row],[total_intl_charge]] &lt;= MEDIAN(Append1[total_intl_charge]), "Low", "High")</f>
        <v>Low</v>
      </c>
      <c r="V4543">
        <v>1</v>
      </c>
      <c r="W4543" t="s">
        <v>24</v>
      </c>
      <c r="X4543" s="1" t="s">
        <v>23</v>
      </c>
      <c r="Y4543">
        <f>IF(Append1[[#This Row],[churn]]="yes", 1,0)</f>
        <v>1</v>
      </c>
      <c r="Z4543" t="str">
        <f>IF(Append1[[#This Row],[total_eve_charge]]&lt;=15,"Low",
IF(Append1[[#This Row],[total_eve_charge]]&lt;=19,"Medium","High"))</f>
        <v>High</v>
      </c>
      <c r="AA4543" s="1" t="str">
        <f>IF(Append1[[#This Row],[total_day_charge]]&gt;30,"Heavy User",
IF(Append1[[#This Row],[total_eve_charge]]&gt;20,"Evening User",
IF(Append1[[#This Row],[total_night_charge]]&gt;10,"Night User","Low User")))</f>
        <v>Heavy User</v>
      </c>
    </row>
    <row r="4544" spans="1:27" hidden="1" x14ac:dyDescent="0.3">
      <c r="A4544">
        <v>3793</v>
      </c>
      <c r="B4544" s="1" t="s">
        <v>35</v>
      </c>
      <c r="C4544">
        <v>130</v>
      </c>
      <c r="D4544" s="1" t="s">
        <v>22</v>
      </c>
      <c r="E4544" s="1">
        <v>0</v>
      </c>
      <c r="F4544" s="1" t="s">
        <v>23</v>
      </c>
      <c r="G4544">
        <v>0</v>
      </c>
      <c r="H4544" t="str">
        <f>IF(Append1[[#This Row],[number_vmail_messages]]&lt;=10, "Low",
IF(Append1[[#This Row],[number_vmail_messages]]&lt;=25, "Medium", "High"))</f>
        <v>Low</v>
      </c>
      <c r="I4544">
        <v>139</v>
      </c>
      <c r="J4544">
        <v>98</v>
      </c>
      <c r="K4544">
        <v>23.63</v>
      </c>
      <c r="L4544">
        <v>120.2</v>
      </c>
      <c r="M4544">
        <v>116</v>
      </c>
      <c r="N4544">
        <v>10.220000000000001</v>
      </c>
      <c r="O4544">
        <v>160.4</v>
      </c>
      <c r="P4544">
        <v>113</v>
      </c>
      <c r="Q4544">
        <v>7.22</v>
      </c>
      <c r="R4544">
        <v>14.5</v>
      </c>
      <c r="S4544">
        <v>2</v>
      </c>
      <c r="T4544">
        <v>3.92</v>
      </c>
      <c r="U4544" t="str">
        <f>IF(Append1[[#This Row],[total_intl_charge]] &lt;= MEDIAN(Append1[total_intl_charge]), "Low", "High")</f>
        <v>High</v>
      </c>
      <c r="V4544">
        <v>3</v>
      </c>
      <c r="W4544" t="s">
        <v>23</v>
      </c>
      <c r="X4544" s="1" t="s">
        <v>23</v>
      </c>
      <c r="Y4544">
        <f>IF(Append1[[#This Row],[churn]]="yes", 1,0)</f>
        <v>0</v>
      </c>
      <c r="Z4544" t="str">
        <f>IF(Append1[[#This Row],[total_eve_charge]]&lt;=15,"Low",
IF(Append1[[#This Row],[total_eve_charge]]&lt;=19,"Medium","High"))</f>
        <v>Low</v>
      </c>
      <c r="AA4544" s="1" t="str">
        <f>IF(Append1[[#This Row],[total_day_charge]]&gt;30,"Heavy User",
IF(Append1[[#This Row],[total_eve_charge]]&gt;20,"Evening User",
IF(Append1[[#This Row],[total_night_charge]]&gt;10,"Night User","Low User")))</f>
        <v>Low User</v>
      </c>
    </row>
    <row r="4545" spans="1:27" x14ac:dyDescent="0.3">
      <c r="A4545">
        <v>3794</v>
      </c>
      <c r="B4545" s="1" t="s">
        <v>41</v>
      </c>
      <c r="C4545">
        <v>109</v>
      </c>
      <c r="D4545" s="1" t="s">
        <v>22</v>
      </c>
      <c r="E4545" s="1">
        <v>0</v>
      </c>
      <c r="F4545" s="1" t="s">
        <v>24</v>
      </c>
      <c r="G4545">
        <v>40</v>
      </c>
      <c r="H4545" t="str">
        <f>IF(Append1[[#This Row],[number_vmail_messages]]&lt;=10, "Low",
IF(Append1[[#This Row],[number_vmail_messages]]&lt;=25, "Medium", "High"))</f>
        <v>High</v>
      </c>
      <c r="I4545">
        <v>155.9</v>
      </c>
      <c r="J4545">
        <v>110</v>
      </c>
      <c r="K4545">
        <v>26.5</v>
      </c>
      <c r="L4545">
        <v>161.19999999999999</v>
      </c>
      <c r="M4545">
        <v>99</v>
      </c>
      <c r="N4545">
        <v>13.7</v>
      </c>
      <c r="O4545">
        <v>229.2</v>
      </c>
      <c r="P4545">
        <v>81</v>
      </c>
      <c r="Q4545">
        <v>10.31</v>
      </c>
      <c r="R4545">
        <v>11.5</v>
      </c>
      <c r="S4545">
        <v>13</v>
      </c>
      <c r="T4545">
        <v>3.11</v>
      </c>
      <c r="U4545" t="str">
        <f>IF(Append1[[#This Row],[total_intl_charge]] &lt;= MEDIAN(Append1[total_intl_charge]), "Low", "High")</f>
        <v>High</v>
      </c>
      <c r="V4545">
        <v>0</v>
      </c>
      <c r="W4545" t="s">
        <v>23</v>
      </c>
      <c r="X4545" s="1" t="s">
        <v>23</v>
      </c>
      <c r="Y4545">
        <f>IF(Append1[[#This Row],[churn]]="yes", 1,0)</f>
        <v>0</v>
      </c>
      <c r="Z4545" t="str">
        <f>IF(Append1[[#This Row],[total_eve_charge]]&lt;=15,"Low",
IF(Append1[[#This Row],[total_eve_charge]]&lt;=19,"Medium","High"))</f>
        <v>Low</v>
      </c>
      <c r="AA4545" s="1" t="str">
        <f>IF(Append1[[#This Row],[total_day_charge]]&gt;30,"Heavy User",
IF(Append1[[#This Row],[total_eve_charge]]&gt;20,"Evening User",
IF(Append1[[#This Row],[total_night_charge]]&gt;10,"Night User","Low User")))</f>
        <v>Night User</v>
      </c>
    </row>
    <row r="4546" spans="1:27" hidden="1" x14ac:dyDescent="0.3">
      <c r="A4546">
        <v>3795</v>
      </c>
      <c r="B4546" s="1" t="s">
        <v>59</v>
      </c>
      <c r="C4546">
        <v>115</v>
      </c>
      <c r="D4546" s="1" t="s">
        <v>22</v>
      </c>
      <c r="E4546" s="1">
        <v>0</v>
      </c>
      <c r="F4546" s="1" t="s">
        <v>23</v>
      </c>
      <c r="G4546">
        <v>0</v>
      </c>
      <c r="H4546" t="str">
        <f>IF(Append1[[#This Row],[number_vmail_messages]]&lt;=10, "Low",
IF(Append1[[#This Row],[number_vmail_messages]]&lt;=25, "Medium", "High"))</f>
        <v>Low</v>
      </c>
      <c r="I4546">
        <v>182.1</v>
      </c>
      <c r="J4546">
        <v>97</v>
      </c>
      <c r="K4546">
        <v>30.96</v>
      </c>
      <c r="L4546">
        <v>231.1</v>
      </c>
      <c r="M4546">
        <v>76</v>
      </c>
      <c r="N4546">
        <v>19.64</v>
      </c>
      <c r="O4546">
        <v>246.2</v>
      </c>
      <c r="P4546">
        <v>103</v>
      </c>
      <c r="Q4546">
        <v>11.08</v>
      </c>
      <c r="R4546">
        <v>15</v>
      </c>
      <c r="S4546">
        <v>2</v>
      </c>
      <c r="T4546">
        <v>4.05</v>
      </c>
      <c r="U4546" t="str">
        <f>IF(Append1[[#This Row],[total_intl_charge]] &lt;= MEDIAN(Append1[total_intl_charge]), "Low", "High")</f>
        <v>High</v>
      </c>
      <c r="V4546">
        <v>0</v>
      </c>
      <c r="W4546" t="s">
        <v>23</v>
      </c>
      <c r="X4546" s="1" t="s">
        <v>23</v>
      </c>
      <c r="Y4546">
        <f>IF(Append1[[#This Row],[churn]]="yes", 1,0)</f>
        <v>0</v>
      </c>
      <c r="Z4546" t="str">
        <f>IF(Append1[[#This Row],[total_eve_charge]]&lt;=15,"Low",
IF(Append1[[#This Row],[total_eve_charge]]&lt;=19,"Medium","High"))</f>
        <v>High</v>
      </c>
      <c r="AA4546" s="1" t="str">
        <f>IF(Append1[[#This Row],[total_day_charge]]&gt;30,"Heavy User",
IF(Append1[[#This Row],[total_eve_charge]]&gt;20,"Evening User",
IF(Append1[[#This Row],[total_night_charge]]&gt;10,"Night User","Low User")))</f>
        <v>Heavy User</v>
      </c>
    </row>
    <row r="4547" spans="1:27" hidden="1" x14ac:dyDescent="0.3">
      <c r="A4547">
        <v>3796</v>
      </c>
      <c r="B4547" s="1" t="s">
        <v>44</v>
      </c>
      <c r="C4547">
        <v>114</v>
      </c>
      <c r="D4547" s="1" t="s">
        <v>32</v>
      </c>
      <c r="E4547" s="1">
        <v>0</v>
      </c>
      <c r="F4547" s="1" t="s">
        <v>23</v>
      </c>
      <c r="G4547">
        <v>0</v>
      </c>
      <c r="H4547" t="str">
        <f>IF(Append1[[#This Row],[number_vmail_messages]]&lt;=10, "Low",
IF(Append1[[#This Row],[number_vmail_messages]]&lt;=25, "Medium", "High"))</f>
        <v>Low</v>
      </c>
      <c r="I4547">
        <v>139.80000000000001</v>
      </c>
      <c r="J4547">
        <v>152</v>
      </c>
      <c r="K4547">
        <v>23.77</v>
      </c>
      <c r="L4547">
        <v>215.9</v>
      </c>
      <c r="M4547">
        <v>76</v>
      </c>
      <c r="N4547">
        <v>18.350000000000001</v>
      </c>
      <c r="O4547">
        <v>96.9</v>
      </c>
      <c r="P4547">
        <v>111</v>
      </c>
      <c r="Q4547">
        <v>4.3600000000000003</v>
      </c>
      <c r="R4547">
        <v>7.9</v>
      </c>
      <c r="S4547">
        <v>10</v>
      </c>
      <c r="T4547">
        <v>2.13</v>
      </c>
      <c r="U4547" t="str">
        <f>IF(Append1[[#This Row],[total_intl_charge]] &lt;= MEDIAN(Append1[total_intl_charge]), "Low", "High")</f>
        <v>Low</v>
      </c>
      <c r="V4547">
        <v>2</v>
      </c>
      <c r="W4547" t="s">
        <v>23</v>
      </c>
      <c r="X4547" s="1" t="s">
        <v>23</v>
      </c>
      <c r="Y4547">
        <f>IF(Append1[[#This Row],[churn]]="yes", 1,0)</f>
        <v>0</v>
      </c>
      <c r="Z4547" t="str">
        <f>IF(Append1[[#This Row],[total_eve_charge]]&lt;=15,"Low",
IF(Append1[[#This Row],[total_eve_charge]]&lt;=19,"Medium","High"))</f>
        <v>Medium</v>
      </c>
      <c r="AA4547" s="1" t="str">
        <f>IF(Append1[[#This Row],[total_day_charge]]&gt;30,"Heavy User",
IF(Append1[[#This Row],[total_eve_charge]]&gt;20,"Evening User",
IF(Append1[[#This Row],[total_night_charge]]&gt;10,"Night User","Low User")))</f>
        <v>Low User</v>
      </c>
    </row>
    <row r="4548" spans="1:27" hidden="1" x14ac:dyDescent="0.3">
      <c r="A4548">
        <v>3797</v>
      </c>
      <c r="B4548" s="1" t="s">
        <v>67</v>
      </c>
      <c r="C4548">
        <v>135</v>
      </c>
      <c r="D4548" s="1" t="s">
        <v>26</v>
      </c>
      <c r="E4548" s="1">
        <v>0</v>
      </c>
      <c r="F4548" s="1" t="s">
        <v>23</v>
      </c>
      <c r="G4548">
        <v>0</v>
      </c>
      <c r="H4548" t="str">
        <f>IF(Append1[[#This Row],[number_vmail_messages]]&lt;=10, "Low",
IF(Append1[[#This Row],[number_vmail_messages]]&lt;=25, "Medium", "High"))</f>
        <v>Low</v>
      </c>
      <c r="I4548">
        <v>112.7</v>
      </c>
      <c r="J4548">
        <v>123</v>
      </c>
      <c r="K4548">
        <v>19.16</v>
      </c>
      <c r="L4548">
        <v>280</v>
      </c>
      <c r="M4548">
        <v>90</v>
      </c>
      <c r="N4548">
        <v>23.8</v>
      </c>
      <c r="O4548">
        <v>251.9</v>
      </c>
      <c r="P4548">
        <v>110</v>
      </c>
      <c r="Q4548">
        <v>11.34</v>
      </c>
      <c r="R4548">
        <v>10.4</v>
      </c>
      <c r="S4548">
        <v>2</v>
      </c>
      <c r="T4548">
        <v>2.81</v>
      </c>
      <c r="U4548" t="str">
        <f>IF(Append1[[#This Row],[total_intl_charge]] &lt;= MEDIAN(Append1[total_intl_charge]), "Low", "High")</f>
        <v>High</v>
      </c>
      <c r="V4548">
        <v>0</v>
      </c>
      <c r="W4548" t="s">
        <v>23</v>
      </c>
      <c r="X4548" s="1" t="s">
        <v>23</v>
      </c>
      <c r="Y4548">
        <f>IF(Append1[[#This Row],[churn]]="yes", 1,0)</f>
        <v>0</v>
      </c>
      <c r="Z4548" t="str">
        <f>IF(Append1[[#This Row],[total_eve_charge]]&lt;=15,"Low",
IF(Append1[[#This Row],[total_eve_charge]]&lt;=19,"Medium","High"))</f>
        <v>High</v>
      </c>
      <c r="AA4548" s="1" t="str">
        <f>IF(Append1[[#This Row],[total_day_charge]]&gt;30,"Heavy User",
IF(Append1[[#This Row],[total_eve_charge]]&gt;20,"Evening User",
IF(Append1[[#This Row],[total_night_charge]]&gt;10,"Night User","Low User")))</f>
        <v>Evening User</v>
      </c>
    </row>
    <row r="4549" spans="1:27" x14ac:dyDescent="0.3">
      <c r="A4549">
        <v>3798</v>
      </c>
      <c r="B4549" s="1" t="s">
        <v>51</v>
      </c>
      <c r="C4549">
        <v>79</v>
      </c>
      <c r="D4549" s="1" t="s">
        <v>22</v>
      </c>
      <c r="E4549" s="1">
        <v>0</v>
      </c>
      <c r="F4549" s="1" t="s">
        <v>24</v>
      </c>
      <c r="G4549">
        <v>31</v>
      </c>
      <c r="H4549" t="str">
        <f>IF(Append1[[#This Row],[number_vmail_messages]]&lt;=10, "Low",
IF(Append1[[#This Row],[number_vmail_messages]]&lt;=25, "Medium", "High"))</f>
        <v>High</v>
      </c>
      <c r="I4549">
        <v>173.2</v>
      </c>
      <c r="J4549">
        <v>98</v>
      </c>
      <c r="K4549">
        <v>29.44</v>
      </c>
      <c r="L4549">
        <v>149.5</v>
      </c>
      <c r="M4549">
        <v>123</v>
      </c>
      <c r="N4549">
        <v>12.71</v>
      </c>
      <c r="O4549">
        <v>245.7</v>
      </c>
      <c r="P4549">
        <v>91</v>
      </c>
      <c r="Q4549">
        <v>11.06</v>
      </c>
      <c r="R4549">
        <v>11.5</v>
      </c>
      <c r="S4549">
        <v>7</v>
      </c>
      <c r="T4549">
        <v>3.11</v>
      </c>
      <c r="U4549" t="str">
        <f>IF(Append1[[#This Row],[total_intl_charge]] &lt;= MEDIAN(Append1[total_intl_charge]), "Low", "High")</f>
        <v>High</v>
      </c>
      <c r="V4549">
        <v>1</v>
      </c>
      <c r="W4549" t="s">
        <v>23</v>
      </c>
      <c r="X4549" s="1" t="s">
        <v>23</v>
      </c>
      <c r="Y4549">
        <f>IF(Append1[[#This Row],[churn]]="yes", 1,0)</f>
        <v>0</v>
      </c>
      <c r="Z4549" t="str">
        <f>IF(Append1[[#This Row],[total_eve_charge]]&lt;=15,"Low",
IF(Append1[[#This Row],[total_eve_charge]]&lt;=19,"Medium","High"))</f>
        <v>Low</v>
      </c>
      <c r="AA4549" s="1" t="str">
        <f>IF(Append1[[#This Row],[total_day_charge]]&gt;30,"Heavy User",
IF(Append1[[#This Row],[total_eve_charge]]&gt;20,"Evening User",
IF(Append1[[#This Row],[total_night_charge]]&gt;10,"Night User","Low User")))</f>
        <v>Night User</v>
      </c>
    </row>
    <row r="4550" spans="1:27" hidden="1" x14ac:dyDescent="0.3">
      <c r="A4550">
        <v>3799</v>
      </c>
      <c r="B4550" s="1" t="s">
        <v>61</v>
      </c>
      <c r="C4550">
        <v>123</v>
      </c>
      <c r="D4550" s="1" t="s">
        <v>32</v>
      </c>
      <c r="E4550" s="1">
        <v>0</v>
      </c>
      <c r="F4550" s="1" t="s">
        <v>23</v>
      </c>
      <c r="G4550">
        <v>0</v>
      </c>
      <c r="H4550" t="str">
        <f>IF(Append1[[#This Row],[number_vmail_messages]]&lt;=10, "Low",
IF(Append1[[#This Row],[number_vmail_messages]]&lt;=25, "Medium", "High"))</f>
        <v>Low</v>
      </c>
      <c r="I4550">
        <v>225.6</v>
      </c>
      <c r="J4550">
        <v>102</v>
      </c>
      <c r="K4550">
        <v>38.35</v>
      </c>
      <c r="L4550">
        <v>225.8</v>
      </c>
      <c r="M4550">
        <v>56</v>
      </c>
      <c r="N4550">
        <v>19.190000000000001</v>
      </c>
      <c r="O4550">
        <v>186.7</v>
      </c>
      <c r="P4550">
        <v>128</v>
      </c>
      <c r="Q4550">
        <v>8.4</v>
      </c>
      <c r="R4550">
        <v>6.7</v>
      </c>
      <c r="S4550">
        <v>2</v>
      </c>
      <c r="T4550">
        <v>1.81</v>
      </c>
      <c r="U4550" t="str">
        <f>IF(Append1[[#This Row],[total_intl_charge]] &lt;= MEDIAN(Append1[total_intl_charge]), "Low", "High")</f>
        <v>Low</v>
      </c>
      <c r="V4550">
        <v>1</v>
      </c>
      <c r="W4550" t="s">
        <v>23</v>
      </c>
      <c r="X4550" s="1" t="s">
        <v>23</v>
      </c>
      <c r="Y4550">
        <f>IF(Append1[[#This Row],[churn]]="yes", 1,0)</f>
        <v>0</v>
      </c>
      <c r="Z4550" t="str">
        <f>IF(Append1[[#This Row],[total_eve_charge]]&lt;=15,"Low",
IF(Append1[[#This Row],[total_eve_charge]]&lt;=19,"Medium","High"))</f>
        <v>High</v>
      </c>
      <c r="AA4550" s="1" t="str">
        <f>IF(Append1[[#This Row],[total_day_charge]]&gt;30,"Heavy User",
IF(Append1[[#This Row],[total_eve_charge]]&gt;20,"Evening User",
IF(Append1[[#This Row],[total_night_charge]]&gt;10,"Night User","Low User")))</f>
        <v>Heavy User</v>
      </c>
    </row>
    <row r="4551" spans="1:27" hidden="1" x14ac:dyDescent="0.3">
      <c r="A4551">
        <v>3800</v>
      </c>
      <c r="B4551" s="1" t="s">
        <v>29</v>
      </c>
      <c r="C4551">
        <v>112</v>
      </c>
      <c r="D4551" s="1" t="s">
        <v>22</v>
      </c>
      <c r="E4551" s="1">
        <v>1</v>
      </c>
      <c r="F4551" s="1" t="s">
        <v>23</v>
      </c>
      <c r="G4551">
        <v>0</v>
      </c>
      <c r="H4551" t="str">
        <f>IF(Append1[[#This Row],[number_vmail_messages]]&lt;=10, "Low",
IF(Append1[[#This Row],[number_vmail_messages]]&lt;=25, "Medium", "High"))</f>
        <v>Low</v>
      </c>
      <c r="I4551">
        <v>195.7</v>
      </c>
      <c r="J4551">
        <v>123</v>
      </c>
      <c r="K4551">
        <v>33.270000000000003</v>
      </c>
      <c r="L4551">
        <v>141.9</v>
      </c>
      <c r="M4551">
        <v>124</v>
      </c>
      <c r="N4551">
        <v>12.06</v>
      </c>
      <c r="O4551">
        <v>136.4</v>
      </c>
      <c r="P4551">
        <v>72</v>
      </c>
      <c r="Q4551">
        <v>6.14</v>
      </c>
      <c r="R4551">
        <v>7.9</v>
      </c>
      <c r="S4551">
        <v>6</v>
      </c>
      <c r="T4551">
        <v>2.13</v>
      </c>
      <c r="U4551" t="str">
        <f>IF(Append1[[#This Row],[total_intl_charge]] &lt;= MEDIAN(Append1[total_intl_charge]), "Low", "High")</f>
        <v>Low</v>
      </c>
      <c r="V4551">
        <v>1</v>
      </c>
      <c r="W4551" t="s">
        <v>23</v>
      </c>
      <c r="X4551" s="1" t="s">
        <v>24</v>
      </c>
      <c r="Y4551">
        <f>IF(Append1[[#This Row],[churn]]="yes", 1,0)</f>
        <v>0</v>
      </c>
      <c r="Z4551" t="str">
        <f>IF(Append1[[#This Row],[total_eve_charge]]&lt;=15,"Low",
IF(Append1[[#This Row],[total_eve_charge]]&lt;=19,"Medium","High"))</f>
        <v>Low</v>
      </c>
      <c r="AA4551" s="1" t="str">
        <f>IF(Append1[[#This Row],[total_day_charge]]&gt;30,"Heavy User",
IF(Append1[[#This Row],[total_eve_charge]]&gt;20,"Evening User",
IF(Append1[[#This Row],[total_night_charge]]&gt;10,"Night User","Low User")))</f>
        <v>Heavy User</v>
      </c>
    </row>
    <row r="4552" spans="1:27" hidden="1" x14ac:dyDescent="0.3">
      <c r="A4552">
        <v>3801</v>
      </c>
      <c r="B4552" s="1" t="s">
        <v>73</v>
      </c>
      <c r="C4552">
        <v>57</v>
      </c>
      <c r="D4552" s="1" t="s">
        <v>22</v>
      </c>
      <c r="E4552" s="1">
        <v>0</v>
      </c>
      <c r="F4552" s="1" t="s">
        <v>23</v>
      </c>
      <c r="G4552">
        <v>0</v>
      </c>
      <c r="H4552" t="str">
        <f>IF(Append1[[#This Row],[number_vmail_messages]]&lt;=10, "Low",
IF(Append1[[#This Row],[number_vmail_messages]]&lt;=25, "Medium", "High"))</f>
        <v>Low</v>
      </c>
      <c r="I4552">
        <v>214</v>
      </c>
      <c r="J4552">
        <v>100</v>
      </c>
      <c r="K4552">
        <v>36.380000000000003</v>
      </c>
      <c r="L4552">
        <v>209.9</v>
      </c>
      <c r="M4552">
        <v>80</v>
      </c>
      <c r="N4552">
        <v>17.84</v>
      </c>
      <c r="O4552">
        <v>105.1</v>
      </c>
      <c r="P4552">
        <v>112</v>
      </c>
      <c r="Q4552">
        <v>4.7300000000000004</v>
      </c>
      <c r="R4552">
        <v>11.3</v>
      </c>
      <c r="S4552">
        <v>1</v>
      </c>
      <c r="T4552">
        <v>3.05</v>
      </c>
      <c r="U4552" t="str">
        <f>IF(Append1[[#This Row],[total_intl_charge]] &lt;= MEDIAN(Append1[total_intl_charge]), "Low", "High")</f>
        <v>High</v>
      </c>
      <c r="V4552">
        <v>0</v>
      </c>
      <c r="W4552" t="s">
        <v>23</v>
      </c>
      <c r="X4552" s="1" t="s">
        <v>23</v>
      </c>
      <c r="Y4552">
        <f>IF(Append1[[#This Row],[churn]]="yes", 1,0)</f>
        <v>0</v>
      </c>
      <c r="Z4552" t="str">
        <f>IF(Append1[[#This Row],[total_eve_charge]]&lt;=15,"Low",
IF(Append1[[#This Row],[total_eve_charge]]&lt;=19,"Medium","High"))</f>
        <v>Medium</v>
      </c>
      <c r="AA4552" s="1" t="str">
        <f>IF(Append1[[#This Row],[total_day_charge]]&gt;30,"Heavy User",
IF(Append1[[#This Row],[total_eve_charge]]&gt;20,"Evening User",
IF(Append1[[#This Row],[total_night_charge]]&gt;10,"Night User","Low User")))</f>
        <v>Heavy User</v>
      </c>
    </row>
    <row r="4553" spans="1:27" hidden="1" x14ac:dyDescent="0.3">
      <c r="A4553">
        <v>3802</v>
      </c>
      <c r="B4553" s="1" t="s">
        <v>58</v>
      </c>
      <c r="C4553">
        <v>143</v>
      </c>
      <c r="D4553" s="1" t="s">
        <v>22</v>
      </c>
      <c r="E4553" s="1">
        <v>0</v>
      </c>
      <c r="F4553" s="1" t="s">
        <v>23</v>
      </c>
      <c r="G4553">
        <v>0</v>
      </c>
      <c r="H4553" t="str">
        <f>IF(Append1[[#This Row],[number_vmail_messages]]&lt;=10, "Low",
IF(Append1[[#This Row],[number_vmail_messages]]&lt;=25, "Medium", "High"))</f>
        <v>Low</v>
      </c>
      <c r="I4553">
        <v>271.7</v>
      </c>
      <c r="J4553">
        <v>67</v>
      </c>
      <c r="K4553">
        <v>46.19</v>
      </c>
      <c r="L4553">
        <v>189.1</v>
      </c>
      <c r="M4553">
        <v>155</v>
      </c>
      <c r="N4553">
        <v>16.07</v>
      </c>
      <c r="O4553">
        <v>101.1</v>
      </c>
      <c r="P4553">
        <v>55</v>
      </c>
      <c r="Q4553">
        <v>4.55</v>
      </c>
      <c r="R4553">
        <v>17.2</v>
      </c>
      <c r="S4553">
        <v>5</v>
      </c>
      <c r="T4553">
        <v>4.6399999999999997</v>
      </c>
      <c r="U4553" t="str">
        <f>IF(Append1[[#This Row],[total_intl_charge]] &lt;= MEDIAN(Append1[total_intl_charge]), "Low", "High")</f>
        <v>High</v>
      </c>
      <c r="V4553">
        <v>1</v>
      </c>
      <c r="W4553" t="s">
        <v>23</v>
      </c>
      <c r="X4553" s="1" t="s">
        <v>23</v>
      </c>
      <c r="Y4553">
        <f>IF(Append1[[#This Row],[churn]]="yes", 1,0)</f>
        <v>0</v>
      </c>
      <c r="Z4553" t="str">
        <f>IF(Append1[[#This Row],[total_eve_charge]]&lt;=15,"Low",
IF(Append1[[#This Row],[total_eve_charge]]&lt;=19,"Medium","High"))</f>
        <v>Medium</v>
      </c>
      <c r="AA4553" s="1" t="str">
        <f>IF(Append1[[#This Row],[total_day_charge]]&gt;30,"Heavy User",
IF(Append1[[#This Row],[total_eve_charge]]&gt;20,"Evening User",
IF(Append1[[#This Row],[total_night_charge]]&gt;10,"Night User","Low User")))</f>
        <v>Heavy User</v>
      </c>
    </row>
    <row r="4554" spans="1:27" hidden="1" x14ac:dyDescent="0.3">
      <c r="A4554">
        <v>3803</v>
      </c>
      <c r="B4554" s="1" t="s">
        <v>48</v>
      </c>
      <c r="C4554">
        <v>107</v>
      </c>
      <c r="D4554" s="1" t="s">
        <v>26</v>
      </c>
      <c r="E4554" s="1">
        <v>0</v>
      </c>
      <c r="F4554" s="1" t="s">
        <v>23</v>
      </c>
      <c r="G4554">
        <v>0</v>
      </c>
      <c r="H4554" t="str">
        <f>IF(Append1[[#This Row],[number_vmail_messages]]&lt;=10, "Low",
IF(Append1[[#This Row],[number_vmail_messages]]&lt;=25, "Medium", "High"))</f>
        <v>Low</v>
      </c>
      <c r="I4554">
        <v>257.7</v>
      </c>
      <c r="J4554">
        <v>98</v>
      </c>
      <c r="K4554">
        <v>43.81</v>
      </c>
      <c r="L4554">
        <v>156.5</v>
      </c>
      <c r="M4554">
        <v>84</v>
      </c>
      <c r="N4554">
        <v>13.3</v>
      </c>
      <c r="O4554">
        <v>104.4</v>
      </c>
      <c r="P4554">
        <v>123</v>
      </c>
      <c r="Q4554">
        <v>4.7</v>
      </c>
      <c r="R4554">
        <v>9.8000000000000007</v>
      </c>
      <c r="S4554">
        <v>3</v>
      </c>
      <c r="T4554">
        <v>2.65</v>
      </c>
      <c r="U4554" t="str">
        <f>IF(Append1[[#This Row],[total_intl_charge]] &lt;= MEDIAN(Append1[total_intl_charge]), "Low", "High")</f>
        <v>Low</v>
      </c>
      <c r="V4554">
        <v>1</v>
      </c>
      <c r="W4554" t="s">
        <v>23</v>
      </c>
      <c r="X4554" s="1" t="s">
        <v>23</v>
      </c>
      <c r="Y4554">
        <f>IF(Append1[[#This Row],[churn]]="yes", 1,0)</f>
        <v>0</v>
      </c>
      <c r="Z4554" t="str">
        <f>IF(Append1[[#This Row],[total_eve_charge]]&lt;=15,"Low",
IF(Append1[[#This Row],[total_eve_charge]]&lt;=19,"Medium","High"))</f>
        <v>Low</v>
      </c>
      <c r="AA4554" s="1" t="str">
        <f>IF(Append1[[#This Row],[total_day_charge]]&gt;30,"Heavy User",
IF(Append1[[#This Row],[total_eve_charge]]&gt;20,"Evening User",
IF(Append1[[#This Row],[total_night_charge]]&gt;10,"Night User","Low User")))</f>
        <v>Heavy User</v>
      </c>
    </row>
    <row r="4555" spans="1:27" hidden="1" x14ac:dyDescent="0.3">
      <c r="A4555">
        <v>3804</v>
      </c>
      <c r="B4555" s="1" t="s">
        <v>55</v>
      </c>
      <c r="C4555">
        <v>103</v>
      </c>
      <c r="D4555" s="1" t="s">
        <v>22</v>
      </c>
      <c r="E4555" s="1">
        <v>1</v>
      </c>
      <c r="F4555" s="1" t="s">
        <v>23</v>
      </c>
      <c r="G4555">
        <v>0</v>
      </c>
      <c r="H4555" t="str">
        <f>IF(Append1[[#This Row],[number_vmail_messages]]&lt;=10, "Low",
IF(Append1[[#This Row],[number_vmail_messages]]&lt;=25, "Medium", "High"))</f>
        <v>Low</v>
      </c>
      <c r="I4555">
        <v>133.19999999999999</v>
      </c>
      <c r="J4555">
        <v>90</v>
      </c>
      <c r="K4555">
        <v>22.64</v>
      </c>
      <c r="L4555">
        <v>236.8</v>
      </c>
      <c r="M4555">
        <v>70</v>
      </c>
      <c r="N4555">
        <v>20.13</v>
      </c>
      <c r="O4555">
        <v>214.1</v>
      </c>
      <c r="P4555">
        <v>120</v>
      </c>
      <c r="Q4555">
        <v>9.6300000000000008</v>
      </c>
      <c r="R4555">
        <v>12.5</v>
      </c>
      <c r="S4555">
        <v>2</v>
      </c>
      <c r="T4555">
        <v>3.38</v>
      </c>
      <c r="U4555" t="str">
        <f>IF(Append1[[#This Row],[total_intl_charge]] &lt;= MEDIAN(Append1[total_intl_charge]), "Low", "High")</f>
        <v>High</v>
      </c>
      <c r="V4555">
        <v>1</v>
      </c>
      <c r="W4555" t="s">
        <v>24</v>
      </c>
      <c r="X4555" s="1" t="s">
        <v>24</v>
      </c>
      <c r="Y4555">
        <f>IF(Append1[[#This Row],[churn]]="yes", 1,0)</f>
        <v>1</v>
      </c>
      <c r="Z4555" t="str">
        <f>IF(Append1[[#This Row],[total_eve_charge]]&lt;=15,"Low",
IF(Append1[[#This Row],[total_eve_charge]]&lt;=19,"Medium","High"))</f>
        <v>High</v>
      </c>
      <c r="AA4555" s="1" t="str">
        <f>IF(Append1[[#This Row],[total_day_charge]]&gt;30,"Heavy User",
IF(Append1[[#This Row],[total_eve_charge]]&gt;20,"Evening User",
IF(Append1[[#This Row],[total_night_charge]]&gt;10,"Night User","Low User")))</f>
        <v>Evening User</v>
      </c>
    </row>
    <row r="4556" spans="1:27" hidden="1" x14ac:dyDescent="0.3">
      <c r="A4556">
        <v>3805</v>
      </c>
      <c r="B4556" s="1" t="s">
        <v>27</v>
      </c>
      <c r="C4556">
        <v>157</v>
      </c>
      <c r="D4556" s="1" t="s">
        <v>22</v>
      </c>
      <c r="E4556" s="1">
        <v>0</v>
      </c>
      <c r="F4556" s="1" t="s">
        <v>23</v>
      </c>
      <c r="G4556">
        <v>0</v>
      </c>
      <c r="H4556" t="str">
        <f>IF(Append1[[#This Row],[number_vmail_messages]]&lt;=10, "Low",
IF(Append1[[#This Row],[number_vmail_messages]]&lt;=25, "Medium", "High"))</f>
        <v>Low</v>
      </c>
      <c r="I4556">
        <v>248.7</v>
      </c>
      <c r="J4556">
        <v>113</v>
      </c>
      <c r="K4556">
        <v>42.28</v>
      </c>
      <c r="L4556">
        <v>251.8</v>
      </c>
      <c r="M4556">
        <v>79</v>
      </c>
      <c r="N4556">
        <v>21.4</v>
      </c>
      <c r="O4556">
        <v>262.7</v>
      </c>
      <c r="P4556">
        <v>46</v>
      </c>
      <c r="Q4556">
        <v>11.82</v>
      </c>
      <c r="R4556">
        <v>7.5</v>
      </c>
      <c r="S4556">
        <v>3</v>
      </c>
      <c r="T4556">
        <v>2.0299999999999998</v>
      </c>
      <c r="U4556" t="str">
        <f>IF(Append1[[#This Row],[total_intl_charge]] &lt;= MEDIAN(Append1[total_intl_charge]), "Low", "High")</f>
        <v>Low</v>
      </c>
      <c r="V4556">
        <v>5</v>
      </c>
      <c r="W4556" t="s">
        <v>24</v>
      </c>
      <c r="X4556" s="1" t="s">
        <v>23</v>
      </c>
      <c r="Y4556">
        <f>IF(Append1[[#This Row],[churn]]="yes", 1,0)</f>
        <v>1</v>
      </c>
      <c r="Z4556" t="str">
        <f>IF(Append1[[#This Row],[total_eve_charge]]&lt;=15,"Low",
IF(Append1[[#This Row],[total_eve_charge]]&lt;=19,"Medium","High"))</f>
        <v>High</v>
      </c>
      <c r="AA4556" s="1" t="str">
        <f>IF(Append1[[#This Row],[total_day_charge]]&gt;30,"Heavy User",
IF(Append1[[#This Row],[total_eve_charge]]&gt;20,"Evening User",
IF(Append1[[#This Row],[total_night_charge]]&gt;10,"Night User","Low User")))</f>
        <v>Heavy User</v>
      </c>
    </row>
    <row r="4557" spans="1:27" hidden="1" x14ac:dyDescent="0.3">
      <c r="A4557">
        <v>3806</v>
      </c>
      <c r="B4557" s="1" t="s">
        <v>76</v>
      </c>
      <c r="C4557">
        <v>120</v>
      </c>
      <c r="D4557" s="1" t="s">
        <v>32</v>
      </c>
      <c r="E4557" s="1">
        <v>0</v>
      </c>
      <c r="F4557" s="1" t="s">
        <v>23</v>
      </c>
      <c r="G4557">
        <v>0</v>
      </c>
      <c r="H4557" t="str">
        <f>IF(Append1[[#This Row],[number_vmail_messages]]&lt;=10, "Low",
IF(Append1[[#This Row],[number_vmail_messages]]&lt;=25, "Medium", "High"))</f>
        <v>Low</v>
      </c>
      <c r="I4557">
        <v>180.8</v>
      </c>
      <c r="J4557">
        <v>93</v>
      </c>
      <c r="K4557">
        <v>30.74</v>
      </c>
      <c r="L4557">
        <v>190.1</v>
      </c>
      <c r="M4557">
        <v>82</v>
      </c>
      <c r="N4557">
        <v>16.16</v>
      </c>
      <c r="O4557">
        <v>192.3</v>
      </c>
      <c r="P4557">
        <v>66</v>
      </c>
      <c r="Q4557">
        <v>8.65</v>
      </c>
      <c r="R4557">
        <v>10.5</v>
      </c>
      <c r="S4557">
        <v>7</v>
      </c>
      <c r="T4557">
        <v>2.84</v>
      </c>
      <c r="U4557" t="str">
        <f>IF(Append1[[#This Row],[total_intl_charge]] &lt;= MEDIAN(Append1[total_intl_charge]), "Low", "High")</f>
        <v>High</v>
      </c>
      <c r="V4557">
        <v>2</v>
      </c>
      <c r="W4557" t="s">
        <v>23</v>
      </c>
      <c r="X4557" s="1" t="s">
        <v>23</v>
      </c>
      <c r="Y4557">
        <f>IF(Append1[[#This Row],[churn]]="yes", 1,0)</f>
        <v>0</v>
      </c>
      <c r="Z4557" t="str">
        <f>IF(Append1[[#This Row],[total_eve_charge]]&lt;=15,"Low",
IF(Append1[[#This Row],[total_eve_charge]]&lt;=19,"Medium","High"))</f>
        <v>Medium</v>
      </c>
      <c r="AA4557" s="1" t="str">
        <f>IF(Append1[[#This Row],[total_day_charge]]&gt;30,"Heavy User",
IF(Append1[[#This Row],[total_eve_charge]]&gt;20,"Evening User",
IF(Append1[[#This Row],[total_night_charge]]&gt;10,"Night User","Low User")))</f>
        <v>Heavy User</v>
      </c>
    </row>
    <row r="4558" spans="1:27" x14ac:dyDescent="0.3">
      <c r="A4558">
        <v>3807</v>
      </c>
      <c r="B4558" s="1" t="s">
        <v>28</v>
      </c>
      <c r="C4558">
        <v>81</v>
      </c>
      <c r="D4558" s="1" t="s">
        <v>22</v>
      </c>
      <c r="E4558" s="1">
        <v>1</v>
      </c>
      <c r="F4558" s="1" t="s">
        <v>24</v>
      </c>
      <c r="G4558">
        <v>32</v>
      </c>
      <c r="H4558" t="str">
        <f>IF(Append1[[#This Row],[number_vmail_messages]]&lt;=10, "Low",
IF(Append1[[#This Row],[number_vmail_messages]]&lt;=25, "Medium", "High"))</f>
        <v>High</v>
      </c>
      <c r="I4558">
        <v>229</v>
      </c>
      <c r="J4558">
        <v>80</v>
      </c>
      <c r="K4558">
        <v>38.93</v>
      </c>
      <c r="L4558">
        <v>221</v>
      </c>
      <c r="M4558">
        <v>113</v>
      </c>
      <c r="N4558">
        <v>18.79</v>
      </c>
      <c r="O4558">
        <v>291.39999999999998</v>
      </c>
      <c r="P4558">
        <v>91</v>
      </c>
      <c r="Q4558">
        <v>13.11</v>
      </c>
      <c r="R4558">
        <v>12.4</v>
      </c>
      <c r="S4558">
        <v>5</v>
      </c>
      <c r="T4558">
        <v>3.35</v>
      </c>
      <c r="U4558" t="str">
        <f>IF(Append1[[#This Row],[total_intl_charge]] &lt;= MEDIAN(Append1[total_intl_charge]), "Low", "High")</f>
        <v>High</v>
      </c>
      <c r="V4558">
        <v>1</v>
      </c>
      <c r="W4558" t="s">
        <v>23</v>
      </c>
      <c r="X4558" s="1" t="s">
        <v>24</v>
      </c>
      <c r="Y4558">
        <f>IF(Append1[[#This Row],[churn]]="yes", 1,0)</f>
        <v>0</v>
      </c>
      <c r="Z4558" t="str">
        <f>IF(Append1[[#This Row],[total_eve_charge]]&lt;=15,"Low",
IF(Append1[[#This Row],[total_eve_charge]]&lt;=19,"Medium","High"))</f>
        <v>Medium</v>
      </c>
      <c r="AA4558" s="1" t="str">
        <f>IF(Append1[[#This Row],[total_day_charge]]&gt;30,"Heavy User",
IF(Append1[[#This Row],[total_eve_charge]]&gt;20,"Evening User",
IF(Append1[[#This Row],[total_night_charge]]&gt;10,"Night User","Low User")))</f>
        <v>Heavy User</v>
      </c>
    </row>
    <row r="4559" spans="1:27" hidden="1" x14ac:dyDescent="0.3">
      <c r="A4559">
        <v>3808</v>
      </c>
      <c r="B4559" s="1" t="s">
        <v>58</v>
      </c>
      <c r="C4559">
        <v>136</v>
      </c>
      <c r="D4559" s="1" t="s">
        <v>32</v>
      </c>
      <c r="E4559" s="1">
        <v>0</v>
      </c>
      <c r="F4559" s="1" t="s">
        <v>23</v>
      </c>
      <c r="G4559">
        <v>0</v>
      </c>
      <c r="H4559" t="str">
        <f>IF(Append1[[#This Row],[number_vmail_messages]]&lt;=10, "Low",
IF(Append1[[#This Row],[number_vmail_messages]]&lt;=25, "Medium", "High"))</f>
        <v>Low</v>
      </c>
      <c r="I4559">
        <v>276.3</v>
      </c>
      <c r="J4559">
        <v>94</v>
      </c>
      <c r="K4559">
        <v>46.97</v>
      </c>
      <c r="L4559">
        <v>226</v>
      </c>
      <c r="M4559">
        <v>125</v>
      </c>
      <c r="N4559">
        <v>19.21</v>
      </c>
      <c r="O4559">
        <v>221.4</v>
      </c>
      <c r="P4559">
        <v>87</v>
      </c>
      <c r="Q4559">
        <v>9.9600000000000009</v>
      </c>
      <c r="R4559">
        <v>7.2</v>
      </c>
      <c r="S4559">
        <v>1</v>
      </c>
      <c r="T4559">
        <v>1.94</v>
      </c>
      <c r="U4559" t="str">
        <f>IF(Append1[[#This Row],[total_intl_charge]] &lt;= MEDIAN(Append1[total_intl_charge]), "Low", "High")</f>
        <v>Low</v>
      </c>
      <c r="V4559">
        <v>1</v>
      </c>
      <c r="W4559" t="s">
        <v>24</v>
      </c>
      <c r="X4559" s="1" t="s">
        <v>23</v>
      </c>
      <c r="Y4559">
        <f>IF(Append1[[#This Row],[churn]]="yes", 1,0)</f>
        <v>1</v>
      </c>
      <c r="Z4559" t="str">
        <f>IF(Append1[[#This Row],[total_eve_charge]]&lt;=15,"Low",
IF(Append1[[#This Row],[total_eve_charge]]&lt;=19,"Medium","High"))</f>
        <v>High</v>
      </c>
      <c r="AA4559" s="1" t="str">
        <f>IF(Append1[[#This Row],[total_day_charge]]&gt;30,"Heavy User",
IF(Append1[[#This Row],[total_eve_charge]]&gt;20,"Evening User",
IF(Append1[[#This Row],[total_night_charge]]&gt;10,"Night User","Low User")))</f>
        <v>Heavy User</v>
      </c>
    </row>
    <row r="4560" spans="1:27" x14ac:dyDescent="0.3">
      <c r="A4560">
        <v>3809</v>
      </c>
      <c r="B4560" s="1" t="s">
        <v>28</v>
      </c>
      <c r="C4560">
        <v>83</v>
      </c>
      <c r="D4560" s="1" t="s">
        <v>26</v>
      </c>
      <c r="E4560" s="1">
        <v>0</v>
      </c>
      <c r="F4560" s="1" t="s">
        <v>24</v>
      </c>
      <c r="G4560">
        <v>37</v>
      </c>
      <c r="H4560" t="str">
        <f>IF(Append1[[#This Row],[number_vmail_messages]]&lt;=10, "Low",
IF(Append1[[#This Row],[number_vmail_messages]]&lt;=25, "Medium", "High"))</f>
        <v>High</v>
      </c>
      <c r="I4560">
        <v>133.1</v>
      </c>
      <c r="J4560">
        <v>117</v>
      </c>
      <c r="K4560">
        <v>22.63</v>
      </c>
      <c r="L4560">
        <v>171.4</v>
      </c>
      <c r="M4560">
        <v>89</v>
      </c>
      <c r="N4560">
        <v>14.57</v>
      </c>
      <c r="O4560">
        <v>218.1</v>
      </c>
      <c r="P4560">
        <v>92</v>
      </c>
      <c r="Q4560">
        <v>9.81</v>
      </c>
      <c r="R4560">
        <v>10.9</v>
      </c>
      <c r="S4560">
        <v>4</v>
      </c>
      <c r="T4560">
        <v>2.94</v>
      </c>
      <c r="U4560" t="str">
        <f>IF(Append1[[#This Row],[total_intl_charge]] &lt;= MEDIAN(Append1[total_intl_charge]), "Low", "High")</f>
        <v>High</v>
      </c>
      <c r="V4560">
        <v>3</v>
      </c>
      <c r="W4560" t="s">
        <v>23</v>
      </c>
      <c r="X4560" s="1" t="s">
        <v>23</v>
      </c>
      <c r="Y4560">
        <f>IF(Append1[[#This Row],[churn]]="yes", 1,0)</f>
        <v>0</v>
      </c>
      <c r="Z4560" t="str">
        <f>IF(Append1[[#This Row],[total_eve_charge]]&lt;=15,"Low",
IF(Append1[[#This Row],[total_eve_charge]]&lt;=19,"Medium","High"))</f>
        <v>Low</v>
      </c>
      <c r="AA4560" s="1" t="str">
        <f>IF(Append1[[#This Row],[total_day_charge]]&gt;30,"Heavy User",
IF(Append1[[#This Row],[total_eve_charge]]&gt;20,"Evening User",
IF(Append1[[#This Row],[total_night_charge]]&gt;10,"Night User","Low User")))</f>
        <v>Low User</v>
      </c>
    </row>
    <row r="4561" spans="1:27" hidden="1" x14ac:dyDescent="0.3">
      <c r="A4561">
        <v>3810</v>
      </c>
      <c r="B4561" s="1" t="s">
        <v>53</v>
      </c>
      <c r="C4561">
        <v>137</v>
      </c>
      <c r="D4561" s="1" t="s">
        <v>22</v>
      </c>
      <c r="E4561" s="1">
        <v>0</v>
      </c>
      <c r="F4561" s="1" t="s">
        <v>23</v>
      </c>
      <c r="G4561">
        <v>0</v>
      </c>
      <c r="H4561" t="str">
        <f>IF(Append1[[#This Row],[number_vmail_messages]]&lt;=10, "Low",
IF(Append1[[#This Row],[number_vmail_messages]]&lt;=25, "Medium", "High"))</f>
        <v>Low</v>
      </c>
      <c r="I4561">
        <v>248.3</v>
      </c>
      <c r="J4561">
        <v>63</v>
      </c>
      <c r="K4561">
        <v>42.21</v>
      </c>
      <c r="L4561">
        <v>250.4</v>
      </c>
      <c r="M4561">
        <v>108</v>
      </c>
      <c r="N4561">
        <v>21.28</v>
      </c>
      <c r="O4561">
        <v>159.1</v>
      </c>
      <c r="P4561">
        <v>94</v>
      </c>
      <c r="Q4561">
        <v>7.16</v>
      </c>
      <c r="R4561">
        <v>9.6</v>
      </c>
      <c r="S4561">
        <v>4</v>
      </c>
      <c r="T4561">
        <v>2.59</v>
      </c>
      <c r="U4561" t="str">
        <f>IF(Append1[[#This Row],[total_intl_charge]] &lt;= MEDIAN(Append1[total_intl_charge]), "Low", "High")</f>
        <v>Low</v>
      </c>
      <c r="V4561">
        <v>1</v>
      </c>
      <c r="W4561" t="s">
        <v>23</v>
      </c>
      <c r="X4561" s="1" t="s">
        <v>23</v>
      </c>
      <c r="Y4561">
        <f>IF(Append1[[#This Row],[churn]]="yes", 1,0)</f>
        <v>0</v>
      </c>
      <c r="Z4561" t="str">
        <f>IF(Append1[[#This Row],[total_eve_charge]]&lt;=15,"Low",
IF(Append1[[#This Row],[total_eve_charge]]&lt;=19,"Medium","High"))</f>
        <v>High</v>
      </c>
      <c r="AA4561" s="1" t="str">
        <f>IF(Append1[[#This Row],[total_day_charge]]&gt;30,"Heavy User",
IF(Append1[[#This Row],[total_eve_charge]]&gt;20,"Evening User",
IF(Append1[[#This Row],[total_night_charge]]&gt;10,"Night User","Low User")))</f>
        <v>Heavy User</v>
      </c>
    </row>
    <row r="4562" spans="1:27" x14ac:dyDescent="0.3">
      <c r="A4562">
        <v>3811</v>
      </c>
      <c r="B4562" s="1" t="s">
        <v>28</v>
      </c>
      <c r="C4562">
        <v>93</v>
      </c>
      <c r="D4562" s="1" t="s">
        <v>22</v>
      </c>
      <c r="E4562" s="1">
        <v>0</v>
      </c>
      <c r="F4562" s="1" t="s">
        <v>24</v>
      </c>
      <c r="G4562">
        <v>37</v>
      </c>
      <c r="H4562" t="str">
        <f>IF(Append1[[#This Row],[number_vmail_messages]]&lt;=10, "Low",
IF(Append1[[#This Row],[number_vmail_messages]]&lt;=25, "Medium", "High"))</f>
        <v>High</v>
      </c>
      <c r="I4562">
        <v>230.4</v>
      </c>
      <c r="J4562">
        <v>95</v>
      </c>
      <c r="K4562">
        <v>39.17</v>
      </c>
      <c r="L4562">
        <v>155.5</v>
      </c>
      <c r="M4562">
        <v>89</v>
      </c>
      <c r="N4562">
        <v>13.22</v>
      </c>
      <c r="O4562">
        <v>179</v>
      </c>
      <c r="P4562">
        <v>90</v>
      </c>
      <c r="Q4562">
        <v>8.06</v>
      </c>
      <c r="R4562">
        <v>10.4</v>
      </c>
      <c r="S4562">
        <v>9</v>
      </c>
      <c r="T4562">
        <v>2.81</v>
      </c>
      <c r="U4562" t="str">
        <f>IF(Append1[[#This Row],[total_intl_charge]] &lt;= MEDIAN(Append1[total_intl_charge]), "Low", "High")</f>
        <v>High</v>
      </c>
      <c r="V4562">
        <v>3</v>
      </c>
      <c r="W4562" t="s">
        <v>23</v>
      </c>
      <c r="X4562" s="1" t="s">
        <v>23</v>
      </c>
      <c r="Y4562">
        <f>IF(Append1[[#This Row],[churn]]="yes", 1,0)</f>
        <v>0</v>
      </c>
      <c r="Z4562" t="str">
        <f>IF(Append1[[#This Row],[total_eve_charge]]&lt;=15,"Low",
IF(Append1[[#This Row],[total_eve_charge]]&lt;=19,"Medium","High"))</f>
        <v>Low</v>
      </c>
      <c r="AA4562" s="1" t="str">
        <f>IF(Append1[[#This Row],[total_day_charge]]&gt;30,"Heavy User",
IF(Append1[[#This Row],[total_eve_charge]]&gt;20,"Evening User",
IF(Append1[[#This Row],[total_night_charge]]&gt;10,"Night User","Low User")))</f>
        <v>Heavy User</v>
      </c>
    </row>
    <row r="4563" spans="1:27" hidden="1" x14ac:dyDescent="0.3">
      <c r="A4563">
        <v>3812</v>
      </c>
      <c r="B4563" s="1" t="s">
        <v>64</v>
      </c>
      <c r="C4563">
        <v>103</v>
      </c>
      <c r="D4563" s="1" t="s">
        <v>32</v>
      </c>
      <c r="E4563" s="1">
        <v>0</v>
      </c>
      <c r="F4563" s="1" t="s">
        <v>23</v>
      </c>
      <c r="G4563">
        <v>0</v>
      </c>
      <c r="H4563" t="str">
        <f>IF(Append1[[#This Row],[number_vmail_messages]]&lt;=10, "Low",
IF(Append1[[#This Row],[number_vmail_messages]]&lt;=25, "Medium", "High"))</f>
        <v>Low</v>
      </c>
      <c r="I4563">
        <v>185.8</v>
      </c>
      <c r="J4563">
        <v>118</v>
      </c>
      <c r="K4563">
        <v>31.59</v>
      </c>
      <c r="L4563">
        <v>86.8</v>
      </c>
      <c r="M4563">
        <v>84</v>
      </c>
      <c r="N4563">
        <v>7.38</v>
      </c>
      <c r="O4563">
        <v>208.4</v>
      </c>
      <c r="P4563">
        <v>115</v>
      </c>
      <c r="Q4563">
        <v>9.3800000000000008</v>
      </c>
      <c r="R4563">
        <v>10.7</v>
      </c>
      <c r="S4563">
        <v>9</v>
      </c>
      <c r="T4563">
        <v>2.89</v>
      </c>
      <c r="U4563" t="str">
        <f>IF(Append1[[#This Row],[total_intl_charge]] &lt;= MEDIAN(Append1[total_intl_charge]), "Low", "High")</f>
        <v>High</v>
      </c>
      <c r="V4563">
        <v>1</v>
      </c>
      <c r="W4563" t="s">
        <v>23</v>
      </c>
      <c r="X4563" s="1" t="s">
        <v>23</v>
      </c>
      <c r="Y4563">
        <f>IF(Append1[[#This Row],[churn]]="yes", 1,0)</f>
        <v>0</v>
      </c>
      <c r="Z4563" t="str">
        <f>IF(Append1[[#This Row],[total_eve_charge]]&lt;=15,"Low",
IF(Append1[[#This Row],[total_eve_charge]]&lt;=19,"Medium","High"))</f>
        <v>Low</v>
      </c>
      <c r="AA4563" s="1" t="str">
        <f>IF(Append1[[#This Row],[total_day_charge]]&gt;30,"Heavy User",
IF(Append1[[#This Row],[total_eve_charge]]&gt;20,"Evening User",
IF(Append1[[#This Row],[total_night_charge]]&gt;10,"Night User","Low User")))</f>
        <v>Heavy User</v>
      </c>
    </row>
    <row r="4564" spans="1:27" hidden="1" x14ac:dyDescent="0.3">
      <c r="A4564">
        <v>3813</v>
      </c>
      <c r="B4564" s="1" t="s">
        <v>66</v>
      </c>
      <c r="C4564">
        <v>96</v>
      </c>
      <c r="D4564" s="1" t="s">
        <v>22</v>
      </c>
      <c r="E4564" s="1">
        <v>0</v>
      </c>
      <c r="F4564" s="1" t="s">
        <v>23</v>
      </c>
      <c r="G4564">
        <v>0</v>
      </c>
      <c r="H4564" t="str">
        <f>IF(Append1[[#This Row],[number_vmail_messages]]&lt;=10, "Low",
IF(Append1[[#This Row],[number_vmail_messages]]&lt;=25, "Medium", "High"))</f>
        <v>Low</v>
      </c>
      <c r="I4564">
        <v>183.9</v>
      </c>
      <c r="J4564">
        <v>88</v>
      </c>
      <c r="K4564">
        <v>31.26</v>
      </c>
      <c r="L4564">
        <v>109.2</v>
      </c>
      <c r="M4564">
        <v>86</v>
      </c>
      <c r="N4564">
        <v>9.2799999999999994</v>
      </c>
      <c r="O4564">
        <v>190.2</v>
      </c>
      <c r="P4564">
        <v>78</v>
      </c>
      <c r="Q4564">
        <v>8.56</v>
      </c>
      <c r="R4564">
        <v>16.600000000000001</v>
      </c>
      <c r="S4564">
        <v>7</v>
      </c>
      <c r="T4564">
        <v>4.4800000000000004</v>
      </c>
      <c r="U4564" t="str">
        <f>IF(Append1[[#This Row],[total_intl_charge]] &lt;= MEDIAN(Append1[total_intl_charge]), "Low", "High")</f>
        <v>High</v>
      </c>
      <c r="V4564">
        <v>2</v>
      </c>
      <c r="W4564" t="s">
        <v>23</v>
      </c>
      <c r="X4564" s="1" t="s">
        <v>23</v>
      </c>
      <c r="Y4564">
        <f>IF(Append1[[#This Row],[churn]]="yes", 1,0)</f>
        <v>0</v>
      </c>
      <c r="Z4564" t="str">
        <f>IF(Append1[[#This Row],[total_eve_charge]]&lt;=15,"Low",
IF(Append1[[#This Row],[total_eve_charge]]&lt;=19,"Medium","High"))</f>
        <v>Low</v>
      </c>
      <c r="AA4564" s="1" t="str">
        <f>IF(Append1[[#This Row],[total_day_charge]]&gt;30,"Heavy User",
IF(Append1[[#This Row],[total_eve_charge]]&gt;20,"Evening User",
IF(Append1[[#This Row],[total_night_charge]]&gt;10,"Night User","Low User")))</f>
        <v>Heavy User</v>
      </c>
    </row>
    <row r="4565" spans="1:27" hidden="1" x14ac:dyDescent="0.3">
      <c r="A4565">
        <v>3814</v>
      </c>
      <c r="B4565" s="1" t="s">
        <v>44</v>
      </c>
      <c r="C4565">
        <v>77</v>
      </c>
      <c r="D4565" s="1" t="s">
        <v>22</v>
      </c>
      <c r="E4565" s="1">
        <v>1</v>
      </c>
      <c r="F4565" s="1" t="s">
        <v>23</v>
      </c>
      <c r="G4565">
        <v>0</v>
      </c>
      <c r="H4565" t="str">
        <f>IF(Append1[[#This Row],[number_vmail_messages]]&lt;=10, "Low",
IF(Append1[[#This Row],[number_vmail_messages]]&lt;=25, "Medium", "High"))</f>
        <v>Low</v>
      </c>
      <c r="I4565">
        <v>132.9</v>
      </c>
      <c r="J4565">
        <v>86</v>
      </c>
      <c r="K4565">
        <v>22.59</v>
      </c>
      <c r="L4565">
        <v>168.1</v>
      </c>
      <c r="M4565">
        <v>121</v>
      </c>
      <c r="N4565">
        <v>14.29</v>
      </c>
      <c r="O4565">
        <v>196.3</v>
      </c>
      <c r="P4565">
        <v>102</v>
      </c>
      <c r="Q4565">
        <v>8.83</v>
      </c>
      <c r="R4565">
        <v>7.8</v>
      </c>
      <c r="S4565">
        <v>3</v>
      </c>
      <c r="T4565">
        <v>2.11</v>
      </c>
      <c r="U4565" t="str">
        <f>IF(Append1[[#This Row],[total_intl_charge]] &lt;= MEDIAN(Append1[total_intl_charge]), "Low", "High")</f>
        <v>Low</v>
      </c>
      <c r="V4565">
        <v>0</v>
      </c>
      <c r="W4565" t="s">
        <v>23</v>
      </c>
      <c r="X4565" s="1" t="s">
        <v>24</v>
      </c>
      <c r="Y4565">
        <f>IF(Append1[[#This Row],[churn]]="yes", 1,0)</f>
        <v>0</v>
      </c>
      <c r="Z4565" t="str">
        <f>IF(Append1[[#This Row],[total_eve_charge]]&lt;=15,"Low",
IF(Append1[[#This Row],[total_eve_charge]]&lt;=19,"Medium","High"))</f>
        <v>Low</v>
      </c>
      <c r="AA4565" s="1" t="str">
        <f>IF(Append1[[#This Row],[total_day_charge]]&gt;30,"Heavy User",
IF(Append1[[#This Row],[total_eve_charge]]&gt;20,"Evening User",
IF(Append1[[#This Row],[total_night_charge]]&gt;10,"Night User","Low User")))</f>
        <v>Low User</v>
      </c>
    </row>
    <row r="4566" spans="1:27" hidden="1" x14ac:dyDescent="0.3">
      <c r="A4566">
        <v>3815</v>
      </c>
      <c r="B4566" s="1" t="s">
        <v>58</v>
      </c>
      <c r="C4566">
        <v>116</v>
      </c>
      <c r="D4566" s="1" t="s">
        <v>26</v>
      </c>
      <c r="E4566" s="1">
        <v>0</v>
      </c>
      <c r="F4566" s="1" t="s">
        <v>23</v>
      </c>
      <c r="G4566">
        <v>0</v>
      </c>
      <c r="H4566" t="str">
        <f>IF(Append1[[#This Row],[number_vmail_messages]]&lt;=10, "Low",
IF(Append1[[#This Row],[number_vmail_messages]]&lt;=25, "Medium", "High"))</f>
        <v>Low</v>
      </c>
      <c r="I4566">
        <v>179</v>
      </c>
      <c r="J4566">
        <v>81</v>
      </c>
      <c r="K4566">
        <v>30.43</v>
      </c>
      <c r="L4566">
        <v>200</v>
      </c>
      <c r="M4566">
        <v>116</v>
      </c>
      <c r="N4566">
        <v>17</v>
      </c>
      <c r="O4566">
        <v>168.6</v>
      </c>
      <c r="P4566">
        <v>74</v>
      </c>
      <c r="Q4566">
        <v>7.59</v>
      </c>
      <c r="R4566">
        <v>15.8</v>
      </c>
      <c r="S4566">
        <v>7</v>
      </c>
      <c r="T4566">
        <v>4.2699999999999996</v>
      </c>
      <c r="U4566" t="str">
        <f>IF(Append1[[#This Row],[total_intl_charge]] &lt;= MEDIAN(Append1[total_intl_charge]), "Low", "High")</f>
        <v>High</v>
      </c>
      <c r="V4566">
        <v>1</v>
      </c>
      <c r="W4566" t="s">
        <v>23</v>
      </c>
      <c r="X4566" s="1" t="s">
        <v>23</v>
      </c>
      <c r="Y4566">
        <f>IF(Append1[[#This Row],[churn]]="yes", 1,0)</f>
        <v>0</v>
      </c>
      <c r="Z4566" t="str">
        <f>IF(Append1[[#This Row],[total_eve_charge]]&lt;=15,"Low",
IF(Append1[[#This Row],[total_eve_charge]]&lt;=19,"Medium","High"))</f>
        <v>Medium</v>
      </c>
      <c r="AA4566" s="1" t="str">
        <f>IF(Append1[[#This Row],[total_day_charge]]&gt;30,"Heavy User",
IF(Append1[[#This Row],[total_eve_charge]]&gt;20,"Evening User",
IF(Append1[[#This Row],[total_night_charge]]&gt;10,"Night User","Low User")))</f>
        <v>Heavy User</v>
      </c>
    </row>
    <row r="4567" spans="1:27" hidden="1" x14ac:dyDescent="0.3">
      <c r="A4567">
        <v>3816</v>
      </c>
      <c r="B4567" s="1" t="s">
        <v>38</v>
      </c>
      <c r="C4567">
        <v>96</v>
      </c>
      <c r="D4567" s="1" t="s">
        <v>32</v>
      </c>
      <c r="E4567" s="1">
        <v>1</v>
      </c>
      <c r="F4567" s="1" t="s">
        <v>23</v>
      </c>
      <c r="G4567">
        <v>0</v>
      </c>
      <c r="H4567" t="str">
        <f>IF(Append1[[#This Row],[number_vmail_messages]]&lt;=10, "Low",
IF(Append1[[#This Row],[number_vmail_messages]]&lt;=25, "Medium", "High"))</f>
        <v>Low</v>
      </c>
      <c r="I4567">
        <v>188.8</v>
      </c>
      <c r="J4567">
        <v>119</v>
      </c>
      <c r="K4567">
        <v>32.1</v>
      </c>
      <c r="L4567">
        <v>216.9</v>
      </c>
      <c r="M4567">
        <v>100</v>
      </c>
      <c r="N4567">
        <v>18.440000000000001</v>
      </c>
      <c r="O4567">
        <v>208.5</v>
      </c>
      <c r="P4567">
        <v>116</v>
      </c>
      <c r="Q4567">
        <v>9.3800000000000008</v>
      </c>
      <c r="R4567">
        <v>5.8</v>
      </c>
      <c r="S4567">
        <v>3</v>
      </c>
      <c r="T4567">
        <v>1.57</v>
      </c>
      <c r="U4567" t="str">
        <f>IF(Append1[[#This Row],[total_intl_charge]] &lt;= MEDIAN(Append1[total_intl_charge]), "Low", "High")</f>
        <v>Low</v>
      </c>
      <c r="V4567">
        <v>3</v>
      </c>
      <c r="W4567" t="s">
        <v>23</v>
      </c>
      <c r="X4567" s="1" t="s">
        <v>24</v>
      </c>
      <c r="Y4567">
        <f>IF(Append1[[#This Row],[churn]]="yes", 1,0)</f>
        <v>0</v>
      </c>
      <c r="Z4567" t="str">
        <f>IF(Append1[[#This Row],[total_eve_charge]]&lt;=15,"Low",
IF(Append1[[#This Row],[total_eve_charge]]&lt;=19,"Medium","High"))</f>
        <v>Medium</v>
      </c>
      <c r="AA4567" s="1" t="str">
        <f>IF(Append1[[#This Row],[total_day_charge]]&gt;30,"Heavy User",
IF(Append1[[#This Row],[total_eve_charge]]&gt;20,"Evening User",
IF(Append1[[#This Row],[total_night_charge]]&gt;10,"Night User","Low User")))</f>
        <v>Heavy User</v>
      </c>
    </row>
    <row r="4568" spans="1:27" x14ac:dyDescent="0.3">
      <c r="A4568">
        <v>3817</v>
      </c>
      <c r="B4568" s="1" t="s">
        <v>60</v>
      </c>
      <c r="C4568">
        <v>60</v>
      </c>
      <c r="D4568" s="1" t="s">
        <v>22</v>
      </c>
      <c r="E4568" s="1">
        <v>1</v>
      </c>
      <c r="F4568" s="1" t="s">
        <v>24</v>
      </c>
      <c r="G4568">
        <v>45</v>
      </c>
      <c r="H4568" t="str">
        <f>IF(Append1[[#This Row],[number_vmail_messages]]&lt;=10, "Low",
IF(Append1[[#This Row],[number_vmail_messages]]&lt;=25, "Medium", "High"))</f>
        <v>High</v>
      </c>
      <c r="I4568">
        <v>135.6</v>
      </c>
      <c r="J4568">
        <v>101</v>
      </c>
      <c r="K4568">
        <v>23.05</v>
      </c>
      <c r="L4568">
        <v>94.9</v>
      </c>
      <c r="M4568">
        <v>73</v>
      </c>
      <c r="N4568">
        <v>8.07</v>
      </c>
      <c r="O4568">
        <v>154</v>
      </c>
      <c r="P4568">
        <v>118</v>
      </c>
      <c r="Q4568">
        <v>6.93</v>
      </c>
      <c r="R4568">
        <v>9.8000000000000007</v>
      </c>
      <c r="S4568">
        <v>3</v>
      </c>
      <c r="T4568">
        <v>2.65</v>
      </c>
      <c r="U4568" t="str">
        <f>IF(Append1[[#This Row],[total_intl_charge]] &lt;= MEDIAN(Append1[total_intl_charge]), "Low", "High")</f>
        <v>Low</v>
      </c>
      <c r="V4568">
        <v>4</v>
      </c>
      <c r="W4568" t="s">
        <v>24</v>
      </c>
      <c r="X4568" s="1" t="s">
        <v>24</v>
      </c>
      <c r="Y4568">
        <f>IF(Append1[[#This Row],[churn]]="yes", 1,0)</f>
        <v>1</v>
      </c>
      <c r="Z4568" t="str">
        <f>IF(Append1[[#This Row],[total_eve_charge]]&lt;=15,"Low",
IF(Append1[[#This Row],[total_eve_charge]]&lt;=19,"Medium","High"))</f>
        <v>Low</v>
      </c>
      <c r="AA4568" s="1" t="str">
        <f>IF(Append1[[#This Row],[total_day_charge]]&gt;30,"Heavy User",
IF(Append1[[#This Row],[total_eve_charge]]&gt;20,"Evening User",
IF(Append1[[#This Row],[total_night_charge]]&gt;10,"Night User","Low User")))</f>
        <v>Low User</v>
      </c>
    </row>
    <row r="4569" spans="1:27" x14ac:dyDescent="0.3">
      <c r="A4569">
        <v>3818</v>
      </c>
      <c r="B4569" s="1" t="s">
        <v>27</v>
      </c>
      <c r="C4569">
        <v>105</v>
      </c>
      <c r="D4569" s="1" t="s">
        <v>32</v>
      </c>
      <c r="E4569" s="1">
        <v>1</v>
      </c>
      <c r="F4569" s="1" t="s">
        <v>24</v>
      </c>
      <c r="G4569">
        <v>31</v>
      </c>
      <c r="H4569" t="str">
        <f>IF(Append1[[#This Row],[number_vmail_messages]]&lt;=10, "Low",
IF(Append1[[#This Row],[number_vmail_messages]]&lt;=25, "Medium", "High"))</f>
        <v>High</v>
      </c>
      <c r="I4569">
        <v>172.5</v>
      </c>
      <c r="J4569">
        <v>103</v>
      </c>
      <c r="K4569">
        <v>29.33</v>
      </c>
      <c r="L4569">
        <v>113.6</v>
      </c>
      <c r="M4569">
        <v>102</v>
      </c>
      <c r="N4569">
        <v>9.66</v>
      </c>
      <c r="O4569">
        <v>261.60000000000002</v>
      </c>
      <c r="P4569">
        <v>104</v>
      </c>
      <c r="Q4569">
        <v>11.77</v>
      </c>
      <c r="R4569">
        <v>10.8</v>
      </c>
      <c r="S4569">
        <v>4</v>
      </c>
      <c r="T4569">
        <v>2.92</v>
      </c>
      <c r="U4569" t="str">
        <f>IF(Append1[[#This Row],[total_intl_charge]] &lt;= MEDIAN(Append1[total_intl_charge]), "Low", "High")</f>
        <v>High</v>
      </c>
      <c r="V4569">
        <v>2</v>
      </c>
      <c r="W4569" t="s">
        <v>23</v>
      </c>
      <c r="X4569" s="1" t="s">
        <v>24</v>
      </c>
      <c r="Y4569">
        <f>IF(Append1[[#This Row],[churn]]="yes", 1,0)</f>
        <v>0</v>
      </c>
      <c r="Z4569" t="str">
        <f>IF(Append1[[#This Row],[total_eve_charge]]&lt;=15,"Low",
IF(Append1[[#This Row],[total_eve_charge]]&lt;=19,"Medium","High"))</f>
        <v>Low</v>
      </c>
      <c r="AA4569" s="1" t="str">
        <f>IF(Append1[[#This Row],[total_day_charge]]&gt;30,"Heavy User",
IF(Append1[[#This Row],[total_eve_charge]]&gt;20,"Evening User",
IF(Append1[[#This Row],[total_night_charge]]&gt;10,"Night User","Low User")))</f>
        <v>Night User</v>
      </c>
    </row>
    <row r="4570" spans="1:27" hidden="1" x14ac:dyDescent="0.3">
      <c r="A4570">
        <v>3819</v>
      </c>
      <c r="B4570" s="1" t="s">
        <v>34</v>
      </c>
      <c r="C4570">
        <v>107</v>
      </c>
      <c r="D4570" s="1" t="s">
        <v>26</v>
      </c>
      <c r="E4570" s="1">
        <v>0</v>
      </c>
      <c r="F4570" s="1" t="s">
        <v>23</v>
      </c>
      <c r="G4570">
        <v>0</v>
      </c>
      <c r="H4570" t="str">
        <f>IF(Append1[[#This Row],[number_vmail_messages]]&lt;=10, "Low",
IF(Append1[[#This Row],[number_vmail_messages]]&lt;=25, "Medium", "High"))</f>
        <v>Low</v>
      </c>
      <c r="I4570">
        <v>156.30000000000001</v>
      </c>
      <c r="J4570">
        <v>75</v>
      </c>
      <c r="K4570">
        <v>26.57</v>
      </c>
      <c r="L4570">
        <v>215.3</v>
      </c>
      <c r="M4570">
        <v>93</v>
      </c>
      <c r="N4570">
        <v>18.3</v>
      </c>
      <c r="O4570">
        <v>118.2</v>
      </c>
      <c r="P4570">
        <v>115</v>
      </c>
      <c r="Q4570">
        <v>5.32</v>
      </c>
      <c r="R4570">
        <v>8.8000000000000007</v>
      </c>
      <c r="S4570">
        <v>2</v>
      </c>
      <c r="T4570">
        <v>2.38</v>
      </c>
      <c r="U4570" t="str">
        <f>IF(Append1[[#This Row],[total_intl_charge]] &lt;= MEDIAN(Append1[total_intl_charge]), "Low", "High")</f>
        <v>Low</v>
      </c>
      <c r="V4570">
        <v>1</v>
      </c>
      <c r="W4570" t="s">
        <v>23</v>
      </c>
      <c r="X4570" s="1" t="s">
        <v>23</v>
      </c>
      <c r="Y4570">
        <f>IF(Append1[[#This Row],[churn]]="yes", 1,0)</f>
        <v>0</v>
      </c>
      <c r="Z4570" t="str">
        <f>IF(Append1[[#This Row],[total_eve_charge]]&lt;=15,"Low",
IF(Append1[[#This Row],[total_eve_charge]]&lt;=19,"Medium","High"))</f>
        <v>Medium</v>
      </c>
      <c r="AA4570" s="1" t="str">
        <f>IF(Append1[[#This Row],[total_day_charge]]&gt;30,"Heavy User",
IF(Append1[[#This Row],[total_eve_charge]]&gt;20,"Evening User",
IF(Append1[[#This Row],[total_night_charge]]&gt;10,"Night User","Low User")))</f>
        <v>Low User</v>
      </c>
    </row>
    <row r="4571" spans="1:27" hidden="1" x14ac:dyDescent="0.3">
      <c r="A4571">
        <v>3820</v>
      </c>
      <c r="B4571" s="1" t="s">
        <v>66</v>
      </c>
      <c r="C4571">
        <v>86</v>
      </c>
      <c r="D4571" s="1" t="s">
        <v>22</v>
      </c>
      <c r="E4571" s="1">
        <v>0</v>
      </c>
      <c r="F4571" s="1" t="s">
        <v>23</v>
      </c>
      <c r="G4571">
        <v>0</v>
      </c>
      <c r="H4571" t="str">
        <f>IF(Append1[[#This Row],[number_vmail_messages]]&lt;=10, "Low",
IF(Append1[[#This Row],[number_vmail_messages]]&lt;=25, "Medium", "High"))</f>
        <v>Low</v>
      </c>
      <c r="I4571">
        <v>234.6</v>
      </c>
      <c r="J4571">
        <v>102</v>
      </c>
      <c r="K4571">
        <v>39.880000000000003</v>
      </c>
      <c r="L4571">
        <v>268.3</v>
      </c>
      <c r="M4571">
        <v>109</v>
      </c>
      <c r="N4571">
        <v>22.81</v>
      </c>
      <c r="O4571">
        <v>195.6</v>
      </c>
      <c r="P4571">
        <v>102</v>
      </c>
      <c r="Q4571">
        <v>8.8000000000000007</v>
      </c>
      <c r="R4571">
        <v>11.6</v>
      </c>
      <c r="S4571">
        <v>4</v>
      </c>
      <c r="T4571">
        <v>3.13</v>
      </c>
      <c r="U4571" t="str">
        <f>IF(Append1[[#This Row],[total_intl_charge]] &lt;= MEDIAN(Append1[total_intl_charge]), "Low", "High")</f>
        <v>High</v>
      </c>
      <c r="V4571">
        <v>1</v>
      </c>
      <c r="W4571" t="s">
        <v>24</v>
      </c>
      <c r="X4571" s="1" t="s">
        <v>23</v>
      </c>
      <c r="Y4571">
        <f>IF(Append1[[#This Row],[churn]]="yes", 1,0)</f>
        <v>1</v>
      </c>
      <c r="Z4571" t="str">
        <f>IF(Append1[[#This Row],[total_eve_charge]]&lt;=15,"Low",
IF(Append1[[#This Row],[total_eve_charge]]&lt;=19,"Medium","High"))</f>
        <v>High</v>
      </c>
      <c r="AA4571" s="1" t="str">
        <f>IF(Append1[[#This Row],[total_day_charge]]&gt;30,"Heavy User",
IF(Append1[[#This Row],[total_eve_charge]]&gt;20,"Evening User",
IF(Append1[[#This Row],[total_night_charge]]&gt;10,"Night User","Low User")))</f>
        <v>Heavy User</v>
      </c>
    </row>
    <row r="4572" spans="1:27" hidden="1" x14ac:dyDescent="0.3">
      <c r="A4572">
        <v>3821</v>
      </c>
      <c r="B4572" s="1" t="s">
        <v>28</v>
      </c>
      <c r="C4572">
        <v>115</v>
      </c>
      <c r="D4572" s="1" t="s">
        <v>22</v>
      </c>
      <c r="E4572" s="1">
        <v>0</v>
      </c>
      <c r="F4572" s="1" t="s">
        <v>23</v>
      </c>
      <c r="G4572">
        <v>0</v>
      </c>
      <c r="H4572" t="str">
        <f>IF(Append1[[#This Row],[number_vmail_messages]]&lt;=10, "Low",
IF(Append1[[#This Row],[number_vmail_messages]]&lt;=25, "Medium", "High"))</f>
        <v>Low</v>
      </c>
      <c r="I4572">
        <v>202.1</v>
      </c>
      <c r="J4572">
        <v>95</v>
      </c>
      <c r="K4572">
        <v>34.36</v>
      </c>
      <c r="L4572">
        <v>231.6</v>
      </c>
      <c r="M4572">
        <v>89</v>
      </c>
      <c r="N4572">
        <v>19.690000000000001</v>
      </c>
      <c r="O4572">
        <v>214.6</v>
      </c>
      <c r="P4572">
        <v>165</v>
      </c>
      <c r="Q4572">
        <v>9.66</v>
      </c>
      <c r="R4572">
        <v>13.1</v>
      </c>
      <c r="S4572">
        <v>7</v>
      </c>
      <c r="T4572">
        <v>3.54</v>
      </c>
      <c r="U4572" t="str">
        <f>IF(Append1[[#This Row],[total_intl_charge]] &lt;= MEDIAN(Append1[total_intl_charge]), "Low", "High")</f>
        <v>High</v>
      </c>
      <c r="V4572">
        <v>1</v>
      </c>
      <c r="W4572" t="s">
        <v>23</v>
      </c>
      <c r="X4572" s="1" t="s">
        <v>23</v>
      </c>
      <c r="Y4572">
        <f>IF(Append1[[#This Row],[churn]]="yes", 1,0)</f>
        <v>0</v>
      </c>
      <c r="Z4572" t="str">
        <f>IF(Append1[[#This Row],[total_eve_charge]]&lt;=15,"Low",
IF(Append1[[#This Row],[total_eve_charge]]&lt;=19,"Medium","High"))</f>
        <v>High</v>
      </c>
      <c r="AA4572" s="1" t="str">
        <f>IF(Append1[[#This Row],[total_day_charge]]&gt;30,"Heavy User",
IF(Append1[[#This Row],[total_eve_charge]]&gt;20,"Evening User",
IF(Append1[[#This Row],[total_night_charge]]&gt;10,"Night User","Low User")))</f>
        <v>Heavy User</v>
      </c>
    </row>
    <row r="4573" spans="1:27" x14ac:dyDescent="0.3">
      <c r="A4573">
        <v>3822</v>
      </c>
      <c r="B4573" s="1" t="s">
        <v>75</v>
      </c>
      <c r="C4573">
        <v>128</v>
      </c>
      <c r="D4573" s="1" t="s">
        <v>26</v>
      </c>
      <c r="E4573" s="1">
        <v>0</v>
      </c>
      <c r="F4573" s="1" t="s">
        <v>24</v>
      </c>
      <c r="G4573">
        <v>40</v>
      </c>
      <c r="H4573" t="str">
        <f>IF(Append1[[#This Row],[number_vmail_messages]]&lt;=10, "Low",
IF(Append1[[#This Row],[number_vmail_messages]]&lt;=25, "Medium", "High"))</f>
        <v>High</v>
      </c>
      <c r="I4573">
        <v>272.2</v>
      </c>
      <c r="J4573">
        <v>112</v>
      </c>
      <c r="K4573">
        <v>46.27</v>
      </c>
      <c r="L4573">
        <v>239.9</v>
      </c>
      <c r="M4573">
        <v>111</v>
      </c>
      <c r="N4573">
        <v>20.39</v>
      </c>
      <c r="O4573">
        <v>257.3</v>
      </c>
      <c r="P4573">
        <v>124</v>
      </c>
      <c r="Q4573">
        <v>11.58</v>
      </c>
      <c r="R4573">
        <v>11.6</v>
      </c>
      <c r="S4573">
        <v>2</v>
      </c>
      <c r="T4573">
        <v>3.13</v>
      </c>
      <c r="U4573" t="str">
        <f>IF(Append1[[#This Row],[total_intl_charge]] &lt;= MEDIAN(Append1[total_intl_charge]), "Low", "High")</f>
        <v>High</v>
      </c>
      <c r="V4573">
        <v>1</v>
      </c>
      <c r="W4573" t="s">
        <v>23</v>
      </c>
      <c r="X4573" s="1" t="s">
        <v>23</v>
      </c>
      <c r="Y4573">
        <f>IF(Append1[[#This Row],[churn]]="yes", 1,0)</f>
        <v>0</v>
      </c>
      <c r="Z4573" t="str">
        <f>IF(Append1[[#This Row],[total_eve_charge]]&lt;=15,"Low",
IF(Append1[[#This Row],[total_eve_charge]]&lt;=19,"Medium","High"))</f>
        <v>High</v>
      </c>
      <c r="AA4573" s="1" t="str">
        <f>IF(Append1[[#This Row],[total_day_charge]]&gt;30,"Heavy User",
IF(Append1[[#This Row],[total_eve_charge]]&gt;20,"Evening User",
IF(Append1[[#This Row],[total_night_charge]]&gt;10,"Night User","Low User")))</f>
        <v>Heavy User</v>
      </c>
    </row>
    <row r="4574" spans="1:27" hidden="1" x14ac:dyDescent="0.3">
      <c r="A4574">
        <v>3823</v>
      </c>
      <c r="B4574" s="1" t="s">
        <v>62</v>
      </c>
      <c r="C4574">
        <v>97</v>
      </c>
      <c r="D4574" s="1" t="s">
        <v>22</v>
      </c>
      <c r="E4574" s="1">
        <v>0</v>
      </c>
      <c r="F4574" s="1" t="s">
        <v>23</v>
      </c>
      <c r="G4574">
        <v>0</v>
      </c>
      <c r="H4574" t="str">
        <f>IF(Append1[[#This Row],[number_vmail_messages]]&lt;=10, "Low",
IF(Append1[[#This Row],[number_vmail_messages]]&lt;=25, "Medium", "High"))</f>
        <v>Low</v>
      </c>
      <c r="I4574">
        <v>245.2</v>
      </c>
      <c r="J4574">
        <v>109</v>
      </c>
      <c r="K4574">
        <v>41.68</v>
      </c>
      <c r="L4574">
        <v>165.5</v>
      </c>
      <c r="M4574">
        <v>152</v>
      </c>
      <c r="N4574">
        <v>14.07</v>
      </c>
      <c r="O4574">
        <v>159.19999999999999</v>
      </c>
      <c r="P4574">
        <v>96</v>
      </c>
      <c r="Q4574">
        <v>7.16</v>
      </c>
      <c r="R4574">
        <v>9.1</v>
      </c>
      <c r="S4574">
        <v>8</v>
      </c>
      <c r="T4574">
        <v>2.46</v>
      </c>
      <c r="U4574" t="str">
        <f>IF(Append1[[#This Row],[total_intl_charge]] &lt;= MEDIAN(Append1[total_intl_charge]), "Low", "High")</f>
        <v>Low</v>
      </c>
      <c r="V4574">
        <v>1</v>
      </c>
      <c r="W4574" t="s">
        <v>23</v>
      </c>
      <c r="X4574" s="1" t="s">
        <v>23</v>
      </c>
      <c r="Y4574">
        <f>IF(Append1[[#This Row],[churn]]="yes", 1,0)</f>
        <v>0</v>
      </c>
      <c r="Z4574" t="str">
        <f>IF(Append1[[#This Row],[total_eve_charge]]&lt;=15,"Low",
IF(Append1[[#This Row],[total_eve_charge]]&lt;=19,"Medium","High"))</f>
        <v>Low</v>
      </c>
      <c r="AA4574" s="1" t="str">
        <f>IF(Append1[[#This Row],[total_day_charge]]&gt;30,"Heavy User",
IF(Append1[[#This Row],[total_eve_charge]]&gt;20,"Evening User",
IF(Append1[[#This Row],[total_night_charge]]&gt;10,"Night User","Low User")))</f>
        <v>Heavy User</v>
      </c>
    </row>
    <row r="4575" spans="1:27" hidden="1" x14ac:dyDescent="0.3">
      <c r="A4575">
        <v>3824</v>
      </c>
      <c r="B4575" s="1" t="s">
        <v>39</v>
      </c>
      <c r="C4575">
        <v>90</v>
      </c>
      <c r="D4575" s="1" t="s">
        <v>22</v>
      </c>
      <c r="E4575" s="1">
        <v>0</v>
      </c>
      <c r="F4575" s="1" t="s">
        <v>23</v>
      </c>
      <c r="G4575">
        <v>0</v>
      </c>
      <c r="H4575" t="str">
        <f>IF(Append1[[#This Row],[number_vmail_messages]]&lt;=10, "Low",
IF(Append1[[#This Row],[number_vmail_messages]]&lt;=25, "Medium", "High"))</f>
        <v>Low</v>
      </c>
      <c r="I4575">
        <v>207.6</v>
      </c>
      <c r="J4575">
        <v>82</v>
      </c>
      <c r="K4575">
        <v>35.29</v>
      </c>
      <c r="L4575">
        <v>193.3</v>
      </c>
      <c r="M4575">
        <v>105</v>
      </c>
      <c r="N4575">
        <v>16.43</v>
      </c>
      <c r="O4575">
        <v>149.69999999999999</v>
      </c>
      <c r="P4575">
        <v>68</v>
      </c>
      <c r="Q4575">
        <v>6.74</v>
      </c>
      <c r="R4575">
        <v>11.2</v>
      </c>
      <c r="S4575">
        <v>6</v>
      </c>
      <c r="T4575">
        <v>3.02</v>
      </c>
      <c r="U4575" t="str">
        <f>IF(Append1[[#This Row],[total_intl_charge]] &lt;= MEDIAN(Append1[total_intl_charge]), "Low", "High")</f>
        <v>High</v>
      </c>
      <c r="V4575">
        <v>1</v>
      </c>
      <c r="W4575" t="s">
        <v>23</v>
      </c>
      <c r="X4575" s="1" t="s">
        <v>23</v>
      </c>
      <c r="Y4575">
        <f>IF(Append1[[#This Row],[churn]]="yes", 1,0)</f>
        <v>0</v>
      </c>
      <c r="Z4575" t="str">
        <f>IF(Append1[[#This Row],[total_eve_charge]]&lt;=15,"Low",
IF(Append1[[#This Row],[total_eve_charge]]&lt;=19,"Medium","High"))</f>
        <v>Medium</v>
      </c>
      <c r="AA4575" s="1" t="str">
        <f>IF(Append1[[#This Row],[total_day_charge]]&gt;30,"Heavy User",
IF(Append1[[#This Row],[total_eve_charge]]&gt;20,"Evening User",
IF(Append1[[#This Row],[total_night_charge]]&gt;10,"Night User","Low User")))</f>
        <v>Heavy User</v>
      </c>
    </row>
    <row r="4576" spans="1:27" hidden="1" x14ac:dyDescent="0.3">
      <c r="A4576">
        <v>3825</v>
      </c>
      <c r="B4576" s="1" t="s">
        <v>76</v>
      </c>
      <c r="C4576">
        <v>22</v>
      </c>
      <c r="D4576" s="1" t="s">
        <v>22</v>
      </c>
      <c r="E4576" s="1">
        <v>0</v>
      </c>
      <c r="F4576" s="1" t="s">
        <v>23</v>
      </c>
      <c r="G4576">
        <v>0</v>
      </c>
      <c r="H4576" t="str">
        <f>IF(Append1[[#This Row],[number_vmail_messages]]&lt;=10, "Low",
IF(Append1[[#This Row],[number_vmail_messages]]&lt;=25, "Medium", "High"))</f>
        <v>Low</v>
      </c>
      <c r="I4576">
        <v>222.9</v>
      </c>
      <c r="J4576">
        <v>97</v>
      </c>
      <c r="K4576">
        <v>37.89</v>
      </c>
      <c r="L4576">
        <v>172.6</v>
      </c>
      <c r="M4576">
        <v>91</v>
      </c>
      <c r="N4576">
        <v>14.67</v>
      </c>
      <c r="O4576">
        <v>187.6</v>
      </c>
      <c r="P4576">
        <v>99</v>
      </c>
      <c r="Q4576">
        <v>8.44</v>
      </c>
      <c r="R4576">
        <v>10.1</v>
      </c>
      <c r="S4576">
        <v>3</v>
      </c>
      <c r="T4576">
        <v>2.73</v>
      </c>
      <c r="U4576" t="str">
        <f>IF(Append1[[#This Row],[total_intl_charge]] &lt;= MEDIAN(Append1[total_intl_charge]), "Low", "High")</f>
        <v>Low</v>
      </c>
      <c r="V4576">
        <v>1</v>
      </c>
      <c r="W4576" t="s">
        <v>23</v>
      </c>
      <c r="X4576" s="1" t="s">
        <v>23</v>
      </c>
      <c r="Y4576">
        <f>IF(Append1[[#This Row],[churn]]="yes", 1,0)</f>
        <v>0</v>
      </c>
      <c r="Z4576" t="str">
        <f>IF(Append1[[#This Row],[total_eve_charge]]&lt;=15,"Low",
IF(Append1[[#This Row],[total_eve_charge]]&lt;=19,"Medium","High"))</f>
        <v>Low</v>
      </c>
      <c r="AA4576" s="1" t="str">
        <f>IF(Append1[[#This Row],[total_day_charge]]&gt;30,"Heavy User",
IF(Append1[[#This Row],[total_eve_charge]]&gt;20,"Evening User",
IF(Append1[[#This Row],[total_night_charge]]&gt;10,"Night User","Low User")))</f>
        <v>Heavy User</v>
      </c>
    </row>
    <row r="4577" spans="1:27" hidden="1" x14ac:dyDescent="0.3">
      <c r="A4577">
        <v>3826</v>
      </c>
      <c r="B4577" s="1" t="s">
        <v>27</v>
      </c>
      <c r="C4577">
        <v>121</v>
      </c>
      <c r="D4577" s="1" t="s">
        <v>22</v>
      </c>
      <c r="E4577" s="1">
        <v>0</v>
      </c>
      <c r="F4577" s="1" t="s">
        <v>23</v>
      </c>
      <c r="G4577">
        <v>0</v>
      </c>
      <c r="H4577" t="str">
        <f>IF(Append1[[#This Row],[number_vmail_messages]]&lt;=10, "Low",
IF(Append1[[#This Row],[number_vmail_messages]]&lt;=25, "Medium", "High"))</f>
        <v>Low</v>
      </c>
      <c r="I4577">
        <v>273.8</v>
      </c>
      <c r="J4577">
        <v>96</v>
      </c>
      <c r="K4577">
        <v>46.55</v>
      </c>
      <c r="L4577">
        <v>263.10000000000002</v>
      </c>
      <c r="M4577">
        <v>106</v>
      </c>
      <c r="N4577">
        <v>22.36</v>
      </c>
      <c r="O4577">
        <v>201.5</v>
      </c>
      <c r="P4577">
        <v>83</v>
      </c>
      <c r="Q4577">
        <v>9.07</v>
      </c>
      <c r="R4577">
        <v>10.8</v>
      </c>
      <c r="S4577">
        <v>3</v>
      </c>
      <c r="T4577">
        <v>2.92</v>
      </c>
      <c r="U4577" t="str">
        <f>IF(Append1[[#This Row],[total_intl_charge]] &lt;= MEDIAN(Append1[total_intl_charge]), "Low", "High")</f>
        <v>High</v>
      </c>
      <c r="V4577">
        <v>1</v>
      </c>
      <c r="W4577" t="s">
        <v>24</v>
      </c>
      <c r="X4577" s="1" t="s">
        <v>23</v>
      </c>
      <c r="Y4577">
        <f>IF(Append1[[#This Row],[churn]]="yes", 1,0)</f>
        <v>1</v>
      </c>
      <c r="Z4577" t="str">
        <f>IF(Append1[[#This Row],[total_eve_charge]]&lt;=15,"Low",
IF(Append1[[#This Row],[total_eve_charge]]&lt;=19,"Medium","High"))</f>
        <v>High</v>
      </c>
      <c r="AA4577" s="1" t="str">
        <f>IF(Append1[[#This Row],[total_day_charge]]&gt;30,"Heavy User",
IF(Append1[[#This Row],[total_eve_charge]]&gt;20,"Evening User",
IF(Append1[[#This Row],[total_night_charge]]&gt;10,"Night User","Low User")))</f>
        <v>Heavy User</v>
      </c>
    </row>
    <row r="4578" spans="1:27" hidden="1" x14ac:dyDescent="0.3">
      <c r="A4578">
        <v>3827</v>
      </c>
      <c r="B4578" s="1" t="s">
        <v>60</v>
      </c>
      <c r="C4578">
        <v>169</v>
      </c>
      <c r="D4578" s="1" t="s">
        <v>26</v>
      </c>
      <c r="E4578" s="1">
        <v>0</v>
      </c>
      <c r="F4578" s="1" t="s">
        <v>23</v>
      </c>
      <c r="G4578">
        <v>0</v>
      </c>
      <c r="H4578" t="str">
        <f>IF(Append1[[#This Row],[number_vmail_messages]]&lt;=10, "Low",
IF(Append1[[#This Row],[number_vmail_messages]]&lt;=25, "Medium", "High"))</f>
        <v>Low</v>
      </c>
      <c r="I4578">
        <v>192.8</v>
      </c>
      <c r="J4578">
        <v>98</v>
      </c>
      <c r="K4578">
        <v>32.78</v>
      </c>
      <c r="L4578">
        <v>273.2</v>
      </c>
      <c r="M4578">
        <v>125</v>
      </c>
      <c r="N4578">
        <v>23.22</v>
      </c>
      <c r="O4578">
        <v>266.3</v>
      </c>
      <c r="P4578">
        <v>102</v>
      </c>
      <c r="Q4578">
        <v>11.98</v>
      </c>
      <c r="R4578">
        <v>11.4</v>
      </c>
      <c r="S4578">
        <v>6</v>
      </c>
      <c r="T4578">
        <v>3.08</v>
      </c>
      <c r="U4578" t="str">
        <f>IF(Append1[[#This Row],[total_intl_charge]] &lt;= MEDIAN(Append1[total_intl_charge]), "Low", "High")</f>
        <v>High</v>
      </c>
      <c r="V4578">
        <v>2</v>
      </c>
      <c r="W4578" t="s">
        <v>23</v>
      </c>
      <c r="X4578" s="1" t="s">
        <v>23</v>
      </c>
      <c r="Y4578">
        <f>IF(Append1[[#This Row],[churn]]="yes", 1,0)</f>
        <v>0</v>
      </c>
      <c r="Z4578" t="str">
        <f>IF(Append1[[#This Row],[total_eve_charge]]&lt;=15,"Low",
IF(Append1[[#This Row],[total_eve_charge]]&lt;=19,"Medium","High"))</f>
        <v>High</v>
      </c>
      <c r="AA4578" s="1" t="str">
        <f>IF(Append1[[#This Row],[total_day_charge]]&gt;30,"Heavy User",
IF(Append1[[#This Row],[total_eve_charge]]&gt;20,"Evening User",
IF(Append1[[#This Row],[total_night_charge]]&gt;10,"Night User","Low User")))</f>
        <v>Heavy User</v>
      </c>
    </row>
    <row r="4579" spans="1:27" hidden="1" x14ac:dyDescent="0.3">
      <c r="A4579">
        <v>3828</v>
      </c>
      <c r="B4579" s="1" t="s">
        <v>42</v>
      </c>
      <c r="C4579">
        <v>83</v>
      </c>
      <c r="D4579" s="1" t="s">
        <v>26</v>
      </c>
      <c r="E4579" s="1">
        <v>0</v>
      </c>
      <c r="F4579" s="1" t="s">
        <v>23</v>
      </c>
      <c r="G4579">
        <v>0</v>
      </c>
      <c r="H4579" t="str">
        <f>IF(Append1[[#This Row],[number_vmail_messages]]&lt;=10, "Low",
IF(Append1[[#This Row],[number_vmail_messages]]&lt;=25, "Medium", "High"))</f>
        <v>Low</v>
      </c>
      <c r="I4579">
        <v>268.7</v>
      </c>
      <c r="J4579">
        <v>81</v>
      </c>
      <c r="K4579">
        <v>45.68</v>
      </c>
      <c r="L4579">
        <v>145.5</v>
      </c>
      <c r="M4579">
        <v>100</v>
      </c>
      <c r="N4579">
        <v>12.37</v>
      </c>
      <c r="O4579">
        <v>185.6</v>
      </c>
      <c r="P4579">
        <v>86</v>
      </c>
      <c r="Q4579">
        <v>8.35</v>
      </c>
      <c r="R4579">
        <v>9.4</v>
      </c>
      <c r="S4579">
        <v>6</v>
      </c>
      <c r="T4579">
        <v>2.54</v>
      </c>
      <c r="U4579" t="str">
        <f>IF(Append1[[#This Row],[total_intl_charge]] &lt;= MEDIAN(Append1[total_intl_charge]), "Low", "High")</f>
        <v>Low</v>
      </c>
      <c r="V4579">
        <v>0</v>
      </c>
      <c r="W4579" t="s">
        <v>23</v>
      </c>
      <c r="X4579" s="1" t="s">
        <v>23</v>
      </c>
      <c r="Y4579">
        <f>IF(Append1[[#This Row],[churn]]="yes", 1,0)</f>
        <v>0</v>
      </c>
      <c r="Z4579" t="str">
        <f>IF(Append1[[#This Row],[total_eve_charge]]&lt;=15,"Low",
IF(Append1[[#This Row],[total_eve_charge]]&lt;=19,"Medium","High"))</f>
        <v>Low</v>
      </c>
      <c r="AA4579" s="1" t="str">
        <f>IF(Append1[[#This Row],[total_day_charge]]&gt;30,"Heavy User",
IF(Append1[[#This Row],[total_eve_charge]]&gt;20,"Evening User",
IF(Append1[[#This Row],[total_night_charge]]&gt;10,"Night User","Low User")))</f>
        <v>Heavy User</v>
      </c>
    </row>
    <row r="4580" spans="1:27" x14ac:dyDescent="0.3">
      <c r="A4580">
        <v>3829</v>
      </c>
      <c r="B4580" s="1" t="s">
        <v>74</v>
      </c>
      <c r="C4580">
        <v>87</v>
      </c>
      <c r="D4580" s="1" t="s">
        <v>32</v>
      </c>
      <c r="E4580" s="1">
        <v>0</v>
      </c>
      <c r="F4580" s="1" t="s">
        <v>24</v>
      </c>
      <c r="G4580">
        <v>48</v>
      </c>
      <c r="H4580" t="str">
        <f>IF(Append1[[#This Row],[number_vmail_messages]]&lt;=10, "Low",
IF(Append1[[#This Row],[number_vmail_messages]]&lt;=25, "Medium", "High"))</f>
        <v>High</v>
      </c>
      <c r="I4580">
        <v>178.8</v>
      </c>
      <c r="J4580">
        <v>91</v>
      </c>
      <c r="K4580">
        <v>30.4</v>
      </c>
      <c r="L4580">
        <v>246.8</v>
      </c>
      <c r="M4580">
        <v>106</v>
      </c>
      <c r="N4580">
        <v>20.98</v>
      </c>
      <c r="O4580">
        <v>262.39999999999998</v>
      </c>
      <c r="P4580">
        <v>119</v>
      </c>
      <c r="Q4580">
        <v>11.81</v>
      </c>
      <c r="R4580">
        <v>9</v>
      </c>
      <c r="S4580">
        <v>8</v>
      </c>
      <c r="T4580">
        <v>2.4300000000000002</v>
      </c>
      <c r="U4580" t="str">
        <f>IF(Append1[[#This Row],[total_intl_charge]] &lt;= MEDIAN(Append1[total_intl_charge]), "Low", "High")</f>
        <v>Low</v>
      </c>
      <c r="V4580">
        <v>1</v>
      </c>
      <c r="W4580" t="s">
        <v>23</v>
      </c>
      <c r="X4580" s="1" t="s">
        <v>23</v>
      </c>
      <c r="Y4580">
        <f>IF(Append1[[#This Row],[churn]]="yes", 1,0)</f>
        <v>0</v>
      </c>
      <c r="Z4580" t="str">
        <f>IF(Append1[[#This Row],[total_eve_charge]]&lt;=15,"Low",
IF(Append1[[#This Row],[total_eve_charge]]&lt;=19,"Medium","High"))</f>
        <v>High</v>
      </c>
      <c r="AA4580" s="1" t="str">
        <f>IF(Append1[[#This Row],[total_day_charge]]&gt;30,"Heavy User",
IF(Append1[[#This Row],[total_eve_charge]]&gt;20,"Evening User",
IF(Append1[[#This Row],[total_night_charge]]&gt;10,"Night User","Low User")))</f>
        <v>Heavy User</v>
      </c>
    </row>
    <row r="4581" spans="1:27" x14ac:dyDescent="0.3">
      <c r="A4581">
        <v>3830</v>
      </c>
      <c r="B4581" s="1" t="s">
        <v>56</v>
      </c>
      <c r="C4581">
        <v>126</v>
      </c>
      <c r="D4581" s="1" t="s">
        <v>22</v>
      </c>
      <c r="E4581" s="1">
        <v>0</v>
      </c>
      <c r="F4581" s="1" t="s">
        <v>24</v>
      </c>
      <c r="G4581">
        <v>24</v>
      </c>
      <c r="H4581" t="str">
        <f>IF(Append1[[#This Row],[number_vmail_messages]]&lt;=10, "Low",
IF(Append1[[#This Row],[number_vmail_messages]]&lt;=25, "Medium", "High"))</f>
        <v>Medium</v>
      </c>
      <c r="I4581">
        <v>197.3</v>
      </c>
      <c r="J4581">
        <v>82</v>
      </c>
      <c r="K4581">
        <v>33.54</v>
      </c>
      <c r="L4581">
        <v>167.6</v>
      </c>
      <c r="M4581">
        <v>51</v>
      </c>
      <c r="N4581">
        <v>14.25</v>
      </c>
      <c r="O4581">
        <v>222</v>
      </c>
      <c r="P4581">
        <v>89</v>
      </c>
      <c r="Q4581">
        <v>9.99</v>
      </c>
      <c r="R4581">
        <v>7.4</v>
      </c>
      <c r="S4581">
        <v>3</v>
      </c>
      <c r="T4581">
        <v>2</v>
      </c>
      <c r="U4581" t="str">
        <f>IF(Append1[[#This Row],[total_intl_charge]] &lt;= MEDIAN(Append1[total_intl_charge]), "Low", "High")</f>
        <v>Low</v>
      </c>
      <c r="V4581">
        <v>1</v>
      </c>
      <c r="W4581" t="s">
        <v>23</v>
      </c>
      <c r="X4581" s="1" t="s">
        <v>23</v>
      </c>
      <c r="Y4581">
        <f>IF(Append1[[#This Row],[churn]]="yes", 1,0)</f>
        <v>0</v>
      </c>
      <c r="Z4581" t="str">
        <f>IF(Append1[[#This Row],[total_eve_charge]]&lt;=15,"Low",
IF(Append1[[#This Row],[total_eve_charge]]&lt;=19,"Medium","High"))</f>
        <v>Low</v>
      </c>
      <c r="AA4581" s="1" t="str">
        <f>IF(Append1[[#This Row],[total_day_charge]]&gt;30,"Heavy User",
IF(Append1[[#This Row],[total_eve_charge]]&gt;20,"Evening User",
IF(Append1[[#This Row],[total_night_charge]]&gt;10,"Night User","Low User")))</f>
        <v>Heavy User</v>
      </c>
    </row>
    <row r="4582" spans="1:27" x14ac:dyDescent="0.3">
      <c r="A4582">
        <v>3831</v>
      </c>
      <c r="B4582" s="1" t="s">
        <v>44</v>
      </c>
      <c r="C4582">
        <v>61</v>
      </c>
      <c r="D4582" s="1" t="s">
        <v>22</v>
      </c>
      <c r="E4582" s="1">
        <v>0</v>
      </c>
      <c r="F4582" s="1" t="s">
        <v>24</v>
      </c>
      <c r="G4582">
        <v>36</v>
      </c>
      <c r="H4582" t="str">
        <f>IF(Append1[[#This Row],[number_vmail_messages]]&lt;=10, "Low",
IF(Append1[[#This Row],[number_vmail_messages]]&lt;=25, "Medium", "High"))</f>
        <v>High</v>
      </c>
      <c r="I4582">
        <v>233.9</v>
      </c>
      <c r="J4582">
        <v>97</v>
      </c>
      <c r="K4582">
        <v>39.76</v>
      </c>
      <c r="L4582">
        <v>175.6</v>
      </c>
      <c r="M4582">
        <v>133</v>
      </c>
      <c r="N4582">
        <v>14.93</v>
      </c>
      <c r="O4582">
        <v>177</v>
      </c>
      <c r="P4582">
        <v>83</v>
      </c>
      <c r="Q4582">
        <v>7.97</v>
      </c>
      <c r="R4582">
        <v>9.5</v>
      </c>
      <c r="S4582">
        <v>4</v>
      </c>
      <c r="T4582">
        <v>2.57</v>
      </c>
      <c r="U4582" t="str">
        <f>IF(Append1[[#This Row],[total_intl_charge]] &lt;= MEDIAN(Append1[total_intl_charge]), "Low", "High")</f>
        <v>Low</v>
      </c>
      <c r="V4582">
        <v>1</v>
      </c>
      <c r="W4582" t="s">
        <v>23</v>
      </c>
      <c r="X4582" s="1" t="s">
        <v>23</v>
      </c>
      <c r="Y4582">
        <f>IF(Append1[[#This Row],[churn]]="yes", 1,0)</f>
        <v>0</v>
      </c>
      <c r="Z4582" t="str">
        <f>IF(Append1[[#This Row],[total_eve_charge]]&lt;=15,"Low",
IF(Append1[[#This Row],[total_eve_charge]]&lt;=19,"Medium","High"))</f>
        <v>Low</v>
      </c>
      <c r="AA4582" s="1" t="str">
        <f>IF(Append1[[#This Row],[total_day_charge]]&gt;30,"Heavy User",
IF(Append1[[#This Row],[total_eve_charge]]&gt;20,"Evening User",
IF(Append1[[#This Row],[total_night_charge]]&gt;10,"Night User","Low User")))</f>
        <v>Heavy User</v>
      </c>
    </row>
    <row r="4583" spans="1:27" hidden="1" x14ac:dyDescent="0.3">
      <c r="A4583">
        <v>3832</v>
      </c>
      <c r="B4583" s="1" t="s">
        <v>43</v>
      </c>
      <c r="C4583">
        <v>90</v>
      </c>
      <c r="D4583" s="1" t="s">
        <v>32</v>
      </c>
      <c r="E4583" s="1">
        <v>1</v>
      </c>
      <c r="F4583" s="1" t="s">
        <v>23</v>
      </c>
      <c r="G4583">
        <v>0</v>
      </c>
      <c r="H4583" t="str">
        <f>IF(Append1[[#This Row],[number_vmail_messages]]&lt;=10, "Low",
IF(Append1[[#This Row],[number_vmail_messages]]&lt;=25, "Medium", "High"))</f>
        <v>Low</v>
      </c>
      <c r="I4583">
        <v>207.1</v>
      </c>
      <c r="J4583">
        <v>87</v>
      </c>
      <c r="K4583">
        <v>35.21</v>
      </c>
      <c r="L4583">
        <v>208.5</v>
      </c>
      <c r="M4583">
        <v>87</v>
      </c>
      <c r="N4583">
        <v>17.72</v>
      </c>
      <c r="O4583">
        <v>146</v>
      </c>
      <c r="P4583">
        <v>95</v>
      </c>
      <c r="Q4583">
        <v>6.57</v>
      </c>
      <c r="R4583">
        <v>4.4000000000000004</v>
      </c>
      <c r="S4583">
        <v>5</v>
      </c>
      <c r="T4583">
        <v>1.19</v>
      </c>
      <c r="U4583" t="str">
        <f>IF(Append1[[#This Row],[total_intl_charge]] &lt;= MEDIAN(Append1[total_intl_charge]), "Low", "High")</f>
        <v>Low</v>
      </c>
      <c r="V4583">
        <v>2</v>
      </c>
      <c r="W4583" t="s">
        <v>23</v>
      </c>
      <c r="X4583" s="1" t="s">
        <v>24</v>
      </c>
      <c r="Y4583">
        <f>IF(Append1[[#This Row],[churn]]="yes", 1,0)</f>
        <v>0</v>
      </c>
      <c r="Z4583" t="str">
        <f>IF(Append1[[#This Row],[total_eve_charge]]&lt;=15,"Low",
IF(Append1[[#This Row],[total_eve_charge]]&lt;=19,"Medium","High"))</f>
        <v>Medium</v>
      </c>
      <c r="AA4583" s="1" t="str">
        <f>IF(Append1[[#This Row],[total_day_charge]]&gt;30,"Heavy User",
IF(Append1[[#This Row],[total_eve_charge]]&gt;20,"Evening User",
IF(Append1[[#This Row],[total_night_charge]]&gt;10,"Night User","Low User")))</f>
        <v>Heavy User</v>
      </c>
    </row>
    <row r="4584" spans="1:27" hidden="1" x14ac:dyDescent="0.3">
      <c r="A4584">
        <v>3833</v>
      </c>
      <c r="B4584" s="1" t="s">
        <v>45</v>
      </c>
      <c r="C4584">
        <v>131</v>
      </c>
      <c r="D4584" s="1" t="s">
        <v>32</v>
      </c>
      <c r="E4584" s="1">
        <v>0</v>
      </c>
      <c r="F4584" s="1" t="s">
        <v>23</v>
      </c>
      <c r="G4584">
        <v>0</v>
      </c>
      <c r="H4584" t="str">
        <f>IF(Append1[[#This Row],[number_vmail_messages]]&lt;=10, "Low",
IF(Append1[[#This Row],[number_vmail_messages]]&lt;=25, "Medium", "High"))</f>
        <v>Low</v>
      </c>
      <c r="I4584">
        <v>136.80000000000001</v>
      </c>
      <c r="J4584">
        <v>84</v>
      </c>
      <c r="K4584">
        <v>23.26</v>
      </c>
      <c r="L4584">
        <v>179.4</v>
      </c>
      <c r="M4584">
        <v>81</v>
      </c>
      <c r="N4584">
        <v>15.25</v>
      </c>
      <c r="O4584">
        <v>235.2</v>
      </c>
      <c r="P4584">
        <v>151</v>
      </c>
      <c r="Q4584">
        <v>10.58</v>
      </c>
      <c r="R4584">
        <v>5</v>
      </c>
      <c r="S4584">
        <v>3</v>
      </c>
      <c r="T4584">
        <v>1.35</v>
      </c>
      <c r="U4584" t="str">
        <f>IF(Append1[[#This Row],[total_intl_charge]] &lt;= MEDIAN(Append1[total_intl_charge]), "Low", "High")</f>
        <v>Low</v>
      </c>
      <c r="V4584">
        <v>2</v>
      </c>
      <c r="W4584" t="s">
        <v>23</v>
      </c>
      <c r="X4584" s="1" t="s">
        <v>23</v>
      </c>
      <c r="Y4584">
        <f>IF(Append1[[#This Row],[churn]]="yes", 1,0)</f>
        <v>0</v>
      </c>
      <c r="Z4584" t="str">
        <f>IF(Append1[[#This Row],[total_eve_charge]]&lt;=15,"Low",
IF(Append1[[#This Row],[total_eve_charge]]&lt;=19,"Medium","High"))</f>
        <v>Medium</v>
      </c>
      <c r="AA4584" s="1" t="str">
        <f>IF(Append1[[#This Row],[total_day_charge]]&gt;30,"Heavy User",
IF(Append1[[#This Row],[total_eve_charge]]&gt;20,"Evening User",
IF(Append1[[#This Row],[total_night_charge]]&gt;10,"Night User","Low User")))</f>
        <v>Night User</v>
      </c>
    </row>
    <row r="4585" spans="1:27" hidden="1" x14ac:dyDescent="0.3">
      <c r="A4585">
        <v>3834</v>
      </c>
      <c r="B4585" s="1" t="s">
        <v>49</v>
      </c>
      <c r="C4585">
        <v>89</v>
      </c>
      <c r="D4585" s="1" t="s">
        <v>22</v>
      </c>
      <c r="E4585" s="1">
        <v>0</v>
      </c>
      <c r="F4585" s="1" t="s">
        <v>23</v>
      </c>
      <c r="G4585">
        <v>0</v>
      </c>
      <c r="H4585" t="str">
        <f>IF(Append1[[#This Row],[number_vmail_messages]]&lt;=10, "Low",
IF(Append1[[#This Row],[number_vmail_messages]]&lt;=25, "Medium", "High"))</f>
        <v>Low</v>
      </c>
      <c r="I4585">
        <v>159.4</v>
      </c>
      <c r="J4585">
        <v>126</v>
      </c>
      <c r="K4585">
        <v>27.1</v>
      </c>
      <c r="L4585">
        <v>207</v>
      </c>
      <c r="M4585">
        <v>108</v>
      </c>
      <c r="N4585">
        <v>17.600000000000001</v>
      </c>
      <c r="O4585">
        <v>141.6</v>
      </c>
      <c r="P4585">
        <v>121</v>
      </c>
      <c r="Q4585">
        <v>6.37</v>
      </c>
      <c r="R4585">
        <v>11.1</v>
      </c>
      <c r="S4585">
        <v>4</v>
      </c>
      <c r="T4585">
        <v>3</v>
      </c>
      <c r="U4585" t="str">
        <f>IF(Append1[[#This Row],[total_intl_charge]] &lt;= MEDIAN(Append1[total_intl_charge]), "Low", "High")</f>
        <v>High</v>
      </c>
      <c r="V4585">
        <v>1</v>
      </c>
      <c r="W4585" t="s">
        <v>23</v>
      </c>
      <c r="X4585" s="1" t="s">
        <v>23</v>
      </c>
      <c r="Y4585">
        <f>IF(Append1[[#This Row],[churn]]="yes", 1,0)</f>
        <v>0</v>
      </c>
      <c r="Z4585" t="str">
        <f>IF(Append1[[#This Row],[total_eve_charge]]&lt;=15,"Low",
IF(Append1[[#This Row],[total_eve_charge]]&lt;=19,"Medium","High"))</f>
        <v>Medium</v>
      </c>
      <c r="AA4585" s="1" t="str">
        <f>IF(Append1[[#This Row],[total_day_charge]]&gt;30,"Heavy User",
IF(Append1[[#This Row],[total_eve_charge]]&gt;20,"Evening User",
IF(Append1[[#This Row],[total_night_charge]]&gt;10,"Night User","Low User")))</f>
        <v>Low User</v>
      </c>
    </row>
    <row r="4586" spans="1:27" hidden="1" x14ac:dyDescent="0.3">
      <c r="A4586">
        <v>3835</v>
      </c>
      <c r="B4586" s="1" t="s">
        <v>30</v>
      </c>
      <c r="C4586">
        <v>71</v>
      </c>
      <c r="D4586" s="1" t="s">
        <v>22</v>
      </c>
      <c r="E4586" s="1">
        <v>0</v>
      </c>
      <c r="F4586" s="1" t="s">
        <v>23</v>
      </c>
      <c r="G4586">
        <v>0</v>
      </c>
      <c r="H4586" t="str">
        <f>IF(Append1[[#This Row],[number_vmail_messages]]&lt;=10, "Low",
IF(Append1[[#This Row],[number_vmail_messages]]&lt;=25, "Medium", "High"))</f>
        <v>Low</v>
      </c>
      <c r="I4586">
        <v>112.1</v>
      </c>
      <c r="J4586">
        <v>122</v>
      </c>
      <c r="K4586">
        <v>19.059999999999999</v>
      </c>
      <c r="L4586">
        <v>157.9</v>
      </c>
      <c r="M4586">
        <v>86</v>
      </c>
      <c r="N4586">
        <v>13.42</v>
      </c>
      <c r="O4586">
        <v>271.60000000000002</v>
      </c>
      <c r="P4586">
        <v>104</v>
      </c>
      <c r="Q4586">
        <v>12.22</v>
      </c>
      <c r="R4586">
        <v>11.1</v>
      </c>
      <c r="S4586">
        <v>5</v>
      </c>
      <c r="T4586">
        <v>3</v>
      </c>
      <c r="U4586" t="str">
        <f>IF(Append1[[#This Row],[total_intl_charge]] &lt;= MEDIAN(Append1[total_intl_charge]), "Low", "High")</f>
        <v>High</v>
      </c>
      <c r="V4586">
        <v>0</v>
      </c>
      <c r="W4586" t="s">
        <v>23</v>
      </c>
      <c r="X4586" s="1" t="s">
        <v>23</v>
      </c>
      <c r="Y4586">
        <f>IF(Append1[[#This Row],[churn]]="yes", 1,0)</f>
        <v>0</v>
      </c>
      <c r="Z4586" t="str">
        <f>IF(Append1[[#This Row],[total_eve_charge]]&lt;=15,"Low",
IF(Append1[[#This Row],[total_eve_charge]]&lt;=19,"Medium","High"))</f>
        <v>Low</v>
      </c>
      <c r="AA4586" s="1" t="str">
        <f>IF(Append1[[#This Row],[total_day_charge]]&gt;30,"Heavy User",
IF(Append1[[#This Row],[total_eve_charge]]&gt;20,"Evening User",
IF(Append1[[#This Row],[total_night_charge]]&gt;10,"Night User","Low User")))</f>
        <v>Night User</v>
      </c>
    </row>
    <row r="4587" spans="1:27" hidden="1" x14ac:dyDescent="0.3">
      <c r="A4587">
        <v>3836</v>
      </c>
      <c r="B4587" s="1" t="s">
        <v>29</v>
      </c>
      <c r="C4587">
        <v>166</v>
      </c>
      <c r="D4587" s="1" t="s">
        <v>22</v>
      </c>
      <c r="E4587" s="1">
        <v>0</v>
      </c>
      <c r="F4587" s="1" t="s">
        <v>23</v>
      </c>
      <c r="G4587">
        <v>0</v>
      </c>
      <c r="H4587" t="str">
        <f>IF(Append1[[#This Row],[number_vmail_messages]]&lt;=10, "Low",
IF(Append1[[#This Row],[number_vmail_messages]]&lt;=25, "Medium", "High"))</f>
        <v>Low</v>
      </c>
      <c r="I4587">
        <v>238.6</v>
      </c>
      <c r="J4587">
        <v>117</v>
      </c>
      <c r="K4587">
        <v>40.56</v>
      </c>
      <c r="L4587">
        <v>242.8</v>
      </c>
      <c r="M4587">
        <v>73</v>
      </c>
      <c r="N4587">
        <v>20.64</v>
      </c>
      <c r="O4587">
        <v>203.3</v>
      </c>
      <c r="P4587">
        <v>130</v>
      </c>
      <c r="Q4587">
        <v>9.15</v>
      </c>
      <c r="R4587">
        <v>10</v>
      </c>
      <c r="S4587">
        <v>8</v>
      </c>
      <c r="T4587">
        <v>2.7</v>
      </c>
      <c r="U4587" t="str">
        <f>IF(Append1[[#This Row],[total_intl_charge]] &lt;= MEDIAN(Append1[total_intl_charge]), "Low", "High")</f>
        <v>Low</v>
      </c>
      <c r="V4587">
        <v>4</v>
      </c>
      <c r="W4587" t="s">
        <v>23</v>
      </c>
      <c r="X4587" s="1" t="s">
        <v>23</v>
      </c>
      <c r="Y4587">
        <f>IF(Append1[[#This Row],[churn]]="yes", 1,0)</f>
        <v>0</v>
      </c>
      <c r="Z4587" t="str">
        <f>IF(Append1[[#This Row],[total_eve_charge]]&lt;=15,"Low",
IF(Append1[[#This Row],[total_eve_charge]]&lt;=19,"Medium","High"))</f>
        <v>High</v>
      </c>
      <c r="AA4587" s="1" t="str">
        <f>IF(Append1[[#This Row],[total_day_charge]]&gt;30,"Heavy User",
IF(Append1[[#This Row],[total_eve_charge]]&gt;20,"Evening User",
IF(Append1[[#This Row],[total_night_charge]]&gt;10,"Night User","Low User")))</f>
        <v>Heavy User</v>
      </c>
    </row>
    <row r="4588" spans="1:27" hidden="1" x14ac:dyDescent="0.3">
      <c r="A4588">
        <v>3837</v>
      </c>
      <c r="B4588" s="1" t="s">
        <v>41</v>
      </c>
      <c r="C4588">
        <v>146</v>
      </c>
      <c r="D4588" s="1" t="s">
        <v>26</v>
      </c>
      <c r="E4588" s="1">
        <v>1</v>
      </c>
      <c r="F4588" s="1" t="s">
        <v>23</v>
      </c>
      <c r="G4588">
        <v>0</v>
      </c>
      <c r="H4588" t="str">
        <f>IF(Append1[[#This Row],[number_vmail_messages]]&lt;=10, "Low",
IF(Append1[[#This Row],[number_vmail_messages]]&lt;=25, "Medium", "High"))</f>
        <v>Low</v>
      </c>
      <c r="I4588">
        <v>163.5</v>
      </c>
      <c r="J4588">
        <v>85</v>
      </c>
      <c r="K4588">
        <v>27.8</v>
      </c>
      <c r="L4588">
        <v>224.8</v>
      </c>
      <c r="M4588">
        <v>149</v>
      </c>
      <c r="N4588">
        <v>19.11</v>
      </c>
      <c r="O4588">
        <v>253.1</v>
      </c>
      <c r="P4588">
        <v>116</v>
      </c>
      <c r="Q4588">
        <v>11.39</v>
      </c>
      <c r="R4588">
        <v>9.8000000000000007</v>
      </c>
      <c r="S4588">
        <v>4</v>
      </c>
      <c r="T4588">
        <v>2.65</v>
      </c>
      <c r="U4588" t="str">
        <f>IF(Append1[[#This Row],[total_intl_charge]] &lt;= MEDIAN(Append1[total_intl_charge]), "Low", "High")</f>
        <v>Low</v>
      </c>
      <c r="V4588">
        <v>1</v>
      </c>
      <c r="W4588" t="s">
        <v>23</v>
      </c>
      <c r="X4588" s="1" t="s">
        <v>24</v>
      </c>
      <c r="Y4588">
        <f>IF(Append1[[#This Row],[churn]]="yes", 1,0)</f>
        <v>0</v>
      </c>
      <c r="Z4588" t="str">
        <f>IF(Append1[[#This Row],[total_eve_charge]]&lt;=15,"Low",
IF(Append1[[#This Row],[total_eve_charge]]&lt;=19,"Medium","High"))</f>
        <v>High</v>
      </c>
      <c r="AA4588" s="1" t="str">
        <f>IF(Append1[[#This Row],[total_day_charge]]&gt;30,"Heavy User",
IF(Append1[[#This Row],[total_eve_charge]]&gt;20,"Evening User",
IF(Append1[[#This Row],[total_night_charge]]&gt;10,"Night User","Low User")))</f>
        <v>Night User</v>
      </c>
    </row>
    <row r="4589" spans="1:27" hidden="1" x14ac:dyDescent="0.3">
      <c r="A4589">
        <v>3838</v>
      </c>
      <c r="B4589" s="1" t="s">
        <v>75</v>
      </c>
      <c r="C4589">
        <v>90</v>
      </c>
      <c r="D4589" s="1" t="s">
        <v>32</v>
      </c>
      <c r="E4589" s="1">
        <v>1</v>
      </c>
      <c r="F4589" s="1" t="s">
        <v>23</v>
      </c>
      <c r="G4589">
        <v>0</v>
      </c>
      <c r="H4589" t="str">
        <f>IF(Append1[[#This Row],[number_vmail_messages]]&lt;=10, "Low",
IF(Append1[[#This Row],[number_vmail_messages]]&lt;=25, "Medium", "High"))</f>
        <v>Low</v>
      </c>
      <c r="I4589">
        <v>127.2</v>
      </c>
      <c r="J4589">
        <v>94</v>
      </c>
      <c r="K4589">
        <v>21.62</v>
      </c>
      <c r="L4589">
        <v>221.1</v>
      </c>
      <c r="M4589">
        <v>108</v>
      </c>
      <c r="N4589">
        <v>18.79</v>
      </c>
      <c r="O4589">
        <v>110.7</v>
      </c>
      <c r="P4589">
        <v>106</v>
      </c>
      <c r="Q4589">
        <v>4.9800000000000004</v>
      </c>
      <c r="R4589">
        <v>11.2</v>
      </c>
      <c r="S4589">
        <v>3</v>
      </c>
      <c r="T4589">
        <v>3.02</v>
      </c>
      <c r="U4589" t="str">
        <f>IF(Append1[[#This Row],[total_intl_charge]] &lt;= MEDIAN(Append1[total_intl_charge]), "Low", "High")</f>
        <v>High</v>
      </c>
      <c r="V4589">
        <v>2</v>
      </c>
      <c r="W4589" t="s">
        <v>23</v>
      </c>
      <c r="X4589" s="1" t="s">
        <v>24</v>
      </c>
      <c r="Y4589">
        <f>IF(Append1[[#This Row],[churn]]="yes", 1,0)</f>
        <v>0</v>
      </c>
      <c r="Z4589" t="str">
        <f>IF(Append1[[#This Row],[total_eve_charge]]&lt;=15,"Low",
IF(Append1[[#This Row],[total_eve_charge]]&lt;=19,"Medium","High"))</f>
        <v>Medium</v>
      </c>
      <c r="AA4589" s="1" t="str">
        <f>IF(Append1[[#This Row],[total_day_charge]]&gt;30,"Heavy User",
IF(Append1[[#This Row],[total_eve_charge]]&gt;20,"Evening User",
IF(Append1[[#This Row],[total_night_charge]]&gt;10,"Night User","Low User")))</f>
        <v>Low User</v>
      </c>
    </row>
    <row r="4590" spans="1:27" hidden="1" x14ac:dyDescent="0.3">
      <c r="A4590">
        <v>3839</v>
      </c>
      <c r="B4590" s="1" t="s">
        <v>58</v>
      </c>
      <c r="C4590">
        <v>59</v>
      </c>
      <c r="D4590" s="1" t="s">
        <v>32</v>
      </c>
      <c r="E4590" s="1">
        <v>0</v>
      </c>
      <c r="F4590" s="1" t="s">
        <v>23</v>
      </c>
      <c r="G4590">
        <v>0</v>
      </c>
      <c r="H4590" t="str">
        <f>IF(Append1[[#This Row],[number_vmail_messages]]&lt;=10, "Low",
IF(Append1[[#This Row],[number_vmail_messages]]&lt;=25, "Medium", "High"))</f>
        <v>Low</v>
      </c>
      <c r="I4590">
        <v>145.80000000000001</v>
      </c>
      <c r="J4590">
        <v>95</v>
      </c>
      <c r="K4590">
        <v>24.79</v>
      </c>
      <c r="L4590">
        <v>228.3</v>
      </c>
      <c r="M4590">
        <v>81</v>
      </c>
      <c r="N4590">
        <v>19.41</v>
      </c>
      <c r="O4590">
        <v>247.5</v>
      </c>
      <c r="P4590">
        <v>87</v>
      </c>
      <c r="Q4590">
        <v>11.14</v>
      </c>
      <c r="R4590">
        <v>9.6</v>
      </c>
      <c r="S4590">
        <v>5</v>
      </c>
      <c r="T4590">
        <v>2.59</v>
      </c>
      <c r="U4590" t="str">
        <f>IF(Append1[[#This Row],[total_intl_charge]] &lt;= MEDIAN(Append1[total_intl_charge]), "Low", "High")</f>
        <v>Low</v>
      </c>
      <c r="V4590">
        <v>0</v>
      </c>
      <c r="W4590" t="s">
        <v>23</v>
      </c>
      <c r="X4590" s="1" t="s">
        <v>23</v>
      </c>
      <c r="Y4590">
        <f>IF(Append1[[#This Row],[churn]]="yes", 1,0)</f>
        <v>0</v>
      </c>
      <c r="Z4590" t="str">
        <f>IF(Append1[[#This Row],[total_eve_charge]]&lt;=15,"Low",
IF(Append1[[#This Row],[total_eve_charge]]&lt;=19,"Medium","High"))</f>
        <v>High</v>
      </c>
      <c r="AA4590" s="1" t="str">
        <f>IF(Append1[[#This Row],[total_day_charge]]&gt;30,"Heavy User",
IF(Append1[[#This Row],[total_eve_charge]]&gt;20,"Evening User",
IF(Append1[[#This Row],[total_night_charge]]&gt;10,"Night User","Low User")))</f>
        <v>Night User</v>
      </c>
    </row>
    <row r="4591" spans="1:27" hidden="1" x14ac:dyDescent="0.3">
      <c r="A4591">
        <v>3840</v>
      </c>
      <c r="B4591" s="1" t="s">
        <v>74</v>
      </c>
      <c r="C4591">
        <v>25</v>
      </c>
      <c r="D4591" s="1" t="s">
        <v>22</v>
      </c>
      <c r="E4591" s="1">
        <v>0</v>
      </c>
      <c r="F4591" s="1" t="s">
        <v>23</v>
      </c>
      <c r="G4591">
        <v>0</v>
      </c>
      <c r="H4591" t="str">
        <f>IF(Append1[[#This Row],[number_vmail_messages]]&lt;=10, "Low",
IF(Append1[[#This Row],[number_vmail_messages]]&lt;=25, "Medium", "High"))</f>
        <v>Low</v>
      </c>
      <c r="I4591">
        <v>250.1</v>
      </c>
      <c r="J4591">
        <v>108</v>
      </c>
      <c r="K4591">
        <v>42.52</v>
      </c>
      <c r="L4591">
        <v>221.9</v>
      </c>
      <c r="M4591">
        <v>97</v>
      </c>
      <c r="N4591">
        <v>18.86</v>
      </c>
      <c r="O4591">
        <v>208.5</v>
      </c>
      <c r="P4591">
        <v>84</v>
      </c>
      <c r="Q4591">
        <v>9.3800000000000008</v>
      </c>
      <c r="R4591">
        <v>11.1</v>
      </c>
      <c r="S4591">
        <v>3</v>
      </c>
      <c r="T4591">
        <v>3</v>
      </c>
      <c r="U4591" t="str">
        <f>IF(Append1[[#This Row],[total_intl_charge]] &lt;= MEDIAN(Append1[total_intl_charge]), "Low", "High")</f>
        <v>High</v>
      </c>
      <c r="V4591">
        <v>2</v>
      </c>
      <c r="W4591" t="s">
        <v>23</v>
      </c>
      <c r="X4591" s="1" t="s">
        <v>23</v>
      </c>
      <c r="Y4591">
        <f>IF(Append1[[#This Row],[churn]]="yes", 1,0)</f>
        <v>0</v>
      </c>
      <c r="Z4591" t="str">
        <f>IF(Append1[[#This Row],[total_eve_charge]]&lt;=15,"Low",
IF(Append1[[#This Row],[total_eve_charge]]&lt;=19,"Medium","High"))</f>
        <v>Medium</v>
      </c>
      <c r="AA4591" s="1" t="str">
        <f>IF(Append1[[#This Row],[total_day_charge]]&gt;30,"Heavy User",
IF(Append1[[#This Row],[total_eve_charge]]&gt;20,"Evening User",
IF(Append1[[#This Row],[total_night_charge]]&gt;10,"Night User","Low User")))</f>
        <v>Heavy User</v>
      </c>
    </row>
    <row r="4592" spans="1:27" hidden="1" x14ac:dyDescent="0.3">
      <c r="A4592">
        <v>3841</v>
      </c>
      <c r="B4592" s="1" t="s">
        <v>71</v>
      </c>
      <c r="C4592">
        <v>105</v>
      </c>
      <c r="D4592" s="1" t="s">
        <v>26</v>
      </c>
      <c r="E4592" s="1">
        <v>0</v>
      </c>
      <c r="F4592" s="1" t="s">
        <v>23</v>
      </c>
      <c r="G4592">
        <v>0</v>
      </c>
      <c r="H4592" t="str">
        <f>IF(Append1[[#This Row],[number_vmail_messages]]&lt;=10, "Low",
IF(Append1[[#This Row],[number_vmail_messages]]&lt;=25, "Medium", "High"))</f>
        <v>Low</v>
      </c>
      <c r="I4592">
        <v>101.5</v>
      </c>
      <c r="J4592">
        <v>83</v>
      </c>
      <c r="K4592">
        <v>17.260000000000002</v>
      </c>
      <c r="L4592">
        <v>193.8</v>
      </c>
      <c r="M4592">
        <v>83</v>
      </c>
      <c r="N4592">
        <v>16.47</v>
      </c>
      <c r="O4592">
        <v>214.3</v>
      </c>
      <c r="P4592">
        <v>113</v>
      </c>
      <c r="Q4592">
        <v>9.64</v>
      </c>
      <c r="R4592">
        <v>11.7</v>
      </c>
      <c r="S4592">
        <v>4</v>
      </c>
      <c r="T4592">
        <v>3.16</v>
      </c>
      <c r="U4592" t="str">
        <f>IF(Append1[[#This Row],[total_intl_charge]] &lt;= MEDIAN(Append1[total_intl_charge]), "Low", "High")</f>
        <v>High</v>
      </c>
      <c r="V4592">
        <v>3</v>
      </c>
      <c r="W4592" t="s">
        <v>23</v>
      </c>
      <c r="X4592" s="1" t="s">
        <v>23</v>
      </c>
      <c r="Y4592">
        <f>IF(Append1[[#This Row],[churn]]="yes", 1,0)</f>
        <v>0</v>
      </c>
      <c r="Z4592" t="str">
        <f>IF(Append1[[#This Row],[total_eve_charge]]&lt;=15,"Low",
IF(Append1[[#This Row],[total_eve_charge]]&lt;=19,"Medium","High"))</f>
        <v>Medium</v>
      </c>
      <c r="AA4592" s="1" t="str">
        <f>IF(Append1[[#This Row],[total_day_charge]]&gt;30,"Heavy User",
IF(Append1[[#This Row],[total_eve_charge]]&gt;20,"Evening User",
IF(Append1[[#This Row],[total_night_charge]]&gt;10,"Night User","Low User")))</f>
        <v>Low User</v>
      </c>
    </row>
    <row r="4593" spans="1:27" x14ac:dyDescent="0.3">
      <c r="A4593">
        <v>3842</v>
      </c>
      <c r="B4593" s="1" t="s">
        <v>30</v>
      </c>
      <c r="C4593">
        <v>143</v>
      </c>
      <c r="D4593" s="1" t="s">
        <v>22</v>
      </c>
      <c r="E4593" s="1">
        <v>0</v>
      </c>
      <c r="F4593" s="1" t="s">
        <v>24</v>
      </c>
      <c r="G4593">
        <v>26</v>
      </c>
      <c r="H4593" t="str">
        <f>IF(Append1[[#This Row],[number_vmail_messages]]&lt;=10, "Low",
IF(Append1[[#This Row],[number_vmail_messages]]&lt;=25, "Medium", "High"))</f>
        <v>High</v>
      </c>
      <c r="I4593">
        <v>119.6</v>
      </c>
      <c r="J4593">
        <v>133</v>
      </c>
      <c r="K4593">
        <v>20.329999999999998</v>
      </c>
      <c r="L4593">
        <v>247</v>
      </c>
      <c r="M4593">
        <v>136</v>
      </c>
      <c r="N4593">
        <v>21</v>
      </c>
      <c r="O4593">
        <v>227.3</v>
      </c>
      <c r="P4593">
        <v>54</v>
      </c>
      <c r="Q4593">
        <v>10.23</v>
      </c>
      <c r="R4593">
        <v>13</v>
      </c>
      <c r="S4593">
        <v>3</v>
      </c>
      <c r="T4593">
        <v>3.51</v>
      </c>
      <c r="U4593" t="str">
        <f>IF(Append1[[#This Row],[total_intl_charge]] &lt;= MEDIAN(Append1[total_intl_charge]), "Low", "High")</f>
        <v>High</v>
      </c>
      <c r="V4593">
        <v>1</v>
      </c>
      <c r="W4593" t="s">
        <v>23</v>
      </c>
      <c r="X4593" s="1" t="s">
        <v>23</v>
      </c>
      <c r="Y4593">
        <f>IF(Append1[[#This Row],[churn]]="yes", 1,0)</f>
        <v>0</v>
      </c>
      <c r="Z4593" t="str">
        <f>IF(Append1[[#This Row],[total_eve_charge]]&lt;=15,"Low",
IF(Append1[[#This Row],[total_eve_charge]]&lt;=19,"Medium","High"))</f>
        <v>High</v>
      </c>
      <c r="AA4593" s="1" t="str">
        <f>IF(Append1[[#This Row],[total_day_charge]]&gt;30,"Heavy User",
IF(Append1[[#This Row],[total_eve_charge]]&gt;20,"Evening User",
IF(Append1[[#This Row],[total_night_charge]]&gt;10,"Night User","Low User")))</f>
        <v>Evening User</v>
      </c>
    </row>
    <row r="4594" spans="1:27" hidden="1" x14ac:dyDescent="0.3">
      <c r="A4594">
        <v>3843</v>
      </c>
      <c r="B4594" s="1" t="s">
        <v>73</v>
      </c>
      <c r="C4594">
        <v>56</v>
      </c>
      <c r="D4594" s="1" t="s">
        <v>22</v>
      </c>
      <c r="E4594" s="1">
        <v>0</v>
      </c>
      <c r="F4594" s="1" t="s">
        <v>23</v>
      </c>
      <c r="G4594">
        <v>0</v>
      </c>
      <c r="H4594" t="str">
        <f>IF(Append1[[#This Row],[number_vmail_messages]]&lt;=10, "Low",
IF(Append1[[#This Row],[number_vmail_messages]]&lt;=25, "Medium", "High"))</f>
        <v>Low</v>
      </c>
      <c r="I4594">
        <v>158.19999999999999</v>
      </c>
      <c r="J4594">
        <v>85</v>
      </c>
      <c r="K4594">
        <v>26.89</v>
      </c>
      <c r="L4594">
        <v>197.9</v>
      </c>
      <c r="M4594">
        <v>91</v>
      </c>
      <c r="N4594">
        <v>16.82</v>
      </c>
      <c r="O4594">
        <v>159.9</v>
      </c>
      <c r="P4594">
        <v>133</v>
      </c>
      <c r="Q4594">
        <v>7.2</v>
      </c>
      <c r="R4594">
        <v>7.7</v>
      </c>
      <c r="S4594">
        <v>7</v>
      </c>
      <c r="T4594">
        <v>2.08</v>
      </c>
      <c r="U4594" t="str">
        <f>IF(Append1[[#This Row],[total_intl_charge]] &lt;= MEDIAN(Append1[total_intl_charge]), "Low", "High")</f>
        <v>Low</v>
      </c>
      <c r="V4594">
        <v>1</v>
      </c>
      <c r="W4594" t="s">
        <v>23</v>
      </c>
      <c r="X4594" s="1" t="s">
        <v>23</v>
      </c>
      <c r="Y4594">
        <f>IF(Append1[[#This Row],[churn]]="yes", 1,0)</f>
        <v>0</v>
      </c>
      <c r="Z4594" t="str">
        <f>IF(Append1[[#This Row],[total_eve_charge]]&lt;=15,"Low",
IF(Append1[[#This Row],[total_eve_charge]]&lt;=19,"Medium","High"))</f>
        <v>Medium</v>
      </c>
      <c r="AA4594" s="1" t="str">
        <f>IF(Append1[[#This Row],[total_day_charge]]&gt;30,"Heavy User",
IF(Append1[[#This Row],[total_eve_charge]]&gt;20,"Evening User",
IF(Append1[[#This Row],[total_night_charge]]&gt;10,"Night User","Low User")))</f>
        <v>Low User</v>
      </c>
    </row>
    <row r="4595" spans="1:27" hidden="1" x14ac:dyDescent="0.3">
      <c r="A4595">
        <v>3844</v>
      </c>
      <c r="B4595" s="1" t="s">
        <v>69</v>
      </c>
      <c r="C4595">
        <v>105</v>
      </c>
      <c r="D4595" s="1" t="s">
        <v>26</v>
      </c>
      <c r="E4595" s="1">
        <v>0</v>
      </c>
      <c r="F4595" s="1" t="s">
        <v>23</v>
      </c>
      <c r="G4595">
        <v>0</v>
      </c>
      <c r="H4595" t="str">
        <f>IF(Append1[[#This Row],[number_vmail_messages]]&lt;=10, "Low",
IF(Append1[[#This Row],[number_vmail_messages]]&lt;=25, "Medium", "High"))</f>
        <v>Low</v>
      </c>
      <c r="I4595">
        <v>193.2</v>
      </c>
      <c r="J4595">
        <v>139</v>
      </c>
      <c r="K4595">
        <v>32.840000000000003</v>
      </c>
      <c r="L4595">
        <v>260.3</v>
      </c>
      <c r="M4595">
        <v>104</v>
      </c>
      <c r="N4595">
        <v>22.13</v>
      </c>
      <c r="O4595">
        <v>226.4</v>
      </c>
      <c r="P4595">
        <v>133</v>
      </c>
      <c r="Q4595">
        <v>10.19</v>
      </c>
      <c r="R4595">
        <v>7.8</v>
      </c>
      <c r="S4595">
        <v>2</v>
      </c>
      <c r="T4595">
        <v>2.11</v>
      </c>
      <c r="U4595" t="str">
        <f>IF(Append1[[#This Row],[total_intl_charge]] &lt;= MEDIAN(Append1[total_intl_charge]), "Low", "High")</f>
        <v>Low</v>
      </c>
      <c r="V4595">
        <v>1</v>
      </c>
      <c r="W4595" t="s">
        <v>23</v>
      </c>
      <c r="X4595" s="1" t="s">
        <v>23</v>
      </c>
      <c r="Y4595">
        <f>IF(Append1[[#This Row],[churn]]="yes", 1,0)</f>
        <v>0</v>
      </c>
      <c r="Z4595" t="str">
        <f>IF(Append1[[#This Row],[total_eve_charge]]&lt;=15,"Low",
IF(Append1[[#This Row],[total_eve_charge]]&lt;=19,"Medium","High"))</f>
        <v>High</v>
      </c>
      <c r="AA4595" s="1" t="str">
        <f>IF(Append1[[#This Row],[total_day_charge]]&gt;30,"Heavy User",
IF(Append1[[#This Row],[total_eve_charge]]&gt;20,"Evening User",
IF(Append1[[#This Row],[total_night_charge]]&gt;10,"Night User","Low User")))</f>
        <v>Heavy User</v>
      </c>
    </row>
    <row r="4596" spans="1:27" x14ac:dyDescent="0.3">
      <c r="A4596">
        <v>3845</v>
      </c>
      <c r="B4596" s="1" t="s">
        <v>35</v>
      </c>
      <c r="C4596">
        <v>73</v>
      </c>
      <c r="D4596" s="1" t="s">
        <v>26</v>
      </c>
      <c r="E4596" s="1">
        <v>0</v>
      </c>
      <c r="F4596" s="1" t="s">
        <v>24</v>
      </c>
      <c r="G4596">
        <v>33</v>
      </c>
      <c r="H4596" t="str">
        <f>IF(Append1[[#This Row],[number_vmail_messages]]&lt;=10, "Low",
IF(Append1[[#This Row],[number_vmail_messages]]&lt;=25, "Medium", "High"))</f>
        <v>High</v>
      </c>
      <c r="I4596">
        <v>217.7</v>
      </c>
      <c r="J4596">
        <v>108</v>
      </c>
      <c r="K4596">
        <v>37.01</v>
      </c>
      <c r="L4596">
        <v>245.7</v>
      </c>
      <c r="M4596">
        <v>106</v>
      </c>
      <c r="N4596">
        <v>20.88</v>
      </c>
      <c r="O4596">
        <v>242.9</v>
      </c>
      <c r="P4596">
        <v>100</v>
      </c>
      <c r="Q4596">
        <v>10.93</v>
      </c>
      <c r="R4596">
        <v>8.8000000000000007</v>
      </c>
      <c r="S4596">
        <v>6</v>
      </c>
      <c r="T4596">
        <v>2.38</v>
      </c>
      <c r="U4596" t="str">
        <f>IF(Append1[[#This Row],[total_intl_charge]] &lt;= MEDIAN(Append1[total_intl_charge]), "Low", "High")</f>
        <v>Low</v>
      </c>
      <c r="V4596">
        <v>1</v>
      </c>
      <c r="W4596" t="s">
        <v>23</v>
      </c>
      <c r="X4596" s="1" t="s">
        <v>23</v>
      </c>
      <c r="Y4596">
        <f>IF(Append1[[#This Row],[churn]]="yes", 1,0)</f>
        <v>0</v>
      </c>
      <c r="Z4596" t="str">
        <f>IF(Append1[[#This Row],[total_eve_charge]]&lt;=15,"Low",
IF(Append1[[#This Row],[total_eve_charge]]&lt;=19,"Medium","High"))</f>
        <v>High</v>
      </c>
      <c r="AA4596" s="1" t="str">
        <f>IF(Append1[[#This Row],[total_day_charge]]&gt;30,"Heavy User",
IF(Append1[[#This Row],[total_eve_charge]]&gt;20,"Evening User",
IF(Append1[[#This Row],[total_night_charge]]&gt;10,"Night User","Low User")))</f>
        <v>Heavy User</v>
      </c>
    </row>
    <row r="4597" spans="1:27" hidden="1" x14ac:dyDescent="0.3">
      <c r="A4597">
        <v>3846</v>
      </c>
      <c r="B4597" s="1" t="s">
        <v>72</v>
      </c>
      <c r="C4597">
        <v>54</v>
      </c>
      <c r="D4597" s="1" t="s">
        <v>32</v>
      </c>
      <c r="E4597" s="1">
        <v>0</v>
      </c>
      <c r="F4597" s="1" t="s">
        <v>23</v>
      </c>
      <c r="G4597">
        <v>0</v>
      </c>
      <c r="H4597" t="str">
        <f>IF(Append1[[#This Row],[number_vmail_messages]]&lt;=10, "Low",
IF(Append1[[#This Row],[number_vmail_messages]]&lt;=25, "Medium", "High"))</f>
        <v>Low</v>
      </c>
      <c r="I4597">
        <v>199.8</v>
      </c>
      <c r="J4597">
        <v>94</v>
      </c>
      <c r="K4597">
        <v>33.97</v>
      </c>
      <c r="L4597">
        <v>308</v>
      </c>
      <c r="M4597">
        <v>112</v>
      </c>
      <c r="N4597">
        <v>26.18</v>
      </c>
      <c r="O4597">
        <v>162.6</v>
      </c>
      <c r="P4597">
        <v>99</v>
      </c>
      <c r="Q4597">
        <v>7.32</v>
      </c>
      <c r="R4597">
        <v>10.1</v>
      </c>
      <c r="S4597">
        <v>4</v>
      </c>
      <c r="T4597">
        <v>2.73</v>
      </c>
      <c r="U4597" t="str">
        <f>IF(Append1[[#This Row],[total_intl_charge]] &lt;= MEDIAN(Append1[total_intl_charge]), "Low", "High")</f>
        <v>Low</v>
      </c>
      <c r="V4597">
        <v>0</v>
      </c>
      <c r="W4597" t="s">
        <v>23</v>
      </c>
      <c r="X4597" s="1" t="s">
        <v>23</v>
      </c>
      <c r="Y4597">
        <f>IF(Append1[[#This Row],[churn]]="yes", 1,0)</f>
        <v>0</v>
      </c>
      <c r="Z4597" t="str">
        <f>IF(Append1[[#This Row],[total_eve_charge]]&lt;=15,"Low",
IF(Append1[[#This Row],[total_eve_charge]]&lt;=19,"Medium","High"))</f>
        <v>High</v>
      </c>
      <c r="AA4597" s="1" t="str">
        <f>IF(Append1[[#This Row],[total_day_charge]]&gt;30,"Heavy User",
IF(Append1[[#This Row],[total_eve_charge]]&gt;20,"Evening User",
IF(Append1[[#This Row],[total_night_charge]]&gt;10,"Night User","Low User")))</f>
        <v>Heavy User</v>
      </c>
    </row>
    <row r="4598" spans="1:27" hidden="1" x14ac:dyDescent="0.3">
      <c r="A4598">
        <v>3847</v>
      </c>
      <c r="B4598" s="1" t="s">
        <v>25</v>
      </c>
      <c r="C4598">
        <v>98</v>
      </c>
      <c r="D4598" s="1" t="s">
        <v>26</v>
      </c>
      <c r="E4598" s="1">
        <v>0</v>
      </c>
      <c r="F4598" s="1" t="s">
        <v>23</v>
      </c>
      <c r="G4598">
        <v>0</v>
      </c>
      <c r="H4598" t="str">
        <f>IF(Append1[[#This Row],[number_vmail_messages]]&lt;=10, "Low",
IF(Append1[[#This Row],[number_vmail_messages]]&lt;=25, "Medium", "High"))</f>
        <v>Low</v>
      </c>
      <c r="I4598">
        <v>171.9</v>
      </c>
      <c r="J4598">
        <v>77</v>
      </c>
      <c r="K4598">
        <v>29.22</v>
      </c>
      <c r="L4598">
        <v>235.3</v>
      </c>
      <c r="M4598">
        <v>90</v>
      </c>
      <c r="N4598">
        <v>20</v>
      </c>
      <c r="O4598">
        <v>140.30000000000001</v>
      </c>
      <c r="P4598">
        <v>125</v>
      </c>
      <c r="Q4598">
        <v>6.31</v>
      </c>
      <c r="R4598">
        <v>14.6</v>
      </c>
      <c r="S4598">
        <v>4</v>
      </c>
      <c r="T4598">
        <v>3.94</v>
      </c>
      <c r="U4598" t="str">
        <f>IF(Append1[[#This Row],[total_intl_charge]] &lt;= MEDIAN(Append1[total_intl_charge]), "Low", "High")</f>
        <v>High</v>
      </c>
      <c r="V4598">
        <v>2</v>
      </c>
      <c r="W4598" t="s">
        <v>23</v>
      </c>
      <c r="X4598" s="1" t="s">
        <v>23</v>
      </c>
      <c r="Y4598">
        <f>IF(Append1[[#This Row],[churn]]="yes", 1,0)</f>
        <v>0</v>
      </c>
      <c r="Z4598" t="str">
        <f>IF(Append1[[#This Row],[total_eve_charge]]&lt;=15,"Low",
IF(Append1[[#This Row],[total_eve_charge]]&lt;=19,"Medium","High"))</f>
        <v>High</v>
      </c>
      <c r="AA4598" s="1" t="str">
        <f>IF(Append1[[#This Row],[total_day_charge]]&gt;30,"Heavy User",
IF(Append1[[#This Row],[total_eve_charge]]&gt;20,"Evening User",
IF(Append1[[#This Row],[total_night_charge]]&gt;10,"Night User","Low User")))</f>
        <v>Low User</v>
      </c>
    </row>
    <row r="4599" spans="1:27" x14ac:dyDescent="0.3">
      <c r="A4599">
        <v>3848</v>
      </c>
      <c r="B4599" s="1" t="s">
        <v>64</v>
      </c>
      <c r="C4599">
        <v>100</v>
      </c>
      <c r="D4599" s="1" t="s">
        <v>22</v>
      </c>
      <c r="E4599" s="1">
        <v>0</v>
      </c>
      <c r="F4599" s="1" t="s">
        <v>24</v>
      </c>
      <c r="G4599">
        <v>31</v>
      </c>
      <c r="H4599" t="str">
        <f>IF(Append1[[#This Row],[number_vmail_messages]]&lt;=10, "Low",
IF(Append1[[#This Row],[number_vmail_messages]]&lt;=25, "Medium", "High"))</f>
        <v>High</v>
      </c>
      <c r="I4599">
        <v>67.7</v>
      </c>
      <c r="J4599">
        <v>67</v>
      </c>
      <c r="K4599">
        <v>11.51</v>
      </c>
      <c r="L4599">
        <v>147.1</v>
      </c>
      <c r="M4599">
        <v>116</v>
      </c>
      <c r="N4599">
        <v>12.5</v>
      </c>
      <c r="O4599">
        <v>288.3</v>
      </c>
      <c r="P4599">
        <v>103</v>
      </c>
      <c r="Q4599">
        <v>12.97</v>
      </c>
      <c r="R4599">
        <v>12.3</v>
      </c>
      <c r="S4599">
        <v>2</v>
      </c>
      <c r="T4599">
        <v>3.32</v>
      </c>
      <c r="U4599" t="str">
        <f>IF(Append1[[#This Row],[total_intl_charge]] &lt;= MEDIAN(Append1[total_intl_charge]), "Low", "High")</f>
        <v>High</v>
      </c>
      <c r="V4599">
        <v>6</v>
      </c>
      <c r="W4599" t="s">
        <v>24</v>
      </c>
      <c r="X4599" s="1" t="s">
        <v>23</v>
      </c>
      <c r="Y4599">
        <f>IF(Append1[[#This Row],[churn]]="yes", 1,0)</f>
        <v>1</v>
      </c>
      <c r="Z4599" t="str">
        <f>IF(Append1[[#This Row],[total_eve_charge]]&lt;=15,"Low",
IF(Append1[[#This Row],[total_eve_charge]]&lt;=19,"Medium","High"))</f>
        <v>Low</v>
      </c>
      <c r="AA4599" s="1" t="str">
        <f>IF(Append1[[#This Row],[total_day_charge]]&gt;30,"Heavy User",
IF(Append1[[#This Row],[total_eve_charge]]&gt;20,"Evening User",
IF(Append1[[#This Row],[total_night_charge]]&gt;10,"Night User","Low User")))</f>
        <v>Night User</v>
      </c>
    </row>
    <row r="4600" spans="1:27" hidden="1" x14ac:dyDescent="0.3">
      <c r="A4600">
        <v>3849</v>
      </c>
      <c r="B4600" s="1" t="s">
        <v>30</v>
      </c>
      <c r="C4600">
        <v>107</v>
      </c>
      <c r="D4600" s="1" t="s">
        <v>32</v>
      </c>
      <c r="E4600" s="1">
        <v>0</v>
      </c>
      <c r="F4600" s="1" t="s">
        <v>23</v>
      </c>
      <c r="G4600">
        <v>0</v>
      </c>
      <c r="H4600" t="str">
        <f>IF(Append1[[#This Row],[number_vmail_messages]]&lt;=10, "Low",
IF(Append1[[#This Row],[number_vmail_messages]]&lt;=25, "Medium", "High"))</f>
        <v>Low</v>
      </c>
      <c r="I4600">
        <v>228.2</v>
      </c>
      <c r="J4600">
        <v>90</v>
      </c>
      <c r="K4600">
        <v>38.79</v>
      </c>
      <c r="L4600">
        <v>214.2</v>
      </c>
      <c r="M4600">
        <v>123</v>
      </c>
      <c r="N4600">
        <v>18.21</v>
      </c>
      <c r="O4600">
        <v>183.1</v>
      </c>
      <c r="P4600">
        <v>79</v>
      </c>
      <c r="Q4600">
        <v>8.24</v>
      </c>
      <c r="R4600">
        <v>10.5</v>
      </c>
      <c r="S4600">
        <v>4</v>
      </c>
      <c r="T4600">
        <v>2.84</v>
      </c>
      <c r="U4600" t="str">
        <f>IF(Append1[[#This Row],[total_intl_charge]] &lt;= MEDIAN(Append1[total_intl_charge]), "Low", "High")</f>
        <v>High</v>
      </c>
      <c r="V4600">
        <v>4</v>
      </c>
      <c r="W4600" t="s">
        <v>23</v>
      </c>
      <c r="X4600" s="1" t="s">
        <v>23</v>
      </c>
      <c r="Y4600">
        <f>IF(Append1[[#This Row],[churn]]="yes", 1,0)</f>
        <v>0</v>
      </c>
      <c r="Z4600" t="str">
        <f>IF(Append1[[#This Row],[total_eve_charge]]&lt;=15,"Low",
IF(Append1[[#This Row],[total_eve_charge]]&lt;=19,"Medium","High"))</f>
        <v>Medium</v>
      </c>
      <c r="AA4600" s="1" t="str">
        <f>IF(Append1[[#This Row],[total_day_charge]]&gt;30,"Heavy User",
IF(Append1[[#This Row],[total_eve_charge]]&gt;20,"Evening User",
IF(Append1[[#This Row],[total_night_charge]]&gt;10,"Night User","Low User")))</f>
        <v>Heavy User</v>
      </c>
    </row>
    <row r="4601" spans="1:27" hidden="1" x14ac:dyDescent="0.3">
      <c r="A4601">
        <v>3850</v>
      </c>
      <c r="B4601" s="1" t="s">
        <v>71</v>
      </c>
      <c r="C4601">
        <v>167</v>
      </c>
      <c r="D4601" s="1" t="s">
        <v>26</v>
      </c>
      <c r="E4601" s="1">
        <v>0</v>
      </c>
      <c r="F4601" s="1" t="s">
        <v>23</v>
      </c>
      <c r="G4601">
        <v>0</v>
      </c>
      <c r="H4601" t="str">
        <f>IF(Append1[[#This Row],[number_vmail_messages]]&lt;=10, "Low",
IF(Append1[[#This Row],[number_vmail_messages]]&lt;=25, "Medium", "High"))</f>
        <v>Low</v>
      </c>
      <c r="I4601">
        <v>191.5</v>
      </c>
      <c r="J4601">
        <v>93</v>
      </c>
      <c r="K4601">
        <v>32.56</v>
      </c>
      <c r="L4601">
        <v>163.80000000000001</v>
      </c>
      <c r="M4601">
        <v>76</v>
      </c>
      <c r="N4601">
        <v>13.92</v>
      </c>
      <c r="O4601">
        <v>189.1</v>
      </c>
      <c r="P4601">
        <v>103</v>
      </c>
      <c r="Q4601">
        <v>8.51</v>
      </c>
      <c r="R4601">
        <v>14.1</v>
      </c>
      <c r="S4601">
        <v>9</v>
      </c>
      <c r="T4601">
        <v>3.81</v>
      </c>
      <c r="U4601" t="str">
        <f>IF(Append1[[#This Row],[total_intl_charge]] &lt;= MEDIAN(Append1[total_intl_charge]), "Low", "High")</f>
        <v>High</v>
      </c>
      <c r="V4601">
        <v>1</v>
      </c>
      <c r="W4601" t="s">
        <v>23</v>
      </c>
      <c r="X4601" s="1" t="s">
        <v>23</v>
      </c>
      <c r="Y4601">
        <f>IF(Append1[[#This Row],[churn]]="yes", 1,0)</f>
        <v>0</v>
      </c>
      <c r="Z4601" t="str">
        <f>IF(Append1[[#This Row],[total_eve_charge]]&lt;=15,"Low",
IF(Append1[[#This Row],[total_eve_charge]]&lt;=19,"Medium","High"))</f>
        <v>Low</v>
      </c>
      <c r="AA4601" s="1" t="str">
        <f>IF(Append1[[#This Row],[total_day_charge]]&gt;30,"Heavy User",
IF(Append1[[#This Row],[total_eve_charge]]&gt;20,"Evening User",
IF(Append1[[#This Row],[total_night_charge]]&gt;10,"Night User","Low User")))</f>
        <v>Heavy User</v>
      </c>
    </row>
    <row r="4602" spans="1:27" hidden="1" x14ac:dyDescent="0.3">
      <c r="A4602">
        <v>3851</v>
      </c>
      <c r="B4602" s="1" t="s">
        <v>38</v>
      </c>
      <c r="C4602">
        <v>49</v>
      </c>
      <c r="D4602" s="1" t="s">
        <v>22</v>
      </c>
      <c r="E4602" s="1">
        <v>0</v>
      </c>
      <c r="F4602" s="1" t="s">
        <v>23</v>
      </c>
      <c r="G4602">
        <v>0</v>
      </c>
      <c r="H4602" t="str">
        <f>IF(Append1[[#This Row],[number_vmail_messages]]&lt;=10, "Low",
IF(Append1[[#This Row],[number_vmail_messages]]&lt;=25, "Medium", "High"))</f>
        <v>Low</v>
      </c>
      <c r="I4602">
        <v>171.5</v>
      </c>
      <c r="J4602">
        <v>86</v>
      </c>
      <c r="K4602">
        <v>29.16</v>
      </c>
      <c r="L4602">
        <v>188.8</v>
      </c>
      <c r="M4602">
        <v>85</v>
      </c>
      <c r="N4602">
        <v>16.05</v>
      </c>
      <c r="O4602">
        <v>155.1</v>
      </c>
      <c r="P4602">
        <v>82</v>
      </c>
      <c r="Q4602">
        <v>6.98</v>
      </c>
      <c r="R4602">
        <v>8.5</v>
      </c>
      <c r="S4602">
        <v>2</v>
      </c>
      <c r="T4602">
        <v>2.2999999999999998</v>
      </c>
      <c r="U4602" t="str">
        <f>IF(Append1[[#This Row],[total_intl_charge]] &lt;= MEDIAN(Append1[total_intl_charge]), "Low", "High")</f>
        <v>Low</v>
      </c>
      <c r="V4602">
        <v>2</v>
      </c>
      <c r="W4602" t="s">
        <v>23</v>
      </c>
      <c r="X4602" s="1" t="s">
        <v>23</v>
      </c>
      <c r="Y4602">
        <f>IF(Append1[[#This Row],[churn]]="yes", 1,0)</f>
        <v>0</v>
      </c>
      <c r="Z4602" t="str">
        <f>IF(Append1[[#This Row],[total_eve_charge]]&lt;=15,"Low",
IF(Append1[[#This Row],[total_eve_charge]]&lt;=19,"Medium","High"))</f>
        <v>Medium</v>
      </c>
      <c r="AA4602" s="1" t="str">
        <f>IF(Append1[[#This Row],[total_day_charge]]&gt;30,"Heavy User",
IF(Append1[[#This Row],[total_eve_charge]]&gt;20,"Evening User",
IF(Append1[[#This Row],[total_night_charge]]&gt;10,"Night User","Low User")))</f>
        <v>Low User</v>
      </c>
    </row>
    <row r="4603" spans="1:27" hidden="1" x14ac:dyDescent="0.3">
      <c r="A4603">
        <v>3852</v>
      </c>
      <c r="B4603" s="1" t="s">
        <v>31</v>
      </c>
      <c r="C4603">
        <v>34</v>
      </c>
      <c r="D4603" s="1" t="s">
        <v>32</v>
      </c>
      <c r="E4603" s="1">
        <v>0</v>
      </c>
      <c r="F4603" s="1" t="s">
        <v>23</v>
      </c>
      <c r="G4603">
        <v>0</v>
      </c>
      <c r="H4603" t="str">
        <f>IF(Append1[[#This Row],[number_vmail_messages]]&lt;=10, "Low",
IF(Append1[[#This Row],[number_vmail_messages]]&lt;=25, "Medium", "High"))</f>
        <v>Low</v>
      </c>
      <c r="I4603">
        <v>151.1</v>
      </c>
      <c r="J4603">
        <v>92</v>
      </c>
      <c r="K4603">
        <v>25.69</v>
      </c>
      <c r="L4603">
        <v>211.7</v>
      </c>
      <c r="M4603">
        <v>86</v>
      </c>
      <c r="N4603">
        <v>17.989999999999998</v>
      </c>
      <c r="O4603">
        <v>205.8</v>
      </c>
      <c r="P4603">
        <v>72</v>
      </c>
      <c r="Q4603">
        <v>9.26</v>
      </c>
      <c r="R4603">
        <v>9.8000000000000007</v>
      </c>
      <c r="S4603">
        <v>4</v>
      </c>
      <c r="T4603">
        <v>2.65</v>
      </c>
      <c r="U4603" t="str">
        <f>IF(Append1[[#This Row],[total_intl_charge]] &lt;= MEDIAN(Append1[total_intl_charge]), "Low", "High")</f>
        <v>Low</v>
      </c>
      <c r="V4603">
        <v>0</v>
      </c>
      <c r="W4603" t="s">
        <v>23</v>
      </c>
      <c r="X4603" s="1" t="s">
        <v>23</v>
      </c>
      <c r="Y4603">
        <f>IF(Append1[[#This Row],[churn]]="yes", 1,0)</f>
        <v>0</v>
      </c>
      <c r="Z4603" t="str">
        <f>IF(Append1[[#This Row],[total_eve_charge]]&lt;=15,"Low",
IF(Append1[[#This Row],[total_eve_charge]]&lt;=19,"Medium","High"))</f>
        <v>Medium</v>
      </c>
      <c r="AA4603" s="1" t="str">
        <f>IF(Append1[[#This Row],[total_day_charge]]&gt;30,"Heavy User",
IF(Append1[[#This Row],[total_eve_charge]]&gt;20,"Evening User",
IF(Append1[[#This Row],[total_night_charge]]&gt;10,"Night User","Low User")))</f>
        <v>Low User</v>
      </c>
    </row>
    <row r="4604" spans="1:27" hidden="1" x14ac:dyDescent="0.3">
      <c r="A4604">
        <v>3853</v>
      </c>
      <c r="B4604" s="1" t="s">
        <v>28</v>
      </c>
      <c r="C4604">
        <v>109</v>
      </c>
      <c r="D4604" s="1" t="s">
        <v>22</v>
      </c>
      <c r="E4604" s="1">
        <v>0</v>
      </c>
      <c r="F4604" s="1" t="s">
        <v>23</v>
      </c>
      <c r="G4604">
        <v>0</v>
      </c>
      <c r="H4604" t="str">
        <f>IF(Append1[[#This Row],[number_vmail_messages]]&lt;=10, "Low",
IF(Append1[[#This Row],[number_vmail_messages]]&lt;=25, "Medium", "High"))</f>
        <v>Low</v>
      </c>
      <c r="I4604">
        <v>134.30000000000001</v>
      </c>
      <c r="J4604">
        <v>99</v>
      </c>
      <c r="K4604">
        <v>22.83</v>
      </c>
      <c r="L4604">
        <v>203.9</v>
      </c>
      <c r="M4604">
        <v>103</v>
      </c>
      <c r="N4604">
        <v>17.329999999999998</v>
      </c>
      <c r="O4604">
        <v>297.7</v>
      </c>
      <c r="P4604">
        <v>91</v>
      </c>
      <c r="Q4604">
        <v>13.4</v>
      </c>
      <c r="R4604">
        <v>7.6</v>
      </c>
      <c r="S4604">
        <v>2</v>
      </c>
      <c r="T4604">
        <v>2.0499999999999998</v>
      </c>
      <c r="U4604" t="str">
        <f>IF(Append1[[#This Row],[total_intl_charge]] &lt;= MEDIAN(Append1[total_intl_charge]), "Low", "High")</f>
        <v>Low</v>
      </c>
      <c r="V4604">
        <v>3</v>
      </c>
      <c r="W4604" t="s">
        <v>23</v>
      </c>
      <c r="X4604" s="1" t="s">
        <v>23</v>
      </c>
      <c r="Y4604">
        <f>IF(Append1[[#This Row],[churn]]="yes", 1,0)</f>
        <v>0</v>
      </c>
      <c r="Z4604" t="str">
        <f>IF(Append1[[#This Row],[total_eve_charge]]&lt;=15,"Low",
IF(Append1[[#This Row],[total_eve_charge]]&lt;=19,"Medium","High"))</f>
        <v>Medium</v>
      </c>
      <c r="AA4604" s="1" t="str">
        <f>IF(Append1[[#This Row],[total_day_charge]]&gt;30,"Heavy User",
IF(Append1[[#This Row],[total_eve_charge]]&gt;20,"Evening User",
IF(Append1[[#This Row],[total_night_charge]]&gt;10,"Night User","Low User")))</f>
        <v>Night User</v>
      </c>
    </row>
    <row r="4605" spans="1:27" hidden="1" x14ac:dyDescent="0.3">
      <c r="A4605">
        <v>3854</v>
      </c>
      <c r="B4605" s="1" t="s">
        <v>30</v>
      </c>
      <c r="C4605">
        <v>109</v>
      </c>
      <c r="D4605" s="1" t="s">
        <v>26</v>
      </c>
      <c r="E4605" s="1">
        <v>0</v>
      </c>
      <c r="F4605" s="1" t="s">
        <v>23</v>
      </c>
      <c r="G4605">
        <v>0</v>
      </c>
      <c r="H4605" t="str">
        <f>IF(Append1[[#This Row],[number_vmail_messages]]&lt;=10, "Low",
IF(Append1[[#This Row],[number_vmail_messages]]&lt;=25, "Medium", "High"))</f>
        <v>Low</v>
      </c>
      <c r="I4605">
        <v>117.8</v>
      </c>
      <c r="J4605">
        <v>64</v>
      </c>
      <c r="K4605">
        <v>20.03</v>
      </c>
      <c r="L4605">
        <v>216.2</v>
      </c>
      <c r="M4605">
        <v>84</v>
      </c>
      <c r="N4605">
        <v>18.38</v>
      </c>
      <c r="O4605">
        <v>148.4</v>
      </c>
      <c r="P4605">
        <v>59</v>
      </c>
      <c r="Q4605">
        <v>6.68</v>
      </c>
      <c r="R4605">
        <v>10.9</v>
      </c>
      <c r="S4605">
        <v>5</v>
      </c>
      <c r="T4605">
        <v>2.94</v>
      </c>
      <c r="U4605" t="str">
        <f>IF(Append1[[#This Row],[total_intl_charge]] &lt;= MEDIAN(Append1[total_intl_charge]), "Low", "High")</f>
        <v>High</v>
      </c>
      <c r="V4605">
        <v>1</v>
      </c>
      <c r="W4605" t="s">
        <v>23</v>
      </c>
      <c r="X4605" s="1" t="s">
        <v>23</v>
      </c>
      <c r="Y4605">
        <f>IF(Append1[[#This Row],[churn]]="yes", 1,0)</f>
        <v>0</v>
      </c>
      <c r="Z4605" t="str">
        <f>IF(Append1[[#This Row],[total_eve_charge]]&lt;=15,"Low",
IF(Append1[[#This Row],[total_eve_charge]]&lt;=19,"Medium","High"))</f>
        <v>Medium</v>
      </c>
      <c r="AA4605" s="1" t="str">
        <f>IF(Append1[[#This Row],[total_day_charge]]&gt;30,"Heavy User",
IF(Append1[[#This Row],[total_eve_charge]]&gt;20,"Evening User",
IF(Append1[[#This Row],[total_night_charge]]&gt;10,"Night User","Low User")))</f>
        <v>Low User</v>
      </c>
    </row>
    <row r="4606" spans="1:27" hidden="1" x14ac:dyDescent="0.3">
      <c r="A4606">
        <v>3855</v>
      </c>
      <c r="B4606" s="1" t="s">
        <v>21</v>
      </c>
      <c r="C4606">
        <v>39</v>
      </c>
      <c r="D4606" s="1" t="s">
        <v>32</v>
      </c>
      <c r="E4606" s="1">
        <v>0</v>
      </c>
      <c r="F4606" s="1" t="s">
        <v>23</v>
      </c>
      <c r="G4606">
        <v>0</v>
      </c>
      <c r="H4606" t="str">
        <f>IF(Append1[[#This Row],[number_vmail_messages]]&lt;=10, "Low",
IF(Append1[[#This Row],[number_vmail_messages]]&lt;=25, "Medium", "High"))</f>
        <v>Low</v>
      </c>
      <c r="I4606">
        <v>181.2</v>
      </c>
      <c r="J4606">
        <v>71</v>
      </c>
      <c r="K4606">
        <v>30.8</v>
      </c>
      <c r="L4606">
        <v>344.9</v>
      </c>
      <c r="M4606">
        <v>108</v>
      </c>
      <c r="N4606">
        <v>29.32</v>
      </c>
      <c r="O4606">
        <v>213.6</v>
      </c>
      <c r="P4606">
        <v>145</v>
      </c>
      <c r="Q4606">
        <v>9.61</v>
      </c>
      <c r="R4606">
        <v>12.1</v>
      </c>
      <c r="S4606">
        <v>2</v>
      </c>
      <c r="T4606">
        <v>3.27</v>
      </c>
      <c r="U4606" t="str">
        <f>IF(Append1[[#This Row],[total_intl_charge]] &lt;= MEDIAN(Append1[total_intl_charge]), "Low", "High")</f>
        <v>High</v>
      </c>
      <c r="V4606">
        <v>3</v>
      </c>
      <c r="W4606" t="s">
        <v>23</v>
      </c>
      <c r="X4606" s="1" t="s">
        <v>23</v>
      </c>
      <c r="Y4606">
        <f>IF(Append1[[#This Row],[churn]]="yes", 1,0)</f>
        <v>0</v>
      </c>
      <c r="Z4606" t="str">
        <f>IF(Append1[[#This Row],[total_eve_charge]]&lt;=15,"Low",
IF(Append1[[#This Row],[total_eve_charge]]&lt;=19,"Medium","High"))</f>
        <v>High</v>
      </c>
      <c r="AA4606" s="1" t="str">
        <f>IF(Append1[[#This Row],[total_day_charge]]&gt;30,"Heavy User",
IF(Append1[[#This Row],[total_eve_charge]]&gt;20,"Evening User",
IF(Append1[[#This Row],[total_night_charge]]&gt;10,"Night User","Low User")))</f>
        <v>Heavy User</v>
      </c>
    </row>
    <row r="4607" spans="1:27" hidden="1" x14ac:dyDescent="0.3">
      <c r="A4607">
        <v>3856</v>
      </c>
      <c r="B4607" s="1" t="s">
        <v>48</v>
      </c>
      <c r="C4607">
        <v>90</v>
      </c>
      <c r="D4607" s="1" t="s">
        <v>22</v>
      </c>
      <c r="E4607" s="1">
        <v>0</v>
      </c>
      <c r="F4607" s="1" t="s">
        <v>23</v>
      </c>
      <c r="G4607">
        <v>0</v>
      </c>
      <c r="H4607" t="str">
        <f>IF(Append1[[#This Row],[number_vmail_messages]]&lt;=10, "Low",
IF(Append1[[#This Row],[number_vmail_messages]]&lt;=25, "Medium", "High"))</f>
        <v>Low</v>
      </c>
      <c r="I4607">
        <v>152.30000000000001</v>
      </c>
      <c r="J4607">
        <v>91</v>
      </c>
      <c r="K4607">
        <v>25.89</v>
      </c>
      <c r="L4607">
        <v>165</v>
      </c>
      <c r="M4607">
        <v>120</v>
      </c>
      <c r="N4607">
        <v>14.03</v>
      </c>
      <c r="O4607">
        <v>294.3</v>
      </c>
      <c r="P4607">
        <v>73</v>
      </c>
      <c r="Q4607">
        <v>13.24</v>
      </c>
      <c r="R4607">
        <v>9</v>
      </c>
      <c r="S4607">
        <v>3</v>
      </c>
      <c r="T4607">
        <v>2.4300000000000002</v>
      </c>
      <c r="U4607" t="str">
        <f>IF(Append1[[#This Row],[total_intl_charge]] &lt;= MEDIAN(Append1[total_intl_charge]), "Low", "High")</f>
        <v>Low</v>
      </c>
      <c r="V4607">
        <v>2</v>
      </c>
      <c r="W4607" t="s">
        <v>23</v>
      </c>
      <c r="X4607" s="1" t="s">
        <v>23</v>
      </c>
      <c r="Y4607">
        <f>IF(Append1[[#This Row],[churn]]="yes", 1,0)</f>
        <v>0</v>
      </c>
      <c r="Z4607" t="str">
        <f>IF(Append1[[#This Row],[total_eve_charge]]&lt;=15,"Low",
IF(Append1[[#This Row],[total_eve_charge]]&lt;=19,"Medium","High"))</f>
        <v>Low</v>
      </c>
      <c r="AA4607" s="1" t="str">
        <f>IF(Append1[[#This Row],[total_day_charge]]&gt;30,"Heavy User",
IF(Append1[[#This Row],[total_eve_charge]]&gt;20,"Evening User",
IF(Append1[[#This Row],[total_night_charge]]&gt;10,"Night User","Low User")))</f>
        <v>Night User</v>
      </c>
    </row>
    <row r="4608" spans="1:27" hidden="1" x14ac:dyDescent="0.3">
      <c r="A4608">
        <v>3857</v>
      </c>
      <c r="B4608" s="1" t="s">
        <v>76</v>
      </c>
      <c r="C4608">
        <v>114</v>
      </c>
      <c r="D4608" s="1" t="s">
        <v>32</v>
      </c>
      <c r="E4608" s="1">
        <v>0</v>
      </c>
      <c r="F4608" s="1" t="s">
        <v>23</v>
      </c>
      <c r="G4608">
        <v>0</v>
      </c>
      <c r="H4608" t="str">
        <f>IF(Append1[[#This Row],[number_vmail_messages]]&lt;=10, "Low",
IF(Append1[[#This Row],[number_vmail_messages]]&lt;=25, "Medium", "High"))</f>
        <v>Low</v>
      </c>
      <c r="I4608">
        <v>204.4</v>
      </c>
      <c r="J4608">
        <v>91</v>
      </c>
      <c r="K4608">
        <v>34.75</v>
      </c>
      <c r="L4608">
        <v>239.6</v>
      </c>
      <c r="M4608">
        <v>136</v>
      </c>
      <c r="N4608">
        <v>20.37</v>
      </c>
      <c r="O4608">
        <v>235</v>
      </c>
      <c r="P4608">
        <v>64</v>
      </c>
      <c r="Q4608">
        <v>10.58</v>
      </c>
      <c r="R4608">
        <v>11.5</v>
      </c>
      <c r="S4608">
        <v>3</v>
      </c>
      <c r="T4608">
        <v>3.11</v>
      </c>
      <c r="U4608" t="str">
        <f>IF(Append1[[#This Row],[total_intl_charge]] &lt;= MEDIAN(Append1[total_intl_charge]), "Low", "High")</f>
        <v>High</v>
      </c>
      <c r="V4608">
        <v>2</v>
      </c>
      <c r="W4608" t="s">
        <v>23</v>
      </c>
      <c r="X4608" s="1" t="s">
        <v>23</v>
      </c>
      <c r="Y4608">
        <f>IF(Append1[[#This Row],[churn]]="yes", 1,0)</f>
        <v>0</v>
      </c>
      <c r="Z4608" t="str">
        <f>IF(Append1[[#This Row],[total_eve_charge]]&lt;=15,"Low",
IF(Append1[[#This Row],[total_eve_charge]]&lt;=19,"Medium","High"))</f>
        <v>High</v>
      </c>
      <c r="AA4608" s="1" t="str">
        <f>IF(Append1[[#This Row],[total_day_charge]]&gt;30,"Heavy User",
IF(Append1[[#This Row],[total_eve_charge]]&gt;20,"Evening User",
IF(Append1[[#This Row],[total_night_charge]]&gt;10,"Night User","Low User")))</f>
        <v>Heavy User</v>
      </c>
    </row>
    <row r="4609" spans="1:27" hidden="1" x14ac:dyDescent="0.3">
      <c r="A4609">
        <v>3858</v>
      </c>
      <c r="B4609" s="1" t="s">
        <v>63</v>
      </c>
      <c r="C4609">
        <v>113</v>
      </c>
      <c r="D4609" s="1" t="s">
        <v>22</v>
      </c>
      <c r="E4609" s="1">
        <v>0</v>
      </c>
      <c r="F4609" s="1" t="s">
        <v>23</v>
      </c>
      <c r="G4609">
        <v>0</v>
      </c>
      <c r="H4609" t="str">
        <f>IF(Append1[[#This Row],[number_vmail_messages]]&lt;=10, "Low",
IF(Append1[[#This Row],[number_vmail_messages]]&lt;=25, "Medium", "High"))</f>
        <v>Low</v>
      </c>
      <c r="I4609">
        <v>283.89999999999998</v>
      </c>
      <c r="J4609">
        <v>98</v>
      </c>
      <c r="K4609">
        <v>48.26</v>
      </c>
      <c r="L4609">
        <v>137.1</v>
      </c>
      <c r="M4609">
        <v>91</v>
      </c>
      <c r="N4609">
        <v>11.65</v>
      </c>
      <c r="O4609">
        <v>159</v>
      </c>
      <c r="P4609">
        <v>110</v>
      </c>
      <c r="Q4609">
        <v>7.15</v>
      </c>
      <c r="R4609">
        <v>11.3</v>
      </c>
      <c r="S4609">
        <v>5</v>
      </c>
      <c r="T4609">
        <v>3.05</v>
      </c>
      <c r="U4609" t="str">
        <f>IF(Append1[[#This Row],[total_intl_charge]] &lt;= MEDIAN(Append1[total_intl_charge]), "Low", "High")</f>
        <v>High</v>
      </c>
      <c r="V4609">
        <v>2</v>
      </c>
      <c r="W4609" t="s">
        <v>23</v>
      </c>
      <c r="X4609" s="1" t="s">
        <v>23</v>
      </c>
      <c r="Y4609">
        <f>IF(Append1[[#This Row],[churn]]="yes", 1,0)</f>
        <v>0</v>
      </c>
      <c r="Z4609" t="str">
        <f>IF(Append1[[#This Row],[total_eve_charge]]&lt;=15,"Low",
IF(Append1[[#This Row],[total_eve_charge]]&lt;=19,"Medium","High"))</f>
        <v>Low</v>
      </c>
      <c r="AA4609" s="1" t="str">
        <f>IF(Append1[[#This Row],[total_day_charge]]&gt;30,"Heavy User",
IF(Append1[[#This Row],[total_eve_charge]]&gt;20,"Evening User",
IF(Append1[[#This Row],[total_night_charge]]&gt;10,"Night User","Low User")))</f>
        <v>Heavy User</v>
      </c>
    </row>
    <row r="4610" spans="1:27" x14ac:dyDescent="0.3">
      <c r="A4610">
        <v>3859</v>
      </c>
      <c r="B4610" s="1" t="s">
        <v>42</v>
      </c>
      <c r="C4610">
        <v>19</v>
      </c>
      <c r="D4610" s="1" t="s">
        <v>22</v>
      </c>
      <c r="E4610" s="1">
        <v>0</v>
      </c>
      <c r="F4610" s="1" t="s">
        <v>24</v>
      </c>
      <c r="G4610">
        <v>29</v>
      </c>
      <c r="H4610" t="str">
        <f>IF(Append1[[#This Row],[number_vmail_messages]]&lt;=10, "Low",
IF(Append1[[#This Row],[number_vmail_messages]]&lt;=25, "Medium", "High"))</f>
        <v>High</v>
      </c>
      <c r="I4610">
        <v>142.69999999999999</v>
      </c>
      <c r="J4610">
        <v>94</v>
      </c>
      <c r="K4610">
        <v>24.26</v>
      </c>
      <c r="L4610">
        <v>129.9</v>
      </c>
      <c r="M4610">
        <v>60</v>
      </c>
      <c r="N4610">
        <v>11.04</v>
      </c>
      <c r="O4610">
        <v>165.3</v>
      </c>
      <c r="P4610">
        <v>65</v>
      </c>
      <c r="Q4610">
        <v>7.44</v>
      </c>
      <c r="R4610">
        <v>10</v>
      </c>
      <c r="S4610">
        <v>4</v>
      </c>
      <c r="T4610">
        <v>2.7</v>
      </c>
      <c r="U4610" t="str">
        <f>IF(Append1[[#This Row],[total_intl_charge]] &lt;= MEDIAN(Append1[total_intl_charge]), "Low", "High")</f>
        <v>Low</v>
      </c>
      <c r="V4610">
        <v>0</v>
      </c>
      <c r="W4610" t="s">
        <v>23</v>
      </c>
      <c r="X4610" s="1" t="s">
        <v>23</v>
      </c>
      <c r="Y4610">
        <f>IF(Append1[[#This Row],[churn]]="yes", 1,0)</f>
        <v>0</v>
      </c>
      <c r="Z4610" t="str">
        <f>IF(Append1[[#This Row],[total_eve_charge]]&lt;=15,"Low",
IF(Append1[[#This Row],[total_eve_charge]]&lt;=19,"Medium","High"))</f>
        <v>Low</v>
      </c>
      <c r="AA4610" s="1" t="str">
        <f>IF(Append1[[#This Row],[total_day_charge]]&gt;30,"Heavy User",
IF(Append1[[#This Row],[total_eve_charge]]&gt;20,"Evening User",
IF(Append1[[#This Row],[total_night_charge]]&gt;10,"Night User","Low User")))</f>
        <v>Low User</v>
      </c>
    </row>
    <row r="4611" spans="1:27" hidden="1" x14ac:dyDescent="0.3">
      <c r="A4611">
        <v>3860</v>
      </c>
      <c r="B4611" s="1" t="s">
        <v>34</v>
      </c>
      <c r="C4611">
        <v>94</v>
      </c>
      <c r="D4611" s="1" t="s">
        <v>22</v>
      </c>
      <c r="E4611" s="1">
        <v>0</v>
      </c>
      <c r="F4611" s="1" t="s">
        <v>23</v>
      </c>
      <c r="G4611">
        <v>0</v>
      </c>
      <c r="H4611" t="str">
        <f>IF(Append1[[#This Row],[number_vmail_messages]]&lt;=10, "Low",
IF(Append1[[#This Row],[number_vmail_messages]]&lt;=25, "Medium", "High"))</f>
        <v>Low</v>
      </c>
      <c r="I4611">
        <v>145.4</v>
      </c>
      <c r="J4611">
        <v>92</v>
      </c>
      <c r="K4611">
        <v>24.72</v>
      </c>
      <c r="L4611">
        <v>172.8</v>
      </c>
      <c r="M4611">
        <v>103</v>
      </c>
      <c r="N4611">
        <v>14.69</v>
      </c>
      <c r="O4611">
        <v>183.9</v>
      </c>
      <c r="P4611">
        <v>43</v>
      </c>
      <c r="Q4611">
        <v>8.2799999999999994</v>
      </c>
      <c r="R4611">
        <v>9.3000000000000007</v>
      </c>
      <c r="S4611">
        <v>3</v>
      </c>
      <c r="T4611">
        <v>2.5099999999999998</v>
      </c>
      <c r="U4611" t="str">
        <f>IF(Append1[[#This Row],[total_intl_charge]] &lt;= MEDIAN(Append1[total_intl_charge]), "Low", "High")</f>
        <v>Low</v>
      </c>
      <c r="V4611">
        <v>2</v>
      </c>
      <c r="W4611" t="s">
        <v>23</v>
      </c>
      <c r="X4611" s="1" t="s">
        <v>23</v>
      </c>
      <c r="Y4611">
        <f>IF(Append1[[#This Row],[churn]]="yes", 1,0)</f>
        <v>0</v>
      </c>
      <c r="Z4611" t="str">
        <f>IF(Append1[[#This Row],[total_eve_charge]]&lt;=15,"Low",
IF(Append1[[#This Row],[total_eve_charge]]&lt;=19,"Medium","High"))</f>
        <v>Low</v>
      </c>
      <c r="AA4611" s="1" t="str">
        <f>IF(Append1[[#This Row],[total_day_charge]]&gt;30,"Heavy User",
IF(Append1[[#This Row],[total_eve_charge]]&gt;20,"Evening User",
IF(Append1[[#This Row],[total_night_charge]]&gt;10,"Night User","Low User")))</f>
        <v>Low User</v>
      </c>
    </row>
    <row r="4612" spans="1:27" hidden="1" x14ac:dyDescent="0.3">
      <c r="A4612">
        <v>3861</v>
      </c>
      <c r="B4612" s="1" t="s">
        <v>36</v>
      </c>
      <c r="C4612">
        <v>69</v>
      </c>
      <c r="D4612" s="1" t="s">
        <v>22</v>
      </c>
      <c r="E4612" s="1">
        <v>0</v>
      </c>
      <c r="F4612" s="1" t="s">
        <v>23</v>
      </c>
      <c r="G4612">
        <v>0</v>
      </c>
      <c r="H4612" t="str">
        <f>IF(Append1[[#This Row],[number_vmail_messages]]&lt;=10, "Low",
IF(Append1[[#This Row],[number_vmail_messages]]&lt;=25, "Medium", "High"))</f>
        <v>Low</v>
      </c>
      <c r="I4612">
        <v>211.7</v>
      </c>
      <c r="J4612">
        <v>94</v>
      </c>
      <c r="K4612">
        <v>35.99</v>
      </c>
      <c r="L4612">
        <v>236.1</v>
      </c>
      <c r="M4612">
        <v>124</v>
      </c>
      <c r="N4612">
        <v>20.07</v>
      </c>
      <c r="O4612">
        <v>252.7</v>
      </c>
      <c r="P4612">
        <v>90</v>
      </c>
      <c r="Q4612">
        <v>11.37</v>
      </c>
      <c r="R4612">
        <v>7.2</v>
      </c>
      <c r="S4612">
        <v>2</v>
      </c>
      <c r="T4612">
        <v>1.94</v>
      </c>
      <c r="U4612" t="str">
        <f>IF(Append1[[#This Row],[total_intl_charge]] &lt;= MEDIAN(Append1[total_intl_charge]), "Low", "High")</f>
        <v>Low</v>
      </c>
      <c r="V4612">
        <v>4</v>
      </c>
      <c r="W4612" t="s">
        <v>23</v>
      </c>
      <c r="X4612" s="1" t="s">
        <v>23</v>
      </c>
      <c r="Y4612">
        <f>IF(Append1[[#This Row],[churn]]="yes", 1,0)</f>
        <v>0</v>
      </c>
      <c r="Z4612" t="str">
        <f>IF(Append1[[#This Row],[total_eve_charge]]&lt;=15,"Low",
IF(Append1[[#This Row],[total_eve_charge]]&lt;=19,"Medium","High"))</f>
        <v>High</v>
      </c>
      <c r="AA4612" s="1" t="str">
        <f>IF(Append1[[#This Row],[total_day_charge]]&gt;30,"Heavy User",
IF(Append1[[#This Row],[total_eve_charge]]&gt;20,"Evening User",
IF(Append1[[#This Row],[total_night_charge]]&gt;10,"Night User","Low User")))</f>
        <v>Heavy User</v>
      </c>
    </row>
    <row r="4613" spans="1:27" hidden="1" x14ac:dyDescent="0.3">
      <c r="A4613">
        <v>3862</v>
      </c>
      <c r="B4613" s="1" t="s">
        <v>28</v>
      </c>
      <c r="C4613">
        <v>90</v>
      </c>
      <c r="D4613" s="1" t="s">
        <v>22</v>
      </c>
      <c r="E4613" s="1">
        <v>0</v>
      </c>
      <c r="F4613" s="1" t="s">
        <v>23</v>
      </c>
      <c r="G4613">
        <v>0</v>
      </c>
      <c r="H4613" t="str">
        <f>IF(Append1[[#This Row],[number_vmail_messages]]&lt;=10, "Low",
IF(Append1[[#This Row],[number_vmail_messages]]&lt;=25, "Medium", "High"))</f>
        <v>Low</v>
      </c>
      <c r="I4613">
        <v>192.6</v>
      </c>
      <c r="J4613">
        <v>129</v>
      </c>
      <c r="K4613">
        <v>32.74</v>
      </c>
      <c r="L4613">
        <v>191.6</v>
      </c>
      <c r="M4613">
        <v>100</v>
      </c>
      <c r="N4613">
        <v>16.29</v>
      </c>
      <c r="O4613">
        <v>203.1</v>
      </c>
      <c r="P4613">
        <v>105</v>
      </c>
      <c r="Q4613">
        <v>9.14</v>
      </c>
      <c r="R4613">
        <v>11.4</v>
      </c>
      <c r="S4613">
        <v>2</v>
      </c>
      <c r="T4613">
        <v>3.08</v>
      </c>
      <c r="U4613" t="str">
        <f>IF(Append1[[#This Row],[total_intl_charge]] &lt;= MEDIAN(Append1[total_intl_charge]), "Low", "High")</f>
        <v>High</v>
      </c>
      <c r="V4613">
        <v>3</v>
      </c>
      <c r="W4613" t="s">
        <v>23</v>
      </c>
      <c r="X4613" s="1" t="s">
        <v>23</v>
      </c>
      <c r="Y4613">
        <f>IF(Append1[[#This Row],[churn]]="yes", 1,0)</f>
        <v>0</v>
      </c>
      <c r="Z4613" t="str">
        <f>IF(Append1[[#This Row],[total_eve_charge]]&lt;=15,"Low",
IF(Append1[[#This Row],[total_eve_charge]]&lt;=19,"Medium","High"))</f>
        <v>Medium</v>
      </c>
      <c r="AA4613" s="1" t="str">
        <f>IF(Append1[[#This Row],[total_day_charge]]&gt;30,"Heavy User",
IF(Append1[[#This Row],[total_eve_charge]]&gt;20,"Evening User",
IF(Append1[[#This Row],[total_night_charge]]&gt;10,"Night User","Low User")))</f>
        <v>Heavy User</v>
      </c>
    </row>
    <row r="4614" spans="1:27" hidden="1" x14ac:dyDescent="0.3">
      <c r="A4614">
        <v>3863</v>
      </c>
      <c r="B4614" s="1" t="s">
        <v>25</v>
      </c>
      <c r="C4614">
        <v>48</v>
      </c>
      <c r="D4614" s="1" t="s">
        <v>32</v>
      </c>
      <c r="E4614" s="1">
        <v>0</v>
      </c>
      <c r="F4614" s="1" t="s">
        <v>23</v>
      </c>
      <c r="G4614">
        <v>0</v>
      </c>
      <c r="H4614" t="str">
        <f>IF(Append1[[#This Row],[number_vmail_messages]]&lt;=10, "Low",
IF(Append1[[#This Row],[number_vmail_messages]]&lt;=25, "Medium", "High"))</f>
        <v>Low</v>
      </c>
      <c r="I4614">
        <v>52</v>
      </c>
      <c r="J4614">
        <v>60</v>
      </c>
      <c r="K4614">
        <v>8.84</v>
      </c>
      <c r="L4614">
        <v>132</v>
      </c>
      <c r="M4614">
        <v>79</v>
      </c>
      <c r="N4614">
        <v>11.22</v>
      </c>
      <c r="O4614">
        <v>185.8</v>
      </c>
      <c r="P4614">
        <v>85</v>
      </c>
      <c r="Q4614">
        <v>8.36</v>
      </c>
      <c r="R4614">
        <v>12.3</v>
      </c>
      <c r="S4614">
        <v>2</v>
      </c>
      <c r="T4614">
        <v>3.32</v>
      </c>
      <c r="U4614" t="str">
        <f>IF(Append1[[#This Row],[total_intl_charge]] &lt;= MEDIAN(Append1[total_intl_charge]), "Low", "High")</f>
        <v>High</v>
      </c>
      <c r="V4614">
        <v>2</v>
      </c>
      <c r="W4614" t="s">
        <v>23</v>
      </c>
      <c r="X4614" s="1" t="s">
        <v>23</v>
      </c>
      <c r="Y4614">
        <f>IF(Append1[[#This Row],[churn]]="yes", 1,0)</f>
        <v>0</v>
      </c>
      <c r="Z4614" t="str">
        <f>IF(Append1[[#This Row],[total_eve_charge]]&lt;=15,"Low",
IF(Append1[[#This Row],[total_eve_charge]]&lt;=19,"Medium","High"))</f>
        <v>Low</v>
      </c>
      <c r="AA4614" s="1" t="str">
        <f>IF(Append1[[#This Row],[total_day_charge]]&gt;30,"Heavy User",
IF(Append1[[#This Row],[total_eve_charge]]&gt;20,"Evening User",
IF(Append1[[#This Row],[total_night_charge]]&gt;10,"Night User","Low User")))</f>
        <v>Low User</v>
      </c>
    </row>
    <row r="4615" spans="1:27" x14ac:dyDescent="0.3">
      <c r="A4615">
        <v>3864</v>
      </c>
      <c r="B4615" s="1" t="s">
        <v>51</v>
      </c>
      <c r="C4615">
        <v>122</v>
      </c>
      <c r="D4615" s="1" t="s">
        <v>22</v>
      </c>
      <c r="E4615" s="1">
        <v>0</v>
      </c>
      <c r="F4615" s="1" t="s">
        <v>24</v>
      </c>
      <c r="G4615">
        <v>30</v>
      </c>
      <c r="H4615" t="str">
        <f>IF(Append1[[#This Row],[number_vmail_messages]]&lt;=10, "Low",
IF(Append1[[#This Row],[number_vmail_messages]]&lt;=25, "Medium", "High"))</f>
        <v>High</v>
      </c>
      <c r="I4615">
        <v>237.7</v>
      </c>
      <c r="J4615">
        <v>94</v>
      </c>
      <c r="K4615">
        <v>40.409999999999997</v>
      </c>
      <c r="L4615">
        <v>154.69999999999999</v>
      </c>
      <c r="M4615">
        <v>91</v>
      </c>
      <c r="N4615">
        <v>13.15</v>
      </c>
      <c r="O4615">
        <v>223.1</v>
      </c>
      <c r="P4615">
        <v>98</v>
      </c>
      <c r="Q4615">
        <v>10.039999999999999</v>
      </c>
      <c r="R4615">
        <v>9.5</v>
      </c>
      <c r="S4615">
        <v>3</v>
      </c>
      <c r="T4615">
        <v>2.57</v>
      </c>
      <c r="U4615" t="str">
        <f>IF(Append1[[#This Row],[total_intl_charge]] &lt;= MEDIAN(Append1[total_intl_charge]), "Low", "High")</f>
        <v>Low</v>
      </c>
      <c r="V4615">
        <v>1</v>
      </c>
      <c r="W4615" t="s">
        <v>23</v>
      </c>
      <c r="X4615" s="1" t="s">
        <v>23</v>
      </c>
      <c r="Y4615">
        <f>IF(Append1[[#This Row],[churn]]="yes", 1,0)</f>
        <v>0</v>
      </c>
      <c r="Z4615" t="str">
        <f>IF(Append1[[#This Row],[total_eve_charge]]&lt;=15,"Low",
IF(Append1[[#This Row],[total_eve_charge]]&lt;=19,"Medium","High"))</f>
        <v>Low</v>
      </c>
      <c r="AA4615" s="1" t="str">
        <f>IF(Append1[[#This Row],[total_day_charge]]&gt;30,"Heavy User",
IF(Append1[[#This Row],[total_eve_charge]]&gt;20,"Evening User",
IF(Append1[[#This Row],[total_night_charge]]&gt;10,"Night User","Low User")))</f>
        <v>Heavy User</v>
      </c>
    </row>
    <row r="4616" spans="1:27" x14ac:dyDescent="0.3">
      <c r="A4616">
        <v>3865</v>
      </c>
      <c r="B4616" s="1" t="s">
        <v>71</v>
      </c>
      <c r="C4616">
        <v>123</v>
      </c>
      <c r="D4616" s="1" t="s">
        <v>32</v>
      </c>
      <c r="E4616" s="1">
        <v>0</v>
      </c>
      <c r="F4616" s="1" t="s">
        <v>24</v>
      </c>
      <c r="G4616">
        <v>31</v>
      </c>
      <c r="H4616" t="str">
        <f>IF(Append1[[#This Row],[number_vmail_messages]]&lt;=10, "Low",
IF(Append1[[#This Row],[number_vmail_messages]]&lt;=25, "Medium", "High"))</f>
        <v>High</v>
      </c>
      <c r="I4616">
        <v>203.6</v>
      </c>
      <c r="J4616">
        <v>108</v>
      </c>
      <c r="K4616">
        <v>34.61</v>
      </c>
      <c r="L4616">
        <v>156.9</v>
      </c>
      <c r="M4616">
        <v>112</v>
      </c>
      <c r="N4616">
        <v>13.34</v>
      </c>
      <c r="O4616">
        <v>236.2</v>
      </c>
      <c r="P4616">
        <v>114</v>
      </c>
      <c r="Q4616">
        <v>10.63</v>
      </c>
      <c r="R4616">
        <v>12</v>
      </c>
      <c r="S4616">
        <v>5</v>
      </c>
      <c r="T4616">
        <v>3.24</v>
      </c>
      <c r="U4616" t="str">
        <f>IF(Append1[[#This Row],[total_intl_charge]] &lt;= MEDIAN(Append1[total_intl_charge]), "Low", "High")</f>
        <v>High</v>
      </c>
      <c r="V4616">
        <v>1</v>
      </c>
      <c r="W4616" t="s">
        <v>23</v>
      </c>
      <c r="X4616" s="1" t="s">
        <v>23</v>
      </c>
      <c r="Y4616">
        <f>IF(Append1[[#This Row],[churn]]="yes", 1,0)</f>
        <v>0</v>
      </c>
      <c r="Z4616" t="str">
        <f>IF(Append1[[#This Row],[total_eve_charge]]&lt;=15,"Low",
IF(Append1[[#This Row],[total_eve_charge]]&lt;=19,"Medium","High"))</f>
        <v>Low</v>
      </c>
      <c r="AA4616" s="1" t="str">
        <f>IF(Append1[[#This Row],[total_day_charge]]&gt;30,"Heavy User",
IF(Append1[[#This Row],[total_eve_charge]]&gt;20,"Evening User",
IF(Append1[[#This Row],[total_night_charge]]&gt;10,"Night User","Low User")))</f>
        <v>Heavy User</v>
      </c>
    </row>
    <row r="4617" spans="1:27" hidden="1" x14ac:dyDescent="0.3">
      <c r="A4617">
        <v>3866</v>
      </c>
      <c r="B4617" s="1" t="s">
        <v>27</v>
      </c>
      <c r="C4617">
        <v>81</v>
      </c>
      <c r="D4617" s="1" t="s">
        <v>26</v>
      </c>
      <c r="E4617" s="1">
        <v>0</v>
      </c>
      <c r="F4617" s="1" t="s">
        <v>23</v>
      </c>
      <c r="G4617">
        <v>0</v>
      </c>
      <c r="H4617" t="str">
        <f>IF(Append1[[#This Row],[number_vmail_messages]]&lt;=10, "Low",
IF(Append1[[#This Row],[number_vmail_messages]]&lt;=25, "Medium", "High"))</f>
        <v>Low</v>
      </c>
      <c r="I4617">
        <v>192.4</v>
      </c>
      <c r="J4617">
        <v>79</v>
      </c>
      <c r="K4617">
        <v>32.71</v>
      </c>
      <c r="L4617">
        <v>212.7</v>
      </c>
      <c r="M4617">
        <v>106</v>
      </c>
      <c r="N4617">
        <v>18.079999999999998</v>
      </c>
      <c r="O4617">
        <v>244.8</v>
      </c>
      <c r="P4617">
        <v>83</v>
      </c>
      <c r="Q4617">
        <v>11.02</v>
      </c>
      <c r="R4617">
        <v>8.3000000000000007</v>
      </c>
      <c r="S4617">
        <v>5</v>
      </c>
      <c r="T4617">
        <v>2.2400000000000002</v>
      </c>
      <c r="U4617" t="str">
        <f>IF(Append1[[#This Row],[total_intl_charge]] &lt;= MEDIAN(Append1[total_intl_charge]), "Low", "High")</f>
        <v>Low</v>
      </c>
      <c r="V4617">
        <v>1</v>
      </c>
      <c r="W4617" t="s">
        <v>23</v>
      </c>
      <c r="X4617" s="1" t="s">
        <v>23</v>
      </c>
      <c r="Y4617">
        <f>IF(Append1[[#This Row],[churn]]="yes", 1,0)</f>
        <v>0</v>
      </c>
      <c r="Z4617" t="str">
        <f>IF(Append1[[#This Row],[total_eve_charge]]&lt;=15,"Low",
IF(Append1[[#This Row],[total_eve_charge]]&lt;=19,"Medium","High"))</f>
        <v>Medium</v>
      </c>
      <c r="AA4617" s="1" t="str">
        <f>IF(Append1[[#This Row],[total_day_charge]]&gt;30,"Heavy User",
IF(Append1[[#This Row],[total_eve_charge]]&gt;20,"Evening User",
IF(Append1[[#This Row],[total_night_charge]]&gt;10,"Night User","Low User")))</f>
        <v>Heavy User</v>
      </c>
    </row>
    <row r="4618" spans="1:27" hidden="1" x14ac:dyDescent="0.3">
      <c r="A4618">
        <v>3867</v>
      </c>
      <c r="B4618" s="1" t="s">
        <v>53</v>
      </c>
      <c r="C4618">
        <v>43</v>
      </c>
      <c r="D4618" s="1" t="s">
        <v>32</v>
      </c>
      <c r="E4618" s="1">
        <v>0</v>
      </c>
      <c r="F4618" s="1" t="s">
        <v>23</v>
      </c>
      <c r="G4618">
        <v>0</v>
      </c>
      <c r="H4618" t="str">
        <f>IF(Append1[[#This Row],[number_vmail_messages]]&lt;=10, "Low",
IF(Append1[[#This Row],[number_vmail_messages]]&lt;=25, "Medium", "High"))</f>
        <v>Low</v>
      </c>
      <c r="I4618">
        <v>212.5</v>
      </c>
      <c r="J4618">
        <v>88</v>
      </c>
      <c r="K4618">
        <v>36.130000000000003</v>
      </c>
      <c r="L4618">
        <v>274.10000000000002</v>
      </c>
      <c r="M4618">
        <v>145</v>
      </c>
      <c r="N4618">
        <v>23.3</v>
      </c>
      <c r="O4618">
        <v>194.6</v>
      </c>
      <c r="P4618">
        <v>52</v>
      </c>
      <c r="Q4618">
        <v>8.76</v>
      </c>
      <c r="R4618">
        <v>8.6</v>
      </c>
      <c r="S4618">
        <v>6</v>
      </c>
      <c r="T4618">
        <v>2.3199999999999998</v>
      </c>
      <c r="U4618" t="str">
        <f>IF(Append1[[#This Row],[total_intl_charge]] &lt;= MEDIAN(Append1[total_intl_charge]), "Low", "High")</f>
        <v>Low</v>
      </c>
      <c r="V4618">
        <v>0</v>
      </c>
      <c r="W4618" t="s">
        <v>23</v>
      </c>
      <c r="X4618" s="1" t="s">
        <v>23</v>
      </c>
      <c r="Y4618">
        <f>IF(Append1[[#This Row],[churn]]="yes", 1,0)</f>
        <v>0</v>
      </c>
      <c r="Z4618" t="str">
        <f>IF(Append1[[#This Row],[total_eve_charge]]&lt;=15,"Low",
IF(Append1[[#This Row],[total_eve_charge]]&lt;=19,"Medium","High"))</f>
        <v>High</v>
      </c>
      <c r="AA4618" s="1" t="str">
        <f>IF(Append1[[#This Row],[total_day_charge]]&gt;30,"Heavy User",
IF(Append1[[#This Row],[total_eve_charge]]&gt;20,"Evening User",
IF(Append1[[#This Row],[total_night_charge]]&gt;10,"Night User","Low User")))</f>
        <v>Heavy User</v>
      </c>
    </row>
    <row r="4619" spans="1:27" hidden="1" x14ac:dyDescent="0.3">
      <c r="A4619">
        <v>3868</v>
      </c>
      <c r="B4619" s="1" t="s">
        <v>75</v>
      </c>
      <c r="C4619">
        <v>25</v>
      </c>
      <c r="D4619" s="1" t="s">
        <v>22</v>
      </c>
      <c r="E4619" s="1">
        <v>0</v>
      </c>
      <c r="F4619" s="1" t="s">
        <v>23</v>
      </c>
      <c r="G4619">
        <v>0</v>
      </c>
      <c r="H4619" t="str">
        <f>IF(Append1[[#This Row],[number_vmail_messages]]&lt;=10, "Low",
IF(Append1[[#This Row],[number_vmail_messages]]&lt;=25, "Medium", "High"))</f>
        <v>Low</v>
      </c>
      <c r="I4619">
        <v>114.4</v>
      </c>
      <c r="J4619">
        <v>114</v>
      </c>
      <c r="K4619">
        <v>19.45</v>
      </c>
      <c r="L4619">
        <v>201.1</v>
      </c>
      <c r="M4619">
        <v>97</v>
      </c>
      <c r="N4619">
        <v>17.09</v>
      </c>
      <c r="O4619">
        <v>238.4</v>
      </c>
      <c r="P4619">
        <v>121</v>
      </c>
      <c r="Q4619">
        <v>10.73</v>
      </c>
      <c r="R4619">
        <v>11.6</v>
      </c>
      <c r="S4619">
        <v>4</v>
      </c>
      <c r="T4619">
        <v>3.13</v>
      </c>
      <c r="U4619" t="str">
        <f>IF(Append1[[#This Row],[total_intl_charge]] &lt;= MEDIAN(Append1[total_intl_charge]), "Low", "High")</f>
        <v>High</v>
      </c>
      <c r="V4619">
        <v>3</v>
      </c>
      <c r="W4619" t="s">
        <v>23</v>
      </c>
      <c r="X4619" s="1" t="s">
        <v>23</v>
      </c>
      <c r="Y4619">
        <f>IF(Append1[[#This Row],[churn]]="yes", 1,0)</f>
        <v>0</v>
      </c>
      <c r="Z4619" t="str">
        <f>IF(Append1[[#This Row],[total_eve_charge]]&lt;=15,"Low",
IF(Append1[[#This Row],[total_eve_charge]]&lt;=19,"Medium","High"))</f>
        <v>Medium</v>
      </c>
      <c r="AA4619" s="1" t="str">
        <f>IF(Append1[[#This Row],[total_day_charge]]&gt;30,"Heavy User",
IF(Append1[[#This Row],[total_eve_charge]]&gt;20,"Evening User",
IF(Append1[[#This Row],[total_night_charge]]&gt;10,"Night User","Low User")))</f>
        <v>Night User</v>
      </c>
    </row>
    <row r="4620" spans="1:27" hidden="1" x14ac:dyDescent="0.3">
      <c r="A4620">
        <v>3869</v>
      </c>
      <c r="B4620" s="1" t="s">
        <v>52</v>
      </c>
      <c r="C4620">
        <v>170</v>
      </c>
      <c r="D4620" s="1" t="s">
        <v>22</v>
      </c>
      <c r="E4620" s="1">
        <v>0</v>
      </c>
      <c r="F4620" s="1" t="s">
        <v>23</v>
      </c>
      <c r="G4620">
        <v>0</v>
      </c>
      <c r="H4620" t="str">
        <f>IF(Append1[[#This Row],[number_vmail_messages]]&lt;=10, "Low",
IF(Append1[[#This Row],[number_vmail_messages]]&lt;=25, "Medium", "High"))</f>
        <v>Low</v>
      </c>
      <c r="I4620">
        <v>222.8</v>
      </c>
      <c r="J4620">
        <v>82</v>
      </c>
      <c r="K4620">
        <v>37.880000000000003</v>
      </c>
      <c r="L4620">
        <v>148.19999999999999</v>
      </c>
      <c r="M4620">
        <v>105</v>
      </c>
      <c r="N4620">
        <v>12.6</v>
      </c>
      <c r="O4620">
        <v>231.1</v>
      </c>
      <c r="P4620">
        <v>75</v>
      </c>
      <c r="Q4620">
        <v>10.4</v>
      </c>
      <c r="R4620">
        <v>13.3</v>
      </c>
      <c r="S4620">
        <v>5</v>
      </c>
      <c r="T4620">
        <v>3.59</v>
      </c>
      <c r="U4620" t="str">
        <f>IF(Append1[[#This Row],[total_intl_charge]] &lt;= MEDIAN(Append1[total_intl_charge]), "Low", "High")</f>
        <v>High</v>
      </c>
      <c r="V4620">
        <v>1</v>
      </c>
      <c r="W4620" t="s">
        <v>23</v>
      </c>
      <c r="X4620" s="1" t="s">
        <v>23</v>
      </c>
      <c r="Y4620">
        <f>IF(Append1[[#This Row],[churn]]="yes", 1,0)</f>
        <v>0</v>
      </c>
      <c r="Z4620" t="str">
        <f>IF(Append1[[#This Row],[total_eve_charge]]&lt;=15,"Low",
IF(Append1[[#This Row],[total_eve_charge]]&lt;=19,"Medium","High"))</f>
        <v>Low</v>
      </c>
      <c r="AA4620" s="1" t="str">
        <f>IF(Append1[[#This Row],[total_day_charge]]&gt;30,"Heavy User",
IF(Append1[[#This Row],[total_eve_charge]]&gt;20,"Evening User",
IF(Append1[[#This Row],[total_night_charge]]&gt;10,"Night User","Low User")))</f>
        <v>Heavy User</v>
      </c>
    </row>
    <row r="4621" spans="1:27" hidden="1" x14ac:dyDescent="0.3">
      <c r="A4621">
        <v>3870</v>
      </c>
      <c r="B4621" s="1" t="s">
        <v>76</v>
      </c>
      <c r="C4621">
        <v>129</v>
      </c>
      <c r="D4621" s="1" t="s">
        <v>22</v>
      </c>
      <c r="E4621" s="1">
        <v>0</v>
      </c>
      <c r="F4621" s="1" t="s">
        <v>23</v>
      </c>
      <c r="G4621">
        <v>0</v>
      </c>
      <c r="H4621" t="str">
        <f>IF(Append1[[#This Row],[number_vmail_messages]]&lt;=10, "Low",
IF(Append1[[#This Row],[number_vmail_messages]]&lt;=25, "Medium", "High"))</f>
        <v>Low</v>
      </c>
      <c r="I4621">
        <v>207.7</v>
      </c>
      <c r="J4621">
        <v>75</v>
      </c>
      <c r="K4621">
        <v>35.31</v>
      </c>
      <c r="L4621">
        <v>191.3</v>
      </c>
      <c r="M4621">
        <v>116</v>
      </c>
      <c r="N4621">
        <v>16.260000000000002</v>
      </c>
      <c r="O4621">
        <v>226.7</v>
      </c>
      <c r="P4621">
        <v>98</v>
      </c>
      <c r="Q4621">
        <v>10.199999999999999</v>
      </c>
      <c r="R4621">
        <v>11.6</v>
      </c>
      <c r="S4621">
        <v>6</v>
      </c>
      <c r="T4621">
        <v>3.13</v>
      </c>
      <c r="U4621" t="str">
        <f>IF(Append1[[#This Row],[total_intl_charge]] &lt;= MEDIAN(Append1[total_intl_charge]), "Low", "High")</f>
        <v>High</v>
      </c>
      <c r="V4621">
        <v>2</v>
      </c>
      <c r="W4621" t="s">
        <v>23</v>
      </c>
      <c r="X4621" s="1" t="s">
        <v>23</v>
      </c>
      <c r="Y4621">
        <f>IF(Append1[[#This Row],[churn]]="yes", 1,0)</f>
        <v>0</v>
      </c>
      <c r="Z4621" t="str">
        <f>IF(Append1[[#This Row],[total_eve_charge]]&lt;=15,"Low",
IF(Append1[[#This Row],[total_eve_charge]]&lt;=19,"Medium","High"))</f>
        <v>Medium</v>
      </c>
      <c r="AA4621" s="1" t="str">
        <f>IF(Append1[[#This Row],[total_day_charge]]&gt;30,"Heavy User",
IF(Append1[[#This Row],[total_eve_charge]]&gt;20,"Evening User",
IF(Append1[[#This Row],[total_night_charge]]&gt;10,"Night User","Low User")))</f>
        <v>Heavy User</v>
      </c>
    </row>
    <row r="4622" spans="1:27" x14ac:dyDescent="0.3">
      <c r="A4622">
        <v>3871</v>
      </c>
      <c r="B4622" s="1" t="s">
        <v>38</v>
      </c>
      <c r="C4622">
        <v>132</v>
      </c>
      <c r="D4622" s="1" t="s">
        <v>26</v>
      </c>
      <c r="E4622" s="1">
        <v>0</v>
      </c>
      <c r="F4622" s="1" t="s">
        <v>24</v>
      </c>
      <c r="G4622">
        <v>33</v>
      </c>
      <c r="H4622" t="str">
        <f>IF(Append1[[#This Row],[number_vmail_messages]]&lt;=10, "Low",
IF(Append1[[#This Row],[number_vmail_messages]]&lt;=25, "Medium", "High"))</f>
        <v>High</v>
      </c>
      <c r="I4622">
        <v>157.9</v>
      </c>
      <c r="J4622">
        <v>84</v>
      </c>
      <c r="K4622">
        <v>26.84</v>
      </c>
      <c r="L4622">
        <v>163.9</v>
      </c>
      <c r="M4622">
        <v>109</v>
      </c>
      <c r="N4622">
        <v>13.93</v>
      </c>
      <c r="O4622">
        <v>215.4</v>
      </c>
      <c r="P4622">
        <v>87</v>
      </c>
      <c r="Q4622">
        <v>9.69</v>
      </c>
      <c r="R4622">
        <v>11.5</v>
      </c>
      <c r="S4622">
        <v>3</v>
      </c>
      <c r="T4622">
        <v>3.11</v>
      </c>
      <c r="U4622" t="str">
        <f>IF(Append1[[#This Row],[total_intl_charge]] &lt;= MEDIAN(Append1[total_intl_charge]), "Low", "High")</f>
        <v>High</v>
      </c>
      <c r="V4622">
        <v>3</v>
      </c>
      <c r="W4622" t="s">
        <v>23</v>
      </c>
      <c r="X4622" s="1" t="s">
        <v>23</v>
      </c>
      <c r="Y4622">
        <f>IF(Append1[[#This Row],[churn]]="yes", 1,0)</f>
        <v>0</v>
      </c>
      <c r="Z4622" t="str">
        <f>IF(Append1[[#This Row],[total_eve_charge]]&lt;=15,"Low",
IF(Append1[[#This Row],[total_eve_charge]]&lt;=19,"Medium","High"))</f>
        <v>Low</v>
      </c>
      <c r="AA4622" s="1" t="str">
        <f>IF(Append1[[#This Row],[total_day_charge]]&gt;30,"Heavy User",
IF(Append1[[#This Row],[total_eve_charge]]&gt;20,"Evening User",
IF(Append1[[#This Row],[total_night_charge]]&gt;10,"Night User","Low User")))</f>
        <v>Low User</v>
      </c>
    </row>
    <row r="4623" spans="1:27" hidden="1" x14ac:dyDescent="0.3">
      <c r="A4623">
        <v>3872</v>
      </c>
      <c r="B4623" s="1" t="s">
        <v>58</v>
      </c>
      <c r="C4623">
        <v>42</v>
      </c>
      <c r="D4623" s="1" t="s">
        <v>22</v>
      </c>
      <c r="E4623" s="1">
        <v>0</v>
      </c>
      <c r="F4623" s="1" t="s">
        <v>23</v>
      </c>
      <c r="G4623">
        <v>0</v>
      </c>
      <c r="H4623" t="str">
        <f>IF(Append1[[#This Row],[number_vmail_messages]]&lt;=10, "Low",
IF(Append1[[#This Row],[number_vmail_messages]]&lt;=25, "Medium", "High"))</f>
        <v>Low</v>
      </c>
      <c r="I4623">
        <v>137.9</v>
      </c>
      <c r="J4623">
        <v>160</v>
      </c>
      <c r="K4623">
        <v>23.44</v>
      </c>
      <c r="L4623">
        <v>234.9</v>
      </c>
      <c r="M4623">
        <v>107</v>
      </c>
      <c r="N4623">
        <v>19.97</v>
      </c>
      <c r="O4623">
        <v>166.6</v>
      </c>
      <c r="P4623">
        <v>70</v>
      </c>
      <c r="Q4623">
        <v>7.5</v>
      </c>
      <c r="R4623">
        <v>14.3</v>
      </c>
      <c r="S4623">
        <v>3</v>
      </c>
      <c r="T4623">
        <v>3.86</v>
      </c>
      <c r="U4623" t="str">
        <f>IF(Append1[[#This Row],[total_intl_charge]] &lt;= MEDIAN(Append1[total_intl_charge]), "Low", "High")</f>
        <v>High</v>
      </c>
      <c r="V4623">
        <v>5</v>
      </c>
      <c r="W4623" t="s">
        <v>24</v>
      </c>
      <c r="X4623" s="1" t="s">
        <v>23</v>
      </c>
      <c r="Y4623">
        <f>IF(Append1[[#This Row],[churn]]="yes", 1,0)</f>
        <v>1</v>
      </c>
      <c r="Z4623" t="str">
        <f>IF(Append1[[#This Row],[total_eve_charge]]&lt;=15,"Low",
IF(Append1[[#This Row],[total_eve_charge]]&lt;=19,"Medium","High"))</f>
        <v>High</v>
      </c>
      <c r="AA4623" s="1" t="str">
        <f>IF(Append1[[#This Row],[total_day_charge]]&gt;30,"Heavy User",
IF(Append1[[#This Row],[total_eve_charge]]&gt;20,"Evening User",
IF(Append1[[#This Row],[total_night_charge]]&gt;10,"Night User","Low User")))</f>
        <v>Low User</v>
      </c>
    </row>
    <row r="4624" spans="1:27" hidden="1" x14ac:dyDescent="0.3">
      <c r="A4624">
        <v>3873</v>
      </c>
      <c r="B4624" s="1" t="s">
        <v>52</v>
      </c>
      <c r="C4624">
        <v>8</v>
      </c>
      <c r="D4624" s="1" t="s">
        <v>22</v>
      </c>
      <c r="E4624" s="1">
        <v>0</v>
      </c>
      <c r="F4624" s="1" t="s">
        <v>23</v>
      </c>
      <c r="G4624">
        <v>0</v>
      </c>
      <c r="H4624" t="str">
        <f>IF(Append1[[#This Row],[number_vmail_messages]]&lt;=10, "Low",
IF(Append1[[#This Row],[number_vmail_messages]]&lt;=25, "Medium", "High"))</f>
        <v>Low</v>
      </c>
      <c r="I4624">
        <v>176</v>
      </c>
      <c r="J4624">
        <v>97</v>
      </c>
      <c r="K4624">
        <v>29.92</v>
      </c>
      <c r="L4624">
        <v>234.2</v>
      </c>
      <c r="M4624">
        <v>136</v>
      </c>
      <c r="N4624">
        <v>19.91</v>
      </c>
      <c r="O4624">
        <v>193.5</v>
      </c>
      <c r="P4624">
        <v>134</v>
      </c>
      <c r="Q4624">
        <v>8.7100000000000009</v>
      </c>
      <c r="R4624">
        <v>8.5</v>
      </c>
      <c r="S4624">
        <v>5</v>
      </c>
      <c r="T4624">
        <v>2.2999999999999998</v>
      </c>
      <c r="U4624" t="str">
        <f>IF(Append1[[#This Row],[total_intl_charge]] &lt;= MEDIAN(Append1[total_intl_charge]), "Low", "High")</f>
        <v>Low</v>
      </c>
      <c r="V4624">
        <v>1</v>
      </c>
      <c r="W4624" t="s">
        <v>23</v>
      </c>
      <c r="X4624" s="1" t="s">
        <v>23</v>
      </c>
      <c r="Y4624">
        <f>IF(Append1[[#This Row],[churn]]="yes", 1,0)</f>
        <v>0</v>
      </c>
      <c r="Z4624" t="str">
        <f>IF(Append1[[#This Row],[total_eve_charge]]&lt;=15,"Low",
IF(Append1[[#This Row],[total_eve_charge]]&lt;=19,"Medium","High"))</f>
        <v>High</v>
      </c>
      <c r="AA4624" s="1" t="str">
        <f>IF(Append1[[#This Row],[total_day_charge]]&gt;30,"Heavy User",
IF(Append1[[#This Row],[total_eve_charge]]&gt;20,"Evening User",
IF(Append1[[#This Row],[total_night_charge]]&gt;10,"Night User","Low User")))</f>
        <v>Low User</v>
      </c>
    </row>
    <row r="4625" spans="1:27" hidden="1" x14ac:dyDescent="0.3">
      <c r="A4625">
        <v>3874</v>
      </c>
      <c r="B4625" s="1" t="s">
        <v>40</v>
      </c>
      <c r="C4625">
        <v>145</v>
      </c>
      <c r="D4625" s="1" t="s">
        <v>26</v>
      </c>
      <c r="E4625" s="1">
        <v>0</v>
      </c>
      <c r="F4625" s="1" t="s">
        <v>23</v>
      </c>
      <c r="G4625">
        <v>0</v>
      </c>
      <c r="H4625" t="str">
        <f>IF(Append1[[#This Row],[number_vmail_messages]]&lt;=10, "Low",
IF(Append1[[#This Row],[number_vmail_messages]]&lt;=25, "Medium", "High"))</f>
        <v>Low</v>
      </c>
      <c r="I4625">
        <v>158.80000000000001</v>
      </c>
      <c r="J4625">
        <v>120</v>
      </c>
      <c r="K4625">
        <v>27</v>
      </c>
      <c r="L4625">
        <v>352.1</v>
      </c>
      <c r="M4625">
        <v>145</v>
      </c>
      <c r="N4625">
        <v>29.93</v>
      </c>
      <c r="O4625">
        <v>177.6</v>
      </c>
      <c r="P4625">
        <v>140</v>
      </c>
      <c r="Q4625">
        <v>7.99</v>
      </c>
      <c r="R4625">
        <v>6.2</v>
      </c>
      <c r="S4625">
        <v>6</v>
      </c>
      <c r="T4625">
        <v>1.67</v>
      </c>
      <c r="U4625" t="str">
        <f>IF(Append1[[#This Row],[total_intl_charge]] &lt;= MEDIAN(Append1[total_intl_charge]), "Low", "High")</f>
        <v>Low</v>
      </c>
      <c r="V4625">
        <v>2</v>
      </c>
      <c r="W4625" t="s">
        <v>23</v>
      </c>
      <c r="X4625" s="1" t="s">
        <v>23</v>
      </c>
      <c r="Y4625">
        <f>IF(Append1[[#This Row],[churn]]="yes", 1,0)</f>
        <v>0</v>
      </c>
      <c r="Z4625" t="str">
        <f>IF(Append1[[#This Row],[total_eve_charge]]&lt;=15,"Low",
IF(Append1[[#This Row],[total_eve_charge]]&lt;=19,"Medium","High"))</f>
        <v>High</v>
      </c>
      <c r="AA4625" s="1" t="str">
        <f>IF(Append1[[#This Row],[total_day_charge]]&gt;30,"Heavy User",
IF(Append1[[#This Row],[total_eve_charge]]&gt;20,"Evening User",
IF(Append1[[#This Row],[total_night_charge]]&gt;10,"Night User","Low User")))</f>
        <v>Evening User</v>
      </c>
    </row>
    <row r="4626" spans="1:27" hidden="1" x14ac:dyDescent="0.3">
      <c r="A4626">
        <v>3875</v>
      </c>
      <c r="B4626" s="1" t="s">
        <v>25</v>
      </c>
      <c r="C4626">
        <v>131</v>
      </c>
      <c r="D4626" s="1" t="s">
        <v>22</v>
      </c>
      <c r="E4626" s="1">
        <v>0</v>
      </c>
      <c r="F4626" s="1" t="s">
        <v>23</v>
      </c>
      <c r="G4626">
        <v>0</v>
      </c>
      <c r="H4626" t="str">
        <f>IF(Append1[[#This Row],[number_vmail_messages]]&lt;=10, "Low",
IF(Append1[[#This Row],[number_vmail_messages]]&lt;=25, "Medium", "High"))</f>
        <v>Low</v>
      </c>
      <c r="I4626">
        <v>234</v>
      </c>
      <c r="J4626">
        <v>117</v>
      </c>
      <c r="K4626">
        <v>39.78</v>
      </c>
      <c r="L4626">
        <v>209.4</v>
      </c>
      <c r="M4626">
        <v>143</v>
      </c>
      <c r="N4626">
        <v>17.8</v>
      </c>
      <c r="O4626">
        <v>258.8</v>
      </c>
      <c r="P4626">
        <v>105</v>
      </c>
      <c r="Q4626">
        <v>11.65</v>
      </c>
      <c r="R4626">
        <v>9.8000000000000007</v>
      </c>
      <c r="S4626">
        <v>3</v>
      </c>
      <c r="T4626">
        <v>2.65</v>
      </c>
      <c r="U4626" t="str">
        <f>IF(Append1[[#This Row],[total_intl_charge]] &lt;= MEDIAN(Append1[total_intl_charge]), "Low", "High")</f>
        <v>Low</v>
      </c>
      <c r="V4626">
        <v>1</v>
      </c>
      <c r="W4626" t="s">
        <v>23</v>
      </c>
      <c r="X4626" s="1" t="s">
        <v>23</v>
      </c>
      <c r="Y4626">
        <f>IF(Append1[[#This Row],[churn]]="yes", 1,0)</f>
        <v>0</v>
      </c>
      <c r="Z4626" t="str">
        <f>IF(Append1[[#This Row],[total_eve_charge]]&lt;=15,"Low",
IF(Append1[[#This Row],[total_eve_charge]]&lt;=19,"Medium","High"))</f>
        <v>Medium</v>
      </c>
      <c r="AA4626" s="1" t="str">
        <f>IF(Append1[[#This Row],[total_day_charge]]&gt;30,"Heavy User",
IF(Append1[[#This Row],[total_eve_charge]]&gt;20,"Evening User",
IF(Append1[[#This Row],[total_night_charge]]&gt;10,"Night User","Low User")))</f>
        <v>Heavy User</v>
      </c>
    </row>
    <row r="4627" spans="1:27" hidden="1" x14ac:dyDescent="0.3">
      <c r="A4627">
        <v>3876</v>
      </c>
      <c r="B4627" s="1" t="s">
        <v>47</v>
      </c>
      <c r="C4627">
        <v>105</v>
      </c>
      <c r="D4627" s="1" t="s">
        <v>22</v>
      </c>
      <c r="E4627" s="1">
        <v>0</v>
      </c>
      <c r="F4627" s="1" t="s">
        <v>23</v>
      </c>
      <c r="G4627">
        <v>0</v>
      </c>
      <c r="H4627" t="str">
        <f>IF(Append1[[#This Row],[number_vmail_messages]]&lt;=10, "Low",
IF(Append1[[#This Row],[number_vmail_messages]]&lt;=25, "Medium", "High"))</f>
        <v>Low</v>
      </c>
      <c r="I4627">
        <v>132.30000000000001</v>
      </c>
      <c r="J4627">
        <v>105</v>
      </c>
      <c r="K4627">
        <v>22.49</v>
      </c>
      <c r="L4627">
        <v>144.5</v>
      </c>
      <c r="M4627">
        <v>89</v>
      </c>
      <c r="N4627">
        <v>12.28</v>
      </c>
      <c r="O4627">
        <v>195.5</v>
      </c>
      <c r="P4627">
        <v>127</v>
      </c>
      <c r="Q4627">
        <v>8.8000000000000007</v>
      </c>
      <c r="R4627">
        <v>5.4</v>
      </c>
      <c r="S4627">
        <v>3</v>
      </c>
      <c r="T4627">
        <v>1.46</v>
      </c>
      <c r="U4627" t="str">
        <f>IF(Append1[[#This Row],[total_intl_charge]] &lt;= MEDIAN(Append1[total_intl_charge]), "Low", "High")</f>
        <v>Low</v>
      </c>
      <c r="V4627">
        <v>0</v>
      </c>
      <c r="W4627" t="s">
        <v>23</v>
      </c>
      <c r="X4627" s="1" t="s">
        <v>23</v>
      </c>
      <c r="Y4627">
        <f>IF(Append1[[#This Row],[churn]]="yes", 1,0)</f>
        <v>0</v>
      </c>
      <c r="Z4627" t="str">
        <f>IF(Append1[[#This Row],[total_eve_charge]]&lt;=15,"Low",
IF(Append1[[#This Row],[total_eve_charge]]&lt;=19,"Medium","High"))</f>
        <v>Low</v>
      </c>
      <c r="AA4627" s="1" t="str">
        <f>IF(Append1[[#This Row],[total_day_charge]]&gt;30,"Heavy User",
IF(Append1[[#This Row],[total_eve_charge]]&gt;20,"Evening User",
IF(Append1[[#This Row],[total_night_charge]]&gt;10,"Night User","Low User")))</f>
        <v>Low User</v>
      </c>
    </row>
    <row r="4628" spans="1:27" x14ac:dyDescent="0.3">
      <c r="A4628">
        <v>3877</v>
      </c>
      <c r="B4628" s="1" t="s">
        <v>38</v>
      </c>
      <c r="C4628">
        <v>90</v>
      </c>
      <c r="D4628" s="1" t="s">
        <v>32</v>
      </c>
      <c r="E4628" s="1">
        <v>0</v>
      </c>
      <c r="F4628" s="1" t="s">
        <v>24</v>
      </c>
      <c r="G4628">
        <v>32</v>
      </c>
      <c r="H4628" t="str">
        <f>IF(Append1[[#This Row],[number_vmail_messages]]&lt;=10, "Low",
IF(Append1[[#This Row],[number_vmail_messages]]&lt;=25, "Medium", "High"))</f>
        <v>High</v>
      </c>
      <c r="I4628">
        <v>276.60000000000002</v>
      </c>
      <c r="J4628">
        <v>76</v>
      </c>
      <c r="K4628">
        <v>47.02</v>
      </c>
      <c r="L4628">
        <v>138.30000000000001</v>
      </c>
      <c r="M4628">
        <v>90</v>
      </c>
      <c r="N4628">
        <v>11.76</v>
      </c>
      <c r="O4628">
        <v>279.60000000000002</v>
      </c>
      <c r="P4628">
        <v>88</v>
      </c>
      <c r="Q4628">
        <v>12.58</v>
      </c>
      <c r="R4628">
        <v>6.8</v>
      </c>
      <c r="S4628">
        <v>3</v>
      </c>
      <c r="T4628">
        <v>1.84</v>
      </c>
      <c r="U4628" t="str">
        <f>IF(Append1[[#This Row],[total_intl_charge]] &lt;= MEDIAN(Append1[total_intl_charge]), "Low", "High")</f>
        <v>Low</v>
      </c>
      <c r="V4628">
        <v>3</v>
      </c>
      <c r="W4628" t="s">
        <v>23</v>
      </c>
      <c r="X4628" s="1" t="s">
        <v>23</v>
      </c>
      <c r="Y4628">
        <f>IF(Append1[[#This Row],[churn]]="yes", 1,0)</f>
        <v>0</v>
      </c>
      <c r="Z4628" t="str">
        <f>IF(Append1[[#This Row],[total_eve_charge]]&lt;=15,"Low",
IF(Append1[[#This Row],[total_eve_charge]]&lt;=19,"Medium","High"))</f>
        <v>Low</v>
      </c>
      <c r="AA4628" s="1" t="str">
        <f>IF(Append1[[#This Row],[total_day_charge]]&gt;30,"Heavy User",
IF(Append1[[#This Row],[total_eve_charge]]&gt;20,"Evening User",
IF(Append1[[#This Row],[total_night_charge]]&gt;10,"Night User","Low User")))</f>
        <v>Heavy User</v>
      </c>
    </row>
    <row r="4629" spans="1:27" hidden="1" x14ac:dyDescent="0.3">
      <c r="A4629">
        <v>3878</v>
      </c>
      <c r="B4629" s="1" t="s">
        <v>34</v>
      </c>
      <c r="C4629">
        <v>124</v>
      </c>
      <c r="D4629" s="1" t="s">
        <v>22</v>
      </c>
      <c r="E4629" s="1">
        <v>0</v>
      </c>
      <c r="F4629" s="1" t="s">
        <v>23</v>
      </c>
      <c r="G4629">
        <v>0</v>
      </c>
      <c r="H4629" t="str">
        <f>IF(Append1[[#This Row],[number_vmail_messages]]&lt;=10, "Low",
IF(Append1[[#This Row],[number_vmail_messages]]&lt;=25, "Medium", "High"))</f>
        <v>Low</v>
      </c>
      <c r="I4629">
        <v>108.2</v>
      </c>
      <c r="J4629">
        <v>92</v>
      </c>
      <c r="K4629">
        <v>18.39</v>
      </c>
      <c r="L4629">
        <v>214.3</v>
      </c>
      <c r="M4629">
        <v>83</v>
      </c>
      <c r="N4629">
        <v>18.22</v>
      </c>
      <c r="O4629">
        <v>185.5</v>
      </c>
      <c r="P4629">
        <v>155</v>
      </c>
      <c r="Q4629">
        <v>8.35</v>
      </c>
      <c r="R4629">
        <v>13.2</v>
      </c>
      <c r="S4629">
        <v>11</v>
      </c>
      <c r="T4629">
        <v>3.56</v>
      </c>
      <c r="U4629" t="str">
        <f>IF(Append1[[#This Row],[total_intl_charge]] &lt;= MEDIAN(Append1[total_intl_charge]), "Low", "High")</f>
        <v>High</v>
      </c>
      <c r="V4629">
        <v>4</v>
      </c>
      <c r="W4629" t="s">
        <v>24</v>
      </c>
      <c r="X4629" s="1" t="s">
        <v>23</v>
      </c>
      <c r="Y4629">
        <f>IF(Append1[[#This Row],[churn]]="yes", 1,0)</f>
        <v>1</v>
      </c>
      <c r="Z4629" t="str">
        <f>IF(Append1[[#This Row],[total_eve_charge]]&lt;=15,"Low",
IF(Append1[[#This Row],[total_eve_charge]]&lt;=19,"Medium","High"))</f>
        <v>Medium</v>
      </c>
      <c r="AA4629" s="1" t="str">
        <f>IF(Append1[[#This Row],[total_day_charge]]&gt;30,"Heavy User",
IF(Append1[[#This Row],[total_eve_charge]]&gt;20,"Evening User",
IF(Append1[[#This Row],[total_night_charge]]&gt;10,"Night User","Low User")))</f>
        <v>Low User</v>
      </c>
    </row>
    <row r="4630" spans="1:27" hidden="1" x14ac:dyDescent="0.3">
      <c r="A4630">
        <v>3879</v>
      </c>
      <c r="B4630" s="1" t="s">
        <v>52</v>
      </c>
      <c r="C4630">
        <v>82</v>
      </c>
      <c r="D4630" s="1" t="s">
        <v>32</v>
      </c>
      <c r="E4630" s="1">
        <v>0</v>
      </c>
      <c r="F4630" s="1" t="s">
        <v>23</v>
      </c>
      <c r="G4630">
        <v>0</v>
      </c>
      <c r="H4630" t="str">
        <f>IF(Append1[[#This Row],[number_vmail_messages]]&lt;=10, "Low",
IF(Append1[[#This Row],[number_vmail_messages]]&lt;=25, "Medium", "High"))</f>
        <v>Low</v>
      </c>
      <c r="I4630">
        <v>156</v>
      </c>
      <c r="J4630">
        <v>94</v>
      </c>
      <c r="K4630">
        <v>26.52</v>
      </c>
      <c r="L4630">
        <v>295.60000000000002</v>
      </c>
      <c r="M4630">
        <v>118</v>
      </c>
      <c r="N4630">
        <v>25.13</v>
      </c>
      <c r="O4630">
        <v>196.9</v>
      </c>
      <c r="P4630">
        <v>84</v>
      </c>
      <c r="Q4630">
        <v>8.86</v>
      </c>
      <c r="R4630">
        <v>14.3</v>
      </c>
      <c r="S4630">
        <v>3</v>
      </c>
      <c r="T4630">
        <v>3.86</v>
      </c>
      <c r="U4630" t="str">
        <f>IF(Append1[[#This Row],[total_intl_charge]] &lt;= MEDIAN(Append1[total_intl_charge]), "Low", "High")</f>
        <v>High</v>
      </c>
      <c r="V4630">
        <v>0</v>
      </c>
      <c r="W4630" t="s">
        <v>23</v>
      </c>
      <c r="X4630" s="1" t="s">
        <v>23</v>
      </c>
      <c r="Y4630">
        <f>IF(Append1[[#This Row],[churn]]="yes", 1,0)</f>
        <v>0</v>
      </c>
      <c r="Z4630" t="str">
        <f>IF(Append1[[#This Row],[total_eve_charge]]&lt;=15,"Low",
IF(Append1[[#This Row],[total_eve_charge]]&lt;=19,"Medium","High"))</f>
        <v>High</v>
      </c>
      <c r="AA4630" s="1" t="str">
        <f>IF(Append1[[#This Row],[total_day_charge]]&gt;30,"Heavy User",
IF(Append1[[#This Row],[total_eve_charge]]&gt;20,"Evening User",
IF(Append1[[#This Row],[total_night_charge]]&gt;10,"Night User","Low User")))</f>
        <v>Evening User</v>
      </c>
    </row>
    <row r="4631" spans="1:27" hidden="1" x14ac:dyDescent="0.3">
      <c r="A4631">
        <v>3880</v>
      </c>
      <c r="B4631" s="1" t="s">
        <v>28</v>
      </c>
      <c r="C4631">
        <v>76</v>
      </c>
      <c r="D4631" s="1" t="s">
        <v>32</v>
      </c>
      <c r="E4631" s="1">
        <v>0</v>
      </c>
      <c r="F4631" s="1" t="s">
        <v>23</v>
      </c>
      <c r="G4631">
        <v>0</v>
      </c>
      <c r="H4631" t="str">
        <f>IF(Append1[[#This Row],[number_vmail_messages]]&lt;=10, "Low",
IF(Append1[[#This Row],[number_vmail_messages]]&lt;=25, "Medium", "High"))</f>
        <v>Low</v>
      </c>
      <c r="I4631">
        <v>208.5</v>
      </c>
      <c r="J4631">
        <v>124</v>
      </c>
      <c r="K4631">
        <v>35.450000000000003</v>
      </c>
      <c r="L4631">
        <v>173</v>
      </c>
      <c r="M4631">
        <v>117</v>
      </c>
      <c r="N4631">
        <v>14.71</v>
      </c>
      <c r="O4631">
        <v>221.1</v>
      </c>
      <c r="P4631">
        <v>95</v>
      </c>
      <c r="Q4631">
        <v>9.9499999999999993</v>
      </c>
      <c r="R4631">
        <v>9.8000000000000007</v>
      </c>
      <c r="S4631">
        <v>3</v>
      </c>
      <c r="T4631">
        <v>2.65</v>
      </c>
      <c r="U4631" t="str">
        <f>IF(Append1[[#This Row],[total_intl_charge]] &lt;= MEDIAN(Append1[total_intl_charge]), "Low", "High")</f>
        <v>Low</v>
      </c>
      <c r="V4631">
        <v>0</v>
      </c>
      <c r="W4631" t="s">
        <v>23</v>
      </c>
      <c r="X4631" s="1" t="s">
        <v>23</v>
      </c>
      <c r="Y4631">
        <f>IF(Append1[[#This Row],[churn]]="yes", 1,0)</f>
        <v>0</v>
      </c>
      <c r="Z4631" t="str">
        <f>IF(Append1[[#This Row],[total_eve_charge]]&lt;=15,"Low",
IF(Append1[[#This Row],[total_eve_charge]]&lt;=19,"Medium","High"))</f>
        <v>Low</v>
      </c>
      <c r="AA4631" s="1" t="str">
        <f>IF(Append1[[#This Row],[total_day_charge]]&gt;30,"Heavy User",
IF(Append1[[#This Row],[total_eve_charge]]&gt;20,"Evening User",
IF(Append1[[#This Row],[total_night_charge]]&gt;10,"Night User","Low User")))</f>
        <v>Heavy User</v>
      </c>
    </row>
    <row r="4632" spans="1:27" hidden="1" x14ac:dyDescent="0.3">
      <c r="A4632">
        <v>3881</v>
      </c>
      <c r="B4632" s="1" t="s">
        <v>52</v>
      </c>
      <c r="C4632">
        <v>98</v>
      </c>
      <c r="D4632" s="1" t="s">
        <v>22</v>
      </c>
      <c r="E4632" s="1">
        <v>0</v>
      </c>
      <c r="F4632" s="1" t="s">
        <v>23</v>
      </c>
      <c r="G4632">
        <v>0</v>
      </c>
      <c r="H4632" t="str">
        <f>IF(Append1[[#This Row],[number_vmail_messages]]&lt;=10, "Low",
IF(Append1[[#This Row],[number_vmail_messages]]&lt;=25, "Medium", "High"))</f>
        <v>Low</v>
      </c>
      <c r="I4632">
        <v>243.4</v>
      </c>
      <c r="J4632">
        <v>88</v>
      </c>
      <c r="K4632">
        <v>41.38</v>
      </c>
      <c r="L4632">
        <v>147.1</v>
      </c>
      <c r="M4632">
        <v>155</v>
      </c>
      <c r="N4632">
        <v>12.5</v>
      </c>
      <c r="O4632">
        <v>156.4</v>
      </c>
      <c r="P4632">
        <v>80</v>
      </c>
      <c r="Q4632">
        <v>7.04</v>
      </c>
      <c r="R4632">
        <v>9.6999999999999993</v>
      </c>
      <c r="S4632">
        <v>4</v>
      </c>
      <c r="T4632">
        <v>2.62</v>
      </c>
      <c r="U4632" t="str">
        <f>IF(Append1[[#This Row],[total_intl_charge]] &lt;= MEDIAN(Append1[total_intl_charge]), "Low", "High")</f>
        <v>Low</v>
      </c>
      <c r="V4632">
        <v>2</v>
      </c>
      <c r="W4632" t="s">
        <v>23</v>
      </c>
      <c r="X4632" s="1" t="s">
        <v>23</v>
      </c>
      <c r="Y4632">
        <f>IF(Append1[[#This Row],[churn]]="yes", 1,0)</f>
        <v>0</v>
      </c>
      <c r="Z4632" t="str">
        <f>IF(Append1[[#This Row],[total_eve_charge]]&lt;=15,"Low",
IF(Append1[[#This Row],[total_eve_charge]]&lt;=19,"Medium","High"))</f>
        <v>Low</v>
      </c>
      <c r="AA4632" s="1" t="str">
        <f>IF(Append1[[#This Row],[total_day_charge]]&gt;30,"Heavy User",
IF(Append1[[#This Row],[total_eve_charge]]&gt;20,"Evening User",
IF(Append1[[#This Row],[total_night_charge]]&gt;10,"Night User","Low User")))</f>
        <v>Heavy User</v>
      </c>
    </row>
    <row r="4633" spans="1:27" hidden="1" x14ac:dyDescent="0.3">
      <c r="A4633">
        <v>3882</v>
      </c>
      <c r="B4633" s="1" t="s">
        <v>55</v>
      </c>
      <c r="C4633">
        <v>80</v>
      </c>
      <c r="D4633" s="1" t="s">
        <v>26</v>
      </c>
      <c r="E4633" s="1">
        <v>1</v>
      </c>
      <c r="F4633" s="1" t="s">
        <v>23</v>
      </c>
      <c r="G4633">
        <v>0</v>
      </c>
      <c r="H4633" t="str">
        <f>IF(Append1[[#This Row],[number_vmail_messages]]&lt;=10, "Low",
IF(Append1[[#This Row],[number_vmail_messages]]&lt;=25, "Medium", "High"))</f>
        <v>Low</v>
      </c>
      <c r="I4633">
        <v>275.39999999999998</v>
      </c>
      <c r="J4633">
        <v>89</v>
      </c>
      <c r="K4633">
        <v>46.82</v>
      </c>
      <c r="L4633">
        <v>186.7</v>
      </c>
      <c r="M4633">
        <v>66</v>
      </c>
      <c r="N4633">
        <v>15.87</v>
      </c>
      <c r="O4633">
        <v>201.3</v>
      </c>
      <c r="P4633">
        <v>87</v>
      </c>
      <c r="Q4633">
        <v>9.06</v>
      </c>
      <c r="R4633">
        <v>9.4</v>
      </c>
      <c r="S4633">
        <v>2</v>
      </c>
      <c r="T4633">
        <v>2.54</v>
      </c>
      <c r="U4633" t="str">
        <f>IF(Append1[[#This Row],[total_intl_charge]] &lt;= MEDIAN(Append1[total_intl_charge]), "Low", "High")</f>
        <v>Low</v>
      </c>
      <c r="V4633">
        <v>0</v>
      </c>
      <c r="W4633" t="s">
        <v>24</v>
      </c>
      <c r="X4633" s="1" t="s">
        <v>24</v>
      </c>
      <c r="Y4633">
        <f>IF(Append1[[#This Row],[churn]]="yes", 1,0)</f>
        <v>1</v>
      </c>
      <c r="Z4633" t="str">
        <f>IF(Append1[[#This Row],[total_eve_charge]]&lt;=15,"Low",
IF(Append1[[#This Row],[total_eve_charge]]&lt;=19,"Medium","High"))</f>
        <v>Medium</v>
      </c>
      <c r="AA4633" s="1" t="str">
        <f>IF(Append1[[#This Row],[total_day_charge]]&gt;30,"Heavy User",
IF(Append1[[#This Row],[total_eve_charge]]&gt;20,"Evening User",
IF(Append1[[#This Row],[total_night_charge]]&gt;10,"Night User","Low User")))</f>
        <v>Heavy User</v>
      </c>
    </row>
    <row r="4634" spans="1:27" hidden="1" x14ac:dyDescent="0.3">
      <c r="A4634">
        <v>3883</v>
      </c>
      <c r="B4634" s="1" t="s">
        <v>31</v>
      </c>
      <c r="C4634">
        <v>57</v>
      </c>
      <c r="D4634" s="1" t="s">
        <v>22</v>
      </c>
      <c r="E4634" s="1">
        <v>0</v>
      </c>
      <c r="F4634" s="1" t="s">
        <v>23</v>
      </c>
      <c r="G4634">
        <v>0</v>
      </c>
      <c r="H4634" t="str">
        <f>IF(Append1[[#This Row],[number_vmail_messages]]&lt;=10, "Low",
IF(Append1[[#This Row],[number_vmail_messages]]&lt;=25, "Medium", "High"))</f>
        <v>Low</v>
      </c>
      <c r="I4634">
        <v>198.1</v>
      </c>
      <c r="J4634">
        <v>89</v>
      </c>
      <c r="K4634">
        <v>33.68</v>
      </c>
      <c r="L4634">
        <v>214.2</v>
      </c>
      <c r="M4634">
        <v>105</v>
      </c>
      <c r="N4634">
        <v>18.21</v>
      </c>
      <c r="O4634">
        <v>109.5</v>
      </c>
      <c r="P4634">
        <v>106</v>
      </c>
      <c r="Q4634">
        <v>4.93</v>
      </c>
      <c r="R4634">
        <v>7</v>
      </c>
      <c r="S4634">
        <v>3</v>
      </c>
      <c r="T4634">
        <v>1.89</v>
      </c>
      <c r="U4634" t="str">
        <f>IF(Append1[[#This Row],[total_intl_charge]] &lt;= MEDIAN(Append1[total_intl_charge]), "Low", "High")</f>
        <v>Low</v>
      </c>
      <c r="V4634">
        <v>1</v>
      </c>
      <c r="W4634" t="s">
        <v>23</v>
      </c>
      <c r="X4634" s="1" t="s">
        <v>23</v>
      </c>
      <c r="Y4634">
        <f>IF(Append1[[#This Row],[churn]]="yes", 1,0)</f>
        <v>0</v>
      </c>
      <c r="Z4634" t="str">
        <f>IF(Append1[[#This Row],[total_eve_charge]]&lt;=15,"Low",
IF(Append1[[#This Row],[total_eve_charge]]&lt;=19,"Medium","High"))</f>
        <v>Medium</v>
      </c>
      <c r="AA4634" s="1" t="str">
        <f>IF(Append1[[#This Row],[total_day_charge]]&gt;30,"Heavy User",
IF(Append1[[#This Row],[total_eve_charge]]&gt;20,"Evening User",
IF(Append1[[#This Row],[total_night_charge]]&gt;10,"Night User","Low User")))</f>
        <v>Heavy User</v>
      </c>
    </row>
    <row r="4635" spans="1:27" hidden="1" x14ac:dyDescent="0.3">
      <c r="A4635">
        <v>3884</v>
      </c>
      <c r="B4635" s="1" t="s">
        <v>49</v>
      </c>
      <c r="C4635">
        <v>137</v>
      </c>
      <c r="D4635" s="1" t="s">
        <v>26</v>
      </c>
      <c r="E4635" s="1">
        <v>0</v>
      </c>
      <c r="F4635" s="1" t="s">
        <v>23</v>
      </c>
      <c r="G4635">
        <v>0</v>
      </c>
      <c r="H4635" t="str">
        <f>IF(Append1[[#This Row],[number_vmail_messages]]&lt;=10, "Low",
IF(Append1[[#This Row],[number_vmail_messages]]&lt;=25, "Medium", "High"))</f>
        <v>Low</v>
      </c>
      <c r="I4635">
        <v>109.8</v>
      </c>
      <c r="J4635">
        <v>112</v>
      </c>
      <c r="K4635">
        <v>18.670000000000002</v>
      </c>
      <c r="L4635">
        <v>223.5</v>
      </c>
      <c r="M4635">
        <v>88</v>
      </c>
      <c r="N4635">
        <v>19</v>
      </c>
      <c r="O4635">
        <v>247.5</v>
      </c>
      <c r="P4635">
        <v>96</v>
      </c>
      <c r="Q4635">
        <v>11.14</v>
      </c>
      <c r="R4635">
        <v>17.8</v>
      </c>
      <c r="S4635">
        <v>2</v>
      </c>
      <c r="T4635">
        <v>4.8099999999999996</v>
      </c>
      <c r="U4635" t="str">
        <f>IF(Append1[[#This Row],[total_intl_charge]] &lt;= MEDIAN(Append1[total_intl_charge]), "Low", "High")</f>
        <v>High</v>
      </c>
      <c r="V4635">
        <v>1</v>
      </c>
      <c r="W4635" t="s">
        <v>23</v>
      </c>
      <c r="X4635" s="1" t="s">
        <v>23</v>
      </c>
      <c r="Y4635">
        <f>IF(Append1[[#This Row],[churn]]="yes", 1,0)</f>
        <v>0</v>
      </c>
      <c r="Z4635" t="str">
        <f>IF(Append1[[#This Row],[total_eve_charge]]&lt;=15,"Low",
IF(Append1[[#This Row],[total_eve_charge]]&lt;=19,"Medium","High"))</f>
        <v>Medium</v>
      </c>
      <c r="AA4635" s="1" t="str">
        <f>IF(Append1[[#This Row],[total_day_charge]]&gt;30,"Heavy User",
IF(Append1[[#This Row],[total_eve_charge]]&gt;20,"Evening User",
IF(Append1[[#This Row],[total_night_charge]]&gt;10,"Night User","Low User")))</f>
        <v>Night User</v>
      </c>
    </row>
    <row r="4636" spans="1:27" hidden="1" x14ac:dyDescent="0.3">
      <c r="A4636">
        <v>3885</v>
      </c>
      <c r="B4636" s="1" t="s">
        <v>68</v>
      </c>
      <c r="C4636">
        <v>87</v>
      </c>
      <c r="D4636" s="1" t="s">
        <v>26</v>
      </c>
      <c r="E4636" s="1">
        <v>0</v>
      </c>
      <c r="F4636" s="1" t="s">
        <v>23</v>
      </c>
      <c r="G4636">
        <v>0</v>
      </c>
      <c r="H4636" t="str">
        <f>IF(Append1[[#This Row],[number_vmail_messages]]&lt;=10, "Low",
IF(Append1[[#This Row],[number_vmail_messages]]&lt;=25, "Medium", "High"))</f>
        <v>Low</v>
      </c>
      <c r="I4636">
        <v>120.5</v>
      </c>
      <c r="J4636">
        <v>99</v>
      </c>
      <c r="K4636">
        <v>20.49</v>
      </c>
      <c r="L4636">
        <v>210</v>
      </c>
      <c r="M4636">
        <v>81</v>
      </c>
      <c r="N4636">
        <v>17.850000000000001</v>
      </c>
      <c r="O4636">
        <v>224.7</v>
      </c>
      <c r="P4636">
        <v>141</v>
      </c>
      <c r="Q4636">
        <v>10.11</v>
      </c>
      <c r="R4636">
        <v>8.6</v>
      </c>
      <c r="S4636">
        <v>2</v>
      </c>
      <c r="T4636">
        <v>2.3199999999999998</v>
      </c>
      <c r="U4636" t="str">
        <f>IF(Append1[[#This Row],[total_intl_charge]] &lt;= MEDIAN(Append1[total_intl_charge]), "Low", "High")</f>
        <v>Low</v>
      </c>
      <c r="V4636">
        <v>2</v>
      </c>
      <c r="W4636" t="s">
        <v>23</v>
      </c>
      <c r="X4636" s="1" t="s">
        <v>23</v>
      </c>
      <c r="Y4636">
        <f>IF(Append1[[#This Row],[churn]]="yes", 1,0)</f>
        <v>0</v>
      </c>
      <c r="Z4636" t="str">
        <f>IF(Append1[[#This Row],[total_eve_charge]]&lt;=15,"Low",
IF(Append1[[#This Row],[total_eve_charge]]&lt;=19,"Medium","High"))</f>
        <v>Medium</v>
      </c>
      <c r="AA4636" s="1" t="str">
        <f>IF(Append1[[#This Row],[total_day_charge]]&gt;30,"Heavy User",
IF(Append1[[#This Row],[total_eve_charge]]&gt;20,"Evening User",
IF(Append1[[#This Row],[total_night_charge]]&gt;10,"Night User","Low User")))</f>
        <v>Night User</v>
      </c>
    </row>
    <row r="4637" spans="1:27" hidden="1" x14ac:dyDescent="0.3">
      <c r="A4637">
        <v>3886</v>
      </c>
      <c r="B4637" s="1" t="s">
        <v>71</v>
      </c>
      <c r="C4637">
        <v>131</v>
      </c>
      <c r="D4637" s="1" t="s">
        <v>26</v>
      </c>
      <c r="E4637" s="1">
        <v>0</v>
      </c>
      <c r="F4637" s="1" t="s">
        <v>23</v>
      </c>
      <c r="G4637">
        <v>0</v>
      </c>
      <c r="H4637" t="str">
        <f>IF(Append1[[#This Row],[number_vmail_messages]]&lt;=10, "Low",
IF(Append1[[#This Row],[number_vmail_messages]]&lt;=25, "Medium", "High"))</f>
        <v>Low</v>
      </c>
      <c r="I4637">
        <v>256.60000000000002</v>
      </c>
      <c r="J4637">
        <v>96</v>
      </c>
      <c r="K4637">
        <v>43.62</v>
      </c>
      <c r="L4637">
        <v>225.2</v>
      </c>
      <c r="M4637">
        <v>113</v>
      </c>
      <c r="N4637">
        <v>19.14</v>
      </c>
      <c r="O4637">
        <v>190.2</v>
      </c>
      <c r="P4637">
        <v>91</v>
      </c>
      <c r="Q4637">
        <v>8.56</v>
      </c>
      <c r="R4637">
        <v>11.1</v>
      </c>
      <c r="S4637">
        <v>3</v>
      </c>
      <c r="T4637">
        <v>3</v>
      </c>
      <c r="U4637" t="str">
        <f>IF(Append1[[#This Row],[total_intl_charge]] &lt;= MEDIAN(Append1[total_intl_charge]), "Low", "High")</f>
        <v>High</v>
      </c>
      <c r="V4637">
        <v>1</v>
      </c>
      <c r="W4637" t="s">
        <v>24</v>
      </c>
      <c r="X4637" s="1" t="s">
        <v>23</v>
      </c>
      <c r="Y4637">
        <f>IF(Append1[[#This Row],[churn]]="yes", 1,0)</f>
        <v>1</v>
      </c>
      <c r="Z4637" t="str">
        <f>IF(Append1[[#This Row],[total_eve_charge]]&lt;=15,"Low",
IF(Append1[[#This Row],[total_eve_charge]]&lt;=19,"Medium","High"))</f>
        <v>High</v>
      </c>
      <c r="AA4637" s="1" t="str">
        <f>IF(Append1[[#This Row],[total_day_charge]]&gt;30,"Heavy User",
IF(Append1[[#This Row],[total_eve_charge]]&gt;20,"Evening User",
IF(Append1[[#This Row],[total_night_charge]]&gt;10,"Night User","Low User")))</f>
        <v>Heavy User</v>
      </c>
    </row>
    <row r="4638" spans="1:27" hidden="1" x14ac:dyDescent="0.3">
      <c r="A4638">
        <v>3887</v>
      </c>
      <c r="B4638" s="1" t="s">
        <v>68</v>
      </c>
      <c r="C4638">
        <v>116</v>
      </c>
      <c r="D4638" s="1" t="s">
        <v>32</v>
      </c>
      <c r="E4638" s="1">
        <v>0</v>
      </c>
      <c r="F4638" s="1" t="s">
        <v>23</v>
      </c>
      <c r="G4638">
        <v>0</v>
      </c>
      <c r="H4638" t="str">
        <f>IF(Append1[[#This Row],[number_vmail_messages]]&lt;=10, "Low",
IF(Append1[[#This Row],[number_vmail_messages]]&lt;=25, "Medium", "High"))</f>
        <v>Low</v>
      </c>
      <c r="I4638">
        <v>85.8</v>
      </c>
      <c r="J4638">
        <v>88</v>
      </c>
      <c r="K4638">
        <v>14.59</v>
      </c>
      <c r="L4638">
        <v>115.8</v>
      </c>
      <c r="M4638">
        <v>112</v>
      </c>
      <c r="N4638">
        <v>9.84</v>
      </c>
      <c r="O4638">
        <v>195.9</v>
      </c>
      <c r="P4638">
        <v>91</v>
      </c>
      <c r="Q4638">
        <v>8.82</v>
      </c>
      <c r="R4638">
        <v>11</v>
      </c>
      <c r="S4638">
        <v>2</v>
      </c>
      <c r="T4638">
        <v>2.97</v>
      </c>
      <c r="U4638" t="str">
        <f>IF(Append1[[#This Row],[total_intl_charge]] &lt;= MEDIAN(Append1[total_intl_charge]), "Low", "High")</f>
        <v>High</v>
      </c>
      <c r="V4638">
        <v>1</v>
      </c>
      <c r="W4638" t="s">
        <v>23</v>
      </c>
      <c r="X4638" s="1" t="s">
        <v>23</v>
      </c>
      <c r="Y4638">
        <f>IF(Append1[[#This Row],[churn]]="yes", 1,0)</f>
        <v>0</v>
      </c>
      <c r="Z4638" t="str">
        <f>IF(Append1[[#This Row],[total_eve_charge]]&lt;=15,"Low",
IF(Append1[[#This Row],[total_eve_charge]]&lt;=19,"Medium","High"))</f>
        <v>Low</v>
      </c>
      <c r="AA4638" s="1" t="str">
        <f>IF(Append1[[#This Row],[total_day_charge]]&gt;30,"Heavy User",
IF(Append1[[#This Row],[total_eve_charge]]&gt;20,"Evening User",
IF(Append1[[#This Row],[total_night_charge]]&gt;10,"Night User","Low User")))</f>
        <v>Low User</v>
      </c>
    </row>
    <row r="4639" spans="1:27" x14ac:dyDescent="0.3">
      <c r="A4639">
        <v>3888</v>
      </c>
      <c r="B4639" s="1" t="s">
        <v>52</v>
      </c>
      <c r="C4639">
        <v>136</v>
      </c>
      <c r="D4639" s="1" t="s">
        <v>26</v>
      </c>
      <c r="E4639" s="1">
        <v>0</v>
      </c>
      <c r="F4639" s="1" t="s">
        <v>24</v>
      </c>
      <c r="G4639">
        <v>19</v>
      </c>
      <c r="H4639" t="str">
        <f>IF(Append1[[#This Row],[number_vmail_messages]]&lt;=10, "Low",
IF(Append1[[#This Row],[number_vmail_messages]]&lt;=25, "Medium", "High"))</f>
        <v>Medium</v>
      </c>
      <c r="I4639">
        <v>174</v>
      </c>
      <c r="J4639">
        <v>96</v>
      </c>
      <c r="K4639">
        <v>29.58</v>
      </c>
      <c r="L4639">
        <v>217.2</v>
      </c>
      <c r="M4639">
        <v>126</v>
      </c>
      <c r="N4639">
        <v>18.46</v>
      </c>
      <c r="O4639">
        <v>220.3</v>
      </c>
      <c r="P4639">
        <v>97</v>
      </c>
      <c r="Q4639">
        <v>9.91</v>
      </c>
      <c r="R4639">
        <v>11.4</v>
      </c>
      <c r="S4639">
        <v>3</v>
      </c>
      <c r="T4639">
        <v>3.08</v>
      </c>
      <c r="U4639" t="str">
        <f>IF(Append1[[#This Row],[total_intl_charge]] &lt;= MEDIAN(Append1[total_intl_charge]), "Low", "High")</f>
        <v>High</v>
      </c>
      <c r="V4639">
        <v>1</v>
      </c>
      <c r="W4639" t="s">
        <v>23</v>
      </c>
      <c r="X4639" s="1" t="s">
        <v>23</v>
      </c>
      <c r="Y4639">
        <f>IF(Append1[[#This Row],[churn]]="yes", 1,0)</f>
        <v>0</v>
      </c>
      <c r="Z4639" t="str">
        <f>IF(Append1[[#This Row],[total_eve_charge]]&lt;=15,"Low",
IF(Append1[[#This Row],[total_eve_charge]]&lt;=19,"Medium","High"))</f>
        <v>Medium</v>
      </c>
      <c r="AA4639" s="1" t="str">
        <f>IF(Append1[[#This Row],[total_day_charge]]&gt;30,"Heavy User",
IF(Append1[[#This Row],[total_eve_charge]]&gt;20,"Evening User",
IF(Append1[[#This Row],[total_night_charge]]&gt;10,"Night User","Low User")))</f>
        <v>Low User</v>
      </c>
    </row>
    <row r="4640" spans="1:27" hidden="1" x14ac:dyDescent="0.3">
      <c r="A4640">
        <v>3889</v>
      </c>
      <c r="B4640" s="1" t="s">
        <v>40</v>
      </c>
      <c r="C4640">
        <v>149</v>
      </c>
      <c r="D4640" s="1" t="s">
        <v>26</v>
      </c>
      <c r="E4640" s="1">
        <v>0</v>
      </c>
      <c r="F4640" s="1" t="s">
        <v>23</v>
      </c>
      <c r="G4640">
        <v>0</v>
      </c>
      <c r="H4640" t="str">
        <f>IF(Append1[[#This Row],[number_vmail_messages]]&lt;=10, "Low",
IF(Append1[[#This Row],[number_vmail_messages]]&lt;=25, "Medium", "High"))</f>
        <v>Low</v>
      </c>
      <c r="I4640">
        <v>221.4</v>
      </c>
      <c r="J4640">
        <v>95</v>
      </c>
      <c r="K4640">
        <v>37.64</v>
      </c>
      <c r="L4640">
        <v>198.7</v>
      </c>
      <c r="M4640">
        <v>63</v>
      </c>
      <c r="N4640">
        <v>16.89</v>
      </c>
      <c r="O4640">
        <v>106.2</v>
      </c>
      <c r="P4640">
        <v>70</v>
      </c>
      <c r="Q4640">
        <v>4.78</v>
      </c>
      <c r="R4640">
        <v>10</v>
      </c>
      <c r="S4640">
        <v>3</v>
      </c>
      <c r="T4640">
        <v>2.7</v>
      </c>
      <c r="U4640" t="str">
        <f>IF(Append1[[#This Row],[total_intl_charge]] &lt;= MEDIAN(Append1[total_intl_charge]), "Low", "High")</f>
        <v>Low</v>
      </c>
      <c r="V4640">
        <v>1</v>
      </c>
      <c r="W4640" t="s">
        <v>23</v>
      </c>
      <c r="X4640" s="1" t="s">
        <v>23</v>
      </c>
      <c r="Y4640">
        <f>IF(Append1[[#This Row],[churn]]="yes", 1,0)</f>
        <v>0</v>
      </c>
      <c r="Z4640" t="str">
        <f>IF(Append1[[#This Row],[total_eve_charge]]&lt;=15,"Low",
IF(Append1[[#This Row],[total_eve_charge]]&lt;=19,"Medium","High"))</f>
        <v>Medium</v>
      </c>
      <c r="AA4640" s="1" t="str">
        <f>IF(Append1[[#This Row],[total_day_charge]]&gt;30,"Heavy User",
IF(Append1[[#This Row],[total_eve_charge]]&gt;20,"Evening User",
IF(Append1[[#This Row],[total_night_charge]]&gt;10,"Night User","Low User")))</f>
        <v>Heavy User</v>
      </c>
    </row>
    <row r="4641" spans="1:27" hidden="1" x14ac:dyDescent="0.3">
      <c r="A4641">
        <v>3890</v>
      </c>
      <c r="B4641" s="1" t="s">
        <v>40</v>
      </c>
      <c r="C4641">
        <v>108</v>
      </c>
      <c r="D4641" s="1" t="s">
        <v>22</v>
      </c>
      <c r="E4641" s="1">
        <v>0</v>
      </c>
      <c r="F4641" s="1" t="s">
        <v>23</v>
      </c>
      <c r="G4641">
        <v>0</v>
      </c>
      <c r="H4641" t="str">
        <f>IF(Append1[[#This Row],[number_vmail_messages]]&lt;=10, "Low",
IF(Append1[[#This Row],[number_vmail_messages]]&lt;=25, "Medium", "High"))</f>
        <v>Low</v>
      </c>
      <c r="I4641">
        <v>133.1</v>
      </c>
      <c r="J4641">
        <v>52</v>
      </c>
      <c r="K4641">
        <v>22.63</v>
      </c>
      <c r="L4641">
        <v>256.3</v>
      </c>
      <c r="M4641">
        <v>103</v>
      </c>
      <c r="N4641">
        <v>21.79</v>
      </c>
      <c r="O4641">
        <v>247.2</v>
      </c>
      <c r="P4641">
        <v>118</v>
      </c>
      <c r="Q4641">
        <v>11.12</v>
      </c>
      <c r="R4641">
        <v>11.9</v>
      </c>
      <c r="S4641">
        <v>3</v>
      </c>
      <c r="T4641">
        <v>3.21</v>
      </c>
      <c r="U4641" t="str">
        <f>IF(Append1[[#This Row],[total_intl_charge]] &lt;= MEDIAN(Append1[total_intl_charge]), "Low", "High")</f>
        <v>High</v>
      </c>
      <c r="V4641">
        <v>3</v>
      </c>
      <c r="W4641" t="s">
        <v>23</v>
      </c>
      <c r="X4641" s="1" t="s">
        <v>23</v>
      </c>
      <c r="Y4641">
        <f>IF(Append1[[#This Row],[churn]]="yes", 1,0)</f>
        <v>0</v>
      </c>
      <c r="Z4641" t="str">
        <f>IF(Append1[[#This Row],[total_eve_charge]]&lt;=15,"Low",
IF(Append1[[#This Row],[total_eve_charge]]&lt;=19,"Medium","High"))</f>
        <v>High</v>
      </c>
      <c r="AA4641" s="1" t="str">
        <f>IF(Append1[[#This Row],[total_day_charge]]&gt;30,"Heavy User",
IF(Append1[[#This Row],[total_eve_charge]]&gt;20,"Evening User",
IF(Append1[[#This Row],[total_night_charge]]&gt;10,"Night User","Low User")))</f>
        <v>Evening User</v>
      </c>
    </row>
    <row r="4642" spans="1:27" hidden="1" x14ac:dyDescent="0.3">
      <c r="A4642">
        <v>3891</v>
      </c>
      <c r="B4642" s="1" t="s">
        <v>53</v>
      </c>
      <c r="C4642">
        <v>25</v>
      </c>
      <c r="D4642" s="1" t="s">
        <v>22</v>
      </c>
      <c r="E4642" s="1">
        <v>0</v>
      </c>
      <c r="F4642" s="1" t="s">
        <v>23</v>
      </c>
      <c r="G4642">
        <v>0</v>
      </c>
      <c r="H4642" t="str">
        <f>IF(Append1[[#This Row],[number_vmail_messages]]&lt;=10, "Low",
IF(Append1[[#This Row],[number_vmail_messages]]&lt;=25, "Medium", "High"))</f>
        <v>Low</v>
      </c>
      <c r="I4642">
        <v>195.2</v>
      </c>
      <c r="J4642">
        <v>77</v>
      </c>
      <c r="K4642">
        <v>33.18</v>
      </c>
      <c r="L4642">
        <v>193.4</v>
      </c>
      <c r="M4642">
        <v>81</v>
      </c>
      <c r="N4642">
        <v>16.440000000000001</v>
      </c>
      <c r="O4642">
        <v>231.8</v>
      </c>
      <c r="P4642">
        <v>59</v>
      </c>
      <c r="Q4642">
        <v>10.43</v>
      </c>
      <c r="R4642">
        <v>12.2</v>
      </c>
      <c r="S4642">
        <v>4</v>
      </c>
      <c r="T4642">
        <v>3.29</v>
      </c>
      <c r="U4642" t="str">
        <f>IF(Append1[[#This Row],[total_intl_charge]] &lt;= MEDIAN(Append1[total_intl_charge]), "Low", "High")</f>
        <v>High</v>
      </c>
      <c r="V4642">
        <v>2</v>
      </c>
      <c r="W4642" t="s">
        <v>23</v>
      </c>
      <c r="X4642" s="1" t="s">
        <v>23</v>
      </c>
      <c r="Y4642">
        <f>IF(Append1[[#This Row],[churn]]="yes", 1,0)</f>
        <v>0</v>
      </c>
      <c r="Z4642" t="str">
        <f>IF(Append1[[#This Row],[total_eve_charge]]&lt;=15,"Low",
IF(Append1[[#This Row],[total_eve_charge]]&lt;=19,"Medium","High"))</f>
        <v>Medium</v>
      </c>
      <c r="AA4642" s="1" t="str">
        <f>IF(Append1[[#This Row],[total_day_charge]]&gt;30,"Heavy User",
IF(Append1[[#This Row],[total_eve_charge]]&gt;20,"Evening User",
IF(Append1[[#This Row],[total_night_charge]]&gt;10,"Night User","Low User")))</f>
        <v>Heavy User</v>
      </c>
    </row>
    <row r="4643" spans="1:27" hidden="1" x14ac:dyDescent="0.3">
      <c r="A4643">
        <v>3892</v>
      </c>
      <c r="B4643" s="1" t="s">
        <v>65</v>
      </c>
      <c r="C4643">
        <v>104</v>
      </c>
      <c r="D4643" s="1" t="s">
        <v>22</v>
      </c>
      <c r="E4643" s="1">
        <v>0</v>
      </c>
      <c r="F4643" s="1" t="s">
        <v>23</v>
      </c>
      <c r="G4643">
        <v>0</v>
      </c>
      <c r="H4643" t="str">
        <f>IF(Append1[[#This Row],[number_vmail_messages]]&lt;=10, "Low",
IF(Append1[[#This Row],[number_vmail_messages]]&lt;=25, "Medium", "High"))</f>
        <v>Low</v>
      </c>
      <c r="I4643">
        <v>246.4</v>
      </c>
      <c r="J4643">
        <v>108</v>
      </c>
      <c r="K4643">
        <v>41.89</v>
      </c>
      <c r="L4643">
        <v>205.5</v>
      </c>
      <c r="M4643">
        <v>102</v>
      </c>
      <c r="N4643">
        <v>17.47</v>
      </c>
      <c r="O4643">
        <v>208.1</v>
      </c>
      <c r="P4643">
        <v>125</v>
      </c>
      <c r="Q4643">
        <v>9.36</v>
      </c>
      <c r="R4643">
        <v>14.1</v>
      </c>
      <c r="S4643">
        <v>8</v>
      </c>
      <c r="T4643">
        <v>3.81</v>
      </c>
      <c r="U4643" t="str">
        <f>IF(Append1[[#This Row],[total_intl_charge]] &lt;= MEDIAN(Append1[total_intl_charge]), "Low", "High")</f>
        <v>High</v>
      </c>
      <c r="V4643">
        <v>2</v>
      </c>
      <c r="W4643" t="s">
        <v>23</v>
      </c>
      <c r="X4643" s="1" t="s">
        <v>23</v>
      </c>
      <c r="Y4643">
        <f>IF(Append1[[#This Row],[churn]]="yes", 1,0)</f>
        <v>0</v>
      </c>
      <c r="Z4643" t="str">
        <f>IF(Append1[[#This Row],[total_eve_charge]]&lt;=15,"Low",
IF(Append1[[#This Row],[total_eve_charge]]&lt;=19,"Medium","High"))</f>
        <v>Medium</v>
      </c>
      <c r="AA4643" s="1" t="str">
        <f>IF(Append1[[#This Row],[total_day_charge]]&gt;30,"Heavy User",
IF(Append1[[#This Row],[total_eve_charge]]&gt;20,"Evening User",
IF(Append1[[#This Row],[total_night_charge]]&gt;10,"Night User","Low User")))</f>
        <v>Heavy User</v>
      </c>
    </row>
    <row r="4644" spans="1:27" hidden="1" x14ac:dyDescent="0.3">
      <c r="A4644">
        <v>3893</v>
      </c>
      <c r="B4644" s="1" t="s">
        <v>36</v>
      </c>
      <c r="C4644">
        <v>25</v>
      </c>
      <c r="D4644" s="1" t="s">
        <v>32</v>
      </c>
      <c r="E4644" s="1">
        <v>0</v>
      </c>
      <c r="F4644" s="1" t="s">
        <v>23</v>
      </c>
      <c r="G4644">
        <v>0</v>
      </c>
      <c r="H4644" t="str">
        <f>IF(Append1[[#This Row],[number_vmail_messages]]&lt;=10, "Low",
IF(Append1[[#This Row],[number_vmail_messages]]&lt;=25, "Medium", "High"))</f>
        <v>Low</v>
      </c>
      <c r="I4644">
        <v>199.2</v>
      </c>
      <c r="J4644">
        <v>80</v>
      </c>
      <c r="K4644">
        <v>33.86</v>
      </c>
      <c r="L4644">
        <v>123.2</v>
      </c>
      <c r="M4644">
        <v>84</v>
      </c>
      <c r="N4644">
        <v>10.47</v>
      </c>
      <c r="O4644">
        <v>82.3</v>
      </c>
      <c r="P4644">
        <v>77</v>
      </c>
      <c r="Q4644">
        <v>3.7</v>
      </c>
      <c r="R4644">
        <v>9.6</v>
      </c>
      <c r="S4644">
        <v>4</v>
      </c>
      <c r="T4644">
        <v>2.59</v>
      </c>
      <c r="U4644" t="str">
        <f>IF(Append1[[#This Row],[total_intl_charge]] &lt;= MEDIAN(Append1[total_intl_charge]), "Low", "High")</f>
        <v>Low</v>
      </c>
      <c r="V4644">
        <v>2</v>
      </c>
      <c r="W4644" t="s">
        <v>23</v>
      </c>
      <c r="X4644" s="1" t="s">
        <v>23</v>
      </c>
      <c r="Y4644">
        <f>IF(Append1[[#This Row],[churn]]="yes", 1,0)</f>
        <v>0</v>
      </c>
      <c r="Z4644" t="str">
        <f>IF(Append1[[#This Row],[total_eve_charge]]&lt;=15,"Low",
IF(Append1[[#This Row],[total_eve_charge]]&lt;=19,"Medium","High"))</f>
        <v>Low</v>
      </c>
      <c r="AA4644" s="1" t="str">
        <f>IF(Append1[[#This Row],[total_day_charge]]&gt;30,"Heavy User",
IF(Append1[[#This Row],[total_eve_charge]]&gt;20,"Evening User",
IF(Append1[[#This Row],[total_night_charge]]&gt;10,"Night User","Low User")))</f>
        <v>Heavy User</v>
      </c>
    </row>
    <row r="4645" spans="1:27" x14ac:dyDescent="0.3">
      <c r="A4645">
        <v>3894</v>
      </c>
      <c r="B4645" s="1" t="s">
        <v>76</v>
      </c>
      <c r="C4645">
        <v>140</v>
      </c>
      <c r="D4645" s="1" t="s">
        <v>32</v>
      </c>
      <c r="E4645" s="1">
        <v>0</v>
      </c>
      <c r="F4645" s="1" t="s">
        <v>24</v>
      </c>
      <c r="G4645">
        <v>24</v>
      </c>
      <c r="H4645" t="str">
        <f>IF(Append1[[#This Row],[number_vmail_messages]]&lt;=10, "Low",
IF(Append1[[#This Row],[number_vmail_messages]]&lt;=25, "Medium", "High"))</f>
        <v>Medium</v>
      </c>
      <c r="I4645">
        <v>235.4</v>
      </c>
      <c r="J4645">
        <v>92</v>
      </c>
      <c r="K4645">
        <v>40.020000000000003</v>
      </c>
      <c r="L4645">
        <v>160.9</v>
      </c>
      <c r="M4645">
        <v>71</v>
      </c>
      <c r="N4645">
        <v>13.68</v>
      </c>
      <c r="O4645">
        <v>211.9</v>
      </c>
      <c r="P4645">
        <v>99</v>
      </c>
      <c r="Q4645">
        <v>9.5399999999999991</v>
      </c>
      <c r="R4645">
        <v>8.9</v>
      </c>
      <c r="S4645">
        <v>2</v>
      </c>
      <c r="T4645">
        <v>2.4</v>
      </c>
      <c r="U4645" t="str">
        <f>IF(Append1[[#This Row],[total_intl_charge]] &lt;= MEDIAN(Append1[total_intl_charge]), "Low", "High")</f>
        <v>Low</v>
      </c>
      <c r="V4645">
        <v>3</v>
      </c>
      <c r="W4645" t="s">
        <v>23</v>
      </c>
      <c r="X4645" s="1" t="s">
        <v>23</v>
      </c>
      <c r="Y4645">
        <f>IF(Append1[[#This Row],[churn]]="yes", 1,0)</f>
        <v>0</v>
      </c>
      <c r="Z4645" t="str">
        <f>IF(Append1[[#This Row],[total_eve_charge]]&lt;=15,"Low",
IF(Append1[[#This Row],[total_eve_charge]]&lt;=19,"Medium","High"))</f>
        <v>Low</v>
      </c>
      <c r="AA4645" s="1" t="str">
        <f>IF(Append1[[#This Row],[total_day_charge]]&gt;30,"Heavy User",
IF(Append1[[#This Row],[total_eve_charge]]&gt;20,"Evening User",
IF(Append1[[#This Row],[total_night_charge]]&gt;10,"Night User","Low User")))</f>
        <v>Heavy User</v>
      </c>
    </row>
    <row r="4646" spans="1:27" hidden="1" x14ac:dyDescent="0.3">
      <c r="A4646">
        <v>3895</v>
      </c>
      <c r="B4646" s="1" t="s">
        <v>61</v>
      </c>
      <c r="C4646">
        <v>106</v>
      </c>
      <c r="D4646" s="1" t="s">
        <v>22</v>
      </c>
      <c r="E4646" s="1">
        <v>0</v>
      </c>
      <c r="F4646" s="1" t="s">
        <v>23</v>
      </c>
      <c r="G4646">
        <v>0</v>
      </c>
      <c r="H4646" t="str">
        <f>IF(Append1[[#This Row],[number_vmail_messages]]&lt;=10, "Low",
IF(Append1[[#This Row],[number_vmail_messages]]&lt;=25, "Medium", "High"))</f>
        <v>Low</v>
      </c>
      <c r="I4646">
        <v>155.9</v>
      </c>
      <c r="J4646">
        <v>90</v>
      </c>
      <c r="K4646">
        <v>26.5</v>
      </c>
      <c r="L4646">
        <v>198</v>
      </c>
      <c r="M4646">
        <v>101</v>
      </c>
      <c r="N4646">
        <v>16.829999999999998</v>
      </c>
      <c r="O4646">
        <v>189.1</v>
      </c>
      <c r="P4646">
        <v>95</v>
      </c>
      <c r="Q4646">
        <v>8.51</v>
      </c>
      <c r="R4646">
        <v>8</v>
      </c>
      <c r="S4646">
        <v>2</v>
      </c>
      <c r="T4646">
        <v>2.16</v>
      </c>
      <c r="U4646" t="str">
        <f>IF(Append1[[#This Row],[total_intl_charge]] &lt;= MEDIAN(Append1[total_intl_charge]), "Low", "High")</f>
        <v>Low</v>
      </c>
      <c r="V4646">
        <v>2</v>
      </c>
      <c r="W4646" t="s">
        <v>23</v>
      </c>
      <c r="X4646" s="1" t="s">
        <v>23</v>
      </c>
      <c r="Y4646">
        <f>IF(Append1[[#This Row],[churn]]="yes", 1,0)</f>
        <v>0</v>
      </c>
      <c r="Z4646" t="str">
        <f>IF(Append1[[#This Row],[total_eve_charge]]&lt;=15,"Low",
IF(Append1[[#This Row],[total_eve_charge]]&lt;=19,"Medium","High"))</f>
        <v>Medium</v>
      </c>
      <c r="AA4646" s="1" t="str">
        <f>IF(Append1[[#This Row],[total_day_charge]]&gt;30,"Heavy User",
IF(Append1[[#This Row],[total_eve_charge]]&gt;20,"Evening User",
IF(Append1[[#This Row],[total_night_charge]]&gt;10,"Night User","Low User")))</f>
        <v>Low User</v>
      </c>
    </row>
    <row r="4647" spans="1:27" x14ac:dyDescent="0.3">
      <c r="A4647">
        <v>3896</v>
      </c>
      <c r="B4647" s="1" t="s">
        <v>31</v>
      </c>
      <c r="C4647">
        <v>81</v>
      </c>
      <c r="D4647" s="1" t="s">
        <v>22</v>
      </c>
      <c r="E4647" s="1">
        <v>0</v>
      </c>
      <c r="F4647" s="1" t="s">
        <v>24</v>
      </c>
      <c r="G4647">
        <v>43</v>
      </c>
      <c r="H4647" t="str">
        <f>IF(Append1[[#This Row],[number_vmail_messages]]&lt;=10, "Low",
IF(Append1[[#This Row],[number_vmail_messages]]&lt;=25, "Medium", "High"))</f>
        <v>High</v>
      </c>
      <c r="I4647">
        <v>102.4</v>
      </c>
      <c r="J4647">
        <v>102</v>
      </c>
      <c r="K4647">
        <v>17.41</v>
      </c>
      <c r="L4647">
        <v>225.3</v>
      </c>
      <c r="M4647">
        <v>104</v>
      </c>
      <c r="N4647">
        <v>19.149999999999999</v>
      </c>
      <c r="O4647">
        <v>182.3</v>
      </c>
      <c r="P4647">
        <v>97</v>
      </c>
      <c r="Q4647">
        <v>8.1999999999999993</v>
      </c>
      <c r="R4647">
        <v>7.1</v>
      </c>
      <c r="S4647">
        <v>5</v>
      </c>
      <c r="T4647">
        <v>1.92</v>
      </c>
      <c r="U4647" t="str">
        <f>IF(Append1[[#This Row],[total_intl_charge]] &lt;= MEDIAN(Append1[total_intl_charge]), "Low", "High")</f>
        <v>Low</v>
      </c>
      <c r="V4647">
        <v>2</v>
      </c>
      <c r="W4647" t="s">
        <v>23</v>
      </c>
      <c r="X4647" s="1" t="s">
        <v>23</v>
      </c>
      <c r="Y4647">
        <f>IF(Append1[[#This Row],[churn]]="yes", 1,0)</f>
        <v>0</v>
      </c>
      <c r="Z4647" t="str">
        <f>IF(Append1[[#This Row],[total_eve_charge]]&lt;=15,"Low",
IF(Append1[[#This Row],[total_eve_charge]]&lt;=19,"Medium","High"))</f>
        <v>High</v>
      </c>
      <c r="AA4647" s="1" t="str">
        <f>IF(Append1[[#This Row],[total_day_charge]]&gt;30,"Heavy User",
IF(Append1[[#This Row],[total_eve_charge]]&gt;20,"Evening User",
IF(Append1[[#This Row],[total_night_charge]]&gt;10,"Night User","Low User")))</f>
        <v>Low User</v>
      </c>
    </row>
    <row r="4648" spans="1:27" x14ac:dyDescent="0.3">
      <c r="A4648">
        <v>3897</v>
      </c>
      <c r="B4648" s="1" t="s">
        <v>76</v>
      </c>
      <c r="C4648">
        <v>77</v>
      </c>
      <c r="D4648" s="1" t="s">
        <v>22</v>
      </c>
      <c r="E4648" s="1">
        <v>0</v>
      </c>
      <c r="F4648" s="1" t="s">
        <v>24</v>
      </c>
      <c r="G4648">
        <v>32</v>
      </c>
      <c r="H4648" t="str">
        <f>IF(Append1[[#This Row],[number_vmail_messages]]&lt;=10, "Low",
IF(Append1[[#This Row],[number_vmail_messages]]&lt;=25, "Medium", "High"))</f>
        <v>High</v>
      </c>
      <c r="I4648">
        <v>192.2</v>
      </c>
      <c r="J4648">
        <v>101</v>
      </c>
      <c r="K4648">
        <v>32.67</v>
      </c>
      <c r="L4648">
        <v>165.4</v>
      </c>
      <c r="M4648">
        <v>84</v>
      </c>
      <c r="N4648">
        <v>14.06</v>
      </c>
      <c r="O4648">
        <v>230.2</v>
      </c>
      <c r="P4648">
        <v>129</v>
      </c>
      <c r="Q4648">
        <v>10.36</v>
      </c>
      <c r="R4648">
        <v>8</v>
      </c>
      <c r="S4648">
        <v>6</v>
      </c>
      <c r="T4648">
        <v>2.16</v>
      </c>
      <c r="U4648" t="str">
        <f>IF(Append1[[#This Row],[total_intl_charge]] &lt;= MEDIAN(Append1[total_intl_charge]), "Low", "High")</f>
        <v>Low</v>
      </c>
      <c r="V4648">
        <v>1</v>
      </c>
      <c r="W4648" t="s">
        <v>23</v>
      </c>
      <c r="X4648" s="1" t="s">
        <v>23</v>
      </c>
      <c r="Y4648">
        <f>IF(Append1[[#This Row],[churn]]="yes", 1,0)</f>
        <v>0</v>
      </c>
      <c r="Z4648" t="str">
        <f>IF(Append1[[#This Row],[total_eve_charge]]&lt;=15,"Low",
IF(Append1[[#This Row],[total_eve_charge]]&lt;=19,"Medium","High"))</f>
        <v>Low</v>
      </c>
      <c r="AA4648" s="1" t="str">
        <f>IF(Append1[[#This Row],[total_day_charge]]&gt;30,"Heavy User",
IF(Append1[[#This Row],[total_eve_charge]]&gt;20,"Evening User",
IF(Append1[[#This Row],[total_night_charge]]&gt;10,"Night User","Low User")))</f>
        <v>Heavy User</v>
      </c>
    </row>
    <row r="4649" spans="1:27" x14ac:dyDescent="0.3">
      <c r="A4649">
        <v>3898</v>
      </c>
      <c r="B4649" s="1" t="s">
        <v>51</v>
      </c>
      <c r="C4649">
        <v>87</v>
      </c>
      <c r="D4649" s="1" t="s">
        <v>22</v>
      </c>
      <c r="E4649" s="1">
        <v>0</v>
      </c>
      <c r="F4649" s="1" t="s">
        <v>24</v>
      </c>
      <c r="G4649">
        <v>28</v>
      </c>
      <c r="H4649" t="str">
        <f>IF(Append1[[#This Row],[number_vmail_messages]]&lt;=10, "Low",
IF(Append1[[#This Row],[number_vmail_messages]]&lt;=25, "Medium", "High"))</f>
        <v>High</v>
      </c>
      <c r="I4649">
        <v>202.7</v>
      </c>
      <c r="J4649">
        <v>124</v>
      </c>
      <c r="K4649">
        <v>34.46</v>
      </c>
      <c r="L4649">
        <v>248.9</v>
      </c>
      <c r="M4649">
        <v>98</v>
      </c>
      <c r="N4649">
        <v>21.16</v>
      </c>
      <c r="O4649">
        <v>184.7</v>
      </c>
      <c r="P4649">
        <v>50</v>
      </c>
      <c r="Q4649">
        <v>8.31</v>
      </c>
      <c r="R4649">
        <v>14.7</v>
      </c>
      <c r="S4649">
        <v>6</v>
      </c>
      <c r="T4649">
        <v>3.97</v>
      </c>
      <c r="U4649" t="str">
        <f>IF(Append1[[#This Row],[total_intl_charge]] &lt;= MEDIAN(Append1[total_intl_charge]), "Low", "High")</f>
        <v>High</v>
      </c>
      <c r="V4649">
        <v>1</v>
      </c>
      <c r="W4649" t="s">
        <v>23</v>
      </c>
      <c r="X4649" s="1" t="s">
        <v>23</v>
      </c>
      <c r="Y4649">
        <f>IF(Append1[[#This Row],[churn]]="yes", 1,0)</f>
        <v>0</v>
      </c>
      <c r="Z4649" t="str">
        <f>IF(Append1[[#This Row],[total_eve_charge]]&lt;=15,"Low",
IF(Append1[[#This Row],[total_eve_charge]]&lt;=19,"Medium","High"))</f>
        <v>High</v>
      </c>
      <c r="AA4649" s="1" t="str">
        <f>IF(Append1[[#This Row],[total_day_charge]]&gt;30,"Heavy User",
IF(Append1[[#This Row],[total_eve_charge]]&gt;20,"Evening User",
IF(Append1[[#This Row],[total_night_charge]]&gt;10,"Night User","Low User")))</f>
        <v>Heavy User</v>
      </c>
    </row>
    <row r="4650" spans="1:27" x14ac:dyDescent="0.3">
      <c r="A4650">
        <v>3899</v>
      </c>
      <c r="B4650" s="1" t="s">
        <v>62</v>
      </c>
      <c r="C4650">
        <v>72</v>
      </c>
      <c r="D4650" s="1" t="s">
        <v>22</v>
      </c>
      <c r="E4650" s="1">
        <v>0</v>
      </c>
      <c r="F4650" s="1" t="s">
        <v>24</v>
      </c>
      <c r="G4650">
        <v>38</v>
      </c>
      <c r="H4650" t="str">
        <f>IF(Append1[[#This Row],[number_vmail_messages]]&lt;=10, "Low",
IF(Append1[[#This Row],[number_vmail_messages]]&lt;=25, "Medium", "High"))</f>
        <v>High</v>
      </c>
      <c r="I4650">
        <v>84.3</v>
      </c>
      <c r="J4650">
        <v>116</v>
      </c>
      <c r="K4650">
        <v>14.33</v>
      </c>
      <c r="L4650">
        <v>267.2</v>
      </c>
      <c r="M4650">
        <v>127</v>
      </c>
      <c r="N4650">
        <v>22.71</v>
      </c>
      <c r="O4650">
        <v>167.7</v>
      </c>
      <c r="P4650">
        <v>75</v>
      </c>
      <c r="Q4650">
        <v>7.55</v>
      </c>
      <c r="R4650">
        <v>8.3000000000000007</v>
      </c>
      <c r="S4650">
        <v>6</v>
      </c>
      <c r="T4650">
        <v>2.2400000000000002</v>
      </c>
      <c r="U4650" t="str">
        <f>IF(Append1[[#This Row],[total_intl_charge]] &lt;= MEDIAN(Append1[total_intl_charge]), "Low", "High")</f>
        <v>Low</v>
      </c>
      <c r="V4650">
        <v>4</v>
      </c>
      <c r="W4650" t="s">
        <v>24</v>
      </c>
      <c r="X4650" s="1" t="s">
        <v>23</v>
      </c>
      <c r="Y4650">
        <f>IF(Append1[[#This Row],[churn]]="yes", 1,0)</f>
        <v>1</v>
      </c>
      <c r="Z4650" t="str">
        <f>IF(Append1[[#This Row],[total_eve_charge]]&lt;=15,"Low",
IF(Append1[[#This Row],[total_eve_charge]]&lt;=19,"Medium","High"))</f>
        <v>High</v>
      </c>
      <c r="AA4650" s="1" t="str">
        <f>IF(Append1[[#This Row],[total_day_charge]]&gt;30,"Heavy User",
IF(Append1[[#This Row],[total_eve_charge]]&gt;20,"Evening User",
IF(Append1[[#This Row],[total_night_charge]]&gt;10,"Night User","Low User")))</f>
        <v>Evening User</v>
      </c>
    </row>
    <row r="4651" spans="1:27" x14ac:dyDescent="0.3">
      <c r="A4651">
        <v>3900</v>
      </c>
      <c r="B4651" s="1" t="s">
        <v>59</v>
      </c>
      <c r="C4651">
        <v>45</v>
      </c>
      <c r="D4651" s="1" t="s">
        <v>22</v>
      </c>
      <c r="E4651" s="1">
        <v>0</v>
      </c>
      <c r="F4651" s="1" t="s">
        <v>24</v>
      </c>
      <c r="G4651">
        <v>18</v>
      </c>
      <c r="H4651" t="str">
        <f>IF(Append1[[#This Row],[number_vmail_messages]]&lt;=10, "Low",
IF(Append1[[#This Row],[number_vmail_messages]]&lt;=25, "Medium", "High"))</f>
        <v>Medium</v>
      </c>
      <c r="I4651">
        <v>168</v>
      </c>
      <c r="J4651">
        <v>127</v>
      </c>
      <c r="K4651">
        <v>28.56</v>
      </c>
      <c r="L4651">
        <v>155.5</v>
      </c>
      <c r="M4651">
        <v>76</v>
      </c>
      <c r="N4651">
        <v>13.22</v>
      </c>
      <c r="O4651">
        <v>152.69999999999999</v>
      </c>
      <c r="P4651">
        <v>127</v>
      </c>
      <c r="Q4651">
        <v>6.87</v>
      </c>
      <c r="R4651">
        <v>11.8</v>
      </c>
      <c r="S4651">
        <v>5</v>
      </c>
      <c r="T4651">
        <v>3.19</v>
      </c>
      <c r="U4651" t="str">
        <f>IF(Append1[[#This Row],[total_intl_charge]] &lt;= MEDIAN(Append1[total_intl_charge]), "Low", "High")</f>
        <v>High</v>
      </c>
      <c r="V4651">
        <v>0</v>
      </c>
      <c r="W4651" t="s">
        <v>23</v>
      </c>
      <c r="X4651" s="1" t="s">
        <v>23</v>
      </c>
      <c r="Y4651">
        <f>IF(Append1[[#This Row],[churn]]="yes", 1,0)</f>
        <v>0</v>
      </c>
      <c r="Z4651" t="str">
        <f>IF(Append1[[#This Row],[total_eve_charge]]&lt;=15,"Low",
IF(Append1[[#This Row],[total_eve_charge]]&lt;=19,"Medium","High"))</f>
        <v>Low</v>
      </c>
      <c r="AA4651" s="1" t="str">
        <f>IF(Append1[[#This Row],[total_day_charge]]&gt;30,"Heavy User",
IF(Append1[[#This Row],[total_eve_charge]]&gt;20,"Evening User",
IF(Append1[[#This Row],[total_night_charge]]&gt;10,"Night User","Low User")))</f>
        <v>Low User</v>
      </c>
    </row>
    <row r="4652" spans="1:27" x14ac:dyDescent="0.3">
      <c r="A4652">
        <v>3901</v>
      </c>
      <c r="B4652" s="1" t="s">
        <v>37</v>
      </c>
      <c r="C4652">
        <v>41</v>
      </c>
      <c r="D4652" s="1" t="s">
        <v>32</v>
      </c>
      <c r="E4652" s="1">
        <v>1</v>
      </c>
      <c r="F4652" s="1" t="s">
        <v>24</v>
      </c>
      <c r="G4652">
        <v>31</v>
      </c>
      <c r="H4652" t="str">
        <f>IF(Append1[[#This Row],[number_vmail_messages]]&lt;=10, "Low",
IF(Append1[[#This Row],[number_vmail_messages]]&lt;=25, "Medium", "High"))</f>
        <v>High</v>
      </c>
      <c r="I4652">
        <v>278.10000000000002</v>
      </c>
      <c r="J4652">
        <v>86</v>
      </c>
      <c r="K4652">
        <v>47.28</v>
      </c>
      <c r="L4652">
        <v>268.10000000000002</v>
      </c>
      <c r="M4652">
        <v>103</v>
      </c>
      <c r="N4652">
        <v>22.79</v>
      </c>
      <c r="O4652">
        <v>241.5</v>
      </c>
      <c r="P4652">
        <v>77</v>
      </c>
      <c r="Q4652">
        <v>10.87</v>
      </c>
      <c r="R4652">
        <v>11.3</v>
      </c>
      <c r="S4652">
        <v>4</v>
      </c>
      <c r="T4652">
        <v>3.05</v>
      </c>
      <c r="U4652" t="str">
        <f>IF(Append1[[#This Row],[total_intl_charge]] &lt;= MEDIAN(Append1[total_intl_charge]), "Low", "High")</f>
        <v>High</v>
      </c>
      <c r="V4652">
        <v>0</v>
      </c>
      <c r="W4652" t="s">
        <v>23</v>
      </c>
      <c r="X4652" s="1" t="s">
        <v>24</v>
      </c>
      <c r="Y4652">
        <f>IF(Append1[[#This Row],[churn]]="yes", 1,0)</f>
        <v>0</v>
      </c>
      <c r="Z4652" t="str">
        <f>IF(Append1[[#This Row],[total_eve_charge]]&lt;=15,"Low",
IF(Append1[[#This Row],[total_eve_charge]]&lt;=19,"Medium","High"))</f>
        <v>High</v>
      </c>
      <c r="AA4652" s="1" t="str">
        <f>IF(Append1[[#This Row],[total_day_charge]]&gt;30,"Heavy User",
IF(Append1[[#This Row],[total_eve_charge]]&gt;20,"Evening User",
IF(Append1[[#This Row],[total_night_charge]]&gt;10,"Night User","Low User")))</f>
        <v>Heavy User</v>
      </c>
    </row>
    <row r="4653" spans="1:27" hidden="1" x14ac:dyDescent="0.3">
      <c r="A4653">
        <v>3902</v>
      </c>
      <c r="B4653" s="1" t="s">
        <v>28</v>
      </c>
      <c r="C4653">
        <v>122</v>
      </c>
      <c r="D4653" s="1" t="s">
        <v>32</v>
      </c>
      <c r="E4653" s="1">
        <v>0</v>
      </c>
      <c r="F4653" s="1" t="s">
        <v>23</v>
      </c>
      <c r="G4653">
        <v>0</v>
      </c>
      <c r="H4653" t="str">
        <f>IF(Append1[[#This Row],[number_vmail_messages]]&lt;=10, "Low",
IF(Append1[[#This Row],[number_vmail_messages]]&lt;=25, "Medium", "High"))</f>
        <v>Low</v>
      </c>
      <c r="I4653">
        <v>128.30000000000001</v>
      </c>
      <c r="J4653">
        <v>89</v>
      </c>
      <c r="K4653">
        <v>21.81</v>
      </c>
      <c r="L4653">
        <v>237.7</v>
      </c>
      <c r="M4653">
        <v>62</v>
      </c>
      <c r="N4653">
        <v>20.2</v>
      </c>
      <c r="O4653">
        <v>166.6</v>
      </c>
      <c r="P4653">
        <v>128</v>
      </c>
      <c r="Q4653">
        <v>7.5</v>
      </c>
      <c r="R4653">
        <v>11.2</v>
      </c>
      <c r="S4653">
        <v>5</v>
      </c>
      <c r="T4653">
        <v>3.02</v>
      </c>
      <c r="U4653" t="str">
        <f>IF(Append1[[#This Row],[total_intl_charge]] &lt;= MEDIAN(Append1[total_intl_charge]), "Low", "High")</f>
        <v>High</v>
      </c>
      <c r="V4653">
        <v>1</v>
      </c>
      <c r="W4653" t="s">
        <v>23</v>
      </c>
      <c r="X4653" s="1" t="s">
        <v>23</v>
      </c>
      <c r="Y4653">
        <f>IF(Append1[[#This Row],[churn]]="yes", 1,0)</f>
        <v>0</v>
      </c>
      <c r="Z4653" t="str">
        <f>IF(Append1[[#This Row],[total_eve_charge]]&lt;=15,"Low",
IF(Append1[[#This Row],[total_eve_charge]]&lt;=19,"Medium","High"))</f>
        <v>High</v>
      </c>
      <c r="AA4653" s="1" t="str">
        <f>IF(Append1[[#This Row],[total_day_charge]]&gt;30,"Heavy User",
IF(Append1[[#This Row],[total_eve_charge]]&gt;20,"Evening User",
IF(Append1[[#This Row],[total_night_charge]]&gt;10,"Night User","Low User")))</f>
        <v>Evening User</v>
      </c>
    </row>
    <row r="4654" spans="1:27" x14ac:dyDescent="0.3">
      <c r="A4654">
        <v>3903</v>
      </c>
      <c r="B4654" s="1" t="s">
        <v>42</v>
      </c>
      <c r="C4654">
        <v>92</v>
      </c>
      <c r="D4654" s="1" t="s">
        <v>32</v>
      </c>
      <c r="E4654" s="1">
        <v>0</v>
      </c>
      <c r="F4654" s="1" t="s">
        <v>24</v>
      </c>
      <c r="G4654">
        <v>21</v>
      </c>
      <c r="H4654" t="str">
        <f>IF(Append1[[#This Row],[number_vmail_messages]]&lt;=10, "Low",
IF(Append1[[#This Row],[number_vmail_messages]]&lt;=25, "Medium", "High"))</f>
        <v>Medium</v>
      </c>
      <c r="I4654">
        <v>227.8</v>
      </c>
      <c r="J4654">
        <v>107</v>
      </c>
      <c r="K4654">
        <v>38.729999999999997</v>
      </c>
      <c r="L4654">
        <v>156.4</v>
      </c>
      <c r="M4654">
        <v>70</v>
      </c>
      <c r="N4654">
        <v>13.29</v>
      </c>
      <c r="O4654">
        <v>259.7</v>
      </c>
      <c r="P4654">
        <v>72</v>
      </c>
      <c r="Q4654">
        <v>11.69</v>
      </c>
      <c r="R4654">
        <v>12.4</v>
      </c>
      <c r="S4654">
        <v>3</v>
      </c>
      <c r="T4654">
        <v>3.35</v>
      </c>
      <c r="U4654" t="str">
        <f>IF(Append1[[#This Row],[total_intl_charge]] &lt;= MEDIAN(Append1[total_intl_charge]), "Low", "High")</f>
        <v>High</v>
      </c>
      <c r="V4654">
        <v>0</v>
      </c>
      <c r="W4654" t="s">
        <v>23</v>
      </c>
      <c r="X4654" s="1" t="s">
        <v>23</v>
      </c>
      <c r="Y4654">
        <f>IF(Append1[[#This Row],[churn]]="yes", 1,0)</f>
        <v>0</v>
      </c>
      <c r="Z4654" t="str">
        <f>IF(Append1[[#This Row],[total_eve_charge]]&lt;=15,"Low",
IF(Append1[[#This Row],[total_eve_charge]]&lt;=19,"Medium","High"))</f>
        <v>Low</v>
      </c>
      <c r="AA4654" s="1" t="str">
        <f>IF(Append1[[#This Row],[total_day_charge]]&gt;30,"Heavy User",
IF(Append1[[#This Row],[total_eve_charge]]&gt;20,"Evening User",
IF(Append1[[#This Row],[total_night_charge]]&gt;10,"Night User","Low User")))</f>
        <v>Heavy User</v>
      </c>
    </row>
    <row r="4655" spans="1:27" hidden="1" x14ac:dyDescent="0.3">
      <c r="A4655">
        <v>3904</v>
      </c>
      <c r="B4655" s="1" t="s">
        <v>64</v>
      </c>
      <c r="C4655">
        <v>65</v>
      </c>
      <c r="D4655" s="1" t="s">
        <v>32</v>
      </c>
      <c r="E4655" s="1">
        <v>1</v>
      </c>
      <c r="F4655" s="1" t="s">
        <v>23</v>
      </c>
      <c r="G4655">
        <v>0</v>
      </c>
      <c r="H4655" t="str">
        <f>IF(Append1[[#This Row],[number_vmail_messages]]&lt;=10, "Low",
IF(Append1[[#This Row],[number_vmail_messages]]&lt;=25, "Medium", "High"))</f>
        <v>Low</v>
      </c>
      <c r="I4655">
        <v>54.8</v>
      </c>
      <c r="J4655">
        <v>74</v>
      </c>
      <c r="K4655">
        <v>9.32</v>
      </c>
      <c r="L4655">
        <v>239.8</v>
      </c>
      <c r="M4655">
        <v>93</v>
      </c>
      <c r="N4655">
        <v>20.38</v>
      </c>
      <c r="O4655">
        <v>214.4</v>
      </c>
      <c r="P4655">
        <v>91</v>
      </c>
      <c r="Q4655">
        <v>9.65</v>
      </c>
      <c r="R4655">
        <v>13.4</v>
      </c>
      <c r="S4655">
        <v>5</v>
      </c>
      <c r="T4655">
        <v>3.62</v>
      </c>
      <c r="U4655" t="str">
        <f>IF(Append1[[#This Row],[total_intl_charge]] &lt;= MEDIAN(Append1[total_intl_charge]), "Low", "High")</f>
        <v>High</v>
      </c>
      <c r="V4655">
        <v>1</v>
      </c>
      <c r="W4655" t="s">
        <v>24</v>
      </c>
      <c r="X4655" s="1" t="s">
        <v>24</v>
      </c>
      <c r="Y4655">
        <f>IF(Append1[[#This Row],[churn]]="yes", 1,0)</f>
        <v>1</v>
      </c>
      <c r="Z4655" t="str">
        <f>IF(Append1[[#This Row],[total_eve_charge]]&lt;=15,"Low",
IF(Append1[[#This Row],[total_eve_charge]]&lt;=19,"Medium","High"))</f>
        <v>High</v>
      </c>
      <c r="AA4655" s="1" t="str">
        <f>IF(Append1[[#This Row],[total_day_charge]]&gt;30,"Heavy User",
IF(Append1[[#This Row],[total_eve_charge]]&gt;20,"Evening User",
IF(Append1[[#This Row],[total_night_charge]]&gt;10,"Night User","Low User")))</f>
        <v>Evening User</v>
      </c>
    </row>
    <row r="4656" spans="1:27" x14ac:dyDescent="0.3">
      <c r="A4656">
        <v>3905</v>
      </c>
      <c r="B4656" s="1" t="s">
        <v>42</v>
      </c>
      <c r="C4656">
        <v>57</v>
      </c>
      <c r="D4656" s="1" t="s">
        <v>22</v>
      </c>
      <c r="E4656" s="1">
        <v>0</v>
      </c>
      <c r="F4656" s="1" t="s">
        <v>24</v>
      </c>
      <c r="G4656">
        <v>24</v>
      </c>
      <c r="H4656" t="str">
        <f>IF(Append1[[#This Row],[number_vmail_messages]]&lt;=10, "Low",
IF(Append1[[#This Row],[number_vmail_messages]]&lt;=25, "Medium", "High"))</f>
        <v>Medium</v>
      </c>
      <c r="I4656">
        <v>140.19999999999999</v>
      </c>
      <c r="J4656">
        <v>102</v>
      </c>
      <c r="K4656">
        <v>23.83</v>
      </c>
      <c r="L4656">
        <v>170.1</v>
      </c>
      <c r="M4656">
        <v>107</v>
      </c>
      <c r="N4656">
        <v>14.46</v>
      </c>
      <c r="O4656">
        <v>143.69999999999999</v>
      </c>
      <c r="P4656">
        <v>102</v>
      </c>
      <c r="Q4656">
        <v>6.47</v>
      </c>
      <c r="R4656">
        <v>14</v>
      </c>
      <c r="S4656">
        <v>1</v>
      </c>
      <c r="T4656">
        <v>3.78</v>
      </c>
      <c r="U4656" t="str">
        <f>IF(Append1[[#This Row],[total_intl_charge]] &lt;= MEDIAN(Append1[total_intl_charge]), "Low", "High")</f>
        <v>High</v>
      </c>
      <c r="V4656">
        <v>1</v>
      </c>
      <c r="W4656" t="s">
        <v>23</v>
      </c>
      <c r="X4656" s="1" t="s">
        <v>23</v>
      </c>
      <c r="Y4656">
        <f>IF(Append1[[#This Row],[churn]]="yes", 1,0)</f>
        <v>0</v>
      </c>
      <c r="Z4656" t="str">
        <f>IF(Append1[[#This Row],[total_eve_charge]]&lt;=15,"Low",
IF(Append1[[#This Row],[total_eve_charge]]&lt;=19,"Medium","High"))</f>
        <v>Low</v>
      </c>
      <c r="AA4656" s="1" t="str">
        <f>IF(Append1[[#This Row],[total_day_charge]]&gt;30,"Heavy User",
IF(Append1[[#This Row],[total_eve_charge]]&gt;20,"Evening User",
IF(Append1[[#This Row],[total_night_charge]]&gt;10,"Night User","Low User")))</f>
        <v>Low User</v>
      </c>
    </row>
    <row r="4657" spans="1:27" hidden="1" x14ac:dyDescent="0.3">
      <c r="A4657">
        <v>3906</v>
      </c>
      <c r="B4657" s="1" t="s">
        <v>63</v>
      </c>
      <c r="C4657">
        <v>127</v>
      </c>
      <c r="D4657" s="1" t="s">
        <v>32</v>
      </c>
      <c r="E4657" s="1">
        <v>0</v>
      </c>
      <c r="F4657" s="1" t="s">
        <v>23</v>
      </c>
      <c r="G4657">
        <v>0</v>
      </c>
      <c r="H4657" t="str">
        <f>IF(Append1[[#This Row],[number_vmail_messages]]&lt;=10, "Low",
IF(Append1[[#This Row],[number_vmail_messages]]&lt;=25, "Medium", "High"))</f>
        <v>Low</v>
      </c>
      <c r="I4657">
        <v>271.2</v>
      </c>
      <c r="J4657">
        <v>110</v>
      </c>
      <c r="K4657">
        <v>46.1</v>
      </c>
      <c r="L4657">
        <v>213.5</v>
      </c>
      <c r="M4657">
        <v>80</v>
      </c>
      <c r="N4657">
        <v>18.149999999999999</v>
      </c>
      <c r="O4657">
        <v>201.8</v>
      </c>
      <c r="P4657">
        <v>102</v>
      </c>
      <c r="Q4657">
        <v>9.08</v>
      </c>
      <c r="R4657">
        <v>13.2</v>
      </c>
      <c r="S4657">
        <v>4</v>
      </c>
      <c r="T4657">
        <v>3.56</v>
      </c>
      <c r="U4657" t="str">
        <f>IF(Append1[[#This Row],[total_intl_charge]] &lt;= MEDIAN(Append1[total_intl_charge]), "Low", "High")</f>
        <v>High</v>
      </c>
      <c r="V4657">
        <v>0</v>
      </c>
      <c r="W4657" t="s">
        <v>24</v>
      </c>
      <c r="X4657" s="1" t="s">
        <v>23</v>
      </c>
      <c r="Y4657">
        <f>IF(Append1[[#This Row],[churn]]="yes", 1,0)</f>
        <v>1</v>
      </c>
      <c r="Z4657" t="str">
        <f>IF(Append1[[#This Row],[total_eve_charge]]&lt;=15,"Low",
IF(Append1[[#This Row],[total_eve_charge]]&lt;=19,"Medium","High"))</f>
        <v>Medium</v>
      </c>
      <c r="AA4657" s="1" t="str">
        <f>IF(Append1[[#This Row],[total_day_charge]]&gt;30,"Heavy User",
IF(Append1[[#This Row],[total_eve_charge]]&gt;20,"Evening User",
IF(Append1[[#This Row],[total_night_charge]]&gt;10,"Night User","Low User")))</f>
        <v>Heavy User</v>
      </c>
    </row>
    <row r="4658" spans="1:27" hidden="1" x14ac:dyDescent="0.3">
      <c r="A4658">
        <v>3907</v>
      </c>
      <c r="B4658" s="1" t="s">
        <v>41</v>
      </c>
      <c r="C4658">
        <v>121</v>
      </c>
      <c r="D4658" s="1" t="s">
        <v>22</v>
      </c>
      <c r="E4658" s="1">
        <v>0</v>
      </c>
      <c r="F4658" s="1" t="s">
        <v>23</v>
      </c>
      <c r="G4658">
        <v>0</v>
      </c>
      <c r="H4658" t="str">
        <f>IF(Append1[[#This Row],[number_vmail_messages]]&lt;=10, "Low",
IF(Append1[[#This Row],[number_vmail_messages]]&lt;=25, "Medium", "High"))</f>
        <v>Low</v>
      </c>
      <c r="I4658">
        <v>180</v>
      </c>
      <c r="J4658">
        <v>116</v>
      </c>
      <c r="K4658">
        <v>30.6</v>
      </c>
      <c r="L4658">
        <v>196.4</v>
      </c>
      <c r="M4658">
        <v>112</v>
      </c>
      <c r="N4658">
        <v>16.690000000000001</v>
      </c>
      <c r="O4658">
        <v>280.3</v>
      </c>
      <c r="P4658">
        <v>95</v>
      </c>
      <c r="Q4658">
        <v>12.61</v>
      </c>
      <c r="R4658">
        <v>10.1</v>
      </c>
      <c r="S4658">
        <v>5</v>
      </c>
      <c r="T4658">
        <v>2.73</v>
      </c>
      <c r="U4658" t="str">
        <f>IF(Append1[[#This Row],[total_intl_charge]] &lt;= MEDIAN(Append1[total_intl_charge]), "Low", "High")</f>
        <v>Low</v>
      </c>
      <c r="V4658">
        <v>2</v>
      </c>
      <c r="W4658" t="s">
        <v>23</v>
      </c>
      <c r="X4658" s="1" t="s">
        <v>23</v>
      </c>
      <c r="Y4658">
        <f>IF(Append1[[#This Row],[churn]]="yes", 1,0)</f>
        <v>0</v>
      </c>
      <c r="Z4658" t="str">
        <f>IF(Append1[[#This Row],[total_eve_charge]]&lt;=15,"Low",
IF(Append1[[#This Row],[total_eve_charge]]&lt;=19,"Medium","High"))</f>
        <v>Medium</v>
      </c>
      <c r="AA4658" s="1" t="str">
        <f>IF(Append1[[#This Row],[total_day_charge]]&gt;30,"Heavy User",
IF(Append1[[#This Row],[total_eve_charge]]&gt;20,"Evening User",
IF(Append1[[#This Row],[total_night_charge]]&gt;10,"Night User","Low User")))</f>
        <v>Heavy User</v>
      </c>
    </row>
    <row r="4659" spans="1:27" hidden="1" x14ac:dyDescent="0.3">
      <c r="A4659">
        <v>3908</v>
      </c>
      <c r="B4659" s="1" t="s">
        <v>59</v>
      </c>
      <c r="C4659">
        <v>117</v>
      </c>
      <c r="D4659" s="1" t="s">
        <v>22</v>
      </c>
      <c r="E4659" s="1">
        <v>0</v>
      </c>
      <c r="F4659" s="1" t="s">
        <v>23</v>
      </c>
      <c r="G4659">
        <v>0</v>
      </c>
      <c r="H4659" t="str">
        <f>IF(Append1[[#This Row],[number_vmail_messages]]&lt;=10, "Low",
IF(Append1[[#This Row],[number_vmail_messages]]&lt;=25, "Medium", "High"))</f>
        <v>Low</v>
      </c>
      <c r="I4659">
        <v>189.8</v>
      </c>
      <c r="J4659">
        <v>122</v>
      </c>
      <c r="K4659">
        <v>32.270000000000003</v>
      </c>
      <c r="L4659">
        <v>235.6</v>
      </c>
      <c r="M4659">
        <v>94</v>
      </c>
      <c r="N4659">
        <v>20.03</v>
      </c>
      <c r="O4659">
        <v>270.8</v>
      </c>
      <c r="P4659">
        <v>120</v>
      </c>
      <c r="Q4659">
        <v>12.19</v>
      </c>
      <c r="R4659">
        <v>12.7</v>
      </c>
      <c r="S4659">
        <v>2</v>
      </c>
      <c r="T4659">
        <v>3.43</v>
      </c>
      <c r="U4659" t="str">
        <f>IF(Append1[[#This Row],[total_intl_charge]] &lt;= MEDIAN(Append1[total_intl_charge]), "Low", "High")</f>
        <v>High</v>
      </c>
      <c r="V4659">
        <v>1</v>
      </c>
      <c r="W4659" t="s">
        <v>23</v>
      </c>
      <c r="X4659" s="1" t="s">
        <v>23</v>
      </c>
      <c r="Y4659">
        <f>IF(Append1[[#This Row],[churn]]="yes", 1,0)</f>
        <v>0</v>
      </c>
      <c r="Z4659" t="str">
        <f>IF(Append1[[#This Row],[total_eve_charge]]&lt;=15,"Low",
IF(Append1[[#This Row],[total_eve_charge]]&lt;=19,"Medium","High"))</f>
        <v>High</v>
      </c>
      <c r="AA4659" s="1" t="str">
        <f>IF(Append1[[#This Row],[total_day_charge]]&gt;30,"Heavy User",
IF(Append1[[#This Row],[total_eve_charge]]&gt;20,"Evening User",
IF(Append1[[#This Row],[total_night_charge]]&gt;10,"Night User","Low User")))</f>
        <v>Heavy User</v>
      </c>
    </row>
    <row r="4660" spans="1:27" hidden="1" x14ac:dyDescent="0.3">
      <c r="A4660">
        <v>3909</v>
      </c>
      <c r="B4660" s="1" t="s">
        <v>64</v>
      </c>
      <c r="C4660">
        <v>37</v>
      </c>
      <c r="D4660" s="1" t="s">
        <v>32</v>
      </c>
      <c r="E4660" s="1">
        <v>0</v>
      </c>
      <c r="F4660" s="1" t="s">
        <v>23</v>
      </c>
      <c r="G4660">
        <v>0</v>
      </c>
      <c r="H4660" t="str">
        <f>IF(Append1[[#This Row],[number_vmail_messages]]&lt;=10, "Low",
IF(Append1[[#This Row],[number_vmail_messages]]&lt;=25, "Medium", "High"))</f>
        <v>Low</v>
      </c>
      <c r="I4660">
        <v>257.3</v>
      </c>
      <c r="J4660">
        <v>117</v>
      </c>
      <c r="K4660">
        <v>43.74</v>
      </c>
      <c r="L4660">
        <v>134.5</v>
      </c>
      <c r="M4660">
        <v>92</v>
      </c>
      <c r="N4660">
        <v>11.43</v>
      </c>
      <c r="O4660">
        <v>306.2</v>
      </c>
      <c r="P4660">
        <v>102</v>
      </c>
      <c r="Q4660">
        <v>13.78</v>
      </c>
      <c r="R4660">
        <v>8.1999999999999993</v>
      </c>
      <c r="S4660">
        <v>5</v>
      </c>
      <c r="T4660">
        <v>2.21</v>
      </c>
      <c r="U4660" t="str">
        <f>IF(Append1[[#This Row],[total_intl_charge]] &lt;= MEDIAN(Append1[total_intl_charge]), "Low", "High")</f>
        <v>Low</v>
      </c>
      <c r="V4660">
        <v>3</v>
      </c>
      <c r="W4660" t="s">
        <v>23</v>
      </c>
      <c r="X4660" s="1" t="s">
        <v>23</v>
      </c>
      <c r="Y4660">
        <f>IF(Append1[[#This Row],[churn]]="yes", 1,0)</f>
        <v>0</v>
      </c>
      <c r="Z4660" t="str">
        <f>IF(Append1[[#This Row],[total_eve_charge]]&lt;=15,"Low",
IF(Append1[[#This Row],[total_eve_charge]]&lt;=19,"Medium","High"))</f>
        <v>Low</v>
      </c>
      <c r="AA4660" s="1" t="str">
        <f>IF(Append1[[#This Row],[total_day_charge]]&gt;30,"Heavy User",
IF(Append1[[#This Row],[total_eve_charge]]&gt;20,"Evening User",
IF(Append1[[#This Row],[total_night_charge]]&gt;10,"Night User","Low User")))</f>
        <v>Heavy User</v>
      </c>
    </row>
    <row r="4661" spans="1:27" hidden="1" x14ac:dyDescent="0.3">
      <c r="A4661">
        <v>3910</v>
      </c>
      <c r="B4661" s="1" t="s">
        <v>56</v>
      </c>
      <c r="C4661">
        <v>162</v>
      </c>
      <c r="D4661" s="1" t="s">
        <v>26</v>
      </c>
      <c r="E4661" s="1">
        <v>0</v>
      </c>
      <c r="F4661" s="1" t="s">
        <v>23</v>
      </c>
      <c r="G4661">
        <v>0</v>
      </c>
      <c r="H4661" t="str">
        <f>IF(Append1[[#This Row],[number_vmail_messages]]&lt;=10, "Low",
IF(Append1[[#This Row],[number_vmail_messages]]&lt;=25, "Medium", "High"))</f>
        <v>Low</v>
      </c>
      <c r="I4661">
        <v>103.3</v>
      </c>
      <c r="J4661">
        <v>93</v>
      </c>
      <c r="K4661">
        <v>17.559999999999999</v>
      </c>
      <c r="L4661">
        <v>210.6</v>
      </c>
      <c r="M4661">
        <v>87</v>
      </c>
      <c r="N4661">
        <v>17.899999999999999</v>
      </c>
      <c r="O4661">
        <v>187.2</v>
      </c>
      <c r="P4661">
        <v>118</v>
      </c>
      <c r="Q4661">
        <v>8.42</v>
      </c>
      <c r="R4661">
        <v>11.4</v>
      </c>
      <c r="S4661">
        <v>6</v>
      </c>
      <c r="T4661">
        <v>3.08</v>
      </c>
      <c r="U4661" t="str">
        <f>IF(Append1[[#This Row],[total_intl_charge]] &lt;= MEDIAN(Append1[total_intl_charge]), "Low", "High")</f>
        <v>High</v>
      </c>
      <c r="V4661">
        <v>1</v>
      </c>
      <c r="W4661" t="s">
        <v>23</v>
      </c>
      <c r="X4661" s="1" t="s">
        <v>23</v>
      </c>
      <c r="Y4661">
        <f>IF(Append1[[#This Row],[churn]]="yes", 1,0)</f>
        <v>0</v>
      </c>
      <c r="Z4661" t="str">
        <f>IF(Append1[[#This Row],[total_eve_charge]]&lt;=15,"Low",
IF(Append1[[#This Row],[total_eve_charge]]&lt;=19,"Medium","High"))</f>
        <v>Medium</v>
      </c>
      <c r="AA4661" s="1" t="str">
        <f>IF(Append1[[#This Row],[total_day_charge]]&gt;30,"Heavy User",
IF(Append1[[#This Row],[total_eve_charge]]&gt;20,"Evening User",
IF(Append1[[#This Row],[total_night_charge]]&gt;10,"Night User","Low User")))</f>
        <v>Low User</v>
      </c>
    </row>
    <row r="4662" spans="1:27" hidden="1" x14ac:dyDescent="0.3">
      <c r="A4662">
        <v>3911</v>
      </c>
      <c r="B4662" s="1" t="s">
        <v>54</v>
      </c>
      <c r="C4662">
        <v>193</v>
      </c>
      <c r="D4662" s="1" t="s">
        <v>22</v>
      </c>
      <c r="E4662" s="1">
        <v>0</v>
      </c>
      <c r="F4662" s="1" t="s">
        <v>23</v>
      </c>
      <c r="G4662">
        <v>0</v>
      </c>
      <c r="H4662" t="str">
        <f>IF(Append1[[#This Row],[number_vmail_messages]]&lt;=10, "Low",
IF(Append1[[#This Row],[number_vmail_messages]]&lt;=25, "Medium", "High"))</f>
        <v>Low</v>
      </c>
      <c r="I4662">
        <v>208.1</v>
      </c>
      <c r="J4662">
        <v>115</v>
      </c>
      <c r="K4662">
        <v>35.380000000000003</v>
      </c>
      <c r="L4662">
        <v>178</v>
      </c>
      <c r="M4662">
        <v>104</v>
      </c>
      <c r="N4662">
        <v>15.13</v>
      </c>
      <c r="O4662">
        <v>195.9</v>
      </c>
      <c r="P4662">
        <v>95</v>
      </c>
      <c r="Q4662">
        <v>8.82</v>
      </c>
      <c r="R4662">
        <v>12.4</v>
      </c>
      <c r="S4662">
        <v>9</v>
      </c>
      <c r="T4662">
        <v>3.35</v>
      </c>
      <c r="U4662" t="str">
        <f>IF(Append1[[#This Row],[total_intl_charge]] &lt;= MEDIAN(Append1[total_intl_charge]), "Low", "High")</f>
        <v>High</v>
      </c>
      <c r="V4662">
        <v>3</v>
      </c>
      <c r="W4662" t="s">
        <v>23</v>
      </c>
      <c r="X4662" s="1" t="s">
        <v>23</v>
      </c>
      <c r="Y4662">
        <f>IF(Append1[[#This Row],[churn]]="yes", 1,0)</f>
        <v>0</v>
      </c>
      <c r="Z4662" t="str">
        <f>IF(Append1[[#This Row],[total_eve_charge]]&lt;=15,"Low",
IF(Append1[[#This Row],[total_eve_charge]]&lt;=19,"Medium","High"))</f>
        <v>Medium</v>
      </c>
      <c r="AA4662" s="1" t="str">
        <f>IF(Append1[[#This Row],[total_day_charge]]&gt;30,"Heavy User",
IF(Append1[[#This Row],[total_eve_charge]]&gt;20,"Evening User",
IF(Append1[[#This Row],[total_night_charge]]&gt;10,"Night User","Low User")))</f>
        <v>Heavy User</v>
      </c>
    </row>
    <row r="4663" spans="1:27" hidden="1" x14ac:dyDescent="0.3">
      <c r="A4663">
        <v>3912</v>
      </c>
      <c r="B4663" s="1" t="s">
        <v>48</v>
      </c>
      <c r="C4663">
        <v>80</v>
      </c>
      <c r="D4663" s="1" t="s">
        <v>22</v>
      </c>
      <c r="E4663" s="1">
        <v>0</v>
      </c>
      <c r="F4663" s="1" t="s">
        <v>23</v>
      </c>
      <c r="G4663">
        <v>0</v>
      </c>
      <c r="H4663" t="str">
        <f>IF(Append1[[#This Row],[number_vmail_messages]]&lt;=10, "Low",
IF(Append1[[#This Row],[number_vmail_messages]]&lt;=25, "Medium", "High"))</f>
        <v>Low</v>
      </c>
      <c r="I4663">
        <v>195.1</v>
      </c>
      <c r="J4663">
        <v>65</v>
      </c>
      <c r="K4663">
        <v>33.17</v>
      </c>
      <c r="L4663">
        <v>214</v>
      </c>
      <c r="M4663">
        <v>80</v>
      </c>
      <c r="N4663">
        <v>18.190000000000001</v>
      </c>
      <c r="O4663">
        <v>124.4</v>
      </c>
      <c r="P4663">
        <v>96</v>
      </c>
      <c r="Q4663">
        <v>5.6</v>
      </c>
      <c r="R4663">
        <v>9.1999999999999993</v>
      </c>
      <c r="S4663">
        <v>6</v>
      </c>
      <c r="T4663">
        <v>2.48</v>
      </c>
      <c r="U4663" t="str">
        <f>IF(Append1[[#This Row],[total_intl_charge]] &lt;= MEDIAN(Append1[total_intl_charge]), "Low", "High")</f>
        <v>Low</v>
      </c>
      <c r="V4663">
        <v>2</v>
      </c>
      <c r="W4663" t="s">
        <v>23</v>
      </c>
      <c r="X4663" s="1" t="s">
        <v>23</v>
      </c>
      <c r="Y4663">
        <f>IF(Append1[[#This Row],[churn]]="yes", 1,0)</f>
        <v>0</v>
      </c>
      <c r="Z4663" t="str">
        <f>IF(Append1[[#This Row],[total_eve_charge]]&lt;=15,"Low",
IF(Append1[[#This Row],[total_eve_charge]]&lt;=19,"Medium","High"))</f>
        <v>Medium</v>
      </c>
      <c r="AA4663" s="1" t="str">
        <f>IF(Append1[[#This Row],[total_day_charge]]&gt;30,"Heavy User",
IF(Append1[[#This Row],[total_eve_charge]]&gt;20,"Evening User",
IF(Append1[[#This Row],[total_night_charge]]&gt;10,"Night User","Low User")))</f>
        <v>Heavy User</v>
      </c>
    </row>
    <row r="4664" spans="1:27" hidden="1" x14ac:dyDescent="0.3">
      <c r="A4664">
        <v>3913</v>
      </c>
      <c r="B4664" s="1" t="s">
        <v>71</v>
      </c>
      <c r="C4664">
        <v>176</v>
      </c>
      <c r="D4664" s="1" t="s">
        <v>22</v>
      </c>
      <c r="E4664" s="1">
        <v>0</v>
      </c>
      <c r="F4664" s="1" t="s">
        <v>23</v>
      </c>
      <c r="G4664">
        <v>0</v>
      </c>
      <c r="H4664" t="str">
        <f>IF(Append1[[#This Row],[number_vmail_messages]]&lt;=10, "Low",
IF(Append1[[#This Row],[number_vmail_messages]]&lt;=25, "Medium", "High"))</f>
        <v>Low</v>
      </c>
      <c r="I4664">
        <v>162.6</v>
      </c>
      <c r="J4664">
        <v>97</v>
      </c>
      <c r="K4664">
        <v>27.64</v>
      </c>
      <c r="L4664">
        <v>227.8</v>
      </c>
      <c r="M4664">
        <v>107</v>
      </c>
      <c r="N4664">
        <v>19.36</v>
      </c>
      <c r="O4664">
        <v>218.8</v>
      </c>
      <c r="P4664">
        <v>92</v>
      </c>
      <c r="Q4664">
        <v>9.85</v>
      </c>
      <c r="R4664">
        <v>11.3</v>
      </c>
      <c r="S4664">
        <v>4</v>
      </c>
      <c r="T4664">
        <v>3.05</v>
      </c>
      <c r="U4664" t="str">
        <f>IF(Append1[[#This Row],[total_intl_charge]] &lt;= MEDIAN(Append1[total_intl_charge]), "Low", "High")</f>
        <v>High</v>
      </c>
      <c r="V4664">
        <v>1</v>
      </c>
      <c r="W4664" t="s">
        <v>23</v>
      </c>
      <c r="X4664" s="1" t="s">
        <v>23</v>
      </c>
      <c r="Y4664">
        <f>IF(Append1[[#This Row],[churn]]="yes", 1,0)</f>
        <v>0</v>
      </c>
      <c r="Z4664" t="str">
        <f>IF(Append1[[#This Row],[total_eve_charge]]&lt;=15,"Low",
IF(Append1[[#This Row],[total_eve_charge]]&lt;=19,"Medium","High"))</f>
        <v>High</v>
      </c>
      <c r="AA4664" s="1" t="str">
        <f>IF(Append1[[#This Row],[total_day_charge]]&gt;30,"Heavy User",
IF(Append1[[#This Row],[total_eve_charge]]&gt;20,"Evening User",
IF(Append1[[#This Row],[total_night_charge]]&gt;10,"Night User","Low User")))</f>
        <v>Low User</v>
      </c>
    </row>
    <row r="4665" spans="1:27" x14ac:dyDescent="0.3">
      <c r="A4665">
        <v>3914</v>
      </c>
      <c r="B4665" s="1" t="s">
        <v>54</v>
      </c>
      <c r="C4665">
        <v>89</v>
      </c>
      <c r="D4665" s="1" t="s">
        <v>26</v>
      </c>
      <c r="E4665" s="1">
        <v>0</v>
      </c>
      <c r="F4665" s="1" t="s">
        <v>24</v>
      </c>
      <c r="G4665">
        <v>24</v>
      </c>
      <c r="H4665" t="str">
        <f>IF(Append1[[#This Row],[number_vmail_messages]]&lt;=10, "Low",
IF(Append1[[#This Row],[number_vmail_messages]]&lt;=25, "Medium", "High"))</f>
        <v>Medium</v>
      </c>
      <c r="I4665">
        <v>197.8</v>
      </c>
      <c r="J4665">
        <v>84</v>
      </c>
      <c r="K4665">
        <v>33.630000000000003</v>
      </c>
      <c r="L4665">
        <v>223.2</v>
      </c>
      <c r="M4665">
        <v>117</v>
      </c>
      <c r="N4665">
        <v>18.97</v>
      </c>
      <c r="O4665">
        <v>201.7</v>
      </c>
      <c r="P4665">
        <v>132</v>
      </c>
      <c r="Q4665">
        <v>9.08</v>
      </c>
      <c r="R4665">
        <v>5.7</v>
      </c>
      <c r="S4665">
        <v>4</v>
      </c>
      <c r="T4665">
        <v>1.54</v>
      </c>
      <c r="U4665" t="str">
        <f>IF(Append1[[#This Row],[total_intl_charge]] &lt;= MEDIAN(Append1[total_intl_charge]), "Low", "High")</f>
        <v>Low</v>
      </c>
      <c r="V4665">
        <v>1</v>
      </c>
      <c r="W4665" t="s">
        <v>23</v>
      </c>
      <c r="X4665" s="1" t="s">
        <v>23</v>
      </c>
      <c r="Y4665">
        <f>IF(Append1[[#This Row],[churn]]="yes", 1,0)</f>
        <v>0</v>
      </c>
      <c r="Z4665" t="str">
        <f>IF(Append1[[#This Row],[total_eve_charge]]&lt;=15,"Low",
IF(Append1[[#This Row],[total_eve_charge]]&lt;=19,"Medium","High"))</f>
        <v>Medium</v>
      </c>
      <c r="AA4665" s="1" t="str">
        <f>IF(Append1[[#This Row],[total_day_charge]]&gt;30,"Heavy User",
IF(Append1[[#This Row],[total_eve_charge]]&gt;20,"Evening User",
IF(Append1[[#This Row],[total_night_charge]]&gt;10,"Night User","Low User")))</f>
        <v>Heavy User</v>
      </c>
    </row>
    <row r="4666" spans="1:27" hidden="1" x14ac:dyDescent="0.3">
      <c r="A4666">
        <v>3915</v>
      </c>
      <c r="B4666" s="1" t="s">
        <v>61</v>
      </c>
      <c r="C4666">
        <v>128</v>
      </c>
      <c r="D4666" s="1" t="s">
        <v>26</v>
      </c>
      <c r="E4666" s="1">
        <v>0</v>
      </c>
      <c r="F4666" s="1" t="s">
        <v>23</v>
      </c>
      <c r="G4666">
        <v>0</v>
      </c>
      <c r="H4666" t="str">
        <f>IF(Append1[[#This Row],[number_vmail_messages]]&lt;=10, "Low",
IF(Append1[[#This Row],[number_vmail_messages]]&lt;=25, "Medium", "High"))</f>
        <v>Low</v>
      </c>
      <c r="I4666">
        <v>212.4</v>
      </c>
      <c r="J4666">
        <v>118</v>
      </c>
      <c r="K4666">
        <v>36.11</v>
      </c>
      <c r="L4666">
        <v>148.6</v>
      </c>
      <c r="M4666">
        <v>108</v>
      </c>
      <c r="N4666">
        <v>12.63</v>
      </c>
      <c r="O4666">
        <v>214.8</v>
      </c>
      <c r="P4666">
        <v>98</v>
      </c>
      <c r="Q4666">
        <v>9.67</v>
      </c>
      <c r="R4666">
        <v>9.8000000000000007</v>
      </c>
      <c r="S4666">
        <v>5</v>
      </c>
      <c r="T4666">
        <v>2.65</v>
      </c>
      <c r="U4666" t="str">
        <f>IF(Append1[[#This Row],[total_intl_charge]] &lt;= MEDIAN(Append1[total_intl_charge]), "Low", "High")</f>
        <v>Low</v>
      </c>
      <c r="V4666">
        <v>1</v>
      </c>
      <c r="W4666" t="s">
        <v>23</v>
      </c>
      <c r="X4666" s="1" t="s">
        <v>23</v>
      </c>
      <c r="Y4666">
        <f>IF(Append1[[#This Row],[churn]]="yes", 1,0)</f>
        <v>0</v>
      </c>
      <c r="Z4666" t="str">
        <f>IF(Append1[[#This Row],[total_eve_charge]]&lt;=15,"Low",
IF(Append1[[#This Row],[total_eve_charge]]&lt;=19,"Medium","High"))</f>
        <v>Low</v>
      </c>
      <c r="AA4666" s="1" t="str">
        <f>IF(Append1[[#This Row],[total_day_charge]]&gt;30,"Heavy User",
IF(Append1[[#This Row],[total_eve_charge]]&gt;20,"Evening User",
IF(Append1[[#This Row],[total_night_charge]]&gt;10,"Night User","Low User")))</f>
        <v>Heavy User</v>
      </c>
    </row>
    <row r="4667" spans="1:27" hidden="1" x14ac:dyDescent="0.3">
      <c r="A4667">
        <v>3916</v>
      </c>
      <c r="B4667" s="1" t="s">
        <v>58</v>
      </c>
      <c r="C4667">
        <v>138</v>
      </c>
      <c r="D4667" s="1" t="s">
        <v>32</v>
      </c>
      <c r="E4667" s="1">
        <v>0</v>
      </c>
      <c r="F4667" s="1" t="s">
        <v>23</v>
      </c>
      <c r="G4667">
        <v>0</v>
      </c>
      <c r="H4667" t="str">
        <f>IF(Append1[[#This Row],[number_vmail_messages]]&lt;=10, "Low",
IF(Append1[[#This Row],[number_vmail_messages]]&lt;=25, "Medium", "High"))</f>
        <v>Low</v>
      </c>
      <c r="I4667">
        <v>63.7</v>
      </c>
      <c r="J4667">
        <v>114</v>
      </c>
      <c r="K4667">
        <v>10.83</v>
      </c>
      <c r="L4667">
        <v>212.2</v>
      </c>
      <c r="M4667">
        <v>132</v>
      </c>
      <c r="N4667">
        <v>18.04</v>
      </c>
      <c r="O4667">
        <v>247.6</v>
      </c>
      <c r="P4667">
        <v>114</v>
      </c>
      <c r="Q4667">
        <v>11.14</v>
      </c>
      <c r="R4667">
        <v>8.8000000000000007</v>
      </c>
      <c r="S4667">
        <v>4</v>
      </c>
      <c r="T4667">
        <v>2.38</v>
      </c>
      <c r="U4667" t="str">
        <f>IF(Append1[[#This Row],[total_intl_charge]] &lt;= MEDIAN(Append1[total_intl_charge]), "Low", "High")</f>
        <v>Low</v>
      </c>
      <c r="V4667">
        <v>0</v>
      </c>
      <c r="W4667" t="s">
        <v>23</v>
      </c>
      <c r="X4667" s="1" t="s">
        <v>23</v>
      </c>
      <c r="Y4667">
        <f>IF(Append1[[#This Row],[churn]]="yes", 1,0)</f>
        <v>0</v>
      </c>
      <c r="Z4667" t="str">
        <f>IF(Append1[[#This Row],[total_eve_charge]]&lt;=15,"Low",
IF(Append1[[#This Row],[total_eve_charge]]&lt;=19,"Medium","High"))</f>
        <v>Medium</v>
      </c>
      <c r="AA4667" s="1" t="str">
        <f>IF(Append1[[#This Row],[total_day_charge]]&gt;30,"Heavy User",
IF(Append1[[#This Row],[total_eve_charge]]&gt;20,"Evening User",
IF(Append1[[#This Row],[total_night_charge]]&gt;10,"Night User","Low User")))</f>
        <v>Night User</v>
      </c>
    </row>
    <row r="4668" spans="1:27" hidden="1" x14ac:dyDescent="0.3">
      <c r="A4668">
        <v>3917</v>
      </c>
      <c r="B4668" s="1" t="s">
        <v>73</v>
      </c>
      <c r="C4668">
        <v>90</v>
      </c>
      <c r="D4668" s="1" t="s">
        <v>32</v>
      </c>
      <c r="E4668" s="1">
        <v>0</v>
      </c>
      <c r="F4668" s="1" t="s">
        <v>23</v>
      </c>
      <c r="G4668">
        <v>0</v>
      </c>
      <c r="H4668" t="str">
        <f>IF(Append1[[#This Row],[number_vmail_messages]]&lt;=10, "Low",
IF(Append1[[#This Row],[number_vmail_messages]]&lt;=25, "Medium", "High"))</f>
        <v>Low</v>
      </c>
      <c r="I4668">
        <v>193.8</v>
      </c>
      <c r="J4668">
        <v>90</v>
      </c>
      <c r="K4668">
        <v>32.950000000000003</v>
      </c>
      <c r="L4668">
        <v>206.6</v>
      </c>
      <c r="M4668">
        <v>98</v>
      </c>
      <c r="N4668">
        <v>17.559999999999999</v>
      </c>
      <c r="O4668">
        <v>153.30000000000001</v>
      </c>
      <c r="P4668">
        <v>120</v>
      </c>
      <c r="Q4668">
        <v>6.9</v>
      </c>
      <c r="R4668">
        <v>10.1</v>
      </c>
      <c r="S4668">
        <v>9</v>
      </c>
      <c r="T4668">
        <v>2.73</v>
      </c>
      <c r="U4668" t="str">
        <f>IF(Append1[[#This Row],[total_intl_charge]] &lt;= MEDIAN(Append1[total_intl_charge]), "Low", "High")</f>
        <v>Low</v>
      </c>
      <c r="V4668">
        <v>3</v>
      </c>
      <c r="W4668" t="s">
        <v>23</v>
      </c>
      <c r="X4668" s="1" t="s">
        <v>23</v>
      </c>
      <c r="Y4668">
        <f>IF(Append1[[#This Row],[churn]]="yes", 1,0)</f>
        <v>0</v>
      </c>
      <c r="Z4668" t="str">
        <f>IF(Append1[[#This Row],[total_eve_charge]]&lt;=15,"Low",
IF(Append1[[#This Row],[total_eve_charge]]&lt;=19,"Medium","High"))</f>
        <v>Medium</v>
      </c>
      <c r="AA4668" s="1" t="str">
        <f>IF(Append1[[#This Row],[total_day_charge]]&gt;30,"Heavy User",
IF(Append1[[#This Row],[total_eve_charge]]&gt;20,"Evening User",
IF(Append1[[#This Row],[total_night_charge]]&gt;10,"Night User","Low User")))</f>
        <v>Heavy User</v>
      </c>
    </row>
    <row r="4669" spans="1:27" x14ac:dyDescent="0.3">
      <c r="A4669">
        <v>3918</v>
      </c>
      <c r="B4669" s="1" t="s">
        <v>44</v>
      </c>
      <c r="C4669">
        <v>57</v>
      </c>
      <c r="D4669" s="1" t="s">
        <v>26</v>
      </c>
      <c r="E4669" s="1">
        <v>0</v>
      </c>
      <c r="F4669" s="1" t="s">
        <v>24</v>
      </c>
      <c r="G4669">
        <v>25</v>
      </c>
      <c r="H4669" t="str">
        <f>IF(Append1[[#This Row],[number_vmail_messages]]&lt;=10, "Low",
IF(Append1[[#This Row],[number_vmail_messages]]&lt;=25, "Medium", "High"))</f>
        <v>Medium</v>
      </c>
      <c r="I4669">
        <v>144</v>
      </c>
      <c r="J4669">
        <v>81</v>
      </c>
      <c r="K4669">
        <v>24.48</v>
      </c>
      <c r="L4669">
        <v>187.2</v>
      </c>
      <c r="M4669">
        <v>112</v>
      </c>
      <c r="N4669">
        <v>15.91</v>
      </c>
      <c r="O4669">
        <v>158.6</v>
      </c>
      <c r="P4669">
        <v>122</v>
      </c>
      <c r="Q4669">
        <v>7.14</v>
      </c>
      <c r="R4669">
        <v>8.5</v>
      </c>
      <c r="S4669">
        <v>6</v>
      </c>
      <c r="T4669">
        <v>2.2999999999999998</v>
      </c>
      <c r="U4669" t="str">
        <f>IF(Append1[[#This Row],[total_intl_charge]] &lt;= MEDIAN(Append1[total_intl_charge]), "Low", "High")</f>
        <v>Low</v>
      </c>
      <c r="V4669">
        <v>3</v>
      </c>
      <c r="W4669" t="s">
        <v>23</v>
      </c>
      <c r="X4669" s="1" t="s">
        <v>23</v>
      </c>
      <c r="Y4669">
        <f>IF(Append1[[#This Row],[churn]]="yes", 1,0)</f>
        <v>0</v>
      </c>
      <c r="Z4669" t="str">
        <f>IF(Append1[[#This Row],[total_eve_charge]]&lt;=15,"Low",
IF(Append1[[#This Row],[total_eve_charge]]&lt;=19,"Medium","High"))</f>
        <v>Medium</v>
      </c>
      <c r="AA4669" s="1" t="str">
        <f>IF(Append1[[#This Row],[total_day_charge]]&gt;30,"Heavy User",
IF(Append1[[#This Row],[total_eve_charge]]&gt;20,"Evening User",
IF(Append1[[#This Row],[total_night_charge]]&gt;10,"Night User","Low User")))</f>
        <v>Low User</v>
      </c>
    </row>
    <row r="4670" spans="1:27" x14ac:dyDescent="0.3">
      <c r="A4670">
        <v>3919</v>
      </c>
      <c r="B4670" s="1" t="s">
        <v>58</v>
      </c>
      <c r="C4670">
        <v>177</v>
      </c>
      <c r="D4670" s="1" t="s">
        <v>32</v>
      </c>
      <c r="E4670" s="1">
        <v>0</v>
      </c>
      <c r="F4670" s="1" t="s">
        <v>24</v>
      </c>
      <c r="G4670">
        <v>29</v>
      </c>
      <c r="H4670" t="str">
        <f>IF(Append1[[#This Row],[number_vmail_messages]]&lt;=10, "Low",
IF(Append1[[#This Row],[number_vmail_messages]]&lt;=25, "Medium", "High"))</f>
        <v>High</v>
      </c>
      <c r="I4670">
        <v>189</v>
      </c>
      <c r="J4670">
        <v>91</v>
      </c>
      <c r="K4670">
        <v>32.130000000000003</v>
      </c>
      <c r="L4670">
        <v>303.10000000000002</v>
      </c>
      <c r="M4670">
        <v>96</v>
      </c>
      <c r="N4670">
        <v>25.76</v>
      </c>
      <c r="O4670">
        <v>163.6</v>
      </c>
      <c r="P4670">
        <v>116</v>
      </c>
      <c r="Q4670">
        <v>7.36</v>
      </c>
      <c r="R4670">
        <v>15.7</v>
      </c>
      <c r="S4670">
        <v>1</v>
      </c>
      <c r="T4670">
        <v>4.24</v>
      </c>
      <c r="U4670" t="str">
        <f>IF(Append1[[#This Row],[total_intl_charge]] &lt;= MEDIAN(Append1[total_intl_charge]), "Low", "High")</f>
        <v>High</v>
      </c>
      <c r="V4670">
        <v>3</v>
      </c>
      <c r="W4670" t="s">
        <v>23</v>
      </c>
      <c r="X4670" s="1" t="s">
        <v>23</v>
      </c>
      <c r="Y4670">
        <f>IF(Append1[[#This Row],[churn]]="yes", 1,0)</f>
        <v>0</v>
      </c>
      <c r="Z4670" t="str">
        <f>IF(Append1[[#This Row],[total_eve_charge]]&lt;=15,"Low",
IF(Append1[[#This Row],[total_eve_charge]]&lt;=19,"Medium","High"))</f>
        <v>High</v>
      </c>
      <c r="AA4670" s="1" t="str">
        <f>IF(Append1[[#This Row],[total_day_charge]]&gt;30,"Heavy User",
IF(Append1[[#This Row],[total_eve_charge]]&gt;20,"Evening User",
IF(Append1[[#This Row],[total_night_charge]]&gt;10,"Night User","Low User")))</f>
        <v>Heavy User</v>
      </c>
    </row>
    <row r="4671" spans="1:27" x14ac:dyDescent="0.3">
      <c r="A4671">
        <v>3920</v>
      </c>
      <c r="B4671" s="1" t="s">
        <v>46</v>
      </c>
      <c r="C4671">
        <v>98</v>
      </c>
      <c r="D4671" s="1" t="s">
        <v>22</v>
      </c>
      <c r="E4671" s="1">
        <v>0</v>
      </c>
      <c r="F4671" s="1" t="s">
        <v>24</v>
      </c>
      <c r="G4671">
        <v>23</v>
      </c>
      <c r="H4671" t="str">
        <f>IF(Append1[[#This Row],[number_vmail_messages]]&lt;=10, "Low",
IF(Append1[[#This Row],[number_vmail_messages]]&lt;=25, "Medium", "High"))</f>
        <v>Medium</v>
      </c>
      <c r="I4671">
        <v>168.9</v>
      </c>
      <c r="J4671">
        <v>98</v>
      </c>
      <c r="K4671">
        <v>28.71</v>
      </c>
      <c r="L4671">
        <v>226.3</v>
      </c>
      <c r="M4671">
        <v>117</v>
      </c>
      <c r="N4671">
        <v>19.239999999999998</v>
      </c>
      <c r="O4671">
        <v>165.5</v>
      </c>
      <c r="P4671">
        <v>96</v>
      </c>
      <c r="Q4671">
        <v>7.45</v>
      </c>
      <c r="R4671">
        <v>14.3</v>
      </c>
      <c r="S4671">
        <v>3</v>
      </c>
      <c r="T4671">
        <v>3.86</v>
      </c>
      <c r="U4671" t="str">
        <f>IF(Append1[[#This Row],[total_intl_charge]] &lt;= MEDIAN(Append1[total_intl_charge]), "Low", "High")</f>
        <v>High</v>
      </c>
      <c r="V4671">
        <v>0</v>
      </c>
      <c r="W4671" t="s">
        <v>23</v>
      </c>
      <c r="X4671" s="1" t="s">
        <v>23</v>
      </c>
      <c r="Y4671">
        <f>IF(Append1[[#This Row],[churn]]="yes", 1,0)</f>
        <v>0</v>
      </c>
      <c r="Z4671" t="str">
        <f>IF(Append1[[#This Row],[total_eve_charge]]&lt;=15,"Low",
IF(Append1[[#This Row],[total_eve_charge]]&lt;=19,"Medium","High"))</f>
        <v>High</v>
      </c>
      <c r="AA4671" s="1" t="str">
        <f>IF(Append1[[#This Row],[total_day_charge]]&gt;30,"Heavy User",
IF(Append1[[#This Row],[total_eve_charge]]&gt;20,"Evening User",
IF(Append1[[#This Row],[total_night_charge]]&gt;10,"Night User","Low User")))</f>
        <v>Low User</v>
      </c>
    </row>
    <row r="4672" spans="1:27" hidden="1" x14ac:dyDescent="0.3">
      <c r="A4672">
        <v>3921</v>
      </c>
      <c r="B4672" s="1" t="s">
        <v>57</v>
      </c>
      <c r="C4672">
        <v>140</v>
      </c>
      <c r="D4672" s="1" t="s">
        <v>22</v>
      </c>
      <c r="E4672" s="1">
        <v>0</v>
      </c>
      <c r="F4672" s="1" t="s">
        <v>23</v>
      </c>
      <c r="G4672">
        <v>0</v>
      </c>
      <c r="H4672" t="str">
        <f>IF(Append1[[#This Row],[number_vmail_messages]]&lt;=10, "Low",
IF(Append1[[#This Row],[number_vmail_messages]]&lt;=25, "Medium", "High"))</f>
        <v>Low</v>
      </c>
      <c r="I4672">
        <v>204.7</v>
      </c>
      <c r="J4672">
        <v>100</v>
      </c>
      <c r="K4672">
        <v>34.799999999999997</v>
      </c>
      <c r="L4672">
        <v>126.8</v>
      </c>
      <c r="M4672">
        <v>107</v>
      </c>
      <c r="N4672">
        <v>10.78</v>
      </c>
      <c r="O4672">
        <v>202.8</v>
      </c>
      <c r="P4672">
        <v>115</v>
      </c>
      <c r="Q4672">
        <v>9.1300000000000008</v>
      </c>
      <c r="R4672">
        <v>12.1</v>
      </c>
      <c r="S4672">
        <v>4</v>
      </c>
      <c r="T4672">
        <v>3.27</v>
      </c>
      <c r="U4672" t="str">
        <f>IF(Append1[[#This Row],[total_intl_charge]] &lt;= MEDIAN(Append1[total_intl_charge]), "Low", "High")</f>
        <v>High</v>
      </c>
      <c r="V4672">
        <v>2</v>
      </c>
      <c r="W4672" t="s">
        <v>23</v>
      </c>
      <c r="X4672" s="1" t="s">
        <v>23</v>
      </c>
      <c r="Y4672">
        <f>IF(Append1[[#This Row],[churn]]="yes", 1,0)</f>
        <v>0</v>
      </c>
      <c r="Z4672" t="str">
        <f>IF(Append1[[#This Row],[total_eve_charge]]&lt;=15,"Low",
IF(Append1[[#This Row],[total_eve_charge]]&lt;=19,"Medium","High"))</f>
        <v>Low</v>
      </c>
      <c r="AA4672" s="1" t="str">
        <f>IF(Append1[[#This Row],[total_day_charge]]&gt;30,"Heavy User",
IF(Append1[[#This Row],[total_eve_charge]]&gt;20,"Evening User",
IF(Append1[[#This Row],[total_night_charge]]&gt;10,"Night User","Low User")))</f>
        <v>Heavy User</v>
      </c>
    </row>
    <row r="4673" spans="1:27" hidden="1" x14ac:dyDescent="0.3">
      <c r="A4673">
        <v>3922</v>
      </c>
      <c r="B4673" s="1" t="s">
        <v>76</v>
      </c>
      <c r="C4673">
        <v>133</v>
      </c>
      <c r="D4673" s="1" t="s">
        <v>22</v>
      </c>
      <c r="E4673" s="1">
        <v>0</v>
      </c>
      <c r="F4673" s="1" t="s">
        <v>23</v>
      </c>
      <c r="G4673">
        <v>0</v>
      </c>
      <c r="H4673" t="str">
        <f>IF(Append1[[#This Row],[number_vmail_messages]]&lt;=10, "Low",
IF(Append1[[#This Row],[number_vmail_messages]]&lt;=25, "Medium", "High"))</f>
        <v>Low</v>
      </c>
      <c r="I4673">
        <v>226.8</v>
      </c>
      <c r="J4673">
        <v>87</v>
      </c>
      <c r="K4673">
        <v>38.56</v>
      </c>
      <c r="L4673">
        <v>127.9</v>
      </c>
      <c r="M4673">
        <v>93</v>
      </c>
      <c r="N4673">
        <v>10.87</v>
      </c>
      <c r="O4673">
        <v>160.1</v>
      </c>
      <c r="P4673">
        <v>89</v>
      </c>
      <c r="Q4673">
        <v>7.2</v>
      </c>
      <c r="R4673">
        <v>9.1999999999999993</v>
      </c>
      <c r="S4673">
        <v>3</v>
      </c>
      <c r="T4673">
        <v>2.48</v>
      </c>
      <c r="U4673" t="str">
        <f>IF(Append1[[#This Row],[total_intl_charge]] &lt;= MEDIAN(Append1[total_intl_charge]), "Low", "High")</f>
        <v>Low</v>
      </c>
      <c r="V4673">
        <v>0</v>
      </c>
      <c r="W4673" t="s">
        <v>23</v>
      </c>
      <c r="X4673" s="1" t="s">
        <v>23</v>
      </c>
      <c r="Y4673">
        <f>IF(Append1[[#This Row],[churn]]="yes", 1,0)</f>
        <v>0</v>
      </c>
      <c r="Z4673" t="str">
        <f>IF(Append1[[#This Row],[total_eve_charge]]&lt;=15,"Low",
IF(Append1[[#This Row],[total_eve_charge]]&lt;=19,"Medium","High"))</f>
        <v>Low</v>
      </c>
      <c r="AA4673" s="1" t="str">
        <f>IF(Append1[[#This Row],[total_day_charge]]&gt;30,"Heavy User",
IF(Append1[[#This Row],[total_eve_charge]]&gt;20,"Evening User",
IF(Append1[[#This Row],[total_night_charge]]&gt;10,"Night User","Low User")))</f>
        <v>Heavy User</v>
      </c>
    </row>
    <row r="4674" spans="1:27" x14ac:dyDescent="0.3">
      <c r="A4674">
        <v>3923</v>
      </c>
      <c r="B4674" s="1" t="s">
        <v>72</v>
      </c>
      <c r="C4674">
        <v>166</v>
      </c>
      <c r="D4674" s="1" t="s">
        <v>22</v>
      </c>
      <c r="E4674" s="1">
        <v>0</v>
      </c>
      <c r="F4674" s="1" t="s">
        <v>24</v>
      </c>
      <c r="G4674">
        <v>26</v>
      </c>
      <c r="H4674" t="str">
        <f>IF(Append1[[#This Row],[number_vmail_messages]]&lt;=10, "Low",
IF(Append1[[#This Row],[number_vmail_messages]]&lt;=25, "Medium", "High"))</f>
        <v>High</v>
      </c>
      <c r="I4674">
        <v>152.1</v>
      </c>
      <c r="J4674">
        <v>114</v>
      </c>
      <c r="K4674">
        <v>25.86</v>
      </c>
      <c r="L4674">
        <v>89.3</v>
      </c>
      <c r="M4674">
        <v>67</v>
      </c>
      <c r="N4674">
        <v>7.59</v>
      </c>
      <c r="O4674">
        <v>194.6</v>
      </c>
      <c r="P4674">
        <v>111</v>
      </c>
      <c r="Q4674">
        <v>8.76</v>
      </c>
      <c r="R4674">
        <v>7.5</v>
      </c>
      <c r="S4674">
        <v>6</v>
      </c>
      <c r="T4674">
        <v>2.0299999999999998</v>
      </c>
      <c r="U4674" t="str">
        <f>IF(Append1[[#This Row],[total_intl_charge]] &lt;= MEDIAN(Append1[total_intl_charge]), "Low", "High")</f>
        <v>Low</v>
      </c>
      <c r="V4674">
        <v>0</v>
      </c>
      <c r="W4674" t="s">
        <v>23</v>
      </c>
      <c r="X4674" s="1" t="s">
        <v>23</v>
      </c>
      <c r="Y4674">
        <f>IF(Append1[[#This Row],[churn]]="yes", 1,0)</f>
        <v>0</v>
      </c>
      <c r="Z4674" t="str">
        <f>IF(Append1[[#This Row],[total_eve_charge]]&lt;=15,"Low",
IF(Append1[[#This Row],[total_eve_charge]]&lt;=19,"Medium","High"))</f>
        <v>Low</v>
      </c>
      <c r="AA4674" s="1" t="str">
        <f>IF(Append1[[#This Row],[total_day_charge]]&gt;30,"Heavy User",
IF(Append1[[#This Row],[total_eve_charge]]&gt;20,"Evening User",
IF(Append1[[#This Row],[total_night_charge]]&gt;10,"Night User","Low User")))</f>
        <v>Low User</v>
      </c>
    </row>
    <row r="4675" spans="1:27" hidden="1" x14ac:dyDescent="0.3">
      <c r="A4675">
        <v>3924</v>
      </c>
      <c r="B4675" s="1" t="s">
        <v>76</v>
      </c>
      <c r="C4675">
        <v>86</v>
      </c>
      <c r="D4675" s="1" t="s">
        <v>32</v>
      </c>
      <c r="E4675" s="1">
        <v>0</v>
      </c>
      <c r="F4675" s="1" t="s">
        <v>23</v>
      </c>
      <c r="G4675">
        <v>0</v>
      </c>
      <c r="H4675" t="str">
        <f>IF(Append1[[#This Row],[number_vmail_messages]]&lt;=10, "Low",
IF(Append1[[#This Row],[number_vmail_messages]]&lt;=25, "Medium", "High"))</f>
        <v>Low</v>
      </c>
      <c r="I4675">
        <v>139.1</v>
      </c>
      <c r="J4675">
        <v>95</v>
      </c>
      <c r="K4675">
        <v>23.65</v>
      </c>
      <c r="L4675">
        <v>146.19999999999999</v>
      </c>
      <c r="M4675">
        <v>82</v>
      </c>
      <c r="N4675">
        <v>12.43</v>
      </c>
      <c r="O4675">
        <v>186.8</v>
      </c>
      <c r="P4675">
        <v>120</v>
      </c>
      <c r="Q4675">
        <v>8.41</v>
      </c>
      <c r="R4675">
        <v>11.8</v>
      </c>
      <c r="S4675">
        <v>5</v>
      </c>
      <c r="T4675">
        <v>3.19</v>
      </c>
      <c r="U4675" t="str">
        <f>IF(Append1[[#This Row],[total_intl_charge]] &lt;= MEDIAN(Append1[total_intl_charge]), "Low", "High")</f>
        <v>High</v>
      </c>
      <c r="V4675">
        <v>2</v>
      </c>
      <c r="W4675" t="s">
        <v>23</v>
      </c>
      <c r="X4675" s="1" t="s">
        <v>23</v>
      </c>
      <c r="Y4675">
        <f>IF(Append1[[#This Row],[churn]]="yes", 1,0)</f>
        <v>0</v>
      </c>
      <c r="Z4675" t="str">
        <f>IF(Append1[[#This Row],[total_eve_charge]]&lt;=15,"Low",
IF(Append1[[#This Row],[total_eve_charge]]&lt;=19,"Medium","High"))</f>
        <v>Low</v>
      </c>
      <c r="AA4675" s="1" t="str">
        <f>IF(Append1[[#This Row],[total_day_charge]]&gt;30,"Heavy User",
IF(Append1[[#This Row],[total_eve_charge]]&gt;20,"Evening User",
IF(Append1[[#This Row],[total_night_charge]]&gt;10,"Night User","Low User")))</f>
        <v>Low User</v>
      </c>
    </row>
    <row r="4676" spans="1:27" hidden="1" x14ac:dyDescent="0.3">
      <c r="A4676">
        <v>3925</v>
      </c>
      <c r="B4676" s="1" t="s">
        <v>36</v>
      </c>
      <c r="C4676">
        <v>117</v>
      </c>
      <c r="D4676" s="1" t="s">
        <v>32</v>
      </c>
      <c r="E4676" s="1">
        <v>0</v>
      </c>
      <c r="F4676" s="1" t="s">
        <v>23</v>
      </c>
      <c r="G4676">
        <v>0</v>
      </c>
      <c r="H4676" t="str">
        <f>IF(Append1[[#This Row],[number_vmail_messages]]&lt;=10, "Low",
IF(Append1[[#This Row],[number_vmail_messages]]&lt;=25, "Medium", "High"))</f>
        <v>Low</v>
      </c>
      <c r="I4676">
        <v>150.5</v>
      </c>
      <c r="J4676">
        <v>121</v>
      </c>
      <c r="K4676">
        <v>25.59</v>
      </c>
      <c r="L4676">
        <v>345.1</v>
      </c>
      <c r="M4676">
        <v>132</v>
      </c>
      <c r="N4676">
        <v>29.33</v>
      </c>
      <c r="O4676">
        <v>183.9</v>
      </c>
      <c r="P4676">
        <v>97</v>
      </c>
      <c r="Q4676">
        <v>8.2799999999999994</v>
      </c>
      <c r="R4676">
        <v>8.3000000000000007</v>
      </c>
      <c r="S4676">
        <v>2</v>
      </c>
      <c r="T4676">
        <v>2.2400000000000002</v>
      </c>
      <c r="U4676" t="str">
        <f>IF(Append1[[#This Row],[total_intl_charge]] &lt;= MEDIAN(Append1[total_intl_charge]), "Low", "High")</f>
        <v>Low</v>
      </c>
      <c r="V4676">
        <v>0</v>
      </c>
      <c r="W4676" t="s">
        <v>23</v>
      </c>
      <c r="X4676" s="1" t="s">
        <v>23</v>
      </c>
      <c r="Y4676">
        <f>IF(Append1[[#This Row],[churn]]="yes", 1,0)</f>
        <v>0</v>
      </c>
      <c r="Z4676" t="str">
        <f>IF(Append1[[#This Row],[total_eve_charge]]&lt;=15,"Low",
IF(Append1[[#This Row],[total_eve_charge]]&lt;=19,"Medium","High"))</f>
        <v>High</v>
      </c>
      <c r="AA4676" s="1" t="str">
        <f>IF(Append1[[#This Row],[total_day_charge]]&gt;30,"Heavy User",
IF(Append1[[#This Row],[total_eve_charge]]&gt;20,"Evening User",
IF(Append1[[#This Row],[total_night_charge]]&gt;10,"Night User","Low User")))</f>
        <v>Evening User</v>
      </c>
    </row>
    <row r="4677" spans="1:27" hidden="1" x14ac:dyDescent="0.3">
      <c r="A4677">
        <v>3926</v>
      </c>
      <c r="B4677" s="1" t="s">
        <v>56</v>
      </c>
      <c r="C4677">
        <v>86</v>
      </c>
      <c r="D4677" s="1" t="s">
        <v>22</v>
      </c>
      <c r="E4677" s="1">
        <v>0</v>
      </c>
      <c r="F4677" s="1" t="s">
        <v>23</v>
      </c>
      <c r="G4677">
        <v>0</v>
      </c>
      <c r="H4677" t="str">
        <f>IF(Append1[[#This Row],[number_vmail_messages]]&lt;=10, "Low",
IF(Append1[[#This Row],[number_vmail_messages]]&lt;=25, "Medium", "High"))</f>
        <v>Low</v>
      </c>
      <c r="I4677">
        <v>231.9</v>
      </c>
      <c r="J4677">
        <v>73</v>
      </c>
      <c r="K4677">
        <v>39.42</v>
      </c>
      <c r="L4677">
        <v>165.9</v>
      </c>
      <c r="M4677">
        <v>123</v>
      </c>
      <c r="N4677">
        <v>14.1</v>
      </c>
      <c r="O4677">
        <v>225.7</v>
      </c>
      <c r="P4677">
        <v>86</v>
      </c>
      <c r="Q4677">
        <v>10.16</v>
      </c>
      <c r="R4677">
        <v>11.5</v>
      </c>
      <c r="S4677">
        <v>3</v>
      </c>
      <c r="T4677">
        <v>3.11</v>
      </c>
      <c r="U4677" t="str">
        <f>IF(Append1[[#This Row],[total_intl_charge]] &lt;= MEDIAN(Append1[total_intl_charge]), "Low", "High")</f>
        <v>High</v>
      </c>
      <c r="V4677">
        <v>3</v>
      </c>
      <c r="W4677" t="s">
        <v>23</v>
      </c>
      <c r="X4677" s="1" t="s">
        <v>23</v>
      </c>
      <c r="Y4677">
        <f>IF(Append1[[#This Row],[churn]]="yes", 1,0)</f>
        <v>0</v>
      </c>
      <c r="Z4677" t="str">
        <f>IF(Append1[[#This Row],[total_eve_charge]]&lt;=15,"Low",
IF(Append1[[#This Row],[total_eve_charge]]&lt;=19,"Medium","High"))</f>
        <v>Low</v>
      </c>
      <c r="AA4677" s="1" t="str">
        <f>IF(Append1[[#This Row],[total_day_charge]]&gt;30,"Heavy User",
IF(Append1[[#This Row],[total_eve_charge]]&gt;20,"Evening User",
IF(Append1[[#This Row],[total_night_charge]]&gt;10,"Night User","Low User")))</f>
        <v>Heavy User</v>
      </c>
    </row>
    <row r="4678" spans="1:27" hidden="1" x14ac:dyDescent="0.3">
      <c r="A4678">
        <v>3927</v>
      </c>
      <c r="B4678" s="1" t="s">
        <v>25</v>
      </c>
      <c r="C4678">
        <v>74</v>
      </c>
      <c r="D4678" s="1" t="s">
        <v>22</v>
      </c>
      <c r="E4678" s="1">
        <v>0</v>
      </c>
      <c r="F4678" s="1" t="s">
        <v>23</v>
      </c>
      <c r="G4678">
        <v>0</v>
      </c>
      <c r="H4678" t="str">
        <f>IF(Append1[[#This Row],[number_vmail_messages]]&lt;=10, "Low",
IF(Append1[[#This Row],[number_vmail_messages]]&lt;=25, "Medium", "High"))</f>
        <v>Low</v>
      </c>
      <c r="I4678">
        <v>207.1</v>
      </c>
      <c r="J4678">
        <v>79</v>
      </c>
      <c r="K4678">
        <v>35.21</v>
      </c>
      <c r="L4678">
        <v>182</v>
      </c>
      <c r="M4678">
        <v>100</v>
      </c>
      <c r="N4678">
        <v>15.47</v>
      </c>
      <c r="O4678">
        <v>233.7</v>
      </c>
      <c r="P4678">
        <v>73</v>
      </c>
      <c r="Q4678">
        <v>10.52</v>
      </c>
      <c r="R4678">
        <v>7.4</v>
      </c>
      <c r="S4678">
        <v>8</v>
      </c>
      <c r="T4678">
        <v>2</v>
      </c>
      <c r="U4678" t="str">
        <f>IF(Append1[[#This Row],[total_intl_charge]] &lt;= MEDIAN(Append1[total_intl_charge]), "Low", "High")</f>
        <v>Low</v>
      </c>
      <c r="V4678">
        <v>1</v>
      </c>
      <c r="W4678" t="s">
        <v>23</v>
      </c>
      <c r="X4678" s="1" t="s">
        <v>23</v>
      </c>
      <c r="Y4678">
        <f>IF(Append1[[#This Row],[churn]]="yes", 1,0)</f>
        <v>0</v>
      </c>
      <c r="Z4678" t="str">
        <f>IF(Append1[[#This Row],[total_eve_charge]]&lt;=15,"Low",
IF(Append1[[#This Row],[total_eve_charge]]&lt;=19,"Medium","High"))</f>
        <v>Medium</v>
      </c>
      <c r="AA4678" s="1" t="str">
        <f>IF(Append1[[#This Row],[total_day_charge]]&gt;30,"Heavy User",
IF(Append1[[#This Row],[total_eve_charge]]&gt;20,"Evening User",
IF(Append1[[#This Row],[total_night_charge]]&gt;10,"Night User","Low User")))</f>
        <v>Heavy User</v>
      </c>
    </row>
    <row r="4679" spans="1:27" hidden="1" x14ac:dyDescent="0.3">
      <c r="A4679">
        <v>3928</v>
      </c>
      <c r="B4679" s="1" t="s">
        <v>38</v>
      </c>
      <c r="C4679">
        <v>178</v>
      </c>
      <c r="D4679" s="1" t="s">
        <v>26</v>
      </c>
      <c r="E4679" s="1">
        <v>0</v>
      </c>
      <c r="F4679" s="1" t="s">
        <v>23</v>
      </c>
      <c r="G4679">
        <v>0</v>
      </c>
      <c r="H4679" t="str">
        <f>IF(Append1[[#This Row],[number_vmail_messages]]&lt;=10, "Low",
IF(Append1[[#This Row],[number_vmail_messages]]&lt;=25, "Medium", "High"))</f>
        <v>Low</v>
      </c>
      <c r="I4679">
        <v>225.4</v>
      </c>
      <c r="J4679">
        <v>104</v>
      </c>
      <c r="K4679">
        <v>38.32</v>
      </c>
      <c r="L4679">
        <v>110.7</v>
      </c>
      <c r="M4679">
        <v>90</v>
      </c>
      <c r="N4679">
        <v>9.41</v>
      </c>
      <c r="O4679">
        <v>134.1</v>
      </c>
      <c r="P4679">
        <v>109</v>
      </c>
      <c r="Q4679">
        <v>6.03</v>
      </c>
      <c r="R4679">
        <v>15.3</v>
      </c>
      <c r="S4679">
        <v>5</v>
      </c>
      <c r="T4679">
        <v>4.13</v>
      </c>
      <c r="U4679" t="str">
        <f>IF(Append1[[#This Row],[total_intl_charge]] &lt;= MEDIAN(Append1[total_intl_charge]), "Low", "High")</f>
        <v>High</v>
      </c>
      <c r="V4679">
        <v>2</v>
      </c>
      <c r="W4679" t="s">
        <v>24</v>
      </c>
      <c r="X4679" s="1" t="s">
        <v>23</v>
      </c>
      <c r="Y4679">
        <f>IF(Append1[[#This Row],[churn]]="yes", 1,0)</f>
        <v>1</v>
      </c>
      <c r="Z4679" t="str">
        <f>IF(Append1[[#This Row],[total_eve_charge]]&lt;=15,"Low",
IF(Append1[[#This Row],[total_eve_charge]]&lt;=19,"Medium","High"))</f>
        <v>Low</v>
      </c>
      <c r="AA4679" s="1" t="str">
        <f>IF(Append1[[#This Row],[total_day_charge]]&gt;30,"Heavy User",
IF(Append1[[#This Row],[total_eve_charge]]&gt;20,"Evening User",
IF(Append1[[#This Row],[total_night_charge]]&gt;10,"Night User","Low User")))</f>
        <v>Heavy User</v>
      </c>
    </row>
    <row r="4680" spans="1:27" x14ac:dyDescent="0.3">
      <c r="A4680">
        <v>3929</v>
      </c>
      <c r="B4680" s="1" t="s">
        <v>45</v>
      </c>
      <c r="C4680">
        <v>95</v>
      </c>
      <c r="D4680" s="1" t="s">
        <v>32</v>
      </c>
      <c r="E4680" s="1">
        <v>0</v>
      </c>
      <c r="F4680" s="1" t="s">
        <v>24</v>
      </c>
      <c r="G4680">
        <v>45</v>
      </c>
      <c r="H4680" t="str">
        <f>IF(Append1[[#This Row],[number_vmail_messages]]&lt;=10, "Low",
IF(Append1[[#This Row],[number_vmail_messages]]&lt;=25, "Medium", "High"))</f>
        <v>High</v>
      </c>
      <c r="I4680">
        <v>116.4</v>
      </c>
      <c r="J4680">
        <v>115</v>
      </c>
      <c r="K4680">
        <v>19.79</v>
      </c>
      <c r="L4680">
        <v>283.7</v>
      </c>
      <c r="M4680">
        <v>123</v>
      </c>
      <c r="N4680">
        <v>24.11</v>
      </c>
      <c r="O4680">
        <v>285.2</v>
      </c>
      <c r="P4680">
        <v>103</v>
      </c>
      <c r="Q4680">
        <v>12.83</v>
      </c>
      <c r="R4680">
        <v>12.8</v>
      </c>
      <c r="S4680">
        <v>4</v>
      </c>
      <c r="T4680">
        <v>3.46</v>
      </c>
      <c r="U4680" t="str">
        <f>IF(Append1[[#This Row],[total_intl_charge]] &lt;= MEDIAN(Append1[total_intl_charge]), "Low", "High")</f>
        <v>High</v>
      </c>
      <c r="V4680">
        <v>1</v>
      </c>
      <c r="W4680" t="s">
        <v>23</v>
      </c>
      <c r="X4680" s="1" t="s">
        <v>23</v>
      </c>
      <c r="Y4680">
        <f>IF(Append1[[#This Row],[churn]]="yes", 1,0)</f>
        <v>0</v>
      </c>
      <c r="Z4680" t="str">
        <f>IF(Append1[[#This Row],[total_eve_charge]]&lt;=15,"Low",
IF(Append1[[#This Row],[total_eve_charge]]&lt;=19,"Medium","High"))</f>
        <v>High</v>
      </c>
      <c r="AA4680" s="1" t="str">
        <f>IF(Append1[[#This Row],[total_day_charge]]&gt;30,"Heavy User",
IF(Append1[[#This Row],[total_eve_charge]]&gt;20,"Evening User",
IF(Append1[[#This Row],[total_night_charge]]&gt;10,"Night User","Low User")))</f>
        <v>Evening User</v>
      </c>
    </row>
    <row r="4681" spans="1:27" hidden="1" x14ac:dyDescent="0.3">
      <c r="A4681">
        <v>3930</v>
      </c>
      <c r="B4681" s="1" t="s">
        <v>66</v>
      </c>
      <c r="C4681">
        <v>85</v>
      </c>
      <c r="D4681" s="1" t="s">
        <v>22</v>
      </c>
      <c r="E4681" s="1">
        <v>0</v>
      </c>
      <c r="F4681" s="1" t="s">
        <v>23</v>
      </c>
      <c r="G4681">
        <v>0</v>
      </c>
      <c r="H4681" t="str">
        <f>IF(Append1[[#This Row],[number_vmail_messages]]&lt;=10, "Low",
IF(Append1[[#This Row],[number_vmail_messages]]&lt;=25, "Medium", "High"))</f>
        <v>Low</v>
      </c>
      <c r="I4681">
        <v>195.7</v>
      </c>
      <c r="J4681">
        <v>104</v>
      </c>
      <c r="K4681">
        <v>33.270000000000003</v>
      </c>
      <c r="L4681">
        <v>182.9</v>
      </c>
      <c r="M4681">
        <v>121</v>
      </c>
      <c r="N4681">
        <v>15.55</v>
      </c>
      <c r="O4681">
        <v>324.7</v>
      </c>
      <c r="P4681">
        <v>110</v>
      </c>
      <c r="Q4681">
        <v>14.61</v>
      </c>
      <c r="R4681">
        <v>8.6</v>
      </c>
      <c r="S4681">
        <v>9</v>
      </c>
      <c r="T4681">
        <v>2.3199999999999998</v>
      </c>
      <c r="U4681" t="str">
        <f>IF(Append1[[#This Row],[total_intl_charge]] &lt;= MEDIAN(Append1[total_intl_charge]), "Low", "High")</f>
        <v>Low</v>
      </c>
      <c r="V4681">
        <v>0</v>
      </c>
      <c r="W4681" t="s">
        <v>23</v>
      </c>
      <c r="X4681" s="1" t="s">
        <v>23</v>
      </c>
      <c r="Y4681">
        <f>IF(Append1[[#This Row],[churn]]="yes", 1,0)</f>
        <v>0</v>
      </c>
      <c r="Z4681" t="str">
        <f>IF(Append1[[#This Row],[total_eve_charge]]&lt;=15,"Low",
IF(Append1[[#This Row],[total_eve_charge]]&lt;=19,"Medium","High"))</f>
        <v>Medium</v>
      </c>
      <c r="AA4681" s="1" t="str">
        <f>IF(Append1[[#This Row],[total_day_charge]]&gt;30,"Heavy User",
IF(Append1[[#This Row],[total_eve_charge]]&gt;20,"Evening User",
IF(Append1[[#This Row],[total_night_charge]]&gt;10,"Night User","Low User")))</f>
        <v>Heavy User</v>
      </c>
    </row>
    <row r="4682" spans="1:27" hidden="1" x14ac:dyDescent="0.3">
      <c r="A4682">
        <v>3931</v>
      </c>
      <c r="B4682" s="1" t="s">
        <v>76</v>
      </c>
      <c r="C4682">
        <v>81</v>
      </c>
      <c r="D4682" s="1" t="s">
        <v>26</v>
      </c>
      <c r="E4682" s="1">
        <v>0</v>
      </c>
      <c r="F4682" s="1" t="s">
        <v>23</v>
      </c>
      <c r="G4682">
        <v>0</v>
      </c>
      <c r="H4682" t="str">
        <f>IF(Append1[[#This Row],[number_vmail_messages]]&lt;=10, "Low",
IF(Append1[[#This Row],[number_vmail_messages]]&lt;=25, "Medium", "High"))</f>
        <v>Low</v>
      </c>
      <c r="I4682">
        <v>79.400000000000006</v>
      </c>
      <c r="J4682">
        <v>99</v>
      </c>
      <c r="K4682">
        <v>13.5</v>
      </c>
      <c r="L4682">
        <v>144.69999999999999</v>
      </c>
      <c r="M4682">
        <v>90</v>
      </c>
      <c r="N4682">
        <v>12.3</v>
      </c>
      <c r="O4682">
        <v>204.7</v>
      </c>
      <c r="P4682">
        <v>114</v>
      </c>
      <c r="Q4682">
        <v>9.2100000000000009</v>
      </c>
      <c r="R4682">
        <v>9.1</v>
      </c>
      <c r="S4682">
        <v>5</v>
      </c>
      <c r="T4682">
        <v>2.46</v>
      </c>
      <c r="U4682" t="str">
        <f>IF(Append1[[#This Row],[total_intl_charge]] &lt;= MEDIAN(Append1[total_intl_charge]), "Low", "High")</f>
        <v>Low</v>
      </c>
      <c r="V4682">
        <v>0</v>
      </c>
      <c r="W4682" t="s">
        <v>23</v>
      </c>
      <c r="X4682" s="1" t="s">
        <v>23</v>
      </c>
      <c r="Y4682">
        <f>IF(Append1[[#This Row],[churn]]="yes", 1,0)</f>
        <v>0</v>
      </c>
      <c r="Z4682" t="str">
        <f>IF(Append1[[#This Row],[total_eve_charge]]&lt;=15,"Low",
IF(Append1[[#This Row],[total_eve_charge]]&lt;=19,"Medium","High"))</f>
        <v>Low</v>
      </c>
      <c r="AA4682" s="1" t="str">
        <f>IF(Append1[[#This Row],[total_day_charge]]&gt;30,"Heavy User",
IF(Append1[[#This Row],[total_eve_charge]]&gt;20,"Evening User",
IF(Append1[[#This Row],[total_night_charge]]&gt;10,"Night User","Low User")))</f>
        <v>Low User</v>
      </c>
    </row>
    <row r="4683" spans="1:27" hidden="1" x14ac:dyDescent="0.3">
      <c r="A4683">
        <v>3932</v>
      </c>
      <c r="B4683" s="1" t="s">
        <v>68</v>
      </c>
      <c r="C4683">
        <v>41</v>
      </c>
      <c r="D4683" s="1" t="s">
        <v>22</v>
      </c>
      <c r="E4683" s="1">
        <v>0</v>
      </c>
      <c r="F4683" s="1" t="s">
        <v>23</v>
      </c>
      <c r="G4683">
        <v>0</v>
      </c>
      <c r="H4683" t="str">
        <f>IF(Append1[[#This Row],[number_vmail_messages]]&lt;=10, "Low",
IF(Append1[[#This Row],[number_vmail_messages]]&lt;=25, "Medium", "High"))</f>
        <v>Low</v>
      </c>
      <c r="I4683">
        <v>102.9</v>
      </c>
      <c r="J4683">
        <v>114</v>
      </c>
      <c r="K4683">
        <v>17.489999999999998</v>
      </c>
      <c r="L4683">
        <v>107.9</v>
      </c>
      <c r="M4683">
        <v>119</v>
      </c>
      <c r="N4683">
        <v>9.17</v>
      </c>
      <c r="O4683">
        <v>277.60000000000002</v>
      </c>
      <c r="P4683">
        <v>99</v>
      </c>
      <c r="Q4683">
        <v>12.49</v>
      </c>
      <c r="R4683">
        <v>11</v>
      </c>
      <c r="S4683">
        <v>4</v>
      </c>
      <c r="T4683">
        <v>2.97</v>
      </c>
      <c r="U4683" t="str">
        <f>IF(Append1[[#This Row],[total_intl_charge]] &lt;= MEDIAN(Append1[total_intl_charge]), "Low", "High")</f>
        <v>High</v>
      </c>
      <c r="V4683">
        <v>6</v>
      </c>
      <c r="W4683" t="s">
        <v>24</v>
      </c>
      <c r="X4683" s="1" t="s">
        <v>23</v>
      </c>
      <c r="Y4683">
        <f>IF(Append1[[#This Row],[churn]]="yes", 1,0)</f>
        <v>1</v>
      </c>
      <c r="Z4683" t="str">
        <f>IF(Append1[[#This Row],[total_eve_charge]]&lt;=15,"Low",
IF(Append1[[#This Row],[total_eve_charge]]&lt;=19,"Medium","High"))</f>
        <v>Low</v>
      </c>
      <c r="AA4683" s="1" t="str">
        <f>IF(Append1[[#This Row],[total_day_charge]]&gt;30,"Heavy User",
IF(Append1[[#This Row],[total_eve_charge]]&gt;20,"Evening User",
IF(Append1[[#This Row],[total_night_charge]]&gt;10,"Night User","Low User")))</f>
        <v>Night User</v>
      </c>
    </row>
    <row r="4684" spans="1:27" hidden="1" x14ac:dyDescent="0.3">
      <c r="A4684">
        <v>3933</v>
      </c>
      <c r="B4684" s="1" t="s">
        <v>28</v>
      </c>
      <c r="C4684">
        <v>217</v>
      </c>
      <c r="D4684" s="1" t="s">
        <v>26</v>
      </c>
      <c r="E4684" s="1">
        <v>0</v>
      </c>
      <c r="F4684" s="1" t="s">
        <v>23</v>
      </c>
      <c r="G4684">
        <v>0</v>
      </c>
      <c r="H4684" t="str">
        <f>IF(Append1[[#This Row],[number_vmail_messages]]&lt;=10, "Low",
IF(Append1[[#This Row],[number_vmail_messages]]&lt;=25, "Medium", "High"))</f>
        <v>Low</v>
      </c>
      <c r="I4684">
        <v>99.7</v>
      </c>
      <c r="J4684">
        <v>74</v>
      </c>
      <c r="K4684">
        <v>16.95</v>
      </c>
      <c r="L4684">
        <v>183.1</v>
      </c>
      <c r="M4684">
        <v>97</v>
      </c>
      <c r="N4684">
        <v>15.56</v>
      </c>
      <c r="O4684">
        <v>220.3</v>
      </c>
      <c r="P4684">
        <v>73</v>
      </c>
      <c r="Q4684">
        <v>9.91</v>
      </c>
      <c r="R4684">
        <v>14.4</v>
      </c>
      <c r="S4684">
        <v>4</v>
      </c>
      <c r="T4684">
        <v>3.89</v>
      </c>
      <c r="U4684" t="str">
        <f>IF(Append1[[#This Row],[total_intl_charge]] &lt;= MEDIAN(Append1[total_intl_charge]), "Low", "High")</f>
        <v>High</v>
      </c>
      <c r="V4684">
        <v>0</v>
      </c>
      <c r="W4684" t="s">
        <v>23</v>
      </c>
      <c r="X4684" s="1" t="s">
        <v>23</v>
      </c>
      <c r="Y4684">
        <f>IF(Append1[[#This Row],[churn]]="yes", 1,0)</f>
        <v>0</v>
      </c>
      <c r="Z4684" t="str">
        <f>IF(Append1[[#This Row],[total_eve_charge]]&lt;=15,"Low",
IF(Append1[[#This Row],[total_eve_charge]]&lt;=19,"Medium","High"))</f>
        <v>Medium</v>
      </c>
      <c r="AA4684" s="1" t="str">
        <f>IF(Append1[[#This Row],[total_day_charge]]&gt;30,"Heavy User",
IF(Append1[[#This Row],[total_eve_charge]]&gt;20,"Evening User",
IF(Append1[[#This Row],[total_night_charge]]&gt;10,"Night User","Low User")))</f>
        <v>Low User</v>
      </c>
    </row>
    <row r="4685" spans="1:27" hidden="1" x14ac:dyDescent="0.3">
      <c r="A4685">
        <v>3934</v>
      </c>
      <c r="B4685" s="1" t="s">
        <v>55</v>
      </c>
      <c r="C4685">
        <v>79</v>
      </c>
      <c r="D4685" s="1" t="s">
        <v>22</v>
      </c>
      <c r="E4685" s="1">
        <v>0</v>
      </c>
      <c r="F4685" s="1" t="s">
        <v>23</v>
      </c>
      <c r="G4685">
        <v>0</v>
      </c>
      <c r="H4685" t="str">
        <f>IF(Append1[[#This Row],[number_vmail_messages]]&lt;=10, "Low",
IF(Append1[[#This Row],[number_vmail_messages]]&lt;=25, "Medium", "High"))</f>
        <v>Low</v>
      </c>
      <c r="I4685">
        <v>213.4</v>
      </c>
      <c r="J4685">
        <v>107</v>
      </c>
      <c r="K4685">
        <v>36.28</v>
      </c>
      <c r="L4685">
        <v>176.2</v>
      </c>
      <c r="M4685">
        <v>82</v>
      </c>
      <c r="N4685">
        <v>14.98</v>
      </c>
      <c r="O4685">
        <v>180.1</v>
      </c>
      <c r="P4685">
        <v>125</v>
      </c>
      <c r="Q4685">
        <v>8.1</v>
      </c>
      <c r="R4685">
        <v>7.9</v>
      </c>
      <c r="S4685">
        <v>4</v>
      </c>
      <c r="T4685">
        <v>2.13</v>
      </c>
      <c r="U4685" t="str">
        <f>IF(Append1[[#This Row],[total_intl_charge]] &lt;= MEDIAN(Append1[total_intl_charge]), "Low", "High")</f>
        <v>Low</v>
      </c>
      <c r="V4685">
        <v>0</v>
      </c>
      <c r="W4685" t="s">
        <v>23</v>
      </c>
      <c r="X4685" s="1" t="s">
        <v>23</v>
      </c>
      <c r="Y4685">
        <f>IF(Append1[[#This Row],[churn]]="yes", 1,0)</f>
        <v>0</v>
      </c>
      <c r="Z4685" t="str">
        <f>IF(Append1[[#This Row],[total_eve_charge]]&lt;=15,"Low",
IF(Append1[[#This Row],[total_eve_charge]]&lt;=19,"Medium","High"))</f>
        <v>Low</v>
      </c>
      <c r="AA4685" s="1" t="str">
        <f>IF(Append1[[#This Row],[total_day_charge]]&gt;30,"Heavy User",
IF(Append1[[#This Row],[total_eve_charge]]&gt;20,"Evening User",
IF(Append1[[#This Row],[total_night_charge]]&gt;10,"Night User","Low User")))</f>
        <v>Heavy User</v>
      </c>
    </row>
    <row r="4686" spans="1:27" hidden="1" x14ac:dyDescent="0.3">
      <c r="A4686">
        <v>3935</v>
      </c>
      <c r="B4686" s="1" t="s">
        <v>60</v>
      </c>
      <c r="C4686">
        <v>15</v>
      </c>
      <c r="D4686" s="1" t="s">
        <v>22</v>
      </c>
      <c r="E4686" s="1">
        <v>0</v>
      </c>
      <c r="F4686" s="1" t="s">
        <v>23</v>
      </c>
      <c r="G4686">
        <v>0</v>
      </c>
      <c r="H4686" t="str">
        <f>IF(Append1[[#This Row],[number_vmail_messages]]&lt;=10, "Low",
IF(Append1[[#This Row],[number_vmail_messages]]&lt;=25, "Medium", "High"))</f>
        <v>Low</v>
      </c>
      <c r="I4686">
        <v>185.1</v>
      </c>
      <c r="J4686">
        <v>103</v>
      </c>
      <c r="K4686">
        <v>31.47</v>
      </c>
      <c r="L4686">
        <v>193.8</v>
      </c>
      <c r="M4686">
        <v>148</v>
      </c>
      <c r="N4686">
        <v>16.47</v>
      </c>
      <c r="O4686">
        <v>305.2</v>
      </c>
      <c r="P4686">
        <v>79</v>
      </c>
      <c r="Q4686">
        <v>13.73</v>
      </c>
      <c r="R4686">
        <v>13.2</v>
      </c>
      <c r="S4686">
        <v>6</v>
      </c>
      <c r="T4686">
        <v>3.56</v>
      </c>
      <c r="U4686" t="str">
        <f>IF(Append1[[#This Row],[total_intl_charge]] &lt;= MEDIAN(Append1[total_intl_charge]), "Low", "High")</f>
        <v>High</v>
      </c>
      <c r="V4686">
        <v>5</v>
      </c>
      <c r="W4686" t="s">
        <v>23</v>
      </c>
      <c r="X4686" s="1" t="s">
        <v>23</v>
      </c>
      <c r="Y4686">
        <f>IF(Append1[[#This Row],[churn]]="yes", 1,0)</f>
        <v>0</v>
      </c>
      <c r="Z4686" t="str">
        <f>IF(Append1[[#This Row],[total_eve_charge]]&lt;=15,"Low",
IF(Append1[[#This Row],[total_eve_charge]]&lt;=19,"Medium","High"))</f>
        <v>Medium</v>
      </c>
      <c r="AA4686" s="1" t="str">
        <f>IF(Append1[[#This Row],[total_day_charge]]&gt;30,"Heavy User",
IF(Append1[[#This Row],[total_eve_charge]]&gt;20,"Evening User",
IF(Append1[[#This Row],[total_night_charge]]&gt;10,"Night User","Low User")))</f>
        <v>Heavy User</v>
      </c>
    </row>
    <row r="4687" spans="1:27" hidden="1" x14ac:dyDescent="0.3">
      <c r="A4687">
        <v>3936</v>
      </c>
      <c r="B4687" s="1" t="s">
        <v>46</v>
      </c>
      <c r="C4687">
        <v>96</v>
      </c>
      <c r="D4687" s="1" t="s">
        <v>22</v>
      </c>
      <c r="E4687" s="1">
        <v>0</v>
      </c>
      <c r="F4687" s="1" t="s">
        <v>23</v>
      </c>
      <c r="G4687">
        <v>0</v>
      </c>
      <c r="H4687" t="str">
        <f>IF(Append1[[#This Row],[number_vmail_messages]]&lt;=10, "Low",
IF(Append1[[#This Row],[number_vmail_messages]]&lt;=25, "Medium", "High"))</f>
        <v>Low</v>
      </c>
      <c r="I4687">
        <v>166.5</v>
      </c>
      <c r="J4687">
        <v>101</v>
      </c>
      <c r="K4687">
        <v>28.31</v>
      </c>
      <c r="L4687">
        <v>78.3</v>
      </c>
      <c r="M4687">
        <v>108</v>
      </c>
      <c r="N4687">
        <v>6.66</v>
      </c>
      <c r="O4687">
        <v>221.9</v>
      </c>
      <c r="P4687">
        <v>112</v>
      </c>
      <c r="Q4687">
        <v>9.99</v>
      </c>
      <c r="R4687">
        <v>11.5</v>
      </c>
      <c r="S4687">
        <v>10</v>
      </c>
      <c r="T4687">
        <v>3.11</v>
      </c>
      <c r="U4687" t="str">
        <f>IF(Append1[[#This Row],[total_intl_charge]] &lt;= MEDIAN(Append1[total_intl_charge]), "Low", "High")</f>
        <v>High</v>
      </c>
      <c r="V4687">
        <v>3</v>
      </c>
      <c r="W4687" t="s">
        <v>23</v>
      </c>
      <c r="X4687" s="1" t="s">
        <v>23</v>
      </c>
      <c r="Y4687">
        <f>IF(Append1[[#This Row],[churn]]="yes", 1,0)</f>
        <v>0</v>
      </c>
      <c r="Z4687" t="str">
        <f>IF(Append1[[#This Row],[total_eve_charge]]&lt;=15,"Low",
IF(Append1[[#This Row],[total_eve_charge]]&lt;=19,"Medium","High"))</f>
        <v>Low</v>
      </c>
      <c r="AA4687" s="1" t="str">
        <f>IF(Append1[[#This Row],[total_day_charge]]&gt;30,"Heavy User",
IF(Append1[[#This Row],[total_eve_charge]]&gt;20,"Evening User",
IF(Append1[[#This Row],[total_night_charge]]&gt;10,"Night User","Low User")))</f>
        <v>Low User</v>
      </c>
    </row>
    <row r="4688" spans="1:27" hidden="1" x14ac:dyDescent="0.3">
      <c r="A4688">
        <v>3937</v>
      </c>
      <c r="B4688" s="1" t="s">
        <v>53</v>
      </c>
      <c r="C4688">
        <v>140</v>
      </c>
      <c r="D4688" s="1" t="s">
        <v>22</v>
      </c>
      <c r="E4688" s="1">
        <v>0</v>
      </c>
      <c r="F4688" s="1" t="s">
        <v>23</v>
      </c>
      <c r="G4688">
        <v>0</v>
      </c>
      <c r="H4688" t="str">
        <f>IF(Append1[[#This Row],[number_vmail_messages]]&lt;=10, "Low",
IF(Append1[[#This Row],[number_vmail_messages]]&lt;=25, "Medium", "High"))</f>
        <v>Low</v>
      </c>
      <c r="I4688">
        <v>220.1</v>
      </c>
      <c r="J4688">
        <v>100</v>
      </c>
      <c r="K4688">
        <v>37.42</v>
      </c>
      <c r="L4688">
        <v>182.2</v>
      </c>
      <c r="M4688">
        <v>112</v>
      </c>
      <c r="N4688">
        <v>15.49</v>
      </c>
      <c r="O4688">
        <v>250.3</v>
      </c>
      <c r="P4688">
        <v>98</v>
      </c>
      <c r="Q4688">
        <v>11.26</v>
      </c>
      <c r="R4688">
        <v>11.6</v>
      </c>
      <c r="S4688">
        <v>8</v>
      </c>
      <c r="T4688">
        <v>3.13</v>
      </c>
      <c r="U4688" t="str">
        <f>IF(Append1[[#This Row],[total_intl_charge]] &lt;= MEDIAN(Append1[total_intl_charge]), "Low", "High")</f>
        <v>High</v>
      </c>
      <c r="V4688">
        <v>1</v>
      </c>
      <c r="W4688" t="s">
        <v>23</v>
      </c>
      <c r="X4688" s="1" t="s">
        <v>23</v>
      </c>
      <c r="Y4688">
        <f>IF(Append1[[#This Row],[churn]]="yes", 1,0)</f>
        <v>0</v>
      </c>
      <c r="Z4688" t="str">
        <f>IF(Append1[[#This Row],[total_eve_charge]]&lt;=15,"Low",
IF(Append1[[#This Row],[total_eve_charge]]&lt;=19,"Medium","High"))</f>
        <v>Medium</v>
      </c>
      <c r="AA4688" s="1" t="str">
        <f>IF(Append1[[#This Row],[total_day_charge]]&gt;30,"Heavy User",
IF(Append1[[#This Row],[total_eve_charge]]&gt;20,"Evening User",
IF(Append1[[#This Row],[total_night_charge]]&gt;10,"Night User","Low User")))</f>
        <v>Heavy User</v>
      </c>
    </row>
    <row r="4689" spans="1:27" hidden="1" x14ac:dyDescent="0.3">
      <c r="A4689">
        <v>3938</v>
      </c>
      <c r="B4689" s="1" t="s">
        <v>66</v>
      </c>
      <c r="C4689">
        <v>67</v>
      </c>
      <c r="D4689" s="1" t="s">
        <v>26</v>
      </c>
      <c r="E4689" s="1">
        <v>0</v>
      </c>
      <c r="F4689" s="1" t="s">
        <v>23</v>
      </c>
      <c r="G4689">
        <v>0</v>
      </c>
      <c r="H4689" t="str">
        <f>IF(Append1[[#This Row],[number_vmail_messages]]&lt;=10, "Low",
IF(Append1[[#This Row],[number_vmail_messages]]&lt;=25, "Medium", "High"))</f>
        <v>Low</v>
      </c>
      <c r="I4689">
        <v>102.8</v>
      </c>
      <c r="J4689">
        <v>93</v>
      </c>
      <c r="K4689">
        <v>17.48</v>
      </c>
      <c r="L4689">
        <v>137.80000000000001</v>
      </c>
      <c r="M4689">
        <v>91</v>
      </c>
      <c r="N4689">
        <v>11.71</v>
      </c>
      <c r="O4689">
        <v>158.9</v>
      </c>
      <c r="P4689">
        <v>110</v>
      </c>
      <c r="Q4689">
        <v>7.15</v>
      </c>
      <c r="R4689">
        <v>8.9</v>
      </c>
      <c r="S4689">
        <v>5</v>
      </c>
      <c r="T4689">
        <v>2.4</v>
      </c>
      <c r="U4689" t="str">
        <f>IF(Append1[[#This Row],[total_intl_charge]] &lt;= MEDIAN(Append1[total_intl_charge]), "Low", "High")</f>
        <v>Low</v>
      </c>
      <c r="V4689">
        <v>1</v>
      </c>
      <c r="W4689" t="s">
        <v>23</v>
      </c>
      <c r="X4689" s="1" t="s">
        <v>23</v>
      </c>
      <c r="Y4689">
        <f>IF(Append1[[#This Row],[churn]]="yes", 1,0)</f>
        <v>0</v>
      </c>
      <c r="Z4689" t="str">
        <f>IF(Append1[[#This Row],[total_eve_charge]]&lt;=15,"Low",
IF(Append1[[#This Row],[total_eve_charge]]&lt;=19,"Medium","High"))</f>
        <v>Low</v>
      </c>
      <c r="AA4689" s="1" t="str">
        <f>IF(Append1[[#This Row],[total_day_charge]]&gt;30,"Heavy User",
IF(Append1[[#This Row],[total_eve_charge]]&gt;20,"Evening User",
IF(Append1[[#This Row],[total_night_charge]]&gt;10,"Night User","Low User")))</f>
        <v>Low User</v>
      </c>
    </row>
    <row r="4690" spans="1:27" hidden="1" x14ac:dyDescent="0.3">
      <c r="A4690">
        <v>3939</v>
      </c>
      <c r="B4690" s="1" t="s">
        <v>76</v>
      </c>
      <c r="C4690">
        <v>105</v>
      </c>
      <c r="D4690" s="1" t="s">
        <v>22</v>
      </c>
      <c r="E4690" s="1">
        <v>0</v>
      </c>
      <c r="F4690" s="1" t="s">
        <v>23</v>
      </c>
      <c r="G4690">
        <v>0</v>
      </c>
      <c r="H4690" t="str">
        <f>IF(Append1[[#This Row],[number_vmail_messages]]&lt;=10, "Low",
IF(Append1[[#This Row],[number_vmail_messages]]&lt;=25, "Medium", "High"))</f>
        <v>Low</v>
      </c>
      <c r="I4690">
        <v>181.3</v>
      </c>
      <c r="J4690">
        <v>134</v>
      </c>
      <c r="K4690">
        <v>30.82</v>
      </c>
      <c r="L4690">
        <v>136</v>
      </c>
      <c r="M4690">
        <v>84</v>
      </c>
      <c r="N4690">
        <v>11.56</v>
      </c>
      <c r="O4690">
        <v>271.2</v>
      </c>
      <c r="P4690">
        <v>122</v>
      </c>
      <c r="Q4690">
        <v>12.2</v>
      </c>
      <c r="R4690">
        <v>10.3</v>
      </c>
      <c r="S4690">
        <v>3</v>
      </c>
      <c r="T4690">
        <v>2.78</v>
      </c>
      <c r="U4690" t="str">
        <f>IF(Append1[[#This Row],[total_intl_charge]] &lt;= MEDIAN(Append1[total_intl_charge]), "Low", "High")</f>
        <v>Low</v>
      </c>
      <c r="V4690">
        <v>1</v>
      </c>
      <c r="W4690" t="s">
        <v>23</v>
      </c>
      <c r="X4690" s="1" t="s">
        <v>23</v>
      </c>
      <c r="Y4690">
        <f>IF(Append1[[#This Row],[churn]]="yes", 1,0)</f>
        <v>0</v>
      </c>
      <c r="Z4690" t="str">
        <f>IF(Append1[[#This Row],[total_eve_charge]]&lt;=15,"Low",
IF(Append1[[#This Row],[total_eve_charge]]&lt;=19,"Medium","High"))</f>
        <v>Low</v>
      </c>
      <c r="AA4690" s="1" t="str">
        <f>IF(Append1[[#This Row],[total_day_charge]]&gt;30,"Heavy User",
IF(Append1[[#This Row],[total_eve_charge]]&gt;20,"Evening User",
IF(Append1[[#This Row],[total_night_charge]]&gt;10,"Night User","Low User")))</f>
        <v>Heavy User</v>
      </c>
    </row>
    <row r="4691" spans="1:27" hidden="1" x14ac:dyDescent="0.3">
      <c r="A4691">
        <v>3940</v>
      </c>
      <c r="B4691" s="1" t="s">
        <v>43</v>
      </c>
      <c r="C4691">
        <v>38</v>
      </c>
      <c r="D4691" s="1" t="s">
        <v>26</v>
      </c>
      <c r="E4691" s="1">
        <v>0</v>
      </c>
      <c r="F4691" s="1" t="s">
        <v>23</v>
      </c>
      <c r="G4691">
        <v>0</v>
      </c>
      <c r="H4691" t="str">
        <f>IF(Append1[[#This Row],[number_vmail_messages]]&lt;=10, "Low",
IF(Append1[[#This Row],[number_vmail_messages]]&lt;=25, "Medium", "High"))</f>
        <v>Low</v>
      </c>
      <c r="I4691">
        <v>281.10000000000002</v>
      </c>
      <c r="J4691">
        <v>113</v>
      </c>
      <c r="K4691">
        <v>47.79</v>
      </c>
      <c r="L4691">
        <v>236.1</v>
      </c>
      <c r="M4691">
        <v>82</v>
      </c>
      <c r="N4691">
        <v>20.07</v>
      </c>
      <c r="O4691">
        <v>230.1</v>
      </c>
      <c r="P4691">
        <v>60</v>
      </c>
      <c r="Q4691">
        <v>10.35</v>
      </c>
      <c r="R4691">
        <v>10.9</v>
      </c>
      <c r="S4691">
        <v>3</v>
      </c>
      <c r="T4691">
        <v>2.94</v>
      </c>
      <c r="U4691" t="str">
        <f>IF(Append1[[#This Row],[total_intl_charge]] &lt;= MEDIAN(Append1[total_intl_charge]), "Low", "High")</f>
        <v>High</v>
      </c>
      <c r="V4691">
        <v>1</v>
      </c>
      <c r="W4691" t="s">
        <v>24</v>
      </c>
      <c r="X4691" s="1" t="s">
        <v>23</v>
      </c>
      <c r="Y4691">
        <f>IF(Append1[[#This Row],[churn]]="yes", 1,0)</f>
        <v>1</v>
      </c>
      <c r="Z4691" t="str">
        <f>IF(Append1[[#This Row],[total_eve_charge]]&lt;=15,"Low",
IF(Append1[[#This Row],[total_eve_charge]]&lt;=19,"Medium","High"))</f>
        <v>High</v>
      </c>
      <c r="AA4691" s="1" t="str">
        <f>IF(Append1[[#This Row],[total_day_charge]]&gt;30,"Heavy User",
IF(Append1[[#This Row],[total_eve_charge]]&gt;20,"Evening User",
IF(Append1[[#This Row],[total_night_charge]]&gt;10,"Night User","Low User")))</f>
        <v>Heavy User</v>
      </c>
    </row>
    <row r="4692" spans="1:27" hidden="1" x14ac:dyDescent="0.3">
      <c r="A4692">
        <v>3941</v>
      </c>
      <c r="B4692" s="1" t="s">
        <v>60</v>
      </c>
      <c r="C4692">
        <v>110</v>
      </c>
      <c r="D4692" s="1" t="s">
        <v>22</v>
      </c>
      <c r="E4692" s="1">
        <v>0</v>
      </c>
      <c r="F4692" s="1" t="s">
        <v>23</v>
      </c>
      <c r="G4692">
        <v>0</v>
      </c>
      <c r="H4692" t="str">
        <f>IF(Append1[[#This Row],[number_vmail_messages]]&lt;=10, "Low",
IF(Append1[[#This Row],[number_vmail_messages]]&lt;=25, "Medium", "High"))</f>
        <v>Low</v>
      </c>
      <c r="I4692">
        <v>251.3</v>
      </c>
      <c r="J4692">
        <v>91</v>
      </c>
      <c r="K4692">
        <v>42.72</v>
      </c>
      <c r="L4692">
        <v>207.2</v>
      </c>
      <c r="M4692">
        <v>95</v>
      </c>
      <c r="N4692">
        <v>17.61</v>
      </c>
      <c r="O4692">
        <v>249</v>
      </c>
      <c r="P4692">
        <v>70</v>
      </c>
      <c r="Q4692">
        <v>11.21</v>
      </c>
      <c r="R4692">
        <v>12.9</v>
      </c>
      <c r="S4692">
        <v>2</v>
      </c>
      <c r="T4692">
        <v>3.48</v>
      </c>
      <c r="U4692" t="str">
        <f>IF(Append1[[#This Row],[total_intl_charge]] &lt;= MEDIAN(Append1[total_intl_charge]), "Low", "High")</f>
        <v>High</v>
      </c>
      <c r="V4692">
        <v>1</v>
      </c>
      <c r="W4692" t="s">
        <v>24</v>
      </c>
      <c r="X4692" s="1" t="s">
        <v>23</v>
      </c>
      <c r="Y4692">
        <f>IF(Append1[[#This Row],[churn]]="yes", 1,0)</f>
        <v>1</v>
      </c>
      <c r="Z4692" t="str">
        <f>IF(Append1[[#This Row],[total_eve_charge]]&lt;=15,"Low",
IF(Append1[[#This Row],[total_eve_charge]]&lt;=19,"Medium","High"))</f>
        <v>Medium</v>
      </c>
      <c r="AA4692" s="1" t="str">
        <f>IF(Append1[[#This Row],[total_day_charge]]&gt;30,"Heavy User",
IF(Append1[[#This Row],[total_eve_charge]]&gt;20,"Evening User",
IF(Append1[[#This Row],[total_night_charge]]&gt;10,"Night User","Low User")))</f>
        <v>Heavy User</v>
      </c>
    </row>
    <row r="4693" spans="1:27" hidden="1" x14ac:dyDescent="0.3">
      <c r="A4693">
        <v>3942</v>
      </c>
      <c r="B4693" s="1" t="s">
        <v>30</v>
      </c>
      <c r="C4693">
        <v>74</v>
      </c>
      <c r="D4693" s="1" t="s">
        <v>32</v>
      </c>
      <c r="E4693" s="1">
        <v>0</v>
      </c>
      <c r="F4693" s="1" t="s">
        <v>23</v>
      </c>
      <c r="G4693">
        <v>0</v>
      </c>
      <c r="H4693" t="str">
        <f>IF(Append1[[#This Row],[number_vmail_messages]]&lt;=10, "Low",
IF(Append1[[#This Row],[number_vmail_messages]]&lt;=25, "Medium", "High"))</f>
        <v>Low</v>
      </c>
      <c r="I4693">
        <v>141.9</v>
      </c>
      <c r="J4693">
        <v>103</v>
      </c>
      <c r="K4693">
        <v>24.12</v>
      </c>
      <c r="L4693">
        <v>201</v>
      </c>
      <c r="M4693">
        <v>110</v>
      </c>
      <c r="N4693">
        <v>17.09</v>
      </c>
      <c r="O4693">
        <v>211.2</v>
      </c>
      <c r="P4693">
        <v>117</v>
      </c>
      <c r="Q4693">
        <v>9.5</v>
      </c>
      <c r="R4693">
        <v>10.9</v>
      </c>
      <c r="S4693">
        <v>11</v>
      </c>
      <c r="T4693">
        <v>2.94</v>
      </c>
      <c r="U4693" t="str">
        <f>IF(Append1[[#This Row],[total_intl_charge]] &lt;= MEDIAN(Append1[total_intl_charge]), "Low", "High")</f>
        <v>High</v>
      </c>
      <c r="V4693">
        <v>1</v>
      </c>
      <c r="W4693" t="s">
        <v>23</v>
      </c>
      <c r="X4693" s="1" t="s">
        <v>23</v>
      </c>
      <c r="Y4693">
        <f>IF(Append1[[#This Row],[churn]]="yes", 1,0)</f>
        <v>0</v>
      </c>
      <c r="Z4693" t="str">
        <f>IF(Append1[[#This Row],[total_eve_charge]]&lt;=15,"Low",
IF(Append1[[#This Row],[total_eve_charge]]&lt;=19,"Medium","High"))</f>
        <v>Medium</v>
      </c>
      <c r="AA4693" s="1" t="str">
        <f>IF(Append1[[#This Row],[total_day_charge]]&gt;30,"Heavy User",
IF(Append1[[#This Row],[total_eve_charge]]&gt;20,"Evening User",
IF(Append1[[#This Row],[total_night_charge]]&gt;10,"Night User","Low User")))</f>
        <v>Low User</v>
      </c>
    </row>
    <row r="4694" spans="1:27" x14ac:dyDescent="0.3">
      <c r="A4694">
        <v>3943</v>
      </c>
      <c r="B4694" s="1" t="s">
        <v>61</v>
      </c>
      <c r="C4694">
        <v>79</v>
      </c>
      <c r="D4694" s="1" t="s">
        <v>22</v>
      </c>
      <c r="E4694" s="1">
        <v>0</v>
      </c>
      <c r="F4694" s="1" t="s">
        <v>24</v>
      </c>
      <c r="G4694">
        <v>30</v>
      </c>
      <c r="H4694" t="str">
        <f>IF(Append1[[#This Row],[number_vmail_messages]]&lt;=10, "Low",
IF(Append1[[#This Row],[number_vmail_messages]]&lt;=25, "Medium", "High"))</f>
        <v>High</v>
      </c>
      <c r="I4694">
        <v>148</v>
      </c>
      <c r="J4694">
        <v>96</v>
      </c>
      <c r="K4694">
        <v>25.16</v>
      </c>
      <c r="L4694">
        <v>149.6</v>
      </c>
      <c r="M4694">
        <v>128</v>
      </c>
      <c r="N4694">
        <v>12.72</v>
      </c>
      <c r="O4694">
        <v>220.3</v>
      </c>
      <c r="P4694">
        <v>99</v>
      </c>
      <c r="Q4694">
        <v>9.91</v>
      </c>
      <c r="R4694">
        <v>9.6999999999999993</v>
      </c>
      <c r="S4694">
        <v>5</v>
      </c>
      <c r="T4694">
        <v>2.62</v>
      </c>
      <c r="U4694" t="str">
        <f>IF(Append1[[#This Row],[total_intl_charge]] &lt;= MEDIAN(Append1[total_intl_charge]), "Low", "High")</f>
        <v>Low</v>
      </c>
      <c r="V4694">
        <v>3</v>
      </c>
      <c r="W4694" t="s">
        <v>23</v>
      </c>
      <c r="X4694" s="1" t="s">
        <v>23</v>
      </c>
      <c r="Y4694">
        <f>IF(Append1[[#This Row],[churn]]="yes", 1,0)</f>
        <v>0</v>
      </c>
      <c r="Z4694" t="str">
        <f>IF(Append1[[#This Row],[total_eve_charge]]&lt;=15,"Low",
IF(Append1[[#This Row],[total_eve_charge]]&lt;=19,"Medium","High"))</f>
        <v>Low</v>
      </c>
      <c r="AA4694" s="1" t="str">
        <f>IF(Append1[[#This Row],[total_day_charge]]&gt;30,"Heavy User",
IF(Append1[[#This Row],[total_eve_charge]]&gt;20,"Evening User",
IF(Append1[[#This Row],[total_night_charge]]&gt;10,"Night User","Low User")))</f>
        <v>Low User</v>
      </c>
    </row>
    <row r="4695" spans="1:27" hidden="1" x14ac:dyDescent="0.3">
      <c r="A4695">
        <v>3944</v>
      </c>
      <c r="B4695" s="1" t="s">
        <v>75</v>
      </c>
      <c r="C4695">
        <v>114</v>
      </c>
      <c r="D4695" s="1" t="s">
        <v>22</v>
      </c>
      <c r="E4695" s="1">
        <v>1</v>
      </c>
      <c r="F4695" s="1" t="s">
        <v>23</v>
      </c>
      <c r="G4695">
        <v>0</v>
      </c>
      <c r="H4695" t="str">
        <f>IF(Append1[[#This Row],[number_vmail_messages]]&lt;=10, "Low",
IF(Append1[[#This Row],[number_vmail_messages]]&lt;=25, "Medium", "High"))</f>
        <v>Low</v>
      </c>
      <c r="I4695">
        <v>200.7</v>
      </c>
      <c r="J4695">
        <v>72</v>
      </c>
      <c r="K4695">
        <v>34.119999999999997</v>
      </c>
      <c r="L4695">
        <v>271.2</v>
      </c>
      <c r="M4695">
        <v>79</v>
      </c>
      <c r="N4695">
        <v>23.05</v>
      </c>
      <c r="O4695">
        <v>188.2</v>
      </c>
      <c r="P4695">
        <v>97</v>
      </c>
      <c r="Q4695">
        <v>8.4700000000000006</v>
      </c>
      <c r="R4695">
        <v>13.4</v>
      </c>
      <c r="S4695">
        <v>7</v>
      </c>
      <c r="T4695">
        <v>3.62</v>
      </c>
      <c r="U4695" t="str">
        <f>IF(Append1[[#This Row],[total_intl_charge]] &lt;= MEDIAN(Append1[total_intl_charge]), "Low", "High")</f>
        <v>High</v>
      </c>
      <c r="V4695">
        <v>2</v>
      </c>
      <c r="W4695" t="s">
        <v>24</v>
      </c>
      <c r="X4695" s="1" t="s">
        <v>24</v>
      </c>
      <c r="Y4695">
        <f>IF(Append1[[#This Row],[churn]]="yes", 1,0)</f>
        <v>1</v>
      </c>
      <c r="Z4695" t="str">
        <f>IF(Append1[[#This Row],[total_eve_charge]]&lt;=15,"Low",
IF(Append1[[#This Row],[total_eve_charge]]&lt;=19,"Medium","High"))</f>
        <v>High</v>
      </c>
      <c r="AA4695" s="1" t="str">
        <f>IF(Append1[[#This Row],[total_day_charge]]&gt;30,"Heavy User",
IF(Append1[[#This Row],[total_eve_charge]]&gt;20,"Evening User",
IF(Append1[[#This Row],[total_night_charge]]&gt;10,"Night User","Low User")))</f>
        <v>Heavy User</v>
      </c>
    </row>
    <row r="4696" spans="1:27" hidden="1" x14ac:dyDescent="0.3">
      <c r="A4696">
        <v>3945</v>
      </c>
      <c r="B4696" s="1" t="s">
        <v>71</v>
      </c>
      <c r="C4696">
        <v>44</v>
      </c>
      <c r="D4696" s="1" t="s">
        <v>26</v>
      </c>
      <c r="E4696" s="1">
        <v>0</v>
      </c>
      <c r="F4696" s="1" t="s">
        <v>23</v>
      </c>
      <c r="G4696">
        <v>0</v>
      </c>
      <c r="H4696" t="str">
        <f>IF(Append1[[#This Row],[number_vmail_messages]]&lt;=10, "Low",
IF(Append1[[#This Row],[number_vmail_messages]]&lt;=25, "Medium", "High"))</f>
        <v>Low</v>
      </c>
      <c r="I4696">
        <v>238.3</v>
      </c>
      <c r="J4696">
        <v>83</v>
      </c>
      <c r="K4696">
        <v>40.51</v>
      </c>
      <c r="L4696">
        <v>193.7</v>
      </c>
      <c r="M4696">
        <v>112</v>
      </c>
      <c r="N4696">
        <v>16.46</v>
      </c>
      <c r="O4696">
        <v>167.7</v>
      </c>
      <c r="P4696">
        <v>79</v>
      </c>
      <c r="Q4696">
        <v>7.55</v>
      </c>
      <c r="R4696">
        <v>9.4</v>
      </c>
      <c r="S4696">
        <v>6</v>
      </c>
      <c r="T4696">
        <v>2.54</v>
      </c>
      <c r="U4696" t="str">
        <f>IF(Append1[[#This Row],[total_intl_charge]] &lt;= MEDIAN(Append1[total_intl_charge]), "Low", "High")</f>
        <v>Low</v>
      </c>
      <c r="V4696">
        <v>5</v>
      </c>
      <c r="W4696" t="s">
        <v>23</v>
      </c>
      <c r="X4696" s="1" t="s">
        <v>23</v>
      </c>
      <c r="Y4696">
        <f>IF(Append1[[#This Row],[churn]]="yes", 1,0)</f>
        <v>0</v>
      </c>
      <c r="Z4696" t="str">
        <f>IF(Append1[[#This Row],[total_eve_charge]]&lt;=15,"Low",
IF(Append1[[#This Row],[total_eve_charge]]&lt;=19,"Medium","High"))</f>
        <v>Medium</v>
      </c>
      <c r="AA4696" s="1" t="str">
        <f>IF(Append1[[#This Row],[total_day_charge]]&gt;30,"Heavy User",
IF(Append1[[#This Row],[total_eve_charge]]&gt;20,"Evening User",
IF(Append1[[#This Row],[total_night_charge]]&gt;10,"Night User","Low User")))</f>
        <v>Heavy User</v>
      </c>
    </row>
    <row r="4697" spans="1:27" hidden="1" x14ac:dyDescent="0.3">
      <c r="A4697">
        <v>3946</v>
      </c>
      <c r="B4697" s="1" t="s">
        <v>59</v>
      </c>
      <c r="C4697">
        <v>107</v>
      </c>
      <c r="D4697" s="1" t="s">
        <v>22</v>
      </c>
      <c r="E4697" s="1">
        <v>0</v>
      </c>
      <c r="F4697" s="1" t="s">
        <v>23</v>
      </c>
      <c r="G4697">
        <v>0</v>
      </c>
      <c r="H4697" t="str">
        <f>IF(Append1[[#This Row],[number_vmail_messages]]&lt;=10, "Low",
IF(Append1[[#This Row],[number_vmail_messages]]&lt;=25, "Medium", "High"))</f>
        <v>Low</v>
      </c>
      <c r="I4697">
        <v>220.1</v>
      </c>
      <c r="J4697">
        <v>103</v>
      </c>
      <c r="K4697">
        <v>37.42</v>
      </c>
      <c r="L4697">
        <v>200.4</v>
      </c>
      <c r="M4697">
        <v>94</v>
      </c>
      <c r="N4697">
        <v>17.03</v>
      </c>
      <c r="O4697">
        <v>272.60000000000002</v>
      </c>
      <c r="P4697">
        <v>147</v>
      </c>
      <c r="Q4697">
        <v>12.27</v>
      </c>
      <c r="R4697">
        <v>7.4</v>
      </c>
      <c r="S4697">
        <v>5</v>
      </c>
      <c r="T4697">
        <v>2</v>
      </c>
      <c r="U4697" t="str">
        <f>IF(Append1[[#This Row],[total_intl_charge]] &lt;= MEDIAN(Append1[total_intl_charge]), "Low", "High")</f>
        <v>Low</v>
      </c>
      <c r="V4697">
        <v>2</v>
      </c>
      <c r="W4697" t="s">
        <v>23</v>
      </c>
      <c r="X4697" s="1" t="s">
        <v>23</v>
      </c>
      <c r="Y4697">
        <f>IF(Append1[[#This Row],[churn]]="yes", 1,0)</f>
        <v>0</v>
      </c>
      <c r="Z4697" t="str">
        <f>IF(Append1[[#This Row],[total_eve_charge]]&lt;=15,"Low",
IF(Append1[[#This Row],[total_eve_charge]]&lt;=19,"Medium","High"))</f>
        <v>Medium</v>
      </c>
      <c r="AA4697" s="1" t="str">
        <f>IF(Append1[[#This Row],[total_day_charge]]&gt;30,"Heavy User",
IF(Append1[[#This Row],[total_eve_charge]]&gt;20,"Evening User",
IF(Append1[[#This Row],[total_night_charge]]&gt;10,"Night User","Low User")))</f>
        <v>Heavy User</v>
      </c>
    </row>
    <row r="4698" spans="1:27" x14ac:dyDescent="0.3">
      <c r="A4698">
        <v>3947</v>
      </c>
      <c r="B4698" s="1" t="s">
        <v>37</v>
      </c>
      <c r="C4698">
        <v>104</v>
      </c>
      <c r="D4698" s="1" t="s">
        <v>26</v>
      </c>
      <c r="E4698" s="1">
        <v>0</v>
      </c>
      <c r="F4698" s="1" t="s">
        <v>24</v>
      </c>
      <c r="G4698">
        <v>15</v>
      </c>
      <c r="H4698" t="str">
        <f>IF(Append1[[#This Row],[number_vmail_messages]]&lt;=10, "Low",
IF(Append1[[#This Row],[number_vmail_messages]]&lt;=25, "Medium", "High"))</f>
        <v>Medium</v>
      </c>
      <c r="I4698">
        <v>124.7</v>
      </c>
      <c r="J4698">
        <v>99</v>
      </c>
      <c r="K4698">
        <v>21.2</v>
      </c>
      <c r="L4698">
        <v>188.3</v>
      </c>
      <c r="M4698">
        <v>108</v>
      </c>
      <c r="N4698">
        <v>16.010000000000002</v>
      </c>
      <c r="O4698">
        <v>208.6</v>
      </c>
      <c r="P4698">
        <v>95</v>
      </c>
      <c r="Q4698">
        <v>9.39</v>
      </c>
      <c r="R4698">
        <v>8</v>
      </c>
      <c r="S4698">
        <v>3</v>
      </c>
      <c r="T4698">
        <v>2.16</v>
      </c>
      <c r="U4698" t="str">
        <f>IF(Append1[[#This Row],[total_intl_charge]] &lt;= MEDIAN(Append1[total_intl_charge]), "Low", "High")</f>
        <v>Low</v>
      </c>
      <c r="V4698">
        <v>0</v>
      </c>
      <c r="W4698" t="s">
        <v>23</v>
      </c>
      <c r="X4698" s="1" t="s">
        <v>23</v>
      </c>
      <c r="Y4698">
        <f>IF(Append1[[#This Row],[churn]]="yes", 1,0)</f>
        <v>0</v>
      </c>
      <c r="Z4698" t="str">
        <f>IF(Append1[[#This Row],[total_eve_charge]]&lt;=15,"Low",
IF(Append1[[#This Row],[total_eve_charge]]&lt;=19,"Medium","High"))</f>
        <v>Medium</v>
      </c>
      <c r="AA4698" s="1" t="str">
        <f>IF(Append1[[#This Row],[total_day_charge]]&gt;30,"Heavy User",
IF(Append1[[#This Row],[total_eve_charge]]&gt;20,"Evening User",
IF(Append1[[#This Row],[total_night_charge]]&gt;10,"Night User","Low User")))</f>
        <v>Low User</v>
      </c>
    </row>
    <row r="4699" spans="1:27" hidden="1" x14ac:dyDescent="0.3">
      <c r="A4699">
        <v>3948</v>
      </c>
      <c r="B4699" s="1" t="s">
        <v>49</v>
      </c>
      <c r="C4699">
        <v>98</v>
      </c>
      <c r="D4699" s="1" t="s">
        <v>22</v>
      </c>
      <c r="E4699" s="1">
        <v>0</v>
      </c>
      <c r="F4699" s="1" t="s">
        <v>23</v>
      </c>
      <c r="G4699">
        <v>0</v>
      </c>
      <c r="H4699" t="str">
        <f>IF(Append1[[#This Row],[number_vmail_messages]]&lt;=10, "Low",
IF(Append1[[#This Row],[number_vmail_messages]]&lt;=25, "Medium", "High"))</f>
        <v>Low</v>
      </c>
      <c r="I4699">
        <v>147</v>
      </c>
      <c r="J4699">
        <v>101</v>
      </c>
      <c r="K4699">
        <v>24.99</v>
      </c>
      <c r="L4699">
        <v>202.5</v>
      </c>
      <c r="M4699">
        <v>89</v>
      </c>
      <c r="N4699">
        <v>17.21</v>
      </c>
      <c r="O4699">
        <v>250.8</v>
      </c>
      <c r="P4699">
        <v>97</v>
      </c>
      <c r="Q4699">
        <v>11.29</v>
      </c>
      <c r="R4699">
        <v>9.1999999999999993</v>
      </c>
      <c r="S4699">
        <v>3</v>
      </c>
      <c r="T4699">
        <v>2.48</v>
      </c>
      <c r="U4699" t="str">
        <f>IF(Append1[[#This Row],[total_intl_charge]] &lt;= MEDIAN(Append1[total_intl_charge]), "Low", "High")</f>
        <v>Low</v>
      </c>
      <c r="V4699">
        <v>1</v>
      </c>
      <c r="W4699" t="s">
        <v>23</v>
      </c>
      <c r="X4699" s="1" t="s">
        <v>23</v>
      </c>
      <c r="Y4699">
        <f>IF(Append1[[#This Row],[churn]]="yes", 1,0)</f>
        <v>0</v>
      </c>
      <c r="Z4699" t="str">
        <f>IF(Append1[[#This Row],[total_eve_charge]]&lt;=15,"Low",
IF(Append1[[#This Row],[total_eve_charge]]&lt;=19,"Medium","High"))</f>
        <v>Medium</v>
      </c>
      <c r="AA4699" s="1" t="str">
        <f>IF(Append1[[#This Row],[total_day_charge]]&gt;30,"Heavy User",
IF(Append1[[#This Row],[total_eve_charge]]&gt;20,"Evening User",
IF(Append1[[#This Row],[total_night_charge]]&gt;10,"Night User","Low User")))</f>
        <v>Night User</v>
      </c>
    </row>
    <row r="4700" spans="1:27" hidden="1" x14ac:dyDescent="0.3">
      <c r="A4700">
        <v>3949</v>
      </c>
      <c r="B4700" s="1" t="s">
        <v>61</v>
      </c>
      <c r="C4700">
        <v>60</v>
      </c>
      <c r="D4700" s="1" t="s">
        <v>32</v>
      </c>
      <c r="E4700" s="1">
        <v>0</v>
      </c>
      <c r="F4700" s="1" t="s">
        <v>23</v>
      </c>
      <c r="G4700">
        <v>0</v>
      </c>
      <c r="H4700" t="str">
        <f>IF(Append1[[#This Row],[number_vmail_messages]]&lt;=10, "Low",
IF(Append1[[#This Row],[number_vmail_messages]]&lt;=25, "Medium", "High"))</f>
        <v>Low</v>
      </c>
      <c r="I4700">
        <v>194.2</v>
      </c>
      <c r="J4700">
        <v>107</v>
      </c>
      <c r="K4700">
        <v>33.01</v>
      </c>
      <c r="L4700">
        <v>174</v>
      </c>
      <c r="M4700">
        <v>107</v>
      </c>
      <c r="N4700">
        <v>14.79</v>
      </c>
      <c r="O4700">
        <v>89.3</v>
      </c>
      <c r="P4700">
        <v>83</v>
      </c>
      <c r="Q4700">
        <v>4.0199999999999996</v>
      </c>
      <c r="R4700">
        <v>11.2</v>
      </c>
      <c r="S4700">
        <v>2</v>
      </c>
      <c r="T4700">
        <v>3.02</v>
      </c>
      <c r="U4700" t="str">
        <f>IF(Append1[[#This Row],[total_intl_charge]] &lt;= MEDIAN(Append1[total_intl_charge]), "Low", "High")</f>
        <v>High</v>
      </c>
      <c r="V4700">
        <v>2</v>
      </c>
      <c r="W4700" t="s">
        <v>23</v>
      </c>
      <c r="X4700" s="1" t="s">
        <v>23</v>
      </c>
      <c r="Y4700">
        <f>IF(Append1[[#This Row],[churn]]="yes", 1,0)</f>
        <v>0</v>
      </c>
      <c r="Z4700" t="str">
        <f>IF(Append1[[#This Row],[total_eve_charge]]&lt;=15,"Low",
IF(Append1[[#This Row],[total_eve_charge]]&lt;=19,"Medium","High"))</f>
        <v>Low</v>
      </c>
      <c r="AA4700" s="1" t="str">
        <f>IF(Append1[[#This Row],[total_day_charge]]&gt;30,"Heavy User",
IF(Append1[[#This Row],[total_eve_charge]]&gt;20,"Evening User",
IF(Append1[[#This Row],[total_night_charge]]&gt;10,"Night User","Low User")))</f>
        <v>Heavy User</v>
      </c>
    </row>
    <row r="4701" spans="1:27" x14ac:dyDescent="0.3">
      <c r="A4701">
        <v>3950</v>
      </c>
      <c r="B4701" s="1" t="s">
        <v>68</v>
      </c>
      <c r="C4701">
        <v>138</v>
      </c>
      <c r="D4701" s="1" t="s">
        <v>32</v>
      </c>
      <c r="E4701" s="1">
        <v>0</v>
      </c>
      <c r="F4701" s="1" t="s">
        <v>24</v>
      </c>
      <c r="G4701">
        <v>33</v>
      </c>
      <c r="H4701" t="str">
        <f>IF(Append1[[#This Row],[number_vmail_messages]]&lt;=10, "Low",
IF(Append1[[#This Row],[number_vmail_messages]]&lt;=25, "Medium", "High"))</f>
        <v>High</v>
      </c>
      <c r="I4701">
        <v>214.9</v>
      </c>
      <c r="J4701">
        <v>91</v>
      </c>
      <c r="K4701">
        <v>36.53</v>
      </c>
      <c r="L4701">
        <v>288.7</v>
      </c>
      <c r="M4701">
        <v>97</v>
      </c>
      <c r="N4701">
        <v>24.54</v>
      </c>
      <c r="O4701">
        <v>262.7</v>
      </c>
      <c r="P4701">
        <v>64</v>
      </c>
      <c r="Q4701">
        <v>11.82</v>
      </c>
      <c r="R4701">
        <v>8.1</v>
      </c>
      <c r="S4701">
        <v>2</v>
      </c>
      <c r="T4701">
        <v>2.19</v>
      </c>
      <c r="U4701" t="str">
        <f>IF(Append1[[#This Row],[total_intl_charge]] &lt;= MEDIAN(Append1[total_intl_charge]), "Low", "High")</f>
        <v>Low</v>
      </c>
      <c r="V4701">
        <v>0</v>
      </c>
      <c r="W4701" t="s">
        <v>23</v>
      </c>
      <c r="X4701" s="1" t="s">
        <v>23</v>
      </c>
      <c r="Y4701">
        <f>IF(Append1[[#This Row],[churn]]="yes", 1,0)</f>
        <v>0</v>
      </c>
      <c r="Z4701" t="str">
        <f>IF(Append1[[#This Row],[total_eve_charge]]&lt;=15,"Low",
IF(Append1[[#This Row],[total_eve_charge]]&lt;=19,"Medium","High"))</f>
        <v>High</v>
      </c>
      <c r="AA4701" s="1" t="str">
        <f>IF(Append1[[#This Row],[total_day_charge]]&gt;30,"Heavy User",
IF(Append1[[#This Row],[total_eve_charge]]&gt;20,"Evening User",
IF(Append1[[#This Row],[total_night_charge]]&gt;10,"Night User","Low User")))</f>
        <v>Heavy User</v>
      </c>
    </row>
    <row r="4702" spans="1:27" hidden="1" x14ac:dyDescent="0.3">
      <c r="A4702">
        <v>3951</v>
      </c>
      <c r="B4702" s="1" t="s">
        <v>58</v>
      </c>
      <c r="C4702">
        <v>89</v>
      </c>
      <c r="D4702" s="1" t="s">
        <v>32</v>
      </c>
      <c r="E4702" s="1">
        <v>0</v>
      </c>
      <c r="F4702" s="1" t="s">
        <v>23</v>
      </c>
      <c r="G4702">
        <v>0</v>
      </c>
      <c r="H4702" t="str">
        <f>IF(Append1[[#This Row],[number_vmail_messages]]&lt;=10, "Low",
IF(Append1[[#This Row],[number_vmail_messages]]&lt;=25, "Medium", "High"))</f>
        <v>Low</v>
      </c>
      <c r="I4702">
        <v>269.8</v>
      </c>
      <c r="J4702">
        <v>94</v>
      </c>
      <c r="K4702">
        <v>45.87</v>
      </c>
      <c r="L4702">
        <v>227</v>
      </c>
      <c r="M4702">
        <v>125</v>
      </c>
      <c r="N4702">
        <v>19.3</v>
      </c>
      <c r="O4702">
        <v>212.2</v>
      </c>
      <c r="P4702">
        <v>135</v>
      </c>
      <c r="Q4702">
        <v>9.5500000000000007</v>
      </c>
      <c r="R4702">
        <v>4.7</v>
      </c>
      <c r="S4702">
        <v>6</v>
      </c>
      <c r="T4702">
        <v>1.27</v>
      </c>
      <c r="U4702" t="str">
        <f>IF(Append1[[#This Row],[total_intl_charge]] &lt;= MEDIAN(Append1[total_intl_charge]), "Low", "High")</f>
        <v>Low</v>
      </c>
      <c r="V4702">
        <v>1</v>
      </c>
      <c r="W4702" t="s">
        <v>24</v>
      </c>
      <c r="X4702" s="1" t="s">
        <v>23</v>
      </c>
      <c r="Y4702">
        <f>IF(Append1[[#This Row],[churn]]="yes", 1,0)</f>
        <v>1</v>
      </c>
      <c r="Z4702" t="str">
        <f>IF(Append1[[#This Row],[total_eve_charge]]&lt;=15,"Low",
IF(Append1[[#This Row],[total_eve_charge]]&lt;=19,"Medium","High"))</f>
        <v>High</v>
      </c>
      <c r="AA4702" s="1" t="str">
        <f>IF(Append1[[#This Row],[total_day_charge]]&gt;30,"Heavy User",
IF(Append1[[#This Row],[total_eve_charge]]&gt;20,"Evening User",
IF(Append1[[#This Row],[total_night_charge]]&gt;10,"Night User","Low User")))</f>
        <v>Heavy User</v>
      </c>
    </row>
    <row r="4703" spans="1:27" x14ac:dyDescent="0.3">
      <c r="A4703">
        <v>3952</v>
      </c>
      <c r="B4703" s="1" t="s">
        <v>52</v>
      </c>
      <c r="C4703">
        <v>22</v>
      </c>
      <c r="D4703" s="1" t="s">
        <v>32</v>
      </c>
      <c r="E4703" s="1">
        <v>0</v>
      </c>
      <c r="F4703" s="1" t="s">
        <v>24</v>
      </c>
      <c r="G4703">
        <v>29</v>
      </c>
      <c r="H4703" t="str">
        <f>IF(Append1[[#This Row],[number_vmail_messages]]&lt;=10, "Low",
IF(Append1[[#This Row],[number_vmail_messages]]&lt;=25, "Medium", "High"))</f>
        <v>High</v>
      </c>
      <c r="I4703">
        <v>151.19999999999999</v>
      </c>
      <c r="J4703">
        <v>147</v>
      </c>
      <c r="K4703">
        <v>25.7</v>
      </c>
      <c r="L4703">
        <v>203.2</v>
      </c>
      <c r="M4703">
        <v>135</v>
      </c>
      <c r="N4703">
        <v>17.27</v>
      </c>
      <c r="O4703">
        <v>296.10000000000002</v>
      </c>
      <c r="P4703">
        <v>98</v>
      </c>
      <c r="Q4703">
        <v>13.32</v>
      </c>
      <c r="R4703">
        <v>11.1</v>
      </c>
      <c r="S4703">
        <v>2</v>
      </c>
      <c r="T4703">
        <v>3</v>
      </c>
      <c r="U4703" t="str">
        <f>IF(Append1[[#This Row],[total_intl_charge]] &lt;= MEDIAN(Append1[total_intl_charge]), "Low", "High")</f>
        <v>High</v>
      </c>
      <c r="V4703">
        <v>2</v>
      </c>
      <c r="W4703" t="s">
        <v>23</v>
      </c>
      <c r="X4703" s="1" t="s">
        <v>23</v>
      </c>
      <c r="Y4703">
        <f>IF(Append1[[#This Row],[churn]]="yes", 1,0)</f>
        <v>0</v>
      </c>
      <c r="Z4703" t="str">
        <f>IF(Append1[[#This Row],[total_eve_charge]]&lt;=15,"Low",
IF(Append1[[#This Row],[total_eve_charge]]&lt;=19,"Medium","High"))</f>
        <v>Medium</v>
      </c>
      <c r="AA4703" s="1" t="str">
        <f>IF(Append1[[#This Row],[total_day_charge]]&gt;30,"Heavy User",
IF(Append1[[#This Row],[total_eve_charge]]&gt;20,"Evening User",
IF(Append1[[#This Row],[total_night_charge]]&gt;10,"Night User","Low User")))</f>
        <v>Night User</v>
      </c>
    </row>
    <row r="4704" spans="1:27" hidden="1" x14ac:dyDescent="0.3">
      <c r="A4704">
        <v>3953</v>
      </c>
      <c r="B4704" s="1" t="s">
        <v>58</v>
      </c>
      <c r="C4704">
        <v>69</v>
      </c>
      <c r="D4704" s="1" t="s">
        <v>22</v>
      </c>
      <c r="E4704" s="1">
        <v>0</v>
      </c>
      <c r="F4704" s="1" t="s">
        <v>23</v>
      </c>
      <c r="G4704">
        <v>0</v>
      </c>
      <c r="H4704" t="str">
        <f>IF(Append1[[#This Row],[number_vmail_messages]]&lt;=10, "Low",
IF(Append1[[#This Row],[number_vmail_messages]]&lt;=25, "Medium", "High"))</f>
        <v>Low</v>
      </c>
      <c r="I4704">
        <v>111.3</v>
      </c>
      <c r="J4704">
        <v>110</v>
      </c>
      <c r="K4704">
        <v>18.920000000000002</v>
      </c>
      <c r="L4704">
        <v>226.8</v>
      </c>
      <c r="M4704">
        <v>107</v>
      </c>
      <c r="N4704">
        <v>19.28</v>
      </c>
      <c r="O4704">
        <v>187.6</v>
      </c>
      <c r="P4704">
        <v>66</v>
      </c>
      <c r="Q4704">
        <v>8.44</v>
      </c>
      <c r="R4704">
        <v>10.199999999999999</v>
      </c>
      <c r="S4704">
        <v>12</v>
      </c>
      <c r="T4704">
        <v>2.75</v>
      </c>
      <c r="U4704" t="str">
        <f>IF(Append1[[#This Row],[total_intl_charge]] &lt;= MEDIAN(Append1[total_intl_charge]), "Low", "High")</f>
        <v>Low</v>
      </c>
      <c r="V4704">
        <v>1</v>
      </c>
      <c r="W4704" t="s">
        <v>23</v>
      </c>
      <c r="X4704" s="1" t="s">
        <v>23</v>
      </c>
      <c r="Y4704">
        <f>IF(Append1[[#This Row],[churn]]="yes", 1,0)</f>
        <v>0</v>
      </c>
      <c r="Z4704" t="str">
        <f>IF(Append1[[#This Row],[total_eve_charge]]&lt;=15,"Low",
IF(Append1[[#This Row],[total_eve_charge]]&lt;=19,"Medium","High"))</f>
        <v>High</v>
      </c>
      <c r="AA4704" s="1" t="str">
        <f>IF(Append1[[#This Row],[total_day_charge]]&gt;30,"Heavy User",
IF(Append1[[#This Row],[total_eve_charge]]&gt;20,"Evening User",
IF(Append1[[#This Row],[total_night_charge]]&gt;10,"Night User","Low User")))</f>
        <v>Low User</v>
      </c>
    </row>
    <row r="4705" spans="1:27" hidden="1" x14ac:dyDescent="0.3">
      <c r="A4705">
        <v>3954</v>
      </c>
      <c r="B4705" s="1" t="s">
        <v>54</v>
      </c>
      <c r="C4705">
        <v>106</v>
      </c>
      <c r="D4705" s="1" t="s">
        <v>32</v>
      </c>
      <c r="E4705" s="1">
        <v>0</v>
      </c>
      <c r="F4705" s="1" t="s">
        <v>23</v>
      </c>
      <c r="G4705">
        <v>0</v>
      </c>
      <c r="H4705" t="str">
        <f>IF(Append1[[#This Row],[number_vmail_messages]]&lt;=10, "Low",
IF(Append1[[#This Row],[number_vmail_messages]]&lt;=25, "Medium", "High"))</f>
        <v>Low</v>
      </c>
      <c r="I4705">
        <v>273.8</v>
      </c>
      <c r="J4705">
        <v>120</v>
      </c>
      <c r="K4705">
        <v>46.55</v>
      </c>
      <c r="L4705">
        <v>149.30000000000001</v>
      </c>
      <c r="M4705">
        <v>104</v>
      </c>
      <c r="N4705">
        <v>12.69</v>
      </c>
      <c r="O4705">
        <v>193.9</v>
      </c>
      <c r="P4705">
        <v>127</v>
      </c>
      <c r="Q4705">
        <v>8.73</v>
      </c>
      <c r="R4705">
        <v>11.2</v>
      </c>
      <c r="S4705">
        <v>3</v>
      </c>
      <c r="T4705">
        <v>3.02</v>
      </c>
      <c r="U4705" t="str">
        <f>IF(Append1[[#This Row],[total_intl_charge]] &lt;= MEDIAN(Append1[total_intl_charge]), "Low", "High")</f>
        <v>High</v>
      </c>
      <c r="V4705">
        <v>0</v>
      </c>
      <c r="W4705" t="s">
        <v>23</v>
      </c>
      <c r="X4705" s="1" t="s">
        <v>23</v>
      </c>
      <c r="Y4705">
        <f>IF(Append1[[#This Row],[churn]]="yes", 1,0)</f>
        <v>0</v>
      </c>
      <c r="Z4705" t="str">
        <f>IF(Append1[[#This Row],[total_eve_charge]]&lt;=15,"Low",
IF(Append1[[#This Row],[total_eve_charge]]&lt;=19,"Medium","High"))</f>
        <v>Low</v>
      </c>
      <c r="AA4705" s="1" t="str">
        <f>IF(Append1[[#This Row],[total_day_charge]]&gt;30,"Heavy User",
IF(Append1[[#This Row],[total_eve_charge]]&gt;20,"Evening User",
IF(Append1[[#This Row],[total_night_charge]]&gt;10,"Night User","Low User")))</f>
        <v>Heavy User</v>
      </c>
    </row>
    <row r="4706" spans="1:27" hidden="1" x14ac:dyDescent="0.3">
      <c r="A4706">
        <v>3955</v>
      </c>
      <c r="B4706" s="1" t="s">
        <v>75</v>
      </c>
      <c r="C4706">
        <v>104</v>
      </c>
      <c r="D4706" s="1" t="s">
        <v>26</v>
      </c>
      <c r="E4706" s="1">
        <v>0</v>
      </c>
      <c r="F4706" s="1" t="s">
        <v>23</v>
      </c>
      <c r="G4706">
        <v>0</v>
      </c>
      <c r="H4706" t="str">
        <f>IF(Append1[[#This Row],[number_vmail_messages]]&lt;=10, "Low",
IF(Append1[[#This Row],[number_vmail_messages]]&lt;=25, "Medium", "High"))</f>
        <v>Low</v>
      </c>
      <c r="I4706">
        <v>142.6</v>
      </c>
      <c r="J4706">
        <v>88</v>
      </c>
      <c r="K4706">
        <v>24.24</v>
      </c>
      <c r="L4706">
        <v>85.4</v>
      </c>
      <c r="M4706">
        <v>96</v>
      </c>
      <c r="N4706">
        <v>7.26</v>
      </c>
      <c r="O4706">
        <v>246.4</v>
      </c>
      <c r="P4706">
        <v>80</v>
      </c>
      <c r="Q4706">
        <v>11.09</v>
      </c>
      <c r="R4706">
        <v>14</v>
      </c>
      <c r="S4706">
        <v>4</v>
      </c>
      <c r="T4706">
        <v>3.78</v>
      </c>
      <c r="U4706" t="str">
        <f>IF(Append1[[#This Row],[total_intl_charge]] &lt;= MEDIAN(Append1[total_intl_charge]), "Low", "High")</f>
        <v>High</v>
      </c>
      <c r="V4706">
        <v>1</v>
      </c>
      <c r="W4706" t="s">
        <v>23</v>
      </c>
      <c r="X4706" s="1" t="s">
        <v>23</v>
      </c>
      <c r="Y4706">
        <f>IF(Append1[[#This Row],[churn]]="yes", 1,0)</f>
        <v>0</v>
      </c>
      <c r="Z4706" t="str">
        <f>IF(Append1[[#This Row],[total_eve_charge]]&lt;=15,"Low",
IF(Append1[[#This Row],[total_eve_charge]]&lt;=19,"Medium","High"))</f>
        <v>Low</v>
      </c>
      <c r="AA4706" s="1" t="str">
        <f>IF(Append1[[#This Row],[total_day_charge]]&gt;30,"Heavy User",
IF(Append1[[#This Row],[total_eve_charge]]&gt;20,"Evening User",
IF(Append1[[#This Row],[total_night_charge]]&gt;10,"Night User","Low User")))</f>
        <v>Night User</v>
      </c>
    </row>
    <row r="4707" spans="1:27" hidden="1" x14ac:dyDescent="0.3">
      <c r="A4707">
        <v>3956</v>
      </c>
      <c r="B4707" s="1" t="s">
        <v>50</v>
      </c>
      <c r="C4707">
        <v>174</v>
      </c>
      <c r="D4707" s="1" t="s">
        <v>32</v>
      </c>
      <c r="E4707" s="1">
        <v>0</v>
      </c>
      <c r="F4707" s="1" t="s">
        <v>23</v>
      </c>
      <c r="G4707">
        <v>0</v>
      </c>
      <c r="H4707" t="str">
        <f>IF(Append1[[#This Row],[number_vmail_messages]]&lt;=10, "Low",
IF(Append1[[#This Row],[number_vmail_messages]]&lt;=25, "Medium", "High"))</f>
        <v>Low</v>
      </c>
      <c r="I4707">
        <v>178</v>
      </c>
      <c r="J4707">
        <v>49</v>
      </c>
      <c r="K4707">
        <v>30.26</v>
      </c>
      <c r="L4707">
        <v>141.5</v>
      </c>
      <c r="M4707">
        <v>83</v>
      </c>
      <c r="N4707">
        <v>12.03</v>
      </c>
      <c r="O4707">
        <v>265.10000000000002</v>
      </c>
      <c r="P4707">
        <v>114</v>
      </c>
      <c r="Q4707">
        <v>11.93</v>
      </c>
      <c r="R4707">
        <v>6.2</v>
      </c>
      <c r="S4707">
        <v>5</v>
      </c>
      <c r="T4707">
        <v>1.67</v>
      </c>
      <c r="U4707" t="str">
        <f>IF(Append1[[#This Row],[total_intl_charge]] &lt;= MEDIAN(Append1[total_intl_charge]), "Low", "High")</f>
        <v>Low</v>
      </c>
      <c r="V4707">
        <v>3</v>
      </c>
      <c r="W4707" t="s">
        <v>23</v>
      </c>
      <c r="X4707" s="1" t="s">
        <v>23</v>
      </c>
      <c r="Y4707">
        <f>IF(Append1[[#This Row],[churn]]="yes", 1,0)</f>
        <v>0</v>
      </c>
      <c r="Z4707" t="str">
        <f>IF(Append1[[#This Row],[total_eve_charge]]&lt;=15,"Low",
IF(Append1[[#This Row],[total_eve_charge]]&lt;=19,"Medium","High"))</f>
        <v>Low</v>
      </c>
      <c r="AA4707" s="1" t="str">
        <f>IF(Append1[[#This Row],[total_day_charge]]&gt;30,"Heavy User",
IF(Append1[[#This Row],[total_eve_charge]]&gt;20,"Evening User",
IF(Append1[[#This Row],[total_night_charge]]&gt;10,"Night User","Low User")))</f>
        <v>Heavy User</v>
      </c>
    </row>
    <row r="4708" spans="1:27" x14ac:dyDescent="0.3">
      <c r="A4708">
        <v>3957</v>
      </c>
      <c r="B4708" s="1" t="s">
        <v>49</v>
      </c>
      <c r="C4708">
        <v>127</v>
      </c>
      <c r="D4708" s="1" t="s">
        <v>26</v>
      </c>
      <c r="E4708" s="1">
        <v>0</v>
      </c>
      <c r="F4708" s="1" t="s">
        <v>24</v>
      </c>
      <c r="G4708">
        <v>33</v>
      </c>
      <c r="H4708" t="str">
        <f>IF(Append1[[#This Row],[number_vmail_messages]]&lt;=10, "Low",
IF(Append1[[#This Row],[number_vmail_messages]]&lt;=25, "Medium", "High"))</f>
        <v>High</v>
      </c>
      <c r="I4708">
        <v>180.5</v>
      </c>
      <c r="J4708">
        <v>94</v>
      </c>
      <c r="K4708">
        <v>30.69</v>
      </c>
      <c r="L4708">
        <v>241.9</v>
      </c>
      <c r="M4708">
        <v>107</v>
      </c>
      <c r="N4708">
        <v>20.56</v>
      </c>
      <c r="O4708">
        <v>225.4</v>
      </c>
      <c r="P4708">
        <v>113</v>
      </c>
      <c r="Q4708">
        <v>10.14</v>
      </c>
      <c r="R4708">
        <v>7.4</v>
      </c>
      <c r="S4708">
        <v>2</v>
      </c>
      <c r="T4708">
        <v>2</v>
      </c>
      <c r="U4708" t="str">
        <f>IF(Append1[[#This Row],[total_intl_charge]] &lt;= MEDIAN(Append1[total_intl_charge]), "Low", "High")</f>
        <v>Low</v>
      </c>
      <c r="V4708">
        <v>1</v>
      </c>
      <c r="W4708" t="s">
        <v>23</v>
      </c>
      <c r="X4708" s="1" t="s">
        <v>23</v>
      </c>
      <c r="Y4708">
        <f>IF(Append1[[#This Row],[churn]]="yes", 1,0)</f>
        <v>0</v>
      </c>
      <c r="Z4708" t="str">
        <f>IF(Append1[[#This Row],[total_eve_charge]]&lt;=15,"Low",
IF(Append1[[#This Row],[total_eve_charge]]&lt;=19,"Medium","High"))</f>
        <v>High</v>
      </c>
      <c r="AA4708" s="1" t="str">
        <f>IF(Append1[[#This Row],[total_day_charge]]&gt;30,"Heavy User",
IF(Append1[[#This Row],[total_eve_charge]]&gt;20,"Evening User",
IF(Append1[[#This Row],[total_night_charge]]&gt;10,"Night User","Low User")))</f>
        <v>Heavy User</v>
      </c>
    </row>
    <row r="4709" spans="1:27" x14ac:dyDescent="0.3">
      <c r="A4709">
        <v>3958</v>
      </c>
      <c r="B4709" s="1" t="s">
        <v>36</v>
      </c>
      <c r="C4709">
        <v>2</v>
      </c>
      <c r="D4709" s="1" t="s">
        <v>22</v>
      </c>
      <c r="E4709" s="1">
        <v>0</v>
      </c>
      <c r="F4709" s="1" t="s">
        <v>24</v>
      </c>
      <c r="G4709">
        <v>27</v>
      </c>
      <c r="H4709" t="str">
        <f>IF(Append1[[#This Row],[number_vmail_messages]]&lt;=10, "Low",
IF(Append1[[#This Row],[number_vmail_messages]]&lt;=25, "Medium", "High"))</f>
        <v>High</v>
      </c>
      <c r="I4709">
        <v>141.69999999999999</v>
      </c>
      <c r="J4709">
        <v>125</v>
      </c>
      <c r="K4709">
        <v>24.09</v>
      </c>
      <c r="L4709">
        <v>160.69999999999999</v>
      </c>
      <c r="M4709">
        <v>136</v>
      </c>
      <c r="N4709">
        <v>13.66</v>
      </c>
      <c r="O4709">
        <v>170.3</v>
      </c>
      <c r="P4709">
        <v>81</v>
      </c>
      <c r="Q4709">
        <v>7.66</v>
      </c>
      <c r="R4709">
        <v>9.3000000000000007</v>
      </c>
      <c r="S4709">
        <v>2</v>
      </c>
      <c r="T4709">
        <v>2.5099999999999998</v>
      </c>
      <c r="U4709" t="str">
        <f>IF(Append1[[#This Row],[total_intl_charge]] &lt;= MEDIAN(Append1[total_intl_charge]), "Low", "High")</f>
        <v>Low</v>
      </c>
      <c r="V4709">
        <v>1</v>
      </c>
      <c r="W4709" t="s">
        <v>23</v>
      </c>
      <c r="X4709" s="1" t="s">
        <v>23</v>
      </c>
      <c r="Y4709">
        <f>IF(Append1[[#This Row],[churn]]="yes", 1,0)</f>
        <v>0</v>
      </c>
      <c r="Z4709" t="str">
        <f>IF(Append1[[#This Row],[total_eve_charge]]&lt;=15,"Low",
IF(Append1[[#This Row],[total_eve_charge]]&lt;=19,"Medium","High"))</f>
        <v>Low</v>
      </c>
      <c r="AA4709" s="1" t="str">
        <f>IF(Append1[[#This Row],[total_day_charge]]&gt;30,"Heavy User",
IF(Append1[[#This Row],[total_eve_charge]]&gt;20,"Evening User",
IF(Append1[[#This Row],[total_night_charge]]&gt;10,"Night User","Low User")))</f>
        <v>Low User</v>
      </c>
    </row>
    <row r="4710" spans="1:27" hidden="1" x14ac:dyDescent="0.3">
      <c r="A4710">
        <v>3959</v>
      </c>
      <c r="B4710" s="1" t="s">
        <v>57</v>
      </c>
      <c r="C4710">
        <v>91</v>
      </c>
      <c r="D4710" s="1" t="s">
        <v>22</v>
      </c>
      <c r="E4710" s="1">
        <v>0</v>
      </c>
      <c r="F4710" s="1" t="s">
        <v>23</v>
      </c>
      <c r="G4710">
        <v>0</v>
      </c>
      <c r="H4710" t="str">
        <f>IF(Append1[[#This Row],[number_vmail_messages]]&lt;=10, "Low",
IF(Append1[[#This Row],[number_vmail_messages]]&lt;=25, "Medium", "High"))</f>
        <v>Low</v>
      </c>
      <c r="I4710">
        <v>289.3</v>
      </c>
      <c r="J4710">
        <v>73</v>
      </c>
      <c r="K4710">
        <v>49.18</v>
      </c>
      <c r="L4710">
        <v>179.8</v>
      </c>
      <c r="M4710">
        <v>86</v>
      </c>
      <c r="N4710">
        <v>15.28</v>
      </c>
      <c r="O4710">
        <v>186.7</v>
      </c>
      <c r="P4710">
        <v>94</v>
      </c>
      <c r="Q4710">
        <v>8.4</v>
      </c>
      <c r="R4710">
        <v>6.4</v>
      </c>
      <c r="S4710">
        <v>7</v>
      </c>
      <c r="T4710">
        <v>1.73</v>
      </c>
      <c r="U4710" t="str">
        <f>IF(Append1[[#This Row],[total_intl_charge]] &lt;= MEDIAN(Append1[total_intl_charge]), "Low", "High")</f>
        <v>Low</v>
      </c>
      <c r="V4710">
        <v>1</v>
      </c>
      <c r="W4710" t="s">
        <v>24</v>
      </c>
      <c r="X4710" s="1" t="s">
        <v>23</v>
      </c>
      <c r="Y4710">
        <f>IF(Append1[[#This Row],[churn]]="yes", 1,0)</f>
        <v>1</v>
      </c>
      <c r="Z4710" t="str">
        <f>IF(Append1[[#This Row],[total_eve_charge]]&lt;=15,"Low",
IF(Append1[[#This Row],[total_eve_charge]]&lt;=19,"Medium","High"))</f>
        <v>Medium</v>
      </c>
      <c r="AA4710" s="1" t="str">
        <f>IF(Append1[[#This Row],[total_day_charge]]&gt;30,"Heavy User",
IF(Append1[[#This Row],[total_eve_charge]]&gt;20,"Evening User",
IF(Append1[[#This Row],[total_night_charge]]&gt;10,"Night User","Low User")))</f>
        <v>Heavy User</v>
      </c>
    </row>
    <row r="4711" spans="1:27" x14ac:dyDescent="0.3">
      <c r="A4711">
        <v>3960</v>
      </c>
      <c r="B4711" s="1" t="s">
        <v>60</v>
      </c>
      <c r="C4711">
        <v>34</v>
      </c>
      <c r="D4711" s="1" t="s">
        <v>26</v>
      </c>
      <c r="E4711" s="1">
        <v>0</v>
      </c>
      <c r="F4711" s="1" t="s">
        <v>24</v>
      </c>
      <c r="G4711">
        <v>26</v>
      </c>
      <c r="H4711" t="str">
        <f>IF(Append1[[#This Row],[number_vmail_messages]]&lt;=10, "Low",
IF(Append1[[#This Row],[number_vmail_messages]]&lt;=25, "Medium", "High"))</f>
        <v>High</v>
      </c>
      <c r="I4711">
        <v>193.4</v>
      </c>
      <c r="J4711">
        <v>91</v>
      </c>
      <c r="K4711">
        <v>32.880000000000003</v>
      </c>
      <c r="L4711">
        <v>198.3</v>
      </c>
      <c r="M4711">
        <v>94</v>
      </c>
      <c r="N4711">
        <v>16.86</v>
      </c>
      <c r="O4711">
        <v>257.2</v>
      </c>
      <c r="P4711">
        <v>94</v>
      </c>
      <c r="Q4711">
        <v>11.57</v>
      </c>
      <c r="R4711">
        <v>9.5</v>
      </c>
      <c r="S4711">
        <v>5</v>
      </c>
      <c r="T4711">
        <v>2.57</v>
      </c>
      <c r="U4711" t="str">
        <f>IF(Append1[[#This Row],[total_intl_charge]] &lt;= MEDIAN(Append1[total_intl_charge]), "Low", "High")</f>
        <v>Low</v>
      </c>
      <c r="V4711">
        <v>2</v>
      </c>
      <c r="W4711" t="s">
        <v>23</v>
      </c>
      <c r="X4711" s="1" t="s">
        <v>23</v>
      </c>
      <c r="Y4711">
        <f>IF(Append1[[#This Row],[churn]]="yes", 1,0)</f>
        <v>0</v>
      </c>
      <c r="Z4711" t="str">
        <f>IF(Append1[[#This Row],[total_eve_charge]]&lt;=15,"Low",
IF(Append1[[#This Row],[total_eve_charge]]&lt;=19,"Medium","High"))</f>
        <v>Medium</v>
      </c>
      <c r="AA4711" s="1" t="str">
        <f>IF(Append1[[#This Row],[total_day_charge]]&gt;30,"Heavy User",
IF(Append1[[#This Row],[total_eve_charge]]&gt;20,"Evening User",
IF(Append1[[#This Row],[total_night_charge]]&gt;10,"Night User","Low User")))</f>
        <v>Heavy User</v>
      </c>
    </row>
    <row r="4712" spans="1:27" hidden="1" x14ac:dyDescent="0.3">
      <c r="A4712">
        <v>3961</v>
      </c>
      <c r="B4712" s="1" t="s">
        <v>44</v>
      </c>
      <c r="C4712">
        <v>111</v>
      </c>
      <c r="D4712" s="1" t="s">
        <v>26</v>
      </c>
      <c r="E4712" s="1">
        <v>0</v>
      </c>
      <c r="F4712" s="1" t="s">
        <v>23</v>
      </c>
      <c r="G4712">
        <v>0</v>
      </c>
      <c r="H4712" t="str">
        <f>IF(Append1[[#This Row],[number_vmail_messages]]&lt;=10, "Low",
IF(Append1[[#This Row],[number_vmail_messages]]&lt;=25, "Medium", "High"))</f>
        <v>Low</v>
      </c>
      <c r="I4712">
        <v>184.2</v>
      </c>
      <c r="J4712">
        <v>92</v>
      </c>
      <c r="K4712">
        <v>31.31</v>
      </c>
      <c r="L4712">
        <v>215</v>
      </c>
      <c r="M4712">
        <v>96</v>
      </c>
      <c r="N4712">
        <v>18.28</v>
      </c>
      <c r="O4712">
        <v>100.1</v>
      </c>
      <c r="P4712">
        <v>64</v>
      </c>
      <c r="Q4712">
        <v>4.5</v>
      </c>
      <c r="R4712">
        <v>11.3</v>
      </c>
      <c r="S4712">
        <v>4</v>
      </c>
      <c r="T4712">
        <v>3.05</v>
      </c>
      <c r="U4712" t="str">
        <f>IF(Append1[[#This Row],[total_intl_charge]] &lt;= MEDIAN(Append1[total_intl_charge]), "Low", "High")</f>
        <v>High</v>
      </c>
      <c r="V4712">
        <v>1</v>
      </c>
      <c r="W4712" t="s">
        <v>23</v>
      </c>
      <c r="X4712" s="1" t="s">
        <v>23</v>
      </c>
      <c r="Y4712">
        <f>IF(Append1[[#This Row],[churn]]="yes", 1,0)</f>
        <v>0</v>
      </c>
      <c r="Z4712" t="str">
        <f>IF(Append1[[#This Row],[total_eve_charge]]&lt;=15,"Low",
IF(Append1[[#This Row],[total_eve_charge]]&lt;=19,"Medium","High"))</f>
        <v>Medium</v>
      </c>
      <c r="AA4712" s="1" t="str">
        <f>IF(Append1[[#This Row],[total_day_charge]]&gt;30,"Heavy User",
IF(Append1[[#This Row],[total_eve_charge]]&gt;20,"Evening User",
IF(Append1[[#This Row],[total_night_charge]]&gt;10,"Night User","Low User")))</f>
        <v>Heavy User</v>
      </c>
    </row>
    <row r="4713" spans="1:27" x14ac:dyDescent="0.3">
      <c r="A4713">
        <v>3962</v>
      </c>
      <c r="B4713" s="1" t="s">
        <v>40</v>
      </c>
      <c r="C4713">
        <v>110</v>
      </c>
      <c r="D4713" s="1" t="s">
        <v>22</v>
      </c>
      <c r="E4713" s="1">
        <v>0</v>
      </c>
      <c r="F4713" s="1" t="s">
        <v>24</v>
      </c>
      <c r="G4713">
        <v>30</v>
      </c>
      <c r="H4713" t="str">
        <f>IF(Append1[[#This Row],[number_vmail_messages]]&lt;=10, "Low",
IF(Append1[[#This Row],[number_vmail_messages]]&lt;=25, "Medium", "High"))</f>
        <v>High</v>
      </c>
      <c r="I4713">
        <v>144.1</v>
      </c>
      <c r="J4713">
        <v>87</v>
      </c>
      <c r="K4713">
        <v>24.5</v>
      </c>
      <c r="L4713">
        <v>229.8</v>
      </c>
      <c r="M4713">
        <v>88</v>
      </c>
      <c r="N4713">
        <v>19.53</v>
      </c>
      <c r="O4713">
        <v>174.7</v>
      </c>
      <c r="P4713">
        <v>90</v>
      </c>
      <c r="Q4713">
        <v>7.86</v>
      </c>
      <c r="R4713">
        <v>12.4</v>
      </c>
      <c r="S4713">
        <v>4</v>
      </c>
      <c r="T4713">
        <v>3.35</v>
      </c>
      <c r="U4713" t="str">
        <f>IF(Append1[[#This Row],[total_intl_charge]] &lt;= MEDIAN(Append1[total_intl_charge]), "Low", "High")</f>
        <v>High</v>
      </c>
      <c r="V4713">
        <v>2</v>
      </c>
      <c r="W4713" t="s">
        <v>23</v>
      </c>
      <c r="X4713" s="1" t="s">
        <v>23</v>
      </c>
      <c r="Y4713">
        <f>IF(Append1[[#This Row],[churn]]="yes", 1,0)</f>
        <v>0</v>
      </c>
      <c r="Z4713" t="str">
        <f>IF(Append1[[#This Row],[total_eve_charge]]&lt;=15,"Low",
IF(Append1[[#This Row],[total_eve_charge]]&lt;=19,"Medium","High"))</f>
        <v>High</v>
      </c>
      <c r="AA4713" s="1" t="str">
        <f>IF(Append1[[#This Row],[total_day_charge]]&gt;30,"Heavy User",
IF(Append1[[#This Row],[total_eve_charge]]&gt;20,"Evening User",
IF(Append1[[#This Row],[total_night_charge]]&gt;10,"Night User","Low User")))</f>
        <v>Low User</v>
      </c>
    </row>
    <row r="4714" spans="1:27" hidden="1" x14ac:dyDescent="0.3">
      <c r="A4714">
        <v>3963</v>
      </c>
      <c r="B4714" s="1" t="s">
        <v>30</v>
      </c>
      <c r="C4714">
        <v>65</v>
      </c>
      <c r="D4714" s="1" t="s">
        <v>22</v>
      </c>
      <c r="E4714" s="1">
        <v>0</v>
      </c>
      <c r="F4714" s="1" t="s">
        <v>23</v>
      </c>
      <c r="G4714">
        <v>0</v>
      </c>
      <c r="H4714" t="str">
        <f>IF(Append1[[#This Row],[number_vmail_messages]]&lt;=10, "Low",
IF(Append1[[#This Row],[number_vmail_messages]]&lt;=25, "Medium", "High"))</f>
        <v>Low</v>
      </c>
      <c r="I4714">
        <v>180.3</v>
      </c>
      <c r="J4714">
        <v>84</v>
      </c>
      <c r="K4714">
        <v>30.65</v>
      </c>
      <c r="L4714">
        <v>199.9</v>
      </c>
      <c r="M4714">
        <v>129</v>
      </c>
      <c r="N4714">
        <v>16.989999999999998</v>
      </c>
      <c r="O4714">
        <v>280.10000000000002</v>
      </c>
      <c r="P4714">
        <v>62</v>
      </c>
      <c r="Q4714">
        <v>12.6</v>
      </c>
      <c r="R4714">
        <v>12.1</v>
      </c>
      <c r="S4714">
        <v>1</v>
      </c>
      <c r="T4714">
        <v>3.27</v>
      </c>
      <c r="U4714" t="str">
        <f>IF(Append1[[#This Row],[total_intl_charge]] &lt;= MEDIAN(Append1[total_intl_charge]), "Low", "High")</f>
        <v>High</v>
      </c>
      <c r="V4714">
        <v>3</v>
      </c>
      <c r="W4714" t="s">
        <v>23</v>
      </c>
      <c r="X4714" s="1" t="s">
        <v>23</v>
      </c>
      <c r="Y4714">
        <f>IF(Append1[[#This Row],[churn]]="yes", 1,0)</f>
        <v>0</v>
      </c>
      <c r="Z4714" t="str">
        <f>IF(Append1[[#This Row],[total_eve_charge]]&lt;=15,"Low",
IF(Append1[[#This Row],[total_eve_charge]]&lt;=19,"Medium","High"))</f>
        <v>Medium</v>
      </c>
      <c r="AA4714" s="1" t="str">
        <f>IF(Append1[[#This Row],[total_day_charge]]&gt;30,"Heavy User",
IF(Append1[[#This Row],[total_eve_charge]]&gt;20,"Evening User",
IF(Append1[[#This Row],[total_night_charge]]&gt;10,"Night User","Low User")))</f>
        <v>Heavy User</v>
      </c>
    </row>
    <row r="4715" spans="1:27" x14ac:dyDescent="0.3">
      <c r="A4715">
        <v>3964</v>
      </c>
      <c r="B4715" s="1" t="s">
        <v>31</v>
      </c>
      <c r="C4715">
        <v>51</v>
      </c>
      <c r="D4715" s="1" t="s">
        <v>26</v>
      </c>
      <c r="E4715" s="1">
        <v>0</v>
      </c>
      <c r="F4715" s="1" t="s">
        <v>24</v>
      </c>
      <c r="G4715">
        <v>24</v>
      </c>
      <c r="H4715" t="str">
        <f>IF(Append1[[#This Row],[number_vmail_messages]]&lt;=10, "Low",
IF(Append1[[#This Row],[number_vmail_messages]]&lt;=25, "Medium", "High"))</f>
        <v>Medium</v>
      </c>
      <c r="I4715">
        <v>179.2</v>
      </c>
      <c r="J4715">
        <v>76</v>
      </c>
      <c r="K4715">
        <v>30.46</v>
      </c>
      <c r="L4715">
        <v>253.3</v>
      </c>
      <c r="M4715">
        <v>64</v>
      </c>
      <c r="N4715">
        <v>21.53</v>
      </c>
      <c r="O4715">
        <v>196.5</v>
      </c>
      <c r="P4715">
        <v>108</v>
      </c>
      <c r="Q4715">
        <v>8.84</v>
      </c>
      <c r="R4715">
        <v>15.1</v>
      </c>
      <c r="S4715">
        <v>3</v>
      </c>
      <c r="T4715">
        <v>4.08</v>
      </c>
      <c r="U4715" t="str">
        <f>IF(Append1[[#This Row],[total_intl_charge]] &lt;= MEDIAN(Append1[total_intl_charge]), "Low", "High")</f>
        <v>High</v>
      </c>
      <c r="V4715">
        <v>1</v>
      </c>
      <c r="W4715" t="s">
        <v>23</v>
      </c>
      <c r="X4715" s="1" t="s">
        <v>23</v>
      </c>
      <c r="Y4715">
        <f>IF(Append1[[#This Row],[churn]]="yes", 1,0)</f>
        <v>0</v>
      </c>
      <c r="Z4715" t="str">
        <f>IF(Append1[[#This Row],[total_eve_charge]]&lt;=15,"Low",
IF(Append1[[#This Row],[total_eve_charge]]&lt;=19,"Medium","High"))</f>
        <v>High</v>
      </c>
      <c r="AA4715" s="1" t="str">
        <f>IF(Append1[[#This Row],[total_day_charge]]&gt;30,"Heavy User",
IF(Append1[[#This Row],[total_eve_charge]]&gt;20,"Evening User",
IF(Append1[[#This Row],[total_night_charge]]&gt;10,"Night User","Low User")))</f>
        <v>Heavy User</v>
      </c>
    </row>
    <row r="4716" spans="1:27" hidden="1" x14ac:dyDescent="0.3">
      <c r="A4716">
        <v>3965</v>
      </c>
      <c r="B4716" s="1" t="s">
        <v>47</v>
      </c>
      <c r="C4716">
        <v>64</v>
      </c>
      <c r="D4716" s="1" t="s">
        <v>26</v>
      </c>
      <c r="E4716" s="1">
        <v>0</v>
      </c>
      <c r="F4716" s="1" t="s">
        <v>23</v>
      </c>
      <c r="G4716">
        <v>0</v>
      </c>
      <c r="H4716" t="str">
        <f>IF(Append1[[#This Row],[number_vmail_messages]]&lt;=10, "Low",
IF(Append1[[#This Row],[number_vmail_messages]]&lt;=25, "Medium", "High"))</f>
        <v>Low</v>
      </c>
      <c r="I4716">
        <v>50.6</v>
      </c>
      <c r="J4716">
        <v>91</v>
      </c>
      <c r="K4716">
        <v>8.6</v>
      </c>
      <c r="L4716">
        <v>308.89999999999998</v>
      </c>
      <c r="M4716">
        <v>78</v>
      </c>
      <c r="N4716">
        <v>26.26</v>
      </c>
      <c r="O4716">
        <v>255.4</v>
      </c>
      <c r="P4716">
        <v>114</v>
      </c>
      <c r="Q4716">
        <v>11.49</v>
      </c>
      <c r="R4716">
        <v>13.7</v>
      </c>
      <c r="S4716">
        <v>5</v>
      </c>
      <c r="T4716">
        <v>3.7</v>
      </c>
      <c r="U4716" t="str">
        <f>IF(Append1[[#This Row],[total_intl_charge]] &lt;= MEDIAN(Append1[total_intl_charge]), "Low", "High")</f>
        <v>High</v>
      </c>
      <c r="V4716">
        <v>2</v>
      </c>
      <c r="W4716" t="s">
        <v>23</v>
      </c>
      <c r="X4716" s="1" t="s">
        <v>23</v>
      </c>
      <c r="Y4716">
        <f>IF(Append1[[#This Row],[churn]]="yes", 1,0)</f>
        <v>0</v>
      </c>
      <c r="Z4716" t="str">
        <f>IF(Append1[[#This Row],[total_eve_charge]]&lt;=15,"Low",
IF(Append1[[#This Row],[total_eve_charge]]&lt;=19,"Medium","High"))</f>
        <v>High</v>
      </c>
      <c r="AA4716" s="1" t="str">
        <f>IF(Append1[[#This Row],[total_day_charge]]&gt;30,"Heavy User",
IF(Append1[[#This Row],[total_eve_charge]]&gt;20,"Evening User",
IF(Append1[[#This Row],[total_night_charge]]&gt;10,"Night User","Low User")))</f>
        <v>Evening User</v>
      </c>
    </row>
    <row r="4717" spans="1:27" hidden="1" x14ac:dyDescent="0.3">
      <c r="A4717">
        <v>3966</v>
      </c>
      <c r="B4717" s="1" t="s">
        <v>55</v>
      </c>
      <c r="C4717">
        <v>117</v>
      </c>
      <c r="D4717" s="1" t="s">
        <v>22</v>
      </c>
      <c r="E4717" s="1">
        <v>0</v>
      </c>
      <c r="F4717" s="1" t="s">
        <v>23</v>
      </c>
      <c r="G4717">
        <v>0</v>
      </c>
      <c r="H4717" t="str">
        <f>IF(Append1[[#This Row],[number_vmail_messages]]&lt;=10, "Low",
IF(Append1[[#This Row],[number_vmail_messages]]&lt;=25, "Medium", "High"))</f>
        <v>Low</v>
      </c>
      <c r="I4717">
        <v>223.7</v>
      </c>
      <c r="J4717">
        <v>73</v>
      </c>
      <c r="K4717">
        <v>38.03</v>
      </c>
      <c r="L4717">
        <v>205.2</v>
      </c>
      <c r="M4717">
        <v>69</v>
      </c>
      <c r="N4717">
        <v>17.440000000000001</v>
      </c>
      <c r="O4717">
        <v>282.89999999999998</v>
      </c>
      <c r="P4717">
        <v>51</v>
      </c>
      <c r="Q4717">
        <v>12.73</v>
      </c>
      <c r="R4717">
        <v>11.1</v>
      </c>
      <c r="S4717">
        <v>1</v>
      </c>
      <c r="T4717">
        <v>3</v>
      </c>
      <c r="U4717" t="str">
        <f>IF(Append1[[#This Row],[total_intl_charge]] &lt;= MEDIAN(Append1[total_intl_charge]), "Low", "High")</f>
        <v>High</v>
      </c>
      <c r="V4717">
        <v>2</v>
      </c>
      <c r="W4717" t="s">
        <v>23</v>
      </c>
      <c r="X4717" s="1" t="s">
        <v>23</v>
      </c>
      <c r="Y4717">
        <f>IF(Append1[[#This Row],[churn]]="yes", 1,0)</f>
        <v>0</v>
      </c>
      <c r="Z4717" t="str">
        <f>IF(Append1[[#This Row],[total_eve_charge]]&lt;=15,"Low",
IF(Append1[[#This Row],[total_eve_charge]]&lt;=19,"Medium","High"))</f>
        <v>Medium</v>
      </c>
      <c r="AA4717" s="1" t="str">
        <f>IF(Append1[[#This Row],[total_day_charge]]&gt;30,"Heavy User",
IF(Append1[[#This Row],[total_eve_charge]]&gt;20,"Evening User",
IF(Append1[[#This Row],[total_night_charge]]&gt;10,"Night User","Low User")))</f>
        <v>Heavy User</v>
      </c>
    </row>
    <row r="4718" spans="1:27" hidden="1" x14ac:dyDescent="0.3">
      <c r="A4718">
        <v>3967</v>
      </c>
      <c r="B4718" s="1" t="s">
        <v>76</v>
      </c>
      <c r="C4718">
        <v>38</v>
      </c>
      <c r="D4718" s="1" t="s">
        <v>22</v>
      </c>
      <c r="E4718" s="1">
        <v>0</v>
      </c>
      <c r="F4718" s="1" t="s">
        <v>23</v>
      </c>
      <c r="G4718">
        <v>0</v>
      </c>
      <c r="H4718" t="str">
        <f>IF(Append1[[#This Row],[number_vmail_messages]]&lt;=10, "Low",
IF(Append1[[#This Row],[number_vmail_messages]]&lt;=25, "Medium", "High"))</f>
        <v>Low</v>
      </c>
      <c r="I4718">
        <v>220.5</v>
      </c>
      <c r="J4718">
        <v>110</v>
      </c>
      <c r="K4718">
        <v>37.49</v>
      </c>
      <c r="L4718">
        <v>180.8</v>
      </c>
      <c r="M4718">
        <v>114</v>
      </c>
      <c r="N4718">
        <v>15.37</v>
      </c>
      <c r="O4718">
        <v>156.5</v>
      </c>
      <c r="P4718">
        <v>102</v>
      </c>
      <c r="Q4718">
        <v>7.04</v>
      </c>
      <c r="R4718">
        <v>5.6</v>
      </c>
      <c r="S4718">
        <v>7</v>
      </c>
      <c r="T4718">
        <v>1.51</v>
      </c>
      <c r="U4718" t="str">
        <f>IF(Append1[[#This Row],[total_intl_charge]] &lt;= MEDIAN(Append1[total_intl_charge]), "Low", "High")</f>
        <v>Low</v>
      </c>
      <c r="V4718">
        <v>1</v>
      </c>
      <c r="W4718" t="s">
        <v>23</v>
      </c>
      <c r="X4718" s="1" t="s">
        <v>23</v>
      </c>
      <c r="Y4718">
        <f>IF(Append1[[#This Row],[churn]]="yes", 1,0)</f>
        <v>0</v>
      </c>
      <c r="Z4718" t="str">
        <f>IF(Append1[[#This Row],[total_eve_charge]]&lt;=15,"Low",
IF(Append1[[#This Row],[total_eve_charge]]&lt;=19,"Medium","High"))</f>
        <v>Medium</v>
      </c>
      <c r="AA4718" s="1" t="str">
        <f>IF(Append1[[#This Row],[total_day_charge]]&gt;30,"Heavy User",
IF(Append1[[#This Row],[total_eve_charge]]&gt;20,"Evening User",
IF(Append1[[#This Row],[total_night_charge]]&gt;10,"Night User","Low User")))</f>
        <v>Heavy User</v>
      </c>
    </row>
    <row r="4719" spans="1:27" hidden="1" x14ac:dyDescent="0.3">
      <c r="A4719">
        <v>3968</v>
      </c>
      <c r="B4719" s="1" t="s">
        <v>69</v>
      </c>
      <c r="C4719">
        <v>112</v>
      </c>
      <c r="D4719" s="1" t="s">
        <v>22</v>
      </c>
      <c r="E4719" s="1">
        <v>1</v>
      </c>
      <c r="F4719" s="1" t="s">
        <v>23</v>
      </c>
      <c r="G4719">
        <v>0</v>
      </c>
      <c r="H4719" t="str">
        <f>IF(Append1[[#This Row],[number_vmail_messages]]&lt;=10, "Low",
IF(Append1[[#This Row],[number_vmail_messages]]&lt;=25, "Medium", "High"))</f>
        <v>Low</v>
      </c>
      <c r="I4719">
        <v>217.6</v>
      </c>
      <c r="J4719">
        <v>110</v>
      </c>
      <c r="K4719">
        <v>36.99</v>
      </c>
      <c r="L4719">
        <v>195.7</v>
      </c>
      <c r="M4719">
        <v>105</v>
      </c>
      <c r="N4719">
        <v>16.63</v>
      </c>
      <c r="O4719">
        <v>178.8</v>
      </c>
      <c r="P4719">
        <v>106</v>
      </c>
      <c r="Q4719">
        <v>8.0500000000000007</v>
      </c>
      <c r="R4719">
        <v>10.4</v>
      </c>
      <c r="S4719">
        <v>8</v>
      </c>
      <c r="T4719">
        <v>2.81</v>
      </c>
      <c r="U4719" t="str">
        <f>IF(Append1[[#This Row],[total_intl_charge]] &lt;= MEDIAN(Append1[total_intl_charge]), "Low", "High")</f>
        <v>High</v>
      </c>
      <c r="V4719">
        <v>2</v>
      </c>
      <c r="W4719" t="s">
        <v>23</v>
      </c>
      <c r="X4719" s="1" t="s">
        <v>24</v>
      </c>
      <c r="Y4719">
        <f>IF(Append1[[#This Row],[churn]]="yes", 1,0)</f>
        <v>0</v>
      </c>
      <c r="Z4719" t="str">
        <f>IF(Append1[[#This Row],[total_eve_charge]]&lt;=15,"Low",
IF(Append1[[#This Row],[total_eve_charge]]&lt;=19,"Medium","High"))</f>
        <v>Medium</v>
      </c>
      <c r="AA4719" s="1" t="str">
        <f>IF(Append1[[#This Row],[total_day_charge]]&gt;30,"Heavy User",
IF(Append1[[#This Row],[total_eve_charge]]&gt;20,"Evening User",
IF(Append1[[#This Row],[total_night_charge]]&gt;10,"Night User","Low User")))</f>
        <v>Heavy User</v>
      </c>
    </row>
    <row r="4720" spans="1:27" x14ac:dyDescent="0.3">
      <c r="A4720">
        <v>3969</v>
      </c>
      <c r="B4720" s="1" t="s">
        <v>30</v>
      </c>
      <c r="C4720">
        <v>48</v>
      </c>
      <c r="D4720" s="1" t="s">
        <v>22</v>
      </c>
      <c r="E4720" s="1">
        <v>0</v>
      </c>
      <c r="F4720" s="1" t="s">
        <v>24</v>
      </c>
      <c r="G4720">
        <v>37</v>
      </c>
      <c r="H4720" t="str">
        <f>IF(Append1[[#This Row],[number_vmail_messages]]&lt;=10, "Low",
IF(Append1[[#This Row],[number_vmail_messages]]&lt;=25, "Medium", "High"))</f>
        <v>High</v>
      </c>
      <c r="I4720">
        <v>138.30000000000001</v>
      </c>
      <c r="J4720">
        <v>81</v>
      </c>
      <c r="K4720">
        <v>23.51</v>
      </c>
      <c r="L4720">
        <v>187.6</v>
      </c>
      <c r="M4720">
        <v>74</v>
      </c>
      <c r="N4720">
        <v>15.95</v>
      </c>
      <c r="O4720">
        <v>158</v>
      </c>
      <c r="P4720">
        <v>113</v>
      </c>
      <c r="Q4720">
        <v>7.11</v>
      </c>
      <c r="R4720">
        <v>11.6</v>
      </c>
      <c r="S4720">
        <v>1</v>
      </c>
      <c r="T4720">
        <v>3.13</v>
      </c>
      <c r="U4720" t="str">
        <f>IF(Append1[[#This Row],[total_intl_charge]] &lt;= MEDIAN(Append1[total_intl_charge]), "Low", "High")</f>
        <v>High</v>
      </c>
      <c r="V4720">
        <v>2</v>
      </c>
      <c r="W4720" t="s">
        <v>23</v>
      </c>
      <c r="X4720" s="1" t="s">
        <v>23</v>
      </c>
      <c r="Y4720">
        <f>IF(Append1[[#This Row],[churn]]="yes", 1,0)</f>
        <v>0</v>
      </c>
      <c r="Z4720" t="str">
        <f>IF(Append1[[#This Row],[total_eve_charge]]&lt;=15,"Low",
IF(Append1[[#This Row],[total_eve_charge]]&lt;=19,"Medium","High"))</f>
        <v>Medium</v>
      </c>
      <c r="AA4720" s="1" t="str">
        <f>IF(Append1[[#This Row],[total_day_charge]]&gt;30,"Heavy User",
IF(Append1[[#This Row],[total_eve_charge]]&gt;20,"Evening User",
IF(Append1[[#This Row],[total_night_charge]]&gt;10,"Night User","Low User")))</f>
        <v>Low User</v>
      </c>
    </row>
    <row r="4721" spans="1:27" hidden="1" x14ac:dyDescent="0.3">
      <c r="A4721">
        <v>3970</v>
      </c>
      <c r="B4721" s="1" t="s">
        <v>36</v>
      </c>
      <c r="C4721">
        <v>105</v>
      </c>
      <c r="D4721" s="1" t="s">
        <v>32</v>
      </c>
      <c r="E4721" s="1">
        <v>0</v>
      </c>
      <c r="F4721" s="1" t="s">
        <v>23</v>
      </c>
      <c r="G4721">
        <v>0</v>
      </c>
      <c r="H4721" t="str">
        <f>IF(Append1[[#This Row],[number_vmail_messages]]&lt;=10, "Low",
IF(Append1[[#This Row],[number_vmail_messages]]&lt;=25, "Medium", "High"))</f>
        <v>Low</v>
      </c>
      <c r="I4721">
        <v>160.30000000000001</v>
      </c>
      <c r="J4721">
        <v>86</v>
      </c>
      <c r="K4721">
        <v>27.25</v>
      </c>
      <c r="L4721">
        <v>195.2</v>
      </c>
      <c r="M4721">
        <v>80</v>
      </c>
      <c r="N4721">
        <v>16.59</v>
      </c>
      <c r="O4721">
        <v>163.30000000000001</v>
      </c>
      <c r="P4721">
        <v>109</v>
      </c>
      <c r="Q4721">
        <v>7.35</v>
      </c>
      <c r="R4721">
        <v>12.7</v>
      </c>
      <c r="S4721">
        <v>3</v>
      </c>
      <c r="T4721">
        <v>3.43</v>
      </c>
      <c r="U4721" t="str">
        <f>IF(Append1[[#This Row],[total_intl_charge]] &lt;= MEDIAN(Append1[total_intl_charge]), "Low", "High")</f>
        <v>High</v>
      </c>
      <c r="V4721">
        <v>2</v>
      </c>
      <c r="W4721" t="s">
        <v>23</v>
      </c>
      <c r="X4721" s="1" t="s">
        <v>23</v>
      </c>
      <c r="Y4721">
        <f>IF(Append1[[#This Row],[churn]]="yes", 1,0)</f>
        <v>0</v>
      </c>
      <c r="Z4721" t="str">
        <f>IF(Append1[[#This Row],[total_eve_charge]]&lt;=15,"Low",
IF(Append1[[#This Row],[total_eve_charge]]&lt;=19,"Medium","High"))</f>
        <v>Medium</v>
      </c>
      <c r="AA4721" s="1" t="str">
        <f>IF(Append1[[#This Row],[total_day_charge]]&gt;30,"Heavy User",
IF(Append1[[#This Row],[total_eve_charge]]&gt;20,"Evening User",
IF(Append1[[#This Row],[total_night_charge]]&gt;10,"Night User","Low User")))</f>
        <v>Low User</v>
      </c>
    </row>
    <row r="4722" spans="1:27" hidden="1" x14ac:dyDescent="0.3">
      <c r="A4722">
        <v>3971</v>
      </c>
      <c r="B4722" s="1" t="s">
        <v>62</v>
      </c>
      <c r="C4722">
        <v>140</v>
      </c>
      <c r="D4722" s="1" t="s">
        <v>22</v>
      </c>
      <c r="E4722" s="1">
        <v>0</v>
      </c>
      <c r="F4722" s="1" t="s">
        <v>23</v>
      </c>
      <c r="G4722">
        <v>0</v>
      </c>
      <c r="H4722" t="str">
        <f>IF(Append1[[#This Row],[number_vmail_messages]]&lt;=10, "Low",
IF(Append1[[#This Row],[number_vmail_messages]]&lt;=25, "Medium", "High"))</f>
        <v>Low</v>
      </c>
      <c r="I4722">
        <v>191.8</v>
      </c>
      <c r="J4722">
        <v>67</v>
      </c>
      <c r="K4722">
        <v>32.61</v>
      </c>
      <c r="L4722">
        <v>261.10000000000002</v>
      </c>
      <c r="M4722">
        <v>52</v>
      </c>
      <c r="N4722">
        <v>22.19</v>
      </c>
      <c r="O4722">
        <v>252.7</v>
      </c>
      <c r="P4722">
        <v>112</v>
      </c>
      <c r="Q4722">
        <v>11.37</v>
      </c>
      <c r="R4722">
        <v>10.8</v>
      </c>
      <c r="S4722">
        <v>3</v>
      </c>
      <c r="T4722">
        <v>2.92</v>
      </c>
      <c r="U4722" t="str">
        <f>IF(Append1[[#This Row],[total_intl_charge]] &lt;= MEDIAN(Append1[total_intl_charge]), "Low", "High")</f>
        <v>High</v>
      </c>
      <c r="V4722">
        <v>6</v>
      </c>
      <c r="W4722" t="s">
        <v>23</v>
      </c>
      <c r="X4722" s="1" t="s">
        <v>23</v>
      </c>
      <c r="Y4722">
        <f>IF(Append1[[#This Row],[churn]]="yes", 1,0)</f>
        <v>0</v>
      </c>
      <c r="Z4722" t="str">
        <f>IF(Append1[[#This Row],[total_eve_charge]]&lt;=15,"Low",
IF(Append1[[#This Row],[total_eve_charge]]&lt;=19,"Medium","High"))</f>
        <v>High</v>
      </c>
      <c r="AA4722" s="1" t="str">
        <f>IF(Append1[[#This Row],[total_day_charge]]&gt;30,"Heavy User",
IF(Append1[[#This Row],[total_eve_charge]]&gt;20,"Evening User",
IF(Append1[[#This Row],[total_night_charge]]&gt;10,"Night User","Low User")))</f>
        <v>Heavy User</v>
      </c>
    </row>
    <row r="4723" spans="1:27" x14ac:dyDescent="0.3">
      <c r="A4723">
        <v>3972</v>
      </c>
      <c r="B4723" s="1" t="s">
        <v>62</v>
      </c>
      <c r="C4723">
        <v>185</v>
      </c>
      <c r="D4723" s="1" t="s">
        <v>32</v>
      </c>
      <c r="E4723" s="1">
        <v>0</v>
      </c>
      <c r="F4723" s="1" t="s">
        <v>24</v>
      </c>
      <c r="G4723">
        <v>18</v>
      </c>
      <c r="H4723" t="str">
        <f>IF(Append1[[#This Row],[number_vmail_messages]]&lt;=10, "Low",
IF(Append1[[#This Row],[number_vmail_messages]]&lt;=25, "Medium", "High"))</f>
        <v>Medium</v>
      </c>
      <c r="I4723">
        <v>103.9</v>
      </c>
      <c r="J4723">
        <v>112</v>
      </c>
      <c r="K4723">
        <v>17.66</v>
      </c>
      <c r="L4723">
        <v>230</v>
      </c>
      <c r="M4723">
        <v>111</v>
      </c>
      <c r="N4723">
        <v>19.55</v>
      </c>
      <c r="O4723">
        <v>155.69999999999999</v>
      </c>
      <c r="P4723">
        <v>119</v>
      </c>
      <c r="Q4723">
        <v>7.01</v>
      </c>
      <c r="R4723">
        <v>8.5</v>
      </c>
      <c r="S4723">
        <v>5</v>
      </c>
      <c r="T4723">
        <v>2.2999999999999998</v>
      </c>
      <c r="U4723" t="str">
        <f>IF(Append1[[#This Row],[total_intl_charge]] &lt;= MEDIAN(Append1[total_intl_charge]), "Low", "High")</f>
        <v>Low</v>
      </c>
      <c r="V4723">
        <v>0</v>
      </c>
      <c r="W4723" t="s">
        <v>23</v>
      </c>
      <c r="X4723" s="1" t="s">
        <v>23</v>
      </c>
      <c r="Y4723">
        <f>IF(Append1[[#This Row],[churn]]="yes", 1,0)</f>
        <v>0</v>
      </c>
      <c r="Z4723" t="str">
        <f>IF(Append1[[#This Row],[total_eve_charge]]&lt;=15,"Low",
IF(Append1[[#This Row],[total_eve_charge]]&lt;=19,"Medium","High"))</f>
        <v>High</v>
      </c>
      <c r="AA4723" s="1" t="str">
        <f>IF(Append1[[#This Row],[total_day_charge]]&gt;30,"Heavy User",
IF(Append1[[#This Row],[total_eve_charge]]&gt;20,"Evening User",
IF(Append1[[#This Row],[total_night_charge]]&gt;10,"Night User","Low User")))</f>
        <v>Low User</v>
      </c>
    </row>
    <row r="4724" spans="1:27" hidden="1" x14ac:dyDescent="0.3">
      <c r="A4724">
        <v>3973</v>
      </c>
      <c r="B4724" s="1" t="s">
        <v>33</v>
      </c>
      <c r="C4724">
        <v>99</v>
      </c>
      <c r="D4724" s="1" t="s">
        <v>26</v>
      </c>
      <c r="E4724" s="1">
        <v>0</v>
      </c>
      <c r="F4724" s="1" t="s">
        <v>23</v>
      </c>
      <c r="G4724">
        <v>0</v>
      </c>
      <c r="H4724" t="str">
        <f>IF(Append1[[#This Row],[number_vmail_messages]]&lt;=10, "Low",
IF(Append1[[#This Row],[number_vmail_messages]]&lt;=25, "Medium", "High"))</f>
        <v>Low</v>
      </c>
      <c r="I4724">
        <v>214.9</v>
      </c>
      <c r="J4724">
        <v>103</v>
      </c>
      <c r="K4724">
        <v>36.53</v>
      </c>
      <c r="L4724">
        <v>218.4</v>
      </c>
      <c r="M4724">
        <v>121</v>
      </c>
      <c r="N4724">
        <v>18.559999999999999</v>
      </c>
      <c r="O4724">
        <v>272.60000000000002</v>
      </c>
      <c r="P4724">
        <v>110</v>
      </c>
      <c r="Q4724">
        <v>12.27</v>
      </c>
      <c r="R4724">
        <v>9.6</v>
      </c>
      <c r="S4724">
        <v>3</v>
      </c>
      <c r="T4724">
        <v>2.59</v>
      </c>
      <c r="U4724" t="str">
        <f>IF(Append1[[#This Row],[total_intl_charge]] &lt;= MEDIAN(Append1[total_intl_charge]), "Low", "High")</f>
        <v>Low</v>
      </c>
      <c r="V4724">
        <v>2</v>
      </c>
      <c r="W4724" t="s">
        <v>23</v>
      </c>
      <c r="X4724" s="1" t="s">
        <v>23</v>
      </c>
      <c r="Y4724">
        <f>IF(Append1[[#This Row],[churn]]="yes", 1,0)</f>
        <v>0</v>
      </c>
      <c r="Z4724" t="str">
        <f>IF(Append1[[#This Row],[total_eve_charge]]&lt;=15,"Low",
IF(Append1[[#This Row],[total_eve_charge]]&lt;=19,"Medium","High"))</f>
        <v>Medium</v>
      </c>
      <c r="AA4724" s="1" t="str">
        <f>IF(Append1[[#This Row],[total_day_charge]]&gt;30,"Heavy User",
IF(Append1[[#This Row],[total_eve_charge]]&gt;20,"Evening User",
IF(Append1[[#This Row],[total_night_charge]]&gt;10,"Night User","Low User")))</f>
        <v>Heavy User</v>
      </c>
    </row>
    <row r="4725" spans="1:27" hidden="1" x14ac:dyDescent="0.3">
      <c r="A4725">
        <v>3974</v>
      </c>
      <c r="B4725" s="1" t="s">
        <v>57</v>
      </c>
      <c r="C4725">
        <v>52</v>
      </c>
      <c r="D4725" s="1" t="s">
        <v>22</v>
      </c>
      <c r="E4725" s="1">
        <v>0</v>
      </c>
      <c r="F4725" s="1" t="s">
        <v>23</v>
      </c>
      <c r="G4725">
        <v>0</v>
      </c>
      <c r="H4725" t="str">
        <f>IF(Append1[[#This Row],[number_vmail_messages]]&lt;=10, "Low",
IF(Append1[[#This Row],[number_vmail_messages]]&lt;=25, "Medium", "High"))</f>
        <v>Low</v>
      </c>
      <c r="I4725">
        <v>165.9</v>
      </c>
      <c r="J4725">
        <v>122</v>
      </c>
      <c r="K4725">
        <v>28.2</v>
      </c>
      <c r="L4725">
        <v>212.2</v>
      </c>
      <c r="M4725">
        <v>107</v>
      </c>
      <c r="N4725">
        <v>18.04</v>
      </c>
      <c r="O4725">
        <v>202.1</v>
      </c>
      <c r="P4725">
        <v>94</v>
      </c>
      <c r="Q4725">
        <v>9.09</v>
      </c>
      <c r="R4725">
        <v>8.3000000000000007</v>
      </c>
      <c r="S4725">
        <v>3</v>
      </c>
      <c r="T4725">
        <v>2.2400000000000002</v>
      </c>
      <c r="U4725" t="str">
        <f>IF(Append1[[#This Row],[total_intl_charge]] &lt;= MEDIAN(Append1[total_intl_charge]), "Low", "High")</f>
        <v>Low</v>
      </c>
      <c r="V4725">
        <v>1</v>
      </c>
      <c r="W4725" t="s">
        <v>23</v>
      </c>
      <c r="X4725" s="1" t="s">
        <v>23</v>
      </c>
      <c r="Y4725">
        <f>IF(Append1[[#This Row],[churn]]="yes", 1,0)</f>
        <v>0</v>
      </c>
      <c r="Z4725" t="str">
        <f>IF(Append1[[#This Row],[total_eve_charge]]&lt;=15,"Low",
IF(Append1[[#This Row],[total_eve_charge]]&lt;=19,"Medium","High"))</f>
        <v>Medium</v>
      </c>
      <c r="AA4725" s="1" t="str">
        <f>IF(Append1[[#This Row],[total_day_charge]]&gt;30,"Heavy User",
IF(Append1[[#This Row],[total_eve_charge]]&gt;20,"Evening User",
IF(Append1[[#This Row],[total_night_charge]]&gt;10,"Night User","Low User")))</f>
        <v>Low User</v>
      </c>
    </row>
    <row r="4726" spans="1:27" x14ac:dyDescent="0.3">
      <c r="A4726">
        <v>3975</v>
      </c>
      <c r="B4726" s="1" t="s">
        <v>27</v>
      </c>
      <c r="C4726">
        <v>200</v>
      </c>
      <c r="D4726" s="1" t="s">
        <v>22</v>
      </c>
      <c r="E4726" s="1">
        <v>1</v>
      </c>
      <c r="F4726" s="1" t="s">
        <v>24</v>
      </c>
      <c r="G4726">
        <v>29</v>
      </c>
      <c r="H4726" t="str">
        <f>IF(Append1[[#This Row],[number_vmail_messages]]&lt;=10, "Low",
IF(Append1[[#This Row],[number_vmail_messages]]&lt;=25, "Medium", "High"))</f>
        <v>High</v>
      </c>
      <c r="I4726">
        <v>92.2</v>
      </c>
      <c r="J4726">
        <v>95</v>
      </c>
      <c r="K4726">
        <v>15.67</v>
      </c>
      <c r="L4726">
        <v>200</v>
      </c>
      <c r="M4726">
        <v>101</v>
      </c>
      <c r="N4726">
        <v>17</v>
      </c>
      <c r="O4726">
        <v>119.1</v>
      </c>
      <c r="P4726">
        <v>99</v>
      </c>
      <c r="Q4726">
        <v>5.36</v>
      </c>
      <c r="R4726">
        <v>5.7</v>
      </c>
      <c r="S4726">
        <v>1</v>
      </c>
      <c r="T4726">
        <v>1.54</v>
      </c>
      <c r="U4726" t="str">
        <f>IF(Append1[[#This Row],[total_intl_charge]] &lt;= MEDIAN(Append1[total_intl_charge]), "Low", "High")</f>
        <v>Low</v>
      </c>
      <c r="V4726">
        <v>1</v>
      </c>
      <c r="W4726" t="s">
        <v>24</v>
      </c>
      <c r="X4726" s="1" t="s">
        <v>24</v>
      </c>
      <c r="Y4726">
        <f>IF(Append1[[#This Row],[churn]]="yes", 1,0)</f>
        <v>1</v>
      </c>
      <c r="Z4726" t="str">
        <f>IF(Append1[[#This Row],[total_eve_charge]]&lt;=15,"Low",
IF(Append1[[#This Row],[total_eve_charge]]&lt;=19,"Medium","High"))</f>
        <v>Medium</v>
      </c>
      <c r="AA4726" s="1" t="str">
        <f>IF(Append1[[#This Row],[total_day_charge]]&gt;30,"Heavy User",
IF(Append1[[#This Row],[total_eve_charge]]&gt;20,"Evening User",
IF(Append1[[#This Row],[total_night_charge]]&gt;10,"Night User","Low User")))</f>
        <v>Low User</v>
      </c>
    </row>
    <row r="4727" spans="1:27" hidden="1" x14ac:dyDescent="0.3">
      <c r="A4727">
        <v>3976</v>
      </c>
      <c r="B4727" s="1" t="s">
        <v>50</v>
      </c>
      <c r="C4727">
        <v>82</v>
      </c>
      <c r="D4727" s="1" t="s">
        <v>32</v>
      </c>
      <c r="E4727" s="1">
        <v>0</v>
      </c>
      <c r="F4727" s="1" t="s">
        <v>23</v>
      </c>
      <c r="G4727">
        <v>0</v>
      </c>
      <c r="H4727" t="str">
        <f>IF(Append1[[#This Row],[number_vmail_messages]]&lt;=10, "Low",
IF(Append1[[#This Row],[number_vmail_messages]]&lt;=25, "Medium", "High"))</f>
        <v>Low</v>
      </c>
      <c r="I4727">
        <v>182.3</v>
      </c>
      <c r="J4727">
        <v>106</v>
      </c>
      <c r="K4727">
        <v>30.99</v>
      </c>
      <c r="L4727">
        <v>259.89999999999998</v>
      </c>
      <c r="M4727">
        <v>102</v>
      </c>
      <c r="N4727">
        <v>22.09</v>
      </c>
      <c r="O4727">
        <v>150.5</v>
      </c>
      <c r="P4727">
        <v>98</v>
      </c>
      <c r="Q4727">
        <v>6.77</v>
      </c>
      <c r="R4727">
        <v>10.9</v>
      </c>
      <c r="S4727">
        <v>6</v>
      </c>
      <c r="T4727">
        <v>2.94</v>
      </c>
      <c r="U4727" t="str">
        <f>IF(Append1[[#This Row],[total_intl_charge]] &lt;= MEDIAN(Append1[total_intl_charge]), "Low", "High")</f>
        <v>High</v>
      </c>
      <c r="V4727">
        <v>1</v>
      </c>
      <c r="W4727" t="s">
        <v>23</v>
      </c>
      <c r="X4727" s="1" t="s">
        <v>23</v>
      </c>
      <c r="Y4727">
        <f>IF(Append1[[#This Row],[churn]]="yes", 1,0)</f>
        <v>0</v>
      </c>
      <c r="Z4727" t="str">
        <f>IF(Append1[[#This Row],[total_eve_charge]]&lt;=15,"Low",
IF(Append1[[#This Row],[total_eve_charge]]&lt;=19,"Medium","High"))</f>
        <v>High</v>
      </c>
      <c r="AA4727" s="1" t="str">
        <f>IF(Append1[[#This Row],[total_day_charge]]&gt;30,"Heavy User",
IF(Append1[[#This Row],[total_eve_charge]]&gt;20,"Evening User",
IF(Append1[[#This Row],[total_night_charge]]&gt;10,"Night User","Low User")))</f>
        <v>Heavy User</v>
      </c>
    </row>
    <row r="4728" spans="1:27" hidden="1" x14ac:dyDescent="0.3">
      <c r="A4728">
        <v>3977</v>
      </c>
      <c r="B4728" s="1" t="s">
        <v>47</v>
      </c>
      <c r="C4728">
        <v>143</v>
      </c>
      <c r="D4728" s="1" t="s">
        <v>22</v>
      </c>
      <c r="E4728" s="1">
        <v>0</v>
      </c>
      <c r="F4728" s="1" t="s">
        <v>23</v>
      </c>
      <c r="G4728">
        <v>0</v>
      </c>
      <c r="H4728" t="str">
        <f>IF(Append1[[#This Row],[number_vmail_messages]]&lt;=10, "Low",
IF(Append1[[#This Row],[number_vmail_messages]]&lt;=25, "Medium", "High"))</f>
        <v>Low</v>
      </c>
      <c r="I4728">
        <v>211.4</v>
      </c>
      <c r="J4728">
        <v>94</v>
      </c>
      <c r="K4728">
        <v>35.94</v>
      </c>
      <c r="L4728">
        <v>184.5</v>
      </c>
      <c r="M4728">
        <v>89</v>
      </c>
      <c r="N4728">
        <v>15.68</v>
      </c>
      <c r="O4728">
        <v>243.2</v>
      </c>
      <c r="P4728">
        <v>108</v>
      </c>
      <c r="Q4728">
        <v>10.94</v>
      </c>
      <c r="R4728">
        <v>5.5</v>
      </c>
      <c r="S4728">
        <v>5</v>
      </c>
      <c r="T4728">
        <v>1.49</v>
      </c>
      <c r="U4728" t="str">
        <f>IF(Append1[[#This Row],[total_intl_charge]] &lt;= MEDIAN(Append1[total_intl_charge]), "Low", "High")</f>
        <v>Low</v>
      </c>
      <c r="V4728">
        <v>1</v>
      </c>
      <c r="W4728" t="s">
        <v>24</v>
      </c>
      <c r="X4728" s="1" t="s">
        <v>23</v>
      </c>
      <c r="Y4728">
        <f>IF(Append1[[#This Row],[churn]]="yes", 1,0)</f>
        <v>1</v>
      </c>
      <c r="Z4728" t="str">
        <f>IF(Append1[[#This Row],[total_eve_charge]]&lt;=15,"Low",
IF(Append1[[#This Row],[total_eve_charge]]&lt;=19,"Medium","High"))</f>
        <v>Medium</v>
      </c>
      <c r="AA4728" s="1" t="str">
        <f>IF(Append1[[#This Row],[total_day_charge]]&gt;30,"Heavy User",
IF(Append1[[#This Row],[total_eve_charge]]&gt;20,"Evening User",
IF(Append1[[#This Row],[total_night_charge]]&gt;10,"Night User","Low User")))</f>
        <v>Heavy User</v>
      </c>
    </row>
    <row r="4729" spans="1:27" hidden="1" x14ac:dyDescent="0.3">
      <c r="A4729">
        <v>3978</v>
      </c>
      <c r="B4729" s="1" t="s">
        <v>52</v>
      </c>
      <c r="C4729">
        <v>97</v>
      </c>
      <c r="D4729" s="1" t="s">
        <v>22</v>
      </c>
      <c r="E4729" s="1">
        <v>0</v>
      </c>
      <c r="F4729" s="1" t="s">
        <v>23</v>
      </c>
      <c r="G4729">
        <v>0</v>
      </c>
      <c r="H4729" t="str">
        <f>IF(Append1[[#This Row],[number_vmail_messages]]&lt;=10, "Low",
IF(Append1[[#This Row],[number_vmail_messages]]&lt;=25, "Medium", "High"))</f>
        <v>Low</v>
      </c>
      <c r="I4729">
        <v>87.1</v>
      </c>
      <c r="J4729">
        <v>110</v>
      </c>
      <c r="K4729">
        <v>14.81</v>
      </c>
      <c r="L4729">
        <v>202.1</v>
      </c>
      <c r="M4729">
        <v>110</v>
      </c>
      <c r="N4729">
        <v>17.18</v>
      </c>
      <c r="O4729">
        <v>137.9</v>
      </c>
      <c r="P4729">
        <v>89</v>
      </c>
      <c r="Q4729">
        <v>6.21</v>
      </c>
      <c r="R4729">
        <v>14.4</v>
      </c>
      <c r="S4729">
        <v>4</v>
      </c>
      <c r="T4729">
        <v>3.89</v>
      </c>
      <c r="U4729" t="str">
        <f>IF(Append1[[#This Row],[total_intl_charge]] &lt;= MEDIAN(Append1[total_intl_charge]), "Low", "High")</f>
        <v>High</v>
      </c>
      <c r="V4729">
        <v>2</v>
      </c>
      <c r="W4729" t="s">
        <v>23</v>
      </c>
      <c r="X4729" s="1" t="s">
        <v>23</v>
      </c>
      <c r="Y4729">
        <f>IF(Append1[[#This Row],[churn]]="yes", 1,0)</f>
        <v>0</v>
      </c>
      <c r="Z4729" t="str">
        <f>IF(Append1[[#This Row],[total_eve_charge]]&lt;=15,"Low",
IF(Append1[[#This Row],[total_eve_charge]]&lt;=19,"Medium","High"))</f>
        <v>Medium</v>
      </c>
      <c r="AA4729" s="1" t="str">
        <f>IF(Append1[[#This Row],[total_day_charge]]&gt;30,"Heavy User",
IF(Append1[[#This Row],[total_eve_charge]]&gt;20,"Evening User",
IF(Append1[[#This Row],[total_night_charge]]&gt;10,"Night User","Low User")))</f>
        <v>Low User</v>
      </c>
    </row>
    <row r="4730" spans="1:27" hidden="1" x14ac:dyDescent="0.3">
      <c r="A4730">
        <v>3979</v>
      </c>
      <c r="B4730" s="1" t="s">
        <v>43</v>
      </c>
      <c r="C4730">
        <v>83</v>
      </c>
      <c r="D4730" s="1" t="s">
        <v>22</v>
      </c>
      <c r="E4730" s="1">
        <v>0</v>
      </c>
      <c r="F4730" s="1" t="s">
        <v>23</v>
      </c>
      <c r="G4730">
        <v>0</v>
      </c>
      <c r="H4730" t="str">
        <f>IF(Append1[[#This Row],[number_vmail_messages]]&lt;=10, "Low",
IF(Append1[[#This Row],[number_vmail_messages]]&lt;=25, "Medium", "High"))</f>
        <v>Low</v>
      </c>
      <c r="I4730">
        <v>196.7</v>
      </c>
      <c r="J4730">
        <v>117</v>
      </c>
      <c r="K4730">
        <v>33.44</v>
      </c>
      <c r="L4730">
        <v>272</v>
      </c>
      <c r="M4730">
        <v>89</v>
      </c>
      <c r="N4730">
        <v>23.12</v>
      </c>
      <c r="O4730">
        <v>199.9</v>
      </c>
      <c r="P4730">
        <v>62</v>
      </c>
      <c r="Q4730">
        <v>9</v>
      </c>
      <c r="R4730">
        <v>10.1</v>
      </c>
      <c r="S4730">
        <v>11</v>
      </c>
      <c r="T4730">
        <v>2.73</v>
      </c>
      <c r="U4730" t="str">
        <f>IF(Append1[[#This Row],[total_intl_charge]] &lt;= MEDIAN(Append1[total_intl_charge]), "Low", "High")</f>
        <v>Low</v>
      </c>
      <c r="V4730">
        <v>3</v>
      </c>
      <c r="W4730" t="s">
        <v>23</v>
      </c>
      <c r="X4730" s="1" t="s">
        <v>23</v>
      </c>
      <c r="Y4730">
        <f>IF(Append1[[#This Row],[churn]]="yes", 1,0)</f>
        <v>0</v>
      </c>
      <c r="Z4730" t="str">
        <f>IF(Append1[[#This Row],[total_eve_charge]]&lt;=15,"Low",
IF(Append1[[#This Row],[total_eve_charge]]&lt;=19,"Medium","High"))</f>
        <v>High</v>
      </c>
      <c r="AA4730" s="1" t="str">
        <f>IF(Append1[[#This Row],[total_day_charge]]&gt;30,"Heavy User",
IF(Append1[[#This Row],[total_eve_charge]]&gt;20,"Evening User",
IF(Append1[[#This Row],[total_night_charge]]&gt;10,"Night User","Low User")))</f>
        <v>Heavy User</v>
      </c>
    </row>
    <row r="4731" spans="1:27" hidden="1" x14ac:dyDescent="0.3">
      <c r="A4731">
        <v>3980</v>
      </c>
      <c r="B4731" s="1" t="s">
        <v>64</v>
      </c>
      <c r="C4731">
        <v>92</v>
      </c>
      <c r="D4731" s="1" t="s">
        <v>22</v>
      </c>
      <c r="E4731" s="1">
        <v>0</v>
      </c>
      <c r="F4731" s="1" t="s">
        <v>23</v>
      </c>
      <c r="G4731">
        <v>0</v>
      </c>
      <c r="H4731" t="str">
        <f>IF(Append1[[#This Row],[number_vmail_messages]]&lt;=10, "Low",
IF(Append1[[#This Row],[number_vmail_messages]]&lt;=25, "Medium", "High"))</f>
        <v>Low</v>
      </c>
      <c r="I4731">
        <v>114.6</v>
      </c>
      <c r="J4731">
        <v>94</v>
      </c>
      <c r="K4731">
        <v>19.48</v>
      </c>
      <c r="L4731">
        <v>209</v>
      </c>
      <c r="M4731">
        <v>78</v>
      </c>
      <c r="N4731">
        <v>17.77</v>
      </c>
      <c r="O4731">
        <v>209.7</v>
      </c>
      <c r="P4731">
        <v>97</v>
      </c>
      <c r="Q4731">
        <v>9.44</v>
      </c>
      <c r="R4731">
        <v>8.3000000000000007</v>
      </c>
      <c r="S4731">
        <v>5</v>
      </c>
      <c r="T4731">
        <v>2.2400000000000002</v>
      </c>
      <c r="U4731" t="str">
        <f>IF(Append1[[#This Row],[total_intl_charge]] &lt;= MEDIAN(Append1[total_intl_charge]), "Low", "High")</f>
        <v>Low</v>
      </c>
      <c r="V4731">
        <v>2</v>
      </c>
      <c r="W4731" t="s">
        <v>23</v>
      </c>
      <c r="X4731" s="1" t="s">
        <v>23</v>
      </c>
      <c r="Y4731">
        <f>IF(Append1[[#This Row],[churn]]="yes", 1,0)</f>
        <v>0</v>
      </c>
      <c r="Z4731" t="str">
        <f>IF(Append1[[#This Row],[total_eve_charge]]&lt;=15,"Low",
IF(Append1[[#This Row],[total_eve_charge]]&lt;=19,"Medium","High"))</f>
        <v>Medium</v>
      </c>
      <c r="AA4731" s="1" t="str">
        <f>IF(Append1[[#This Row],[total_day_charge]]&gt;30,"Heavy User",
IF(Append1[[#This Row],[total_eve_charge]]&gt;20,"Evening User",
IF(Append1[[#This Row],[total_night_charge]]&gt;10,"Night User","Low User")))</f>
        <v>Low User</v>
      </c>
    </row>
    <row r="4732" spans="1:27" hidden="1" x14ac:dyDescent="0.3">
      <c r="A4732">
        <v>3981</v>
      </c>
      <c r="B4732" s="1" t="s">
        <v>38</v>
      </c>
      <c r="C4732">
        <v>130</v>
      </c>
      <c r="D4732" s="1" t="s">
        <v>22</v>
      </c>
      <c r="E4732" s="1">
        <v>0</v>
      </c>
      <c r="F4732" s="1" t="s">
        <v>23</v>
      </c>
      <c r="G4732">
        <v>0</v>
      </c>
      <c r="H4732" t="str">
        <f>IF(Append1[[#This Row],[number_vmail_messages]]&lt;=10, "Low",
IF(Append1[[#This Row],[number_vmail_messages]]&lt;=25, "Medium", "High"))</f>
        <v>Low</v>
      </c>
      <c r="I4732">
        <v>204.5</v>
      </c>
      <c r="J4732">
        <v>88</v>
      </c>
      <c r="K4732">
        <v>34.770000000000003</v>
      </c>
      <c r="L4732">
        <v>178.4</v>
      </c>
      <c r="M4732">
        <v>85</v>
      </c>
      <c r="N4732">
        <v>15.16</v>
      </c>
      <c r="O4732">
        <v>229.6</v>
      </c>
      <c r="P4732">
        <v>78</v>
      </c>
      <c r="Q4732">
        <v>10.33</v>
      </c>
      <c r="R4732">
        <v>12.6</v>
      </c>
      <c r="S4732">
        <v>8</v>
      </c>
      <c r="T4732">
        <v>3.4</v>
      </c>
      <c r="U4732" t="str">
        <f>IF(Append1[[#This Row],[total_intl_charge]] &lt;= MEDIAN(Append1[total_intl_charge]), "Low", "High")</f>
        <v>High</v>
      </c>
      <c r="V4732">
        <v>0</v>
      </c>
      <c r="W4732" t="s">
        <v>23</v>
      </c>
      <c r="X4732" s="1" t="s">
        <v>23</v>
      </c>
      <c r="Y4732">
        <f>IF(Append1[[#This Row],[churn]]="yes", 1,0)</f>
        <v>0</v>
      </c>
      <c r="Z4732" t="str">
        <f>IF(Append1[[#This Row],[total_eve_charge]]&lt;=15,"Low",
IF(Append1[[#This Row],[total_eve_charge]]&lt;=19,"Medium","High"))</f>
        <v>Medium</v>
      </c>
      <c r="AA4732" s="1" t="str">
        <f>IF(Append1[[#This Row],[total_day_charge]]&gt;30,"Heavy User",
IF(Append1[[#This Row],[total_eve_charge]]&gt;20,"Evening User",
IF(Append1[[#This Row],[total_night_charge]]&gt;10,"Night User","Low User")))</f>
        <v>Heavy User</v>
      </c>
    </row>
    <row r="4733" spans="1:27" hidden="1" x14ac:dyDescent="0.3">
      <c r="A4733">
        <v>3982</v>
      </c>
      <c r="B4733" s="1" t="s">
        <v>42</v>
      </c>
      <c r="C4733">
        <v>97</v>
      </c>
      <c r="D4733" s="1" t="s">
        <v>26</v>
      </c>
      <c r="E4733" s="1">
        <v>1</v>
      </c>
      <c r="F4733" s="1" t="s">
        <v>23</v>
      </c>
      <c r="G4733">
        <v>0</v>
      </c>
      <c r="H4733" t="str">
        <f>IF(Append1[[#This Row],[number_vmail_messages]]&lt;=10, "Low",
IF(Append1[[#This Row],[number_vmail_messages]]&lt;=25, "Medium", "High"))</f>
        <v>Low</v>
      </c>
      <c r="I4733">
        <v>272.8</v>
      </c>
      <c r="J4733">
        <v>60</v>
      </c>
      <c r="K4733">
        <v>46.38</v>
      </c>
      <c r="L4733">
        <v>216.5</v>
      </c>
      <c r="M4733">
        <v>113</v>
      </c>
      <c r="N4733">
        <v>18.399999999999999</v>
      </c>
      <c r="O4733">
        <v>245.1</v>
      </c>
      <c r="P4733">
        <v>67</v>
      </c>
      <c r="Q4733">
        <v>11.03</v>
      </c>
      <c r="R4733">
        <v>6.1</v>
      </c>
      <c r="S4733">
        <v>8</v>
      </c>
      <c r="T4733">
        <v>1.65</v>
      </c>
      <c r="U4733" t="str">
        <f>IF(Append1[[#This Row],[total_intl_charge]] &lt;= MEDIAN(Append1[total_intl_charge]), "Low", "High")</f>
        <v>Low</v>
      </c>
      <c r="V4733">
        <v>5</v>
      </c>
      <c r="W4733" t="s">
        <v>24</v>
      </c>
      <c r="X4733" s="1" t="s">
        <v>24</v>
      </c>
      <c r="Y4733">
        <f>IF(Append1[[#This Row],[churn]]="yes", 1,0)</f>
        <v>1</v>
      </c>
      <c r="Z4733" t="str">
        <f>IF(Append1[[#This Row],[total_eve_charge]]&lt;=15,"Low",
IF(Append1[[#This Row],[total_eve_charge]]&lt;=19,"Medium","High"))</f>
        <v>Medium</v>
      </c>
      <c r="AA4733" s="1" t="str">
        <f>IF(Append1[[#This Row],[total_day_charge]]&gt;30,"Heavy User",
IF(Append1[[#This Row],[total_eve_charge]]&gt;20,"Evening User",
IF(Append1[[#This Row],[total_night_charge]]&gt;10,"Night User","Low User")))</f>
        <v>Heavy User</v>
      </c>
    </row>
    <row r="4734" spans="1:27" x14ac:dyDescent="0.3">
      <c r="A4734">
        <v>3983</v>
      </c>
      <c r="B4734" s="1" t="s">
        <v>65</v>
      </c>
      <c r="C4734">
        <v>53</v>
      </c>
      <c r="D4734" s="1" t="s">
        <v>26</v>
      </c>
      <c r="E4734" s="1">
        <v>0</v>
      </c>
      <c r="F4734" s="1" t="s">
        <v>24</v>
      </c>
      <c r="G4734">
        <v>22</v>
      </c>
      <c r="H4734" t="str">
        <f>IF(Append1[[#This Row],[number_vmail_messages]]&lt;=10, "Low",
IF(Append1[[#This Row],[number_vmail_messages]]&lt;=25, "Medium", "High"))</f>
        <v>Medium</v>
      </c>
      <c r="I4734">
        <v>174.8</v>
      </c>
      <c r="J4734">
        <v>110</v>
      </c>
      <c r="K4734">
        <v>29.72</v>
      </c>
      <c r="L4734">
        <v>191.4</v>
      </c>
      <c r="M4734">
        <v>104</v>
      </c>
      <c r="N4734">
        <v>16.27</v>
      </c>
      <c r="O4734">
        <v>119.5</v>
      </c>
      <c r="P4734">
        <v>103</v>
      </c>
      <c r="Q4734">
        <v>5.38</v>
      </c>
      <c r="R4734">
        <v>12</v>
      </c>
      <c r="S4734">
        <v>2</v>
      </c>
      <c r="T4734">
        <v>3.24</v>
      </c>
      <c r="U4734" t="str">
        <f>IF(Append1[[#This Row],[total_intl_charge]] &lt;= MEDIAN(Append1[total_intl_charge]), "Low", "High")</f>
        <v>High</v>
      </c>
      <c r="V4734">
        <v>3</v>
      </c>
      <c r="W4734" t="s">
        <v>23</v>
      </c>
      <c r="X4734" s="1" t="s">
        <v>23</v>
      </c>
      <c r="Y4734">
        <f>IF(Append1[[#This Row],[churn]]="yes", 1,0)</f>
        <v>0</v>
      </c>
      <c r="Z4734" t="str">
        <f>IF(Append1[[#This Row],[total_eve_charge]]&lt;=15,"Low",
IF(Append1[[#This Row],[total_eve_charge]]&lt;=19,"Medium","High"))</f>
        <v>Medium</v>
      </c>
      <c r="AA4734" s="1" t="str">
        <f>IF(Append1[[#This Row],[total_day_charge]]&gt;30,"Heavy User",
IF(Append1[[#This Row],[total_eve_charge]]&gt;20,"Evening User",
IF(Append1[[#This Row],[total_night_charge]]&gt;10,"Night User","Low User")))</f>
        <v>Low User</v>
      </c>
    </row>
    <row r="4735" spans="1:27" hidden="1" x14ac:dyDescent="0.3">
      <c r="A4735">
        <v>3984</v>
      </c>
      <c r="B4735" s="1" t="s">
        <v>43</v>
      </c>
      <c r="C4735">
        <v>87</v>
      </c>
      <c r="D4735" s="1" t="s">
        <v>22</v>
      </c>
      <c r="E4735" s="1">
        <v>1</v>
      </c>
      <c r="F4735" s="1" t="s">
        <v>23</v>
      </c>
      <c r="G4735">
        <v>0</v>
      </c>
      <c r="H4735" t="str">
        <f>IF(Append1[[#This Row],[number_vmail_messages]]&lt;=10, "Low",
IF(Append1[[#This Row],[number_vmail_messages]]&lt;=25, "Medium", "High"))</f>
        <v>Low</v>
      </c>
      <c r="I4735">
        <v>128.9</v>
      </c>
      <c r="J4735">
        <v>71</v>
      </c>
      <c r="K4735">
        <v>21.91</v>
      </c>
      <c r="L4735">
        <v>281.89999999999998</v>
      </c>
      <c r="M4735">
        <v>91</v>
      </c>
      <c r="N4735">
        <v>23.96</v>
      </c>
      <c r="O4735">
        <v>209.1</v>
      </c>
      <c r="P4735">
        <v>100</v>
      </c>
      <c r="Q4735">
        <v>9.41</v>
      </c>
      <c r="R4735">
        <v>9.9</v>
      </c>
      <c r="S4735">
        <v>4</v>
      </c>
      <c r="T4735">
        <v>2.67</v>
      </c>
      <c r="U4735" t="str">
        <f>IF(Append1[[#This Row],[total_intl_charge]] &lt;= MEDIAN(Append1[total_intl_charge]), "Low", "High")</f>
        <v>Low</v>
      </c>
      <c r="V4735">
        <v>0</v>
      </c>
      <c r="W4735" t="s">
        <v>23</v>
      </c>
      <c r="X4735" s="1" t="s">
        <v>24</v>
      </c>
      <c r="Y4735">
        <f>IF(Append1[[#This Row],[churn]]="yes", 1,0)</f>
        <v>0</v>
      </c>
      <c r="Z4735" t="str">
        <f>IF(Append1[[#This Row],[total_eve_charge]]&lt;=15,"Low",
IF(Append1[[#This Row],[total_eve_charge]]&lt;=19,"Medium","High"))</f>
        <v>High</v>
      </c>
      <c r="AA4735" s="1" t="str">
        <f>IF(Append1[[#This Row],[total_day_charge]]&gt;30,"Heavy User",
IF(Append1[[#This Row],[total_eve_charge]]&gt;20,"Evening User",
IF(Append1[[#This Row],[total_night_charge]]&gt;10,"Night User","Low User")))</f>
        <v>Evening User</v>
      </c>
    </row>
    <row r="4736" spans="1:27" hidden="1" x14ac:dyDescent="0.3">
      <c r="A4736">
        <v>3985</v>
      </c>
      <c r="B4736" s="1" t="s">
        <v>38</v>
      </c>
      <c r="C4736">
        <v>138</v>
      </c>
      <c r="D4736" s="1" t="s">
        <v>26</v>
      </c>
      <c r="E4736" s="1">
        <v>0</v>
      </c>
      <c r="F4736" s="1" t="s">
        <v>23</v>
      </c>
      <c r="G4736">
        <v>0</v>
      </c>
      <c r="H4736" t="str">
        <f>IF(Append1[[#This Row],[number_vmail_messages]]&lt;=10, "Low",
IF(Append1[[#This Row],[number_vmail_messages]]&lt;=25, "Medium", "High"))</f>
        <v>Low</v>
      </c>
      <c r="I4736">
        <v>54.8</v>
      </c>
      <c r="J4736">
        <v>123</v>
      </c>
      <c r="K4736">
        <v>9.32</v>
      </c>
      <c r="L4736">
        <v>147.5</v>
      </c>
      <c r="M4736">
        <v>76</v>
      </c>
      <c r="N4736">
        <v>12.54</v>
      </c>
      <c r="O4736">
        <v>173.6</v>
      </c>
      <c r="P4736">
        <v>119</v>
      </c>
      <c r="Q4736">
        <v>7.81</v>
      </c>
      <c r="R4736">
        <v>11.5</v>
      </c>
      <c r="S4736">
        <v>1</v>
      </c>
      <c r="T4736">
        <v>3.11</v>
      </c>
      <c r="U4736" t="str">
        <f>IF(Append1[[#This Row],[total_intl_charge]] &lt;= MEDIAN(Append1[total_intl_charge]), "Low", "High")</f>
        <v>High</v>
      </c>
      <c r="V4736">
        <v>1</v>
      </c>
      <c r="W4736" t="s">
        <v>23</v>
      </c>
      <c r="X4736" s="1" t="s">
        <v>23</v>
      </c>
      <c r="Y4736">
        <f>IF(Append1[[#This Row],[churn]]="yes", 1,0)</f>
        <v>0</v>
      </c>
      <c r="Z4736" t="str">
        <f>IF(Append1[[#This Row],[total_eve_charge]]&lt;=15,"Low",
IF(Append1[[#This Row],[total_eve_charge]]&lt;=19,"Medium","High"))</f>
        <v>Low</v>
      </c>
      <c r="AA4736" s="1" t="str">
        <f>IF(Append1[[#This Row],[total_day_charge]]&gt;30,"Heavy User",
IF(Append1[[#This Row],[total_eve_charge]]&gt;20,"Evening User",
IF(Append1[[#This Row],[total_night_charge]]&gt;10,"Night User","Low User")))</f>
        <v>Low User</v>
      </c>
    </row>
    <row r="4737" spans="1:27" hidden="1" x14ac:dyDescent="0.3">
      <c r="A4737">
        <v>3986</v>
      </c>
      <c r="B4737" s="1" t="s">
        <v>29</v>
      </c>
      <c r="C4737">
        <v>136</v>
      </c>
      <c r="D4737" s="1" t="s">
        <v>22</v>
      </c>
      <c r="E4737" s="1">
        <v>0</v>
      </c>
      <c r="F4737" s="1" t="s">
        <v>23</v>
      </c>
      <c r="G4737">
        <v>0</v>
      </c>
      <c r="H4737" t="str">
        <f>IF(Append1[[#This Row],[number_vmail_messages]]&lt;=10, "Low",
IF(Append1[[#This Row],[number_vmail_messages]]&lt;=25, "Medium", "High"))</f>
        <v>Low</v>
      </c>
      <c r="I4737">
        <v>259</v>
      </c>
      <c r="J4737">
        <v>105</v>
      </c>
      <c r="K4737">
        <v>44.03</v>
      </c>
      <c r="L4737">
        <v>166.9</v>
      </c>
      <c r="M4737">
        <v>125</v>
      </c>
      <c r="N4737">
        <v>14.19</v>
      </c>
      <c r="O4737">
        <v>255.1</v>
      </c>
      <c r="P4737">
        <v>107</v>
      </c>
      <c r="Q4737">
        <v>11.48</v>
      </c>
      <c r="R4737">
        <v>11.1</v>
      </c>
      <c r="S4737">
        <v>3</v>
      </c>
      <c r="T4737">
        <v>3</v>
      </c>
      <c r="U4737" t="str">
        <f>IF(Append1[[#This Row],[total_intl_charge]] &lt;= MEDIAN(Append1[total_intl_charge]), "Low", "High")</f>
        <v>High</v>
      </c>
      <c r="V4737">
        <v>3</v>
      </c>
      <c r="W4737" t="s">
        <v>23</v>
      </c>
      <c r="X4737" s="1" t="s">
        <v>23</v>
      </c>
      <c r="Y4737">
        <f>IF(Append1[[#This Row],[churn]]="yes", 1,0)</f>
        <v>0</v>
      </c>
      <c r="Z4737" t="str">
        <f>IF(Append1[[#This Row],[total_eve_charge]]&lt;=15,"Low",
IF(Append1[[#This Row],[total_eve_charge]]&lt;=19,"Medium","High"))</f>
        <v>Low</v>
      </c>
      <c r="AA4737" s="1" t="str">
        <f>IF(Append1[[#This Row],[total_day_charge]]&gt;30,"Heavy User",
IF(Append1[[#This Row],[total_eve_charge]]&gt;20,"Evening User",
IF(Append1[[#This Row],[total_night_charge]]&gt;10,"Night User","Low User")))</f>
        <v>Heavy User</v>
      </c>
    </row>
    <row r="4738" spans="1:27" hidden="1" x14ac:dyDescent="0.3">
      <c r="A4738">
        <v>3987</v>
      </c>
      <c r="B4738" s="1" t="s">
        <v>42</v>
      </c>
      <c r="C4738">
        <v>98</v>
      </c>
      <c r="D4738" s="1" t="s">
        <v>22</v>
      </c>
      <c r="E4738" s="1">
        <v>0</v>
      </c>
      <c r="F4738" s="1" t="s">
        <v>23</v>
      </c>
      <c r="G4738">
        <v>0</v>
      </c>
      <c r="H4738" t="str">
        <f>IF(Append1[[#This Row],[number_vmail_messages]]&lt;=10, "Low",
IF(Append1[[#This Row],[number_vmail_messages]]&lt;=25, "Medium", "High"))</f>
        <v>Low</v>
      </c>
      <c r="I4738">
        <v>182.6</v>
      </c>
      <c r="J4738">
        <v>76</v>
      </c>
      <c r="K4738">
        <v>31.04</v>
      </c>
      <c r="L4738">
        <v>145.19999999999999</v>
      </c>
      <c r="M4738">
        <v>75</v>
      </c>
      <c r="N4738">
        <v>12.34</v>
      </c>
      <c r="O4738">
        <v>162.6</v>
      </c>
      <c r="P4738">
        <v>127</v>
      </c>
      <c r="Q4738">
        <v>7.32</v>
      </c>
      <c r="R4738">
        <v>12</v>
      </c>
      <c r="S4738">
        <v>1</v>
      </c>
      <c r="T4738">
        <v>3.24</v>
      </c>
      <c r="U4738" t="str">
        <f>IF(Append1[[#This Row],[total_intl_charge]] &lt;= MEDIAN(Append1[total_intl_charge]), "Low", "High")</f>
        <v>High</v>
      </c>
      <c r="V4738">
        <v>6</v>
      </c>
      <c r="W4738" t="s">
        <v>24</v>
      </c>
      <c r="X4738" s="1" t="s">
        <v>23</v>
      </c>
      <c r="Y4738">
        <f>IF(Append1[[#This Row],[churn]]="yes", 1,0)</f>
        <v>1</v>
      </c>
      <c r="Z4738" t="str">
        <f>IF(Append1[[#This Row],[total_eve_charge]]&lt;=15,"Low",
IF(Append1[[#This Row],[total_eve_charge]]&lt;=19,"Medium","High"))</f>
        <v>Low</v>
      </c>
      <c r="AA4738" s="1" t="str">
        <f>IF(Append1[[#This Row],[total_day_charge]]&gt;30,"Heavy User",
IF(Append1[[#This Row],[total_eve_charge]]&gt;20,"Evening User",
IF(Append1[[#This Row],[total_night_charge]]&gt;10,"Night User","Low User")))</f>
        <v>Heavy User</v>
      </c>
    </row>
    <row r="4739" spans="1:27" hidden="1" x14ac:dyDescent="0.3">
      <c r="A4739">
        <v>3988</v>
      </c>
      <c r="B4739" s="1" t="s">
        <v>31</v>
      </c>
      <c r="C4739">
        <v>109</v>
      </c>
      <c r="D4739" s="1" t="s">
        <v>32</v>
      </c>
      <c r="E4739" s="1">
        <v>0</v>
      </c>
      <c r="F4739" s="1" t="s">
        <v>23</v>
      </c>
      <c r="G4739">
        <v>0</v>
      </c>
      <c r="H4739" t="str">
        <f>IF(Append1[[#This Row],[number_vmail_messages]]&lt;=10, "Low",
IF(Append1[[#This Row],[number_vmail_messages]]&lt;=25, "Medium", "High"))</f>
        <v>Low</v>
      </c>
      <c r="I4739">
        <v>123</v>
      </c>
      <c r="J4739">
        <v>111</v>
      </c>
      <c r="K4739">
        <v>20.91</v>
      </c>
      <c r="L4739">
        <v>237.2</v>
      </c>
      <c r="M4739">
        <v>103</v>
      </c>
      <c r="N4739">
        <v>20.16</v>
      </c>
      <c r="O4739">
        <v>258.8</v>
      </c>
      <c r="P4739">
        <v>91</v>
      </c>
      <c r="Q4739">
        <v>11.65</v>
      </c>
      <c r="R4739">
        <v>9.3000000000000007</v>
      </c>
      <c r="S4739">
        <v>12</v>
      </c>
      <c r="T4739">
        <v>2.5099999999999998</v>
      </c>
      <c r="U4739" t="str">
        <f>IF(Append1[[#This Row],[total_intl_charge]] &lt;= MEDIAN(Append1[total_intl_charge]), "Low", "High")</f>
        <v>Low</v>
      </c>
      <c r="V4739">
        <v>1</v>
      </c>
      <c r="W4739" t="s">
        <v>23</v>
      </c>
      <c r="X4739" s="1" t="s">
        <v>23</v>
      </c>
      <c r="Y4739">
        <f>IF(Append1[[#This Row],[churn]]="yes", 1,0)</f>
        <v>0</v>
      </c>
      <c r="Z4739" t="str">
        <f>IF(Append1[[#This Row],[total_eve_charge]]&lt;=15,"Low",
IF(Append1[[#This Row],[total_eve_charge]]&lt;=19,"Medium","High"))</f>
        <v>High</v>
      </c>
      <c r="AA4739" s="1" t="str">
        <f>IF(Append1[[#This Row],[total_day_charge]]&gt;30,"Heavy User",
IF(Append1[[#This Row],[total_eve_charge]]&gt;20,"Evening User",
IF(Append1[[#This Row],[total_night_charge]]&gt;10,"Night User","Low User")))</f>
        <v>Evening User</v>
      </c>
    </row>
    <row r="4740" spans="1:27" hidden="1" x14ac:dyDescent="0.3">
      <c r="A4740">
        <v>3989</v>
      </c>
      <c r="B4740" s="1" t="s">
        <v>27</v>
      </c>
      <c r="C4740">
        <v>84</v>
      </c>
      <c r="D4740" s="1" t="s">
        <v>22</v>
      </c>
      <c r="E4740" s="1">
        <v>0</v>
      </c>
      <c r="F4740" s="1" t="s">
        <v>23</v>
      </c>
      <c r="G4740">
        <v>0</v>
      </c>
      <c r="H4740" t="str">
        <f>IF(Append1[[#This Row],[number_vmail_messages]]&lt;=10, "Low",
IF(Append1[[#This Row],[number_vmail_messages]]&lt;=25, "Medium", "High"))</f>
        <v>Low</v>
      </c>
      <c r="I4740">
        <v>169.9</v>
      </c>
      <c r="J4740">
        <v>96</v>
      </c>
      <c r="K4740">
        <v>28.88</v>
      </c>
      <c r="L4740">
        <v>190.3</v>
      </c>
      <c r="M4740">
        <v>103</v>
      </c>
      <c r="N4740">
        <v>16.18</v>
      </c>
      <c r="O4740">
        <v>188</v>
      </c>
      <c r="P4740">
        <v>82</v>
      </c>
      <c r="Q4740">
        <v>8.4600000000000009</v>
      </c>
      <c r="R4740">
        <v>8.6</v>
      </c>
      <c r="S4740">
        <v>2</v>
      </c>
      <c r="T4740">
        <v>2.3199999999999998</v>
      </c>
      <c r="U4740" t="str">
        <f>IF(Append1[[#This Row],[total_intl_charge]] &lt;= MEDIAN(Append1[total_intl_charge]), "Low", "High")</f>
        <v>Low</v>
      </c>
      <c r="V4740">
        <v>2</v>
      </c>
      <c r="W4740" t="s">
        <v>23</v>
      </c>
      <c r="X4740" s="1" t="s">
        <v>23</v>
      </c>
      <c r="Y4740">
        <f>IF(Append1[[#This Row],[churn]]="yes", 1,0)</f>
        <v>0</v>
      </c>
      <c r="Z4740" t="str">
        <f>IF(Append1[[#This Row],[total_eve_charge]]&lt;=15,"Low",
IF(Append1[[#This Row],[total_eve_charge]]&lt;=19,"Medium","High"))</f>
        <v>Medium</v>
      </c>
      <c r="AA4740" s="1" t="str">
        <f>IF(Append1[[#This Row],[total_day_charge]]&gt;30,"Heavy User",
IF(Append1[[#This Row],[total_eve_charge]]&gt;20,"Evening User",
IF(Append1[[#This Row],[total_night_charge]]&gt;10,"Night User","Low User")))</f>
        <v>Low User</v>
      </c>
    </row>
    <row r="4741" spans="1:27" x14ac:dyDescent="0.3">
      <c r="A4741">
        <v>3990</v>
      </c>
      <c r="B4741" s="1" t="s">
        <v>65</v>
      </c>
      <c r="C4741">
        <v>157</v>
      </c>
      <c r="D4741" s="1" t="s">
        <v>32</v>
      </c>
      <c r="E4741" s="1">
        <v>0</v>
      </c>
      <c r="F4741" s="1" t="s">
        <v>24</v>
      </c>
      <c r="G4741">
        <v>27</v>
      </c>
      <c r="H4741" t="str">
        <f>IF(Append1[[#This Row],[number_vmail_messages]]&lt;=10, "Low",
IF(Append1[[#This Row],[number_vmail_messages]]&lt;=25, "Medium", "High"))</f>
        <v>High</v>
      </c>
      <c r="I4741">
        <v>201.4</v>
      </c>
      <c r="J4741">
        <v>85</v>
      </c>
      <c r="K4741">
        <v>34.24</v>
      </c>
      <c r="L4741">
        <v>101.3</v>
      </c>
      <c r="M4741">
        <v>60</v>
      </c>
      <c r="N4741">
        <v>8.61</v>
      </c>
      <c r="O4741">
        <v>258.5</v>
      </c>
      <c r="P4741">
        <v>113</v>
      </c>
      <c r="Q4741">
        <v>11.63</v>
      </c>
      <c r="R4741">
        <v>11.9</v>
      </c>
      <c r="S4741">
        <v>5</v>
      </c>
      <c r="T4741">
        <v>3.21</v>
      </c>
      <c r="U4741" t="str">
        <f>IF(Append1[[#This Row],[total_intl_charge]] &lt;= MEDIAN(Append1[total_intl_charge]), "Low", "High")</f>
        <v>High</v>
      </c>
      <c r="V4741">
        <v>2</v>
      </c>
      <c r="W4741" t="s">
        <v>23</v>
      </c>
      <c r="X4741" s="1" t="s">
        <v>23</v>
      </c>
      <c r="Y4741">
        <f>IF(Append1[[#This Row],[churn]]="yes", 1,0)</f>
        <v>0</v>
      </c>
      <c r="Z4741" t="str">
        <f>IF(Append1[[#This Row],[total_eve_charge]]&lt;=15,"Low",
IF(Append1[[#This Row],[total_eve_charge]]&lt;=19,"Medium","High"))</f>
        <v>Low</v>
      </c>
      <c r="AA4741" s="1" t="str">
        <f>IF(Append1[[#This Row],[total_day_charge]]&gt;30,"Heavy User",
IF(Append1[[#This Row],[total_eve_charge]]&gt;20,"Evening User",
IF(Append1[[#This Row],[total_night_charge]]&gt;10,"Night User","Low User")))</f>
        <v>Heavy User</v>
      </c>
    </row>
    <row r="4742" spans="1:27" x14ac:dyDescent="0.3">
      <c r="A4742">
        <v>3991</v>
      </c>
      <c r="B4742" s="1" t="s">
        <v>28</v>
      </c>
      <c r="C4742">
        <v>74</v>
      </c>
      <c r="D4742" s="1" t="s">
        <v>22</v>
      </c>
      <c r="E4742" s="1">
        <v>0</v>
      </c>
      <c r="F4742" s="1" t="s">
        <v>24</v>
      </c>
      <c r="G4742">
        <v>24</v>
      </c>
      <c r="H4742" t="str">
        <f>IF(Append1[[#This Row],[number_vmail_messages]]&lt;=10, "Low",
IF(Append1[[#This Row],[number_vmail_messages]]&lt;=25, "Medium", "High"))</f>
        <v>Medium</v>
      </c>
      <c r="I4742">
        <v>124.2</v>
      </c>
      <c r="J4742">
        <v>146</v>
      </c>
      <c r="K4742">
        <v>21.11</v>
      </c>
      <c r="L4742">
        <v>266.2</v>
      </c>
      <c r="M4742">
        <v>84</v>
      </c>
      <c r="N4742">
        <v>22.63</v>
      </c>
      <c r="O4742">
        <v>156.69999999999999</v>
      </c>
      <c r="P4742">
        <v>108</v>
      </c>
      <c r="Q4742">
        <v>7.05</v>
      </c>
      <c r="R4742">
        <v>11.5</v>
      </c>
      <c r="S4742">
        <v>6</v>
      </c>
      <c r="T4742">
        <v>3.11</v>
      </c>
      <c r="U4742" t="str">
        <f>IF(Append1[[#This Row],[total_intl_charge]] &lt;= MEDIAN(Append1[total_intl_charge]), "Low", "High")</f>
        <v>High</v>
      </c>
      <c r="V4742">
        <v>3</v>
      </c>
      <c r="W4742" t="s">
        <v>23</v>
      </c>
      <c r="X4742" s="1" t="s">
        <v>23</v>
      </c>
      <c r="Y4742">
        <f>IF(Append1[[#This Row],[churn]]="yes", 1,0)</f>
        <v>0</v>
      </c>
      <c r="Z4742" t="str">
        <f>IF(Append1[[#This Row],[total_eve_charge]]&lt;=15,"Low",
IF(Append1[[#This Row],[total_eve_charge]]&lt;=19,"Medium","High"))</f>
        <v>High</v>
      </c>
      <c r="AA4742" s="1" t="str">
        <f>IF(Append1[[#This Row],[total_day_charge]]&gt;30,"Heavy User",
IF(Append1[[#This Row],[total_eve_charge]]&gt;20,"Evening User",
IF(Append1[[#This Row],[total_night_charge]]&gt;10,"Night User","Low User")))</f>
        <v>Evening User</v>
      </c>
    </row>
    <row r="4743" spans="1:27" hidden="1" x14ac:dyDescent="0.3">
      <c r="A4743">
        <v>3992</v>
      </c>
      <c r="B4743" s="1" t="s">
        <v>42</v>
      </c>
      <c r="C4743">
        <v>66</v>
      </c>
      <c r="D4743" s="1" t="s">
        <v>32</v>
      </c>
      <c r="E4743" s="1">
        <v>0</v>
      </c>
      <c r="F4743" s="1" t="s">
        <v>23</v>
      </c>
      <c r="G4743">
        <v>0</v>
      </c>
      <c r="H4743" t="str">
        <f>IF(Append1[[#This Row],[number_vmail_messages]]&lt;=10, "Low",
IF(Append1[[#This Row],[number_vmail_messages]]&lt;=25, "Medium", "High"))</f>
        <v>Low</v>
      </c>
      <c r="I4743">
        <v>128.19999999999999</v>
      </c>
      <c r="J4743">
        <v>109</v>
      </c>
      <c r="K4743">
        <v>21.79</v>
      </c>
      <c r="L4743">
        <v>274.5</v>
      </c>
      <c r="M4743">
        <v>112</v>
      </c>
      <c r="N4743">
        <v>23.33</v>
      </c>
      <c r="O4743">
        <v>211</v>
      </c>
      <c r="P4743">
        <v>90</v>
      </c>
      <c r="Q4743">
        <v>9.49</v>
      </c>
      <c r="R4743">
        <v>8.1</v>
      </c>
      <c r="S4743">
        <v>4</v>
      </c>
      <c r="T4743">
        <v>2.19</v>
      </c>
      <c r="U4743" t="str">
        <f>IF(Append1[[#This Row],[total_intl_charge]] &lt;= MEDIAN(Append1[total_intl_charge]), "Low", "High")</f>
        <v>Low</v>
      </c>
      <c r="V4743">
        <v>0</v>
      </c>
      <c r="W4743" t="s">
        <v>23</v>
      </c>
      <c r="X4743" s="1" t="s">
        <v>23</v>
      </c>
      <c r="Y4743">
        <f>IF(Append1[[#This Row],[churn]]="yes", 1,0)</f>
        <v>0</v>
      </c>
      <c r="Z4743" t="str">
        <f>IF(Append1[[#This Row],[total_eve_charge]]&lt;=15,"Low",
IF(Append1[[#This Row],[total_eve_charge]]&lt;=19,"Medium","High"))</f>
        <v>High</v>
      </c>
      <c r="AA4743" s="1" t="str">
        <f>IF(Append1[[#This Row],[total_day_charge]]&gt;30,"Heavy User",
IF(Append1[[#This Row],[total_eve_charge]]&gt;20,"Evening User",
IF(Append1[[#This Row],[total_night_charge]]&gt;10,"Night User","Low User")))</f>
        <v>Evening User</v>
      </c>
    </row>
    <row r="4744" spans="1:27" x14ac:dyDescent="0.3">
      <c r="A4744">
        <v>3993</v>
      </c>
      <c r="B4744" s="1" t="s">
        <v>62</v>
      </c>
      <c r="C4744">
        <v>142</v>
      </c>
      <c r="D4744" s="1" t="s">
        <v>32</v>
      </c>
      <c r="E4744" s="1">
        <v>0</v>
      </c>
      <c r="F4744" s="1" t="s">
        <v>24</v>
      </c>
      <c r="G4744">
        <v>20</v>
      </c>
      <c r="H4744" t="str">
        <f>IF(Append1[[#This Row],[number_vmail_messages]]&lt;=10, "Low",
IF(Append1[[#This Row],[number_vmail_messages]]&lt;=25, "Medium", "High"))</f>
        <v>Medium</v>
      </c>
      <c r="I4744">
        <v>214.3</v>
      </c>
      <c r="J4744">
        <v>126</v>
      </c>
      <c r="K4744">
        <v>36.43</v>
      </c>
      <c r="L4744">
        <v>250.1</v>
      </c>
      <c r="M4744">
        <v>102</v>
      </c>
      <c r="N4744">
        <v>21.26</v>
      </c>
      <c r="O4744">
        <v>189.7</v>
      </c>
      <c r="P4744">
        <v>116</v>
      </c>
      <c r="Q4744">
        <v>8.5399999999999991</v>
      </c>
      <c r="R4744">
        <v>10.6</v>
      </c>
      <c r="S4744">
        <v>4</v>
      </c>
      <c r="T4744">
        <v>2.86</v>
      </c>
      <c r="U4744" t="str">
        <f>IF(Append1[[#This Row],[total_intl_charge]] &lt;= MEDIAN(Append1[total_intl_charge]), "Low", "High")</f>
        <v>High</v>
      </c>
      <c r="V4744">
        <v>4</v>
      </c>
      <c r="W4744" t="s">
        <v>23</v>
      </c>
      <c r="X4744" s="1" t="s">
        <v>23</v>
      </c>
      <c r="Y4744">
        <f>IF(Append1[[#This Row],[churn]]="yes", 1,0)</f>
        <v>0</v>
      </c>
      <c r="Z4744" t="str">
        <f>IF(Append1[[#This Row],[total_eve_charge]]&lt;=15,"Low",
IF(Append1[[#This Row],[total_eve_charge]]&lt;=19,"Medium","High"))</f>
        <v>High</v>
      </c>
      <c r="AA4744" s="1" t="str">
        <f>IF(Append1[[#This Row],[total_day_charge]]&gt;30,"Heavy User",
IF(Append1[[#This Row],[total_eve_charge]]&gt;20,"Evening User",
IF(Append1[[#This Row],[total_night_charge]]&gt;10,"Night User","Low User")))</f>
        <v>Heavy User</v>
      </c>
    </row>
    <row r="4745" spans="1:27" x14ac:dyDescent="0.3">
      <c r="A4745">
        <v>3994</v>
      </c>
      <c r="B4745" s="1" t="s">
        <v>47</v>
      </c>
      <c r="C4745">
        <v>136</v>
      </c>
      <c r="D4745" s="1" t="s">
        <v>22</v>
      </c>
      <c r="E4745" s="1">
        <v>0</v>
      </c>
      <c r="F4745" s="1" t="s">
        <v>24</v>
      </c>
      <c r="G4745">
        <v>24</v>
      </c>
      <c r="H4745" t="str">
        <f>IF(Append1[[#This Row],[number_vmail_messages]]&lt;=10, "Low",
IF(Append1[[#This Row],[number_vmail_messages]]&lt;=25, "Medium", "High"))</f>
        <v>Medium</v>
      </c>
      <c r="I4745">
        <v>243.3</v>
      </c>
      <c r="J4745">
        <v>107</v>
      </c>
      <c r="K4745">
        <v>41.36</v>
      </c>
      <c r="L4745">
        <v>226.8</v>
      </c>
      <c r="M4745">
        <v>111</v>
      </c>
      <c r="N4745">
        <v>19.28</v>
      </c>
      <c r="O4745">
        <v>138.5</v>
      </c>
      <c r="P4745">
        <v>117</v>
      </c>
      <c r="Q4745">
        <v>6.23</v>
      </c>
      <c r="R4745">
        <v>11</v>
      </c>
      <c r="S4745">
        <v>4</v>
      </c>
      <c r="T4745">
        <v>2.97</v>
      </c>
      <c r="U4745" t="str">
        <f>IF(Append1[[#This Row],[total_intl_charge]] &lt;= MEDIAN(Append1[total_intl_charge]), "Low", "High")</f>
        <v>High</v>
      </c>
      <c r="V4745">
        <v>4</v>
      </c>
      <c r="W4745" t="s">
        <v>23</v>
      </c>
      <c r="X4745" s="1" t="s">
        <v>23</v>
      </c>
      <c r="Y4745">
        <f>IF(Append1[[#This Row],[churn]]="yes", 1,0)</f>
        <v>0</v>
      </c>
      <c r="Z4745" t="str">
        <f>IF(Append1[[#This Row],[total_eve_charge]]&lt;=15,"Low",
IF(Append1[[#This Row],[total_eve_charge]]&lt;=19,"Medium","High"))</f>
        <v>High</v>
      </c>
      <c r="AA4745" s="1" t="str">
        <f>IF(Append1[[#This Row],[total_day_charge]]&gt;30,"Heavy User",
IF(Append1[[#This Row],[total_eve_charge]]&gt;20,"Evening User",
IF(Append1[[#This Row],[total_night_charge]]&gt;10,"Night User","Low User")))</f>
        <v>Heavy User</v>
      </c>
    </row>
    <row r="4746" spans="1:27" x14ac:dyDescent="0.3">
      <c r="A4746">
        <v>3995</v>
      </c>
      <c r="B4746" s="1" t="s">
        <v>57</v>
      </c>
      <c r="C4746">
        <v>75</v>
      </c>
      <c r="D4746" s="1" t="s">
        <v>26</v>
      </c>
      <c r="E4746" s="1">
        <v>0</v>
      </c>
      <c r="F4746" s="1" t="s">
        <v>24</v>
      </c>
      <c r="G4746">
        <v>17</v>
      </c>
      <c r="H4746" t="str">
        <f>IF(Append1[[#This Row],[number_vmail_messages]]&lt;=10, "Low",
IF(Append1[[#This Row],[number_vmail_messages]]&lt;=25, "Medium", "High"))</f>
        <v>Medium</v>
      </c>
      <c r="I4746">
        <v>200.7</v>
      </c>
      <c r="J4746">
        <v>107</v>
      </c>
      <c r="K4746">
        <v>34.119999999999997</v>
      </c>
      <c r="L4746">
        <v>212.5</v>
      </c>
      <c r="M4746">
        <v>109</v>
      </c>
      <c r="N4746">
        <v>18.059999999999999</v>
      </c>
      <c r="O4746">
        <v>204</v>
      </c>
      <c r="P4746">
        <v>136</v>
      </c>
      <c r="Q4746">
        <v>9.18</v>
      </c>
      <c r="R4746">
        <v>12.9</v>
      </c>
      <c r="S4746">
        <v>3</v>
      </c>
      <c r="T4746">
        <v>3.48</v>
      </c>
      <c r="U4746" t="str">
        <f>IF(Append1[[#This Row],[total_intl_charge]] &lt;= MEDIAN(Append1[total_intl_charge]), "Low", "High")</f>
        <v>High</v>
      </c>
      <c r="V4746">
        <v>4</v>
      </c>
      <c r="W4746" t="s">
        <v>23</v>
      </c>
      <c r="X4746" s="1" t="s">
        <v>23</v>
      </c>
      <c r="Y4746">
        <f>IF(Append1[[#This Row],[churn]]="yes", 1,0)</f>
        <v>0</v>
      </c>
      <c r="Z4746" t="str">
        <f>IF(Append1[[#This Row],[total_eve_charge]]&lt;=15,"Low",
IF(Append1[[#This Row],[total_eve_charge]]&lt;=19,"Medium","High"))</f>
        <v>Medium</v>
      </c>
      <c r="AA4746" s="1" t="str">
        <f>IF(Append1[[#This Row],[total_day_charge]]&gt;30,"Heavy User",
IF(Append1[[#This Row],[total_eve_charge]]&gt;20,"Evening User",
IF(Append1[[#This Row],[total_night_charge]]&gt;10,"Night User","Low User")))</f>
        <v>Heavy User</v>
      </c>
    </row>
    <row r="4747" spans="1:27" hidden="1" x14ac:dyDescent="0.3">
      <c r="A4747">
        <v>3996</v>
      </c>
      <c r="B4747" s="1" t="s">
        <v>38</v>
      </c>
      <c r="C4747">
        <v>59</v>
      </c>
      <c r="D4747" s="1" t="s">
        <v>22</v>
      </c>
      <c r="E4747" s="1">
        <v>0</v>
      </c>
      <c r="F4747" s="1" t="s">
        <v>23</v>
      </c>
      <c r="G4747">
        <v>0</v>
      </c>
      <c r="H4747" t="str">
        <f>IF(Append1[[#This Row],[number_vmail_messages]]&lt;=10, "Low",
IF(Append1[[#This Row],[number_vmail_messages]]&lt;=25, "Medium", "High"))</f>
        <v>Low</v>
      </c>
      <c r="I4747">
        <v>231.4</v>
      </c>
      <c r="J4747">
        <v>93</v>
      </c>
      <c r="K4747">
        <v>39.340000000000003</v>
      </c>
      <c r="L4747">
        <v>168</v>
      </c>
      <c r="M4747">
        <v>92</v>
      </c>
      <c r="N4747">
        <v>14.28</v>
      </c>
      <c r="O4747">
        <v>257.2</v>
      </c>
      <c r="P4747">
        <v>124</v>
      </c>
      <c r="Q4747">
        <v>11.57</v>
      </c>
      <c r="R4747">
        <v>11.4</v>
      </c>
      <c r="S4747">
        <v>5</v>
      </c>
      <c r="T4747">
        <v>3.08</v>
      </c>
      <c r="U4747" t="str">
        <f>IF(Append1[[#This Row],[total_intl_charge]] &lt;= MEDIAN(Append1[total_intl_charge]), "Low", "High")</f>
        <v>High</v>
      </c>
      <c r="V4747">
        <v>2</v>
      </c>
      <c r="W4747" t="s">
        <v>23</v>
      </c>
      <c r="X4747" s="1" t="s">
        <v>23</v>
      </c>
      <c r="Y4747">
        <f>IF(Append1[[#This Row],[churn]]="yes", 1,0)</f>
        <v>0</v>
      </c>
      <c r="Z4747" t="str">
        <f>IF(Append1[[#This Row],[total_eve_charge]]&lt;=15,"Low",
IF(Append1[[#This Row],[total_eve_charge]]&lt;=19,"Medium","High"))</f>
        <v>Low</v>
      </c>
      <c r="AA4747" s="1" t="str">
        <f>IF(Append1[[#This Row],[total_day_charge]]&gt;30,"Heavy User",
IF(Append1[[#This Row],[total_eve_charge]]&gt;20,"Evening User",
IF(Append1[[#This Row],[total_night_charge]]&gt;10,"Night User","Low User")))</f>
        <v>Heavy User</v>
      </c>
    </row>
    <row r="4748" spans="1:27" x14ac:dyDescent="0.3">
      <c r="A4748">
        <v>3997</v>
      </c>
      <c r="B4748" s="1" t="s">
        <v>64</v>
      </c>
      <c r="C4748">
        <v>45</v>
      </c>
      <c r="D4748" s="1" t="s">
        <v>22</v>
      </c>
      <c r="E4748" s="1">
        <v>0</v>
      </c>
      <c r="F4748" s="1" t="s">
        <v>24</v>
      </c>
      <c r="G4748">
        <v>32</v>
      </c>
      <c r="H4748" t="str">
        <f>IF(Append1[[#This Row],[number_vmail_messages]]&lt;=10, "Low",
IF(Append1[[#This Row],[number_vmail_messages]]&lt;=25, "Medium", "High"))</f>
        <v>High</v>
      </c>
      <c r="I4748">
        <v>235</v>
      </c>
      <c r="J4748">
        <v>85</v>
      </c>
      <c r="K4748">
        <v>39.950000000000003</v>
      </c>
      <c r="L4748">
        <v>240.5</v>
      </c>
      <c r="M4748">
        <v>101</v>
      </c>
      <c r="N4748">
        <v>20.440000000000001</v>
      </c>
      <c r="O4748">
        <v>147.1</v>
      </c>
      <c r="P4748">
        <v>88</v>
      </c>
      <c r="Q4748">
        <v>6.62</v>
      </c>
      <c r="R4748">
        <v>7.7</v>
      </c>
      <c r="S4748">
        <v>3</v>
      </c>
      <c r="T4748">
        <v>2.08</v>
      </c>
      <c r="U4748" t="str">
        <f>IF(Append1[[#This Row],[total_intl_charge]] &lt;= MEDIAN(Append1[total_intl_charge]), "Low", "High")</f>
        <v>Low</v>
      </c>
      <c r="V4748">
        <v>2</v>
      </c>
      <c r="W4748" t="s">
        <v>23</v>
      </c>
      <c r="X4748" s="1" t="s">
        <v>23</v>
      </c>
      <c r="Y4748">
        <f>IF(Append1[[#This Row],[churn]]="yes", 1,0)</f>
        <v>0</v>
      </c>
      <c r="Z4748" t="str">
        <f>IF(Append1[[#This Row],[total_eve_charge]]&lt;=15,"Low",
IF(Append1[[#This Row],[total_eve_charge]]&lt;=19,"Medium","High"))</f>
        <v>High</v>
      </c>
      <c r="AA4748" s="1" t="str">
        <f>IF(Append1[[#This Row],[total_day_charge]]&gt;30,"Heavy User",
IF(Append1[[#This Row],[total_eve_charge]]&gt;20,"Evening User",
IF(Append1[[#This Row],[total_night_charge]]&gt;10,"Night User","Low User")))</f>
        <v>Heavy User</v>
      </c>
    </row>
    <row r="4749" spans="1:27" hidden="1" x14ac:dyDescent="0.3">
      <c r="A4749">
        <v>3998</v>
      </c>
      <c r="B4749" s="1" t="s">
        <v>71</v>
      </c>
      <c r="C4749">
        <v>48</v>
      </c>
      <c r="D4749" s="1" t="s">
        <v>32</v>
      </c>
      <c r="E4749" s="1">
        <v>0</v>
      </c>
      <c r="F4749" s="1" t="s">
        <v>23</v>
      </c>
      <c r="G4749">
        <v>0</v>
      </c>
      <c r="H4749" t="str">
        <f>IF(Append1[[#This Row],[number_vmail_messages]]&lt;=10, "Low",
IF(Append1[[#This Row],[number_vmail_messages]]&lt;=25, "Medium", "High"))</f>
        <v>Low</v>
      </c>
      <c r="I4749">
        <v>237.5</v>
      </c>
      <c r="J4749">
        <v>117</v>
      </c>
      <c r="K4749">
        <v>40.380000000000003</v>
      </c>
      <c r="L4749">
        <v>211.1</v>
      </c>
      <c r="M4749">
        <v>114</v>
      </c>
      <c r="N4749">
        <v>17.940000000000001</v>
      </c>
      <c r="O4749">
        <v>163.9</v>
      </c>
      <c r="P4749">
        <v>114</v>
      </c>
      <c r="Q4749">
        <v>7.38</v>
      </c>
      <c r="R4749">
        <v>9.6999999999999993</v>
      </c>
      <c r="S4749">
        <v>3</v>
      </c>
      <c r="T4749">
        <v>2.62</v>
      </c>
      <c r="U4749" t="str">
        <f>IF(Append1[[#This Row],[total_intl_charge]] &lt;= MEDIAN(Append1[total_intl_charge]), "Low", "High")</f>
        <v>Low</v>
      </c>
      <c r="V4749">
        <v>1</v>
      </c>
      <c r="W4749" t="s">
        <v>23</v>
      </c>
      <c r="X4749" s="1" t="s">
        <v>23</v>
      </c>
      <c r="Y4749">
        <f>IF(Append1[[#This Row],[churn]]="yes", 1,0)</f>
        <v>0</v>
      </c>
      <c r="Z4749" t="str">
        <f>IF(Append1[[#This Row],[total_eve_charge]]&lt;=15,"Low",
IF(Append1[[#This Row],[total_eve_charge]]&lt;=19,"Medium","High"))</f>
        <v>Medium</v>
      </c>
      <c r="AA4749" s="1" t="str">
        <f>IF(Append1[[#This Row],[total_day_charge]]&gt;30,"Heavy User",
IF(Append1[[#This Row],[total_eve_charge]]&gt;20,"Evening User",
IF(Append1[[#This Row],[total_night_charge]]&gt;10,"Night User","Low User")))</f>
        <v>Heavy User</v>
      </c>
    </row>
    <row r="4750" spans="1:27" hidden="1" x14ac:dyDescent="0.3">
      <c r="A4750">
        <v>3999</v>
      </c>
      <c r="B4750" s="1" t="s">
        <v>43</v>
      </c>
      <c r="C4750">
        <v>16</v>
      </c>
      <c r="D4750" s="1" t="s">
        <v>26</v>
      </c>
      <c r="E4750" s="1">
        <v>0</v>
      </c>
      <c r="F4750" s="1" t="s">
        <v>23</v>
      </c>
      <c r="G4750">
        <v>0</v>
      </c>
      <c r="H4750" t="str">
        <f>IF(Append1[[#This Row],[number_vmail_messages]]&lt;=10, "Low",
IF(Append1[[#This Row],[number_vmail_messages]]&lt;=25, "Medium", "High"))</f>
        <v>Low</v>
      </c>
      <c r="I4750">
        <v>228.3</v>
      </c>
      <c r="J4750">
        <v>80</v>
      </c>
      <c r="K4750">
        <v>38.81</v>
      </c>
      <c r="L4750">
        <v>130.9</v>
      </c>
      <c r="M4750">
        <v>75</v>
      </c>
      <c r="N4750">
        <v>11.13</v>
      </c>
      <c r="O4750">
        <v>156.69999999999999</v>
      </c>
      <c r="P4750">
        <v>98</v>
      </c>
      <c r="Q4750">
        <v>7.05</v>
      </c>
      <c r="R4750">
        <v>8.4</v>
      </c>
      <c r="S4750">
        <v>9</v>
      </c>
      <c r="T4750">
        <v>2.27</v>
      </c>
      <c r="U4750" t="str">
        <f>IF(Append1[[#This Row],[total_intl_charge]] &lt;= MEDIAN(Append1[total_intl_charge]), "Low", "High")</f>
        <v>Low</v>
      </c>
      <c r="V4750">
        <v>1</v>
      </c>
      <c r="W4750" t="s">
        <v>23</v>
      </c>
      <c r="X4750" s="1" t="s">
        <v>23</v>
      </c>
      <c r="Y4750">
        <f>IF(Append1[[#This Row],[churn]]="yes", 1,0)</f>
        <v>0</v>
      </c>
      <c r="Z4750" t="str">
        <f>IF(Append1[[#This Row],[total_eve_charge]]&lt;=15,"Low",
IF(Append1[[#This Row],[total_eve_charge]]&lt;=19,"Medium","High"))</f>
        <v>Low</v>
      </c>
      <c r="AA4750" s="1" t="str">
        <f>IF(Append1[[#This Row],[total_day_charge]]&gt;30,"Heavy User",
IF(Append1[[#This Row],[total_eve_charge]]&gt;20,"Evening User",
IF(Append1[[#This Row],[total_night_charge]]&gt;10,"Night User","Low User")))</f>
        <v>Heavy User</v>
      </c>
    </row>
    <row r="4751" spans="1:27" hidden="1" x14ac:dyDescent="0.3">
      <c r="A4751">
        <v>4000</v>
      </c>
      <c r="B4751" s="1" t="s">
        <v>48</v>
      </c>
      <c r="C4751">
        <v>140</v>
      </c>
      <c r="D4751" s="1" t="s">
        <v>22</v>
      </c>
      <c r="E4751" s="1">
        <v>0</v>
      </c>
      <c r="F4751" s="1" t="s">
        <v>23</v>
      </c>
      <c r="G4751">
        <v>0</v>
      </c>
      <c r="H4751" t="str">
        <f>IF(Append1[[#This Row],[number_vmail_messages]]&lt;=10, "Low",
IF(Append1[[#This Row],[number_vmail_messages]]&lt;=25, "Medium", "High"))</f>
        <v>Low</v>
      </c>
      <c r="I4751">
        <v>160.5</v>
      </c>
      <c r="J4751">
        <v>123</v>
      </c>
      <c r="K4751">
        <v>27.29</v>
      </c>
      <c r="L4751">
        <v>185.9</v>
      </c>
      <c r="M4751">
        <v>110</v>
      </c>
      <c r="N4751">
        <v>15.8</v>
      </c>
      <c r="O4751">
        <v>150.4</v>
      </c>
      <c r="P4751">
        <v>94</v>
      </c>
      <c r="Q4751">
        <v>6.77</v>
      </c>
      <c r="R4751">
        <v>10.7</v>
      </c>
      <c r="S4751">
        <v>5</v>
      </c>
      <c r="T4751">
        <v>2.89</v>
      </c>
      <c r="U4751" t="str">
        <f>IF(Append1[[#This Row],[total_intl_charge]] &lt;= MEDIAN(Append1[total_intl_charge]), "Low", "High")</f>
        <v>High</v>
      </c>
      <c r="V4751">
        <v>1</v>
      </c>
      <c r="W4751" t="s">
        <v>23</v>
      </c>
      <c r="X4751" s="1" t="s">
        <v>23</v>
      </c>
      <c r="Y4751">
        <f>IF(Append1[[#This Row],[churn]]="yes", 1,0)</f>
        <v>0</v>
      </c>
      <c r="Z4751" t="str">
        <f>IF(Append1[[#This Row],[total_eve_charge]]&lt;=15,"Low",
IF(Append1[[#This Row],[total_eve_charge]]&lt;=19,"Medium","High"))</f>
        <v>Medium</v>
      </c>
      <c r="AA4751" s="1" t="str">
        <f>IF(Append1[[#This Row],[total_day_charge]]&gt;30,"Heavy User",
IF(Append1[[#This Row],[total_eve_charge]]&gt;20,"Evening User",
IF(Append1[[#This Row],[total_night_charge]]&gt;10,"Night User","Low User")))</f>
        <v>Low User</v>
      </c>
    </row>
    <row r="4752" spans="1:27" x14ac:dyDescent="0.3">
      <c r="A4752">
        <v>4001</v>
      </c>
      <c r="B4752" s="1" t="s">
        <v>65</v>
      </c>
      <c r="C4752">
        <v>108</v>
      </c>
      <c r="D4752" s="1" t="s">
        <v>26</v>
      </c>
      <c r="E4752" s="1">
        <v>0</v>
      </c>
      <c r="F4752" s="1" t="s">
        <v>24</v>
      </c>
      <c r="G4752">
        <v>48</v>
      </c>
      <c r="H4752" t="str">
        <f>IF(Append1[[#This Row],[number_vmail_messages]]&lt;=10, "Low",
IF(Append1[[#This Row],[number_vmail_messages]]&lt;=25, "Medium", "High"))</f>
        <v>High</v>
      </c>
      <c r="I4752">
        <v>185.6</v>
      </c>
      <c r="J4752">
        <v>125</v>
      </c>
      <c r="K4752">
        <v>31.55</v>
      </c>
      <c r="L4752">
        <v>224.6</v>
      </c>
      <c r="M4752">
        <v>125</v>
      </c>
      <c r="N4752">
        <v>19.09</v>
      </c>
      <c r="O4752">
        <v>284.7</v>
      </c>
      <c r="P4752">
        <v>87</v>
      </c>
      <c r="Q4752">
        <v>12.81</v>
      </c>
      <c r="R4752">
        <v>6.9</v>
      </c>
      <c r="S4752">
        <v>3</v>
      </c>
      <c r="T4752">
        <v>1.86</v>
      </c>
      <c r="U4752" t="str">
        <f>IF(Append1[[#This Row],[total_intl_charge]] &lt;= MEDIAN(Append1[total_intl_charge]), "Low", "High")</f>
        <v>Low</v>
      </c>
      <c r="V4752">
        <v>1</v>
      </c>
      <c r="W4752" t="s">
        <v>23</v>
      </c>
      <c r="X4752" s="1" t="s">
        <v>23</v>
      </c>
      <c r="Y4752">
        <f>IF(Append1[[#This Row],[churn]]="yes", 1,0)</f>
        <v>0</v>
      </c>
      <c r="Z4752" t="str">
        <f>IF(Append1[[#This Row],[total_eve_charge]]&lt;=15,"Low",
IF(Append1[[#This Row],[total_eve_charge]]&lt;=19,"Medium","High"))</f>
        <v>High</v>
      </c>
      <c r="AA4752" s="1" t="str">
        <f>IF(Append1[[#This Row],[total_day_charge]]&gt;30,"Heavy User",
IF(Append1[[#This Row],[total_eve_charge]]&gt;20,"Evening User",
IF(Append1[[#This Row],[total_night_charge]]&gt;10,"Night User","Low User")))</f>
        <v>Heavy User</v>
      </c>
    </row>
    <row r="4753" spans="1:27" hidden="1" x14ac:dyDescent="0.3">
      <c r="A4753">
        <v>4002</v>
      </c>
      <c r="B4753" s="1" t="s">
        <v>30</v>
      </c>
      <c r="C4753">
        <v>53</v>
      </c>
      <c r="D4753" s="1" t="s">
        <v>22</v>
      </c>
      <c r="E4753" s="1">
        <v>0</v>
      </c>
      <c r="F4753" s="1" t="s">
        <v>23</v>
      </c>
      <c r="G4753">
        <v>0</v>
      </c>
      <c r="H4753" t="str">
        <f>IF(Append1[[#This Row],[number_vmail_messages]]&lt;=10, "Low",
IF(Append1[[#This Row],[number_vmail_messages]]&lt;=25, "Medium", "High"))</f>
        <v>Low</v>
      </c>
      <c r="I4753">
        <v>214.3</v>
      </c>
      <c r="J4753">
        <v>138</v>
      </c>
      <c r="K4753">
        <v>36.43</v>
      </c>
      <c r="L4753">
        <v>232.2</v>
      </c>
      <c r="M4753">
        <v>99</v>
      </c>
      <c r="N4753">
        <v>19.739999999999998</v>
      </c>
      <c r="O4753">
        <v>0</v>
      </c>
      <c r="P4753">
        <v>0</v>
      </c>
      <c r="Q4753">
        <v>0</v>
      </c>
      <c r="R4753">
        <v>8.3000000000000007</v>
      </c>
      <c r="S4753">
        <v>5</v>
      </c>
      <c r="T4753">
        <v>2.2400000000000002</v>
      </c>
      <c r="U4753" t="str">
        <f>IF(Append1[[#This Row],[total_intl_charge]] &lt;= MEDIAN(Append1[total_intl_charge]), "Low", "High")</f>
        <v>Low</v>
      </c>
      <c r="V4753">
        <v>1</v>
      </c>
      <c r="W4753" t="s">
        <v>23</v>
      </c>
      <c r="X4753" s="1" t="s">
        <v>23</v>
      </c>
      <c r="Y4753">
        <f>IF(Append1[[#This Row],[churn]]="yes", 1,0)</f>
        <v>0</v>
      </c>
      <c r="Z4753" t="str">
        <f>IF(Append1[[#This Row],[total_eve_charge]]&lt;=15,"Low",
IF(Append1[[#This Row],[total_eve_charge]]&lt;=19,"Medium","High"))</f>
        <v>High</v>
      </c>
      <c r="AA4753" s="1" t="str">
        <f>IF(Append1[[#This Row],[total_day_charge]]&gt;30,"Heavy User",
IF(Append1[[#This Row],[total_eve_charge]]&gt;20,"Evening User",
IF(Append1[[#This Row],[total_night_charge]]&gt;10,"Night User","Low User")))</f>
        <v>Heavy User</v>
      </c>
    </row>
    <row r="4754" spans="1:27" hidden="1" x14ac:dyDescent="0.3">
      <c r="A4754">
        <v>4003</v>
      </c>
      <c r="B4754" s="1" t="s">
        <v>64</v>
      </c>
      <c r="C4754">
        <v>91</v>
      </c>
      <c r="D4754" s="1" t="s">
        <v>32</v>
      </c>
      <c r="E4754" s="1">
        <v>0</v>
      </c>
      <c r="F4754" s="1" t="s">
        <v>23</v>
      </c>
      <c r="G4754">
        <v>0</v>
      </c>
      <c r="H4754" t="str">
        <f>IF(Append1[[#This Row],[number_vmail_messages]]&lt;=10, "Low",
IF(Append1[[#This Row],[number_vmail_messages]]&lt;=25, "Medium", "High"))</f>
        <v>Low</v>
      </c>
      <c r="I4754">
        <v>240.8</v>
      </c>
      <c r="J4754">
        <v>105</v>
      </c>
      <c r="K4754">
        <v>40.94</v>
      </c>
      <c r="L4754">
        <v>192.8</v>
      </c>
      <c r="M4754">
        <v>93</v>
      </c>
      <c r="N4754">
        <v>16.39</v>
      </c>
      <c r="O4754">
        <v>253.4</v>
      </c>
      <c r="P4754">
        <v>69</v>
      </c>
      <c r="Q4754">
        <v>11.4</v>
      </c>
      <c r="R4754">
        <v>7.6</v>
      </c>
      <c r="S4754">
        <v>3</v>
      </c>
      <c r="T4754">
        <v>2.0499999999999998</v>
      </c>
      <c r="U4754" t="str">
        <f>IF(Append1[[#This Row],[total_intl_charge]] &lt;= MEDIAN(Append1[total_intl_charge]), "Low", "High")</f>
        <v>Low</v>
      </c>
      <c r="V4754">
        <v>4</v>
      </c>
      <c r="W4754" t="s">
        <v>23</v>
      </c>
      <c r="X4754" s="1" t="s">
        <v>23</v>
      </c>
      <c r="Y4754">
        <f>IF(Append1[[#This Row],[churn]]="yes", 1,0)</f>
        <v>0</v>
      </c>
      <c r="Z4754" t="str">
        <f>IF(Append1[[#This Row],[total_eve_charge]]&lt;=15,"Low",
IF(Append1[[#This Row],[total_eve_charge]]&lt;=19,"Medium","High"))</f>
        <v>Medium</v>
      </c>
      <c r="AA4754" s="1" t="str">
        <f>IF(Append1[[#This Row],[total_day_charge]]&gt;30,"Heavy User",
IF(Append1[[#This Row],[total_eve_charge]]&gt;20,"Evening User",
IF(Append1[[#This Row],[total_night_charge]]&gt;10,"Night User","Low User")))</f>
        <v>Heavy User</v>
      </c>
    </row>
    <row r="4755" spans="1:27" hidden="1" x14ac:dyDescent="0.3">
      <c r="A4755">
        <v>4004</v>
      </c>
      <c r="B4755" s="1" t="s">
        <v>40</v>
      </c>
      <c r="C4755">
        <v>26</v>
      </c>
      <c r="D4755" s="1" t="s">
        <v>22</v>
      </c>
      <c r="E4755" s="1">
        <v>1</v>
      </c>
      <c r="F4755" s="1" t="s">
        <v>23</v>
      </c>
      <c r="G4755">
        <v>0</v>
      </c>
      <c r="H4755" t="str">
        <f>IF(Append1[[#This Row],[number_vmail_messages]]&lt;=10, "Low",
IF(Append1[[#This Row],[number_vmail_messages]]&lt;=25, "Medium", "High"))</f>
        <v>Low</v>
      </c>
      <c r="I4755">
        <v>194.4</v>
      </c>
      <c r="J4755">
        <v>105</v>
      </c>
      <c r="K4755">
        <v>33.049999999999997</v>
      </c>
      <c r="L4755">
        <v>238.3</v>
      </c>
      <c r="M4755">
        <v>100</v>
      </c>
      <c r="N4755">
        <v>20.260000000000002</v>
      </c>
      <c r="O4755">
        <v>239.1</v>
      </c>
      <c r="P4755">
        <v>129</v>
      </c>
      <c r="Q4755">
        <v>10.76</v>
      </c>
      <c r="R4755">
        <v>9.6</v>
      </c>
      <c r="S4755">
        <v>5</v>
      </c>
      <c r="T4755">
        <v>2.59</v>
      </c>
      <c r="U4755" t="str">
        <f>IF(Append1[[#This Row],[total_intl_charge]] &lt;= MEDIAN(Append1[total_intl_charge]), "Low", "High")</f>
        <v>Low</v>
      </c>
      <c r="V4755">
        <v>0</v>
      </c>
      <c r="W4755" t="s">
        <v>23</v>
      </c>
      <c r="X4755" s="1" t="s">
        <v>24</v>
      </c>
      <c r="Y4755">
        <f>IF(Append1[[#This Row],[churn]]="yes", 1,0)</f>
        <v>0</v>
      </c>
      <c r="Z4755" t="str">
        <f>IF(Append1[[#This Row],[total_eve_charge]]&lt;=15,"Low",
IF(Append1[[#This Row],[total_eve_charge]]&lt;=19,"Medium","High"))</f>
        <v>High</v>
      </c>
      <c r="AA4755" s="1" t="str">
        <f>IF(Append1[[#This Row],[total_day_charge]]&gt;30,"Heavy User",
IF(Append1[[#This Row],[total_eve_charge]]&gt;20,"Evening User",
IF(Append1[[#This Row],[total_night_charge]]&gt;10,"Night User","Low User")))</f>
        <v>Heavy User</v>
      </c>
    </row>
    <row r="4756" spans="1:27" hidden="1" x14ac:dyDescent="0.3">
      <c r="A4756">
        <v>4005</v>
      </c>
      <c r="B4756" s="1" t="s">
        <v>76</v>
      </c>
      <c r="C4756">
        <v>129</v>
      </c>
      <c r="D4756" s="1" t="s">
        <v>22</v>
      </c>
      <c r="E4756" s="1">
        <v>0</v>
      </c>
      <c r="F4756" s="1" t="s">
        <v>23</v>
      </c>
      <c r="G4756">
        <v>0</v>
      </c>
      <c r="H4756" t="str">
        <f>IF(Append1[[#This Row],[number_vmail_messages]]&lt;=10, "Low",
IF(Append1[[#This Row],[number_vmail_messages]]&lt;=25, "Medium", "High"))</f>
        <v>Low</v>
      </c>
      <c r="I4756">
        <v>130.19999999999999</v>
      </c>
      <c r="J4756">
        <v>94</v>
      </c>
      <c r="K4756">
        <v>22.13</v>
      </c>
      <c r="L4756">
        <v>195.2</v>
      </c>
      <c r="M4756">
        <v>126</v>
      </c>
      <c r="N4756">
        <v>16.59</v>
      </c>
      <c r="O4756">
        <v>195.5</v>
      </c>
      <c r="P4756">
        <v>68</v>
      </c>
      <c r="Q4756">
        <v>8.8000000000000007</v>
      </c>
      <c r="R4756">
        <v>7.6</v>
      </c>
      <c r="S4756">
        <v>5</v>
      </c>
      <c r="T4756">
        <v>2.0499999999999998</v>
      </c>
      <c r="U4756" t="str">
        <f>IF(Append1[[#This Row],[total_intl_charge]] &lt;= MEDIAN(Append1[total_intl_charge]), "Low", "High")</f>
        <v>Low</v>
      </c>
      <c r="V4756">
        <v>2</v>
      </c>
      <c r="W4756" t="s">
        <v>23</v>
      </c>
      <c r="X4756" s="1" t="s">
        <v>23</v>
      </c>
      <c r="Y4756">
        <f>IF(Append1[[#This Row],[churn]]="yes", 1,0)</f>
        <v>0</v>
      </c>
      <c r="Z4756" t="str">
        <f>IF(Append1[[#This Row],[total_eve_charge]]&lt;=15,"Low",
IF(Append1[[#This Row],[total_eve_charge]]&lt;=19,"Medium","High"))</f>
        <v>Medium</v>
      </c>
      <c r="AA4756" s="1" t="str">
        <f>IF(Append1[[#This Row],[total_day_charge]]&gt;30,"Heavy User",
IF(Append1[[#This Row],[total_eve_charge]]&gt;20,"Evening User",
IF(Append1[[#This Row],[total_night_charge]]&gt;10,"Night User","Low User")))</f>
        <v>Low User</v>
      </c>
    </row>
    <row r="4757" spans="1:27" x14ac:dyDescent="0.3">
      <c r="A4757">
        <v>4006</v>
      </c>
      <c r="B4757" s="1" t="s">
        <v>48</v>
      </c>
      <c r="C4757">
        <v>118</v>
      </c>
      <c r="D4757" s="1" t="s">
        <v>32</v>
      </c>
      <c r="E4757" s="1">
        <v>1</v>
      </c>
      <c r="F4757" s="1" t="s">
        <v>24</v>
      </c>
      <c r="G4757">
        <v>52</v>
      </c>
      <c r="H4757" t="str">
        <f>IF(Append1[[#This Row],[number_vmail_messages]]&lt;=10, "Low",
IF(Append1[[#This Row],[number_vmail_messages]]&lt;=25, "Medium", "High"))</f>
        <v>High</v>
      </c>
      <c r="I4757">
        <v>123.7</v>
      </c>
      <c r="J4757">
        <v>114</v>
      </c>
      <c r="K4757">
        <v>21.03</v>
      </c>
      <c r="L4757">
        <v>133.19999999999999</v>
      </c>
      <c r="M4757">
        <v>137</v>
      </c>
      <c r="N4757">
        <v>11.32</v>
      </c>
      <c r="O4757">
        <v>191.8</v>
      </c>
      <c r="P4757">
        <v>102</v>
      </c>
      <c r="Q4757">
        <v>8.6300000000000008</v>
      </c>
      <c r="R4757">
        <v>7.9</v>
      </c>
      <c r="S4757">
        <v>3</v>
      </c>
      <c r="T4757">
        <v>2.13</v>
      </c>
      <c r="U4757" t="str">
        <f>IF(Append1[[#This Row],[total_intl_charge]] &lt;= MEDIAN(Append1[total_intl_charge]), "Low", "High")</f>
        <v>Low</v>
      </c>
      <c r="V4757">
        <v>0</v>
      </c>
      <c r="W4757" t="s">
        <v>23</v>
      </c>
      <c r="X4757" s="1" t="s">
        <v>24</v>
      </c>
      <c r="Y4757">
        <f>IF(Append1[[#This Row],[churn]]="yes", 1,0)</f>
        <v>0</v>
      </c>
      <c r="Z4757" t="str">
        <f>IF(Append1[[#This Row],[total_eve_charge]]&lt;=15,"Low",
IF(Append1[[#This Row],[total_eve_charge]]&lt;=19,"Medium","High"))</f>
        <v>Low</v>
      </c>
      <c r="AA4757" s="1" t="str">
        <f>IF(Append1[[#This Row],[total_day_charge]]&gt;30,"Heavy User",
IF(Append1[[#This Row],[total_eve_charge]]&gt;20,"Evening User",
IF(Append1[[#This Row],[total_night_charge]]&gt;10,"Night User","Low User")))</f>
        <v>Low User</v>
      </c>
    </row>
    <row r="4758" spans="1:27" x14ac:dyDescent="0.3">
      <c r="A4758">
        <v>4007</v>
      </c>
      <c r="B4758" s="1" t="s">
        <v>30</v>
      </c>
      <c r="C4758">
        <v>51</v>
      </c>
      <c r="D4758" s="1" t="s">
        <v>26</v>
      </c>
      <c r="E4758" s="1">
        <v>0</v>
      </c>
      <c r="F4758" s="1" t="s">
        <v>24</v>
      </c>
      <c r="G4758">
        <v>32</v>
      </c>
      <c r="H4758" t="str">
        <f>IF(Append1[[#This Row],[number_vmail_messages]]&lt;=10, "Low",
IF(Append1[[#This Row],[number_vmail_messages]]&lt;=25, "Medium", "High"))</f>
        <v>High</v>
      </c>
      <c r="I4758">
        <v>206.1</v>
      </c>
      <c r="J4758">
        <v>134</v>
      </c>
      <c r="K4758">
        <v>35.04</v>
      </c>
      <c r="L4758">
        <v>179.6</v>
      </c>
      <c r="M4758">
        <v>84</v>
      </c>
      <c r="N4758">
        <v>15.27</v>
      </c>
      <c r="O4758">
        <v>332.2</v>
      </c>
      <c r="P4758">
        <v>90</v>
      </c>
      <c r="Q4758">
        <v>14.95</v>
      </c>
      <c r="R4758">
        <v>10.199999999999999</v>
      </c>
      <c r="S4758">
        <v>2</v>
      </c>
      <c r="T4758">
        <v>2.75</v>
      </c>
      <c r="U4758" t="str">
        <f>IF(Append1[[#This Row],[total_intl_charge]] &lt;= MEDIAN(Append1[total_intl_charge]), "Low", "High")</f>
        <v>Low</v>
      </c>
      <c r="V4758">
        <v>3</v>
      </c>
      <c r="W4758" t="s">
        <v>23</v>
      </c>
      <c r="X4758" s="1" t="s">
        <v>23</v>
      </c>
      <c r="Y4758">
        <f>IF(Append1[[#This Row],[churn]]="yes", 1,0)</f>
        <v>0</v>
      </c>
      <c r="Z4758" t="str">
        <f>IF(Append1[[#This Row],[total_eve_charge]]&lt;=15,"Low",
IF(Append1[[#This Row],[total_eve_charge]]&lt;=19,"Medium","High"))</f>
        <v>Medium</v>
      </c>
      <c r="AA4758" s="1" t="str">
        <f>IF(Append1[[#This Row],[total_day_charge]]&gt;30,"Heavy User",
IF(Append1[[#This Row],[total_eve_charge]]&gt;20,"Evening User",
IF(Append1[[#This Row],[total_night_charge]]&gt;10,"Night User","Low User")))</f>
        <v>Heavy User</v>
      </c>
    </row>
    <row r="4759" spans="1:27" x14ac:dyDescent="0.3">
      <c r="A4759">
        <v>4008</v>
      </c>
      <c r="B4759" s="1" t="s">
        <v>54</v>
      </c>
      <c r="C4759">
        <v>57</v>
      </c>
      <c r="D4759" s="1" t="s">
        <v>22</v>
      </c>
      <c r="E4759" s="1">
        <v>0</v>
      </c>
      <c r="F4759" s="1" t="s">
        <v>24</v>
      </c>
      <c r="G4759">
        <v>25</v>
      </c>
      <c r="H4759" t="str">
        <f>IF(Append1[[#This Row],[number_vmail_messages]]&lt;=10, "Low",
IF(Append1[[#This Row],[number_vmail_messages]]&lt;=25, "Medium", "High"))</f>
        <v>Medium</v>
      </c>
      <c r="I4759">
        <v>182.4</v>
      </c>
      <c r="J4759">
        <v>92</v>
      </c>
      <c r="K4759">
        <v>31.01</v>
      </c>
      <c r="L4759">
        <v>214.7</v>
      </c>
      <c r="M4759">
        <v>104</v>
      </c>
      <c r="N4759">
        <v>18.25</v>
      </c>
      <c r="O4759">
        <v>174.4</v>
      </c>
      <c r="P4759">
        <v>110</v>
      </c>
      <c r="Q4759">
        <v>7.85</v>
      </c>
      <c r="R4759">
        <v>10.1</v>
      </c>
      <c r="S4759">
        <v>2</v>
      </c>
      <c r="T4759">
        <v>2.73</v>
      </c>
      <c r="U4759" t="str">
        <f>IF(Append1[[#This Row],[total_intl_charge]] &lt;= MEDIAN(Append1[total_intl_charge]), "Low", "High")</f>
        <v>Low</v>
      </c>
      <c r="V4759">
        <v>1</v>
      </c>
      <c r="W4759" t="s">
        <v>23</v>
      </c>
      <c r="X4759" s="1" t="s">
        <v>23</v>
      </c>
      <c r="Y4759">
        <f>IF(Append1[[#This Row],[churn]]="yes", 1,0)</f>
        <v>0</v>
      </c>
      <c r="Z4759" t="str">
        <f>IF(Append1[[#This Row],[total_eve_charge]]&lt;=15,"Low",
IF(Append1[[#This Row],[total_eve_charge]]&lt;=19,"Medium","High"))</f>
        <v>Medium</v>
      </c>
      <c r="AA4759" s="1" t="str">
        <f>IF(Append1[[#This Row],[total_day_charge]]&gt;30,"Heavy User",
IF(Append1[[#This Row],[total_eve_charge]]&gt;20,"Evening User",
IF(Append1[[#This Row],[total_night_charge]]&gt;10,"Night User","Low User")))</f>
        <v>Heavy User</v>
      </c>
    </row>
    <row r="4760" spans="1:27" hidden="1" x14ac:dyDescent="0.3">
      <c r="A4760">
        <v>4009</v>
      </c>
      <c r="B4760" s="1" t="s">
        <v>56</v>
      </c>
      <c r="C4760">
        <v>103</v>
      </c>
      <c r="D4760" s="1" t="s">
        <v>22</v>
      </c>
      <c r="E4760" s="1">
        <v>0</v>
      </c>
      <c r="F4760" s="1" t="s">
        <v>23</v>
      </c>
      <c r="G4760">
        <v>0</v>
      </c>
      <c r="H4760" t="str">
        <f>IF(Append1[[#This Row],[number_vmail_messages]]&lt;=10, "Low",
IF(Append1[[#This Row],[number_vmail_messages]]&lt;=25, "Medium", "High"))</f>
        <v>Low</v>
      </c>
      <c r="I4760">
        <v>228.4</v>
      </c>
      <c r="J4760">
        <v>103</v>
      </c>
      <c r="K4760">
        <v>38.83</v>
      </c>
      <c r="L4760">
        <v>97.3</v>
      </c>
      <c r="M4760">
        <v>129</v>
      </c>
      <c r="N4760">
        <v>8.27</v>
      </c>
      <c r="O4760">
        <v>199.9</v>
      </c>
      <c r="P4760">
        <v>67</v>
      </c>
      <c r="Q4760">
        <v>9</v>
      </c>
      <c r="R4760">
        <v>9.4</v>
      </c>
      <c r="S4760">
        <v>7</v>
      </c>
      <c r="T4760">
        <v>2.54</v>
      </c>
      <c r="U4760" t="str">
        <f>IF(Append1[[#This Row],[total_intl_charge]] &lt;= MEDIAN(Append1[total_intl_charge]), "Low", "High")</f>
        <v>Low</v>
      </c>
      <c r="V4760">
        <v>3</v>
      </c>
      <c r="W4760" t="s">
        <v>23</v>
      </c>
      <c r="X4760" s="1" t="s">
        <v>23</v>
      </c>
      <c r="Y4760">
        <f>IF(Append1[[#This Row],[churn]]="yes", 1,0)</f>
        <v>0</v>
      </c>
      <c r="Z4760" t="str">
        <f>IF(Append1[[#This Row],[total_eve_charge]]&lt;=15,"Low",
IF(Append1[[#This Row],[total_eve_charge]]&lt;=19,"Medium","High"))</f>
        <v>Low</v>
      </c>
      <c r="AA4760" s="1" t="str">
        <f>IF(Append1[[#This Row],[total_day_charge]]&gt;30,"Heavy User",
IF(Append1[[#This Row],[total_eve_charge]]&gt;20,"Evening User",
IF(Append1[[#This Row],[total_night_charge]]&gt;10,"Night User","Low User")))</f>
        <v>Heavy User</v>
      </c>
    </row>
    <row r="4761" spans="1:27" hidden="1" x14ac:dyDescent="0.3">
      <c r="A4761">
        <v>4010</v>
      </c>
      <c r="B4761" s="1" t="s">
        <v>48</v>
      </c>
      <c r="C4761">
        <v>57</v>
      </c>
      <c r="D4761" s="1" t="s">
        <v>22</v>
      </c>
      <c r="E4761" s="1">
        <v>0</v>
      </c>
      <c r="F4761" s="1" t="s">
        <v>23</v>
      </c>
      <c r="G4761">
        <v>0</v>
      </c>
      <c r="H4761" t="str">
        <f>IF(Append1[[#This Row],[number_vmail_messages]]&lt;=10, "Low",
IF(Append1[[#This Row],[number_vmail_messages]]&lt;=25, "Medium", "High"))</f>
        <v>Low</v>
      </c>
      <c r="I4761">
        <v>202</v>
      </c>
      <c r="J4761">
        <v>100</v>
      </c>
      <c r="K4761">
        <v>34.340000000000003</v>
      </c>
      <c r="L4761">
        <v>168.9</v>
      </c>
      <c r="M4761">
        <v>90</v>
      </c>
      <c r="N4761">
        <v>14.36</v>
      </c>
      <c r="O4761">
        <v>231.8</v>
      </c>
      <c r="P4761">
        <v>119</v>
      </c>
      <c r="Q4761">
        <v>10.43</v>
      </c>
      <c r="R4761">
        <v>3.4</v>
      </c>
      <c r="S4761">
        <v>4</v>
      </c>
      <c r="T4761">
        <v>0.92</v>
      </c>
      <c r="U4761" t="str">
        <f>IF(Append1[[#This Row],[total_intl_charge]] &lt;= MEDIAN(Append1[total_intl_charge]), "Low", "High")</f>
        <v>Low</v>
      </c>
      <c r="V4761">
        <v>1</v>
      </c>
      <c r="W4761" t="s">
        <v>23</v>
      </c>
      <c r="X4761" s="1" t="s">
        <v>23</v>
      </c>
      <c r="Y4761">
        <f>IF(Append1[[#This Row],[churn]]="yes", 1,0)</f>
        <v>0</v>
      </c>
      <c r="Z4761" t="str">
        <f>IF(Append1[[#This Row],[total_eve_charge]]&lt;=15,"Low",
IF(Append1[[#This Row],[total_eve_charge]]&lt;=19,"Medium","High"))</f>
        <v>Low</v>
      </c>
      <c r="AA4761" s="1" t="str">
        <f>IF(Append1[[#This Row],[total_day_charge]]&gt;30,"Heavy User",
IF(Append1[[#This Row],[total_eve_charge]]&gt;20,"Evening User",
IF(Append1[[#This Row],[total_night_charge]]&gt;10,"Night User","Low User")))</f>
        <v>Heavy User</v>
      </c>
    </row>
    <row r="4762" spans="1:27" hidden="1" x14ac:dyDescent="0.3">
      <c r="A4762">
        <v>4011</v>
      </c>
      <c r="B4762" s="1" t="s">
        <v>39</v>
      </c>
      <c r="C4762">
        <v>84</v>
      </c>
      <c r="D4762" s="1" t="s">
        <v>22</v>
      </c>
      <c r="E4762" s="1">
        <v>0</v>
      </c>
      <c r="F4762" s="1" t="s">
        <v>23</v>
      </c>
      <c r="G4762">
        <v>0</v>
      </c>
      <c r="H4762" t="str">
        <f>IF(Append1[[#This Row],[number_vmail_messages]]&lt;=10, "Low",
IF(Append1[[#This Row],[number_vmail_messages]]&lt;=25, "Medium", "High"))</f>
        <v>Low</v>
      </c>
      <c r="I4762">
        <v>148.80000000000001</v>
      </c>
      <c r="J4762">
        <v>89</v>
      </c>
      <c r="K4762">
        <v>25.3</v>
      </c>
      <c r="L4762">
        <v>189.8</v>
      </c>
      <c r="M4762">
        <v>93</v>
      </c>
      <c r="N4762">
        <v>16.13</v>
      </c>
      <c r="O4762">
        <v>147.6</v>
      </c>
      <c r="P4762">
        <v>73</v>
      </c>
      <c r="Q4762">
        <v>6.64</v>
      </c>
      <c r="R4762">
        <v>6.3</v>
      </c>
      <c r="S4762">
        <v>2</v>
      </c>
      <c r="T4762">
        <v>1.7</v>
      </c>
      <c r="U4762" t="str">
        <f>IF(Append1[[#This Row],[total_intl_charge]] &lt;= MEDIAN(Append1[total_intl_charge]), "Low", "High")</f>
        <v>Low</v>
      </c>
      <c r="V4762">
        <v>1</v>
      </c>
      <c r="W4762" t="s">
        <v>23</v>
      </c>
      <c r="X4762" s="1" t="s">
        <v>23</v>
      </c>
      <c r="Y4762">
        <f>IF(Append1[[#This Row],[churn]]="yes", 1,0)</f>
        <v>0</v>
      </c>
      <c r="Z4762" t="str">
        <f>IF(Append1[[#This Row],[total_eve_charge]]&lt;=15,"Low",
IF(Append1[[#This Row],[total_eve_charge]]&lt;=19,"Medium","High"))</f>
        <v>Medium</v>
      </c>
      <c r="AA4762" s="1" t="str">
        <f>IF(Append1[[#This Row],[total_day_charge]]&gt;30,"Heavy User",
IF(Append1[[#This Row],[total_eve_charge]]&gt;20,"Evening User",
IF(Append1[[#This Row],[total_night_charge]]&gt;10,"Night User","Low User")))</f>
        <v>Low User</v>
      </c>
    </row>
    <row r="4763" spans="1:27" hidden="1" x14ac:dyDescent="0.3">
      <c r="A4763">
        <v>4012</v>
      </c>
      <c r="B4763" s="1" t="s">
        <v>25</v>
      </c>
      <c r="C4763">
        <v>166</v>
      </c>
      <c r="D4763" s="1" t="s">
        <v>22</v>
      </c>
      <c r="E4763" s="1">
        <v>1</v>
      </c>
      <c r="F4763" s="1" t="s">
        <v>23</v>
      </c>
      <c r="G4763">
        <v>0</v>
      </c>
      <c r="H4763" t="str">
        <f>IF(Append1[[#This Row],[number_vmail_messages]]&lt;=10, "Low",
IF(Append1[[#This Row],[number_vmail_messages]]&lt;=25, "Medium", "High"))</f>
        <v>Low</v>
      </c>
      <c r="I4763">
        <v>191.3</v>
      </c>
      <c r="J4763">
        <v>120</v>
      </c>
      <c r="K4763">
        <v>32.520000000000003</v>
      </c>
      <c r="L4763">
        <v>167.3</v>
      </c>
      <c r="M4763">
        <v>88</v>
      </c>
      <c r="N4763">
        <v>14.22</v>
      </c>
      <c r="O4763">
        <v>162.9</v>
      </c>
      <c r="P4763">
        <v>110</v>
      </c>
      <c r="Q4763">
        <v>7.33</v>
      </c>
      <c r="R4763">
        <v>10.199999999999999</v>
      </c>
      <c r="S4763">
        <v>2</v>
      </c>
      <c r="T4763">
        <v>2.75</v>
      </c>
      <c r="U4763" t="str">
        <f>IF(Append1[[#This Row],[total_intl_charge]] &lt;= MEDIAN(Append1[total_intl_charge]), "Low", "High")</f>
        <v>Low</v>
      </c>
      <c r="V4763">
        <v>2</v>
      </c>
      <c r="W4763" t="s">
        <v>24</v>
      </c>
      <c r="X4763" s="1" t="s">
        <v>24</v>
      </c>
      <c r="Y4763">
        <f>IF(Append1[[#This Row],[churn]]="yes", 1,0)</f>
        <v>1</v>
      </c>
      <c r="Z4763" t="str">
        <f>IF(Append1[[#This Row],[total_eve_charge]]&lt;=15,"Low",
IF(Append1[[#This Row],[total_eve_charge]]&lt;=19,"Medium","High"))</f>
        <v>Low</v>
      </c>
      <c r="AA4763" s="1" t="str">
        <f>IF(Append1[[#This Row],[total_day_charge]]&gt;30,"Heavy User",
IF(Append1[[#This Row],[total_eve_charge]]&gt;20,"Evening User",
IF(Append1[[#This Row],[total_night_charge]]&gt;10,"Night User","Low User")))</f>
        <v>Heavy User</v>
      </c>
    </row>
    <row r="4764" spans="1:27" hidden="1" x14ac:dyDescent="0.3">
      <c r="A4764">
        <v>4013</v>
      </c>
      <c r="B4764" s="1" t="s">
        <v>40</v>
      </c>
      <c r="C4764">
        <v>130</v>
      </c>
      <c r="D4764" s="1" t="s">
        <v>22</v>
      </c>
      <c r="E4764" s="1">
        <v>0</v>
      </c>
      <c r="F4764" s="1" t="s">
        <v>23</v>
      </c>
      <c r="G4764">
        <v>0</v>
      </c>
      <c r="H4764" t="str">
        <f>IF(Append1[[#This Row],[number_vmail_messages]]&lt;=10, "Low",
IF(Append1[[#This Row],[number_vmail_messages]]&lt;=25, "Medium", "High"))</f>
        <v>Low</v>
      </c>
      <c r="I4764">
        <v>159.9</v>
      </c>
      <c r="J4764">
        <v>70</v>
      </c>
      <c r="K4764">
        <v>27.18</v>
      </c>
      <c r="L4764">
        <v>236.8</v>
      </c>
      <c r="M4764">
        <v>127</v>
      </c>
      <c r="N4764">
        <v>20.13</v>
      </c>
      <c r="O4764">
        <v>227.9</v>
      </c>
      <c r="P4764">
        <v>95</v>
      </c>
      <c r="Q4764">
        <v>10.26</v>
      </c>
      <c r="R4764">
        <v>9</v>
      </c>
      <c r="S4764">
        <v>1</v>
      </c>
      <c r="T4764">
        <v>2.4300000000000002</v>
      </c>
      <c r="U4764" t="str">
        <f>IF(Append1[[#This Row],[total_intl_charge]] &lt;= MEDIAN(Append1[total_intl_charge]), "Low", "High")</f>
        <v>Low</v>
      </c>
      <c r="V4764">
        <v>1</v>
      </c>
      <c r="W4764" t="s">
        <v>23</v>
      </c>
      <c r="X4764" s="1" t="s">
        <v>23</v>
      </c>
      <c r="Y4764">
        <f>IF(Append1[[#This Row],[churn]]="yes", 1,0)</f>
        <v>0</v>
      </c>
      <c r="Z4764" t="str">
        <f>IF(Append1[[#This Row],[total_eve_charge]]&lt;=15,"Low",
IF(Append1[[#This Row],[total_eve_charge]]&lt;=19,"Medium","High"))</f>
        <v>High</v>
      </c>
      <c r="AA4764" s="1" t="str">
        <f>IF(Append1[[#This Row],[total_day_charge]]&gt;30,"Heavy User",
IF(Append1[[#This Row],[total_eve_charge]]&gt;20,"Evening User",
IF(Append1[[#This Row],[total_night_charge]]&gt;10,"Night User","Low User")))</f>
        <v>Evening User</v>
      </c>
    </row>
    <row r="4765" spans="1:27" hidden="1" x14ac:dyDescent="0.3">
      <c r="A4765">
        <v>4014</v>
      </c>
      <c r="B4765" s="1" t="s">
        <v>54</v>
      </c>
      <c r="C4765">
        <v>116</v>
      </c>
      <c r="D4765" s="1" t="s">
        <v>22</v>
      </c>
      <c r="E4765" s="1">
        <v>1</v>
      </c>
      <c r="F4765" s="1" t="s">
        <v>23</v>
      </c>
      <c r="G4765">
        <v>0</v>
      </c>
      <c r="H4765" t="str">
        <f>IF(Append1[[#This Row],[number_vmail_messages]]&lt;=10, "Low",
IF(Append1[[#This Row],[number_vmail_messages]]&lt;=25, "Medium", "High"))</f>
        <v>Low</v>
      </c>
      <c r="I4765">
        <v>191.7</v>
      </c>
      <c r="J4765">
        <v>97</v>
      </c>
      <c r="K4765">
        <v>32.590000000000003</v>
      </c>
      <c r="L4765">
        <v>176.2</v>
      </c>
      <c r="M4765">
        <v>127</v>
      </c>
      <c r="N4765">
        <v>14.98</v>
      </c>
      <c r="O4765">
        <v>103.9</v>
      </c>
      <c r="P4765">
        <v>96</v>
      </c>
      <c r="Q4765">
        <v>4.68</v>
      </c>
      <c r="R4765">
        <v>4.9000000000000004</v>
      </c>
      <c r="S4765">
        <v>4</v>
      </c>
      <c r="T4765">
        <v>1.32</v>
      </c>
      <c r="U4765" t="str">
        <f>IF(Append1[[#This Row],[total_intl_charge]] &lt;= MEDIAN(Append1[total_intl_charge]), "Low", "High")</f>
        <v>Low</v>
      </c>
      <c r="V4765">
        <v>2</v>
      </c>
      <c r="W4765" t="s">
        <v>23</v>
      </c>
      <c r="X4765" s="1" t="s">
        <v>24</v>
      </c>
      <c r="Y4765">
        <f>IF(Append1[[#This Row],[churn]]="yes", 1,0)</f>
        <v>0</v>
      </c>
      <c r="Z4765" t="str">
        <f>IF(Append1[[#This Row],[total_eve_charge]]&lt;=15,"Low",
IF(Append1[[#This Row],[total_eve_charge]]&lt;=19,"Medium","High"))</f>
        <v>Low</v>
      </c>
      <c r="AA4765" s="1" t="str">
        <f>IF(Append1[[#This Row],[total_day_charge]]&gt;30,"Heavy User",
IF(Append1[[#This Row],[total_eve_charge]]&gt;20,"Evening User",
IF(Append1[[#This Row],[total_night_charge]]&gt;10,"Night User","Low User")))</f>
        <v>Heavy User</v>
      </c>
    </row>
    <row r="4766" spans="1:27" hidden="1" x14ac:dyDescent="0.3">
      <c r="A4766">
        <v>4015</v>
      </c>
      <c r="B4766" s="1" t="s">
        <v>60</v>
      </c>
      <c r="C4766">
        <v>161</v>
      </c>
      <c r="D4766" s="1" t="s">
        <v>26</v>
      </c>
      <c r="E4766" s="1">
        <v>0</v>
      </c>
      <c r="F4766" s="1" t="s">
        <v>23</v>
      </c>
      <c r="G4766">
        <v>0</v>
      </c>
      <c r="H4766" t="str">
        <f>IF(Append1[[#This Row],[number_vmail_messages]]&lt;=10, "Low",
IF(Append1[[#This Row],[number_vmail_messages]]&lt;=25, "Medium", "High"))</f>
        <v>Low</v>
      </c>
      <c r="I4766">
        <v>151.19999999999999</v>
      </c>
      <c r="J4766">
        <v>89</v>
      </c>
      <c r="K4766">
        <v>25.7</v>
      </c>
      <c r="L4766">
        <v>228.4</v>
      </c>
      <c r="M4766">
        <v>117</v>
      </c>
      <c r="N4766">
        <v>19.41</v>
      </c>
      <c r="O4766">
        <v>169.3</v>
      </c>
      <c r="P4766">
        <v>107</v>
      </c>
      <c r="Q4766">
        <v>7.62</v>
      </c>
      <c r="R4766">
        <v>9.3000000000000007</v>
      </c>
      <c r="S4766">
        <v>2</v>
      </c>
      <c r="T4766">
        <v>2.5099999999999998</v>
      </c>
      <c r="U4766" t="str">
        <f>IF(Append1[[#This Row],[total_intl_charge]] &lt;= MEDIAN(Append1[total_intl_charge]), "Low", "High")</f>
        <v>Low</v>
      </c>
      <c r="V4766">
        <v>2</v>
      </c>
      <c r="W4766" t="s">
        <v>23</v>
      </c>
      <c r="X4766" s="1" t="s">
        <v>23</v>
      </c>
      <c r="Y4766">
        <f>IF(Append1[[#This Row],[churn]]="yes", 1,0)</f>
        <v>0</v>
      </c>
      <c r="Z4766" t="str">
        <f>IF(Append1[[#This Row],[total_eve_charge]]&lt;=15,"Low",
IF(Append1[[#This Row],[total_eve_charge]]&lt;=19,"Medium","High"))</f>
        <v>High</v>
      </c>
      <c r="AA4766" s="1" t="str">
        <f>IF(Append1[[#This Row],[total_day_charge]]&gt;30,"Heavy User",
IF(Append1[[#This Row],[total_eve_charge]]&gt;20,"Evening User",
IF(Append1[[#This Row],[total_night_charge]]&gt;10,"Night User","Low User")))</f>
        <v>Low User</v>
      </c>
    </row>
    <row r="4767" spans="1:27" hidden="1" x14ac:dyDescent="0.3">
      <c r="A4767">
        <v>4016</v>
      </c>
      <c r="B4767" s="1" t="s">
        <v>68</v>
      </c>
      <c r="C4767">
        <v>130</v>
      </c>
      <c r="D4767" s="1" t="s">
        <v>22</v>
      </c>
      <c r="E4767" s="1">
        <v>0</v>
      </c>
      <c r="F4767" s="1" t="s">
        <v>23</v>
      </c>
      <c r="G4767">
        <v>0</v>
      </c>
      <c r="H4767" t="str">
        <f>IF(Append1[[#This Row],[number_vmail_messages]]&lt;=10, "Low",
IF(Append1[[#This Row],[number_vmail_messages]]&lt;=25, "Medium", "High"))</f>
        <v>Low</v>
      </c>
      <c r="I4767">
        <v>182.1</v>
      </c>
      <c r="J4767">
        <v>136</v>
      </c>
      <c r="K4767">
        <v>30.96</v>
      </c>
      <c r="L4767">
        <v>204.2</v>
      </c>
      <c r="M4767">
        <v>99</v>
      </c>
      <c r="N4767">
        <v>17.36</v>
      </c>
      <c r="O4767">
        <v>355.1</v>
      </c>
      <c r="P4767">
        <v>135</v>
      </c>
      <c r="Q4767">
        <v>15.98</v>
      </c>
      <c r="R4767">
        <v>12</v>
      </c>
      <c r="S4767">
        <v>7</v>
      </c>
      <c r="T4767">
        <v>3.24</v>
      </c>
      <c r="U4767" t="str">
        <f>IF(Append1[[#This Row],[total_intl_charge]] &lt;= MEDIAN(Append1[total_intl_charge]), "Low", "High")</f>
        <v>High</v>
      </c>
      <c r="V4767">
        <v>2</v>
      </c>
      <c r="W4767" t="s">
        <v>23</v>
      </c>
      <c r="X4767" s="1" t="s">
        <v>23</v>
      </c>
      <c r="Y4767">
        <f>IF(Append1[[#This Row],[churn]]="yes", 1,0)</f>
        <v>0</v>
      </c>
      <c r="Z4767" t="str">
        <f>IF(Append1[[#This Row],[total_eve_charge]]&lt;=15,"Low",
IF(Append1[[#This Row],[total_eve_charge]]&lt;=19,"Medium","High"))</f>
        <v>Medium</v>
      </c>
      <c r="AA4767" s="1" t="str">
        <f>IF(Append1[[#This Row],[total_day_charge]]&gt;30,"Heavy User",
IF(Append1[[#This Row],[total_eve_charge]]&gt;20,"Evening User",
IF(Append1[[#This Row],[total_night_charge]]&gt;10,"Night User","Low User")))</f>
        <v>Heavy User</v>
      </c>
    </row>
    <row r="4768" spans="1:27" hidden="1" x14ac:dyDescent="0.3">
      <c r="A4768">
        <v>4017</v>
      </c>
      <c r="B4768" s="1" t="s">
        <v>68</v>
      </c>
      <c r="C4768">
        <v>42</v>
      </c>
      <c r="D4768" s="1" t="s">
        <v>26</v>
      </c>
      <c r="E4768" s="1">
        <v>0</v>
      </c>
      <c r="F4768" s="1" t="s">
        <v>23</v>
      </c>
      <c r="G4768">
        <v>0</v>
      </c>
      <c r="H4768" t="str">
        <f>IF(Append1[[#This Row],[number_vmail_messages]]&lt;=10, "Low",
IF(Append1[[#This Row],[number_vmail_messages]]&lt;=25, "Medium", "High"))</f>
        <v>Low</v>
      </c>
      <c r="I4768">
        <v>155.1</v>
      </c>
      <c r="J4768">
        <v>110</v>
      </c>
      <c r="K4768">
        <v>26.37</v>
      </c>
      <c r="L4768">
        <v>160.80000000000001</v>
      </c>
      <c r="M4768">
        <v>109</v>
      </c>
      <c r="N4768">
        <v>13.67</v>
      </c>
      <c r="O4768">
        <v>237.4</v>
      </c>
      <c r="P4768">
        <v>115</v>
      </c>
      <c r="Q4768">
        <v>10.68</v>
      </c>
      <c r="R4768">
        <v>11.3</v>
      </c>
      <c r="S4768">
        <v>2</v>
      </c>
      <c r="T4768">
        <v>3.05</v>
      </c>
      <c r="U4768" t="str">
        <f>IF(Append1[[#This Row],[total_intl_charge]] &lt;= MEDIAN(Append1[total_intl_charge]), "Low", "High")</f>
        <v>High</v>
      </c>
      <c r="V4768">
        <v>3</v>
      </c>
      <c r="W4768" t="s">
        <v>23</v>
      </c>
      <c r="X4768" s="1" t="s">
        <v>23</v>
      </c>
      <c r="Y4768">
        <f>IF(Append1[[#This Row],[churn]]="yes", 1,0)</f>
        <v>0</v>
      </c>
      <c r="Z4768" t="str">
        <f>IF(Append1[[#This Row],[total_eve_charge]]&lt;=15,"Low",
IF(Append1[[#This Row],[total_eve_charge]]&lt;=19,"Medium","High"))</f>
        <v>Low</v>
      </c>
      <c r="AA4768" s="1" t="str">
        <f>IF(Append1[[#This Row],[total_day_charge]]&gt;30,"Heavy User",
IF(Append1[[#This Row],[total_eve_charge]]&gt;20,"Evening User",
IF(Append1[[#This Row],[total_night_charge]]&gt;10,"Night User","Low User")))</f>
        <v>Night User</v>
      </c>
    </row>
    <row r="4769" spans="1:27" x14ac:dyDescent="0.3">
      <c r="A4769">
        <v>4018</v>
      </c>
      <c r="B4769" s="1" t="s">
        <v>39</v>
      </c>
      <c r="C4769">
        <v>97</v>
      </c>
      <c r="D4769" s="1" t="s">
        <v>22</v>
      </c>
      <c r="E4769" s="1">
        <v>0</v>
      </c>
      <c r="F4769" s="1" t="s">
        <v>24</v>
      </c>
      <c r="G4769">
        <v>27</v>
      </c>
      <c r="H4769" t="str">
        <f>IF(Append1[[#This Row],[number_vmail_messages]]&lt;=10, "Low",
IF(Append1[[#This Row],[number_vmail_messages]]&lt;=25, "Medium", "High"))</f>
        <v>High</v>
      </c>
      <c r="I4769">
        <v>125.9</v>
      </c>
      <c r="J4769">
        <v>90</v>
      </c>
      <c r="K4769">
        <v>21.4</v>
      </c>
      <c r="L4769">
        <v>123.4</v>
      </c>
      <c r="M4769">
        <v>91</v>
      </c>
      <c r="N4769">
        <v>10.49</v>
      </c>
      <c r="O4769">
        <v>230</v>
      </c>
      <c r="P4769">
        <v>71</v>
      </c>
      <c r="Q4769">
        <v>10.35</v>
      </c>
      <c r="R4769">
        <v>7.3</v>
      </c>
      <c r="S4769">
        <v>7</v>
      </c>
      <c r="T4769">
        <v>1.97</v>
      </c>
      <c r="U4769" t="str">
        <f>IF(Append1[[#This Row],[total_intl_charge]] &lt;= MEDIAN(Append1[total_intl_charge]), "Low", "High")</f>
        <v>Low</v>
      </c>
      <c r="V4769">
        <v>0</v>
      </c>
      <c r="W4769" t="s">
        <v>23</v>
      </c>
      <c r="X4769" s="1" t="s">
        <v>23</v>
      </c>
      <c r="Y4769">
        <f>IF(Append1[[#This Row],[churn]]="yes", 1,0)</f>
        <v>0</v>
      </c>
      <c r="Z4769" t="str">
        <f>IF(Append1[[#This Row],[total_eve_charge]]&lt;=15,"Low",
IF(Append1[[#This Row],[total_eve_charge]]&lt;=19,"Medium","High"))</f>
        <v>Low</v>
      </c>
      <c r="AA4769" s="1" t="str">
        <f>IF(Append1[[#This Row],[total_day_charge]]&gt;30,"Heavy User",
IF(Append1[[#This Row],[total_eve_charge]]&gt;20,"Evening User",
IF(Append1[[#This Row],[total_night_charge]]&gt;10,"Night User","Low User")))</f>
        <v>Night User</v>
      </c>
    </row>
    <row r="4770" spans="1:27" x14ac:dyDescent="0.3">
      <c r="A4770">
        <v>4019</v>
      </c>
      <c r="B4770" s="1" t="s">
        <v>54</v>
      </c>
      <c r="C4770">
        <v>127</v>
      </c>
      <c r="D4770" s="1" t="s">
        <v>22</v>
      </c>
      <c r="E4770" s="1">
        <v>0</v>
      </c>
      <c r="F4770" s="1" t="s">
        <v>24</v>
      </c>
      <c r="G4770">
        <v>29</v>
      </c>
      <c r="H4770" t="str">
        <f>IF(Append1[[#This Row],[number_vmail_messages]]&lt;=10, "Low",
IF(Append1[[#This Row],[number_vmail_messages]]&lt;=25, "Medium", "High"))</f>
        <v>High</v>
      </c>
      <c r="I4770">
        <v>136.1</v>
      </c>
      <c r="J4770">
        <v>146</v>
      </c>
      <c r="K4770">
        <v>23.14</v>
      </c>
      <c r="L4770">
        <v>302.60000000000002</v>
      </c>
      <c r="M4770">
        <v>105</v>
      </c>
      <c r="N4770">
        <v>25.72</v>
      </c>
      <c r="O4770">
        <v>163.1</v>
      </c>
      <c r="P4770">
        <v>116</v>
      </c>
      <c r="Q4770">
        <v>7.34</v>
      </c>
      <c r="R4770">
        <v>18.5</v>
      </c>
      <c r="S4770">
        <v>2</v>
      </c>
      <c r="T4770">
        <v>5</v>
      </c>
      <c r="U4770" t="str">
        <f>IF(Append1[[#This Row],[total_intl_charge]] &lt;= MEDIAN(Append1[total_intl_charge]), "Low", "High")</f>
        <v>High</v>
      </c>
      <c r="V4770">
        <v>2</v>
      </c>
      <c r="W4770" t="s">
        <v>23</v>
      </c>
      <c r="X4770" s="1" t="s">
        <v>23</v>
      </c>
      <c r="Y4770">
        <f>IF(Append1[[#This Row],[churn]]="yes", 1,0)</f>
        <v>0</v>
      </c>
      <c r="Z4770" t="str">
        <f>IF(Append1[[#This Row],[total_eve_charge]]&lt;=15,"Low",
IF(Append1[[#This Row],[total_eve_charge]]&lt;=19,"Medium","High"))</f>
        <v>High</v>
      </c>
      <c r="AA4770" s="1" t="str">
        <f>IF(Append1[[#This Row],[total_day_charge]]&gt;30,"Heavy User",
IF(Append1[[#This Row],[total_eve_charge]]&gt;20,"Evening User",
IF(Append1[[#This Row],[total_night_charge]]&gt;10,"Night User","Low User")))</f>
        <v>Evening User</v>
      </c>
    </row>
    <row r="4771" spans="1:27" x14ac:dyDescent="0.3">
      <c r="A4771">
        <v>4020</v>
      </c>
      <c r="B4771" s="1" t="s">
        <v>48</v>
      </c>
      <c r="C4771">
        <v>34</v>
      </c>
      <c r="D4771" s="1" t="s">
        <v>22</v>
      </c>
      <c r="E4771" s="1">
        <v>0</v>
      </c>
      <c r="F4771" s="1" t="s">
        <v>24</v>
      </c>
      <c r="G4771">
        <v>33</v>
      </c>
      <c r="H4771" t="str">
        <f>IF(Append1[[#This Row],[number_vmail_messages]]&lt;=10, "Low",
IF(Append1[[#This Row],[number_vmail_messages]]&lt;=25, "Medium", "High"))</f>
        <v>High</v>
      </c>
      <c r="I4771">
        <v>284.3</v>
      </c>
      <c r="J4771">
        <v>115</v>
      </c>
      <c r="K4771">
        <v>48.33</v>
      </c>
      <c r="L4771">
        <v>204.8</v>
      </c>
      <c r="M4771">
        <v>125</v>
      </c>
      <c r="N4771">
        <v>17.41</v>
      </c>
      <c r="O4771">
        <v>143</v>
      </c>
      <c r="P4771">
        <v>83</v>
      </c>
      <c r="Q4771">
        <v>6.44</v>
      </c>
      <c r="R4771">
        <v>3.5</v>
      </c>
      <c r="S4771">
        <v>4</v>
      </c>
      <c r="T4771">
        <v>0.95</v>
      </c>
      <c r="U4771" t="str">
        <f>IF(Append1[[#This Row],[total_intl_charge]] &lt;= MEDIAN(Append1[total_intl_charge]), "Low", "High")</f>
        <v>Low</v>
      </c>
      <c r="V4771">
        <v>0</v>
      </c>
      <c r="W4771" t="s">
        <v>23</v>
      </c>
      <c r="X4771" s="1" t="s">
        <v>23</v>
      </c>
      <c r="Y4771">
        <f>IF(Append1[[#This Row],[churn]]="yes", 1,0)</f>
        <v>0</v>
      </c>
      <c r="Z4771" t="str">
        <f>IF(Append1[[#This Row],[total_eve_charge]]&lt;=15,"Low",
IF(Append1[[#This Row],[total_eve_charge]]&lt;=19,"Medium","High"))</f>
        <v>Medium</v>
      </c>
      <c r="AA4771" s="1" t="str">
        <f>IF(Append1[[#This Row],[total_day_charge]]&gt;30,"Heavy User",
IF(Append1[[#This Row],[total_eve_charge]]&gt;20,"Evening User",
IF(Append1[[#This Row],[total_night_charge]]&gt;10,"Night User","Low User")))</f>
        <v>Heavy User</v>
      </c>
    </row>
    <row r="4772" spans="1:27" hidden="1" x14ac:dyDescent="0.3">
      <c r="A4772">
        <v>4021</v>
      </c>
      <c r="B4772" s="1" t="s">
        <v>46</v>
      </c>
      <c r="C4772">
        <v>116</v>
      </c>
      <c r="D4772" s="1" t="s">
        <v>22</v>
      </c>
      <c r="E4772" s="1">
        <v>0</v>
      </c>
      <c r="F4772" s="1" t="s">
        <v>23</v>
      </c>
      <c r="G4772">
        <v>0</v>
      </c>
      <c r="H4772" t="str">
        <f>IF(Append1[[#This Row],[number_vmail_messages]]&lt;=10, "Low",
IF(Append1[[#This Row],[number_vmail_messages]]&lt;=25, "Medium", "High"))</f>
        <v>Low</v>
      </c>
      <c r="I4772">
        <v>199.7</v>
      </c>
      <c r="J4772">
        <v>76</v>
      </c>
      <c r="K4772">
        <v>33.950000000000003</v>
      </c>
      <c r="L4772">
        <v>98.5</v>
      </c>
      <c r="M4772">
        <v>104</v>
      </c>
      <c r="N4772">
        <v>8.3699999999999992</v>
      </c>
      <c r="O4772">
        <v>220.1</v>
      </c>
      <c r="P4772">
        <v>108</v>
      </c>
      <c r="Q4772">
        <v>9.9</v>
      </c>
      <c r="R4772">
        <v>13.7</v>
      </c>
      <c r="S4772">
        <v>6</v>
      </c>
      <c r="T4772">
        <v>3.7</v>
      </c>
      <c r="U4772" t="str">
        <f>IF(Append1[[#This Row],[total_intl_charge]] &lt;= MEDIAN(Append1[total_intl_charge]), "Low", "High")</f>
        <v>High</v>
      </c>
      <c r="V4772">
        <v>1</v>
      </c>
      <c r="W4772" t="s">
        <v>23</v>
      </c>
      <c r="X4772" s="1" t="s">
        <v>23</v>
      </c>
      <c r="Y4772">
        <f>IF(Append1[[#This Row],[churn]]="yes", 1,0)</f>
        <v>0</v>
      </c>
      <c r="Z4772" t="str">
        <f>IF(Append1[[#This Row],[total_eve_charge]]&lt;=15,"Low",
IF(Append1[[#This Row],[total_eve_charge]]&lt;=19,"Medium","High"))</f>
        <v>Low</v>
      </c>
      <c r="AA4772" s="1" t="str">
        <f>IF(Append1[[#This Row],[total_day_charge]]&gt;30,"Heavy User",
IF(Append1[[#This Row],[total_eve_charge]]&gt;20,"Evening User",
IF(Append1[[#This Row],[total_night_charge]]&gt;10,"Night User","Low User")))</f>
        <v>Heavy User</v>
      </c>
    </row>
    <row r="4773" spans="1:27" hidden="1" x14ac:dyDescent="0.3">
      <c r="A4773">
        <v>4022</v>
      </c>
      <c r="B4773" s="1" t="s">
        <v>62</v>
      </c>
      <c r="C4773">
        <v>158</v>
      </c>
      <c r="D4773" s="1" t="s">
        <v>22</v>
      </c>
      <c r="E4773" s="1">
        <v>0</v>
      </c>
      <c r="F4773" s="1" t="s">
        <v>23</v>
      </c>
      <c r="G4773">
        <v>0</v>
      </c>
      <c r="H4773" t="str">
        <f>IF(Append1[[#This Row],[number_vmail_messages]]&lt;=10, "Low",
IF(Append1[[#This Row],[number_vmail_messages]]&lt;=25, "Medium", "High"))</f>
        <v>Low</v>
      </c>
      <c r="I4773">
        <v>98.2</v>
      </c>
      <c r="J4773">
        <v>87</v>
      </c>
      <c r="K4773">
        <v>16.690000000000001</v>
      </c>
      <c r="L4773">
        <v>198.3</v>
      </c>
      <c r="M4773">
        <v>71</v>
      </c>
      <c r="N4773">
        <v>16.86</v>
      </c>
      <c r="O4773">
        <v>246</v>
      </c>
      <c r="P4773">
        <v>99</v>
      </c>
      <c r="Q4773">
        <v>11.07</v>
      </c>
      <c r="R4773">
        <v>13</v>
      </c>
      <c r="S4773">
        <v>5</v>
      </c>
      <c r="T4773">
        <v>3.51</v>
      </c>
      <c r="U4773" t="str">
        <f>IF(Append1[[#This Row],[total_intl_charge]] &lt;= MEDIAN(Append1[total_intl_charge]), "Low", "High")</f>
        <v>High</v>
      </c>
      <c r="V4773">
        <v>2</v>
      </c>
      <c r="W4773" t="s">
        <v>23</v>
      </c>
      <c r="X4773" s="1" t="s">
        <v>23</v>
      </c>
      <c r="Y4773">
        <f>IF(Append1[[#This Row],[churn]]="yes", 1,0)</f>
        <v>0</v>
      </c>
      <c r="Z4773" t="str">
        <f>IF(Append1[[#This Row],[total_eve_charge]]&lt;=15,"Low",
IF(Append1[[#This Row],[total_eve_charge]]&lt;=19,"Medium","High"))</f>
        <v>Medium</v>
      </c>
      <c r="AA4773" s="1" t="str">
        <f>IF(Append1[[#This Row],[total_day_charge]]&gt;30,"Heavy User",
IF(Append1[[#This Row],[total_eve_charge]]&gt;20,"Evening User",
IF(Append1[[#This Row],[total_night_charge]]&gt;10,"Night User","Low User")))</f>
        <v>Night User</v>
      </c>
    </row>
    <row r="4774" spans="1:27" x14ac:dyDescent="0.3">
      <c r="A4774">
        <v>4023</v>
      </c>
      <c r="B4774" s="1" t="s">
        <v>53</v>
      </c>
      <c r="C4774">
        <v>86</v>
      </c>
      <c r="D4774" s="1" t="s">
        <v>22</v>
      </c>
      <c r="E4774" s="1">
        <v>0</v>
      </c>
      <c r="F4774" s="1" t="s">
        <v>24</v>
      </c>
      <c r="G4774">
        <v>23</v>
      </c>
      <c r="H4774" t="str">
        <f>IF(Append1[[#This Row],[number_vmail_messages]]&lt;=10, "Low",
IF(Append1[[#This Row],[number_vmail_messages]]&lt;=25, "Medium", "High"))</f>
        <v>Medium</v>
      </c>
      <c r="I4774">
        <v>247.6</v>
      </c>
      <c r="J4774">
        <v>65</v>
      </c>
      <c r="K4774">
        <v>42.09</v>
      </c>
      <c r="L4774">
        <v>255.7</v>
      </c>
      <c r="M4774">
        <v>104</v>
      </c>
      <c r="N4774">
        <v>21.73</v>
      </c>
      <c r="O4774">
        <v>150</v>
      </c>
      <c r="P4774">
        <v>138</v>
      </c>
      <c r="Q4774">
        <v>6.75</v>
      </c>
      <c r="R4774">
        <v>7.3</v>
      </c>
      <c r="S4774">
        <v>5</v>
      </c>
      <c r="T4774">
        <v>1.97</v>
      </c>
      <c r="U4774" t="str">
        <f>IF(Append1[[#This Row],[total_intl_charge]] &lt;= MEDIAN(Append1[total_intl_charge]), "Low", "High")</f>
        <v>Low</v>
      </c>
      <c r="V4774">
        <v>3</v>
      </c>
      <c r="W4774" t="s">
        <v>23</v>
      </c>
      <c r="X4774" s="1" t="s">
        <v>23</v>
      </c>
      <c r="Y4774">
        <f>IF(Append1[[#This Row],[churn]]="yes", 1,0)</f>
        <v>0</v>
      </c>
      <c r="Z4774" t="str">
        <f>IF(Append1[[#This Row],[total_eve_charge]]&lt;=15,"Low",
IF(Append1[[#This Row],[total_eve_charge]]&lt;=19,"Medium","High"))</f>
        <v>High</v>
      </c>
      <c r="AA4774" s="1" t="str">
        <f>IF(Append1[[#This Row],[total_day_charge]]&gt;30,"Heavy User",
IF(Append1[[#This Row],[total_eve_charge]]&gt;20,"Evening User",
IF(Append1[[#This Row],[total_night_charge]]&gt;10,"Night User","Low User")))</f>
        <v>Heavy User</v>
      </c>
    </row>
    <row r="4775" spans="1:27" hidden="1" x14ac:dyDescent="0.3">
      <c r="A4775">
        <v>4024</v>
      </c>
      <c r="B4775" s="1" t="s">
        <v>63</v>
      </c>
      <c r="C4775">
        <v>21</v>
      </c>
      <c r="D4775" s="1" t="s">
        <v>22</v>
      </c>
      <c r="E4775" s="1">
        <v>0</v>
      </c>
      <c r="F4775" s="1" t="s">
        <v>23</v>
      </c>
      <c r="G4775">
        <v>0</v>
      </c>
      <c r="H4775" t="str">
        <f>IF(Append1[[#This Row],[number_vmail_messages]]&lt;=10, "Low",
IF(Append1[[#This Row],[number_vmail_messages]]&lt;=25, "Medium", "High"))</f>
        <v>Low</v>
      </c>
      <c r="I4775">
        <v>254.3</v>
      </c>
      <c r="J4775">
        <v>87</v>
      </c>
      <c r="K4775">
        <v>43.23</v>
      </c>
      <c r="L4775">
        <v>215.5</v>
      </c>
      <c r="M4775">
        <v>95</v>
      </c>
      <c r="N4775">
        <v>18.32</v>
      </c>
      <c r="O4775">
        <v>236.3</v>
      </c>
      <c r="P4775">
        <v>98</v>
      </c>
      <c r="Q4775">
        <v>10.63</v>
      </c>
      <c r="R4775">
        <v>11.6</v>
      </c>
      <c r="S4775">
        <v>5</v>
      </c>
      <c r="T4775">
        <v>3.13</v>
      </c>
      <c r="U4775" t="str">
        <f>IF(Append1[[#This Row],[total_intl_charge]] &lt;= MEDIAN(Append1[total_intl_charge]), "Low", "High")</f>
        <v>High</v>
      </c>
      <c r="V4775">
        <v>1</v>
      </c>
      <c r="W4775" t="s">
        <v>24</v>
      </c>
      <c r="X4775" s="1" t="s">
        <v>23</v>
      </c>
      <c r="Y4775">
        <f>IF(Append1[[#This Row],[churn]]="yes", 1,0)</f>
        <v>1</v>
      </c>
      <c r="Z4775" t="str">
        <f>IF(Append1[[#This Row],[total_eve_charge]]&lt;=15,"Low",
IF(Append1[[#This Row],[total_eve_charge]]&lt;=19,"Medium","High"))</f>
        <v>Medium</v>
      </c>
      <c r="AA4775" s="1" t="str">
        <f>IF(Append1[[#This Row],[total_day_charge]]&gt;30,"Heavy User",
IF(Append1[[#This Row],[total_eve_charge]]&gt;20,"Evening User",
IF(Append1[[#This Row],[total_night_charge]]&gt;10,"Night User","Low User")))</f>
        <v>Heavy User</v>
      </c>
    </row>
    <row r="4776" spans="1:27" hidden="1" x14ac:dyDescent="0.3">
      <c r="A4776">
        <v>4025</v>
      </c>
      <c r="B4776" s="1" t="s">
        <v>38</v>
      </c>
      <c r="C4776">
        <v>78</v>
      </c>
      <c r="D4776" s="1" t="s">
        <v>22</v>
      </c>
      <c r="E4776" s="1">
        <v>0</v>
      </c>
      <c r="F4776" s="1" t="s">
        <v>23</v>
      </c>
      <c r="G4776">
        <v>0</v>
      </c>
      <c r="H4776" t="str">
        <f>IF(Append1[[#This Row],[number_vmail_messages]]&lt;=10, "Low",
IF(Append1[[#This Row],[number_vmail_messages]]&lt;=25, "Medium", "High"))</f>
        <v>Low</v>
      </c>
      <c r="I4776">
        <v>241.3</v>
      </c>
      <c r="J4776">
        <v>113</v>
      </c>
      <c r="K4776">
        <v>41.02</v>
      </c>
      <c r="L4776">
        <v>146.6</v>
      </c>
      <c r="M4776">
        <v>97</v>
      </c>
      <c r="N4776">
        <v>12.46</v>
      </c>
      <c r="O4776">
        <v>129</v>
      </c>
      <c r="P4776">
        <v>131</v>
      </c>
      <c r="Q4776">
        <v>5.81</v>
      </c>
      <c r="R4776">
        <v>11.8</v>
      </c>
      <c r="S4776">
        <v>6</v>
      </c>
      <c r="T4776">
        <v>3.19</v>
      </c>
      <c r="U4776" t="str">
        <f>IF(Append1[[#This Row],[total_intl_charge]] &lt;= MEDIAN(Append1[total_intl_charge]), "Low", "High")</f>
        <v>High</v>
      </c>
      <c r="V4776">
        <v>3</v>
      </c>
      <c r="W4776" t="s">
        <v>23</v>
      </c>
      <c r="X4776" s="1" t="s">
        <v>23</v>
      </c>
      <c r="Y4776">
        <f>IF(Append1[[#This Row],[churn]]="yes", 1,0)</f>
        <v>0</v>
      </c>
      <c r="Z4776" t="str">
        <f>IF(Append1[[#This Row],[total_eve_charge]]&lt;=15,"Low",
IF(Append1[[#This Row],[total_eve_charge]]&lt;=19,"Medium","High"))</f>
        <v>Low</v>
      </c>
      <c r="AA4776" s="1" t="str">
        <f>IF(Append1[[#This Row],[total_day_charge]]&gt;30,"Heavy User",
IF(Append1[[#This Row],[total_eve_charge]]&gt;20,"Evening User",
IF(Append1[[#This Row],[total_night_charge]]&gt;10,"Night User","Low User")))</f>
        <v>Heavy User</v>
      </c>
    </row>
    <row r="4777" spans="1:27" hidden="1" x14ac:dyDescent="0.3">
      <c r="A4777">
        <v>4026</v>
      </c>
      <c r="B4777" s="1" t="s">
        <v>55</v>
      </c>
      <c r="C4777">
        <v>137</v>
      </c>
      <c r="D4777" s="1" t="s">
        <v>26</v>
      </c>
      <c r="E4777" s="1">
        <v>0</v>
      </c>
      <c r="F4777" s="1" t="s">
        <v>23</v>
      </c>
      <c r="G4777">
        <v>0</v>
      </c>
      <c r="H4777" t="str">
        <f>IF(Append1[[#This Row],[number_vmail_messages]]&lt;=10, "Low",
IF(Append1[[#This Row],[number_vmail_messages]]&lt;=25, "Medium", "High"))</f>
        <v>Low</v>
      </c>
      <c r="I4777">
        <v>111.8</v>
      </c>
      <c r="J4777">
        <v>106</v>
      </c>
      <c r="K4777">
        <v>19.010000000000002</v>
      </c>
      <c r="L4777">
        <v>281.89999999999998</v>
      </c>
      <c r="M4777">
        <v>89</v>
      </c>
      <c r="N4777">
        <v>23.96</v>
      </c>
      <c r="O4777">
        <v>233</v>
      </c>
      <c r="P4777">
        <v>93</v>
      </c>
      <c r="Q4777">
        <v>10.49</v>
      </c>
      <c r="R4777">
        <v>11.5</v>
      </c>
      <c r="S4777">
        <v>4</v>
      </c>
      <c r="T4777">
        <v>3.11</v>
      </c>
      <c r="U4777" t="str">
        <f>IF(Append1[[#This Row],[total_intl_charge]] &lt;= MEDIAN(Append1[total_intl_charge]), "Low", "High")</f>
        <v>High</v>
      </c>
      <c r="V4777">
        <v>4</v>
      </c>
      <c r="W4777" t="s">
        <v>24</v>
      </c>
      <c r="X4777" s="1" t="s">
        <v>23</v>
      </c>
      <c r="Y4777">
        <f>IF(Append1[[#This Row],[churn]]="yes", 1,0)</f>
        <v>1</v>
      </c>
      <c r="Z4777" t="str">
        <f>IF(Append1[[#This Row],[total_eve_charge]]&lt;=15,"Low",
IF(Append1[[#This Row],[total_eve_charge]]&lt;=19,"Medium","High"))</f>
        <v>High</v>
      </c>
      <c r="AA4777" s="1" t="str">
        <f>IF(Append1[[#This Row],[total_day_charge]]&gt;30,"Heavy User",
IF(Append1[[#This Row],[total_eve_charge]]&gt;20,"Evening User",
IF(Append1[[#This Row],[total_night_charge]]&gt;10,"Night User","Low User")))</f>
        <v>Evening User</v>
      </c>
    </row>
    <row r="4778" spans="1:27" hidden="1" x14ac:dyDescent="0.3">
      <c r="A4778">
        <v>4027</v>
      </c>
      <c r="B4778" s="1" t="s">
        <v>57</v>
      </c>
      <c r="C4778">
        <v>84</v>
      </c>
      <c r="D4778" s="1" t="s">
        <v>32</v>
      </c>
      <c r="E4778" s="1">
        <v>0</v>
      </c>
      <c r="F4778" s="1" t="s">
        <v>23</v>
      </c>
      <c r="G4778">
        <v>0</v>
      </c>
      <c r="H4778" t="str">
        <f>IF(Append1[[#This Row],[number_vmail_messages]]&lt;=10, "Low",
IF(Append1[[#This Row],[number_vmail_messages]]&lt;=25, "Medium", "High"))</f>
        <v>Low</v>
      </c>
      <c r="I4778">
        <v>163.69999999999999</v>
      </c>
      <c r="J4778">
        <v>123</v>
      </c>
      <c r="K4778">
        <v>27.83</v>
      </c>
      <c r="L4778">
        <v>175</v>
      </c>
      <c r="M4778">
        <v>93</v>
      </c>
      <c r="N4778">
        <v>14.88</v>
      </c>
      <c r="O4778">
        <v>194</v>
      </c>
      <c r="P4778">
        <v>115</v>
      </c>
      <c r="Q4778">
        <v>8.73</v>
      </c>
      <c r="R4778">
        <v>8</v>
      </c>
      <c r="S4778">
        <v>5</v>
      </c>
      <c r="T4778">
        <v>2.16</v>
      </c>
      <c r="U4778" t="str">
        <f>IF(Append1[[#This Row],[total_intl_charge]] &lt;= MEDIAN(Append1[total_intl_charge]), "Low", "High")</f>
        <v>Low</v>
      </c>
      <c r="V4778">
        <v>1</v>
      </c>
      <c r="W4778" t="s">
        <v>23</v>
      </c>
      <c r="X4778" s="1" t="s">
        <v>23</v>
      </c>
      <c r="Y4778">
        <f>IF(Append1[[#This Row],[churn]]="yes", 1,0)</f>
        <v>0</v>
      </c>
      <c r="Z4778" t="str">
        <f>IF(Append1[[#This Row],[total_eve_charge]]&lt;=15,"Low",
IF(Append1[[#This Row],[total_eve_charge]]&lt;=19,"Medium","High"))</f>
        <v>Low</v>
      </c>
      <c r="AA4778" s="1" t="str">
        <f>IF(Append1[[#This Row],[total_day_charge]]&gt;30,"Heavy User",
IF(Append1[[#This Row],[total_eve_charge]]&gt;20,"Evening User",
IF(Append1[[#This Row],[total_night_charge]]&gt;10,"Night User","Low User")))</f>
        <v>Low User</v>
      </c>
    </row>
    <row r="4779" spans="1:27" hidden="1" x14ac:dyDescent="0.3">
      <c r="A4779">
        <v>4028</v>
      </c>
      <c r="B4779" s="1" t="s">
        <v>21</v>
      </c>
      <c r="C4779">
        <v>132</v>
      </c>
      <c r="D4779" s="1" t="s">
        <v>22</v>
      </c>
      <c r="E4779" s="1">
        <v>0</v>
      </c>
      <c r="F4779" s="1" t="s">
        <v>23</v>
      </c>
      <c r="G4779">
        <v>0</v>
      </c>
      <c r="H4779" t="str">
        <f>IF(Append1[[#This Row],[number_vmail_messages]]&lt;=10, "Low",
IF(Append1[[#This Row],[number_vmail_messages]]&lt;=25, "Medium", "High"))</f>
        <v>Low</v>
      </c>
      <c r="I4779">
        <v>164</v>
      </c>
      <c r="J4779">
        <v>112</v>
      </c>
      <c r="K4779">
        <v>27.88</v>
      </c>
      <c r="L4779">
        <v>243.6</v>
      </c>
      <c r="M4779">
        <v>80</v>
      </c>
      <c r="N4779">
        <v>20.71</v>
      </c>
      <c r="O4779">
        <v>155.5</v>
      </c>
      <c r="P4779">
        <v>122</v>
      </c>
      <c r="Q4779">
        <v>7</v>
      </c>
      <c r="R4779">
        <v>10.199999999999999</v>
      </c>
      <c r="S4779">
        <v>4</v>
      </c>
      <c r="T4779">
        <v>2.75</v>
      </c>
      <c r="U4779" t="str">
        <f>IF(Append1[[#This Row],[total_intl_charge]] &lt;= MEDIAN(Append1[total_intl_charge]), "Low", "High")</f>
        <v>Low</v>
      </c>
      <c r="V4779">
        <v>1</v>
      </c>
      <c r="W4779" t="s">
        <v>23</v>
      </c>
      <c r="X4779" s="1" t="s">
        <v>23</v>
      </c>
      <c r="Y4779">
        <f>IF(Append1[[#This Row],[churn]]="yes", 1,0)</f>
        <v>0</v>
      </c>
      <c r="Z4779" t="str">
        <f>IF(Append1[[#This Row],[total_eve_charge]]&lt;=15,"Low",
IF(Append1[[#This Row],[total_eve_charge]]&lt;=19,"Medium","High"))</f>
        <v>High</v>
      </c>
      <c r="AA4779" s="1" t="str">
        <f>IF(Append1[[#This Row],[total_day_charge]]&gt;30,"Heavy User",
IF(Append1[[#This Row],[total_eve_charge]]&gt;20,"Evening User",
IF(Append1[[#This Row],[total_night_charge]]&gt;10,"Night User","Low User")))</f>
        <v>Evening User</v>
      </c>
    </row>
    <row r="4780" spans="1:27" hidden="1" x14ac:dyDescent="0.3">
      <c r="A4780">
        <v>4029</v>
      </c>
      <c r="B4780" s="1" t="s">
        <v>73</v>
      </c>
      <c r="C4780">
        <v>83</v>
      </c>
      <c r="D4780" s="1" t="s">
        <v>22</v>
      </c>
      <c r="E4780" s="1">
        <v>0</v>
      </c>
      <c r="F4780" s="1" t="s">
        <v>23</v>
      </c>
      <c r="G4780">
        <v>0</v>
      </c>
      <c r="H4780" t="str">
        <f>IF(Append1[[#This Row],[number_vmail_messages]]&lt;=10, "Low",
IF(Append1[[#This Row],[number_vmail_messages]]&lt;=25, "Medium", "High"))</f>
        <v>Low</v>
      </c>
      <c r="I4780">
        <v>195.2</v>
      </c>
      <c r="J4780">
        <v>101</v>
      </c>
      <c r="K4780">
        <v>33.18</v>
      </c>
      <c r="L4780">
        <v>188.7</v>
      </c>
      <c r="M4780">
        <v>38</v>
      </c>
      <c r="N4780">
        <v>16.04</v>
      </c>
      <c r="O4780">
        <v>270</v>
      </c>
      <c r="P4780">
        <v>91</v>
      </c>
      <c r="Q4780">
        <v>12.15</v>
      </c>
      <c r="R4780">
        <v>11.4</v>
      </c>
      <c r="S4780">
        <v>3</v>
      </c>
      <c r="T4780">
        <v>3.08</v>
      </c>
      <c r="U4780" t="str">
        <f>IF(Append1[[#This Row],[total_intl_charge]] &lt;= MEDIAN(Append1[total_intl_charge]), "Low", "High")</f>
        <v>High</v>
      </c>
      <c r="V4780">
        <v>0</v>
      </c>
      <c r="W4780" t="s">
        <v>23</v>
      </c>
      <c r="X4780" s="1" t="s">
        <v>23</v>
      </c>
      <c r="Y4780">
        <f>IF(Append1[[#This Row],[churn]]="yes", 1,0)</f>
        <v>0</v>
      </c>
      <c r="Z4780" t="str">
        <f>IF(Append1[[#This Row],[total_eve_charge]]&lt;=15,"Low",
IF(Append1[[#This Row],[total_eve_charge]]&lt;=19,"Medium","High"))</f>
        <v>Medium</v>
      </c>
      <c r="AA4780" s="1" t="str">
        <f>IF(Append1[[#This Row],[total_day_charge]]&gt;30,"Heavy User",
IF(Append1[[#This Row],[total_eve_charge]]&gt;20,"Evening User",
IF(Append1[[#This Row],[total_night_charge]]&gt;10,"Night User","Low User")))</f>
        <v>Heavy User</v>
      </c>
    </row>
    <row r="4781" spans="1:27" hidden="1" x14ac:dyDescent="0.3">
      <c r="A4781">
        <v>4030</v>
      </c>
      <c r="B4781" s="1" t="s">
        <v>63</v>
      </c>
      <c r="C4781">
        <v>49</v>
      </c>
      <c r="D4781" s="1" t="s">
        <v>22</v>
      </c>
      <c r="E4781" s="1">
        <v>1</v>
      </c>
      <c r="F4781" s="1" t="s">
        <v>23</v>
      </c>
      <c r="G4781">
        <v>0</v>
      </c>
      <c r="H4781" t="str">
        <f>IF(Append1[[#This Row],[number_vmail_messages]]&lt;=10, "Low",
IF(Append1[[#This Row],[number_vmail_messages]]&lt;=25, "Medium", "High"))</f>
        <v>Low</v>
      </c>
      <c r="I4781">
        <v>157.6</v>
      </c>
      <c r="J4781">
        <v>101</v>
      </c>
      <c r="K4781">
        <v>26.79</v>
      </c>
      <c r="L4781">
        <v>256.39999999999998</v>
      </c>
      <c r="M4781">
        <v>69</v>
      </c>
      <c r="N4781">
        <v>21.79</v>
      </c>
      <c r="O4781">
        <v>260.8</v>
      </c>
      <c r="P4781">
        <v>107</v>
      </c>
      <c r="Q4781">
        <v>11.74</v>
      </c>
      <c r="R4781">
        <v>9.8000000000000007</v>
      </c>
      <c r="S4781">
        <v>4</v>
      </c>
      <c r="T4781">
        <v>2.65</v>
      </c>
      <c r="U4781" t="str">
        <f>IF(Append1[[#This Row],[total_intl_charge]] &lt;= MEDIAN(Append1[total_intl_charge]), "Low", "High")</f>
        <v>Low</v>
      </c>
      <c r="V4781">
        <v>1</v>
      </c>
      <c r="W4781" t="s">
        <v>23</v>
      </c>
      <c r="X4781" s="1" t="s">
        <v>24</v>
      </c>
      <c r="Y4781">
        <f>IF(Append1[[#This Row],[churn]]="yes", 1,0)</f>
        <v>0</v>
      </c>
      <c r="Z4781" t="str">
        <f>IF(Append1[[#This Row],[total_eve_charge]]&lt;=15,"Low",
IF(Append1[[#This Row],[total_eve_charge]]&lt;=19,"Medium","High"))</f>
        <v>High</v>
      </c>
      <c r="AA4781" s="1" t="str">
        <f>IF(Append1[[#This Row],[total_day_charge]]&gt;30,"Heavy User",
IF(Append1[[#This Row],[total_eve_charge]]&gt;20,"Evening User",
IF(Append1[[#This Row],[total_night_charge]]&gt;10,"Night User","Low User")))</f>
        <v>Evening User</v>
      </c>
    </row>
    <row r="4782" spans="1:27" hidden="1" x14ac:dyDescent="0.3">
      <c r="A4782">
        <v>4031</v>
      </c>
      <c r="B4782" s="1" t="s">
        <v>35</v>
      </c>
      <c r="C4782">
        <v>43</v>
      </c>
      <c r="D4782" s="1" t="s">
        <v>22</v>
      </c>
      <c r="E4782" s="1">
        <v>0</v>
      </c>
      <c r="F4782" s="1" t="s">
        <v>23</v>
      </c>
      <c r="G4782">
        <v>0</v>
      </c>
      <c r="H4782" t="str">
        <f>IF(Append1[[#This Row],[number_vmail_messages]]&lt;=10, "Low",
IF(Append1[[#This Row],[number_vmail_messages]]&lt;=25, "Medium", "High"))</f>
        <v>Low</v>
      </c>
      <c r="I4782">
        <v>253.6</v>
      </c>
      <c r="J4782">
        <v>110</v>
      </c>
      <c r="K4782">
        <v>43.11</v>
      </c>
      <c r="L4782">
        <v>253.3</v>
      </c>
      <c r="M4782">
        <v>92</v>
      </c>
      <c r="N4782">
        <v>21.53</v>
      </c>
      <c r="O4782">
        <v>161.30000000000001</v>
      </c>
      <c r="P4782">
        <v>103</v>
      </c>
      <c r="Q4782">
        <v>7.26</v>
      </c>
      <c r="R4782">
        <v>10.199999999999999</v>
      </c>
      <c r="S4782">
        <v>3</v>
      </c>
      <c r="T4782">
        <v>2.75</v>
      </c>
      <c r="U4782" t="str">
        <f>IF(Append1[[#This Row],[total_intl_charge]] &lt;= MEDIAN(Append1[total_intl_charge]), "Low", "High")</f>
        <v>Low</v>
      </c>
      <c r="V4782">
        <v>3</v>
      </c>
      <c r="W4782" t="s">
        <v>24</v>
      </c>
      <c r="X4782" s="1" t="s">
        <v>23</v>
      </c>
      <c r="Y4782">
        <f>IF(Append1[[#This Row],[churn]]="yes", 1,0)</f>
        <v>1</v>
      </c>
      <c r="Z4782" t="str">
        <f>IF(Append1[[#This Row],[total_eve_charge]]&lt;=15,"Low",
IF(Append1[[#This Row],[total_eve_charge]]&lt;=19,"Medium","High"))</f>
        <v>High</v>
      </c>
      <c r="AA4782" s="1" t="str">
        <f>IF(Append1[[#This Row],[total_day_charge]]&gt;30,"Heavy User",
IF(Append1[[#This Row],[total_eve_charge]]&gt;20,"Evening User",
IF(Append1[[#This Row],[total_night_charge]]&gt;10,"Night User","Low User")))</f>
        <v>Heavy User</v>
      </c>
    </row>
    <row r="4783" spans="1:27" x14ac:dyDescent="0.3">
      <c r="A4783">
        <v>4032</v>
      </c>
      <c r="B4783" s="1" t="s">
        <v>28</v>
      </c>
      <c r="C4783">
        <v>78</v>
      </c>
      <c r="D4783" s="1" t="s">
        <v>32</v>
      </c>
      <c r="E4783" s="1">
        <v>0</v>
      </c>
      <c r="F4783" s="1" t="s">
        <v>24</v>
      </c>
      <c r="G4783">
        <v>38</v>
      </c>
      <c r="H4783" t="str">
        <f>IF(Append1[[#This Row],[number_vmail_messages]]&lt;=10, "Low",
IF(Append1[[#This Row],[number_vmail_messages]]&lt;=25, "Medium", "High"))</f>
        <v>High</v>
      </c>
      <c r="I4783">
        <v>199</v>
      </c>
      <c r="J4783">
        <v>96</v>
      </c>
      <c r="K4783">
        <v>33.83</v>
      </c>
      <c r="L4783">
        <v>75.5</v>
      </c>
      <c r="M4783">
        <v>93</v>
      </c>
      <c r="N4783">
        <v>6.42</v>
      </c>
      <c r="O4783">
        <v>180.2</v>
      </c>
      <c r="P4783">
        <v>78</v>
      </c>
      <c r="Q4783">
        <v>8.11</v>
      </c>
      <c r="R4783">
        <v>7.5</v>
      </c>
      <c r="S4783">
        <v>7</v>
      </c>
      <c r="T4783">
        <v>2.0299999999999998</v>
      </c>
      <c r="U4783" t="str">
        <f>IF(Append1[[#This Row],[total_intl_charge]] &lt;= MEDIAN(Append1[total_intl_charge]), "Low", "High")</f>
        <v>Low</v>
      </c>
      <c r="V4783">
        <v>1</v>
      </c>
      <c r="W4783" t="s">
        <v>23</v>
      </c>
      <c r="X4783" s="1" t="s">
        <v>23</v>
      </c>
      <c r="Y4783">
        <f>IF(Append1[[#This Row],[churn]]="yes", 1,0)</f>
        <v>0</v>
      </c>
      <c r="Z4783" t="str">
        <f>IF(Append1[[#This Row],[total_eve_charge]]&lt;=15,"Low",
IF(Append1[[#This Row],[total_eve_charge]]&lt;=19,"Medium","High"))</f>
        <v>Low</v>
      </c>
      <c r="AA4783" s="1" t="str">
        <f>IF(Append1[[#This Row],[total_day_charge]]&gt;30,"Heavy User",
IF(Append1[[#This Row],[total_eve_charge]]&gt;20,"Evening User",
IF(Append1[[#This Row],[total_night_charge]]&gt;10,"Night User","Low User")))</f>
        <v>Heavy User</v>
      </c>
    </row>
    <row r="4784" spans="1:27" hidden="1" x14ac:dyDescent="0.3">
      <c r="A4784">
        <v>4033</v>
      </c>
      <c r="B4784" s="1" t="s">
        <v>66</v>
      </c>
      <c r="C4784">
        <v>65</v>
      </c>
      <c r="D4784" s="1" t="s">
        <v>32</v>
      </c>
      <c r="E4784" s="1">
        <v>0</v>
      </c>
      <c r="F4784" s="1" t="s">
        <v>23</v>
      </c>
      <c r="G4784">
        <v>0</v>
      </c>
      <c r="H4784" t="str">
        <f>IF(Append1[[#This Row],[number_vmail_messages]]&lt;=10, "Low",
IF(Append1[[#This Row],[number_vmail_messages]]&lt;=25, "Medium", "High"))</f>
        <v>Low</v>
      </c>
      <c r="I4784">
        <v>182.5</v>
      </c>
      <c r="J4784">
        <v>58</v>
      </c>
      <c r="K4784">
        <v>31.03</v>
      </c>
      <c r="L4784">
        <v>201.9</v>
      </c>
      <c r="M4784">
        <v>93</v>
      </c>
      <c r="N4784">
        <v>17.16</v>
      </c>
      <c r="O4784">
        <v>189.1</v>
      </c>
      <c r="P4784">
        <v>97</v>
      </c>
      <c r="Q4784">
        <v>8.51</v>
      </c>
      <c r="R4784">
        <v>8.6</v>
      </c>
      <c r="S4784">
        <v>5</v>
      </c>
      <c r="T4784">
        <v>2.3199999999999998</v>
      </c>
      <c r="U4784" t="str">
        <f>IF(Append1[[#This Row],[total_intl_charge]] &lt;= MEDIAN(Append1[total_intl_charge]), "Low", "High")</f>
        <v>Low</v>
      </c>
      <c r="V4784">
        <v>1</v>
      </c>
      <c r="W4784" t="s">
        <v>23</v>
      </c>
      <c r="X4784" s="1" t="s">
        <v>23</v>
      </c>
      <c r="Y4784">
        <f>IF(Append1[[#This Row],[churn]]="yes", 1,0)</f>
        <v>0</v>
      </c>
      <c r="Z4784" t="str">
        <f>IF(Append1[[#This Row],[total_eve_charge]]&lt;=15,"Low",
IF(Append1[[#This Row],[total_eve_charge]]&lt;=19,"Medium","High"))</f>
        <v>Medium</v>
      </c>
      <c r="AA4784" s="1" t="str">
        <f>IF(Append1[[#This Row],[total_day_charge]]&gt;30,"Heavy User",
IF(Append1[[#This Row],[total_eve_charge]]&gt;20,"Evening User",
IF(Append1[[#This Row],[total_night_charge]]&gt;10,"Night User","Low User")))</f>
        <v>Heavy User</v>
      </c>
    </row>
    <row r="4785" spans="1:27" hidden="1" x14ac:dyDescent="0.3">
      <c r="A4785">
        <v>4034</v>
      </c>
      <c r="B4785" s="1" t="s">
        <v>55</v>
      </c>
      <c r="C4785">
        <v>79</v>
      </c>
      <c r="D4785" s="1" t="s">
        <v>22</v>
      </c>
      <c r="E4785" s="1">
        <v>0</v>
      </c>
      <c r="F4785" s="1" t="s">
        <v>23</v>
      </c>
      <c r="G4785">
        <v>0</v>
      </c>
      <c r="H4785" t="str">
        <f>IF(Append1[[#This Row],[number_vmail_messages]]&lt;=10, "Low",
IF(Append1[[#This Row],[number_vmail_messages]]&lt;=25, "Medium", "High"))</f>
        <v>Low</v>
      </c>
      <c r="I4785">
        <v>81.2</v>
      </c>
      <c r="J4785">
        <v>91</v>
      </c>
      <c r="K4785">
        <v>13.8</v>
      </c>
      <c r="L4785">
        <v>215.7</v>
      </c>
      <c r="M4785">
        <v>126</v>
      </c>
      <c r="N4785">
        <v>18.329999999999998</v>
      </c>
      <c r="O4785">
        <v>245.9</v>
      </c>
      <c r="P4785">
        <v>85</v>
      </c>
      <c r="Q4785">
        <v>11.07</v>
      </c>
      <c r="R4785">
        <v>10.9</v>
      </c>
      <c r="S4785">
        <v>4</v>
      </c>
      <c r="T4785">
        <v>2.94</v>
      </c>
      <c r="U4785" t="str">
        <f>IF(Append1[[#This Row],[total_intl_charge]] &lt;= MEDIAN(Append1[total_intl_charge]), "Low", "High")</f>
        <v>High</v>
      </c>
      <c r="V4785">
        <v>1</v>
      </c>
      <c r="W4785" t="s">
        <v>23</v>
      </c>
      <c r="X4785" s="1" t="s">
        <v>23</v>
      </c>
      <c r="Y4785">
        <f>IF(Append1[[#This Row],[churn]]="yes", 1,0)</f>
        <v>0</v>
      </c>
      <c r="Z4785" t="str">
        <f>IF(Append1[[#This Row],[total_eve_charge]]&lt;=15,"Low",
IF(Append1[[#This Row],[total_eve_charge]]&lt;=19,"Medium","High"))</f>
        <v>Medium</v>
      </c>
      <c r="AA4785" s="1" t="str">
        <f>IF(Append1[[#This Row],[total_day_charge]]&gt;30,"Heavy User",
IF(Append1[[#This Row],[total_eve_charge]]&gt;20,"Evening User",
IF(Append1[[#This Row],[total_night_charge]]&gt;10,"Night User","Low User")))</f>
        <v>Night User</v>
      </c>
    </row>
    <row r="4786" spans="1:27" hidden="1" x14ac:dyDescent="0.3">
      <c r="A4786">
        <v>4035</v>
      </c>
      <c r="B4786" s="1" t="s">
        <v>55</v>
      </c>
      <c r="C4786">
        <v>76</v>
      </c>
      <c r="D4786" s="1" t="s">
        <v>22</v>
      </c>
      <c r="E4786" s="1">
        <v>0</v>
      </c>
      <c r="F4786" s="1" t="s">
        <v>23</v>
      </c>
      <c r="G4786">
        <v>0</v>
      </c>
      <c r="H4786" t="str">
        <f>IF(Append1[[#This Row],[number_vmail_messages]]&lt;=10, "Low",
IF(Append1[[#This Row],[number_vmail_messages]]&lt;=25, "Medium", "High"))</f>
        <v>Low</v>
      </c>
      <c r="I4786">
        <v>179.1</v>
      </c>
      <c r="J4786">
        <v>110</v>
      </c>
      <c r="K4786">
        <v>30.45</v>
      </c>
      <c r="L4786">
        <v>157.19999999999999</v>
      </c>
      <c r="M4786">
        <v>81</v>
      </c>
      <c r="N4786">
        <v>13.36</v>
      </c>
      <c r="O4786">
        <v>240</v>
      </c>
      <c r="P4786">
        <v>109</v>
      </c>
      <c r="Q4786">
        <v>10.8</v>
      </c>
      <c r="R4786">
        <v>6.5</v>
      </c>
      <c r="S4786">
        <v>3</v>
      </c>
      <c r="T4786">
        <v>1.76</v>
      </c>
      <c r="U4786" t="str">
        <f>IF(Append1[[#This Row],[total_intl_charge]] &lt;= MEDIAN(Append1[total_intl_charge]), "Low", "High")</f>
        <v>Low</v>
      </c>
      <c r="V4786">
        <v>0</v>
      </c>
      <c r="W4786" t="s">
        <v>23</v>
      </c>
      <c r="X4786" s="1" t="s">
        <v>23</v>
      </c>
      <c r="Y4786">
        <f>IF(Append1[[#This Row],[churn]]="yes", 1,0)</f>
        <v>0</v>
      </c>
      <c r="Z4786" t="str">
        <f>IF(Append1[[#This Row],[total_eve_charge]]&lt;=15,"Low",
IF(Append1[[#This Row],[total_eve_charge]]&lt;=19,"Medium","High"))</f>
        <v>Low</v>
      </c>
      <c r="AA4786" s="1" t="str">
        <f>IF(Append1[[#This Row],[total_day_charge]]&gt;30,"Heavy User",
IF(Append1[[#This Row],[total_eve_charge]]&gt;20,"Evening User",
IF(Append1[[#This Row],[total_night_charge]]&gt;10,"Night User","Low User")))</f>
        <v>Heavy User</v>
      </c>
    </row>
    <row r="4787" spans="1:27" hidden="1" x14ac:dyDescent="0.3">
      <c r="A4787">
        <v>4036</v>
      </c>
      <c r="B4787" s="1" t="s">
        <v>29</v>
      </c>
      <c r="C4787">
        <v>124</v>
      </c>
      <c r="D4787" s="1" t="s">
        <v>22</v>
      </c>
      <c r="E4787" s="1">
        <v>0</v>
      </c>
      <c r="F4787" s="1" t="s">
        <v>23</v>
      </c>
      <c r="G4787">
        <v>0</v>
      </c>
      <c r="H4787" t="str">
        <f>IF(Append1[[#This Row],[number_vmail_messages]]&lt;=10, "Low",
IF(Append1[[#This Row],[number_vmail_messages]]&lt;=25, "Medium", "High"))</f>
        <v>Low</v>
      </c>
      <c r="I4787">
        <v>182.7</v>
      </c>
      <c r="J4787">
        <v>98</v>
      </c>
      <c r="K4787">
        <v>31.06</v>
      </c>
      <c r="L4787">
        <v>197.2</v>
      </c>
      <c r="M4787">
        <v>93</v>
      </c>
      <c r="N4787">
        <v>16.760000000000002</v>
      </c>
      <c r="O4787">
        <v>220.6</v>
      </c>
      <c r="P4787">
        <v>105</v>
      </c>
      <c r="Q4787">
        <v>9.93</v>
      </c>
      <c r="R4787">
        <v>8.1</v>
      </c>
      <c r="S4787">
        <v>4</v>
      </c>
      <c r="T4787">
        <v>2.19</v>
      </c>
      <c r="U4787" t="str">
        <f>IF(Append1[[#This Row],[total_intl_charge]] &lt;= MEDIAN(Append1[total_intl_charge]), "Low", "High")</f>
        <v>Low</v>
      </c>
      <c r="V4787">
        <v>1</v>
      </c>
      <c r="W4787" t="s">
        <v>23</v>
      </c>
      <c r="X4787" s="1" t="s">
        <v>23</v>
      </c>
      <c r="Y4787">
        <f>IF(Append1[[#This Row],[churn]]="yes", 1,0)</f>
        <v>0</v>
      </c>
      <c r="Z4787" t="str">
        <f>IF(Append1[[#This Row],[total_eve_charge]]&lt;=15,"Low",
IF(Append1[[#This Row],[total_eve_charge]]&lt;=19,"Medium","High"))</f>
        <v>Medium</v>
      </c>
      <c r="AA4787" s="1" t="str">
        <f>IF(Append1[[#This Row],[total_day_charge]]&gt;30,"Heavy User",
IF(Append1[[#This Row],[total_eve_charge]]&gt;20,"Evening User",
IF(Append1[[#This Row],[total_night_charge]]&gt;10,"Night User","Low User")))</f>
        <v>Heavy User</v>
      </c>
    </row>
    <row r="4788" spans="1:27" hidden="1" x14ac:dyDescent="0.3">
      <c r="A4788">
        <v>4037</v>
      </c>
      <c r="B4788" s="1" t="s">
        <v>25</v>
      </c>
      <c r="C4788">
        <v>98</v>
      </c>
      <c r="D4788" s="1" t="s">
        <v>32</v>
      </c>
      <c r="E4788" s="1">
        <v>0</v>
      </c>
      <c r="F4788" s="1" t="s">
        <v>23</v>
      </c>
      <c r="G4788">
        <v>0</v>
      </c>
      <c r="H4788" t="str">
        <f>IF(Append1[[#This Row],[number_vmail_messages]]&lt;=10, "Low",
IF(Append1[[#This Row],[number_vmail_messages]]&lt;=25, "Medium", "High"))</f>
        <v>Low</v>
      </c>
      <c r="I4788">
        <v>207</v>
      </c>
      <c r="J4788">
        <v>94</v>
      </c>
      <c r="K4788">
        <v>35.19</v>
      </c>
      <c r="L4788">
        <v>256.3</v>
      </c>
      <c r="M4788">
        <v>64</v>
      </c>
      <c r="N4788">
        <v>21.79</v>
      </c>
      <c r="O4788">
        <v>137.6</v>
      </c>
      <c r="P4788">
        <v>60</v>
      </c>
      <c r="Q4788">
        <v>6.19</v>
      </c>
      <c r="R4788">
        <v>10.4</v>
      </c>
      <c r="S4788">
        <v>4</v>
      </c>
      <c r="T4788">
        <v>2.81</v>
      </c>
      <c r="U4788" t="str">
        <f>IF(Append1[[#This Row],[total_intl_charge]] &lt;= MEDIAN(Append1[total_intl_charge]), "Low", "High")</f>
        <v>High</v>
      </c>
      <c r="V4788">
        <v>2</v>
      </c>
      <c r="W4788" t="s">
        <v>23</v>
      </c>
      <c r="X4788" s="1" t="s">
        <v>23</v>
      </c>
      <c r="Y4788">
        <f>IF(Append1[[#This Row],[churn]]="yes", 1,0)</f>
        <v>0</v>
      </c>
      <c r="Z4788" t="str">
        <f>IF(Append1[[#This Row],[total_eve_charge]]&lt;=15,"Low",
IF(Append1[[#This Row],[total_eve_charge]]&lt;=19,"Medium","High"))</f>
        <v>High</v>
      </c>
      <c r="AA4788" s="1" t="str">
        <f>IF(Append1[[#This Row],[total_day_charge]]&gt;30,"Heavy User",
IF(Append1[[#This Row],[total_eve_charge]]&gt;20,"Evening User",
IF(Append1[[#This Row],[total_night_charge]]&gt;10,"Night User","Low User")))</f>
        <v>Heavy User</v>
      </c>
    </row>
    <row r="4789" spans="1:27" hidden="1" x14ac:dyDescent="0.3">
      <c r="A4789">
        <v>4038</v>
      </c>
      <c r="B4789" s="1" t="s">
        <v>71</v>
      </c>
      <c r="C4789">
        <v>142</v>
      </c>
      <c r="D4789" s="1" t="s">
        <v>22</v>
      </c>
      <c r="E4789" s="1">
        <v>0</v>
      </c>
      <c r="F4789" s="1" t="s">
        <v>23</v>
      </c>
      <c r="G4789">
        <v>0</v>
      </c>
      <c r="H4789" t="str">
        <f>IF(Append1[[#This Row],[number_vmail_messages]]&lt;=10, "Low",
IF(Append1[[#This Row],[number_vmail_messages]]&lt;=25, "Medium", "High"))</f>
        <v>Low</v>
      </c>
      <c r="I4789">
        <v>243.4</v>
      </c>
      <c r="J4789">
        <v>76</v>
      </c>
      <c r="K4789">
        <v>41.38</v>
      </c>
      <c r="L4789">
        <v>161.4</v>
      </c>
      <c r="M4789">
        <v>102</v>
      </c>
      <c r="N4789">
        <v>13.72</v>
      </c>
      <c r="O4789">
        <v>120.5</v>
      </c>
      <c r="P4789">
        <v>105</v>
      </c>
      <c r="Q4789">
        <v>5.42</v>
      </c>
      <c r="R4789">
        <v>10</v>
      </c>
      <c r="S4789">
        <v>5</v>
      </c>
      <c r="T4789">
        <v>2.7</v>
      </c>
      <c r="U4789" t="str">
        <f>IF(Append1[[#This Row],[total_intl_charge]] &lt;= MEDIAN(Append1[total_intl_charge]), "Low", "High")</f>
        <v>Low</v>
      </c>
      <c r="V4789">
        <v>4</v>
      </c>
      <c r="W4789" t="s">
        <v>23</v>
      </c>
      <c r="X4789" s="1" t="s">
        <v>23</v>
      </c>
      <c r="Y4789">
        <f>IF(Append1[[#This Row],[churn]]="yes", 1,0)</f>
        <v>0</v>
      </c>
      <c r="Z4789" t="str">
        <f>IF(Append1[[#This Row],[total_eve_charge]]&lt;=15,"Low",
IF(Append1[[#This Row],[total_eve_charge]]&lt;=19,"Medium","High"))</f>
        <v>Low</v>
      </c>
      <c r="AA4789" s="1" t="str">
        <f>IF(Append1[[#This Row],[total_day_charge]]&gt;30,"Heavy User",
IF(Append1[[#This Row],[total_eve_charge]]&gt;20,"Evening User",
IF(Append1[[#This Row],[total_night_charge]]&gt;10,"Night User","Low User")))</f>
        <v>Heavy User</v>
      </c>
    </row>
    <row r="4790" spans="1:27" hidden="1" x14ac:dyDescent="0.3">
      <c r="A4790">
        <v>4039</v>
      </c>
      <c r="B4790" s="1" t="s">
        <v>58</v>
      </c>
      <c r="C4790">
        <v>146</v>
      </c>
      <c r="D4790" s="1" t="s">
        <v>22</v>
      </c>
      <c r="E4790" s="1">
        <v>0</v>
      </c>
      <c r="F4790" s="1" t="s">
        <v>23</v>
      </c>
      <c r="G4790">
        <v>0</v>
      </c>
      <c r="H4790" t="str">
        <f>IF(Append1[[#This Row],[number_vmail_messages]]&lt;=10, "Low",
IF(Append1[[#This Row],[number_vmail_messages]]&lt;=25, "Medium", "High"))</f>
        <v>Low</v>
      </c>
      <c r="I4790">
        <v>157.4</v>
      </c>
      <c r="J4790">
        <v>89</v>
      </c>
      <c r="K4790">
        <v>26.76</v>
      </c>
      <c r="L4790">
        <v>196</v>
      </c>
      <c r="M4790">
        <v>117</v>
      </c>
      <c r="N4790">
        <v>16.66</v>
      </c>
      <c r="O4790">
        <v>147.69999999999999</v>
      </c>
      <c r="P4790">
        <v>150</v>
      </c>
      <c r="Q4790">
        <v>6.65</v>
      </c>
      <c r="R4790">
        <v>10.8</v>
      </c>
      <c r="S4790">
        <v>4</v>
      </c>
      <c r="T4790">
        <v>2.92</v>
      </c>
      <c r="U4790" t="str">
        <f>IF(Append1[[#This Row],[total_intl_charge]] &lt;= MEDIAN(Append1[total_intl_charge]), "Low", "High")</f>
        <v>High</v>
      </c>
      <c r="V4790">
        <v>0</v>
      </c>
      <c r="W4790" t="s">
        <v>23</v>
      </c>
      <c r="X4790" s="1" t="s">
        <v>23</v>
      </c>
      <c r="Y4790">
        <f>IF(Append1[[#This Row],[churn]]="yes", 1,0)</f>
        <v>0</v>
      </c>
      <c r="Z4790" t="str">
        <f>IF(Append1[[#This Row],[total_eve_charge]]&lt;=15,"Low",
IF(Append1[[#This Row],[total_eve_charge]]&lt;=19,"Medium","High"))</f>
        <v>Medium</v>
      </c>
      <c r="AA4790" s="1" t="str">
        <f>IF(Append1[[#This Row],[total_day_charge]]&gt;30,"Heavy User",
IF(Append1[[#This Row],[total_eve_charge]]&gt;20,"Evening User",
IF(Append1[[#This Row],[total_night_charge]]&gt;10,"Night User","Low User")))</f>
        <v>Low User</v>
      </c>
    </row>
    <row r="4791" spans="1:27" hidden="1" x14ac:dyDescent="0.3">
      <c r="A4791">
        <v>4040</v>
      </c>
      <c r="B4791" s="1" t="s">
        <v>57</v>
      </c>
      <c r="C4791">
        <v>84</v>
      </c>
      <c r="D4791" s="1" t="s">
        <v>26</v>
      </c>
      <c r="E4791" s="1">
        <v>0</v>
      </c>
      <c r="F4791" s="1" t="s">
        <v>23</v>
      </c>
      <c r="G4791">
        <v>0</v>
      </c>
      <c r="H4791" t="str">
        <f>IF(Append1[[#This Row],[number_vmail_messages]]&lt;=10, "Low",
IF(Append1[[#This Row],[number_vmail_messages]]&lt;=25, "Medium", "High"))</f>
        <v>Low</v>
      </c>
      <c r="I4791">
        <v>233.9</v>
      </c>
      <c r="J4791">
        <v>76</v>
      </c>
      <c r="K4791">
        <v>39.76</v>
      </c>
      <c r="L4791">
        <v>153.19999999999999</v>
      </c>
      <c r="M4791">
        <v>96</v>
      </c>
      <c r="N4791">
        <v>13.02</v>
      </c>
      <c r="O4791">
        <v>228</v>
      </c>
      <c r="P4791">
        <v>82</v>
      </c>
      <c r="Q4791">
        <v>10.26</v>
      </c>
      <c r="R4791">
        <v>12.8</v>
      </c>
      <c r="S4791">
        <v>5</v>
      </c>
      <c r="T4791">
        <v>3.46</v>
      </c>
      <c r="U4791" t="str">
        <f>IF(Append1[[#This Row],[total_intl_charge]] &lt;= MEDIAN(Append1[total_intl_charge]), "Low", "High")</f>
        <v>High</v>
      </c>
      <c r="V4791">
        <v>3</v>
      </c>
      <c r="W4791" t="s">
        <v>23</v>
      </c>
      <c r="X4791" s="1" t="s">
        <v>23</v>
      </c>
      <c r="Y4791">
        <f>IF(Append1[[#This Row],[churn]]="yes", 1,0)</f>
        <v>0</v>
      </c>
      <c r="Z4791" t="str">
        <f>IF(Append1[[#This Row],[total_eve_charge]]&lt;=15,"Low",
IF(Append1[[#This Row],[total_eve_charge]]&lt;=19,"Medium","High"))</f>
        <v>Low</v>
      </c>
      <c r="AA4791" s="1" t="str">
        <f>IF(Append1[[#This Row],[total_day_charge]]&gt;30,"Heavy User",
IF(Append1[[#This Row],[total_eve_charge]]&gt;20,"Evening User",
IF(Append1[[#This Row],[total_night_charge]]&gt;10,"Night User","Low User")))</f>
        <v>Heavy User</v>
      </c>
    </row>
    <row r="4792" spans="1:27" hidden="1" x14ac:dyDescent="0.3">
      <c r="A4792">
        <v>4041</v>
      </c>
      <c r="B4792" s="1" t="s">
        <v>29</v>
      </c>
      <c r="C4792">
        <v>200</v>
      </c>
      <c r="D4792" s="1" t="s">
        <v>32</v>
      </c>
      <c r="E4792" s="1">
        <v>0</v>
      </c>
      <c r="F4792" s="1" t="s">
        <v>23</v>
      </c>
      <c r="G4792">
        <v>0</v>
      </c>
      <c r="H4792" t="str">
        <f>IF(Append1[[#This Row],[number_vmail_messages]]&lt;=10, "Low",
IF(Append1[[#This Row],[number_vmail_messages]]&lt;=25, "Medium", "High"))</f>
        <v>Low</v>
      </c>
      <c r="I4792">
        <v>195.4</v>
      </c>
      <c r="J4792">
        <v>71</v>
      </c>
      <c r="K4792">
        <v>33.22</v>
      </c>
      <c r="L4792">
        <v>249.4</v>
      </c>
      <c r="M4792">
        <v>96</v>
      </c>
      <c r="N4792">
        <v>21.2</v>
      </c>
      <c r="O4792">
        <v>233.1</v>
      </c>
      <c r="P4792">
        <v>132</v>
      </c>
      <c r="Q4792">
        <v>10.49</v>
      </c>
      <c r="R4792">
        <v>12.9</v>
      </c>
      <c r="S4792">
        <v>2</v>
      </c>
      <c r="T4792">
        <v>3.48</v>
      </c>
      <c r="U4792" t="str">
        <f>IF(Append1[[#This Row],[total_intl_charge]] &lt;= MEDIAN(Append1[total_intl_charge]), "Low", "High")</f>
        <v>High</v>
      </c>
      <c r="V4792">
        <v>3</v>
      </c>
      <c r="W4792" t="s">
        <v>23</v>
      </c>
      <c r="X4792" s="1" t="s">
        <v>23</v>
      </c>
      <c r="Y4792">
        <f>IF(Append1[[#This Row],[churn]]="yes", 1,0)</f>
        <v>0</v>
      </c>
      <c r="Z4792" t="str">
        <f>IF(Append1[[#This Row],[total_eve_charge]]&lt;=15,"Low",
IF(Append1[[#This Row],[total_eve_charge]]&lt;=19,"Medium","High"))</f>
        <v>High</v>
      </c>
      <c r="AA4792" s="1" t="str">
        <f>IF(Append1[[#This Row],[total_day_charge]]&gt;30,"Heavy User",
IF(Append1[[#This Row],[total_eve_charge]]&gt;20,"Evening User",
IF(Append1[[#This Row],[total_night_charge]]&gt;10,"Night User","Low User")))</f>
        <v>Heavy User</v>
      </c>
    </row>
    <row r="4793" spans="1:27" hidden="1" x14ac:dyDescent="0.3">
      <c r="A4793">
        <v>4042</v>
      </c>
      <c r="B4793" s="1" t="s">
        <v>50</v>
      </c>
      <c r="C4793">
        <v>17</v>
      </c>
      <c r="D4793" s="1" t="s">
        <v>32</v>
      </c>
      <c r="E4793" s="1">
        <v>0</v>
      </c>
      <c r="F4793" s="1" t="s">
        <v>23</v>
      </c>
      <c r="G4793">
        <v>0</v>
      </c>
      <c r="H4793" t="str">
        <f>IF(Append1[[#This Row],[number_vmail_messages]]&lt;=10, "Low",
IF(Append1[[#This Row],[number_vmail_messages]]&lt;=25, "Medium", "High"))</f>
        <v>Low</v>
      </c>
      <c r="I4793">
        <v>180.4</v>
      </c>
      <c r="J4793">
        <v>121</v>
      </c>
      <c r="K4793">
        <v>30.67</v>
      </c>
      <c r="L4793">
        <v>228.5</v>
      </c>
      <c r="M4793">
        <v>111</v>
      </c>
      <c r="N4793">
        <v>19.420000000000002</v>
      </c>
      <c r="O4793">
        <v>199.5</v>
      </c>
      <c r="P4793">
        <v>99</v>
      </c>
      <c r="Q4793">
        <v>8.98</v>
      </c>
      <c r="R4793">
        <v>14.8</v>
      </c>
      <c r="S4793">
        <v>5</v>
      </c>
      <c r="T4793">
        <v>4</v>
      </c>
      <c r="U4793" t="str">
        <f>IF(Append1[[#This Row],[total_intl_charge]] &lt;= MEDIAN(Append1[total_intl_charge]), "Low", "High")</f>
        <v>High</v>
      </c>
      <c r="V4793">
        <v>0</v>
      </c>
      <c r="W4793" t="s">
        <v>23</v>
      </c>
      <c r="X4793" s="1" t="s">
        <v>23</v>
      </c>
      <c r="Y4793">
        <f>IF(Append1[[#This Row],[churn]]="yes", 1,0)</f>
        <v>0</v>
      </c>
      <c r="Z4793" t="str">
        <f>IF(Append1[[#This Row],[total_eve_charge]]&lt;=15,"Low",
IF(Append1[[#This Row],[total_eve_charge]]&lt;=19,"Medium","High"))</f>
        <v>High</v>
      </c>
      <c r="AA4793" s="1" t="str">
        <f>IF(Append1[[#This Row],[total_day_charge]]&gt;30,"Heavy User",
IF(Append1[[#This Row],[total_eve_charge]]&gt;20,"Evening User",
IF(Append1[[#This Row],[total_night_charge]]&gt;10,"Night User","Low User")))</f>
        <v>Heavy User</v>
      </c>
    </row>
    <row r="4794" spans="1:27" hidden="1" x14ac:dyDescent="0.3">
      <c r="A4794">
        <v>4043</v>
      </c>
      <c r="B4794" s="1" t="s">
        <v>49</v>
      </c>
      <c r="C4794">
        <v>125</v>
      </c>
      <c r="D4794" s="1" t="s">
        <v>32</v>
      </c>
      <c r="E4794" s="1">
        <v>0</v>
      </c>
      <c r="F4794" s="1" t="s">
        <v>23</v>
      </c>
      <c r="G4794">
        <v>0</v>
      </c>
      <c r="H4794" t="str">
        <f>IF(Append1[[#This Row],[number_vmail_messages]]&lt;=10, "Low",
IF(Append1[[#This Row],[number_vmail_messages]]&lt;=25, "Medium", "High"))</f>
        <v>Low</v>
      </c>
      <c r="I4794">
        <v>143.6</v>
      </c>
      <c r="J4794">
        <v>119</v>
      </c>
      <c r="K4794">
        <v>24.41</v>
      </c>
      <c r="L4794">
        <v>238.5</v>
      </c>
      <c r="M4794">
        <v>119</v>
      </c>
      <c r="N4794">
        <v>20.27</v>
      </c>
      <c r="O4794">
        <v>173.6</v>
      </c>
      <c r="P4794">
        <v>89</v>
      </c>
      <c r="Q4794">
        <v>7.81</v>
      </c>
      <c r="R4794">
        <v>10.9</v>
      </c>
      <c r="S4794">
        <v>4</v>
      </c>
      <c r="T4794">
        <v>2.94</v>
      </c>
      <c r="U4794" t="str">
        <f>IF(Append1[[#This Row],[total_intl_charge]] &lt;= MEDIAN(Append1[total_intl_charge]), "Low", "High")</f>
        <v>High</v>
      </c>
      <c r="V4794">
        <v>2</v>
      </c>
      <c r="W4794" t="s">
        <v>23</v>
      </c>
      <c r="X4794" s="1" t="s">
        <v>23</v>
      </c>
      <c r="Y4794">
        <f>IF(Append1[[#This Row],[churn]]="yes", 1,0)</f>
        <v>0</v>
      </c>
      <c r="Z4794" t="str">
        <f>IF(Append1[[#This Row],[total_eve_charge]]&lt;=15,"Low",
IF(Append1[[#This Row],[total_eve_charge]]&lt;=19,"Medium","High"))</f>
        <v>High</v>
      </c>
      <c r="AA4794" s="1" t="str">
        <f>IF(Append1[[#This Row],[total_day_charge]]&gt;30,"Heavy User",
IF(Append1[[#This Row],[total_eve_charge]]&gt;20,"Evening User",
IF(Append1[[#This Row],[total_night_charge]]&gt;10,"Night User","Low User")))</f>
        <v>Evening User</v>
      </c>
    </row>
    <row r="4795" spans="1:27" hidden="1" x14ac:dyDescent="0.3">
      <c r="A4795">
        <v>4044</v>
      </c>
      <c r="B4795" s="1" t="s">
        <v>39</v>
      </c>
      <c r="C4795">
        <v>61</v>
      </c>
      <c r="D4795" s="1" t="s">
        <v>26</v>
      </c>
      <c r="E4795" s="1">
        <v>0</v>
      </c>
      <c r="F4795" s="1" t="s">
        <v>23</v>
      </c>
      <c r="G4795">
        <v>0</v>
      </c>
      <c r="H4795" t="str">
        <f>IF(Append1[[#This Row],[number_vmail_messages]]&lt;=10, "Low",
IF(Append1[[#This Row],[number_vmail_messages]]&lt;=25, "Medium", "High"))</f>
        <v>Low</v>
      </c>
      <c r="I4795">
        <v>88.1</v>
      </c>
      <c r="J4795">
        <v>60</v>
      </c>
      <c r="K4795">
        <v>14.98</v>
      </c>
      <c r="L4795">
        <v>129.69999999999999</v>
      </c>
      <c r="M4795">
        <v>108</v>
      </c>
      <c r="N4795">
        <v>11.02</v>
      </c>
      <c r="O4795">
        <v>169</v>
      </c>
      <c r="P4795">
        <v>87</v>
      </c>
      <c r="Q4795">
        <v>7.61</v>
      </c>
      <c r="R4795">
        <v>13.3</v>
      </c>
      <c r="S4795">
        <v>4</v>
      </c>
      <c r="T4795">
        <v>3.59</v>
      </c>
      <c r="U4795" t="str">
        <f>IF(Append1[[#This Row],[total_intl_charge]] &lt;= MEDIAN(Append1[total_intl_charge]), "Low", "High")</f>
        <v>High</v>
      </c>
      <c r="V4795">
        <v>2</v>
      </c>
      <c r="W4795" t="s">
        <v>23</v>
      </c>
      <c r="X4795" s="1" t="s">
        <v>23</v>
      </c>
      <c r="Y4795">
        <f>IF(Append1[[#This Row],[churn]]="yes", 1,0)</f>
        <v>0</v>
      </c>
      <c r="Z4795" t="str">
        <f>IF(Append1[[#This Row],[total_eve_charge]]&lt;=15,"Low",
IF(Append1[[#This Row],[total_eve_charge]]&lt;=19,"Medium","High"))</f>
        <v>Low</v>
      </c>
      <c r="AA4795" s="1" t="str">
        <f>IF(Append1[[#This Row],[total_day_charge]]&gt;30,"Heavy User",
IF(Append1[[#This Row],[total_eve_charge]]&gt;20,"Evening User",
IF(Append1[[#This Row],[total_night_charge]]&gt;10,"Night User","Low User")))</f>
        <v>Low User</v>
      </c>
    </row>
    <row r="4796" spans="1:27" x14ac:dyDescent="0.3">
      <c r="A4796">
        <v>4045</v>
      </c>
      <c r="B4796" s="1" t="s">
        <v>49</v>
      </c>
      <c r="C4796">
        <v>103</v>
      </c>
      <c r="D4796" s="1" t="s">
        <v>22</v>
      </c>
      <c r="E4796" s="1">
        <v>0</v>
      </c>
      <c r="F4796" s="1" t="s">
        <v>24</v>
      </c>
      <c r="G4796">
        <v>30</v>
      </c>
      <c r="H4796" t="str">
        <f>IF(Append1[[#This Row],[number_vmail_messages]]&lt;=10, "Low",
IF(Append1[[#This Row],[number_vmail_messages]]&lt;=25, "Medium", "High"))</f>
        <v>High</v>
      </c>
      <c r="I4796">
        <v>254.1</v>
      </c>
      <c r="J4796">
        <v>75</v>
      </c>
      <c r="K4796">
        <v>43.2</v>
      </c>
      <c r="L4796">
        <v>200.4</v>
      </c>
      <c r="M4796">
        <v>116</v>
      </c>
      <c r="N4796">
        <v>17.03</v>
      </c>
      <c r="O4796">
        <v>185.9</v>
      </c>
      <c r="P4796">
        <v>109</v>
      </c>
      <c r="Q4796">
        <v>8.3699999999999992</v>
      </c>
      <c r="R4796">
        <v>6.6</v>
      </c>
      <c r="S4796">
        <v>2</v>
      </c>
      <c r="T4796">
        <v>1.78</v>
      </c>
      <c r="U4796" t="str">
        <f>IF(Append1[[#This Row],[total_intl_charge]] &lt;= MEDIAN(Append1[total_intl_charge]), "Low", "High")</f>
        <v>Low</v>
      </c>
      <c r="V4796">
        <v>2</v>
      </c>
      <c r="W4796" t="s">
        <v>23</v>
      </c>
      <c r="X4796" s="1" t="s">
        <v>23</v>
      </c>
      <c r="Y4796">
        <f>IF(Append1[[#This Row],[churn]]="yes", 1,0)</f>
        <v>0</v>
      </c>
      <c r="Z4796" t="str">
        <f>IF(Append1[[#This Row],[total_eve_charge]]&lt;=15,"Low",
IF(Append1[[#This Row],[total_eve_charge]]&lt;=19,"Medium","High"))</f>
        <v>Medium</v>
      </c>
      <c r="AA4796" s="1" t="str">
        <f>IF(Append1[[#This Row],[total_day_charge]]&gt;30,"Heavy User",
IF(Append1[[#This Row],[total_eve_charge]]&gt;20,"Evening User",
IF(Append1[[#This Row],[total_night_charge]]&gt;10,"Night User","Low User")))</f>
        <v>Heavy User</v>
      </c>
    </row>
    <row r="4797" spans="1:27" hidden="1" x14ac:dyDescent="0.3">
      <c r="A4797">
        <v>4046</v>
      </c>
      <c r="B4797" s="1" t="s">
        <v>58</v>
      </c>
      <c r="C4797">
        <v>20</v>
      </c>
      <c r="D4797" s="1" t="s">
        <v>32</v>
      </c>
      <c r="E4797" s="1">
        <v>0</v>
      </c>
      <c r="F4797" s="1" t="s">
        <v>23</v>
      </c>
      <c r="G4797">
        <v>0</v>
      </c>
      <c r="H4797" t="str">
        <f>IF(Append1[[#This Row],[number_vmail_messages]]&lt;=10, "Low",
IF(Append1[[#This Row],[number_vmail_messages]]&lt;=25, "Medium", "High"))</f>
        <v>Low</v>
      </c>
      <c r="I4797">
        <v>131.5</v>
      </c>
      <c r="J4797">
        <v>64</v>
      </c>
      <c r="K4797">
        <v>22.36</v>
      </c>
      <c r="L4797">
        <v>161.80000000000001</v>
      </c>
      <c r="M4797">
        <v>124</v>
      </c>
      <c r="N4797">
        <v>13.75</v>
      </c>
      <c r="O4797">
        <v>158.6</v>
      </c>
      <c r="P4797">
        <v>106</v>
      </c>
      <c r="Q4797">
        <v>7.14</v>
      </c>
      <c r="R4797">
        <v>14.8</v>
      </c>
      <c r="S4797">
        <v>5</v>
      </c>
      <c r="T4797">
        <v>4</v>
      </c>
      <c r="U4797" t="str">
        <f>IF(Append1[[#This Row],[total_intl_charge]] &lt;= MEDIAN(Append1[total_intl_charge]), "Low", "High")</f>
        <v>High</v>
      </c>
      <c r="V4797">
        <v>0</v>
      </c>
      <c r="W4797" t="s">
        <v>23</v>
      </c>
      <c r="X4797" s="1" t="s">
        <v>23</v>
      </c>
      <c r="Y4797">
        <f>IF(Append1[[#This Row],[churn]]="yes", 1,0)</f>
        <v>0</v>
      </c>
      <c r="Z4797" t="str">
        <f>IF(Append1[[#This Row],[total_eve_charge]]&lt;=15,"Low",
IF(Append1[[#This Row],[total_eve_charge]]&lt;=19,"Medium","High"))</f>
        <v>Low</v>
      </c>
      <c r="AA4797" s="1" t="str">
        <f>IF(Append1[[#This Row],[total_day_charge]]&gt;30,"Heavy User",
IF(Append1[[#This Row],[total_eve_charge]]&gt;20,"Evening User",
IF(Append1[[#This Row],[total_night_charge]]&gt;10,"Night User","Low User")))</f>
        <v>Low User</v>
      </c>
    </row>
    <row r="4798" spans="1:27" hidden="1" x14ac:dyDescent="0.3">
      <c r="A4798">
        <v>4047</v>
      </c>
      <c r="B4798" s="1" t="s">
        <v>34</v>
      </c>
      <c r="C4798">
        <v>115</v>
      </c>
      <c r="D4798" s="1" t="s">
        <v>26</v>
      </c>
      <c r="E4798" s="1">
        <v>0</v>
      </c>
      <c r="F4798" s="1" t="s">
        <v>23</v>
      </c>
      <c r="G4798">
        <v>0</v>
      </c>
      <c r="H4798" t="str">
        <f>IF(Append1[[#This Row],[number_vmail_messages]]&lt;=10, "Low",
IF(Append1[[#This Row],[number_vmail_messages]]&lt;=25, "Medium", "High"))</f>
        <v>Low</v>
      </c>
      <c r="I4798">
        <v>156.80000000000001</v>
      </c>
      <c r="J4798">
        <v>104</v>
      </c>
      <c r="K4798">
        <v>26.66</v>
      </c>
      <c r="L4798">
        <v>264.7</v>
      </c>
      <c r="M4798">
        <v>84</v>
      </c>
      <c r="N4798">
        <v>22.5</v>
      </c>
      <c r="O4798">
        <v>249</v>
      </c>
      <c r="P4798">
        <v>112</v>
      </c>
      <c r="Q4798">
        <v>11.21</v>
      </c>
      <c r="R4798">
        <v>7.4</v>
      </c>
      <c r="S4798">
        <v>8</v>
      </c>
      <c r="T4798">
        <v>2</v>
      </c>
      <c r="U4798" t="str">
        <f>IF(Append1[[#This Row],[total_intl_charge]] &lt;= MEDIAN(Append1[total_intl_charge]), "Low", "High")</f>
        <v>Low</v>
      </c>
      <c r="V4798">
        <v>0</v>
      </c>
      <c r="W4798" t="s">
        <v>23</v>
      </c>
      <c r="X4798" s="1" t="s">
        <v>23</v>
      </c>
      <c r="Y4798">
        <f>IF(Append1[[#This Row],[churn]]="yes", 1,0)</f>
        <v>0</v>
      </c>
      <c r="Z4798" t="str">
        <f>IF(Append1[[#This Row],[total_eve_charge]]&lt;=15,"Low",
IF(Append1[[#This Row],[total_eve_charge]]&lt;=19,"Medium","High"))</f>
        <v>High</v>
      </c>
      <c r="AA4798" s="1" t="str">
        <f>IF(Append1[[#This Row],[total_day_charge]]&gt;30,"Heavy User",
IF(Append1[[#This Row],[total_eve_charge]]&gt;20,"Evening User",
IF(Append1[[#This Row],[total_night_charge]]&gt;10,"Night User","Low User")))</f>
        <v>Evening User</v>
      </c>
    </row>
    <row r="4799" spans="1:27" hidden="1" x14ac:dyDescent="0.3">
      <c r="A4799">
        <v>4048</v>
      </c>
      <c r="B4799" s="1" t="s">
        <v>75</v>
      </c>
      <c r="C4799">
        <v>139</v>
      </c>
      <c r="D4799" s="1" t="s">
        <v>26</v>
      </c>
      <c r="E4799" s="1">
        <v>0</v>
      </c>
      <c r="F4799" s="1" t="s">
        <v>23</v>
      </c>
      <c r="G4799">
        <v>0</v>
      </c>
      <c r="H4799" t="str">
        <f>IF(Append1[[#This Row],[number_vmail_messages]]&lt;=10, "Low",
IF(Append1[[#This Row],[number_vmail_messages]]&lt;=25, "Medium", "High"))</f>
        <v>Low</v>
      </c>
      <c r="I4799">
        <v>196.9</v>
      </c>
      <c r="J4799">
        <v>58</v>
      </c>
      <c r="K4799">
        <v>33.47</v>
      </c>
      <c r="L4799">
        <v>137.1</v>
      </c>
      <c r="M4799">
        <v>91</v>
      </c>
      <c r="N4799">
        <v>11.65</v>
      </c>
      <c r="O4799">
        <v>216.6</v>
      </c>
      <c r="P4799">
        <v>101</v>
      </c>
      <c r="Q4799">
        <v>9.75</v>
      </c>
      <c r="R4799">
        <v>9.8000000000000007</v>
      </c>
      <c r="S4799">
        <v>3</v>
      </c>
      <c r="T4799">
        <v>2.65</v>
      </c>
      <c r="U4799" t="str">
        <f>IF(Append1[[#This Row],[total_intl_charge]] &lt;= MEDIAN(Append1[total_intl_charge]), "Low", "High")</f>
        <v>Low</v>
      </c>
      <c r="V4799">
        <v>1</v>
      </c>
      <c r="W4799" t="s">
        <v>23</v>
      </c>
      <c r="X4799" s="1" t="s">
        <v>23</v>
      </c>
      <c r="Y4799">
        <f>IF(Append1[[#This Row],[churn]]="yes", 1,0)</f>
        <v>0</v>
      </c>
      <c r="Z4799" t="str">
        <f>IF(Append1[[#This Row],[total_eve_charge]]&lt;=15,"Low",
IF(Append1[[#This Row],[total_eve_charge]]&lt;=19,"Medium","High"))</f>
        <v>Low</v>
      </c>
      <c r="AA4799" s="1" t="str">
        <f>IF(Append1[[#This Row],[total_day_charge]]&gt;30,"Heavy User",
IF(Append1[[#This Row],[total_eve_charge]]&gt;20,"Evening User",
IF(Append1[[#This Row],[total_night_charge]]&gt;10,"Night User","Low User")))</f>
        <v>Heavy User</v>
      </c>
    </row>
    <row r="4800" spans="1:27" hidden="1" x14ac:dyDescent="0.3">
      <c r="A4800">
        <v>4049</v>
      </c>
      <c r="B4800" s="1" t="s">
        <v>35</v>
      </c>
      <c r="C4800">
        <v>96</v>
      </c>
      <c r="D4800" s="1" t="s">
        <v>22</v>
      </c>
      <c r="E4800" s="1">
        <v>0</v>
      </c>
      <c r="F4800" s="1" t="s">
        <v>23</v>
      </c>
      <c r="G4800">
        <v>0</v>
      </c>
      <c r="H4800" t="str">
        <f>IF(Append1[[#This Row],[number_vmail_messages]]&lt;=10, "Low",
IF(Append1[[#This Row],[number_vmail_messages]]&lt;=25, "Medium", "High"))</f>
        <v>Low</v>
      </c>
      <c r="I4800">
        <v>178</v>
      </c>
      <c r="J4800">
        <v>140</v>
      </c>
      <c r="K4800">
        <v>30.26</v>
      </c>
      <c r="L4800">
        <v>294.60000000000002</v>
      </c>
      <c r="M4800">
        <v>125</v>
      </c>
      <c r="N4800">
        <v>25.04</v>
      </c>
      <c r="O4800">
        <v>242.2</v>
      </c>
      <c r="P4800">
        <v>91</v>
      </c>
      <c r="Q4800">
        <v>10.9</v>
      </c>
      <c r="R4800">
        <v>12</v>
      </c>
      <c r="S4800">
        <v>6</v>
      </c>
      <c r="T4800">
        <v>3.24</v>
      </c>
      <c r="U4800" t="str">
        <f>IF(Append1[[#This Row],[total_intl_charge]] &lt;= MEDIAN(Append1[total_intl_charge]), "Low", "High")</f>
        <v>High</v>
      </c>
      <c r="V4800">
        <v>2</v>
      </c>
      <c r="W4800" t="s">
        <v>23</v>
      </c>
      <c r="X4800" s="1" t="s">
        <v>23</v>
      </c>
      <c r="Y4800">
        <f>IF(Append1[[#This Row],[churn]]="yes", 1,0)</f>
        <v>0</v>
      </c>
      <c r="Z4800" t="str">
        <f>IF(Append1[[#This Row],[total_eve_charge]]&lt;=15,"Low",
IF(Append1[[#This Row],[total_eve_charge]]&lt;=19,"Medium","High"))</f>
        <v>High</v>
      </c>
      <c r="AA4800" s="1" t="str">
        <f>IF(Append1[[#This Row],[total_day_charge]]&gt;30,"Heavy User",
IF(Append1[[#This Row],[total_eve_charge]]&gt;20,"Evening User",
IF(Append1[[#This Row],[total_night_charge]]&gt;10,"Night User","Low User")))</f>
        <v>Heavy User</v>
      </c>
    </row>
    <row r="4801" spans="1:27" hidden="1" x14ac:dyDescent="0.3">
      <c r="A4801">
        <v>4050</v>
      </c>
      <c r="B4801" s="1" t="s">
        <v>35</v>
      </c>
      <c r="C4801">
        <v>101</v>
      </c>
      <c r="D4801" s="1" t="s">
        <v>26</v>
      </c>
      <c r="E4801" s="1">
        <v>0</v>
      </c>
      <c r="F4801" s="1" t="s">
        <v>23</v>
      </c>
      <c r="G4801">
        <v>0</v>
      </c>
      <c r="H4801" t="str">
        <f>IF(Append1[[#This Row],[number_vmail_messages]]&lt;=10, "Low",
IF(Append1[[#This Row],[number_vmail_messages]]&lt;=25, "Medium", "High"))</f>
        <v>Low</v>
      </c>
      <c r="I4801">
        <v>195.8</v>
      </c>
      <c r="J4801">
        <v>105</v>
      </c>
      <c r="K4801">
        <v>33.29</v>
      </c>
      <c r="L4801">
        <v>184.5</v>
      </c>
      <c r="M4801">
        <v>109</v>
      </c>
      <c r="N4801">
        <v>15.68</v>
      </c>
      <c r="O4801">
        <v>172</v>
      </c>
      <c r="P4801">
        <v>128</v>
      </c>
      <c r="Q4801">
        <v>7.74</v>
      </c>
      <c r="R4801">
        <v>11.8</v>
      </c>
      <c r="S4801">
        <v>2</v>
      </c>
      <c r="T4801">
        <v>3.19</v>
      </c>
      <c r="U4801" t="str">
        <f>IF(Append1[[#This Row],[total_intl_charge]] &lt;= MEDIAN(Append1[total_intl_charge]), "Low", "High")</f>
        <v>High</v>
      </c>
      <c r="V4801">
        <v>2</v>
      </c>
      <c r="W4801" t="s">
        <v>23</v>
      </c>
      <c r="X4801" s="1" t="s">
        <v>23</v>
      </c>
      <c r="Y4801">
        <f>IF(Append1[[#This Row],[churn]]="yes", 1,0)</f>
        <v>0</v>
      </c>
      <c r="Z4801" t="str">
        <f>IF(Append1[[#This Row],[total_eve_charge]]&lt;=15,"Low",
IF(Append1[[#This Row],[total_eve_charge]]&lt;=19,"Medium","High"))</f>
        <v>Medium</v>
      </c>
      <c r="AA4801" s="1" t="str">
        <f>IF(Append1[[#This Row],[total_day_charge]]&gt;30,"Heavy User",
IF(Append1[[#This Row],[total_eve_charge]]&gt;20,"Evening User",
IF(Append1[[#This Row],[total_night_charge]]&gt;10,"Night User","Low User")))</f>
        <v>Heavy User</v>
      </c>
    </row>
    <row r="4802" spans="1:27" x14ac:dyDescent="0.3">
      <c r="A4802">
        <v>4051</v>
      </c>
      <c r="B4802" s="1" t="s">
        <v>67</v>
      </c>
      <c r="C4802">
        <v>86</v>
      </c>
      <c r="D4802" s="1" t="s">
        <v>32</v>
      </c>
      <c r="E4802" s="1">
        <v>0</v>
      </c>
      <c r="F4802" s="1" t="s">
        <v>24</v>
      </c>
      <c r="G4802">
        <v>26</v>
      </c>
      <c r="H4802" t="str">
        <f>IF(Append1[[#This Row],[number_vmail_messages]]&lt;=10, "Low",
IF(Append1[[#This Row],[number_vmail_messages]]&lt;=25, "Medium", "High"))</f>
        <v>High</v>
      </c>
      <c r="I4802">
        <v>141.30000000000001</v>
      </c>
      <c r="J4802">
        <v>120</v>
      </c>
      <c r="K4802">
        <v>24.02</v>
      </c>
      <c r="L4802">
        <v>134.6</v>
      </c>
      <c r="M4802">
        <v>98</v>
      </c>
      <c r="N4802">
        <v>11.44</v>
      </c>
      <c r="O4802">
        <v>195.9</v>
      </c>
      <c r="P4802">
        <v>94</v>
      </c>
      <c r="Q4802">
        <v>8.82</v>
      </c>
      <c r="R4802">
        <v>13.3</v>
      </c>
      <c r="S4802">
        <v>5</v>
      </c>
      <c r="T4802">
        <v>3.59</v>
      </c>
      <c r="U4802" t="str">
        <f>IF(Append1[[#This Row],[total_intl_charge]] &lt;= MEDIAN(Append1[total_intl_charge]), "Low", "High")</f>
        <v>High</v>
      </c>
      <c r="V4802">
        <v>1</v>
      </c>
      <c r="W4802" t="s">
        <v>23</v>
      </c>
      <c r="X4802" s="1" t="s">
        <v>23</v>
      </c>
      <c r="Y4802">
        <f>IF(Append1[[#This Row],[churn]]="yes", 1,0)</f>
        <v>0</v>
      </c>
      <c r="Z4802" t="str">
        <f>IF(Append1[[#This Row],[total_eve_charge]]&lt;=15,"Low",
IF(Append1[[#This Row],[total_eve_charge]]&lt;=19,"Medium","High"))</f>
        <v>Low</v>
      </c>
      <c r="AA4802" s="1" t="str">
        <f>IF(Append1[[#This Row],[total_day_charge]]&gt;30,"Heavy User",
IF(Append1[[#This Row],[total_eve_charge]]&gt;20,"Evening User",
IF(Append1[[#This Row],[total_night_charge]]&gt;10,"Night User","Low User")))</f>
        <v>Low User</v>
      </c>
    </row>
    <row r="4803" spans="1:27" x14ac:dyDescent="0.3">
      <c r="A4803">
        <v>4052</v>
      </c>
      <c r="B4803" s="1" t="s">
        <v>25</v>
      </c>
      <c r="C4803">
        <v>42</v>
      </c>
      <c r="D4803" s="1" t="s">
        <v>22</v>
      </c>
      <c r="E4803" s="1">
        <v>0</v>
      </c>
      <c r="F4803" s="1" t="s">
        <v>24</v>
      </c>
      <c r="G4803">
        <v>21</v>
      </c>
      <c r="H4803" t="str">
        <f>IF(Append1[[#This Row],[number_vmail_messages]]&lt;=10, "Low",
IF(Append1[[#This Row],[number_vmail_messages]]&lt;=25, "Medium", "High"))</f>
        <v>Medium</v>
      </c>
      <c r="I4803">
        <v>125.5</v>
      </c>
      <c r="J4803">
        <v>67</v>
      </c>
      <c r="K4803">
        <v>21.34</v>
      </c>
      <c r="L4803">
        <v>166.7</v>
      </c>
      <c r="M4803">
        <v>90</v>
      </c>
      <c r="N4803">
        <v>14.17</v>
      </c>
      <c r="O4803">
        <v>227.1</v>
      </c>
      <c r="P4803">
        <v>97</v>
      </c>
      <c r="Q4803">
        <v>10.220000000000001</v>
      </c>
      <c r="R4803">
        <v>11</v>
      </c>
      <c r="S4803">
        <v>1</v>
      </c>
      <c r="T4803">
        <v>2.97</v>
      </c>
      <c r="U4803" t="str">
        <f>IF(Append1[[#This Row],[total_intl_charge]] &lt;= MEDIAN(Append1[total_intl_charge]), "Low", "High")</f>
        <v>High</v>
      </c>
      <c r="V4803">
        <v>2</v>
      </c>
      <c r="W4803" t="s">
        <v>23</v>
      </c>
      <c r="X4803" s="1" t="s">
        <v>23</v>
      </c>
      <c r="Y4803">
        <f>IF(Append1[[#This Row],[churn]]="yes", 1,0)</f>
        <v>0</v>
      </c>
      <c r="Z4803" t="str">
        <f>IF(Append1[[#This Row],[total_eve_charge]]&lt;=15,"Low",
IF(Append1[[#This Row],[total_eve_charge]]&lt;=19,"Medium","High"))</f>
        <v>Low</v>
      </c>
      <c r="AA4803" s="1" t="str">
        <f>IF(Append1[[#This Row],[total_day_charge]]&gt;30,"Heavy User",
IF(Append1[[#This Row],[total_eve_charge]]&gt;20,"Evening User",
IF(Append1[[#This Row],[total_night_charge]]&gt;10,"Night User","Low User")))</f>
        <v>Night User</v>
      </c>
    </row>
    <row r="4804" spans="1:27" hidden="1" x14ac:dyDescent="0.3">
      <c r="A4804">
        <v>4053</v>
      </c>
      <c r="B4804" s="1" t="s">
        <v>65</v>
      </c>
      <c r="C4804">
        <v>48</v>
      </c>
      <c r="D4804" s="1" t="s">
        <v>26</v>
      </c>
      <c r="E4804" s="1">
        <v>0</v>
      </c>
      <c r="F4804" s="1" t="s">
        <v>23</v>
      </c>
      <c r="G4804">
        <v>0</v>
      </c>
      <c r="H4804" t="str">
        <f>IF(Append1[[#This Row],[number_vmail_messages]]&lt;=10, "Low",
IF(Append1[[#This Row],[number_vmail_messages]]&lt;=25, "Medium", "High"))</f>
        <v>Low</v>
      </c>
      <c r="I4804">
        <v>200.5</v>
      </c>
      <c r="J4804">
        <v>117</v>
      </c>
      <c r="K4804">
        <v>34.090000000000003</v>
      </c>
      <c r="L4804">
        <v>225.3</v>
      </c>
      <c r="M4804">
        <v>123</v>
      </c>
      <c r="N4804">
        <v>19.149999999999999</v>
      </c>
      <c r="O4804">
        <v>134</v>
      </c>
      <c r="P4804">
        <v>89</v>
      </c>
      <c r="Q4804">
        <v>6.03</v>
      </c>
      <c r="R4804">
        <v>6.7</v>
      </c>
      <c r="S4804">
        <v>5</v>
      </c>
      <c r="T4804">
        <v>1.81</v>
      </c>
      <c r="U4804" t="str">
        <f>IF(Append1[[#This Row],[total_intl_charge]] &lt;= MEDIAN(Append1[total_intl_charge]), "Low", "High")</f>
        <v>Low</v>
      </c>
      <c r="V4804">
        <v>4</v>
      </c>
      <c r="W4804" t="s">
        <v>23</v>
      </c>
      <c r="X4804" s="1" t="s">
        <v>23</v>
      </c>
      <c r="Y4804">
        <f>IF(Append1[[#This Row],[churn]]="yes", 1,0)</f>
        <v>0</v>
      </c>
      <c r="Z4804" t="str">
        <f>IF(Append1[[#This Row],[total_eve_charge]]&lt;=15,"Low",
IF(Append1[[#This Row],[total_eve_charge]]&lt;=19,"Medium","High"))</f>
        <v>High</v>
      </c>
      <c r="AA4804" s="1" t="str">
        <f>IF(Append1[[#This Row],[total_day_charge]]&gt;30,"Heavy User",
IF(Append1[[#This Row],[total_eve_charge]]&gt;20,"Evening User",
IF(Append1[[#This Row],[total_night_charge]]&gt;10,"Night User","Low User")))</f>
        <v>Heavy User</v>
      </c>
    </row>
    <row r="4805" spans="1:27" hidden="1" x14ac:dyDescent="0.3">
      <c r="A4805">
        <v>4054</v>
      </c>
      <c r="B4805" s="1" t="s">
        <v>30</v>
      </c>
      <c r="C4805">
        <v>134</v>
      </c>
      <c r="D4805" s="1" t="s">
        <v>32</v>
      </c>
      <c r="E4805" s="1">
        <v>0</v>
      </c>
      <c r="F4805" s="1" t="s">
        <v>23</v>
      </c>
      <c r="G4805">
        <v>0</v>
      </c>
      <c r="H4805" t="str">
        <f>IF(Append1[[#This Row],[number_vmail_messages]]&lt;=10, "Low",
IF(Append1[[#This Row],[number_vmail_messages]]&lt;=25, "Medium", "High"))</f>
        <v>Low</v>
      </c>
      <c r="I4805">
        <v>205.5</v>
      </c>
      <c r="J4805">
        <v>87</v>
      </c>
      <c r="K4805">
        <v>34.94</v>
      </c>
      <c r="L4805">
        <v>208.9</v>
      </c>
      <c r="M4805">
        <v>67</v>
      </c>
      <c r="N4805">
        <v>17.760000000000002</v>
      </c>
      <c r="O4805">
        <v>182.3</v>
      </c>
      <c r="P4805">
        <v>69</v>
      </c>
      <c r="Q4805">
        <v>8.1999999999999993</v>
      </c>
      <c r="R4805">
        <v>5.2</v>
      </c>
      <c r="S4805">
        <v>3</v>
      </c>
      <c r="T4805">
        <v>1.4</v>
      </c>
      <c r="U4805" t="str">
        <f>IF(Append1[[#This Row],[total_intl_charge]] &lt;= MEDIAN(Append1[total_intl_charge]), "Low", "High")</f>
        <v>Low</v>
      </c>
      <c r="V4805">
        <v>2</v>
      </c>
      <c r="W4805" t="s">
        <v>23</v>
      </c>
      <c r="X4805" s="1" t="s">
        <v>23</v>
      </c>
      <c r="Y4805">
        <f>IF(Append1[[#This Row],[churn]]="yes", 1,0)</f>
        <v>0</v>
      </c>
      <c r="Z4805" t="str">
        <f>IF(Append1[[#This Row],[total_eve_charge]]&lt;=15,"Low",
IF(Append1[[#This Row],[total_eve_charge]]&lt;=19,"Medium","High"))</f>
        <v>Medium</v>
      </c>
      <c r="AA4805" s="1" t="str">
        <f>IF(Append1[[#This Row],[total_day_charge]]&gt;30,"Heavy User",
IF(Append1[[#This Row],[total_eve_charge]]&gt;20,"Evening User",
IF(Append1[[#This Row],[total_night_charge]]&gt;10,"Night User","Low User")))</f>
        <v>Heavy User</v>
      </c>
    </row>
    <row r="4806" spans="1:27" hidden="1" x14ac:dyDescent="0.3">
      <c r="A4806">
        <v>4055</v>
      </c>
      <c r="B4806" s="1" t="s">
        <v>66</v>
      </c>
      <c r="C4806">
        <v>149</v>
      </c>
      <c r="D4806" s="1" t="s">
        <v>22</v>
      </c>
      <c r="E4806" s="1">
        <v>0</v>
      </c>
      <c r="F4806" s="1" t="s">
        <v>23</v>
      </c>
      <c r="G4806">
        <v>0</v>
      </c>
      <c r="H4806" t="str">
        <f>IF(Append1[[#This Row],[number_vmail_messages]]&lt;=10, "Low",
IF(Append1[[#This Row],[number_vmail_messages]]&lt;=25, "Medium", "High"))</f>
        <v>Low</v>
      </c>
      <c r="I4806">
        <v>152.1</v>
      </c>
      <c r="J4806">
        <v>116</v>
      </c>
      <c r="K4806">
        <v>25.86</v>
      </c>
      <c r="L4806">
        <v>164.3</v>
      </c>
      <c r="M4806">
        <v>83</v>
      </c>
      <c r="N4806">
        <v>13.97</v>
      </c>
      <c r="O4806">
        <v>142.80000000000001</v>
      </c>
      <c r="P4806">
        <v>98</v>
      </c>
      <c r="Q4806">
        <v>6.43</v>
      </c>
      <c r="R4806">
        <v>7.6</v>
      </c>
      <c r="S4806">
        <v>3</v>
      </c>
      <c r="T4806">
        <v>2.0499999999999998</v>
      </c>
      <c r="U4806" t="str">
        <f>IF(Append1[[#This Row],[total_intl_charge]] &lt;= MEDIAN(Append1[total_intl_charge]), "Low", "High")</f>
        <v>Low</v>
      </c>
      <c r="V4806">
        <v>0</v>
      </c>
      <c r="W4806" t="s">
        <v>23</v>
      </c>
      <c r="X4806" s="1" t="s">
        <v>23</v>
      </c>
      <c r="Y4806">
        <f>IF(Append1[[#This Row],[churn]]="yes", 1,0)</f>
        <v>0</v>
      </c>
      <c r="Z4806" t="str">
        <f>IF(Append1[[#This Row],[total_eve_charge]]&lt;=15,"Low",
IF(Append1[[#This Row],[total_eve_charge]]&lt;=19,"Medium","High"))</f>
        <v>Low</v>
      </c>
      <c r="AA4806" s="1" t="str">
        <f>IF(Append1[[#This Row],[total_day_charge]]&gt;30,"Heavy User",
IF(Append1[[#This Row],[total_eve_charge]]&gt;20,"Evening User",
IF(Append1[[#This Row],[total_night_charge]]&gt;10,"Night User","Low User")))</f>
        <v>Low User</v>
      </c>
    </row>
    <row r="4807" spans="1:27" hidden="1" x14ac:dyDescent="0.3">
      <c r="A4807">
        <v>4056</v>
      </c>
      <c r="B4807" s="1" t="s">
        <v>25</v>
      </c>
      <c r="C4807">
        <v>120</v>
      </c>
      <c r="D4807" s="1" t="s">
        <v>22</v>
      </c>
      <c r="E4807" s="1">
        <v>0</v>
      </c>
      <c r="F4807" s="1" t="s">
        <v>23</v>
      </c>
      <c r="G4807">
        <v>0</v>
      </c>
      <c r="H4807" t="str">
        <f>IF(Append1[[#This Row],[number_vmail_messages]]&lt;=10, "Low",
IF(Append1[[#This Row],[number_vmail_messages]]&lt;=25, "Medium", "High"))</f>
        <v>Low</v>
      </c>
      <c r="I4807">
        <v>216.5</v>
      </c>
      <c r="J4807">
        <v>113</v>
      </c>
      <c r="K4807">
        <v>36.81</v>
      </c>
      <c r="L4807">
        <v>251.8</v>
      </c>
      <c r="M4807">
        <v>91</v>
      </c>
      <c r="N4807">
        <v>21.4</v>
      </c>
      <c r="O4807">
        <v>164.5</v>
      </c>
      <c r="P4807">
        <v>125</v>
      </c>
      <c r="Q4807">
        <v>7.4</v>
      </c>
      <c r="R4807">
        <v>7.3</v>
      </c>
      <c r="S4807">
        <v>1</v>
      </c>
      <c r="T4807">
        <v>1.97</v>
      </c>
      <c r="U4807" t="str">
        <f>IF(Append1[[#This Row],[total_intl_charge]] &lt;= MEDIAN(Append1[total_intl_charge]), "Low", "High")</f>
        <v>Low</v>
      </c>
      <c r="V4807">
        <v>3</v>
      </c>
      <c r="W4807" t="s">
        <v>23</v>
      </c>
      <c r="X4807" s="1" t="s">
        <v>23</v>
      </c>
      <c r="Y4807">
        <f>IF(Append1[[#This Row],[churn]]="yes", 1,0)</f>
        <v>0</v>
      </c>
      <c r="Z4807" t="str">
        <f>IF(Append1[[#This Row],[total_eve_charge]]&lt;=15,"Low",
IF(Append1[[#This Row],[total_eve_charge]]&lt;=19,"Medium","High"))</f>
        <v>High</v>
      </c>
      <c r="AA4807" s="1" t="str">
        <f>IF(Append1[[#This Row],[total_day_charge]]&gt;30,"Heavy User",
IF(Append1[[#This Row],[total_eve_charge]]&gt;20,"Evening User",
IF(Append1[[#This Row],[total_night_charge]]&gt;10,"Night User","Low User")))</f>
        <v>Heavy User</v>
      </c>
    </row>
    <row r="4808" spans="1:27" hidden="1" x14ac:dyDescent="0.3">
      <c r="A4808">
        <v>4057</v>
      </c>
      <c r="B4808" s="1" t="s">
        <v>46</v>
      </c>
      <c r="C4808">
        <v>62</v>
      </c>
      <c r="D4808" s="1" t="s">
        <v>32</v>
      </c>
      <c r="E4808" s="1">
        <v>0</v>
      </c>
      <c r="F4808" s="1" t="s">
        <v>23</v>
      </c>
      <c r="G4808">
        <v>0</v>
      </c>
      <c r="H4808" t="str">
        <f>IF(Append1[[#This Row],[number_vmail_messages]]&lt;=10, "Low",
IF(Append1[[#This Row],[number_vmail_messages]]&lt;=25, "Medium", "High"))</f>
        <v>Low</v>
      </c>
      <c r="I4808">
        <v>119.3</v>
      </c>
      <c r="J4808">
        <v>94</v>
      </c>
      <c r="K4808">
        <v>20.28</v>
      </c>
      <c r="L4808">
        <v>224</v>
      </c>
      <c r="M4808">
        <v>81</v>
      </c>
      <c r="N4808">
        <v>19.04</v>
      </c>
      <c r="O4808">
        <v>156.69999999999999</v>
      </c>
      <c r="P4808">
        <v>78</v>
      </c>
      <c r="Q4808">
        <v>7.05</v>
      </c>
      <c r="R4808">
        <v>12.1</v>
      </c>
      <c r="S4808">
        <v>6</v>
      </c>
      <c r="T4808">
        <v>3.27</v>
      </c>
      <c r="U4808" t="str">
        <f>IF(Append1[[#This Row],[total_intl_charge]] &lt;= MEDIAN(Append1[total_intl_charge]), "Low", "High")</f>
        <v>High</v>
      </c>
      <c r="V4808">
        <v>5</v>
      </c>
      <c r="W4808" t="s">
        <v>24</v>
      </c>
      <c r="X4808" s="1" t="s">
        <v>23</v>
      </c>
      <c r="Y4808">
        <f>IF(Append1[[#This Row],[churn]]="yes", 1,0)</f>
        <v>1</v>
      </c>
      <c r="Z4808" t="str">
        <f>IF(Append1[[#This Row],[total_eve_charge]]&lt;=15,"Low",
IF(Append1[[#This Row],[total_eve_charge]]&lt;=19,"Medium","High"))</f>
        <v>High</v>
      </c>
      <c r="AA4808" s="1" t="str">
        <f>IF(Append1[[#This Row],[total_day_charge]]&gt;30,"Heavy User",
IF(Append1[[#This Row],[total_eve_charge]]&gt;20,"Evening User",
IF(Append1[[#This Row],[total_night_charge]]&gt;10,"Night User","Low User")))</f>
        <v>Low User</v>
      </c>
    </row>
    <row r="4809" spans="1:27" x14ac:dyDescent="0.3">
      <c r="A4809">
        <v>4058</v>
      </c>
      <c r="B4809" s="1" t="s">
        <v>63</v>
      </c>
      <c r="C4809">
        <v>84</v>
      </c>
      <c r="D4809" s="1" t="s">
        <v>22</v>
      </c>
      <c r="E4809" s="1">
        <v>0</v>
      </c>
      <c r="F4809" s="1" t="s">
        <v>24</v>
      </c>
      <c r="G4809">
        <v>25</v>
      </c>
      <c r="H4809" t="str">
        <f>IF(Append1[[#This Row],[number_vmail_messages]]&lt;=10, "Low",
IF(Append1[[#This Row],[number_vmail_messages]]&lt;=25, "Medium", "High"))</f>
        <v>Medium</v>
      </c>
      <c r="I4809">
        <v>113.9</v>
      </c>
      <c r="J4809">
        <v>90</v>
      </c>
      <c r="K4809">
        <v>19.36</v>
      </c>
      <c r="L4809">
        <v>257</v>
      </c>
      <c r="M4809">
        <v>99</v>
      </c>
      <c r="N4809">
        <v>21.85</v>
      </c>
      <c r="O4809">
        <v>214.5</v>
      </c>
      <c r="P4809">
        <v>98</v>
      </c>
      <c r="Q4809">
        <v>9.65</v>
      </c>
      <c r="R4809">
        <v>12.9</v>
      </c>
      <c r="S4809">
        <v>8</v>
      </c>
      <c r="T4809">
        <v>3.48</v>
      </c>
      <c r="U4809" t="str">
        <f>IF(Append1[[#This Row],[total_intl_charge]] &lt;= MEDIAN(Append1[total_intl_charge]), "Low", "High")</f>
        <v>High</v>
      </c>
      <c r="V4809">
        <v>4</v>
      </c>
      <c r="W4809" t="s">
        <v>24</v>
      </c>
      <c r="X4809" s="1" t="s">
        <v>23</v>
      </c>
      <c r="Y4809">
        <f>IF(Append1[[#This Row],[churn]]="yes", 1,0)</f>
        <v>1</v>
      </c>
      <c r="Z4809" t="str">
        <f>IF(Append1[[#This Row],[total_eve_charge]]&lt;=15,"Low",
IF(Append1[[#This Row],[total_eve_charge]]&lt;=19,"Medium","High"))</f>
        <v>High</v>
      </c>
      <c r="AA4809" s="1" t="str">
        <f>IF(Append1[[#This Row],[total_day_charge]]&gt;30,"Heavy User",
IF(Append1[[#This Row],[total_eve_charge]]&gt;20,"Evening User",
IF(Append1[[#This Row],[total_night_charge]]&gt;10,"Night User","Low User")))</f>
        <v>Evening User</v>
      </c>
    </row>
    <row r="4810" spans="1:27" hidden="1" x14ac:dyDescent="0.3">
      <c r="A4810">
        <v>4059</v>
      </c>
      <c r="B4810" s="1" t="s">
        <v>34</v>
      </c>
      <c r="C4810">
        <v>16</v>
      </c>
      <c r="D4810" s="1" t="s">
        <v>26</v>
      </c>
      <c r="E4810" s="1">
        <v>0</v>
      </c>
      <c r="F4810" s="1" t="s">
        <v>23</v>
      </c>
      <c r="G4810">
        <v>0</v>
      </c>
      <c r="H4810" t="str">
        <f>IF(Append1[[#This Row],[number_vmail_messages]]&lt;=10, "Low",
IF(Append1[[#This Row],[number_vmail_messages]]&lt;=25, "Medium", "High"))</f>
        <v>Low</v>
      </c>
      <c r="I4810">
        <v>228.6</v>
      </c>
      <c r="J4810">
        <v>130</v>
      </c>
      <c r="K4810">
        <v>38.86</v>
      </c>
      <c r="L4810">
        <v>208.4</v>
      </c>
      <c r="M4810">
        <v>103</v>
      </c>
      <c r="N4810">
        <v>17.71</v>
      </c>
      <c r="O4810">
        <v>195.3</v>
      </c>
      <c r="P4810">
        <v>118</v>
      </c>
      <c r="Q4810">
        <v>8.7899999999999991</v>
      </c>
      <c r="R4810">
        <v>11.9</v>
      </c>
      <c r="S4810">
        <v>7</v>
      </c>
      <c r="T4810">
        <v>3.21</v>
      </c>
      <c r="U4810" t="str">
        <f>IF(Append1[[#This Row],[total_intl_charge]] &lt;= MEDIAN(Append1[total_intl_charge]), "Low", "High")</f>
        <v>High</v>
      </c>
      <c r="V4810">
        <v>0</v>
      </c>
      <c r="W4810" t="s">
        <v>23</v>
      </c>
      <c r="X4810" s="1" t="s">
        <v>23</v>
      </c>
      <c r="Y4810">
        <f>IF(Append1[[#This Row],[churn]]="yes", 1,0)</f>
        <v>0</v>
      </c>
      <c r="Z4810" t="str">
        <f>IF(Append1[[#This Row],[total_eve_charge]]&lt;=15,"Low",
IF(Append1[[#This Row],[total_eve_charge]]&lt;=19,"Medium","High"))</f>
        <v>Medium</v>
      </c>
      <c r="AA4810" s="1" t="str">
        <f>IF(Append1[[#This Row],[total_day_charge]]&gt;30,"Heavy User",
IF(Append1[[#This Row],[total_eve_charge]]&gt;20,"Evening User",
IF(Append1[[#This Row],[total_night_charge]]&gt;10,"Night User","Low User")))</f>
        <v>Heavy User</v>
      </c>
    </row>
    <row r="4811" spans="1:27" hidden="1" x14ac:dyDescent="0.3">
      <c r="A4811">
        <v>4060</v>
      </c>
      <c r="B4811" s="1" t="s">
        <v>57</v>
      </c>
      <c r="C4811">
        <v>80</v>
      </c>
      <c r="D4811" s="1" t="s">
        <v>22</v>
      </c>
      <c r="E4811" s="1">
        <v>0</v>
      </c>
      <c r="F4811" s="1" t="s">
        <v>23</v>
      </c>
      <c r="G4811">
        <v>0</v>
      </c>
      <c r="H4811" t="str">
        <f>IF(Append1[[#This Row],[number_vmail_messages]]&lt;=10, "Low",
IF(Append1[[#This Row],[number_vmail_messages]]&lt;=25, "Medium", "High"))</f>
        <v>Low</v>
      </c>
      <c r="I4811">
        <v>106.5</v>
      </c>
      <c r="J4811">
        <v>116</v>
      </c>
      <c r="K4811">
        <v>18.11</v>
      </c>
      <c r="L4811">
        <v>104.8</v>
      </c>
      <c r="M4811">
        <v>67</v>
      </c>
      <c r="N4811">
        <v>8.91</v>
      </c>
      <c r="O4811">
        <v>183.2</v>
      </c>
      <c r="P4811">
        <v>124</v>
      </c>
      <c r="Q4811">
        <v>8.24</v>
      </c>
      <c r="R4811">
        <v>8.1999999999999993</v>
      </c>
      <c r="S4811">
        <v>5</v>
      </c>
      <c r="T4811">
        <v>2.21</v>
      </c>
      <c r="U4811" t="str">
        <f>IF(Append1[[#This Row],[total_intl_charge]] &lt;= MEDIAN(Append1[total_intl_charge]), "Low", "High")</f>
        <v>Low</v>
      </c>
      <c r="V4811">
        <v>1</v>
      </c>
      <c r="W4811" t="s">
        <v>23</v>
      </c>
      <c r="X4811" s="1" t="s">
        <v>23</v>
      </c>
      <c r="Y4811">
        <f>IF(Append1[[#This Row],[churn]]="yes", 1,0)</f>
        <v>0</v>
      </c>
      <c r="Z4811" t="str">
        <f>IF(Append1[[#This Row],[total_eve_charge]]&lt;=15,"Low",
IF(Append1[[#This Row],[total_eve_charge]]&lt;=19,"Medium","High"))</f>
        <v>Low</v>
      </c>
      <c r="AA4811" s="1" t="str">
        <f>IF(Append1[[#This Row],[total_day_charge]]&gt;30,"Heavy User",
IF(Append1[[#This Row],[total_eve_charge]]&gt;20,"Evening User",
IF(Append1[[#This Row],[total_night_charge]]&gt;10,"Night User","Low User")))</f>
        <v>Low User</v>
      </c>
    </row>
    <row r="4812" spans="1:27" hidden="1" x14ac:dyDescent="0.3">
      <c r="A4812">
        <v>4061</v>
      </c>
      <c r="B4812" s="1" t="s">
        <v>76</v>
      </c>
      <c r="C4812">
        <v>78</v>
      </c>
      <c r="D4812" s="1" t="s">
        <v>22</v>
      </c>
      <c r="E4812" s="1">
        <v>0</v>
      </c>
      <c r="F4812" s="1" t="s">
        <v>23</v>
      </c>
      <c r="G4812">
        <v>0</v>
      </c>
      <c r="H4812" t="str">
        <f>IF(Append1[[#This Row],[number_vmail_messages]]&lt;=10, "Low",
IF(Append1[[#This Row],[number_vmail_messages]]&lt;=25, "Medium", "High"))</f>
        <v>Low</v>
      </c>
      <c r="I4812">
        <v>254.1</v>
      </c>
      <c r="J4812">
        <v>112</v>
      </c>
      <c r="K4812">
        <v>43.2</v>
      </c>
      <c r="L4812">
        <v>215.9</v>
      </c>
      <c r="M4812">
        <v>80</v>
      </c>
      <c r="N4812">
        <v>18.350000000000001</v>
      </c>
      <c r="O4812">
        <v>267.10000000000002</v>
      </c>
      <c r="P4812">
        <v>124</v>
      </c>
      <c r="Q4812">
        <v>12.02</v>
      </c>
      <c r="R4812">
        <v>16.3</v>
      </c>
      <c r="S4812">
        <v>3</v>
      </c>
      <c r="T4812">
        <v>4.4000000000000004</v>
      </c>
      <c r="U4812" t="str">
        <f>IF(Append1[[#This Row],[total_intl_charge]] &lt;= MEDIAN(Append1[total_intl_charge]), "Low", "High")</f>
        <v>High</v>
      </c>
      <c r="V4812">
        <v>0</v>
      </c>
      <c r="W4812" t="s">
        <v>24</v>
      </c>
      <c r="X4812" s="1" t="s">
        <v>23</v>
      </c>
      <c r="Y4812">
        <f>IF(Append1[[#This Row],[churn]]="yes", 1,0)</f>
        <v>1</v>
      </c>
      <c r="Z4812" t="str">
        <f>IF(Append1[[#This Row],[total_eve_charge]]&lt;=15,"Low",
IF(Append1[[#This Row],[total_eve_charge]]&lt;=19,"Medium","High"))</f>
        <v>Medium</v>
      </c>
      <c r="AA4812" s="1" t="str">
        <f>IF(Append1[[#This Row],[total_day_charge]]&gt;30,"Heavy User",
IF(Append1[[#This Row],[total_eve_charge]]&gt;20,"Evening User",
IF(Append1[[#This Row],[total_night_charge]]&gt;10,"Night User","Low User")))</f>
        <v>Heavy User</v>
      </c>
    </row>
    <row r="4813" spans="1:27" x14ac:dyDescent="0.3">
      <c r="A4813">
        <v>4062</v>
      </c>
      <c r="B4813" s="1" t="s">
        <v>44</v>
      </c>
      <c r="C4813">
        <v>102</v>
      </c>
      <c r="D4813" s="1" t="s">
        <v>32</v>
      </c>
      <c r="E4813" s="1">
        <v>0</v>
      </c>
      <c r="F4813" s="1" t="s">
        <v>24</v>
      </c>
      <c r="G4813">
        <v>48</v>
      </c>
      <c r="H4813" t="str">
        <f>IF(Append1[[#This Row],[number_vmail_messages]]&lt;=10, "Low",
IF(Append1[[#This Row],[number_vmail_messages]]&lt;=25, "Medium", "High"))</f>
        <v>High</v>
      </c>
      <c r="I4813">
        <v>134</v>
      </c>
      <c r="J4813">
        <v>83</v>
      </c>
      <c r="K4813">
        <v>22.78</v>
      </c>
      <c r="L4813">
        <v>234.3</v>
      </c>
      <c r="M4813">
        <v>128</v>
      </c>
      <c r="N4813">
        <v>19.920000000000002</v>
      </c>
      <c r="O4813">
        <v>197.3</v>
      </c>
      <c r="P4813">
        <v>107</v>
      </c>
      <c r="Q4813">
        <v>8.8800000000000008</v>
      </c>
      <c r="R4813">
        <v>7.8</v>
      </c>
      <c r="S4813">
        <v>4</v>
      </c>
      <c r="T4813">
        <v>2.11</v>
      </c>
      <c r="U4813" t="str">
        <f>IF(Append1[[#This Row],[total_intl_charge]] &lt;= MEDIAN(Append1[total_intl_charge]), "Low", "High")</f>
        <v>Low</v>
      </c>
      <c r="V4813">
        <v>6</v>
      </c>
      <c r="W4813" t="s">
        <v>24</v>
      </c>
      <c r="X4813" s="1" t="s">
        <v>23</v>
      </c>
      <c r="Y4813">
        <f>IF(Append1[[#This Row],[churn]]="yes", 1,0)</f>
        <v>1</v>
      </c>
      <c r="Z4813" t="str">
        <f>IF(Append1[[#This Row],[total_eve_charge]]&lt;=15,"Low",
IF(Append1[[#This Row],[total_eve_charge]]&lt;=19,"Medium","High"))</f>
        <v>High</v>
      </c>
      <c r="AA4813" s="1" t="str">
        <f>IF(Append1[[#This Row],[total_day_charge]]&gt;30,"Heavy User",
IF(Append1[[#This Row],[total_eve_charge]]&gt;20,"Evening User",
IF(Append1[[#This Row],[total_night_charge]]&gt;10,"Night User","Low User")))</f>
        <v>Low User</v>
      </c>
    </row>
    <row r="4814" spans="1:27" x14ac:dyDescent="0.3">
      <c r="A4814">
        <v>4063</v>
      </c>
      <c r="B4814" s="1" t="s">
        <v>51</v>
      </c>
      <c r="C4814">
        <v>74</v>
      </c>
      <c r="D4814" s="1" t="s">
        <v>22</v>
      </c>
      <c r="E4814" s="1">
        <v>0</v>
      </c>
      <c r="F4814" s="1" t="s">
        <v>24</v>
      </c>
      <c r="G4814">
        <v>38</v>
      </c>
      <c r="H4814" t="str">
        <f>IF(Append1[[#This Row],[number_vmail_messages]]&lt;=10, "Low",
IF(Append1[[#This Row],[number_vmail_messages]]&lt;=25, "Medium", "High"))</f>
        <v>High</v>
      </c>
      <c r="I4814">
        <v>176</v>
      </c>
      <c r="J4814">
        <v>84</v>
      </c>
      <c r="K4814">
        <v>29.92</v>
      </c>
      <c r="L4814">
        <v>288.2</v>
      </c>
      <c r="M4814">
        <v>103</v>
      </c>
      <c r="N4814">
        <v>24.5</v>
      </c>
      <c r="O4814">
        <v>178.2</v>
      </c>
      <c r="P4814">
        <v>86</v>
      </c>
      <c r="Q4814">
        <v>8.02</v>
      </c>
      <c r="R4814">
        <v>14.8</v>
      </c>
      <c r="S4814">
        <v>5</v>
      </c>
      <c r="T4814">
        <v>4</v>
      </c>
      <c r="U4814" t="str">
        <f>IF(Append1[[#This Row],[total_intl_charge]] &lt;= MEDIAN(Append1[total_intl_charge]), "Low", "High")</f>
        <v>High</v>
      </c>
      <c r="V4814">
        <v>2</v>
      </c>
      <c r="W4814" t="s">
        <v>23</v>
      </c>
      <c r="X4814" s="1" t="s">
        <v>23</v>
      </c>
      <c r="Y4814">
        <f>IF(Append1[[#This Row],[churn]]="yes", 1,0)</f>
        <v>0</v>
      </c>
      <c r="Z4814" t="str">
        <f>IF(Append1[[#This Row],[total_eve_charge]]&lt;=15,"Low",
IF(Append1[[#This Row],[total_eve_charge]]&lt;=19,"Medium","High"))</f>
        <v>High</v>
      </c>
      <c r="AA4814" s="1" t="str">
        <f>IF(Append1[[#This Row],[total_day_charge]]&gt;30,"Heavy User",
IF(Append1[[#This Row],[total_eve_charge]]&gt;20,"Evening User",
IF(Append1[[#This Row],[total_night_charge]]&gt;10,"Night User","Low User")))</f>
        <v>Evening User</v>
      </c>
    </row>
    <row r="4815" spans="1:27" hidden="1" x14ac:dyDescent="0.3">
      <c r="A4815">
        <v>4064</v>
      </c>
      <c r="B4815" s="1" t="s">
        <v>34</v>
      </c>
      <c r="C4815">
        <v>135</v>
      </c>
      <c r="D4815" s="1" t="s">
        <v>26</v>
      </c>
      <c r="E4815" s="1">
        <v>0</v>
      </c>
      <c r="F4815" s="1" t="s">
        <v>23</v>
      </c>
      <c r="G4815">
        <v>0</v>
      </c>
      <c r="H4815" t="str">
        <f>IF(Append1[[#This Row],[number_vmail_messages]]&lt;=10, "Low",
IF(Append1[[#This Row],[number_vmail_messages]]&lt;=25, "Medium", "High"))</f>
        <v>Low</v>
      </c>
      <c r="I4815">
        <v>180.1</v>
      </c>
      <c r="J4815">
        <v>112</v>
      </c>
      <c r="K4815">
        <v>30.62</v>
      </c>
      <c r="L4815">
        <v>257.2</v>
      </c>
      <c r="M4815">
        <v>89</v>
      </c>
      <c r="N4815">
        <v>21.86</v>
      </c>
      <c r="O4815">
        <v>131.6</v>
      </c>
      <c r="P4815">
        <v>111</v>
      </c>
      <c r="Q4815">
        <v>5.92</v>
      </c>
      <c r="R4815">
        <v>11.4</v>
      </c>
      <c r="S4815">
        <v>7</v>
      </c>
      <c r="T4815">
        <v>3.08</v>
      </c>
      <c r="U4815" t="str">
        <f>IF(Append1[[#This Row],[total_intl_charge]] &lt;= MEDIAN(Append1[total_intl_charge]), "Low", "High")</f>
        <v>High</v>
      </c>
      <c r="V4815">
        <v>1</v>
      </c>
      <c r="W4815" t="s">
        <v>23</v>
      </c>
      <c r="X4815" s="1" t="s">
        <v>23</v>
      </c>
      <c r="Y4815">
        <f>IF(Append1[[#This Row],[churn]]="yes", 1,0)</f>
        <v>0</v>
      </c>
      <c r="Z4815" t="str">
        <f>IF(Append1[[#This Row],[total_eve_charge]]&lt;=15,"Low",
IF(Append1[[#This Row],[total_eve_charge]]&lt;=19,"Medium","High"))</f>
        <v>High</v>
      </c>
      <c r="AA4815" s="1" t="str">
        <f>IF(Append1[[#This Row],[total_day_charge]]&gt;30,"Heavy User",
IF(Append1[[#This Row],[total_eve_charge]]&gt;20,"Evening User",
IF(Append1[[#This Row],[total_night_charge]]&gt;10,"Night User","Low User")))</f>
        <v>Heavy User</v>
      </c>
    </row>
    <row r="4816" spans="1:27" hidden="1" x14ac:dyDescent="0.3">
      <c r="A4816">
        <v>4065</v>
      </c>
      <c r="B4816" s="1" t="s">
        <v>70</v>
      </c>
      <c r="C4816">
        <v>55</v>
      </c>
      <c r="D4816" s="1" t="s">
        <v>22</v>
      </c>
      <c r="E4816" s="1">
        <v>0</v>
      </c>
      <c r="F4816" s="1" t="s">
        <v>23</v>
      </c>
      <c r="G4816">
        <v>0</v>
      </c>
      <c r="H4816" t="str">
        <f>IF(Append1[[#This Row],[number_vmail_messages]]&lt;=10, "Low",
IF(Append1[[#This Row],[number_vmail_messages]]&lt;=25, "Medium", "High"))</f>
        <v>Low</v>
      </c>
      <c r="I4816">
        <v>180.1</v>
      </c>
      <c r="J4816">
        <v>77</v>
      </c>
      <c r="K4816">
        <v>30.62</v>
      </c>
      <c r="L4816">
        <v>235.5</v>
      </c>
      <c r="M4816">
        <v>98</v>
      </c>
      <c r="N4816">
        <v>20.02</v>
      </c>
      <c r="O4816">
        <v>169.4</v>
      </c>
      <c r="P4816">
        <v>104</v>
      </c>
      <c r="Q4816">
        <v>7.62</v>
      </c>
      <c r="R4816">
        <v>11.1</v>
      </c>
      <c r="S4816">
        <v>2</v>
      </c>
      <c r="T4816">
        <v>3</v>
      </c>
      <c r="U4816" t="str">
        <f>IF(Append1[[#This Row],[total_intl_charge]] &lt;= MEDIAN(Append1[total_intl_charge]), "Low", "High")</f>
        <v>High</v>
      </c>
      <c r="V4816">
        <v>0</v>
      </c>
      <c r="W4816" t="s">
        <v>23</v>
      </c>
      <c r="X4816" s="1" t="s">
        <v>23</v>
      </c>
      <c r="Y4816">
        <f>IF(Append1[[#This Row],[churn]]="yes", 1,0)</f>
        <v>0</v>
      </c>
      <c r="Z4816" t="str">
        <f>IF(Append1[[#This Row],[total_eve_charge]]&lt;=15,"Low",
IF(Append1[[#This Row],[total_eve_charge]]&lt;=19,"Medium","High"))</f>
        <v>High</v>
      </c>
      <c r="AA4816" s="1" t="str">
        <f>IF(Append1[[#This Row],[total_day_charge]]&gt;30,"Heavy User",
IF(Append1[[#This Row],[total_eve_charge]]&gt;20,"Evening User",
IF(Append1[[#This Row],[total_night_charge]]&gt;10,"Night User","Low User")))</f>
        <v>Heavy User</v>
      </c>
    </row>
    <row r="4817" spans="1:27" hidden="1" x14ac:dyDescent="0.3">
      <c r="A4817">
        <v>4066</v>
      </c>
      <c r="B4817" s="1" t="s">
        <v>62</v>
      </c>
      <c r="C4817">
        <v>106</v>
      </c>
      <c r="D4817" s="1" t="s">
        <v>22</v>
      </c>
      <c r="E4817" s="1">
        <v>0</v>
      </c>
      <c r="F4817" s="1" t="s">
        <v>23</v>
      </c>
      <c r="G4817">
        <v>0</v>
      </c>
      <c r="H4817" t="str">
        <f>IF(Append1[[#This Row],[number_vmail_messages]]&lt;=10, "Low",
IF(Append1[[#This Row],[number_vmail_messages]]&lt;=25, "Medium", "High"))</f>
        <v>Low</v>
      </c>
      <c r="I4817">
        <v>94.8</v>
      </c>
      <c r="J4817">
        <v>113</v>
      </c>
      <c r="K4817">
        <v>16.12</v>
      </c>
      <c r="L4817">
        <v>283.2</v>
      </c>
      <c r="M4817">
        <v>95</v>
      </c>
      <c r="N4817">
        <v>24.07</v>
      </c>
      <c r="O4817">
        <v>219.3</v>
      </c>
      <c r="P4817">
        <v>106</v>
      </c>
      <c r="Q4817">
        <v>9.8699999999999992</v>
      </c>
      <c r="R4817">
        <v>6.8</v>
      </c>
      <c r="S4817">
        <v>4</v>
      </c>
      <c r="T4817">
        <v>1.84</v>
      </c>
      <c r="U4817" t="str">
        <f>IF(Append1[[#This Row],[total_intl_charge]] &lt;= MEDIAN(Append1[total_intl_charge]), "Low", "High")</f>
        <v>Low</v>
      </c>
      <c r="V4817">
        <v>1</v>
      </c>
      <c r="W4817" t="s">
        <v>23</v>
      </c>
      <c r="X4817" s="1" t="s">
        <v>23</v>
      </c>
      <c r="Y4817">
        <f>IF(Append1[[#This Row],[churn]]="yes", 1,0)</f>
        <v>0</v>
      </c>
      <c r="Z4817" t="str">
        <f>IF(Append1[[#This Row],[total_eve_charge]]&lt;=15,"Low",
IF(Append1[[#This Row],[total_eve_charge]]&lt;=19,"Medium","High"))</f>
        <v>High</v>
      </c>
      <c r="AA4817" s="1" t="str">
        <f>IF(Append1[[#This Row],[total_day_charge]]&gt;30,"Heavy User",
IF(Append1[[#This Row],[total_eve_charge]]&gt;20,"Evening User",
IF(Append1[[#This Row],[total_night_charge]]&gt;10,"Night User","Low User")))</f>
        <v>Evening User</v>
      </c>
    </row>
    <row r="4818" spans="1:27" hidden="1" x14ac:dyDescent="0.3">
      <c r="A4818">
        <v>4067</v>
      </c>
      <c r="B4818" s="1" t="s">
        <v>56</v>
      </c>
      <c r="C4818">
        <v>34</v>
      </c>
      <c r="D4818" s="1" t="s">
        <v>22</v>
      </c>
      <c r="E4818" s="1">
        <v>0</v>
      </c>
      <c r="F4818" s="1" t="s">
        <v>23</v>
      </c>
      <c r="G4818">
        <v>0</v>
      </c>
      <c r="H4818" t="str">
        <f>IF(Append1[[#This Row],[number_vmail_messages]]&lt;=10, "Low",
IF(Append1[[#This Row],[number_vmail_messages]]&lt;=25, "Medium", "High"))</f>
        <v>Low</v>
      </c>
      <c r="I4818">
        <v>210.4</v>
      </c>
      <c r="J4818">
        <v>75</v>
      </c>
      <c r="K4818">
        <v>35.770000000000003</v>
      </c>
      <c r="L4818">
        <v>205.1</v>
      </c>
      <c r="M4818">
        <v>108</v>
      </c>
      <c r="N4818">
        <v>17.43</v>
      </c>
      <c r="O4818">
        <v>230.5</v>
      </c>
      <c r="P4818">
        <v>129</v>
      </c>
      <c r="Q4818">
        <v>10.37</v>
      </c>
      <c r="R4818">
        <v>12.5</v>
      </c>
      <c r="S4818">
        <v>2</v>
      </c>
      <c r="T4818">
        <v>3.38</v>
      </c>
      <c r="U4818" t="str">
        <f>IF(Append1[[#This Row],[total_intl_charge]] &lt;= MEDIAN(Append1[total_intl_charge]), "Low", "High")</f>
        <v>High</v>
      </c>
      <c r="V4818">
        <v>1</v>
      </c>
      <c r="W4818" t="s">
        <v>23</v>
      </c>
      <c r="X4818" s="1" t="s">
        <v>23</v>
      </c>
      <c r="Y4818">
        <f>IF(Append1[[#This Row],[churn]]="yes", 1,0)</f>
        <v>0</v>
      </c>
      <c r="Z4818" t="str">
        <f>IF(Append1[[#This Row],[total_eve_charge]]&lt;=15,"Low",
IF(Append1[[#This Row],[total_eve_charge]]&lt;=19,"Medium","High"))</f>
        <v>Medium</v>
      </c>
      <c r="AA4818" s="1" t="str">
        <f>IF(Append1[[#This Row],[total_day_charge]]&gt;30,"Heavy User",
IF(Append1[[#This Row],[total_eve_charge]]&gt;20,"Evening User",
IF(Append1[[#This Row],[total_night_charge]]&gt;10,"Night User","Low User")))</f>
        <v>Heavy User</v>
      </c>
    </row>
    <row r="4819" spans="1:27" hidden="1" x14ac:dyDescent="0.3">
      <c r="A4819">
        <v>4068</v>
      </c>
      <c r="B4819" s="1" t="s">
        <v>56</v>
      </c>
      <c r="C4819">
        <v>100</v>
      </c>
      <c r="D4819" s="1" t="s">
        <v>22</v>
      </c>
      <c r="E4819" s="1">
        <v>0</v>
      </c>
      <c r="F4819" s="1" t="s">
        <v>23</v>
      </c>
      <c r="G4819">
        <v>0</v>
      </c>
      <c r="H4819" t="str">
        <f>IF(Append1[[#This Row],[number_vmail_messages]]&lt;=10, "Low",
IF(Append1[[#This Row],[number_vmail_messages]]&lt;=25, "Medium", "High"))</f>
        <v>Low</v>
      </c>
      <c r="I4819">
        <v>174.2</v>
      </c>
      <c r="J4819">
        <v>93</v>
      </c>
      <c r="K4819">
        <v>29.61</v>
      </c>
      <c r="L4819">
        <v>235</v>
      </c>
      <c r="M4819">
        <v>101</v>
      </c>
      <c r="N4819">
        <v>19.98</v>
      </c>
      <c r="O4819">
        <v>264.2</v>
      </c>
      <c r="P4819">
        <v>83</v>
      </c>
      <c r="Q4819">
        <v>11.89</v>
      </c>
      <c r="R4819">
        <v>9.9</v>
      </c>
      <c r="S4819">
        <v>7</v>
      </c>
      <c r="T4819">
        <v>2.67</v>
      </c>
      <c r="U4819" t="str">
        <f>IF(Append1[[#This Row],[total_intl_charge]] &lt;= MEDIAN(Append1[total_intl_charge]), "Low", "High")</f>
        <v>Low</v>
      </c>
      <c r="V4819">
        <v>1</v>
      </c>
      <c r="W4819" t="s">
        <v>23</v>
      </c>
      <c r="X4819" s="1" t="s">
        <v>23</v>
      </c>
      <c r="Y4819">
        <f>IF(Append1[[#This Row],[churn]]="yes", 1,0)</f>
        <v>0</v>
      </c>
      <c r="Z4819" t="str">
        <f>IF(Append1[[#This Row],[total_eve_charge]]&lt;=15,"Low",
IF(Append1[[#This Row],[total_eve_charge]]&lt;=19,"Medium","High"))</f>
        <v>High</v>
      </c>
      <c r="AA4819" s="1" t="str">
        <f>IF(Append1[[#This Row],[total_day_charge]]&gt;30,"Heavy User",
IF(Append1[[#This Row],[total_eve_charge]]&gt;20,"Evening User",
IF(Append1[[#This Row],[total_night_charge]]&gt;10,"Night User","Low User")))</f>
        <v>Night User</v>
      </c>
    </row>
    <row r="4820" spans="1:27" hidden="1" x14ac:dyDescent="0.3">
      <c r="A4820">
        <v>4069</v>
      </c>
      <c r="B4820" s="1" t="s">
        <v>35</v>
      </c>
      <c r="C4820">
        <v>127</v>
      </c>
      <c r="D4820" s="1" t="s">
        <v>32</v>
      </c>
      <c r="E4820" s="1">
        <v>0</v>
      </c>
      <c r="F4820" s="1" t="s">
        <v>23</v>
      </c>
      <c r="G4820">
        <v>0</v>
      </c>
      <c r="H4820" t="str">
        <f>IF(Append1[[#This Row],[number_vmail_messages]]&lt;=10, "Low",
IF(Append1[[#This Row],[number_vmail_messages]]&lt;=25, "Medium", "High"))</f>
        <v>Low</v>
      </c>
      <c r="I4820">
        <v>189.7</v>
      </c>
      <c r="J4820">
        <v>110</v>
      </c>
      <c r="K4820">
        <v>32.25</v>
      </c>
      <c r="L4820">
        <v>142.4</v>
      </c>
      <c r="M4820">
        <v>116</v>
      </c>
      <c r="N4820">
        <v>12.1</v>
      </c>
      <c r="O4820">
        <v>175.2</v>
      </c>
      <c r="P4820">
        <v>79</v>
      </c>
      <c r="Q4820">
        <v>7.88</v>
      </c>
      <c r="R4820">
        <v>8.5</v>
      </c>
      <c r="S4820">
        <v>8</v>
      </c>
      <c r="T4820">
        <v>2.2999999999999998</v>
      </c>
      <c r="U4820" t="str">
        <f>IF(Append1[[#This Row],[total_intl_charge]] &lt;= MEDIAN(Append1[total_intl_charge]), "Low", "High")</f>
        <v>Low</v>
      </c>
      <c r="V4820">
        <v>2</v>
      </c>
      <c r="W4820" t="s">
        <v>23</v>
      </c>
      <c r="X4820" s="1" t="s">
        <v>23</v>
      </c>
      <c r="Y4820">
        <f>IF(Append1[[#This Row],[churn]]="yes", 1,0)</f>
        <v>0</v>
      </c>
      <c r="Z4820" t="str">
        <f>IF(Append1[[#This Row],[total_eve_charge]]&lt;=15,"Low",
IF(Append1[[#This Row],[total_eve_charge]]&lt;=19,"Medium","High"))</f>
        <v>Low</v>
      </c>
      <c r="AA4820" s="1" t="str">
        <f>IF(Append1[[#This Row],[total_day_charge]]&gt;30,"Heavy User",
IF(Append1[[#This Row],[total_eve_charge]]&gt;20,"Evening User",
IF(Append1[[#This Row],[total_night_charge]]&gt;10,"Night User","Low User")))</f>
        <v>Heavy User</v>
      </c>
    </row>
    <row r="4821" spans="1:27" x14ac:dyDescent="0.3">
      <c r="A4821">
        <v>4070</v>
      </c>
      <c r="B4821" s="1" t="s">
        <v>35</v>
      </c>
      <c r="C4821">
        <v>65</v>
      </c>
      <c r="D4821" s="1" t="s">
        <v>32</v>
      </c>
      <c r="E4821" s="1">
        <v>0</v>
      </c>
      <c r="F4821" s="1" t="s">
        <v>24</v>
      </c>
      <c r="G4821">
        <v>19</v>
      </c>
      <c r="H4821" t="str">
        <f>IF(Append1[[#This Row],[number_vmail_messages]]&lt;=10, "Low",
IF(Append1[[#This Row],[number_vmail_messages]]&lt;=25, "Medium", "High"))</f>
        <v>Medium</v>
      </c>
      <c r="I4821">
        <v>259</v>
      </c>
      <c r="J4821">
        <v>96</v>
      </c>
      <c r="K4821">
        <v>44.03</v>
      </c>
      <c r="L4821">
        <v>332.3</v>
      </c>
      <c r="M4821">
        <v>106</v>
      </c>
      <c r="N4821">
        <v>28.25</v>
      </c>
      <c r="O4821">
        <v>130.1</v>
      </c>
      <c r="P4821">
        <v>95</v>
      </c>
      <c r="Q4821">
        <v>5.85</v>
      </c>
      <c r="R4821">
        <v>7.5</v>
      </c>
      <c r="S4821">
        <v>7</v>
      </c>
      <c r="T4821">
        <v>2.0299999999999998</v>
      </c>
      <c r="U4821" t="str">
        <f>IF(Append1[[#This Row],[total_intl_charge]] &lt;= MEDIAN(Append1[total_intl_charge]), "Low", "High")</f>
        <v>Low</v>
      </c>
      <c r="V4821">
        <v>1</v>
      </c>
      <c r="W4821" t="s">
        <v>23</v>
      </c>
      <c r="X4821" s="1" t="s">
        <v>23</v>
      </c>
      <c r="Y4821">
        <f>IF(Append1[[#This Row],[churn]]="yes", 1,0)</f>
        <v>0</v>
      </c>
      <c r="Z4821" t="str">
        <f>IF(Append1[[#This Row],[total_eve_charge]]&lt;=15,"Low",
IF(Append1[[#This Row],[total_eve_charge]]&lt;=19,"Medium","High"))</f>
        <v>High</v>
      </c>
      <c r="AA4821" s="1" t="str">
        <f>IF(Append1[[#This Row],[total_day_charge]]&gt;30,"Heavy User",
IF(Append1[[#This Row],[total_eve_charge]]&gt;20,"Evening User",
IF(Append1[[#This Row],[total_night_charge]]&gt;10,"Night User","Low User")))</f>
        <v>Heavy User</v>
      </c>
    </row>
    <row r="4822" spans="1:27" x14ac:dyDescent="0.3">
      <c r="A4822">
        <v>4071</v>
      </c>
      <c r="B4822" s="1" t="s">
        <v>43</v>
      </c>
      <c r="C4822">
        <v>109</v>
      </c>
      <c r="D4822" s="1" t="s">
        <v>22</v>
      </c>
      <c r="E4822" s="1">
        <v>0</v>
      </c>
      <c r="F4822" s="1" t="s">
        <v>24</v>
      </c>
      <c r="G4822">
        <v>39</v>
      </c>
      <c r="H4822" t="str">
        <f>IF(Append1[[#This Row],[number_vmail_messages]]&lt;=10, "Low",
IF(Append1[[#This Row],[number_vmail_messages]]&lt;=25, "Medium", "High"))</f>
        <v>High</v>
      </c>
      <c r="I4822">
        <v>86.4</v>
      </c>
      <c r="J4822">
        <v>69</v>
      </c>
      <c r="K4822">
        <v>14.69</v>
      </c>
      <c r="L4822">
        <v>189.1</v>
      </c>
      <c r="M4822">
        <v>108</v>
      </c>
      <c r="N4822">
        <v>16.07</v>
      </c>
      <c r="O4822">
        <v>225.4</v>
      </c>
      <c r="P4822">
        <v>119</v>
      </c>
      <c r="Q4822">
        <v>10.14</v>
      </c>
      <c r="R4822">
        <v>4.8</v>
      </c>
      <c r="S4822">
        <v>4</v>
      </c>
      <c r="T4822">
        <v>1.3</v>
      </c>
      <c r="U4822" t="str">
        <f>IF(Append1[[#This Row],[total_intl_charge]] &lt;= MEDIAN(Append1[total_intl_charge]), "Low", "High")</f>
        <v>Low</v>
      </c>
      <c r="V4822">
        <v>2</v>
      </c>
      <c r="W4822" t="s">
        <v>23</v>
      </c>
      <c r="X4822" s="1" t="s">
        <v>23</v>
      </c>
      <c r="Y4822">
        <f>IF(Append1[[#This Row],[churn]]="yes", 1,0)</f>
        <v>0</v>
      </c>
      <c r="Z4822" t="str">
        <f>IF(Append1[[#This Row],[total_eve_charge]]&lt;=15,"Low",
IF(Append1[[#This Row],[total_eve_charge]]&lt;=19,"Medium","High"))</f>
        <v>Medium</v>
      </c>
      <c r="AA4822" s="1" t="str">
        <f>IF(Append1[[#This Row],[total_day_charge]]&gt;30,"Heavy User",
IF(Append1[[#This Row],[total_eve_charge]]&gt;20,"Evening User",
IF(Append1[[#This Row],[total_night_charge]]&gt;10,"Night User","Low User")))</f>
        <v>Night User</v>
      </c>
    </row>
    <row r="4823" spans="1:27" hidden="1" x14ac:dyDescent="0.3">
      <c r="A4823">
        <v>4072</v>
      </c>
      <c r="B4823" s="1" t="s">
        <v>44</v>
      </c>
      <c r="C4823">
        <v>98</v>
      </c>
      <c r="D4823" s="1" t="s">
        <v>32</v>
      </c>
      <c r="E4823" s="1">
        <v>0</v>
      </c>
      <c r="F4823" s="1" t="s">
        <v>23</v>
      </c>
      <c r="G4823">
        <v>0</v>
      </c>
      <c r="H4823" t="str">
        <f>IF(Append1[[#This Row],[number_vmail_messages]]&lt;=10, "Low",
IF(Append1[[#This Row],[number_vmail_messages]]&lt;=25, "Medium", "High"))</f>
        <v>Low</v>
      </c>
      <c r="I4823">
        <v>136.9</v>
      </c>
      <c r="J4823">
        <v>120</v>
      </c>
      <c r="K4823">
        <v>23.27</v>
      </c>
      <c r="L4823">
        <v>180.6</v>
      </c>
      <c r="M4823">
        <v>84</v>
      </c>
      <c r="N4823">
        <v>15.35</v>
      </c>
      <c r="O4823">
        <v>172.9</v>
      </c>
      <c r="P4823">
        <v>94</v>
      </c>
      <c r="Q4823">
        <v>7.78</v>
      </c>
      <c r="R4823">
        <v>11.9</v>
      </c>
      <c r="S4823">
        <v>4</v>
      </c>
      <c r="T4823">
        <v>3.21</v>
      </c>
      <c r="U4823" t="str">
        <f>IF(Append1[[#This Row],[total_intl_charge]] &lt;= MEDIAN(Append1[total_intl_charge]), "Low", "High")</f>
        <v>High</v>
      </c>
      <c r="V4823">
        <v>4</v>
      </c>
      <c r="W4823" t="s">
        <v>24</v>
      </c>
      <c r="X4823" s="1" t="s">
        <v>23</v>
      </c>
      <c r="Y4823">
        <f>IF(Append1[[#This Row],[churn]]="yes", 1,0)</f>
        <v>1</v>
      </c>
      <c r="Z4823" t="str">
        <f>IF(Append1[[#This Row],[total_eve_charge]]&lt;=15,"Low",
IF(Append1[[#This Row],[total_eve_charge]]&lt;=19,"Medium","High"))</f>
        <v>Medium</v>
      </c>
      <c r="AA4823" s="1" t="str">
        <f>IF(Append1[[#This Row],[total_day_charge]]&gt;30,"Heavy User",
IF(Append1[[#This Row],[total_eve_charge]]&gt;20,"Evening User",
IF(Append1[[#This Row],[total_night_charge]]&gt;10,"Night User","Low User")))</f>
        <v>Low User</v>
      </c>
    </row>
    <row r="4824" spans="1:27" hidden="1" x14ac:dyDescent="0.3">
      <c r="A4824">
        <v>4073</v>
      </c>
      <c r="B4824" s="1" t="s">
        <v>48</v>
      </c>
      <c r="C4824">
        <v>141</v>
      </c>
      <c r="D4824" s="1" t="s">
        <v>26</v>
      </c>
      <c r="E4824" s="1">
        <v>0</v>
      </c>
      <c r="F4824" s="1" t="s">
        <v>23</v>
      </c>
      <c r="G4824">
        <v>0</v>
      </c>
      <c r="H4824" t="str">
        <f>IF(Append1[[#This Row],[number_vmail_messages]]&lt;=10, "Low",
IF(Append1[[#This Row],[number_vmail_messages]]&lt;=25, "Medium", "High"))</f>
        <v>Low</v>
      </c>
      <c r="I4824">
        <v>196.5</v>
      </c>
      <c r="J4824">
        <v>104</v>
      </c>
      <c r="K4824">
        <v>33.409999999999997</v>
      </c>
      <c r="L4824">
        <v>175.1</v>
      </c>
      <c r="M4824">
        <v>111</v>
      </c>
      <c r="N4824">
        <v>14.88</v>
      </c>
      <c r="O4824">
        <v>209.6</v>
      </c>
      <c r="P4824">
        <v>110</v>
      </c>
      <c r="Q4824">
        <v>9.43</v>
      </c>
      <c r="R4824">
        <v>14.1</v>
      </c>
      <c r="S4824">
        <v>4</v>
      </c>
      <c r="T4824">
        <v>3.81</v>
      </c>
      <c r="U4824" t="str">
        <f>IF(Append1[[#This Row],[total_intl_charge]] &lt;= MEDIAN(Append1[total_intl_charge]), "Low", "High")</f>
        <v>High</v>
      </c>
      <c r="V4824">
        <v>6</v>
      </c>
      <c r="W4824" t="s">
        <v>23</v>
      </c>
      <c r="X4824" s="1" t="s">
        <v>23</v>
      </c>
      <c r="Y4824">
        <f>IF(Append1[[#This Row],[churn]]="yes", 1,0)</f>
        <v>0</v>
      </c>
      <c r="Z4824" t="str">
        <f>IF(Append1[[#This Row],[total_eve_charge]]&lt;=15,"Low",
IF(Append1[[#This Row],[total_eve_charge]]&lt;=19,"Medium","High"))</f>
        <v>Low</v>
      </c>
      <c r="AA4824" s="1" t="str">
        <f>IF(Append1[[#This Row],[total_day_charge]]&gt;30,"Heavy User",
IF(Append1[[#This Row],[total_eve_charge]]&gt;20,"Evening User",
IF(Append1[[#This Row],[total_night_charge]]&gt;10,"Night User","Low User")))</f>
        <v>Heavy User</v>
      </c>
    </row>
    <row r="4825" spans="1:27" hidden="1" x14ac:dyDescent="0.3">
      <c r="A4825">
        <v>4074</v>
      </c>
      <c r="B4825" s="1" t="s">
        <v>38</v>
      </c>
      <c r="C4825">
        <v>136</v>
      </c>
      <c r="D4825" s="1" t="s">
        <v>22</v>
      </c>
      <c r="E4825" s="1">
        <v>0</v>
      </c>
      <c r="F4825" s="1" t="s">
        <v>23</v>
      </c>
      <c r="G4825">
        <v>0</v>
      </c>
      <c r="H4825" t="str">
        <f>IF(Append1[[#This Row],[number_vmail_messages]]&lt;=10, "Low",
IF(Append1[[#This Row],[number_vmail_messages]]&lt;=25, "Medium", "High"))</f>
        <v>Low</v>
      </c>
      <c r="I4825">
        <v>221.4</v>
      </c>
      <c r="J4825">
        <v>120</v>
      </c>
      <c r="K4825">
        <v>37.64</v>
      </c>
      <c r="L4825">
        <v>249.5</v>
      </c>
      <c r="M4825">
        <v>78</v>
      </c>
      <c r="N4825">
        <v>21.21</v>
      </c>
      <c r="O4825">
        <v>192</v>
      </c>
      <c r="P4825">
        <v>68</v>
      </c>
      <c r="Q4825">
        <v>8.64</v>
      </c>
      <c r="R4825">
        <v>13.6</v>
      </c>
      <c r="S4825">
        <v>2</v>
      </c>
      <c r="T4825">
        <v>3.67</v>
      </c>
      <c r="U4825" t="str">
        <f>IF(Append1[[#This Row],[total_intl_charge]] &lt;= MEDIAN(Append1[total_intl_charge]), "Low", "High")</f>
        <v>High</v>
      </c>
      <c r="V4825">
        <v>0</v>
      </c>
      <c r="W4825" t="s">
        <v>23</v>
      </c>
      <c r="X4825" s="1" t="s">
        <v>23</v>
      </c>
      <c r="Y4825">
        <f>IF(Append1[[#This Row],[churn]]="yes", 1,0)</f>
        <v>0</v>
      </c>
      <c r="Z4825" t="str">
        <f>IF(Append1[[#This Row],[total_eve_charge]]&lt;=15,"Low",
IF(Append1[[#This Row],[total_eve_charge]]&lt;=19,"Medium","High"))</f>
        <v>High</v>
      </c>
      <c r="AA4825" s="1" t="str">
        <f>IF(Append1[[#This Row],[total_day_charge]]&gt;30,"Heavy User",
IF(Append1[[#This Row],[total_eve_charge]]&gt;20,"Evening User",
IF(Append1[[#This Row],[total_night_charge]]&gt;10,"Night User","Low User")))</f>
        <v>Heavy User</v>
      </c>
    </row>
    <row r="4826" spans="1:27" hidden="1" x14ac:dyDescent="0.3">
      <c r="A4826">
        <v>4075</v>
      </c>
      <c r="B4826" s="1" t="s">
        <v>61</v>
      </c>
      <c r="C4826">
        <v>42</v>
      </c>
      <c r="D4826" s="1" t="s">
        <v>32</v>
      </c>
      <c r="E4826" s="1">
        <v>0</v>
      </c>
      <c r="F4826" s="1" t="s">
        <v>23</v>
      </c>
      <c r="G4826">
        <v>0</v>
      </c>
      <c r="H4826" t="str">
        <f>IF(Append1[[#This Row],[number_vmail_messages]]&lt;=10, "Low",
IF(Append1[[#This Row],[number_vmail_messages]]&lt;=25, "Medium", "High"))</f>
        <v>Low</v>
      </c>
      <c r="I4826">
        <v>191.9</v>
      </c>
      <c r="J4826">
        <v>139</v>
      </c>
      <c r="K4826">
        <v>32.619999999999997</v>
      </c>
      <c r="L4826">
        <v>304.2</v>
      </c>
      <c r="M4826">
        <v>91</v>
      </c>
      <c r="N4826">
        <v>25.86</v>
      </c>
      <c r="O4826">
        <v>179.5</v>
      </c>
      <c r="P4826">
        <v>91</v>
      </c>
      <c r="Q4826">
        <v>8.08</v>
      </c>
      <c r="R4826">
        <v>11.7</v>
      </c>
      <c r="S4826">
        <v>4</v>
      </c>
      <c r="T4826">
        <v>3.16</v>
      </c>
      <c r="U4826" t="str">
        <f>IF(Append1[[#This Row],[total_intl_charge]] &lt;= MEDIAN(Append1[total_intl_charge]), "Low", "High")</f>
        <v>High</v>
      </c>
      <c r="V4826">
        <v>0</v>
      </c>
      <c r="W4826" t="s">
        <v>23</v>
      </c>
      <c r="X4826" s="1" t="s">
        <v>23</v>
      </c>
      <c r="Y4826">
        <f>IF(Append1[[#This Row],[churn]]="yes", 1,0)</f>
        <v>0</v>
      </c>
      <c r="Z4826" t="str">
        <f>IF(Append1[[#This Row],[total_eve_charge]]&lt;=15,"Low",
IF(Append1[[#This Row],[total_eve_charge]]&lt;=19,"Medium","High"))</f>
        <v>High</v>
      </c>
      <c r="AA4826" s="1" t="str">
        <f>IF(Append1[[#This Row],[total_day_charge]]&gt;30,"Heavy User",
IF(Append1[[#This Row],[total_eve_charge]]&gt;20,"Evening User",
IF(Append1[[#This Row],[total_night_charge]]&gt;10,"Night User","Low User")))</f>
        <v>Heavy User</v>
      </c>
    </row>
    <row r="4827" spans="1:27" hidden="1" x14ac:dyDescent="0.3">
      <c r="A4827">
        <v>4076</v>
      </c>
      <c r="B4827" s="1" t="s">
        <v>59</v>
      </c>
      <c r="C4827">
        <v>162</v>
      </c>
      <c r="D4827" s="1" t="s">
        <v>22</v>
      </c>
      <c r="E4827" s="1">
        <v>1</v>
      </c>
      <c r="F4827" s="1" t="s">
        <v>23</v>
      </c>
      <c r="G4827">
        <v>0</v>
      </c>
      <c r="H4827" t="str">
        <f>IF(Append1[[#This Row],[number_vmail_messages]]&lt;=10, "Low",
IF(Append1[[#This Row],[number_vmail_messages]]&lt;=25, "Medium", "High"))</f>
        <v>Low</v>
      </c>
      <c r="I4827">
        <v>172.1</v>
      </c>
      <c r="J4827">
        <v>138</v>
      </c>
      <c r="K4827">
        <v>29.26</v>
      </c>
      <c r="L4827">
        <v>165.9</v>
      </c>
      <c r="M4827">
        <v>93</v>
      </c>
      <c r="N4827">
        <v>14.1</v>
      </c>
      <c r="O4827">
        <v>279</v>
      </c>
      <c r="P4827">
        <v>81</v>
      </c>
      <c r="Q4827">
        <v>12.56</v>
      </c>
      <c r="R4827">
        <v>9.1999999999999993</v>
      </c>
      <c r="S4827">
        <v>6</v>
      </c>
      <c r="T4827">
        <v>2.48</v>
      </c>
      <c r="U4827" t="str">
        <f>IF(Append1[[#This Row],[total_intl_charge]] &lt;= MEDIAN(Append1[total_intl_charge]), "Low", "High")</f>
        <v>Low</v>
      </c>
      <c r="V4827">
        <v>2</v>
      </c>
      <c r="W4827" t="s">
        <v>23</v>
      </c>
      <c r="X4827" s="1" t="s">
        <v>24</v>
      </c>
      <c r="Y4827">
        <f>IF(Append1[[#This Row],[churn]]="yes", 1,0)</f>
        <v>0</v>
      </c>
      <c r="Z4827" t="str">
        <f>IF(Append1[[#This Row],[total_eve_charge]]&lt;=15,"Low",
IF(Append1[[#This Row],[total_eve_charge]]&lt;=19,"Medium","High"))</f>
        <v>Low</v>
      </c>
      <c r="AA4827" s="1" t="str">
        <f>IF(Append1[[#This Row],[total_day_charge]]&gt;30,"Heavy User",
IF(Append1[[#This Row],[total_eve_charge]]&gt;20,"Evening User",
IF(Append1[[#This Row],[total_night_charge]]&gt;10,"Night User","Low User")))</f>
        <v>Night User</v>
      </c>
    </row>
    <row r="4828" spans="1:27" hidden="1" x14ac:dyDescent="0.3">
      <c r="A4828">
        <v>4077</v>
      </c>
      <c r="B4828" s="1" t="s">
        <v>72</v>
      </c>
      <c r="C4828">
        <v>49</v>
      </c>
      <c r="D4828" s="1" t="s">
        <v>22</v>
      </c>
      <c r="E4828" s="1">
        <v>0</v>
      </c>
      <c r="F4828" s="1" t="s">
        <v>23</v>
      </c>
      <c r="G4828">
        <v>0</v>
      </c>
      <c r="H4828" t="str">
        <f>IF(Append1[[#This Row],[number_vmail_messages]]&lt;=10, "Low",
IF(Append1[[#This Row],[number_vmail_messages]]&lt;=25, "Medium", "High"))</f>
        <v>Low</v>
      </c>
      <c r="I4828">
        <v>189.9</v>
      </c>
      <c r="J4828">
        <v>104</v>
      </c>
      <c r="K4828">
        <v>32.28</v>
      </c>
      <c r="L4828">
        <v>247.4</v>
      </c>
      <c r="M4828">
        <v>120</v>
      </c>
      <c r="N4828">
        <v>21.03</v>
      </c>
      <c r="O4828">
        <v>159.80000000000001</v>
      </c>
      <c r="P4828">
        <v>113</v>
      </c>
      <c r="Q4828">
        <v>7.19</v>
      </c>
      <c r="R4828">
        <v>10.1</v>
      </c>
      <c r="S4828">
        <v>6</v>
      </c>
      <c r="T4828">
        <v>2.73</v>
      </c>
      <c r="U4828" t="str">
        <f>IF(Append1[[#This Row],[total_intl_charge]] &lt;= MEDIAN(Append1[total_intl_charge]), "Low", "High")</f>
        <v>Low</v>
      </c>
      <c r="V4828">
        <v>1</v>
      </c>
      <c r="W4828" t="s">
        <v>23</v>
      </c>
      <c r="X4828" s="1" t="s">
        <v>23</v>
      </c>
      <c r="Y4828">
        <f>IF(Append1[[#This Row],[churn]]="yes", 1,0)</f>
        <v>0</v>
      </c>
      <c r="Z4828" t="str">
        <f>IF(Append1[[#This Row],[total_eve_charge]]&lt;=15,"Low",
IF(Append1[[#This Row],[total_eve_charge]]&lt;=19,"Medium","High"))</f>
        <v>High</v>
      </c>
      <c r="AA4828" s="1" t="str">
        <f>IF(Append1[[#This Row],[total_day_charge]]&gt;30,"Heavy User",
IF(Append1[[#This Row],[total_eve_charge]]&gt;20,"Evening User",
IF(Append1[[#This Row],[total_night_charge]]&gt;10,"Night User","Low User")))</f>
        <v>Heavy User</v>
      </c>
    </row>
    <row r="4829" spans="1:27" hidden="1" x14ac:dyDescent="0.3">
      <c r="A4829">
        <v>4078</v>
      </c>
      <c r="B4829" s="1" t="s">
        <v>56</v>
      </c>
      <c r="C4829">
        <v>103</v>
      </c>
      <c r="D4829" s="1" t="s">
        <v>32</v>
      </c>
      <c r="E4829" s="1">
        <v>0</v>
      </c>
      <c r="F4829" s="1" t="s">
        <v>23</v>
      </c>
      <c r="G4829">
        <v>0</v>
      </c>
      <c r="H4829" t="str">
        <f>IF(Append1[[#This Row],[number_vmail_messages]]&lt;=10, "Low",
IF(Append1[[#This Row],[number_vmail_messages]]&lt;=25, "Medium", "High"))</f>
        <v>Low</v>
      </c>
      <c r="I4829">
        <v>147.80000000000001</v>
      </c>
      <c r="J4829">
        <v>71</v>
      </c>
      <c r="K4829">
        <v>25.13</v>
      </c>
      <c r="L4829">
        <v>182.6</v>
      </c>
      <c r="M4829">
        <v>103</v>
      </c>
      <c r="N4829">
        <v>15.52</v>
      </c>
      <c r="O4829">
        <v>260.8</v>
      </c>
      <c r="P4829">
        <v>95</v>
      </c>
      <c r="Q4829">
        <v>11.74</v>
      </c>
      <c r="R4829">
        <v>6.9</v>
      </c>
      <c r="S4829">
        <v>3</v>
      </c>
      <c r="T4829">
        <v>1.86</v>
      </c>
      <c r="U4829" t="str">
        <f>IF(Append1[[#This Row],[total_intl_charge]] &lt;= MEDIAN(Append1[total_intl_charge]), "Low", "High")</f>
        <v>Low</v>
      </c>
      <c r="V4829">
        <v>1</v>
      </c>
      <c r="W4829" t="s">
        <v>23</v>
      </c>
      <c r="X4829" s="1" t="s">
        <v>23</v>
      </c>
      <c r="Y4829">
        <f>IF(Append1[[#This Row],[churn]]="yes", 1,0)</f>
        <v>0</v>
      </c>
      <c r="Z4829" t="str">
        <f>IF(Append1[[#This Row],[total_eve_charge]]&lt;=15,"Low",
IF(Append1[[#This Row],[total_eve_charge]]&lt;=19,"Medium","High"))</f>
        <v>Medium</v>
      </c>
      <c r="AA4829" s="1" t="str">
        <f>IF(Append1[[#This Row],[total_day_charge]]&gt;30,"Heavy User",
IF(Append1[[#This Row],[total_eve_charge]]&gt;20,"Evening User",
IF(Append1[[#This Row],[total_night_charge]]&gt;10,"Night User","Low User")))</f>
        <v>Night User</v>
      </c>
    </row>
    <row r="4830" spans="1:27" hidden="1" x14ac:dyDescent="0.3">
      <c r="A4830">
        <v>4079</v>
      </c>
      <c r="B4830" s="1" t="s">
        <v>56</v>
      </c>
      <c r="C4830">
        <v>102</v>
      </c>
      <c r="D4830" s="1" t="s">
        <v>26</v>
      </c>
      <c r="E4830" s="1">
        <v>0</v>
      </c>
      <c r="F4830" s="1" t="s">
        <v>23</v>
      </c>
      <c r="G4830">
        <v>0</v>
      </c>
      <c r="H4830" t="str">
        <f>IF(Append1[[#This Row],[number_vmail_messages]]&lt;=10, "Low",
IF(Append1[[#This Row],[number_vmail_messages]]&lt;=25, "Medium", "High"))</f>
        <v>Low</v>
      </c>
      <c r="I4830">
        <v>62.5</v>
      </c>
      <c r="J4830">
        <v>68</v>
      </c>
      <c r="K4830">
        <v>10.63</v>
      </c>
      <c r="L4830">
        <v>222.2</v>
      </c>
      <c r="M4830">
        <v>114</v>
      </c>
      <c r="N4830">
        <v>18.89</v>
      </c>
      <c r="O4830">
        <v>142.4</v>
      </c>
      <c r="P4830">
        <v>96</v>
      </c>
      <c r="Q4830">
        <v>6.41</v>
      </c>
      <c r="R4830">
        <v>12.5</v>
      </c>
      <c r="S4830">
        <v>5</v>
      </c>
      <c r="T4830">
        <v>3.38</v>
      </c>
      <c r="U4830" t="str">
        <f>IF(Append1[[#This Row],[total_intl_charge]] &lt;= MEDIAN(Append1[total_intl_charge]), "Low", "High")</f>
        <v>High</v>
      </c>
      <c r="V4830">
        <v>1</v>
      </c>
      <c r="W4830" t="s">
        <v>23</v>
      </c>
      <c r="X4830" s="1" t="s">
        <v>23</v>
      </c>
      <c r="Y4830">
        <f>IF(Append1[[#This Row],[churn]]="yes", 1,0)</f>
        <v>0</v>
      </c>
      <c r="Z4830" t="str">
        <f>IF(Append1[[#This Row],[total_eve_charge]]&lt;=15,"Low",
IF(Append1[[#This Row],[total_eve_charge]]&lt;=19,"Medium","High"))</f>
        <v>Medium</v>
      </c>
      <c r="AA4830" s="1" t="str">
        <f>IF(Append1[[#This Row],[total_day_charge]]&gt;30,"Heavy User",
IF(Append1[[#This Row],[total_eve_charge]]&gt;20,"Evening User",
IF(Append1[[#This Row],[total_night_charge]]&gt;10,"Night User","Low User")))</f>
        <v>Low User</v>
      </c>
    </row>
    <row r="4831" spans="1:27" hidden="1" x14ac:dyDescent="0.3">
      <c r="A4831">
        <v>4080</v>
      </c>
      <c r="B4831" s="1" t="s">
        <v>75</v>
      </c>
      <c r="C4831">
        <v>222</v>
      </c>
      <c r="D4831" s="1" t="s">
        <v>22</v>
      </c>
      <c r="E4831" s="1">
        <v>0</v>
      </c>
      <c r="F4831" s="1" t="s">
        <v>23</v>
      </c>
      <c r="G4831">
        <v>0</v>
      </c>
      <c r="H4831" t="str">
        <f>IF(Append1[[#This Row],[number_vmail_messages]]&lt;=10, "Low",
IF(Append1[[#This Row],[number_vmail_messages]]&lt;=25, "Medium", "High"))</f>
        <v>Low</v>
      </c>
      <c r="I4831">
        <v>256.60000000000002</v>
      </c>
      <c r="J4831">
        <v>119</v>
      </c>
      <c r="K4831">
        <v>43.62</v>
      </c>
      <c r="L4831">
        <v>230.8</v>
      </c>
      <c r="M4831">
        <v>98</v>
      </c>
      <c r="N4831">
        <v>19.62</v>
      </c>
      <c r="O4831">
        <v>236</v>
      </c>
      <c r="P4831">
        <v>97</v>
      </c>
      <c r="Q4831">
        <v>10.62</v>
      </c>
      <c r="R4831">
        <v>12.2</v>
      </c>
      <c r="S4831">
        <v>5</v>
      </c>
      <c r="T4831">
        <v>3.29</v>
      </c>
      <c r="U4831" t="str">
        <f>IF(Append1[[#This Row],[total_intl_charge]] &lt;= MEDIAN(Append1[total_intl_charge]), "Low", "High")</f>
        <v>High</v>
      </c>
      <c r="V4831">
        <v>1</v>
      </c>
      <c r="W4831" t="s">
        <v>24</v>
      </c>
      <c r="X4831" s="1" t="s">
        <v>23</v>
      </c>
      <c r="Y4831">
        <f>IF(Append1[[#This Row],[churn]]="yes", 1,0)</f>
        <v>1</v>
      </c>
      <c r="Z4831" t="str">
        <f>IF(Append1[[#This Row],[total_eve_charge]]&lt;=15,"Low",
IF(Append1[[#This Row],[total_eve_charge]]&lt;=19,"Medium","High"))</f>
        <v>High</v>
      </c>
      <c r="AA4831" s="1" t="str">
        <f>IF(Append1[[#This Row],[total_day_charge]]&gt;30,"Heavy User",
IF(Append1[[#This Row],[total_eve_charge]]&gt;20,"Evening User",
IF(Append1[[#This Row],[total_night_charge]]&gt;10,"Night User","Low User")))</f>
        <v>Heavy User</v>
      </c>
    </row>
    <row r="4832" spans="1:27" x14ac:dyDescent="0.3">
      <c r="A4832">
        <v>4081</v>
      </c>
      <c r="B4832" s="1" t="s">
        <v>64</v>
      </c>
      <c r="C4832">
        <v>100</v>
      </c>
      <c r="D4832" s="1" t="s">
        <v>22</v>
      </c>
      <c r="E4832" s="1">
        <v>0</v>
      </c>
      <c r="F4832" s="1" t="s">
        <v>24</v>
      </c>
      <c r="G4832">
        <v>20</v>
      </c>
      <c r="H4832" t="str">
        <f>IF(Append1[[#This Row],[number_vmail_messages]]&lt;=10, "Low",
IF(Append1[[#This Row],[number_vmail_messages]]&lt;=25, "Medium", "High"))</f>
        <v>Medium</v>
      </c>
      <c r="I4832">
        <v>123.7</v>
      </c>
      <c r="J4832">
        <v>98</v>
      </c>
      <c r="K4832">
        <v>21.03</v>
      </c>
      <c r="L4832">
        <v>200.8</v>
      </c>
      <c r="M4832">
        <v>125</v>
      </c>
      <c r="N4832">
        <v>17.07</v>
      </c>
      <c r="O4832">
        <v>181</v>
      </c>
      <c r="P4832">
        <v>118</v>
      </c>
      <c r="Q4832">
        <v>8.15</v>
      </c>
      <c r="R4832">
        <v>9.6</v>
      </c>
      <c r="S4832">
        <v>5</v>
      </c>
      <c r="T4832">
        <v>2.59</v>
      </c>
      <c r="U4832" t="str">
        <f>IF(Append1[[#This Row],[total_intl_charge]] &lt;= MEDIAN(Append1[total_intl_charge]), "Low", "High")</f>
        <v>Low</v>
      </c>
      <c r="V4832">
        <v>1</v>
      </c>
      <c r="W4832" t="s">
        <v>23</v>
      </c>
      <c r="X4832" s="1" t="s">
        <v>23</v>
      </c>
      <c r="Y4832">
        <f>IF(Append1[[#This Row],[churn]]="yes", 1,0)</f>
        <v>0</v>
      </c>
      <c r="Z4832" t="str">
        <f>IF(Append1[[#This Row],[total_eve_charge]]&lt;=15,"Low",
IF(Append1[[#This Row],[total_eve_charge]]&lt;=19,"Medium","High"))</f>
        <v>Medium</v>
      </c>
      <c r="AA4832" s="1" t="str">
        <f>IF(Append1[[#This Row],[total_day_charge]]&gt;30,"Heavy User",
IF(Append1[[#This Row],[total_eve_charge]]&gt;20,"Evening User",
IF(Append1[[#This Row],[total_night_charge]]&gt;10,"Night User","Low User")))</f>
        <v>Low User</v>
      </c>
    </row>
    <row r="4833" spans="1:27" hidden="1" x14ac:dyDescent="0.3">
      <c r="A4833">
        <v>4082</v>
      </c>
      <c r="B4833" s="1" t="s">
        <v>29</v>
      </c>
      <c r="C4833">
        <v>86</v>
      </c>
      <c r="D4833" s="1" t="s">
        <v>32</v>
      </c>
      <c r="E4833" s="1">
        <v>0</v>
      </c>
      <c r="F4833" s="1" t="s">
        <v>23</v>
      </c>
      <c r="G4833">
        <v>0</v>
      </c>
      <c r="H4833" t="str">
        <f>IF(Append1[[#This Row],[number_vmail_messages]]&lt;=10, "Low",
IF(Append1[[#This Row],[number_vmail_messages]]&lt;=25, "Medium", "High"))</f>
        <v>Low</v>
      </c>
      <c r="I4833">
        <v>113.1</v>
      </c>
      <c r="J4833">
        <v>77</v>
      </c>
      <c r="K4833">
        <v>19.23</v>
      </c>
      <c r="L4833">
        <v>294.39999999999998</v>
      </c>
      <c r="M4833">
        <v>126</v>
      </c>
      <c r="N4833">
        <v>25.02</v>
      </c>
      <c r="O4833">
        <v>101.4</v>
      </c>
      <c r="P4833">
        <v>94</v>
      </c>
      <c r="Q4833">
        <v>4.5599999999999996</v>
      </c>
      <c r="R4833">
        <v>13.4</v>
      </c>
      <c r="S4833">
        <v>3</v>
      </c>
      <c r="T4833">
        <v>3.62</v>
      </c>
      <c r="U4833" t="str">
        <f>IF(Append1[[#This Row],[total_intl_charge]] &lt;= MEDIAN(Append1[total_intl_charge]), "Low", "High")</f>
        <v>High</v>
      </c>
      <c r="V4833">
        <v>1</v>
      </c>
      <c r="W4833" t="s">
        <v>23</v>
      </c>
      <c r="X4833" s="1" t="s">
        <v>23</v>
      </c>
      <c r="Y4833">
        <f>IF(Append1[[#This Row],[churn]]="yes", 1,0)</f>
        <v>0</v>
      </c>
      <c r="Z4833" t="str">
        <f>IF(Append1[[#This Row],[total_eve_charge]]&lt;=15,"Low",
IF(Append1[[#This Row],[total_eve_charge]]&lt;=19,"Medium","High"))</f>
        <v>High</v>
      </c>
      <c r="AA4833" s="1" t="str">
        <f>IF(Append1[[#This Row],[total_day_charge]]&gt;30,"Heavy User",
IF(Append1[[#This Row],[total_eve_charge]]&gt;20,"Evening User",
IF(Append1[[#This Row],[total_night_charge]]&gt;10,"Night User","Low User")))</f>
        <v>Evening User</v>
      </c>
    </row>
    <row r="4834" spans="1:27" x14ac:dyDescent="0.3">
      <c r="A4834">
        <v>4083</v>
      </c>
      <c r="B4834" s="1" t="s">
        <v>51</v>
      </c>
      <c r="C4834">
        <v>94</v>
      </c>
      <c r="D4834" s="1" t="s">
        <v>22</v>
      </c>
      <c r="E4834" s="1">
        <v>0</v>
      </c>
      <c r="F4834" s="1" t="s">
        <v>24</v>
      </c>
      <c r="G4834">
        <v>38</v>
      </c>
      <c r="H4834" t="str">
        <f>IF(Append1[[#This Row],[number_vmail_messages]]&lt;=10, "Low",
IF(Append1[[#This Row],[number_vmail_messages]]&lt;=25, "Medium", "High"))</f>
        <v>High</v>
      </c>
      <c r="I4834">
        <v>220</v>
      </c>
      <c r="J4834">
        <v>102</v>
      </c>
      <c r="K4834">
        <v>37.4</v>
      </c>
      <c r="L4834">
        <v>180.3</v>
      </c>
      <c r="M4834">
        <v>119</v>
      </c>
      <c r="N4834">
        <v>15.33</v>
      </c>
      <c r="O4834">
        <v>136.19999999999999</v>
      </c>
      <c r="P4834">
        <v>90</v>
      </c>
      <c r="Q4834">
        <v>6.13</v>
      </c>
      <c r="R4834">
        <v>10.3</v>
      </c>
      <c r="S4834">
        <v>2</v>
      </c>
      <c r="T4834">
        <v>2.78</v>
      </c>
      <c r="U4834" t="str">
        <f>IF(Append1[[#This Row],[total_intl_charge]] &lt;= MEDIAN(Append1[total_intl_charge]), "Low", "High")</f>
        <v>Low</v>
      </c>
      <c r="V4834">
        <v>1</v>
      </c>
      <c r="W4834" t="s">
        <v>23</v>
      </c>
      <c r="X4834" s="1" t="s">
        <v>23</v>
      </c>
      <c r="Y4834">
        <f>IF(Append1[[#This Row],[churn]]="yes", 1,0)</f>
        <v>0</v>
      </c>
      <c r="Z4834" t="str">
        <f>IF(Append1[[#This Row],[total_eve_charge]]&lt;=15,"Low",
IF(Append1[[#This Row],[total_eve_charge]]&lt;=19,"Medium","High"))</f>
        <v>Medium</v>
      </c>
      <c r="AA4834" s="1" t="str">
        <f>IF(Append1[[#This Row],[total_day_charge]]&gt;30,"Heavy User",
IF(Append1[[#This Row],[total_eve_charge]]&gt;20,"Evening User",
IF(Append1[[#This Row],[total_night_charge]]&gt;10,"Night User","Low User")))</f>
        <v>Heavy User</v>
      </c>
    </row>
    <row r="4835" spans="1:27" hidden="1" x14ac:dyDescent="0.3">
      <c r="A4835">
        <v>4084</v>
      </c>
      <c r="B4835" s="1" t="s">
        <v>69</v>
      </c>
      <c r="C4835">
        <v>106</v>
      </c>
      <c r="D4835" s="1" t="s">
        <v>22</v>
      </c>
      <c r="E4835" s="1">
        <v>0</v>
      </c>
      <c r="F4835" s="1" t="s">
        <v>23</v>
      </c>
      <c r="G4835">
        <v>0</v>
      </c>
      <c r="H4835" t="str">
        <f>IF(Append1[[#This Row],[number_vmail_messages]]&lt;=10, "Low",
IF(Append1[[#This Row],[number_vmail_messages]]&lt;=25, "Medium", "High"))</f>
        <v>Low</v>
      </c>
      <c r="I4835">
        <v>147.69999999999999</v>
      </c>
      <c r="J4835">
        <v>105</v>
      </c>
      <c r="K4835">
        <v>25.11</v>
      </c>
      <c r="L4835">
        <v>215</v>
      </c>
      <c r="M4835">
        <v>129</v>
      </c>
      <c r="N4835">
        <v>18.28</v>
      </c>
      <c r="O4835">
        <v>267.2</v>
      </c>
      <c r="P4835">
        <v>95</v>
      </c>
      <c r="Q4835">
        <v>12.02</v>
      </c>
      <c r="R4835">
        <v>11</v>
      </c>
      <c r="S4835">
        <v>3</v>
      </c>
      <c r="T4835">
        <v>2.97</v>
      </c>
      <c r="U4835" t="str">
        <f>IF(Append1[[#This Row],[total_intl_charge]] &lt;= MEDIAN(Append1[total_intl_charge]), "Low", "High")</f>
        <v>High</v>
      </c>
      <c r="V4835">
        <v>1</v>
      </c>
      <c r="W4835" t="s">
        <v>23</v>
      </c>
      <c r="X4835" s="1" t="s">
        <v>23</v>
      </c>
      <c r="Y4835">
        <f>IF(Append1[[#This Row],[churn]]="yes", 1,0)</f>
        <v>0</v>
      </c>
      <c r="Z4835" t="str">
        <f>IF(Append1[[#This Row],[total_eve_charge]]&lt;=15,"Low",
IF(Append1[[#This Row],[total_eve_charge]]&lt;=19,"Medium","High"))</f>
        <v>Medium</v>
      </c>
      <c r="AA4835" s="1" t="str">
        <f>IF(Append1[[#This Row],[total_day_charge]]&gt;30,"Heavy User",
IF(Append1[[#This Row],[total_eve_charge]]&gt;20,"Evening User",
IF(Append1[[#This Row],[total_night_charge]]&gt;10,"Night User","Low User")))</f>
        <v>Night User</v>
      </c>
    </row>
    <row r="4836" spans="1:27" hidden="1" x14ac:dyDescent="0.3">
      <c r="A4836">
        <v>4085</v>
      </c>
      <c r="B4836" s="1" t="s">
        <v>25</v>
      </c>
      <c r="C4836">
        <v>91</v>
      </c>
      <c r="D4836" s="1" t="s">
        <v>22</v>
      </c>
      <c r="E4836" s="1">
        <v>0</v>
      </c>
      <c r="F4836" s="1" t="s">
        <v>23</v>
      </c>
      <c r="G4836">
        <v>0</v>
      </c>
      <c r="H4836" t="str">
        <f>IF(Append1[[#This Row],[number_vmail_messages]]&lt;=10, "Low",
IF(Append1[[#This Row],[number_vmail_messages]]&lt;=25, "Medium", "High"))</f>
        <v>Low</v>
      </c>
      <c r="I4836">
        <v>271.89999999999998</v>
      </c>
      <c r="J4836">
        <v>106</v>
      </c>
      <c r="K4836">
        <v>46.22</v>
      </c>
      <c r="L4836">
        <v>231.9</v>
      </c>
      <c r="M4836">
        <v>116</v>
      </c>
      <c r="N4836">
        <v>19.71</v>
      </c>
      <c r="O4836">
        <v>247</v>
      </c>
      <c r="P4836">
        <v>110</v>
      </c>
      <c r="Q4836">
        <v>11.12</v>
      </c>
      <c r="R4836">
        <v>9.3000000000000007</v>
      </c>
      <c r="S4836">
        <v>3</v>
      </c>
      <c r="T4836">
        <v>2.5099999999999998</v>
      </c>
      <c r="U4836" t="str">
        <f>IF(Append1[[#This Row],[total_intl_charge]] &lt;= MEDIAN(Append1[total_intl_charge]), "Low", "High")</f>
        <v>Low</v>
      </c>
      <c r="V4836">
        <v>1</v>
      </c>
      <c r="W4836" t="s">
        <v>24</v>
      </c>
      <c r="X4836" s="1" t="s">
        <v>23</v>
      </c>
      <c r="Y4836">
        <f>IF(Append1[[#This Row],[churn]]="yes", 1,0)</f>
        <v>1</v>
      </c>
      <c r="Z4836" t="str">
        <f>IF(Append1[[#This Row],[total_eve_charge]]&lt;=15,"Low",
IF(Append1[[#This Row],[total_eve_charge]]&lt;=19,"Medium","High"))</f>
        <v>High</v>
      </c>
      <c r="AA4836" s="1" t="str">
        <f>IF(Append1[[#This Row],[total_day_charge]]&gt;30,"Heavy User",
IF(Append1[[#This Row],[total_eve_charge]]&gt;20,"Evening User",
IF(Append1[[#This Row],[total_night_charge]]&gt;10,"Night User","Low User")))</f>
        <v>Heavy User</v>
      </c>
    </row>
    <row r="4837" spans="1:27" hidden="1" x14ac:dyDescent="0.3">
      <c r="A4837">
        <v>4086</v>
      </c>
      <c r="B4837" s="1" t="s">
        <v>70</v>
      </c>
      <c r="C4837">
        <v>62</v>
      </c>
      <c r="D4837" s="1" t="s">
        <v>26</v>
      </c>
      <c r="E4837" s="1">
        <v>0</v>
      </c>
      <c r="F4837" s="1" t="s">
        <v>23</v>
      </c>
      <c r="G4837">
        <v>0</v>
      </c>
      <c r="H4837" t="str">
        <f>IF(Append1[[#This Row],[number_vmail_messages]]&lt;=10, "Low",
IF(Append1[[#This Row],[number_vmail_messages]]&lt;=25, "Medium", "High"))</f>
        <v>Low</v>
      </c>
      <c r="I4837">
        <v>196.2</v>
      </c>
      <c r="J4837">
        <v>107</v>
      </c>
      <c r="K4837">
        <v>33.35</v>
      </c>
      <c r="L4837">
        <v>103.9</v>
      </c>
      <c r="M4837">
        <v>104</v>
      </c>
      <c r="N4837">
        <v>8.83</v>
      </c>
      <c r="O4837">
        <v>203.8</v>
      </c>
      <c r="P4837">
        <v>88</v>
      </c>
      <c r="Q4837">
        <v>9.17</v>
      </c>
      <c r="R4837">
        <v>13.2</v>
      </c>
      <c r="S4837">
        <v>4</v>
      </c>
      <c r="T4837">
        <v>3.56</v>
      </c>
      <c r="U4837" t="str">
        <f>IF(Append1[[#This Row],[total_intl_charge]] &lt;= MEDIAN(Append1[total_intl_charge]), "Low", "High")</f>
        <v>High</v>
      </c>
      <c r="V4837">
        <v>1</v>
      </c>
      <c r="W4837" t="s">
        <v>23</v>
      </c>
      <c r="X4837" s="1" t="s">
        <v>23</v>
      </c>
      <c r="Y4837">
        <f>IF(Append1[[#This Row],[churn]]="yes", 1,0)</f>
        <v>0</v>
      </c>
      <c r="Z4837" t="str">
        <f>IF(Append1[[#This Row],[total_eve_charge]]&lt;=15,"Low",
IF(Append1[[#This Row],[total_eve_charge]]&lt;=19,"Medium","High"))</f>
        <v>Low</v>
      </c>
      <c r="AA4837" s="1" t="str">
        <f>IF(Append1[[#This Row],[total_day_charge]]&gt;30,"Heavy User",
IF(Append1[[#This Row],[total_eve_charge]]&gt;20,"Evening User",
IF(Append1[[#This Row],[total_night_charge]]&gt;10,"Night User","Low User")))</f>
        <v>Heavy User</v>
      </c>
    </row>
    <row r="4838" spans="1:27" hidden="1" x14ac:dyDescent="0.3">
      <c r="A4838">
        <v>4087</v>
      </c>
      <c r="B4838" s="1" t="s">
        <v>55</v>
      </c>
      <c r="C4838">
        <v>47</v>
      </c>
      <c r="D4838" s="1" t="s">
        <v>22</v>
      </c>
      <c r="E4838" s="1">
        <v>0</v>
      </c>
      <c r="F4838" s="1" t="s">
        <v>23</v>
      </c>
      <c r="G4838">
        <v>0</v>
      </c>
      <c r="H4838" t="str">
        <f>IF(Append1[[#This Row],[number_vmail_messages]]&lt;=10, "Low",
IF(Append1[[#This Row],[number_vmail_messages]]&lt;=25, "Medium", "High"))</f>
        <v>Low</v>
      </c>
      <c r="I4838">
        <v>111.3</v>
      </c>
      <c r="J4838">
        <v>92</v>
      </c>
      <c r="K4838">
        <v>18.920000000000002</v>
      </c>
      <c r="L4838">
        <v>109.4</v>
      </c>
      <c r="M4838">
        <v>108</v>
      </c>
      <c r="N4838">
        <v>9.3000000000000007</v>
      </c>
      <c r="O4838">
        <v>116.9</v>
      </c>
      <c r="P4838">
        <v>80</v>
      </c>
      <c r="Q4838">
        <v>5.26</v>
      </c>
      <c r="R4838">
        <v>10.8</v>
      </c>
      <c r="S4838">
        <v>8</v>
      </c>
      <c r="T4838">
        <v>2.92</v>
      </c>
      <c r="U4838" t="str">
        <f>IF(Append1[[#This Row],[total_intl_charge]] &lt;= MEDIAN(Append1[total_intl_charge]), "Low", "High")</f>
        <v>High</v>
      </c>
      <c r="V4838">
        <v>1</v>
      </c>
      <c r="W4838" t="s">
        <v>23</v>
      </c>
      <c r="X4838" s="1" t="s">
        <v>23</v>
      </c>
      <c r="Y4838">
        <f>IF(Append1[[#This Row],[churn]]="yes", 1,0)</f>
        <v>0</v>
      </c>
      <c r="Z4838" t="str">
        <f>IF(Append1[[#This Row],[total_eve_charge]]&lt;=15,"Low",
IF(Append1[[#This Row],[total_eve_charge]]&lt;=19,"Medium","High"))</f>
        <v>Low</v>
      </c>
      <c r="AA4838" s="1" t="str">
        <f>IF(Append1[[#This Row],[total_day_charge]]&gt;30,"Heavy User",
IF(Append1[[#This Row],[total_eve_charge]]&gt;20,"Evening User",
IF(Append1[[#This Row],[total_night_charge]]&gt;10,"Night User","Low User")))</f>
        <v>Low User</v>
      </c>
    </row>
    <row r="4839" spans="1:27" hidden="1" x14ac:dyDescent="0.3">
      <c r="A4839">
        <v>4088</v>
      </c>
      <c r="B4839" s="1" t="s">
        <v>31</v>
      </c>
      <c r="C4839">
        <v>51</v>
      </c>
      <c r="D4839" s="1" t="s">
        <v>22</v>
      </c>
      <c r="E4839" s="1">
        <v>0</v>
      </c>
      <c r="F4839" s="1" t="s">
        <v>23</v>
      </c>
      <c r="G4839">
        <v>0</v>
      </c>
      <c r="H4839" t="str">
        <f>IF(Append1[[#This Row],[number_vmail_messages]]&lt;=10, "Low",
IF(Append1[[#This Row],[number_vmail_messages]]&lt;=25, "Medium", "High"))</f>
        <v>Low</v>
      </c>
      <c r="I4839">
        <v>176.7</v>
      </c>
      <c r="J4839">
        <v>129</v>
      </c>
      <c r="K4839">
        <v>30.04</v>
      </c>
      <c r="L4839">
        <v>218.9</v>
      </c>
      <c r="M4839">
        <v>125</v>
      </c>
      <c r="N4839">
        <v>18.61</v>
      </c>
      <c r="O4839">
        <v>183.9</v>
      </c>
      <c r="P4839">
        <v>51</v>
      </c>
      <c r="Q4839">
        <v>8.2799999999999994</v>
      </c>
      <c r="R4839">
        <v>9.1</v>
      </c>
      <c r="S4839">
        <v>4</v>
      </c>
      <c r="T4839">
        <v>2.46</v>
      </c>
      <c r="U4839" t="str">
        <f>IF(Append1[[#This Row],[total_intl_charge]] &lt;= MEDIAN(Append1[total_intl_charge]), "Low", "High")</f>
        <v>Low</v>
      </c>
      <c r="V4839">
        <v>0</v>
      </c>
      <c r="W4839" t="s">
        <v>23</v>
      </c>
      <c r="X4839" s="1" t="s">
        <v>23</v>
      </c>
      <c r="Y4839">
        <f>IF(Append1[[#This Row],[churn]]="yes", 1,0)</f>
        <v>0</v>
      </c>
      <c r="Z4839" t="str">
        <f>IF(Append1[[#This Row],[total_eve_charge]]&lt;=15,"Low",
IF(Append1[[#This Row],[total_eve_charge]]&lt;=19,"Medium","High"))</f>
        <v>Medium</v>
      </c>
      <c r="AA4839" s="1" t="str">
        <f>IF(Append1[[#This Row],[total_day_charge]]&gt;30,"Heavy User",
IF(Append1[[#This Row],[total_eve_charge]]&gt;20,"Evening User",
IF(Append1[[#This Row],[total_night_charge]]&gt;10,"Night User","Low User")))</f>
        <v>Heavy User</v>
      </c>
    </row>
    <row r="4840" spans="1:27" hidden="1" x14ac:dyDescent="0.3">
      <c r="A4840">
        <v>4089</v>
      </c>
      <c r="B4840" s="1" t="s">
        <v>50</v>
      </c>
      <c r="C4840">
        <v>116</v>
      </c>
      <c r="D4840" s="1" t="s">
        <v>32</v>
      </c>
      <c r="E4840" s="1">
        <v>0</v>
      </c>
      <c r="F4840" s="1" t="s">
        <v>23</v>
      </c>
      <c r="G4840">
        <v>0</v>
      </c>
      <c r="H4840" t="str">
        <f>IF(Append1[[#This Row],[number_vmail_messages]]&lt;=10, "Low",
IF(Append1[[#This Row],[number_vmail_messages]]&lt;=25, "Medium", "High"))</f>
        <v>Low</v>
      </c>
      <c r="I4840">
        <v>211.3</v>
      </c>
      <c r="J4840">
        <v>91</v>
      </c>
      <c r="K4840">
        <v>35.92</v>
      </c>
      <c r="L4840">
        <v>190.9</v>
      </c>
      <c r="M4840">
        <v>116</v>
      </c>
      <c r="N4840">
        <v>16.23</v>
      </c>
      <c r="O4840">
        <v>184.1</v>
      </c>
      <c r="P4840">
        <v>134</v>
      </c>
      <c r="Q4840">
        <v>8.2799999999999994</v>
      </c>
      <c r="R4840">
        <v>6.3</v>
      </c>
      <c r="S4840">
        <v>4</v>
      </c>
      <c r="T4840">
        <v>1.7</v>
      </c>
      <c r="U4840" t="str">
        <f>IF(Append1[[#This Row],[total_intl_charge]] &lt;= MEDIAN(Append1[total_intl_charge]), "Low", "High")</f>
        <v>Low</v>
      </c>
      <c r="V4840">
        <v>2</v>
      </c>
      <c r="W4840" t="s">
        <v>23</v>
      </c>
      <c r="X4840" s="1" t="s">
        <v>23</v>
      </c>
      <c r="Y4840">
        <f>IF(Append1[[#This Row],[churn]]="yes", 1,0)</f>
        <v>0</v>
      </c>
      <c r="Z4840" t="str">
        <f>IF(Append1[[#This Row],[total_eve_charge]]&lt;=15,"Low",
IF(Append1[[#This Row],[total_eve_charge]]&lt;=19,"Medium","High"))</f>
        <v>Medium</v>
      </c>
      <c r="AA4840" s="1" t="str">
        <f>IF(Append1[[#This Row],[total_day_charge]]&gt;30,"Heavy User",
IF(Append1[[#This Row],[total_eve_charge]]&gt;20,"Evening User",
IF(Append1[[#This Row],[total_night_charge]]&gt;10,"Night User","Low User")))</f>
        <v>Heavy User</v>
      </c>
    </row>
    <row r="4841" spans="1:27" hidden="1" x14ac:dyDescent="0.3">
      <c r="A4841">
        <v>4090</v>
      </c>
      <c r="B4841" s="1" t="s">
        <v>35</v>
      </c>
      <c r="C4841">
        <v>145</v>
      </c>
      <c r="D4841" s="1" t="s">
        <v>22</v>
      </c>
      <c r="E4841" s="1">
        <v>0</v>
      </c>
      <c r="F4841" s="1" t="s">
        <v>23</v>
      </c>
      <c r="G4841">
        <v>0</v>
      </c>
      <c r="H4841" t="str">
        <f>IF(Append1[[#This Row],[number_vmail_messages]]&lt;=10, "Low",
IF(Append1[[#This Row],[number_vmail_messages]]&lt;=25, "Medium", "High"))</f>
        <v>Low</v>
      </c>
      <c r="I4841">
        <v>219</v>
      </c>
      <c r="J4841">
        <v>98</v>
      </c>
      <c r="K4841">
        <v>37.229999999999997</v>
      </c>
      <c r="L4841">
        <v>176.1</v>
      </c>
      <c r="M4841">
        <v>109</v>
      </c>
      <c r="N4841">
        <v>14.97</v>
      </c>
      <c r="O4841">
        <v>166.3</v>
      </c>
      <c r="P4841">
        <v>132</v>
      </c>
      <c r="Q4841">
        <v>7.48</v>
      </c>
      <c r="R4841">
        <v>6.8</v>
      </c>
      <c r="S4841">
        <v>3</v>
      </c>
      <c r="T4841">
        <v>1.84</v>
      </c>
      <c r="U4841" t="str">
        <f>IF(Append1[[#This Row],[total_intl_charge]] &lt;= MEDIAN(Append1[total_intl_charge]), "Low", "High")</f>
        <v>Low</v>
      </c>
      <c r="V4841">
        <v>2</v>
      </c>
      <c r="W4841" t="s">
        <v>23</v>
      </c>
      <c r="X4841" s="1" t="s">
        <v>23</v>
      </c>
      <c r="Y4841">
        <f>IF(Append1[[#This Row],[churn]]="yes", 1,0)</f>
        <v>0</v>
      </c>
      <c r="Z4841" t="str">
        <f>IF(Append1[[#This Row],[total_eve_charge]]&lt;=15,"Low",
IF(Append1[[#This Row],[total_eve_charge]]&lt;=19,"Medium","High"))</f>
        <v>Low</v>
      </c>
      <c r="AA4841" s="1" t="str">
        <f>IF(Append1[[#This Row],[total_day_charge]]&gt;30,"Heavy User",
IF(Append1[[#This Row],[total_eve_charge]]&gt;20,"Evening User",
IF(Append1[[#This Row],[total_night_charge]]&gt;10,"Night User","Low User")))</f>
        <v>Heavy User</v>
      </c>
    </row>
    <row r="4842" spans="1:27" hidden="1" x14ac:dyDescent="0.3">
      <c r="A4842">
        <v>4091</v>
      </c>
      <c r="B4842" s="1" t="s">
        <v>53</v>
      </c>
      <c r="C4842">
        <v>180</v>
      </c>
      <c r="D4842" s="1" t="s">
        <v>22</v>
      </c>
      <c r="E4842" s="1">
        <v>0</v>
      </c>
      <c r="F4842" s="1" t="s">
        <v>23</v>
      </c>
      <c r="G4842">
        <v>0</v>
      </c>
      <c r="H4842" t="str">
        <f>IF(Append1[[#This Row],[number_vmail_messages]]&lt;=10, "Low",
IF(Append1[[#This Row],[number_vmail_messages]]&lt;=25, "Medium", "High"))</f>
        <v>Low</v>
      </c>
      <c r="I4842">
        <v>174.1</v>
      </c>
      <c r="J4842">
        <v>94</v>
      </c>
      <c r="K4842">
        <v>29.6</v>
      </c>
      <c r="L4842">
        <v>147.1</v>
      </c>
      <c r="M4842">
        <v>93</v>
      </c>
      <c r="N4842">
        <v>12.5</v>
      </c>
      <c r="O4842">
        <v>216.9</v>
      </c>
      <c r="P4842">
        <v>108</v>
      </c>
      <c r="Q4842">
        <v>9.76</v>
      </c>
      <c r="R4842">
        <v>16.2</v>
      </c>
      <c r="S4842">
        <v>3</v>
      </c>
      <c r="T4842">
        <v>4.37</v>
      </c>
      <c r="U4842" t="str">
        <f>IF(Append1[[#This Row],[total_intl_charge]] &lt;= MEDIAN(Append1[total_intl_charge]), "Low", "High")</f>
        <v>High</v>
      </c>
      <c r="V4842">
        <v>1</v>
      </c>
      <c r="W4842" t="s">
        <v>23</v>
      </c>
      <c r="X4842" s="1" t="s">
        <v>23</v>
      </c>
      <c r="Y4842">
        <f>IF(Append1[[#This Row],[churn]]="yes", 1,0)</f>
        <v>0</v>
      </c>
      <c r="Z4842" t="str">
        <f>IF(Append1[[#This Row],[total_eve_charge]]&lt;=15,"Low",
IF(Append1[[#This Row],[total_eve_charge]]&lt;=19,"Medium","High"))</f>
        <v>Low</v>
      </c>
      <c r="AA4842" s="1" t="str">
        <f>IF(Append1[[#This Row],[total_day_charge]]&gt;30,"Heavy User",
IF(Append1[[#This Row],[total_eve_charge]]&gt;20,"Evening User",
IF(Append1[[#This Row],[total_night_charge]]&gt;10,"Night User","Low User")))</f>
        <v>Low User</v>
      </c>
    </row>
    <row r="4843" spans="1:27" hidden="1" x14ac:dyDescent="0.3">
      <c r="A4843">
        <v>4092</v>
      </c>
      <c r="B4843" s="1" t="s">
        <v>29</v>
      </c>
      <c r="C4843">
        <v>67</v>
      </c>
      <c r="D4843" s="1" t="s">
        <v>22</v>
      </c>
      <c r="E4843" s="1">
        <v>0</v>
      </c>
      <c r="F4843" s="1" t="s">
        <v>23</v>
      </c>
      <c r="G4843">
        <v>0</v>
      </c>
      <c r="H4843" t="str">
        <f>IF(Append1[[#This Row],[number_vmail_messages]]&lt;=10, "Low",
IF(Append1[[#This Row],[number_vmail_messages]]&lt;=25, "Medium", "High"))</f>
        <v>Low</v>
      </c>
      <c r="I4843">
        <v>124</v>
      </c>
      <c r="J4843">
        <v>77</v>
      </c>
      <c r="K4843">
        <v>21.08</v>
      </c>
      <c r="L4843">
        <v>222.2</v>
      </c>
      <c r="M4843">
        <v>95</v>
      </c>
      <c r="N4843">
        <v>18.89</v>
      </c>
      <c r="O4843">
        <v>151.19999999999999</v>
      </c>
      <c r="P4843">
        <v>111</v>
      </c>
      <c r="Q4843">
        <v>6.8</v>
      </c>
      <c r="R4843">
        <v>13.1</v>
      </c>
      <c r="S4843">
        <v>2</v>
      </c>
      <c r="T4843">
        <v>3.54</v>
      </c>
      <c r="U4843" t="str">
        <f>IF(Append1[[#This Row],[total_intl_charge]] &lt;= MEDIAN(Append1[total_intl_charge]), "Low", "High")</f>
        <v>High</v>
      </c>
      <c r="V4843">
        <v>0</v>
      </c>
      <c r="W4843" t="s">
        <v>23</v>
      </c>
      <c r="X4843" s="1" t="s">
        <v>23</v>
      </c>
      <c r="Y4843">
        <f>IF(Append1[[#This Row],[churn]]="yes", 1,0)</f>
        <v>0</v>
      </c>
      <c r="Z4843" t="str">
        <f>IF(Append1[[#This Row],[total_eve_charge]]&lt;=15,"Low",
IF(Append1[[#This Row],[total_eve_charge]]&lt;=19,"Medium","High"))</f>
        <v>Medium</v>
      </c>
      <c r="AA4843" s="1" t="str">
        <f>IF(Append1[[#This Row],[total_day_charge]]&gt;30,"Heavy User",
IF(Append1[[#This Row],[total_eve_charge]]&gt;20,"Evening User",
IF(Append1[[#This Row],[total_night_charge]]&gt;10,"Night User","Low User")))</f>
        <v>Low User</v>
      </c>
    </row>
    <row r="4844" spans="1:27" x14ac:dyDescent="0.3">
      <c r="A4844">
        <v>4093</v>
      </c>
      <c r="B4844" s="1" t="s">
        <v>40</v>
      </c>
      <c r="C4844">
        <v>38</v>
      </c>
      <c r="D4844" s="1" t="s">
        <v>22</v>
      </c>
      <c r="E4844" s="1">
        <v>0</v>
      </c>
      <c r="F4844" s="1" t="s">
        <v>24</v>
      </c>
      <c r="G4844">
        <v>38</v>
      </c>
      <c r="H4844" t="str">
        <f>IF(Append1[[#This Row],[number_vmail_messages]]&lt;=10, "Low",
IF(Append1[[#This Row],[number_vmail_messages]]&lt;=25, "Medium", "High"))</f>
        <v>High</v>
      </c>
      <c r="I4844">
        <v>175.6</v>
      </c>
      <c r="J4844">
        <v>127</v>
      </c>
      <c r="K4844">
        <v>29.85</v>
      </c>
      <c r="L4844">
        <v>260.5</v>
      </c>
      <c r="M4844">
        <v>118</v>
      </c>
      <c r="N4844">
        <v>22.14</v>
      </c>
      <c r="O4844">
        <v>199.5</v>
      </c>
      <c r="P4844">
        <v>109</v>
      </c>
      <c r="Q4844">
        <v>8.98</v>
      </c>
      <c r="R4844">
        <v>12.3</v>
      </c>
      <c r="S4844">
        <v>2</v>
      </c>
      <c r="T4844">
        <v>3.32</v>
      </c>
      <c r="U4844" t="str">
        <f>IF(Append1[[#This Row],[total_intl_charge]] &lt;= MEDIAN(Append1[total_intl_charge]), "Low", "High")</f>
        <v>High</v>
      </c>
      <c r="V4844">
        <v>2</v>
      </c>
      <c r="W4844" t="s">
        <v>23</v>
      </c>
      <c r="X4844" s="1" t="s">
        <v>23</v>
      </c>
      <c r="Y4844">
        <f>IF(Append1[[#This Row],[churn]]="yes", 1,0)</f>
        <v>0</v>
      </c>
      <c r="Z4844" t="str">
        <f>IF(Append1[[#This Row],[total_eve_charge]]&lt;=15,"Low",
IF(Append1[[#This Row],[total_eve_charge]]&lt;=19,"Medium","High"))</f>
        <v>High</v>
      </c>
      <c r="AA4844" s="1" t="str">
        <f>IF(Append1[[#This Row],[total_day_charge]]&gt;30,"Heavy User",
IF(Append1[[#This Row],[total_eve_charge]]&gt;20,"Evening User",
IF(Append1[[#This Row],[total_night_charge]]&gt;10,"Night User","Low User")))</f>
        <v>Evening User</v>
      </c>
    </row>
    <row r="4845" spans="1:27" x14ac:dyDescent="0.3">
      <c r="A4845">
        <v>4094</v>
      </c>
      <c r="B4845" s="1" t="s">
        <v>31</v>
      </c>
      <c r="C4845">
        <v>164</v>
      </c>
      <c r="D4845" s="1" t="s">
        <v>32</v>
      </c>
      <c r="E4845" s="1">
        <v>0</v>
      </c>
      <c r="F4845" s="1" t="s">
        <v>24</v>
      </c>
      <c r="G4845">
        <v>32</v>
      </c>
      <c r="H4845" t="str">
        <f>IF(Append1[[#This Row],[number_vmail_messages]]&lt;=10, "Low",
IF(Append1[[#This Row],[number_vmail_messages]]&lt;=25, "Medium", "High"))</f>
        <v>High</v>
      </c>
      <c r="I4845">
        <v>111.7</v>
      </c>
      <c r="J4845">
        <v>116</v>
      </c>
      <c r="K4845">
        <v>18.989999999999998</v>
      </c>
      <c r="L4845">
        <v>133.9</v>
      </c>
      <c r="M4845">
        <v>93</v>
      </c>
      <c r="N4845">
        <v>11.38</v>
      </c>
      <c r="O4845">
        <v>176.5</v>
      </c>
      <c r="P4845">
        <v>76</v>
      </c>
      <c r="Q4845">
        <v>7.94</v>
      </c>
      <c r="R4845">
        <v>8</v>
      </c>
      <c r="S4845">
        <v>5</v>
      </c>
      <c r="T4845">
        <v>2.16</v>
      </c>
      <c r="U4845" t="str">
        <f>IF(Append1[[#This Row],[total_intl_charge]] &lt;= MEDIAN(Append1[total_intl_charge]), "Low", "High")</f>
        <v>Low</v>
      </c>
      <c r="V4845">
        <v>1</v>
      </c>
      <c r="W4845" t="s">
        <v>23</v>
      </c>
      <c r="X4845" s="1" t="s">
        <v>23</v>
      </c>
      <c r="Y4845">
        <f>IF(Append1[[#This Row],[churn]]="yes", 1,0)</f>
        <v>0</v>
      </c>
      <c r="Z4845" t="str">
        <f>IF(Append1[[#This Row],[total_eve_charge]]&lt;=15,"Low",
IF(Append1[[#This Row],[total_eve_charge]]&lt;=19,"Medium","High"))</f>
        <v>Low</v>
      </c>
      <c r="AA4845" s="1" t="str">
        <f>IF(Append1[[#This Row],[total_day_charge]]&gt;30,"Heavy User",
IF(Append1[[#This Row],[total_eve_charge]]&gt;20,"Evening User",
IF(Append1[[#This Row],[total_night_charge]]&gt;10,"Night User","Low User")))</f>
        <v>Low User</v>
      </c>
    </row>
    <row r="4846" spans="1:27" hidden="1" x14ac:dyDescent="0.3">
      <c r="A4846">
        <v>4095</v>
      </c>
      <c r="B4846" s="1" t="s">
        <v>37</v>
      </c>
      <c r="C4846">
        <v>119</v>
      </c>
      <c r="D4846" s="1" t="s">
        <v>22</v>
      </c>
      <c r="E4846" s="1">
        <v>0</v>
      </c>
      <c r="F4846" s="1" t="s">
        <v>23</v>
      </c>
      <c r="G4846">
        <v>0</v>
      </c>
      <c r="H4846" t="str">
        <f>IF(Append1[[#This Row],[number_vmail_messages]]&lt;=10, "Low",
IF(Append1[[#This Row],[number_vmail_messages]]&lt;=25, "Medium", "High"))</f>
        <v>Low</v>
      </c>
      <c r="I4846">
        <v>37.4</v>
      </c>
      <c r="J4846">
        <v>102</v>
      </c>
      <c r="K4846">
        <v>6.36</v>
      </c>
      <c r="L4846">
        <v>182.3</v>
      </c>
      <c r="M4846">
        <v>115</v>
      </c>
      <c r="N4846">
        <v>15.5</v>
      </c>
      <c r="O4846">
        <v>191.9</v>
      </c>
      <c r="P4846">
        <v>100</v>
      </c>
      <c r="Q4846">
        <v>8.64</v>
      </c>
      <c r="R4846">
        <v>8.3000000000000007</v>
      </c>
      <c r="S4846">
        <v>5</v>
      </c>
      <c r="T4846">
        <v>2.2400000000000002</v>
      </c>
      <c r="U4846" t="str">
        <f>IF(Append1[[#This Row],[total_intl_charge]] &lt;= MEDIAN(Append1[total_intl_charge]), "Low", "High")</f>
        <v>Low</v>
      </c>
      <c r="V4846">
        <v>2</v>
      </c>
      <c r="W4846" t="s">
        <v>23</v>
      </c>
      <c r="X4846" s="1" t="s">
        <v>23</v>
      </c>
      <c r="Y4846">
        <f>IF(Append1[[#This Row],[churn]]="yes", 1,0)</f>
        <v>0</v>
      </c>
      <c r="Z4846" t="str">
        <f>IF(Append1[[#This Row],[total_eve_charge]]&lt;=15,"Low",
IF(Append1[[#This Row],[total_eve_charge]]&lt;=19,"Medium","High"))</f>
        <v>Medium</v>
      </c>
      <c r="AA4846" s="1" t="str">
        <f>IF(Append1[[#This Row],[total_day_charge]]&gt;30,"Heavy User",
IF(Append1[[#This Row],[total_eve_charge]]&gt;20,"Evening User",
IF(Append1[[#This Row],[total_night_charge]]&gt;10,"Night User","Low User")))</f>
        <v>Low User</v>
      </c>
    </row>
    <row r="4847" spans="1:27" hidden="1" x14ac:dyDescent="0.3">
      <c r="A4847">
        <v>4096</v>
      </c>
      <c r="B4847" s="1" t="s">
        <v>68</v>
      </c>
      <c r="C4847">
        <v>74</v>
      </c>
      <c r="D4847" s="1" t="s">
        <v>22</v>
      </c>
      <c r="E4847" s="1">
        <v>0</v>
      </c>
      <c r="F4847" s="1" t="s">
        <v>23</v>
      </c>
      <c r="G4847">
        <v>0</v>
      </c>
      <c r="H4847" t="str">
        <f>IF(Append1[[#This Row],[number_vmail_messages]]&lt;=10, "Low",
IF(Append1[[#This Row],[number_vmail_messages]]&lt;=25, "Medium", "High"))</f>
        <v>Low</v>
      </c>
      <c r="I4847">
        <v>201.4</v>
      </c>
      <c r="J4847">
        <v>112</v>
      </c>
      <c r="K4847">
        <v>34.24</v>
      </c>
      <c r="L4847">
        <v>109.6</v>
      </c>
      <c r="M4847">
        <v>71</v>
      </c>
      <c r="N4847">
        <v>9.32</v>
      </c>
      <c r="O4847">
        <v>200.2</v>
      </c>
      <c r="P4847">
        <v>135</v>
      </c>
      <c r="Q4847">
        <v>9.01</v>
      </c>
      <c r="R4847">
        <v>10.7</v>
      </c>
      <c r="S4847">
        <v>2</v>
      </c>
      <c r="T4847">
        <v>2.89</v>
      </c>
      <c r="U4847" t="str">
        <f>IF(Append1[[#This Row],[total_intl_charge]] &lt;= MEDIAN(Append1[total_intl_charge]), "Low", "High")</f>
        <v>High</v>
      </c>
      <c r="V4847">
        <v>1</v>
      </c>
      <c r="W4847" t="s">
        <v>23</v>
      </c>
      <c r="X4847" s="1" t="s">
        <v>23</v>
      </c>
      <c r="Y4847">
        <f>IF(Append1[[#This Row],[churn]]="yes", 1,0)</f>
        <v>0</v>
      </c>
      <c r="Z4847" t="str">
        <f>IF(Append1[[#This Row],[total_eve_charge]]&lt;=15,"Low",
IF(Append1[[#This Row],[total_eve_charge]]&lt;=19,"Medium","High"))</f>
        <v>Low</v>
      </c>
      <c r="AA4847" s="1" t="str">
        <f>IF(Append1[[#This Row],[total_day_charge]]&gt;30,"Heavy User",
IF(Append1[[#This Row],[total_eve_charge]]&gt;20,"Evening User",
IF(Append1[[#This Row],[total_night_charge]]&gt;10,"Night User","Low User")))</f>
        <v>Heavy User</v>
      </c>
    </row>
    <row r="4848" spans="1:27" hidden="1" x14ac:dyDescent="0.3">
      <c r="A4848">
        <v>4097</v>
      </c>
      <c r="B4848" s="1" t="s">
        <v>33</v>
      </c>
      <c r="C4848">
        <v>18</v>
      </c>
      <c r="D4848" s="1" t="s">
        <v>22</v>
      </c>
      <c r="E4848" s="1">
        <v>0</v>
      </c>
      <c r="F4848" s="1" t="s">
        <v>23</v>
      </c>
      <c r="G4848">
        <v>0</v>
      </c>
      <c r="H4848" t="str">
        <f>IF(Append1[[#This Row],[number_vmail_messages]]&lt;=10, "Low",
IF(Append1[[#This Row],[number_vmail_messages]]&lt;=25, "Medium", "High"))</f>
        <v>Low</v>
      </c>
      <c r="I4848">
        <v>156</v>
      </c>
      <c r="J4848">
        <v>88</v>
      </c>
      <c r="K4848">
        <v>26.52</v>
      </c>
      <c r="L4848">
        <v>213.8</v>
      </c>
      <c r="M4848">
        <v>127</v>
      </c>
      <c r="N4848">
        <v>18.170000000000002</v>
      </c>
      <c r="O4848">
        <v>244.9</v>
      </c>
      <c r="P4848">
        <v>113</v>
      </c>
      <c r="Q4848">
        <v>11.02</v>
      </c>
      <c r="R4848">
        <v>11.4</v>
      </c>
      <c r="S4848">
        <v>9</v>
      </c>
      <c r="T4848">
        <v>3.08</v>
      </c>
      <c r="U4848" t="str">
        <f>IF(Append1[[#This Row],[total_intl_charge]] &lt;= MEDIAN(Append1[total_intl_charge]), "Low", "High")</f>
        <v>High</v>
      </c>
      <c r="V4848">
        <v>1</v>
      </c>
      <c r="W4848" t="s">
        <v>23</v>
      </c>
      <c r="X4848" s="1" t="s">
        <v>23</v>
      </c>
      <c r="Y4848">
        <f>IF(Append1[[#This Row],[churn]]="yes", 1,0)</f>
        <v>0</v>
      </c>
      <c r="Z4848" t="str">
        <f>IF(Append1[[#This Row],[total_eve_charge]]&lt;=15,"Low",
IF(Append1[[#This Row],[total_eve_charge]]&lt;=19,"Medium","High"))</f>
        <v>Medium</v>
      </c>
      <c r="AA4848" s="1" t="str">
        <f>IF(Append1[[#This Row],[total_day_charge]]&gt;30,"Heavy User",
IF(Append1[[#This Row],[total_eve_charge]]&gt;20,"Evening User",
IF(Append1[[#This Row],[total_night_charge]]&gt;10,"Night User","Low User")))</f>
        <v>Night User</v>
      </c>
    </row>
    <row r="4849" spans="1:27" hidden="1" x14ac:dyDescent="0.3">
      <c r="A4849">
        <v>4098</v>
      </c>
      <c r="B4849" s="1" t="s">
        <v>44</v>
      </c>
      <c r="C4849">
        <v>93</v>
      </c>
      <c r="D4849" s="1" t="s">
        <v>32</v>
      </c>
      <c r="E4849" s="1">
        <v>0</v>
      </c>
      <c r="F4849" s="1" t="s">
        <v>23</v>
      </c>
      <c r="G4849">
        <v>0</v>
      </c>
      <c r="H4849" t="str">
        <f>IF(Append1[[#This Row],[number_vmail_messages]]&lt;=10, "Low",
IF(Append1[[#This Row],[number_vmail_messages]]&lt;=25, "Medium", "High"))</f>
        <v>Low</v>
      </c>
      <c r="I4849">
        <v>162.9</v>
      </c>
      <c r="J4849">
        <v>103</v>
      </c>
      <c r="K4849">
        <v>27.69</v>
      </c>
      <c r="L4849">
        <v>243.6</v>
      </c>
      <c r="M4849">
        <v>97</v>
      </c>
      <c r="N4849">
        <v>20.71</v>
      </c>
      <c r="O4849">
        <v>172.4</v>
      </c>
      <c r="P4849">
        <v>111</v>
      </c>
      <c r="Q4849">
        <v>7.76</v>
      </c>
      <c r="R4849">
        <v>7</v>
      </c>
      <c r="S4849">
        <v>5</v>
      </c>
      <c r="T4849">
        <v>1.89</v>
      </c>
      <c r="U4849" t="str">
        <f>IF(Append1[[#This Row],[total_intl_charge]] &lt;= MEDIAN(Append1[total_intl_charge]), "Low", "High")</f>
        <v>Low</v>
      </c>
      <c r="V4849">
        <v>4</v>
      </c>
      <c r="W4849" t="s">
        <v>23</v>
      </c>
      <c r="X4849" s="1" t="s">
        <v>23</v>
      </c>
      <c r="Y4849">
        <f>IF(Append1[[#This Row],[churn]]="yes", 1,0)</f>
        <v>0</v>
      </c>
      <c r="Z4849" t="str">
        <f>IF(Append1[[#This Row],[total_eve_charge]]&lt;=15,"Low",
IF(Append1[[#This Row],[total_eve_charge]]&lt;=19,"Medium","High"))</f>
        <v>High</v>
      </c>
      <c r="AA4849" s="1" t="str">
        <f>IF(Append1[[#This Row],[total_day_charge]]&gt;30,"Heavy User",
IF(Append1[[#This Row],[total_eve_charge]]&gt;20,"Evening User",
IF(Append1[[#This Row],[total_night_charge]]&gt;10,"Night User","Low User")))</f>
        <v>Evening User</v>
      </c>
    </row>
    <row r="4850" spans="1:27" x14ac:dyDescent="0.3">
      <c r="A4850">
        <v>4099</v>
      </c>
      <c r="B4850" s="1" t="s">
        <v>63</v>
      </c>
      <c r="C4850">
        <v>64</v>
      </c>
      <c r="D4850" s="1" t="s">
        <v>22</v>
      </c>
      <c r="E4850" s="1">
        <v>0</v>
      </c>
      <c r="F4850" s="1" t="s">
        <v>24</v>
      </c>
      <c r="G4850">
        <v>18</v>
      </c>
      <c r="H4850" t="str">
        <f>IF(Append1[[#This Row],[number_vmail_messages]]&lt;=10, "Low",
IF(Append1[[#This Row],[number_vmail_messages]]&lt;=25, "Medium", "High"))</f>
        <v>Medium</v>
      </c>
      <c r="I4850">
        <v>211.4</v>
      </c>
      <c r="J4850">
        <v>111</v>
      </c>
      <c r="K4850">
        <v>35.94</v>
      </c>
      <c r="L4850">
        <v>150.80000000000001</v>
      </c>
      <c r="M4850">
        <v>67</v>
      </c>
      <c r="N4850">
        <v>12.82</v>
      </c>
      <c r="O4850">
        <v>216.5</v>
      </c>
      <c r="P4850">
        <v>87</v>
      </c>
      <c r="Q4850">
        <v>9.74</v>
      </c>
      <c r="R4850">
        <v>10.5</v>
      </c>
      <c r="S4850">
        <v>2</v>
      </c>
      <c r="T4850">
        <v>2.84</v>
      </c>
      <c r="U4850" t="str">
        <f>IF(Append1[[#This Row],[total_intl_charge]] &lt;= MEDIAN(Append1[total_intl_charge]), "Low", "High")</f>
        <v>High</v>
      </c>
      <c r="V4850">
        <v>2</v>
      </c>
      <c r="W4850" t="s">
        <v>23</v>
      </c>
      <c r="X4850" s="1" t="s">
        <v>23</v>
      </c>
      <c r="Y4850">
        <f>IF(Append1[[#This Row],[churn]]="yes", 1,0)</f>
        <v>0</v>
      </c>
      <c r="Z4850" t="str">
        <f>IF(Append1[[#This Row],[total_eve_charge]]&lt;=15,"Low",
IF(Append1[[#This Row],[total_eve_charge]]&lt;=19,"Medium","High"))</f>
        <v>Low</v>
      </c>
      <c r="AA4850" s="1" t="str">
        <f>IF(Append1[[#This Row],[total_day_charge]]&gt;30,"Heavy User",
IF(Append1[[#This Row],[total_eve_charge]]&gt;20,"Evening User",
IF(Append1[[#This Row],[total_night_charge]]&gt;10,"Night User","Low User")))</f>
        <v>Heavy User</v>
      </c>
    </row>
    <row r="4851" spans="1:27" hidden="1" x14ac:dyDescent="0.3">
      <c r="A4851">
        <v>4100</v>
      </c>
      <c r="B4851" s="1" t="s">
        <v>31</v>
      </c>
      <c r="C4851">
        <v>108</v>
      </c>
      <c r="D4851" s="1" t="s">
        <v>22</v>
      </c>
      <c r="E4851" s="1">
        <v>0</v>
      </c>
      <c r="F4851" s="1" t="s">
        <v>23</v>
      </c>
      <c r="G4851">
        <v>0</v>
      </c>
      <c r="H4851" t="str">
        <f>IF(Append1[[#This Row],[number_vmail_messages]]&lt;=10, "Low",
IF(Append1[[#This Row],[number_vmail_messages]]&lt;=25, "Medium", "High"))</f>
        <v>Low</v>
      </c>
      <c r="I4851">
        <v>157.30000000000001</v>
      </c>
      <c r="J4851">
        <v>83</v>
      </c>
      <c r="K4851">
        <v>26.74</v>
      </c>
      <c r="L4851">
        <v>162.80000000000001</v>
      </c>
      <c r="M4851">
        <v>75</v>
      </c>
      <c r="N4851">
        <v>13.84</v>
      </c>
      <c r="O4851">
        <v>112</v>
      </c>
      <c r="P4851">
        <v>101</v>
      </c>
      <c r="Q4851">
        <v>5.04</v>
      </c>
      <c r="R4851">
        <v>9.6999999999999993</v>
      </c>
      <c r="S4851">
        <v>4</v>
      </c>
      <c r="T4851">
        <v>2.62</v>
      </c>
      <c r="U4851" t="str">
        <f>IF(Append1[[#This Row],[total_intl_charge]] &lt;= MEDIAN(Append1[total_intl_charge]), "Low", "High")</f>
        <v>Low</v>
      </c>
      <c r="V4851">
        <v>1</v>
      </c>
      <c r="W4851" t="s">
        <v>23</v>
      </c>
      <c r="X4851" s="1" t="s">
        <v>23</v>
      </c>
      <c r="Y4851">
        <f>IF(Append1[[#This Row],[churn]]="yes", 1,0)</f>
        <v>0</v>
      </c>
      <c r="Z4851" t="str">
        <f>IF(Append1[[#This Row],[total_eve_charge]]&lt;=15,"Low",
IF(Append1[[#This Row],[total_eve_charge]]&lt;=19,"Medium","High"))</f>
        <v>Low</v>
      </c>
      <c r="AA4851" s="1" t="str">
        <f>IF(Append1[[#This Row],[total_day_charge]]&gt;30,"Heavy User",
IF(Append1[[#This Row],[total_eve_charge]]&gt;20,"Evening User",
IF(Append1[[#This Row],[total_night_charge]]&gt;10,"Night User","Low User")))</f>
        <v>Low User</v>
      </c>
    </row>
    <row r="4852" spans="1:27" hidden="1" x14ac:dyDescent="0.3">
      <c r="A4852">
        <v>4101</v>
      </c>
      <c r="B4852" s="1" t="s">
        <v>41</v>
      </c>
      <c r="C4852">
        <v>112</v>
      </c>
      <c r="D4852" s="1" t="s">
        <v>26</v>
      </c>
      <c r="E4852" s="1">
        <v>0</v>
      </c>
      <c r="F4852" s="1" t="s">
        <v>23</v>
      </c>
      <c r="G4852">
        <v>0</v>
      </c>
      <c r="H4852" t="str">
        <f>IF(Append1[[#This Row],[number_vmail_messages]]&lt;=10, "Low",
IF(Append1[[#This Row],[number_vmail_messages]]&lt;=25, "Medium", "High"))</f>
        <v>Low</v>
      </c>
      <c r="I4852">
        <v>172.7</v>
      </c>
      <c r="J4852">
        <v>112</v>
      </c>
      <c r="K4852">
        <v>29.36</v>
      </c>
      <c r="L4852">
        <v>244.5</v>
      </c>
      <c r="M4852">
        <v>83</v>
      </c>
      <c r="N4852">
        <v>20.78</v>
      </c>
      <c r="O4852">
        <v>242.3</v>
      </c>
      <c r="P4852">
        <v>68</v>
      </c>
      <c r="Q4852">
        <v>10.9</v>
      </c>
      <c r="R4852">
        <v>4.0999999999999996</v>
      </c>
      <c r="S4852">
        <v>1</v>
      </c>
      <c r="T4852">
        <v>1.1100000000000001</v>
      </c>
      <c r="U4852" t="str">
        <f>IF(Append1[[#This Row],[total_intl_charge]] &lt;= MEDIAN(Append1[total_intl_charge]), "Low", "High")</f>
        <v>Low</v>
      </c>
      <c r="V4852">
        <v>0</v>
      </c>
      <c r="W4852" t="s">
        <v>23</v>
      </c>
      <c r="X4852" s="1" t="s">
        <v>23</v>
      </c>
      <c r="Y4852">
        <f>IF(Append1[[#This Row],[churn]]="yes", 1,0)</f>
        <v>0</v>
      </c>
      <c r="Z4852" t="str">
        <f>IF(Append1[[#This Row],[total_eve_charge]]&lt;=15,"Low",
IF(Append1[[#This Row],[total_eve_charge]]&lt;=19,"Medium","High"))</f>
        <v>High</v>
      </c>
      <c r="AA4852" s="1" t="str">
        <f>IF(Append1[[#This Row],[total_day_charge]]&gt;30,"Heavy User",
IF(Append1[[#This Row],[total_eve_charge]]&gt;20,"Evening User",
IF(Append1[[#This Row],[total_night_charge]]&gt;10,"Night User","Low User")))</f>
        <v>Evening User</v>
      </c>
    </row>
    <row r="4853" spans="1:27" hidden="1" x14ac:dyDescent="0.3">
      <c r="A4853">
        <v>4102</v>
      </c>
      <c r="B4853" s="1" t="s">
        <v>61</v>
      </c>
      <c r="C4853">
        <v>77</v>
      </c>
      <c r="D4853" s="1" t="s">
        <v>32</v>
      </c>
      <c r="E4853" s="1">
        <v>0</v>
      </c>
      <c r="F4853" s="1" t="s">
        <v>23</v>
      </c>
      <c r="G4853">
        <v>0</v>
      </c>
      <c r="H4853" t="str">
        <f>IF(Append1[[#This Row],[number_vmail_messages]]&lt;=10, "Low",
IF(Append1[[#This Row],[number_vmail_messages]]&lt;=25, "Medium", "High"))</f>
        <v>Low</v>
      </c>
      <c r="I4853">
        <v>196.6</v>
      </c>
      <c r="J4853">
        <v>87</v>
      </c>
      <c r="K4853">
        <v>33.42</v>
      </c>
      <c r="L4853">
        <v>117.7</v>
      </c>
      <c r="M4853">
        <v>103</v>
      </c>
      <c r="N4853">
        <v>10</v>
      </c>
      <c r="O4853">
        <v>124.9</v>
      </c>
      <c r="P4853">
        <v>100</v>
      </c>
      <c r="Q4853">
        <v>5.62</v>
      </c>
      <c r="R4853">
        <v>11.4</v>
      </c>
      <c r="S4853">
        <v>3</v>
      </c>
      <c r="T4853">
        <v>3.08</v>
      </c>
      <c r="U4853" t="str">
        <f>IF(Append1[[#This Row],[total_intl_charge]] &lt;= MEDIAN(Append1[total_intl_charge]), "Low", "High")</f>
        <v>High</v>
      </c>
      <c r="V4853">
        <v>2</v>
      </c>
      <c r="W4853" t="s">
        <v>23</v>
      </c>
      <c r="X4853" s="1" t="s">
        <v>23</v>
      </c>
      <c r="Y4853">
        <f>IF(Append1[[#This Row],[churn]]="yes", 1,0)</f>
        <v>0</v>
      </c>
      <c r="Z4853" t="str">
        <f>IF(Append1[[#This Row],[total_eve_charge]]&lt;=15,"Low",
IF(Append1[[#This Row],[total_eve_charge]]&lt;=19,"Medium","High"))</f>
        <v>Low</v>
      </c>
      <c r="AA4853" s="1" t="str">
        <f>IF(Append1[[#This Row],[total_day_charge]]&gt;30,"Heavy User",
IF(Append1[[#This Row],[total_eve_charge]]&gt;20,"Evening User",
IF(Append1[[#This Row],[total_night_charge]]&gt;10,"Night User","Low User")))</f>
        <v>Heavy User</v>
      </c>
    </row>
    <row r="4854" spans="1:27" x14ac:dyDescent="0.3">
      <c r="A4854">
        <v>4103</v>
      </c>
      <c r="B4854" s="1" t="s">
        <v>68</v>
      </c>
      <c r="C4854">
        <v>68</v>
      </c>
      <c r="D4854" s="1" t="s">
        <v>32</v>
      </c>
      <c r="E4854" s="1">
        <v>0</v>
      </c>
      <c r="F4854" s="1" t="s">
        <v>24</v>
      </c>
      <c r="G4854">
        <v>43</v>
      </c>
      <c r="H4854" t="str">
        <f>IF(Append1[[#This Row],[number_vmail_messages]]&lt;=10, "Low",
IF(Append1[[#This Row],[number_vmail_messages]]&lt;=25, "Medium", "High"))</f>
        <v>High</v>
      </c>
      <c r="I4854">
        <v>147.69999999999999</v>
      </c>
      <c r="J4854">
        <v>95</v>
      </c>
      <c r="K4854">
        <v>25.11</v>
      </c>
      <c r="L4854">
        <v>259.3</v>
      </c>
      <c r="M4854">
        <v>108</v>
      </c>
      <c r="N4854">
        <v>22.04</v>
      </c>
      <c r="O4854">
        <v>237.1</v>
      </c>
      <c r="P4854">
        <v>106</v>
      </c>
      <c r="Q4854">
        <v>10.67</v>
      </c>
      <c r="R4854">
        <v>8.9</v>
      </c>
      <c r="S4854">
        <v>8</v>
      </c>
      <c r="T4854">
        <v>2.4</v>
      </c>
      <c r="U4854" t="str">
        <f>IF(Append1[[#This Row],[total_intl_charge]] &lt;= MEDIAN(Append1[total_intl_charge]), "Low", "High")</f>
        <v>Low</v>
      </c>
      <c r="V4854">
        <v>3</v>
      </c>
      <c r="W4854" t="s">
        <v>23</v>
      </c>
      <c r="X4854" s="1" t="s">
        <v>23</v>
      </c>
      <c r="Y4854">
        <f>IF(Append1[[#This Row],[churn]]="yes", 1,0)</f>
        <v>0</v>
      </c>
      <c r="Z4854" t="str">
        <f>IF(Append1[[#This Row],[total_eve_charge]]&lt;=15,"Low",
IF(Append1[[#This Row],[total_eve_charge]]&lt;=19,"Medium","High"))</f>
        <v>High</v>
      </c>
      <c r="AA4854" s="1" t="str">
        <f>IF(Append1[[#This Row],[total_day_charge]]&gt;30,"Heavy User",
IF(Append1[[#This Row],[total_eve_charge]]&gt;20,"Evening User",
IF(Append1[[#This Row],[total_night_charge]]&gt;10,"Night User","Low User")))</f>
        <v>Evening User</v>
      </c>
    </row>
    <row r="4855" spans="1:27" hidden="1" x14ac:dyDescent="0.3">
      <c r="A4855">
        <v>4104</v>
      </c>
      <c r="B4855" s="1" t="s">
        <v>27</v>
      </c>
      <c r="C4855">
        <v>83</v>
      </c>
      <c r="D4855" s="1" t="s">
        <v>32</v>
      </c>
      <c r="E4855" s="1">
        <v>1</v>
      </c>
      <c r="F4855" s="1" t="s">
        <v>23</v>
      </c>
      <c r="G4855">
        <v>0</v>
      </c>
      <c r="H4855" t="str">
        <f>IF(Append1[[#This Row],[number_vmail_messages]]&lt;=10, "Low",
IF(Append1[[#This Row],[number_vmail_messages]]&lt;=25, "Medium", "High"))</f>
        <v>Low</v>
      </c>
      <c r="I4855">
        <v>197.6</v>
      </c>
      <c r="J4855">
        <v>105</v>
      </c>
      <c r="K4855">
        <v>33.590000000000003</v>
      </c>
      <c r="L4855">
        <v>177.5</v>
      </c>
      <c r="M4855">
        <v>96</v>
      </c>
      <c r="N4855">
        <v>15.09</v>
      </c>
      <c r="O4855">
        <v>126.8</v>
      </c>
      <c r="P4855">
        <v>100</v>
      </c>
      <c r="Q4855">
        <v>5.71</v>
      </c>
      <c r="R4855">
        <v>9.1999999999999993</v>
      </c>
      <c r="S4855">
        <v>1</v>
      </c>
      <c r="T4855">
        <v>2.48</v>
      </c>
      <c r="U4855" t="str">
        <f>IF(Append1[[#This Row],[total_intl_charge]] &lt;= MEDIAN(Append1[total_intl_charge]), "Low", "High")</f>
        <v>Low</v>
      </c>
      <c r="V4855">
        <v>3</v>
      </c>
      <c r="W4855" t="s">
        <v>24</v>
      </c>
      <c r="X4855" s="1" t="s">
        <v>24</v>
      </c>
      <c r="Y4855">
        <f>IF(Append1[[#This Row],[churn]]="yes", 1,0)</f>
        <v>1</v>
      </c>
      <c r="Z4855" t="str">
        <f>IF(Append1[[#This Row],[total_eve_charge]]&lt;=15,"Low",
IF(Append1[[#This Row],[total_eve_charge]]&lt;=19,"Medium","High"))</f>
        <v>Medium</v>
      </c>
      <c r="AA4855" s="1" t="str">
        <f>IF(Append1[[#This Row],[total_day_charge]]&gt;30,"Heavy User",
IF(Append1[[#This Row],[total_eve_charge]]&gt;20,"Evening User",
IF(Append1[[#This Row],[total_night_charge]]&gt;10,"Night User","Low User")))</f>
        <v>Heavy User</v>
      </c>
    </row>
    <row r="4856" spans="1:27" x14ac:dyDescent="0.3">
      <c r="A4856">
        <v>4105</v>
      </c>
      <c r="B4856" s="1" t="s">
        <v>60</v>
      </c>
      <c r="C4856">
        <v>87</v>
      </c>
      <c r="D4856" s="1" t="s">
        <v>26</v>
      </c>
      <c r="E4856" s="1">
        <v>0</v>
      </c>
      <c r="F4856" s="1" t="s">
        <v>24</v>
      </c>
      <c r="G4856">
        <v>18</v>
      </c>
      <c r="H4856" t="str">
        <f>IF(Append1[[#This Row],[number_vmail_messages]]&lt;=10, "Low",
IF(Append1[[#This Row],[number_vmail_messages]]&lt;=25, "Medium", "High"))</f>
        <v>Medium</v>
      </c>
      <c r="I4856">
        <v>186.7</v>
      </c>
      <c r="J4856">
        <v>74</v>
      </c>
      <c r="K4856">
        <v>31.74</v>
      </c>
      <c r="L4856">
        <v>220</v>
      </c>
      <c r="M4856">
        <v>77</v>
      </c>
      <c r="N4856">
        <v>18.7</v>
      </c>
      <c r="O4856">
        <v>224.6</v>
      </c>
      <c r="P4856">
        <v>137</v>
      </c>
      <c r="Q4856">
        <v>10.11</v>
      </c>
      <c r="R4856">
        <v>12</v>
      </c>
      <c r="S4856">
        <v>4</v>
      </c>
      <c r="T4856">
        <v>3.24</v>
      </c>
      <c r="U4856" t="str">
        <f>IF(Append1[[#This Row],[total_intl_charge]] &lt;= MEDIAN(Append1[total_intl_charge]), "Low", "High")</f>
        <v>High</v>
      </c>
      <c r="V4856">
        <v>1</v>
      </c>
      <c r="W4856" t="s">
        <v>23</v>
      </c>
      <c r="X4856" s="1" t="s">
        <v>23</v>
      </c>
      <c r="Y4856">
        <f>IF(Append1[[#This Row],[churn]]="yes", 1,0)</f>
        <v>0</v>
      </c>
      <c r="Z4856" t="str">
        <f>IF(Append1[[#This Row],[total_eve_charge]]&lt;=15,"Low",
IF(Append1[[#This Row],[total_eve_charge]]&lt;=19,"Medium","High"))</f>
        <v>Medium</v>
      </c>
      <c r="AA4856" s="1" t="str">
        <f>IF(Append1[[#This Row],[total_day_charge]]&gt;30,"Heavy User",
IF(Append1[[#This Row],[total_eve_charge]]&gt;20,"Evening User",
IF(Append1[[#This Row],[total_night_charge]]&gt;10,"Night User","Low User")))</f>
        <v>Heavy User</v>
      </c>
    </row>
    <row r="4857" spans="1:27" x14ac:dyDescent="0.3">
      <c r="A4857">
        <v>4106</v>
      </c>
      <c r="B4857" s="1" t="s">
        <v>49</v>
      </c>
      <c r="C4857">
        <v>43</v>
      </c>
      <c r="D4857" s="1" t="s">
        <v>32</v>
      </c>
      <c r="E4857" s="1">
        <v>0</v>
      </c>
      <c r="F4857" s="1" t="s">
        <v>24</v>
      </c>
      <c r="G4857">
        <v>39</v>
      </c>
      <c r="H4857" t="str">
        <f>IF(Append1[[#This Row],[number_vmail_messages]]&lt;=10, "Low",
IF(Append1[[#This Row],[number_vmail_messages]]&lt;=25, "Medium", "High"))</f>
        <v>High</v>
      </c>
      <c r="I4857">
        <v>198.5</v>
      </c>
      <c r="J4857">
        <v>104</v>
      </c>
      <c r="K4857">
        <v>33.75</v>
      </c>
      <c r="L4857">
        <v>163.1</v>
      </c>
      <c r="M4857">
        <v>107</v>
      </c>
      <c r="N4857">
        <v>13.86</v>
      </c>
      <c r="O4857">
        <v>212.2</v>
      </c>
      <c r="P4857">
        <v>125</v>
      </c>
      <c r="Q4857">
        <v>9.5500000000000007</v>
      </c>
      <c r="R4857">
        <v>10.8</v>
      </c>
      <c r="S4857">
        <v>2</v>
      </c>
      <c r="T4857">
        <v>2.92</v>
      </c>
      <c r="U4857" t="str">
        <f>IF(Append1[[#This Row],[total_intl_charge]] &lt;= MEDIAN(Append1[total_intl_charge]), "Low", "High")</f>
        <v>High</v>
      </c>
      <c r="V4857">
        <v>1</v>
      </c>
      <c r="W4857" t="s">
        <v>23</v>
      </c>
      <c r="X4857" s="1" t="s">
        <v>23</v>
      </c>
      <c r="Y4857">
        <f>IF(Append1[[#This Row],[churn]]="yes", 1,0)</f>
        <v>0</v>
      </c>
      <c r="Z4857" t="str">
        <f>IF(Append1[[#This Row],[total_eve_charge]]&lt;=15,"Low",
IF(Append1[[#This Row],[total_eve_charge]]&lt;=19,"Medium","High"))</f>
        <v>Low</v>
      </c>
      <c r="AA4857" s="1" t="str">
        <f>IF(Append1[[#This Row],[total_day_charge]]&gt;30,"Heavy User",
IF(Append1[[#This Row],[total_eve_charge]]&gt;20,"Evening User",
IF(Append1[[#This Row],[total_night_charge]]&gt;10,"Night User","Low User")))</f>
        <v>Heavy User</v>
      </c>
    </row>
    <row r="4858" spans="1:27" hidden="1" x14ac:dyDescent="0.3">
      <c r="A4858">
        <v>4107</v>
      </c>
      <c r="B4858" s="1" t="s">
        <v>47</v>
      </c>
      <c r="C4858">
        <v>113</v>
      </c>
      <c r="D4858" s="1" t="s">
        <v>32</v>
      </c>
      <c r="E4858" s="1">
        <v>0</v>
      </c>
      <c r="F4858" s="1" t="s">
        <v>23</v>
      </c>
      <c r="G4858">
        <v>0</v>
      </c>
      <c r="H4858" t="str">
        <f>IF(Append1[[#This Row],[number_vmail_messages]]&lt;=10, "Low",
IF(Append1[[#This Row],[number_vmail_messages]]&lt;=25, "Medium", "High"))</f>
        <v>Low</v>
      </c>
      <c r="I4858">
        <v>161.1</v>
      </c>
      <c r="J4858">
        <v>133</v>
      </c>
      <c r="K4858">
        <v>27.39</v>
      </c>
      <c r="L4858">
        <v>205.3</v>
      </c>
      <c r="M4858">
        <v>95</v>
      </c>
      <c r="N4858">
        <v>17.45</v>
      </c>
      <c r="O4858">
        <v>60.3</v>
      </c>
      <c r="P4858">
        <v>93</v>
      </c>
      <c r="Q4858">
        <v>2.71</v>
      </c>
      <c r="R4858">
        <v>12.2</v>
      </c>
      <c r="S4858">
        <v>2</v>
      </c>
      <c r="T4858">
        <v>3.29</v>
      </c>
      <c r="U4858" t="str">
        <f>IF(Append1[[#This Row],[total_intl_charge]] &lt;= MEDIAN(Append1[total_intl_charge]), "Low", "High")</f>
        <v>High</v>
      </c>
      <c r="V4858">
        <v>2</v>
      </c>
      <c r="W4858" t="s">
        <v>23</v>
      </c>
      <c r="X4858" s="1" t="s">
        <v>23</v>
      </c>
      <c r="Y4858">
        <f>IF(Append1[[#This Row],[churn]]="yes", 1,0)</f>
        <v>0</v>
      </c>
      <c r="Z4858" t="str">
        <f>IF(Append1[[#This Row],[total_eve_charge]]&lt;=15,"Low",
IF(Append1[[#This Row],[total_eve_charge]]&lt;=19,"Medium","High"))</f>
        <v>Medium</v>
      </c>
      <c r="AA4858" s="1" t="str">
        <f>IF(Append1[[#This Row],[total_day_charge]]&gt;30,"Heavy User",
IF(Append1[[#This Row],[total_eve_charge]]&gt;20,"Evening User",
IF(Append1[[#This Row],[total_night_charge]]&gt;10,"Night User","Low User")))</f>
        <v>Low User</v>
      </c>
    </row>
    <row r="4859" spans="1:27" x14ac:dyDescent="0.3">
      <c r="A4859">
        <v>4108</v>
      </c>
      <c r="B4859" s="1" t="s">
        <v>68</v>
      </c>
      <c r="C4859">
        <v>95</v>
      </c>
      <c r="D4859" s="1" t="s">
        <v>22</v>
      </c>
      <c r="E4859" s="1">
        <v>0</v>
      </c>
      <c r="F4859" s="1" t="s">
        <v>24</v>
      </c>
      <c r="G4859">
        <v>27</v>
      </c>
      <c r="H4859" t="str">
        <f>IF(Append1[[#This Row],[number_vmail_messages]]&lt;=10, "Low",
IF(Append1[[#This Row],[number_vmail_messages]]&lt;=25, "Medium", "High"))</f>
        <v>High</v>
      </c>
      <c r="I4859">
        <v>190.8</v>
      </c>
      <c r="J4859">
        <v>76</v>
      </c>
      <c r="K4859">
        <v>32.44</v>
      </c>
      <c r="L4859">
        <v>177.5</v>
      </c>
      <c r="M4859">
        <v>104</v>
      </c>
      <c r="N4859">
        <v>15.09</v>
      </c>
      <c r="O4859">
        <v>227.3</v>
      </c>
      <c r="P4859">
        <v>95</v>
      </c>
      <c r="Q4859">
        <v>10.23</v>
      </c>
      <c r="R4859">
        <v>5.9</v>
      </c>
      <c r="S4859">
        <v>1</v>
      </c>
      <c r="T4859">
        <v>1.59</v>
      </c>
      <c r="U4859" t="str">
        <f>IF(Append1[[#This Row],[total_intl_charge]] &lt;= MEDIAN(Append1[total_intl_charge]), "Low", "High")</f>
        <v>Low</v>
      </c>
      <c r="V4859">
        <v>2</v>
      </c>
      <c r="W4859" t="s">
        <v>23</v>
      </c>
      <c r="X4859" s="1" t="s">
        <v>23</v>
      </c>
      <c r="Y4859">
        <f>IF(Append1[[#This Row],[churn]]="yes", 1,0)</f>
        <v>0</v>
      </c>
      <c r="Z4859" t="str">
        <f>IF(Append1[[#This Row],[total_eve_charge]]&lt;=15,"Low",
IF(Append1[[#This Row],[total_eve_charge]]&lt;=19,"Medium","High"))</f>
        <v>Medium</v>
      </c>
      <c r="AA4859" s="1" t="str">
        <f>IF(Append1[[#This Row],[total_day_charge]]&gt;30,"Heavy User",
IF(Append1[[#This Row],[total_eve_charge]]&gt;20,"Evening User",
IF(Append1[[#This Row],[total_night_charge]]&gt;10,"Night User","Low User")))</f>
        <v>Heavy User</v>
      </c>
    </row>
    <row r="4860" spans="1:27" hidden="1" x14ac:dyDescent="0.3">
      <c r="A4860">
        <v>4109</v>
      </c>
      <c r="B4860" s="1" t="s">
        <v>40</v>
      </c>
      <c r="C4860">
        <v>30</v>
      </c>
      <c r="D4860" s="1" t="s">
        <v>22</v>
      </c>
      <c r="E4860" s="1">
        <v>0</v>
      </c>
      <c r="F4860" s="1" t="s">
        <v>23</v>
      </c>
      <c r="G4860">
        <v>0</v>
      </c>
      <c r="H4860" t="str">
        <f>IF(Append1[[#This Row],[number_vmail_messages]]&lt;=10, "Low",
IF(Append1[[#This Row],[number_vmail_messages]]&lt;=25, "Medium", "High"))</f>
        <v>Low</v>
      </c>
      <c r="I4860">
        <v>195.2</v>
      </c>
      <c r="J4860">
        <v>100</v>
      </c>
      <c r="K4860">
        <v>33.18</v>
      </c>
      <c r="L4860">
        <v>179.8</v>
      </c>
      <c r="M4860">
        <v>95</v>
      </c>
      <c r="N4860">
        <v>15.28</v>
      </c>
      <c r="O4860">
        <v>298.3</v>
      </c>
      <c r="P4860">
        <v>115</v>
      </c>
      <c r="Q4860">
        <v>13.42</v>
      </c>
      <c r="R4860">
        <v>11.5</v>
      </c>
      <c r="S4860">
        <v>4</v>
      </c>
      <c r="T4860">
        <v>3.11</v>
      </c>
      <c r="U4860" t="str">
        <f>IF(Append1[[#This Row],[total_intl_charge]] &lt;= MEDIAN(Append1[total_intl_charge]), "Low", "High")</f>
        <v>High</v>
      </c>
      <c r="V4860">
        <v>1</v>
      </c>
      <c r="W4860" t="s">
        <v>23</v>
      </c>
      <c r="X4860" s="1" t="s">
        <v>23</v>
      </c>
      <c r="Y4860">
        <f>IF(Append1[[#This Row],[churn]]="yes", 1,0)</f>
        <v>0</v>
      </c>
      <c r="Z4860" t="str">
        <f>IF(Append1[[#This Row],[total_eve_charge]]&lt;=15,"Low",
IF(Append1[[#This Row],[total_eve_charge]]&lt;=19,"Medium","High"))</f>
        <v>Medium</v>
      </c>
      <c r="AA4860" s="1" t="str">
        <f>IF(Append1[[#This Row],[total_day_charge]]&gt;30,"Heavy User",
IF(Append1[[#This Row],[total_eve_charge]]&gt;20,"Evening User",
IF(Append1[[#This Row],[total_night_charge]]&gt;10,"Night User","Low User")))</f>
        <v>Heavy User</v>
      </c>
    </row>
    <row r="4861" spans="1:27" hidden="1" x14ac:dyDescent="0.3">
      <c r="A4861">
        <v>4110</v>
      </c>
      <c r="B4861" s="1" t="s">
        <v>34</v>
      </c>
      <c r="C4861">
        <v>172</v>
      </c>
      <c r="D4861" s="1" t="s">
        <v>26</v>
      </c>
      <c r="E4861" s="1">
        <v>0</v>
      </c>
      <c r="F4861" s="1" t="s">
        <v>23</v>
      </c>
      <c r="G4861">
        <v>0</v>
      </c>
      <c r="H4861" t="str">
        <f>IF(Append1[[#This Row],[number_vmail_messages]]&lt;=10, "Low",
IF(Append1[[#This Row],[number_vmail_messages]]&lt;=25, "Medium", "High"))</f>
        <v>Low</v>
      </c>
      <c r="I4861">
        <v>290.5</v>
      </c>
      <c r="J4861">
        <v>123</v>
      </c>
      <c r="K4861">
        <v>49.39</v>
      </c>
      <c r="L4861">
        <v>253</v>
      </c>
      <c r="M4861">
        <v>77</v>
      </c>
      <c r="N4861">
        <v>21.51</v>
      </c>
      <c r="O4861">
        <v>159.30000000000001</v>
      </c>
      <c r="P4861">
        <v>96</v>
      </c>
      <c r="Q4861">
        <v>7.17</v>
      </c>
      <c r="R4861">
        <v>11.3</v>
      </c>
      <c r="S4861">
        <v>5</v>
      </c>
      <c r="T4861">
        <v>3.05</v>
      </c>
      <c r="U4861" t="str">
        <f>IF(Append1[[#This Row],[total_intl_charge]] &lt;= MEDIAN(Append1[total_intl_charge]), "Low", "High")</f>
        <v>High</v>
      </c>
      <c r="V4861">
        <v>2</v>
      </c>
      <c r="W4861" t="s">
        <v>24</v>
      </c>
      <c r="X4861" s="1" t="s">
        <v>23</v>
      </c>
      <c r="Y4861">
        <f>IF(Append1[[#This Row],[churn]]="yes", 1,0)</f>
        <v>1</v>
      </c>
      <c r="Z4861" t="str">
        <f>IF(Append1[[#This Row],[total_eve_charge]]&lt;=15,"Low",
IF(Append1[[#This Row],[total_eve_charge]]&lt;=19,"Medium","High"))</f>
        <v>High</v>
      </c>
      <c r="AA4861" s="1" t="str">
        <f>IF(Append1[[#This Row],[total_day_charge]]&gt;30,"Heavy User",
IF(Append1[[#This Row],[total_eve_charge]]&gt;20,"Evening User",
IF(Append1[[#This Row],[total_night_charge]]&gt;10,"Night User","Low User")))</f>
        <v>Heavy User</v>
      </c>
    </row>
    <row r="4862" spans="1:27" x14ac:dyDescent="0.3">
      <c r="A4862">
        <v>4111</v>
      </c>
      <c r="B4862" s="1" t="s">
        <v>65</v>
      </c>
      <c r="C4862">
        <v>82</v>
      </c>
      <c r="D4862" s="1" t="s">
        <v>22</v>
      </c>
      <c r="E4862" s="1">
        <v>0</v>
      </c>
      <c r="F4862" s="1" t="s">
        <v>24</v>
      </c>
      <c r="G4862">
        <v>23</v>
      </c>
      <c r="H4862" t="str">
        <f>IF(Append1[[#This Row],[number_vmail_messages]]&lt;=10, "Low",
IF(Append1[[#This Row],[number_vmail_messages]]&lt;=25, "Medium", "High"))</f>
        <v>Medium</v>
      </c>
      <c r="I4862">
        <v>165.2</v>
      </c>
      <c r="J4862">
        <v>103</v>
      </c>
      <c r="K4862">
        <v>28.08</v>
      </c>
      <c r="L4862">
        <v>193.9</v>
      </c>
      <c r="M4862">
        <v>78</v>
      </c>
      <c r="N4862">
        <v>16.48</v>
      </c>
      <c r="O4862">
        <v>170.9</v>
      </c>
      <c r="P4862">
        <v>90</v>
      </c>
      <c r="Q4862">
        <v>7.69</v>
      </c>
      <c r="R4862">
        <v>11.8</v>
      </c>
      <c r="S4862">
        <v>2</v>
      </c>
      <c r="T4862">
        <v>3.19</v>
      </c>
      <c r="U4862" t="str">
        <f>IF(Append1[[#This Row],[total_intl_charge]] &lt;= MEDIAN(Append1[total_intl_charge]), "Low", "High")</f>
        <v>High</v>
      </c>
      <c r="V4862">
        <v>1</v>
      </c>
      <c r="W4862" t="s">
        <v>23</v>
      </c>
      <c r="X4862" s="1" t="s">
        <v>23</v>
      </c>
      <c r="Y4862">
        <f>IF(Append1[[#This Row],[churn]]="yes", 1,0)</f>
        <v>0</v>
      </c>
      <c r="Z4862" t="str">
        <f>IF(Append1[[#This Row],[total_eve_charge]]&lt;=15,"Low",
IF(Append1[[#This Row],[total_eve_charge]]&lt;=19,"Medium","High"))</f>
        <v>Medium</v>
      </c>
      <c r="AA4862" s="1" t="str">
        <f>IF(Append1[[#This Row],[total_day_charge]]&gt;30,"Heavy User",
IF(Append1[[#This Row],[total_eve_charge]]&gt;20,"Evening User",
IF(Append1[[#This Row],[total_night_charge]]&gt;10,"Night User","Low User")))</f>
        <v>Low User</v>
      </c>
    </row>
    <row r="4863" spans="1:27" hidden="1" x14ac:dyDescent="0.3">
      <c r="A4863">
        <v>4112</v>
      </c>
      <c r="B4863" s="1" t="s">
        <v>37</v>
      </c>
      <c r="C4863">
        <v>95</v>
      </c>
      <c r="D4863" s="1" t="s">
        <v>22</v>
      </c>
      <c r="E4863" s="1">
        <v>0</v>
      </c>
      <c r="F4863" s="1" t="s">
        <v>23</v>
      </c>
      <c r="G4863">
        <v>0</v>
      </c>
      <c r="H4863" t="str">
        <f>IF(Append1[[#This Row],[number_vmail_messages]]&lt;=10, "Low",
IF(Append1[[#This Row],[number_vmail_messages]]&lt;=25, "Medium", "High"))</f>
        <v>Low</v>
      </c>
      <c r="I4863">
        <v>198.9</v>
      </c>
      <c r="J4863">
        <v>101</v>
      </c>
      <c r="K4863">
        <v>33.81</v>
      </c>
      <c r="L4863">
        <v>209.7</v>
      </c>
      <c r="M4863">
        <v>91</v>
      </c>
      <c r="N4863">
        <v>17.82</v>
      </c>
      <c r="O4863">
        <v>145.30000000000001</v>
      </c>
      <c r="P4863">
        <v>55</v>
      </c>
      <c r="Q4863">
        <v>6.54</v>
      </c>
      <c r="R4863">
        <v>11.4</v>
      </c>
      <c r="S4863">
        <v>4</v>
      </c>
      <c r="T4863">
        <v>3.08</v>
      </c>
      <c r="U4863" t="str">
        <f>IF(Append1[[#This Row],[total_intl_charge]] &lt;= MEDIAN(Append1[total_intl_charge]), "Low", "High")</f>
        <v>High</v>
      </c>
      <c r="V4863">
        <v>1</v>
      </c>
      <c r="W4863" t="s">
        <v>23</v>
      </c>
      <c r="X4863" s="1" t="s">
        <v>23</v>
      </c>
      <c r="Y4863">
        <f>IF(Append1[[#This Row],[churn]]="yes", 1,0)</f>
        <v>0</v>
      </c>
      <c r="Z4863" t="str">
        <f>IF(Append1[[#This Row],[total_eve_charge]]&lt;=15,"Low",
IF(Append1[[#This Row],[total_eve_charge]]&lt;=19,"Medium","High"))</f>
        <v>Medium</v>
      </c>
      <c r="AA4863" s="1" t="str">
        <f>IF(Append1[[#This Row],[total_day_charge]]&gt;30,"Heavy User",
IF(Append1[[#This Row],[total_eve_charge]]&gt;20,"Evening User",
IF(Append1[[#This Row],[total_night_charge]]&gt;10,"Night User","Low User")))</f>
        <v>Heavy User</v>
      </c>
    </row>
    <row r="4864" spans="1:27" hidden="1" x14ac:dyDescent="0.3">
      <c r="A4864">
        <v>4113</v>
      </c>
      <c r="B4864" s="1" t="s">
        <v>51</v>
      </c>
      <c r="C4864">
        <v>97</v>
      </c>
      <c r="D4864" s="1" t="s">
        <v>32</v>
      </c>
      <c r="E4864" s="1">
        <v>0</v>
      </c>
      <c r="F4864" s="1" t="s">
        <v>23</v>
      </c>
      <c r="G4864">
        <v>0</v>
      </c>
      <c r="H4864" t="str">
        <f>IF(Append1[[#This Row],[number_vmail_messages]]&lt;=10, "Low",
IF(Append1[[#This Row],[number_vmail_messages]]&lt;=25, "Medium", "High"))</f>
        <v>Low</v>
      </c>
      <c r="I4864">
        <v>169.2</v>
      </c>
      <c r="J4864">
        <v>91</v>
      </c>
      <c r="K4864">
        <v>28.76</v>
      </c>
      <c r="L4864">
        <v>224.6</v>
      </c>
      <c r="M4864">
        <v>122</v>
      </c>
      <c r="N4864">
        <v>19.09</v>
      </c>
      <c r="O4864">
        <v>108</v>
      </c>
      <c r="P4864">
        <v>115</v>
      </c>
      <c r="Q4864">
        <v>4.8600000000000003</v>
      </c>
      <c r="R4864">
        <v>13</v>
      </c>
      <c r="S4864">
        <v>5</v>
      </c>
      <c r="T4864">
        <v>3.51</v>
      </c>
      <c r="U4864" t="str">
        <f>IF(Append1[[#This Row],[total_intl_charge]] &lt;= MEDIAN(Append1[total_intl_charge]), "Low", "High")</f>
        <v>High</v>
      </c>
      <c r="V4864">
        <v>1</v>
      </c>
      <c r="W4864" t="s">
        <v>23</v>
      </c>
      <c r="X4864" s="1" t="s">
        <v>23</v>
      </c>
      <c r="Y4864">
        <f>IF(Append1[[#This Row],[churn]]="yes", 1,0)</f>
        <v>0</v>
      </c>
      <c r="Z4864" t="str">
        <f>IF(Append1[[#This Row],[total_eve_charge]]&lt;=15,"Low",
IF(Append1[[#This Row],[total_eve_charge]]&lt;=19,"Medium","High"))</f>
        <v>High</v>
      </c>
      <c r="AA4864" s="1" t="str">
        <f>IF(Append1[[#This Row],[total_day_charge]]&gt;30,"Heavy User",
IF(Append1[[#This Row],[total_eve_charge]]&gt;20,"Evening User",
IF(Append1[[#This Row],[total_night_charge]]&gt;10,"Night User","Low User")))</f>
        <v>Low User</v>
      </c>
    </row>
    <row r="4865" spans="1:27" hidden="1" x14ac:dyDescent="0.3">
      <c r="A4865">
        <v>4114</v>
      </c>
      <c r="B4865" s="1" t="s">
        <v>51</v>
      </c>
      <c r="C4865">
        <v>115</v>
      </c>
      <c r="D4865" s="1" t="s">
        <v>22</v>
      </c>
      <c r="E4865" s="1">
        <v>0</v>
      </c>
      <c r="F4865" s="1" t="s">
        <v>23</v>
      </c>
      <c r="G4865">
        <v>0</v>
      </c>
      <c r="H4865" t="str">
        <f>IF(Append1[[#This Row],[number_vmail_messages]]&lt;=10, "Low",
IF(Append1[[#This Row],[number_vmail_messages]]&lt;=25, "Medium", "High"))</f>
        <v>Low</v>
      </c>
      <c r="I4865">
        <v>275.5</v>
      </c>
      <c r="J4865">
        <v>76</v>
      </c>
      <c r="K4865">
        <v>46.84</v>
      </c>
      <c r="L4865">
        <v>225.8</v>
      </c>
      <c r="M4865">
        <v>82</v>
      </c>
      <c r="N4865">
        <v>19.190000000000001</v>
      </c>
      <c r="O4865">
        <v>327.3</v>
      </c>
      <c r="P4865">
        <v>87</v>
      </c>
      <c r="Q4865">
        <v>14.73</v>
      </c>
      <c r="R4865">
        <v>4.8</v>
      </c>
      <c r="S4865">
        <v>2</v>
      </c>
      <c r="T4865">
        <v>1.3</v>
      </c>
      <c r="U4865" t="str">
        <f>IF(Append1[[#This Row],[total_intl_charge]] &lt;= MEDIAN(Append1[total_intl_charge]), "Low", "High")</f>
        <v>Low</v>
      </c>
      <c r="V4865">
        <v>3</v>
      </c>
      <c r="W4865" t="s">
        <v>24</v>
      </c>
      <c r="X4865" s="1" t="s">
        <v>23</v>
      </c>
      <c r="Y4865">
        <f>IF(Append1[[#This Row],[churn]]="yes", 1,0)</f>
        <v>1</v>
      </c>
      <c r="Z4865" t="str">
        <f>IF(Append1[[#This Row],[total_eve_charge]]&lt;=15,"Low",
IF(Append1[[#This Row],[total_eve_charge]]&lt;=19,"Medium","High"))</f>
        <v>High</v>
      </c>
      <c r="AA4865" s="1" t="str">
        <f>IF(Append1[[#This Row],[total_day_charge]]&gt;30,"Heavy User",
IF(Append1[[#This Row],[total_eve_charge]]&gt;20,"Evening User",
IF(Append1[[#This Row],[total_night_charge]]&gt;10,"Night User","Low User")))</f>
        <v>Heavy User</v>
      </c>
    </row>
    <row r="4866" spans="1:27" hidden="1" x14ac:dyDescent="0.3">
      <c r="A4866">
        <v>4115</v>
      </c>
      <c r="B4866" s="1" t="s">
        <v>73</v>
      </c>
      <c r="C4866">
        <v>94</v>
      </c>
      <c r="D4866" s="1" t="s">
        <v>32</v>
      </c>
      <c r="E4866" s="1">
        <v>0</v>
      </c>
      <c r="F4866" s="1" t="s">
        <v>23</v>
      </c>
      <c r="G4866">
        <v>0</v>
      </c>
      <c r="H4866" t="str">
        <f>IF(Append1[[#This Row],[number_vmail_messages]]&lt;=10, "Low",
IF(Append1[[#This Row],[number_vmail_messages]]&lt;=25, "Medium", "High"))</f>
        <v>Low</v>
      </c>
      <c r="I4866">
        <v>226.6</v>
      </c>
      <c r="J4866">
        <v>119</v>
      </c>
      <c r="K4866">
        <v>38.520000000000003</v>
      </c>
      <c r="L4866">
        <v>199.8</v>
      </c>
      <c r="M4866">
        <v>111</v>
      </c>
      <c r="N4866">
        <v>16.98</v>
      </c>
      <c r="O4866">
        <v>219.4</v>
      </c>
      <c r="P4866">
        <v>141</v>
      </c>
      <c r="Q4866">
        <v>9.8699999999999992</v>
      </c>
      <c r="R4866">
        <v>11.7</v>
      </c>
      <c r="S4866">
        <v>2</v>
      </c>
      <c r="T4866">
        <v>3.16</v>
      </c>
      <c r="U4866" t="str">
        <f>IF(Append1[[#This Row],[total_intl_charge]] &lt;= MEDIAN(Append1[total_intl_charge]), "Low", "High")</f>
        <v>High</v>
      </c>
      <c r="V4866">
        <v>3</v>
      </c>
      <c r="W4866" t="s">
        <v>23</v>
      </c>
      <c r="X4866" s="1" t="s">
        <v>23</v>
      </c>
      <c r="Y4866">
        <f>IF(Append1[[#This Row],[churn]]="yes", 1,0)</f>
        <v>0</v>
      </c>
      <c r="Z4866" t="str">
        <f>IF(Append1[[#This Row],[total_eve_charge]]&lt;=15,"Low",
IF(Append1[[#This Row],[total_eve_charge]]&lt;=19,"Medium","High"))</f>
        <v>Medium</v>
      </c>
      <c r="AA4866" s="1" t="str">
        <f>IF(Append1[[#This Row],[total_day_charge]]&gt;30,"Heavy User",
IF(Append1[[#This Row],[total_eve_charge]]&gt;20,"Evening User",
IF(Append1[[#This Row],[total_night_charge]]&gt;10,"Night User","Low User")))</f>
        <v>Heavy User</v>
      </c>
    </row>
    <row r="4867" spans="1:27" hidden="1" x14ac:dyDescent="0.3">
      <c r="A4867">
        <v>4116</v>
      </c>
      <c r="B4867" s="1" t="s">
        <v>53</v>
      </c>
      <c r="C4867">
        <v>88</v>
      </c>
      <c r="D4867" s="1" t="s">
        <v>22</v>
      </c>
      <c r="E4867" s="1">
        <v>0</v>
      </c>
      <c r="F4867" s="1" t="s">
        <v>23</v>
      </c>
      <c r="G4867">
        <v>0</v>
      </c>
      <c r="H4867" t="str">
        <f>IF(Append1[[#This Row],[number_vmail_messages]]&lt;=10, "Low",
IF(Append1[[#This Row],[number_vmail_messages]]&lt;=25, "Medium", "High"))</f>
        <v>Low</v>
      </c>
      <c r="I4867">
        <v>158.19999999999999</v>
      </c>
      <c r="J4867">
        <v>130</v>
      </c>
      <c r="K4867">
        <v>26.89</v>
      </c>
      <c r="L4867">
        <v>234.6</v>
      </c>
      <c r="M4867">
        <v>91</v>
      </c>
      <c r="N4867">
        <v>19.940000000000001</v>
      </c>
      <c r="O4867">
        <v>291</v>
      </c>
      <c r="P4867">
        <v>117</v>
      </c>
      <c r="Q4867">
        <v>13.1</v>
      </c>
      <c r="R4867">
        <v>12.9</v>
      </c>
      <c r="S4867">
        <v>3</v>
      </c>
      <c r="T4867">
        <v>3.48</v>
      </c>
      <c r="U4867" t="str">
        <f>IF(Append1[[#This Row],[total_intl_charge]] &lt;= MEDIAN(Append1[total_intl_charge]), "Low", "High")</f>
        <v>High</v>
      </c>
      <c r="V4867">
        <v>2</v>
      </c>
      <c r="W4867" t="s">
        <v>23</v>
      </c>
      <c r="X4867" s="1" t="s">
        <v>23</v>
      </c>
      <c r="Y4867">
        <f>IF(Append1[[#This Row],[churn]]="yes", 1,0)</f>
        <v>0</v>
      </c>
      <c r="Z4867" t="str">
        <f>IF(Append1[[#This Row],[total_eve_charge]]&lt;=15,"Low",
IF(Append1[[#This Row],[total_eve_charge]]&lt;=19,"Medium","High"))</f>
        <v>High</v>
      </c>
      <c r="AA4867" s="1" t="str">
        <f>IF(Append1[[#This Row],[total_day_charge]]&gt;30,"Heavy User",
IF(Append1[[#This Row],[total_eve_charge]]&gt;20,"Evening User",
IF(Append1[[#This Row],[total_night_charge]]&gt;10,"Night User","Low User")))</f>
        <v>Night User</v>
      </c>
    </row>
    <row r="4868" spans="1:27" hidden="1" x14ac:dyDescent="0.3">
      <c r="A4868">
        <v>4117</v>
      </c>
      <c r="B4868" s="1" t="s">
        <v>42</v>
      </c>
      <c r="C4868">
        <v>95</v>
      </c>
      <c r="D4868" s="1" t="s">
        <v>22</v>
      </c>
      <c r="E4868" s="1">
        <v>0</v>
      </c>
      <c r="F4868" s="1" t="s">
        <v>23</v>
      </c>
      <c r="G4868">
        <v>0</v>
      </c>
      <c r="H4868" t="str">
        <f>IF(Append1[[#This Row],[number_vmail_messages]]&lt;=10, "Low",
IF(Append1[[#This Row],[number_vmail_messages]]&lt;=25, "Medium", "High"))</f>
        <v>Low</v>
      </c>
      <c r="I4868">
        <v>186.4</v>
      </c>
      <c r="J4868">
        <v>85</v>
      </c>
      <c r="K4868">
        <v>31.69</v>
      </c>
      <c r="L4868">
        <v>173.4</v>
      </c>
      <c r="M4868">
        <v>100</v>
      </c>
      <c r="N4868">
        <v>14.74</v>
      </c>
      <c r="O4868">
        <v>294.7</v>
      </c>
      <c r="P4868">
        <v>73</v>
      </c>
      <c r="Q4868">
        <v>13.26</v>
      </c>
      <c r="R4868">
        <v>9.1</v>
      </c>
      <c r="S4868">
        <v>5</v>
      </c>
      <c r="T4868">
        <v>2.46</v>
      </c>
      <c r="U4868" t="str">
        <f>IF(Append1[[#This Row],[total_intl_charge]] &lt;= MEDIAN(Append1[total_intl_charge]), "Low", "High")</f>
        <v>Low</v>
      </c>
      <c r="V4868">
        <v>1</v>
      </c>
      <c r="W4868" t="s">
        <v>23</v>
      </c>
      <c r="X4868" s="1" t="s">
        <v>23</v>
      </c>
      <c r="Y4868">
        <f>IF(Append1[[#This Row],[churn]]="yes", 1,0)</f>
        <v>0</v>
      </c>
      <c r="Z4868" t="str">
        <f>IF(Append1[[#This Row],[total_eve_charge]]&lt;=15,"Low",
IF(Append1[[#This Row],[total_eve_charge]]&lt;=19,"Medium","High"))</f>
        <v>Low</v>
      </c>
      <c r="AA4868" s="1" t="str">
        <f>IF(Append1[[#This Row],[total_day_charge]]&gt;30,"Heavy User",
IF(Append1[[#This Row],[total_eve_charge]]&gt;20,"Evening User",
IF(Append1[[#This Row],[total_night_charge]]&gt;10,"Night User","Low User")))</f>
        <v>Heavy User</v>
      </c>
    </row>
    <row r="4869" spans="1:27" hidden="1" x14ac:dyDescent="0.3">
      <c r="A4869">
        <v>4118</v>
      </c>
      <c r="B4869" s="1" t="s">
        <v>62</v>
      </c>
      <c r="C4869">
        <v>52</v>
      </c>
      <c r="D4869" s="1" t="s">
        <v>32</v>
      </c>
      <c r="E4869" s="1">
        <v>0</v>
      </c>
      <c r="F4869" s="1" t="s">
        <v>23</v>
      </c>
      <c r="G4869">
        <v>0</v>
      </c>
      <c r="H4869" t="str">
        <f>IF(Append1[[#This Row],[number_vmail_messages]]&lt;=10, "Low",
IF(Append1[[#This Row],[number_vmail_messages]]&lt;=25, "Medium", "High"))</f>
        <v>Low</v>
      </c>
      <c r="I4869">
        <v>165.8</v>
      </c>
      <c r="J4869">
        <v>94</v>
      </c>
      <c r="K4869">
        <v>28.19</v>
      </c>
      <c r="L4869">
        <v>192.8</v>
      </c>
      <c r="M4869">
        <v>135</v>
      </c>
      <c r="N4869">
        <v>16.39</v>
      </c>
      <c r="O4869">
        <v>247.8</v>
      </c>
      <c r="P4869">
        <v>64</v>
      </c>
      <c r="Q4869">
        <v>11.15</v>
      </c>
      <c r="R4869">
        <v>12.4</v>
      </c>
      <c r="S4869">
        <v>7</v>
      </c>
      <c r="T4869">
        <v>3.35</v>
      </c>
      <c r="U4869" t="str">
        <f>IF(Append1[[#This Row],[total_intl_charge]] &lt;= MEDIAN(Append1[total_intl_charge]), "Low", "High")</f>
        <v>High</v>
      </c>
      <c r="V4869">
        <v>3</v>
      </c>
      <c r="W4869" t="s">
        <v>23</v>
      </c>
      <c r="X4869" s="1" t="s">
        <v>23</v>
      </c>
      <c r="Y4869">
        <f>IF(Append1[[#This Row],[churn]]="yes", 1,0)</f>
        <v>0</v>
      </c>
      <c r="Z4869" t="str">
        <f>IF(Append1[[#This Row],[total_eve_charge]]&lt;=15,"Low",
IF(Append1[[#This Row],[total_eve_charge]]&lt;=19,"Medium","High"))</f>
        <v>Medium</v>
      </c>
      <c r="AA4869" s="1" t="str">
        <f>IF(Append1[[#This Row],[total_day_charge]]&gt;30,"Heavy User",
IF(Append1[[#This Row],[total_eve_charge]]&gt;20,"Evening User",
IF(Append1[[#This Row],[total_night_charge]]&gt;10,"Night User","Low User")))</f>
        <v>Night User</v>
      </c>
    </row>
    <row r="4870" spans="1:27" hidden="1" x14ac:dyDescent="0.3">
      <c r="A4870">
        <v>4119</v>
      </c>
      <c r="B4870" s="1" t="s">
        <v>53</v>
      </c>
      <c r="C4870">
        <v>91</v>
      </c>
      <c r="D4870" s="1" t="s">
        <v>26</v>
      </c>
      <c r="E4870" s="1">
        <v>0</v>
      </c>
      <c r="F4870" s="1" t="s">
        <v>23</v>
      </c>
      <c r="G4870">
        <v>0</v>
      </c>
      <c r="H4870" t="str">
        <f>IF(Append1[[#This Row],[number_vmail_messages]]&lt;=10, "Low",
IF(Append1[[#This Row],[number_vmail_messages]]&lt;=25, "Medium", "High"))</f>
        <v>Low</v>
      </c>
      <c r="I4870">
        <v>143.19999999999999</v>
      </c>
      <c r="J4870">
        <v>127</v>
      </c>
      <c r="K4870">
        <v>24.34</v>
      </c>
      <c r="L4870">
        <v>103</v>
      </c>
      <c r="M4870">
        <v>89</v>
      </c>
      <c r="N4870">
        <v>8.76</v>
      </c>
      <c r="O4870">
        <v>233.5</v>
      </c>
      <c r="P4870">
        <v>94</v>
      </c>
      <c r="Q4870">
        <v>10.51</v>
      </c>
      <c r="R4870">
        <v>12.7</v>
      </c>
      <c r="S4870">
        <v>3</v>
      </c>
      <c r="T4870">
        <v>3.43</v>
      </c>
      <c r="U4870" t="str">
        <f>IF(Append1[[#This Row],[total_intl_charge]] &lt;= MEDIAN(Append1[total_intl_charge]), "Low", "High")</f>
        <v>High</v>
      </c>
      <c r="V4870">
        <v>2</v>
      </c>
      <c r="W4870" t="s">
        <v>23</v>
      </c>
      <c r="X4870" s="1" t="s">
        <v>23</v>
      </c>
      <c r="Y4870">
        <f>IF(Append1[[#This Row],[churn]]="yes", 1,0)</f>
        <v>0</v>
      </c>
      <c r="Z4870" t="str">
        <f>IF(Append1[[#This Row],[total_eve_charge]]&lt;=15,"Low",
IF(Append1[[#This Row],[total_eve_charge]]&lt;=19,"Medium","High"))</f>
        <v>Low</v>
      </c>
      <c r="AA4870" s="1" t="str">
        <f>IF(Append1[[#This Row],[total_day_charge]]&gt;30,"Heavy User",
IF(Append1[[#This Row],[total_eve_charge]]&gt;20,"Evening User",
IF(Append1[[#This Row],[total_night_charge]]&gt;10,"Night User","Low User")))</f>
        <v>Night User</v>
      </c>
    </row>
    <row r="4871" spans="1:27" hidden="1" x14ac:dyDescent="0.3">
      <c r="A4871">
        <v>4120</v>
      </c>
      <c r="B4871" s="1" t="s">
        <v>55</v>
      </c>
      <c r="C4871">
        <v>163</v>
      </c>
      <c r="D4871" s="1" t="s">
        <v>26</v>
      </c>
      <c r="E4871" s="1">
        <v>0</v>
      </c>
      <c r="F4871" s="1" t="s">
        <v>23</v>
      </c>
      <c r="G4871">
        <v>0</v>
      </c>
      <c r="H4871" t="str">
        <f>IF(Append1[[#This Row],[number_vmail_messages]]&lt;=10, "Low",
IF(Append1[[#This Row],[number_vmail_messages]]&lt;=25, "Medium", "High"))</f>
        <v>Low</v>
      </c>
      <c r="I4871">
        <v>238.6</v>
      </c>
      <c r="J4871">
        <v>107</v>
      </c>
      <c r="K4871">
        <v>40.56</v>
      </c>
      <c r="L4871">
        <v>178</v>
      </c>
      <c r="M4871">
        <v>85</v>
      </c>
      <c r="N4871">
        <v>15.13</v>
      </c>
      <c r="O4871">
        <v>196</v>
      </c>
      <c r="P4871">
        <v>124</v>
      </c>
      <c r="Q4871">
        <v>8.82</v>
      </c>
      <c r="R4871">
        <v>6.2</v>
      </c>
      <c r="S4871">
        <v>4</v>
      </c>
      <c r="T4871">
        <v>1.67</v>
      </c>
      <c r="U4871" t="str">
        <f>IF(Append1[[#This Row],[total_intl_charge]] &lt;= MEDIAN(Append1[total_intl_charge]), "Low", "High")</f>
        <v>Low</v>
      </c>
      <c r="V4871">
        <v>1</v>
      </c>
      <c r="W4871" t="s">
        <v>23</v>
      </c>
      <c r="X4871" s="1" t="s">
        <v>23</v>
      </c>
      <c r="Y4871">
        <f>IF(Append1[[#This Row],[churn]]="yes", 1,0)</f>
        <v>0</v>
      </c>
      <c r="Z4871" t="str">
        <f>IF(Append1[[#This Row],[total_eve_charge]]&lt;=15,"Low",
IF(Append1[[#This Row],[total_eve_charge]]&lt;=19,"Medium","High"))</f>
        <v>Medium</v>
      </c>
      <c r="AA4871" s="1" t="str">
        <f>IF(Append1[[#This Row],[total_day_charge]]&gt;30,"Heavy User",
IF(Append1[[#This Row],[total_eve_charge]]&gt;20,"Evening User",
IF(Append1[[#This Row],[total_night_charge]]&gt;10,"Night User","Low User")))</f>
        <v>Heavy User</v>
      </c>
    </row>
    <row r="4872" spans="1:27" hidden="1" x14ac:dyDescent="0.3">
      <c r="A4872">
        <v>4121</v>
      </c>
      <c r="B4872" s="1" t="s">
        <v>59</v>
      </c>
      <c r="C4872">
        <v>145</v>
      </c>
      <c r="D4872" s="1" t="s">
        <v>32</v>
      </c>
      <c r="E4872" s="1">
        <v>1</v>
      </c>
      <c r="F4872" s="1" t="s">
        <v>23</v>
      </c>
      <c r="G4872">
        <v>0</v>
      </c>
      <c r="H4872" t="str">
        <f>IF(Append1[[#This Row],[number_vmail_messages]]&lt;=10, "Low",
IF(Append1[[#This Row],[number_vmail_messages]]&lt;=25, "Medium", "High"))</f>
        <v>Low</v>
      </c>
      <c r="I4872">
        <v>113</v>
      </c>
      <c r="J4872">
        <v>63</v>
      </c>
      <c r="K4872">
        <v>19.21</v>
      </c>
      <c r="L4872">
        <v>187</v>
      </c>
      <c r="M4872">
        <v>131</v>
      </c>
      <c r="N4872">
        <v>15.9</v>
      </c>
      <c r="O4872">
        <v>146.80000000000001</v>
      </c>
      <c r="P4872">
        <v>61</v>
      </c>
      <c r="Q4872">
        <v>6.61</v>
      </c>
      <c r="R4872">
        <v>10.9</v>
      </c>
      <c r="S4872">
        <v>7</v>
      </c>
      <c r="T4872">
        <v>2.94</v>
      </c>
      <c r="U4872" t="str">
        <f>IF(Append1[[#This Row],[total_intl_charge]] &lt;= MEDIAN(Append1[total_intl_charge]), "Low", "High")</f>
        <v>High</v>
      </c>
      <c r="V4872">
        <v>1</v>
      </c>
      <c r="W4872" t="s">
        <v>23</v>
      </c>
      <c r="X4872" s="1" t="s">
        <v>24</v>
      </c>
      <c r="Y4872">
        <f>IF(Append1[[#This Row],[churn]]="yes", 1,0)</f>
        <v>0</v>
      </c>
      <c r="Z4872" t="str">
        <f>IF(Append1[[#This Row],[total_eve_charge]]&lt;=15,"Low",
IF(Append1[[#This Row],[total_eve_charge]]&lt;=19,"Medium","High"))</f>
        <v>Medium</v>
      </c>
      <c r="AA4872" s="1" t="str">
        <f>IF(Append1[[#This Row],[total_day_charge]]&gt;30,"Heavy User",
IF(Append1[[#This Row],[total_eve_charge]]&gt;20,"Evening User",
IF(Append1[[#This Row],[total_night_charge]]&gt;10,"Night User","Low User")))</f>
        <v>Low User</v>
      </c>
    </row>
    <row r="4873" spans="1:27" hidden="1" x14ac:dyDescent="0.3">
      <c r="A4873">
        <v>4122</v>
      </c>
      <c r="B4873" s="1" t="s">
        <v>46</v>
      </c>
      <c r="C4873">
        <v>116</v>
      </c>
      <c r="D4873" s="1" t="s">
        <v>32</v>
      </c>
      <c r="E4873" s="1">
        <v>0</v>
      </c>
      <c r="F4873" s="1" t="s">
        <v>23</v>
      </c>
      <c r="G4873">
        <v>0</v>
      </c>
      <c r="H4873" t="str">
        <f>IF(Append1[[#This Row],[number_vmail_messages]]&lt;=10, "Low",
IF(Append1[[#This Row],[number_vmail_messages]]&lt;=25, "Medium", "High"))</f>
        <v>Low</v>
      </c>
      <c r="I4873">
        <v>149.6</v>
      </c>
      <c r="J4873">
        <v>74</v>
      </c>
      <c r="K4873">
        <v>25.43</v>
      </c>
      <c r="L4873">
        <v>167.9</v>
      </c>
      <c r="M4873">
        <v>92</v>
      </c>
      <c r="N4873">
        <v>14.27</v>
      </c>
      <c r="O4873">
        <v>174.1</v>
      </c>
      <c r="P4873">
        <v>100</v>
      </c>
      <c r="Q4873">
        <v>7.83</v>
      </c>
      <c r="R4873">
        <v>16.399999999999999</v>
      </c>
      <c r="S4873">
        <v>7</v>
      </c>
      <c r="T4873">
        <v>4.43</v>
      </c>
      <c r="U4873" t="str">
        <f>IF(Append1[[#This Row],[total_intl_charge]] &lt;= MEDIAN(Append1[total_intl_charge]), "Low", "High")</f>
        <v>High</v>
      </c>
      <c r="V4873">
        <v>0</v>
      </c>
      <c r="W4873" t="s">
        <v>23</v>
      </c>
      <c r="X4873" s="1" t="s">
        <v>23</v>
      </c>
      <c r="Y4873">
        <f>IF(Append1[[#This Row],[churn]]="yes", 1,0)</f>
        <v>0</v>
      </c>
      <c r="Z4873" t="str">
        <f>IF(Append1[[#This Row],[total_eve_charge]]&lt;=15,"Low",
IF(Append1[[#This Row],[total_eve_charge]]&lt;=19,"Medium","High"))</f>
        <v>Low</v>
      </c>
      <c r="AA4873" s="1" t="str">
        <f>IF(Append1[[#This Row],[total_day_charge]]&gt;30,"Heavy User",
IF(Append1[[#This Row],[total_eve_charge]]&gt;20,"Evening User",
IF(Append1[[#This Row],[total_night_charge]]&gt;10,"Night User","Low User")))</f>
        <v>Low User</v>
      </c>
    </row>
    <row r="4874" spans="1:27" hidden="1" x14ac:dyDescent="0.3">
      <c r="A4874">
        <v>4123</v>
      </c>
      <c r="B4874" s="1" t="s">
        <v>35</v>
      </c>
      <c r="C4874">
        <v>95</v>
      </c>
      <c r="D4874" s="1" t="s">
        <v>22</v>
      </c>
      <c r="E4874" s="1">
        <v>0</v>
      </c>
      <c r="F4874" s="1" t="s">
        <v>23</v>
      </c>
      <c r="G4874">
        <v>0</v>
      </c>
      <c r="H4874" t="str">
        <f>IF(Append1[[#This Row],[number_vmail_messages]]&lt;=10, "Low",
IF(Append1[[#This Row],[number_vmail_messages]]&lt;=25, "Medium", "High"))</f>
        <v>Low</v>
      </c>
      <c r="I4874">
        <v>232</v>
      </c>
      <c r="J4874">
        <v>80</v>
      </c>
      <c r="K4874">
        <v>39.44</v>
      </c>
      <c r="L4874">
        <v>126.1</v>
      </c>
      <c r="M4874">
        <v>94</v>
      </c>
      <c r="N4874">
        <v>10.72</v>
      </c>
      <c r="O4874">
        <v>109.6</v>
      </c>
      <c r="P4874">
        <v>117</v>
      </c>
      <c r="Q4874">
        <v>4.93</v>
      </c>
      <c r="R4874">
        <v>12</v>
      </c>
      <c r="S4874">
        <v>6</v>
      </c>
      <c r="T4874">
        <v>3.24</v>
      </c>
      <c r="U4874" t="str">
        <f>IF(Append1[[#This Row],[total_intl_charge]] &lt;= MEDIAN(Append1[total_intl_charge]), "Low", "High")</f>
        <v>High</v>
      </c>
      <c r="V4874">
        <v>1</v>
      </c>
      <c r="W4874" t="s">
        <v>23</v>
      </c>
      <c r="X4874" s="1" t="s">
        <v>23</v>
      </c>
      <c r="Y4874">
        <f>IF(Append1[[#This Row],[churn]]="yes", 1,0)</f>
        <v>0</v>
      </c>
      <c r="Z4874" t="str">
        <f>IF(Append1[[#This Row],[total_eve_charge]]&lt;=15,"Low",
IF(Append1[[#This Row],[total_eve_charge]]&lt;=19,"Medium","High"))</f>
        <v>Low</v>
      </c>
      <c r="AA4874" s="1" t="str">
        <f>IF(Append1[[#This Row],[total_day_charge]]&gt;30,"Heavy User",
IF(Append1[[#This Row],[total_eve_charge]]&gt;20,"Evening User",
IF(Append1[[#This Row],[total_night_charge]]&gt;10,"Night User","Low User")))</f>
        <v>Heavy User</v>
      </c>
    </row>
    <row r="4875" spans="1:27" hidden="1" x14ac:dyDescent="0.3">
      <c r="A4875">
        <v>4124</v>
      </c>
      <c r="B4875" s="1" t="s">
        <v>44</v>
      </c>
      <c r="C4875">
        <v>49</v>
      </c>
      <c r="D4875" s="1" t="s">
        <v>22</v>
      </c>
      <c r="E4875" s="1">
        <v>0</v>
      </c>
      <c r="F4875" s="1" t="s">
        <v>23</v>
      </c>
      <c r="G4875">
        <v>0</v>
      </c>
      <c r="H4875" t="str">
        <f>IF(Append1[[#This Row],[number_vmail_messages]]&lt;=10, "Low",
IF(Append1[[#This Row],[number_vmail_messages]]&lt;=25, "Medium", "High"))</f>
        <v>Low</v>
      </c>
      <c r="I4875">
        <v>167.2</v>
      </c>
      <c r="J4875">
        <v>94</v>
      </c>
      <c r="K4875">
        <v>28.42</v>
      </c>
      <c r="L4875">
        <v>218.1</v>
      </c>
      <c r="M4875">
        <v>121</v>
      </c>
      <c r="N4875">
        <v>18.54</v>
      </c>
      <c r="O4875">
        <v>313.10000000000002</v>
      </c>
      <c r="P4875">
        <v>109</v>
      </c>
      <c r="Q4875">
        <v>14.09</v>
      </c>
      <c r="R4875">
        <v>7.8</v>
      </c>
      <c r="S4875">
        <v>5</v>
      </c>
      <c r="T4875">
        <v>2.11</v>
      </c>
      <c r="U4875" t="str">
        <f>IF(Append1[[#This Row],[total_intl_charge]] &lt;= MEDIAN(Append1[total_intl_charge]), "Low", "High")</f>
        <v>Low</v>
      </c>
      <c r="V4875">
        <v>3</v>
      </c>
      <c r="W4875" t="s">
        <v>23</v>
      </c>
      <c r="X4875" s="1" t="s">
        <v>23</v>
      </c>
      <c r="Y4875">
        <f>IF(Append1[[#This Row],[churn]]="yes", 1,0)</f>
        <v>0</v>
      </c>
      <c r="Z4875" t="str">
        <f>IF(Append1[[#This Row],[total_eve_charge]]&lt;=15,"Low",
IF(Append1[[#This Row],[total_eve_charge]]&lt;=19,"Medium","High"))</f>
        <v>Medium</v>
      </c>
      <c r="AA4875" s="1" t="str">
        <f>IF(Append1[[#This Row],[total_day_charge]]&gt;30,"Heavy User",
IF(Append1[[#This Row],[total_eve_charge]]&gt;20,"Evening User",
IF(Append1[[#This Row],[total_night_charge]]&gt;10,"Night User","Low User")))</f>
        <v>Night User</v>
      </c>
    </row>
    <row r="4876" spans="1:27" hidden="1" x14ac:dyDescent="0.3">
      <c r="A4876">
        <v>4125</v>
      </c>
      <c r="B4876" s="1" t="s">
        <v>41</v>
      </c>
      <c r="C4876">
        <v>121</v>
      </c>
      <c r="D4876" s="1" t="s">
        <v>22</v>
      </c>
      <c r="E4876" s="1">
        <v>0</v>
      </c>
      <c r="F4876" s="1" t="s">
        <v>23</v>
      </c>
      <c r="G4876">
        <v>0</v>
      </c>
      <c r="H4876" t="str">
        <f>IF(Append1[[#This Row],[number_vmail_messages]]&lt;=10, "Low",
IF(Append1[[#This Row],[number_vmail_messages]]&lt;=25, "Medium", "High"))</f>
        <v>Low</v>
      </c>
      <c r="I4876">
        <v>162.4</v>
      </c>
      <c r="J4876">
        <v>87</v>
      </c>
      <c r="K4876">
        <v>27.61</v>
      </c>
      <c r="L4876">
        <v>285.2</v>
      </c>
      <c r="M4876">
        <v>104</v>
      </c>
      <c r="N4876">
        <v>24.24</v>
      </c>
      <c r="O4876">
        <v>117.4</v>
      </c>
      <c r="P4876">
        <v>125</v>
      </c>
      <c r="Q4876">
        <v>5.28</v>
      </c>
      <c r="R4876">
        <v>5.8</v>
      </c>
      <c r="S4876">
        <v>5</v>
      </c>
      <c r="T4876">
        <v>1.57</v>
      </c>
      <c r="U4876" t="str">
        <f>IF(Append1[[#This Row],[total_intl_charge]] &lt;= MEDIAN(Append1[total_intl_charge]), "Low", "High")</f>
        <v>Low</v>
      </c>
      <c r="V4876">
        <v>2</v>
      </c>
      <c r="W4876" t="s">
        <v>23</v>
      </c>
      <c r="X4876" s="1" t="s">
        <v>23</v>
      </c>
      <c r="Y4876">
        <f>IF(Append1[[#This Row],[churn]]="yes", 1,0)</f>
        <v>0</v>
      </c>
      <c r="Z4876" t="str">
        <f>IF(Append1[[#This Row],[total_eve_charge]]&lt;=15,"Low",
IF(Append1[[#This Row],[total_eve_charge]]&lt;=19,"Medium","High"))</f>
        <v>High</v>
      </c>
      <c r="AA4876" s="1" t="str">
        <f>IF(Append1[[#This Row],[total_day_charge]]&gt;30,"Heavy User",
IF(Append1[[#This Row],[total_eve_charge]]&gt;20,"Evening User",
IF(Append1[[#This Row],[total_night_charge]]&gt;10,"Night User","Low User")))</f>
        <v>Evening User</v>
      </c>
    </row>
    <row r="4877" spans="1:27" hidden="1" x14ac:dyDescent="0.3">
      <c r="A4877">
        <v>4126</v>
      </c>
      <c r="B4877" s="1" t="s">
        <v>75</v>
      </c>
      <c r="C4877">
        <v>39</v>
      </c>
      <c r="D4877" s="1" t="s">
        <v>26</v>
      </c>
      <c r="E4877" s="1">
        <v>0</v>
      </c>
      <c r="F4877" s="1" t="s">
        <v>23</v>
      </c>
      <c r="G4877">
        <v>0</v>
      </c>
      <c r="H4877" t="str">
        <f>IF(Append1[[#This Row],[number_vmail_messages]]&lt;=10, "Low",
IF(Append1[[#This Row],[number_vmail_messages]]&lt;=25, "Medium", "High"))</f>
        <v>Low</v>
      </c>
      <c r="I4877">
        <v>189.6</v>
      </c>
      <c r="J4877">
        <v>89</v>
      </c>
      <c r="K4877">
        <v>32.229999999999997</v>
      </c>
      <c r="L4877">
        <v>251.6</v>
      </c>
      <c r="M4877">
        <v>116</v>
      </c>
      <c r="N4877">
        <v>21.39</v>
      </c>
      <c r="O4877">
        <v>230.9</v>
      </c>
      <c r="P4877">
        <v>105</v>
      </c>
      <c r="Q4877">
        <v>10.39</v>
      </c>
      <c r="R4877">
        <v>5.4</v>
      </c>
      <c r="S4877">
        <v>8</v>
      </c>
      <c r="T4877">
        <v>1.46</v>
      </c>
      <c r="U4877" t="str">
        <f>IF(Append1[[#This Row],[total_intl_charge]] &lt;= MEDIAN(Append1[total_intl_charge]), "Low", "High")</f>
        <v>Low</v>
      </c>
      <c r="V4877">
        <v>3</v>
      </c>
      <c r="W4877" t="s">
        <v>23</v>
      </c>
      <c r="X4877" s="1" t="s">
        <v>23</v>
      </c>
      <c r="Y4877">
        <f>IF(Append1[[#This Row],[churn]]="yes", 1,0)</f>
        <v>0</v>
      </c>
      <c r="Z4877" t="str">
        <f>IF(Append1[[#This Row],[total_eve_charge]]&lt;=15,"Low",
IF(Append1[[#This Row],[total_eve_charge]]&lt;=19,"Medium","High"))</f>
        <v>High</v>
      </c>
      <c r="AA4877" s="1" t="str">
        <f>IF(Append1[[#This Row],[total_day_charge]]&gt;30,"Heavy User",
IF(Append1[[#This Row],[total_eve_charge]]&gt;20,"Evening User",
IF(Append1[[#This Row],[total_night_charge]]&gt;10,"Night User","Low User")))</f>
        <v>Heavy User</v>
      </c>
    </row>
    <row r="4878" spans="1:27" x14ac:dyDescent="0.3">
      <c r="A4878">
        <v>4127</v>
      </c>
      <c r="B4878" s="1" t="s">
        <v>60</v>
      </c>
      <c r="C4878">
        <v>41</v>
      </c>
      <c r="D4878" s="1" t="s">
        <v>22</v>
      </c>
      <c r="E4878" s="1">
        <v>0</v>
      </c>
      <c r="F4878" s="1" t="s">
        <v>24</v>
      </c>
      <c r="G4878">
        <v>24</v>
      </c>
      <c r="H4878" t="str">
        <f>IF(Append1[[#This Row],[number_vmail_messages]]&lt;=10, "Low",
IF(Append1[[#This Row],[number_vmail_messages]]&lt;=25, "Medium", "High"))</f>
        <v>Medium</v>
      </c>
      <c r="I4878">
        <v>247.6</v>
      </c>
      <c r="J4878">
        <v>97</v>
      </c>
      <c r="K4878">
        <v>42.09</v>
      </c>
      <c r="L4878">
        <v>199.7</v>
      </c>
      <c r="M4878">
        <v>106</v>
      </c>
      <c r="N4878">
        <v>16.97</v>
      </c>
      <c r="O4878">
        <v>217.7</v>
      </c>
      <c r="P4878">
        <v>91</v>
      </c>
      <c r="Q4878">
        <v>9.8000000000000007</v>
      </c>
      <c r="R4878">
        <v>12.1</v>
      </c>
      <c r="S4878">
        <v>6</v>
      </c>
      <c r="T4878">
        <v>3.27</v>
      </c>
      <c r="U4878" t="str">
        <f>IF(Append1[[#This Row],[total_intl_charge]] &lt;= MEDIAN(Append1[total_intl_charge]), "Low", "High")</f>
        <v>High</v>
      </c>
      <c r="V4878">
        <v>1</v>
      </c>
      <c r="W4878" t="s">
        <v>23</v>
      </c>
      <c r="X4878" s="1" t="s">
        <v>23</v>
      </c>
      <c r="Y4878">
        <f>IF(Append1[[#This Row],[churn]]="yes", 1,0)</f>
        <v>0</v>
      </c>
      <c r="Z4878" t="str">
        <f>IF(Append1[[#This Row],[total_eve_charge]]&lt;=15,"Low",
IF(Append1[[#This Row],[total_eve_charge]]&lt;=19,"Medium","High"))</f>
        <v>Medium</v>
      </c>
      <c r="AA4878" s="1" t="str">
        <f>IF(Append1[[#This Row],[total_day_charge]]&gt;30,"Heavy User",
IF(Append1[[#This Row],[total_eve_charge]]&gt;20,"Evening User",
IF(Append1[[#This Row],[total_night_charge]]&gt;10,"Night User","Low User")))</f>
        <v>Heavy User</v>
      </c>
    </row>
    <row r="4879" spans="1:27" hidden="1" x14ac:dyDescent="0.3">
      <c r="A4879">
        <v>4128</v>
      </c>
      <c r="B4879" s="1" t="s">
        <v>73</v>
      </c>
      <c r="C4879">
        <v>60</v>
      </c>
      <c r="D4879" s="1" t="s">
        <v>26</v>
      </c>
      <c r="E4879" s="1">
        <v>0</v>
      </c>
      <c r="F4879" s="1" t="s">
        <v>23</v>
      </c>
      <c r="G4879">
        <v>0</v>
      </c>
      <c r="H4879" t="str">
        <f>IF(Append1[[#This Row],[number_vmail_messages]]&lt;=10, "Low",
IF(Append1[[#This Row],[number_vmail_messages]]&lt;=25, "Medium", "High"))</f>
        <v>Low</v>
      </c>
      <c r="I4879">
        <v>179.4</v>
      </c>
      <c r="J4879">
        <v>108</v>
      </c>
      <c r="K4879">
        <v>30.5</v>
      </c>
      <c r="L4879">
        <v>263.2</v>
      </c>
      <c r="M4879">
        <v>74</v>
      </c>
      <c r="N4879">
        <v>22.37</v>
      </c>
      <c r="O4879">
        <v>133.30000000000001</v>
      </c>
      <c r="P4879">
        <v>78</v>
      </c>
      <c r="Q4879">
        <v>6</v>
      </c>
      <c r="R4879">
        <v>13.4</v>
      </c>
      <c r="S4879">
        <v>7</v>
      </c>
      <c r="T4879">
        <v>3.62</v>
      </c>
      <c r="U4879" t="str">
        <f>IF(Append1[[#This Row],[total_intl_charge]] &lt;= MEDIAN(Append1[total_intl_charge]), "Low", "High")</f>
        <v>High</v>
      </c>
      <c r="V4879">
        <v>2</v>
      </c>
      <c r="W4879" t="s">
        <v>23</v>
      </c>
      <c r="X4879" s="1" t="s">
        <v>23</v>
      </c>
      <c r="Y4879">
        <f>IF(Append1[[#This Row],[churn]]="yes", 1,0)</f>
        <v>0</v>
      </c>
      <c r="Z4879" t="str">
        <f>IF(Append1[[#This Row],[total_eve_charge]]&lt;=15,"Low",
IF(Append1[[#This Row],[total_eve_charge]]&lt;=19,"Medium","High"))</f>
        <v>High</v>
      </c>
      <c r="AA4879" s="1" t="str">
        <f>IF(Append1[[#This Row],[total_day_charge]]&gt;30,"Heavy User",
IF(Append1[[#This Row],[total_eve_charge]]&gt;20,"Evening User",
IF(Append1[[#This Row],[total_night_charge]]&gt;10,"Night User","Low User")))</f>
        <v>Heavy User</v>
      </c>
    </row>
    <row r="4880" spans="1:27" hidden="1" x14ac:dyDescent="0.3">
      <c r="A4880">
        <v>4129</v>
      </c>
      <c r="B4880" s="1" t="s">
        <v>61</v>
      </c>
      <c r="C4880">
        <v>158</v>
      </c>
      <c r="D4880" s="1" t="s">
        <v>26</v>
      </c>
      <c r="E4880" s="1">
        <v>0</v>
      </c>
      <c r="F4880" s="1" t="s">
        <v>23</v>
      </c>
      <c r="G4880">
        <v>0</v>
      </c>
      <c r="H4880" t="str">
        <f>IF(Append1[[#This Row],[number_vmail_messages]]&lt;=10, "Low",
IF(Append1[[#This Row],[number_vmail_messages]]&lt;=25, "Medium", "High"))</f>
        <v>Low</v>
      </c>
      <c r="I4880">
        <v>245.1</v>
      </c>
      <c r="J4880">
        <v>68</v>
      </c>
      <c r="K4880">
        <v>41.67</v>
      </c>
      <c r="L4880">
        <v>195.8</v>
      </c>
      <c r="M4880">
        <v>100</v>
      </c>
      <c r="N4880">
        <v>16.64</v>
      </c>
      <c r="O4880">
        <v>244.2</v>
      </c>
      <c r="P4880">
        <v>80</v>
      </c>
      <c r="Q4880">
        <v>10.99</v>
      </c>
      <c r="R4880">
        <v>11.5</v>
      </c>
      <c r="S4880">
        <v>4</v>
      </c>
      <c r="T4880">
        <v>3.11</v>
      </c>
      <c r="U4880" t="str">
        <f>IF(Append1[[#This Row],[total_intl_charge]] &lt;= MEDIAN(Append1[total_intl_charge]), "Low", "High")</f>
        <v>High</v>
      </c>
      <c r="V4880">
        <v>2</v>
      </c>
      <c r="W4880" t="s">
        <v>23</v>
      </c>
      <c r="X4880" s="1" t="s">
        <v>23</v>
      </c>
      <c r="Y4880">
        <f>IF(Append1[[#This Row],[churn]]="yes", 1,0)</f>
        <v>0</v>
      </c>
      <c r="Z4880" t="str">
        <f>IF(Append1[[#This Row],[total_eve_charge]]&lt;=15,"Low",
IF(Append1[[#This Row],[total_eve_charge]]&lt;=19,"Medium","High"))</f>
        <v>Medium</v>
      </c>
      <c r="AA4880" s="1" t="str">
        <f>IF(Append1[[#This Row],[total_day_charge]]&gt;30,"Heavy User",
IF(Append1[[#This Row],[total_eve_charge]]&gt;20,"Evening User",
IF(Append1[[#This Row],[total_night_charge]]&gt;10,"Night User","Low User")))</f>
        <v>Heavy User</v>
      </c>
    </row>
    <row r="4881" spans="1:27" x14ac:dyDescent="0.3">
      <c r="A4881">
        <v>4130</v>
      </c>
      <c r="B4881" s="1" t="s">
        <v>59</v>
      </c>
      <c r="C4881">
        <v>121</v>
      </c>
      <c r="D4881" s="1" t="s">
        <v>32</v>
      </c>
      <c r="E4881" s="1">
        <v>0</v>
      </c>
      <c r="F4881" s="1" t="s">
        <v>24</v>
      </c>
      <c r="G4881">
        <v>12</v>
      </c>
      <c r="H4881" t="str">
        <f>IF(Append1[[#This Row],[number_vmail_messages]]&lt;=10, "Low",
IF(Append1[[#This Row],[number_vmail_messages]]&lt;=25, "Medium", "High"))</f>
        <v>Medium</v>
      </c>
      <c r="I4881">
        <v>127.2</v>
      </c>
      <c r="J4881">
        <v>56</v>
      </c>
      <c r="K4881">
        <v>21.62</v>
      </c>
      <c r="L4881">
        <v>241.6</v>
      </c>
      <c r="M4881">
        <v>114</v>
      </c>
      <c r="N4881">
        <v>20.54</v>
      </c>
      <c r="O4881">
        <v>176.6</v>
      </c>
      <c r="P4881">
        <v>84</v>
      </c>
      <c r="Q4881">
        <v>7.95</v>
      </c>
      <c r="R4881">
        <v>13.2</v>
      </c>
      <c r="S4881">
        <v>3</v>
      </c>
      <c r="T4881">
        <v>3.56</v>
      </c>
      <c r="U4881" t="str">
        <f>IF(Append1[[#This Row],[total_intl_charge]] &lt;= MEDIAN(Append1[total_intl_charge]), "Low", "High")</f>
        <v>High</v>
      </c>
      <c r="V4881">
        <v>3</v>
      </c>
      <c r="W4881" t="s">
        <v>23</v>
      </c>
      <c r="X4881" s="1" t="s">
        <v>23</v>
      </c>
      <c r="Y4881">
        <f>IF(Append1[[#This Row],[churn]]="yes", 1,0)</f>
        <v>0</v>
      </c>
      <c r="Z4881" t="str">
        <f>IF(Append1[[#This Row],[total_eve_charge]]&lt;=15,"Low",
IF(Append1[[#This Row],[total_eve_charge]]&lt;=19,"Medium","High"))</f>
        <v>High</v>
      </c>
      <c r="AA4881" s="1" t="str">
        <f>IF(Append1[[#This Row],[total_day_charge]]&gt;30,"Heavy User",
IF(Append1[[#This Row],[total_eve_charge]]&gt;20,"Evening User",
IF(Append1[[#This Row],[total_night_charge]]&gt;10,"Night User","Low User")))</f>
        <v>Evening User</v>
      </c>
    </row>
    <row r="4882" spans="1:27" hidden="1" x14ac:dyDescent="0.3">
      <c r="A4882">
        <v>4131</v>
      </c>
      <c r="B4882" s="1" t="s">
        <v>59</v>
      </c>
      <c r="C4882">
        <v>45</v>
      </c>
      <c r="D4882" s="1" t="s">
        <v>22</v>
      </c>
      <c r="E4882" s="1">
        <v>0</v>
      </c>
      <c r="F4882" s="1" t="s">
        <v>23</v>
      </c>
      <c r="G4882">
        <v>0</v>
      </c>
      <c r="H4882" t="str">
        <f>IF(Append1[[#This Row],[number_vmail_messages]]&lt;=10, "Low",
IF(Append1[[#This Row],[number_vmail_messages]]&lt;=25, "Medium", "High"))</f>
        <v>Low</v>
      </c>
      <c r="I4882">
        <v>142.69999999999999</v>
      </c>
      <c r="J4882">
        <v>80</v>
      </c>
      <c r="K4882">
        <v>24.26</v>
      </c>
      <c r="L4882">
        <v>205.4</v>
      </c>
      <c r="M4882">
        <v>135</v>
      </c>
      <c r="N4882">
        <v>17.46</v>
      </c>
      <c r="O4882">
        <v>228.1</v>
      </c>
      <c r="P4882">
        <v>87</v>
      </c>
      <c r="Q4882">
        <v>10.26</v>
      </c>
      <c r="R4882">
        <v>12</v>
      </c>
      <c r="S4882">
        <v>11</v>
      </c>
      <c r="T4882">
        <v>3.24</v>
      </c>
      <c r="U4882" t="str">
        <f>IF(Append1[[#This Row],[total_intl_charge]] &lt;= MEDIAN(Append1[total_intl_charge]), "Low", "High")</f>
        <v>High</v>
      </c>
      <c r="V4882">
        <v>2</v>
      </c>
      <c r="W4882" t="s">
        <v>23</v>
      </c>
      <c r="X4882" s="1" t="s">
        <v>23</v>
      </c>
      <c r="Y4882">
        <f>IF(Append1[[#This Row],[churn]]="yes", 1,0)</f>
        <v>0</v>
      </c>
      <c r="Z4882" t="str">
        <f>IF(Append1[[#This Row],[total_eve_charge]]&lt;=15,"Low",
IF(Append1[[#This Row],[total_eve_charge]]&lt;=19,"Medium","High"))</f>
        <v>Medium</v>
      </c>
      <c r="AA4882" s="1" t="str">
        <f>IF(Append1[[#This Row],[total_day_charge]]&gt;30,"Heavy User",
IF(Append1[[#This Row],[total_eve_charge]]&gt;20,"Evening User",
IF(Append1[[#This Row],[total_night_charge]]&gt;10,"Night User","Low User")))</f>
        <v>Night User</v>
      </c>
    </row>
    <row r="4883" spans="1:27" hidden="1" x14ac:dyDescent="0.3">
      <c r="A4883">
        <v>4132</v>
      </c>
      <c r="B4883" s="1" t="s">
        <v>37</v>
      </c>
      <c r="C4883">
        <v>154</v>
      </c>
      <c r="D4883" s="1" t="s">
        <v>26</v>
      </c>
      <c r="E4883" s="1">
        <v>0</v>
      </c>
      <c r="F4883" s="1" t="s">
        <v>23</v>
      </c>
      <c r="G4883">
        <v>0</v>
      </c>
      <c r="H4883" t="str">
        <f>IF(Append1[[#This Row],[number_vmail_messages]]&lt;=10, "Low",
IF(Append1[[#This Row],[number_vmail_messages]]&lt;=25, "Medium", "High"))</f>
        <v>Low</v>
      </c>
      <c r="I4883">
        <v>94.5</v>
      </c>
      <c r="J4883">
        <v>97</v>
      </c>
      <c r="K4883">
        <v>16.07</v>
      </c>
      <c r="L4883">
        <v>178.2</v>
      </c>
      <c r="M4883">
        <v>127</v>
      </c>
      <c r="N4883">
        <v>15.15</v>
      </c>
      <c r="O4883">
        <v>230.2</v>
      </c>
      <c r="P4883">
        <v>99</v>
      </c>
      <c r="Q4883">
        <v>10.36</v>
      </c>
      <c r="R4883">
        <v>9.1999999999999993</v>
      </c>
      <c r="S4883">
        <v>3</v>
      </c>
      <c r="T4883">
        <v>2.48</v>
      </c>
      <c r="U4883" t="str">
        <f>IF(Append1[[#This Row],[total_intl_charge]] &lt;= MEDIAN(Append1[total_intl_charge]), "Low", "High")</f>
        <v>Low</v>
      </c>
      <c r="V4883">
        <v>2</v>
      </c>
      <c r="W4883" t="s">
        <v>23</v>
      </c>
      <c r="X4883" s="1" t="s">
        <v>23</v>
      </c>
      <c r="Y4883">
        <f>IF(Append1[[#This Row],[churn]]="yes", 1,0)</f>
        <v>0</v>
      </c>
      <c r="Z4883" t="str">
        <f>IF(Append1[[#This Row],[total_eve_charge]]&lt;=15,"Low",
IF(Append1[[#This Row],[total_eve_charge]]&lt;=19,"Medium","High"))</f>
        <v>Medium</v>
      </c>
      <c r="AA4883" s="1" t="str">
        <f>IF(Append1[[#This Row],[total_day_charge]]&gt;30,"Heavy User",
IF(Append1[[#This Row],[total_eve_charge]]&gt;20,"Evening User",
IF(Append1[[#This Row],[total_night_charge]]&gt;10,"Night User","Low User")))</f>
        <v>Night User</v>
      </c>
    </row>
    <row r="4884" spans="1:27" hidden="1" x14ac:dyDescent="0.3">
      <c r="A4884">
        <v>4133</v>
      </c>
      <c r="B4884" s="1" t="s">
        <v>51</v>
      </c>
      <c r="C4884">
        <v>127</v>
      </c>
      <c r="D4884" s="1" t="s">
        <v>26</v>
      </c>
      <c r="E4884" s="1">
        <v>0</v>
      </c>
      <c r="F4884" s="1" t="s">
        <v>23</v>
      </c>
      <c r="G4884">
        <v>0</v>
      </c>
      <c r="H4884" t="str">
        <f>IF(Append1[[#This Row],[number_vmail_messages]]&lt;=10, "Low",
IF(Append1[[#This Row],[number_vmail_messages]]&lt;=25, "Medium", "High"))</f>
        <v>Low</v>
      </c>
      <c r="I4884">
        <v>241.7</v>
      </c>
      <c r="J4884">
        <v>115</v>
      </c>
      <c r="K4884">
        <v>41.09</v>
      </c>
      <c r="L4884">
        <v>141.5</v>
      </c>
      <c r="M4884">
        <v>96</v>
      </c>
      <c r="N4884">
        <v>12.03</v>
      </c>
      <c r="O4884">
        <v>170.7</v>
      </c>
      <c r="P4884">
        <v>94</v>
      </c>
      <c r="Q4884">
        <v>7.68</v>
      </c>
      <c r="R4884">
        <v>4.5</v>
      </c>
      <c r="S4884">
        <v>5</v>
      </c>
      <c r="T4884">
        <v>1.22</v>
      </c>
      <c r="U4884" t="str">
        <f>IF(Append1[[#This Row],[total_intl_charge]] &lt;= MEDIAN(Append1[total_intl_charge]), "Low", "High")</f>
        <v>Low</v>
      </c>
      <c r="V4884">
        <v>2</v>
      </c>
      <c r="W4884" t="s">
        <v>23</v>
      </c>
      <c r="X4884" s="1" t="s">
        <v>23</v>
      </c>
      <c r="Y4884">
        <f>IF(Append1[[#This Row],[churn]]="yes", 1,0)</f>
        <v>0</v>
      </c>
      <c r="Z4884" t="str">
        <f>IF(Append1[[#This Row],[total_eve_charge]]&lt;=15,"Low",
IF(Append1[[#This Row],[total_eve_charge]]&lt;=19,"Medium","High"))</f>
        <v>Low</v>
      </c>
      <c r="AA4884" s="1" t="str">
        <f>IF(Append1[[#This Row],[total_day_charge]]&gt;30,"Heavy User",
IF(Append1[[#This Row],[total_eve_charge]]&gt;20,"Evening User",
IF(Append1[[#This Row],[total_night_charge]]&gt;10,"Night User","Low User")))</f>
        <v>Heavy User</v>
      </c>
    </row>
    <row r="4885" spans="1:27" hidden="1" x14ac:dyDescent="0.3">
      <c r="A4885">
        <v>4134</v>
      </c>
      <c r="B4885" s="1" t="s">
        <v>39</v>
      </c>
      <c r="C4885">
        <v>74</v>
      </c>
      <c r="D4885" s="1" t="s">
        <v>22</v>
      </c>
      <c r="E4885" s="1">
        <v>1</v>
      </c>
      <c r="F4885" s="1" t="s">
        <v>23</v>
      </c>
      <c r="G4885">
        <v>0</v>
      </c>
      <c r="H4885" t="str">
        <f>IF(Append1[[#This Row],[number_vmail_messages]]&lt;=10, "Low",
IF(Append1[[#This Row],[number_vmail_messages]]&lt;=25, "Medium", "High"))</f>
        <v>Low</v>
      </c>
      <c r="I4885">
        <v>267.5</v>
      </c>
      <c r="J4885">
        <v>134</v>
      </c>
      <c r="K4885">
        <v>45.48</v>
      </c>
      <c r="L4885">
        <v>242.5</v>
      </c>
      <c r="M4885">
        <v>110</v>
      </c>
      <c r="N4885">
        <v>20.61</v>
      </c>
      <c r="O4885">
        <v>223</v>
      </c>
      <c r="P4885">
        <v>108</v>
      </c>
      <c r="Q4885">
        <v>10.039999999999999</v>
      </c>
      <c r="R4885">
        <v>8.3000000000000007</v>
      </c>
      <c r="S4885">
        <v>4</v>
      </c>
      <c r="T4885">
        <v>2.2400000000000002</v>
      </c>
      <c r="U4885" t="str">
        <f>IF(Append1[[#This Row],[total_intl_charge]] &lt;= MEDIAN(Append1[total_intl_charge]), "Low", "High")</f>
        <v>Low</v>
      </c>
      <c r="V4885">
        <v>3</v>
      </c>
      <c r="W4885" t="s">
        <v>24</v>
      </c>
      <c r="X4885" s="1" t="s">
        <v>24</v>
      </c>
      <c r="Y4885">
        <f>IF(Append1[[#This Row],[churn]]="yes", 1,0)</f>
        <v>1</v>
      </c>
      <c r="Z4885" t="str">
        <f>IF(Append1[[#This Row],[total_eve_charge]]&lt;=15,"Low",
IF(Append1[[#This Row],[total_eve_charge]]&lt;=19,"Medium","High"))</f>
        <v>High</v>
      </c>
      <c r="AA4885" s="1" t="str">
        <f>IF(Append1[[#This Row],[total_day_charge]]&gt;30,"Heavy User",
IF(Append1[[#This Row],[total_eve_charge]]&gt;20,"Evening User",
IF(Append1[[#This Row],[total_night_charge]]&gt;10,"Night User","Low User")))</f>
        <v>Heavy User</v>
      </c>
    </row>
    <row r="4886" spans="1:27" hidden="1" x14ac:dyDescent="0.3">
      <c r="A4886">
        <v>4135</v>
      </c>
      <c r="B4886" s="1" t="s">
        <v>25</v>
      </c>
      <c r="C4886">
        <v>26</v>
      </c>
      <c r="D4886" s="1" t="s">
        <v>32</v>
      </c>
      <c r="E4886" s="1">
        <v>0</v>
      </c>
      <c r="F4886" s="1" t="s">
        <v>23</v>
      </c>
      <c r="G4886">
        <v>0</v>
      </c>
      <c r="H4886" t="str">
        <f>IF(Append1[[#This Row],[number_vmail_messages]]&lt;=10, "Low",
IF(Append1[[#This Row],[number_vmail_messages]]&lt;=25, "Medium", "High"))</f>
        <v>Low</v>
      </c>
      <c r="I4886">
        <v>290.10000000000002</v>
      </c>
      <c r="J4886">
        <v>143</v>
      </c>
      <c r="K4886">
        <v>49.32</v>
      </c>
      <c r="L4886">
        <v>245.7</v>
      </c>
      <c r="M4886">
        <v>97</v>
      </c>
      <c r="N4886">
        <v>20.88</v>
      </c>
      <c r="O4886">
        <v>147</v>
      </c>
      <c r="P4886">
        <v>80</v>
      </c>
      <c r="Q4886">
        <v>6.61</v>
      </c>
      <c r="R4886">
        <v>7.4</v>
      </c>
      <c r="S4886">
        <v>4</v>
      </c>
      <c r="T4886">
        <v>2</v>
      </c>
      <c r="U4886" t="str">
        <f>IF(Append1[[#This Row],[total_intl_charge]] &lt;= MEDIAN(Append1[total_intl_charge]), "Low", "High")</f>
        <v>Low</v>
      </c>
      <c r="V4886">
        <v>2</v>
      </c>
      <c r="W4886" t="s">
        <v>24</v>
      </c>
      <c r="X4886" s="1" t="s">
        <v>23</v>
      </c>
      <c r="Y4886">
        <f>IF(Append1[[#This Row],[churn]]="yes", 1,0)</f>
        <v>1</v>
      </c>
      <c r="Z4886" t="str">
        <f>IF(Append1[[#This Row],[total_eve_charge]]&lt;=15,"Low",
IF(Append1[[#This Row],[total_eve_charge]]&lt;=19,"Medium","High"))</f>
        <v>High</v>
      </c>
      <c r="AA4886" s="1" t="str">
        <f>IF(Append1[[#This Row],[total_day_charge]]&gt;30,"Heavy User",
IF(Append1[[#This Row],[total_eve_charge]]&gt;20,"Evening User",
IF(Append1[[#This Row],[total_night_charge]]&gt;10,"Night User","Low User")))</f>
        <v>Heavy User</v>
      </c>
    </row>
    <row r="4887" spans="1:27" x14ac:dyDescent="0.3">
      <c r="A4887">
        <v>4136</v>
      </c>
      <c r="B4887" s="1" t="s">
        <v>36</v>
      </c>
      <c r="C4887">
        <v>101</v>
      </c>
      <c r="D4887" s="1" t="s">
        <v>22</v>
      </c>
      <c r="E4887" s="1">
        <v>0</v>
      </c>
      <c r="F4887" s="1" t="s">
        <v>24</v>
      </c>
      <c r="G4887">
        <v>24</v>
      </c>
      <c r="H4887" t="str">
        <f>IF(Append1[[#This Row],[number_vmail_messages]]&lt;=10, "Low",
IF(Append1[[#This Row],[number_vmail_messages]]&lt;=25, "Medium", "High"))</f>
        <v>Medium</v>
      </c>
      <c r="I4887">
        <v>240.5</v>
      </c>
      <c r="J4887">
        <v>103</v>
      </c>
      <c r="K4887">
        <v>40.89</v>
      </c>
      <c r="L4887">
        <v>280.5</v>
      </c>
      <c r="M4887">
        <v>78</v>
      </c>
      <c r="N4887">
        <v>23.84</v>
      </c>
      <c r="O4887">
        <v>212.8</v>
      </c>
      <c r="P4887">
        <v>69</v>
      </c>
      <c r="Q4887">
        <v>9.58</v>
      </c>
      <c r="R4887">
        <v>10.4</v>
      </c>
      <c r="S4887">
        <v>5</v>
      </c>
      <c r="T4887">
        <v>2.81</v>
      </c>
      <c r="U4887" t="str">
        <f>IF(Append1[[#This Row],[total_intl_charge]] &lt;= MEDIAN(Append1[total_intl_charge]), "Low", "High")</f>
        <v>High</v>
      </c>
      <c r="V4887">
        <v>2</v>
      </c>
      <c r="W4887" t="s">
        <v>23</v>
      </c>
      <c r="X4887" s="1" t="s">
        <v>23</v>
      </c>
      <c r="Y4887">
        <f>IF(Append1[[#This Row],[churn]]="yes", 1,0)</f>
        <v>0</v>
      </c>
      <c r="Z4887" t="str">
        <f>IF(Append1[[#This Row],[total_eve_charge]]&lt;=15,"Low",
IF(Append1[[#This Row],[total_eve_charge]]&lt;=19,"Medium","High"))</f>
        <v>High</v>
      </c>
      <c r="AA4887" s="1" t="str">
        <f>IF(Append1[[#This Row],[total_day_charge]]&gt;30,"Heavy User",
IF(Append1[[#This Row],[total_eve_charge]]&gt;20,"Evening User",
IF(Append1[[#This Row],[total_night_charge]]&gt;10,"Night User","Low User")))</f>
        <v>Heavy User</v>
      </c>
    </row>
    <row r="4888" spans="1:27" hidden="1" x14ac:dyDescent="0.3">
      <c r="A4888">
        <v>4137</v>
      </c>
      <c r="B4888" s="1" t="s">
        <v>62</v>
      </c>
      <c r="C4888">
        <v>67</v>
      </c>
      <c r="D4888" s="1" t="s">
        <v>22</v>
      </c>
      <c r="E4888" s="1">
        <v>0</v>
      </c>
      <c r="F4888" s="1" t="s">
        <v>23</v>
      </c>
      <c r="G4888">
        <v>0</v>
      </c>
      <c r="H4888" t="str">
        <f>IF(Append1[[#This Row],[number_vmail_messages]]&lt;=10, "Low",
IF(Append1[[#This Row],[number_vmail_messages]]&lt;=25, "Medium", "High"))</f>
        <v>Low</v>
      </c>
      <c r="I4888">
        <v>284.5</v>
      </c>
      <c r="J4888">
        <v>104</v>
      </c>
      <c r="K4888">
        <v>48.37</v>
      </c>
      <c r="L4888">
        <v>88.6</v>
      </c>
      <c r="M4888">
        <v>71</v>
      </c>
      <c r="N4888">
        <v>7.53</v>
      </c>
      <c r="O4888">
        <v>171.4</v>
      </c>
      <c r="P4888">
        <v>93</v>
      </c>
      <c r="Q4888">
        <v>7.71</v>
      </c>
      <c r="R4888">
        <v>12.5</v>
      </c>
      <c r="S4888">
        <v>4</v>
      </c>
      <c r="T4888">
        <v>3.38</v>
      </c>
      <c r="U4888" t="str">
        <f>IF(Append1[[#This Row],[total_intl_charge]] &lt;= MEDIAN(Append1[total_intl_charge]), "Low", "High")</f>
        <v>High</v>
      </c>
      <c r="V4888">
        <v>1</v>
      </c>
      <c r="W4888" t="s">
        <v>23</v>
      </c>
      <c r="X4888" s="1" t="s">
        <v>23</v>
      </c>
      <c r="Y4888">
        <f>IF(Append1[[#This Row],[churn]]="yes", 1,0)</f>
        <v>0</v>
      </c>
      <c r="Z4888" t="str">
        <f>IF(Append1[[#This Row],[total_eve_charge]]&lt;=15,"Low",
IF(Append1[[#This Row],[total_eve_charge]]&lt;=19,"Medium","High"))</f>
        <v>Low</v>
      </c>
      <c r="AA4888" s="1" t="str">
        <f>IF(Append1[[#This Row],[total_day_charge]]&gt;30,"Heavy User",
IF(Append1[[#This Row],[total_eve_charge]]&gt;20,"Evening User",
IF(Append1[[#This Row],[total_night_charge]]&gt;10,"Night User","Low User")))</f>
        <v>Heavy User</v>
      </c>
    </row>
    <row r="4889" spans="1:27" hidden="1" x14ac:dyDescent="0.3">
      <c r="A4889">
        <v>4138</v>
      </c>
      <c r="B4889" s="1" t="s">
        <v>36</v>
      </c>
      <c r="C4889">
        <v>142</v>
      </c>
      <c r="D4889" s="1" t="s">
        <v>22</v>
      </c>
      <c r="E4889" s="1">
        <v>0</v>
      </c>
      <c r="F4889" s="1" t="s">
        <v>23</v>
      </c>
      <c r="G4889">
        <v>0</v>
      </c>
      <c r="H4889" t="str">
        <f>IF(Append1[[#This Row],[number_vmail_messages]]&lt;=10, "Low",
IF(Append1[[#This Row],[number_vmail_messages]]&lt;=25, "Medium", "High"))</f>
        <v>Low</v>
      </c>
      <c r="I4889">
        <v>131.69999999999999</v>
      </c>
      <c r="J4889">
        <v>85</v>
      </c>
      <c r="K4889">
        <v>22.39</v>
      </c>
      <c r="L4889">
        <v>239.6</v>
      </c>
      <c r="M4889">
        <v>118</v>
      </c>
      <c r="N4889">
        <v>20.37</v>
      </c>
      <c r="O4889">
        <v>235.1</v>
      </c>
      <c r="P4889">
        <v>77</v>
      </c>
      <c r="Q4889">
        <v>10.58</v>
      </c>
      <c r="R4889">
        <v>8.9</v>
      </c>
      <c r="S4889">
        <v>3</v>
      </c>
      <c r="T4889">
        <v>2.4</v>
      </c>
      <c r="U4889" t="str">
        <f>IF(Append1[[#This Row],[total_intl_charge]] &lt;= MEDIAN(Append1[total_intl_charge]), "Low", "High")</f>
        <v>Low</v>
      </c>
      <c r="V4889">
        <v>1</v>
      </c>
      <c r="W4889" t="s">
        <v>23</v>
      </c>
      <c r="X4889" s="1" t="s">
        <v>23</v>
      </c>
      <c r="Y4889">
        <f>IF(Append1[[#This Row],[churn]]="yes", 1,0)</f>
        <v>0</v>
      </c>
      <c r="Z4889" t="str">
        <f>IF(Append1[[#This Row],[total_eve_charge]]&lt;=15,"Low",
IF(Append1[[#This Row],[total_eve_charge]]&lt;=19,"Medium","High"))</f>
        <v>High</v>
      </c>
      <c r="AA4889" s="1" t="str">
        <f>IF(Append1[[#This Row],[total_day_charge]]&gt;30,"Heavy User",
IF(Append1[[#This Row],[total_eve_charge]]&gt;20,"Evening User",
IF(Append1[[#This Row],[total_night_charge]]&gt;10,"Night User","Low User")))</f>
        <v>Evening User</v>
      </c>
    </row>
    <row r="4890" spans="1:27" x14ac:dyDescent="0.3">
      <c r="A4890">
        <v>4139</v>
      </c>
      <c r="B4890" s="1" t="s">
        <v>49</v>
      </c>
      <c r="C4890">
        <v>183</v>
      </c>
      <c r="D4890" s="1" t="s">
        <v>22</v>
      </c>
      <c r="E4890" s="1">
        <v>0</v>
      </c>
      <c r="F4890" s="1" t="s">
        <v>24</v>
      </c>
      <c r="G4890">
        <v>31</v>
      </c>
      <c r="H4890" t="str">
        <f>IF(Append1[[#This Row],[number_vmail_messages]]&lt;=10, "Low",
IF(Append1[[#This Row],[number_vmail_messages]]&lt;=25, "Medium", "High"))</f>
        <v>High</v>
      </c>
      <c r="I4890">
        <v>211.9</v>
      </c>
      <c r="J4890">
        <v>126</v>
      </c>
      <c r="K4890">
        <v>36.020000000000003</v>
      </c>
      <c r="L4890">
        <v>224.3</v>
      </c>
      <c r="M4890">
        <v>125</v>
      </c>
      <c r="N4890">
        <v>19.07</v>
      </c>
      <c r="O4890">
        <v>226.2</v>
      </c>
      <c r="P4890">
        <v>125</v>
      </c>
      <c r="Q4890">
        <v>10.18</v>
      </c>
      <c r="R4890">
        <v>13.8</v>
      </c>
      <c r="S4890">
        <v>2</v>
      </c>
      <c r="T4890">
        <v>3.73</v>
      </c>
      <c r="U4890" t="str">
        <f>IF(Append1[[#This Row],[total_intl_charge]] &lt;= MEDIAN(Append1[total_intl_charge]), "Low", "High")</f>
        <v>High</v>
      </c>
      <c r="V4890">
        <v>1</v>
      </c>
      <c r="W4890" t="s">
        <v>23</v>
      </c>
      <c r="X4890" s="1" t="s">
        <v>23</v>
      </c>
      <c r="Y4890">
        <f>IF(Append1[[#This Row],[churn]]="yes", 1,0)</f>
        <v>0</v>
      </c>
      <c r="Z4890" t="str">
        <f>IF(Append1[[#This Row],[total_eve_charge]]&lt;=15,"Low",
IF(Append1[[#This Row],[total_eve_charge]]&lt;=19,"Medium","High"))</f>
        <v>High</v>
      </c>
      <c r="AA4890" s="1" t="str">
        <f>IF(Append1[[#This Row],[total_day_charge]]&gt;30,"Heavy User",
IF(Append1[[#This Row],[total_eve_charge]]&gt;20,"Evening User",
IF(Append1[[#This Row],[total_night_charge]]&gt;10,"Night User","Low User")))</f>
        <v>Heavy User</v>
      </c>
    </row>
    <row r="4891" spans="1:27" hidden="1" x14ac:dyDescent="0.3">
      <c r="A4891">
        <v>4140</v>
      </c>
      <c r="B4891" s="1" t="s">
        <v>45</v>
      </c>
      <c r="C4891">
        <v>202</v>
      </c>
      <c r="D4891" s="1" t="s">
        <v>22</v>
      </c>
      <c r="E4891" s="1">
        <v>0</v>
      </c>
      <c r="F4891" s="1" t="s">
        <v>23</v>
      </c>
      <c r="G4891">
        <v>0</v>
      </c>
      <c r="H4891" t="str">
        <f>IF(Append1[[#This Row],[number_vmail_messages]]&lt;=10, "Low",
IF(Append1[[#This Row],[number_vmail_messages]]&lt;=25, "Medium", "High"))</f>
        <v>Low</v>
      </c>
      <c r="I4891">
        <v>168.9</v>
      </c>
      <c r="J4891">
        <v>88</v>
      </c>
      <c r="K4891">
        <v>28.71</v>
      </c>
      <c r="L4891">
        <v>235.8</v>
      </c>
      <c r="M4891">
        <v>98</v>
      </c>
      <c r="N4891">
        <v>20.04</v>
      </c>
      <c r="O4891">
        <v>273.2</v>
      </c>
      <c r="P4891">
        <v>108</v>
      </c>
      <c r="Q4891">
        <v>12.29</v>
      </c>
      <c r="R4891">
        <v>14.6</v>
      </c>
      <c r="S4891">
        <v>3</v>
      </c>
      <c r="T4891">
        <v>3.94</v>
      </c>
      <c r="U4891" t="str">
        <f>IF(Append1[[#This Row],[total_intl_charge]] &lt;= MEDIAN(Append1[total_intl_charge]), "Low", "High")</f>
        <v>High</v>
      </c>
      <c r="V4891">
        <v>3</v>
      </c>
      <c r="W4891" t="s">
        <v>23</v>
      </c>
      <c r="X4891" s="1" t="s">
        <v>23</v>
      </c>
      <c r="Y4891">
        <f>IF(Append1[[#This Row],[churn]]="yes", 1,0)</f>
        <v>0</v>
      </c>
      <c r="Z4891" t="str">
        <f>IF(Append1[[#This Row],[total_eve_charge]]&lt;=15,"Low",
IF(Append1[[#This Row],[total_eve_charge]]&lt;=19,"Medium","High"))</f>
        <v>High</v>
      </c>
      <c r="AA4891" s="1" t="str">
        <f>IF(Append1[[#This Row],[total_day_charge]]&gt;30,"Heavy User",
IF(Append1[[#This Row],[total_eve_charge]]&gt;20,"Evening User",
IF(Append1[[#This Row],[total_night_charge]]&gt;10,"Night User","Low User")))</f>
        <v>Evening User</v>
      </c>
    </row>
    <row r="4892" spans="1:27" hidden="1" x14ac:dyDescent="0.3">
      <c r="A4892">
        <v>4141</v>
      </c>
      <c r="B4892" s="1" t="s">
        <v>31</v>
      </c>
      <c r="C4892">
        <v>24</v>
      </c>
      <c r="D4892" s="1" t="s">
        <v>22</v>
      </c>
      <c r="E4892" s="1">
        <v>1</v>
      </c>
      <c r="F4892" s="1" t="s">
        <v>23</v>
      </c>
      <c r="G4892">
        <v>0</v>
      </c>
      <c r="H4892" t="str">
        <f>IF(Append1[[#This Row],[number_vmail_messages]]&lt;=10, "Low",
IF(Append1[[#This Row],[number_vmail_messages]]&lt;=25, "Medium", "High"))</f>
        <v>Low</v>
      </c>
      <c r="I4892">
        <v>230.5</v>
      </c>
      <c r="J4892">
        <v>126</v>
      </c>
      <c r="K4892">
        <v>39.19</v>
      </c>
      <c r="L4892">
        <v>184.7</v>
      </c>
      <c r="M4892">
        <v>128</v>
      </c>
      <c r="N4892">
        <v>15.7</v>
      </c>
      <c r="O4892">
        <v>159.1</v>
      </c>
      <c r="P4892">
        <v>152</v>
      </c>
      <c r="Q4892">
        <v>7.16</v>
      </c>
      <c r="R4892">
        <v>10.6</v>
      </c>
      <c r="S4892">
        <v>3</v>
      </c>
      <c r="T4892">
        <v>2.86</v>
      </c>
      <c r="U4892" t="str">
        <f>IF(Append1[[#This Row],[total_intl_charge]] &lt;= MEDIAN(Append1[total_intl_charge]), "Low", "High")</f>
        <v>High</v>
      </c>
      <c r="V4892">
        <v>1</v>
      </c>
      <c r="W4892" t="s">
        <v>23</v>
      </c>
      <c r="X4892" s="1" t="s">
        <v>24</v>
      </c>
      <c r="Y4892">
        <f>IF(Append1[[#This Row],[churn]]="yes", 1,0)</f>
        <v>0</v>
      </c>
      <c r="Z4892" t="str">
        <f>IF(Append1[[#This Row],[total_eve_charge]]&lt;=15,"Low",
IF(Append1[[#This Row],[total_eve_charge]]&lt;=19,"Medium","High"))</f>
        <v>Medium</v>
      </c>
      <c r="AA4892" s="1" t="str">
        <f>IF(Append1[[#This Row],[total_day_charge]]&gt;30,"Heavy User",
IF(Append1[[#This Row],[total_eve_charge]]&gt;20,"Evening User",
IF(Append1[[#This Row],[total_night_charge]]&gt;10,"Night User","Low User")))</f>
        <v>Heavy User</v>
      </c>
    </row>
    <row r="4893" spans="1:27" hidden="1" x14ac:dyDescent="0.3">
      <c r="A4893">
        <v>4142</v>
      </c>
      <c r="B4893" s="1" t="s">
        <v>45</v>
      </c>
      <c r="C4893">
        <v>36</v>
      </c>
      <c r="D4893" s="1" t="s">
        <v>26</v>
      </c>
      <c r="E4893" s="1">
        <v>0</v>
      </c>
      <c r="F4893" s="1" t="s">
        <v>23</v>
      </c>
      <c r="G4893">
        <v>0</v>
      </c>
      <c r="H4893" t="str">
        <f>IF(Append1[[#This Row],[number_vmail_messages]]&lt;=10, "Low",
IF(Append1[[#This Row],[number_vmail_messages]]&lt;=25, "Medium", "High"))</f>
        <v>Low</v>
      </c>
      <c r="I4893">
        <v>195.5</v>
      </c>
      <c r="J4893">
        <v>77</v>
      </c>
      <c r="K4893">
        <v>33.24</v>
      </c>
      <c r="L4893">
        <v>156.30000000000001</v>
      </c>
      <c r="M4893">
        <v>108</v>
      </c>
      <c r="N4893">
        <v>13.29</v>
      </c>
      <c r="O4893">
        <v>217.8</v>
      </c>
      <c r="P4893">
        <v>133</v>
      </c>
      <c r="Q4893">
        <v>9.8000000000000007</v>
      </c>
      <c r="R4893">
        <v>7.3</v>
      </c>
      <c r="S4893">
        <v>2</v>
      </c>
      <c r="T4893">
        <v>1.97</v>
      </c>
      <c r="U4893" t="str">
        <f>IF(Append1[[#This Row],[total_intl_charge]] &lt;= MEDIAN(Append1[total_intl_charge]), "Low", "High")</f>
        <v>Low</v>
      </c>
      <c r="V4893">
        <v>1</v>
      </c>
      <c r="W4893" t="s">
        <v>23</v>
      </c>
      <c r="X4893" s="1" t="s">
        <v>23</v>
      </c>
      <c r="Y4893">
        <f>IF(Append1[[#This Row],[churn]]="yes", 1,0)</f>
        <v>0</v>
      </c>
      <c r="Z4893" t="str">
        <f>IF(Append1[[#This Row],[total_eve_charge]]&lt;=15,"Low",
IF(Append1[[#This Row],[total_eve_charge]]&lt;=19,"Medium","High"))</f>
        <v>Low</v>
      </c>
      <c r="AA4893" s="1" t="str">
        <f>IF(Append1[[#This Row],[total_day_charge]]&gt;30,"Heavy User",
IF(Append1[[#This Row],[total_eve_charge]]&gt;20,"Evening User",
IF(Append1[[#This Row],[total_night_charge]]&gt;10,"Night User","Low User")))</f>
        <v>Heavy User</v>
      </c>
    </row>
    <row r="4894" spans="1:27" hidden="1" x14ac:dyDescent="0.3">
      <c r="A4894">
        <v>4143</v>
      </c>
      <c r="B4894" s="1" t="s">
        <v>37</v>
      </c>
      <c r="C4894">
        <v>167</v>
      </c>
      <c r="D4894" s="1" t="s">
        <v>22</v>
      </c>
      <c r="E4894" s="1">
        <v>0</v>
      </c>
      <c r="F4894" s="1" t="s">
        <v>23</v>
      </c>
      <c r="G4894">
        <v>0</v>
      </c>
      <c r="H4894" t="str">
        <f>IF(Append1[[#This Row],[number_vmail_messages]]&lt;=10, "Low",
IF(Append1[[#This Row],[number_vmail_messages]]&lt;=25, "Medium", "High"))</f>
        <v>Low</v>
      </c>
      <c r="I4894">
        <v>112.3</v>
      </c>
      <c r="J4894">
        <v>101</v>
      </c>
      <c r="K4894">
        <v>19.09</v>
      </c>
      <c r="L4894">
        <v>204.8</v>
      </c>
      <c r="M4894">
        <v>140</v>
      </c>
      <c r="N4894">
        <v>17.41</v>
      </c>
      <c r="O4894">
        <v>141.19999999999999</v>
      </c>
      <c r="P4894">
        <v>118</v>
      </c>
      <c r="Q4894">
        <v>6.35</v>
      </c>
      <c r="R4894">
        <v>13.3</v>
      </c>
      <c r="S4894">
        <v>2</v>
      </c>
      <c r="T4894">
        <v>3.59</v>
      </c>
      <c r="U4894" t="str">
        <f>IF(Append1[[#This Row],[total_intl_charge]] &lt;= MEDIAN(Append1[total_intl_charge]), "Low", "High")</f>
        <v>High</v>
      </c>
      <c r="V4894">
        <v>1</v>
      </c>
      <c r="W4894" t="s">
        <v>23</v>
      </c>
      <c r="X4894" s="1" t="s">
        <v>23</v>
      </c>
      <c r="Y4894">
        <f>IF(Append1[[#This Row],[churn]]="yes", 1,0)</f>
        <v>0</v>
      </c>
      <c r="Z4894" t="str">
        <f>IF(Append1[[#This Row],[total_eve_charge]]&lt;=15,"Low",
IF(Append1[[#This Row],[total_eve_charge]]&lt;=19,"Medium","High"))</f>
        <v>Medium</v>
      </c>
      <c r="AA4894" s="1" t="str">
        <f>IF(Append1[[#This Row],[total_day_charge]]&gt;30,"Heavy User",
IF(Append1[[#This Row],[total_eve_charge]]&gt;20,"Evening User",
IF(Append1[[#This Row],[total_night_charge]]&gt;10,"Night User","Low User")))</f>
        <v>Low User</v>
      </c>
    </row>
    <row r="4895" spans="1:27" hidden="1" x14ac:dyDescent="0.3">
      <c r="A4895">
        <v>4144</v>
      </c>
      <c r="B4895" s="1" t="s">
        <v>30</v>
      </c>
      <c r="C4895">
        <v>118</v>
      </c>
      <c r="D4895" s="1" t="s">
        <v>22</v>
      </c>
      <c r="E4895" s="1">
        <v>0</v>
      </c>
      <c r="F4895" s="1" t="s">
        <v>23</v>
      </c>
      <c r="G4895">
        <v>0</v>
      </c>
      <c r="H4895" t="str">
        <f>IF(Append1[[#This Row],[number_vmail_messages]]&lt;=10, "Low",
IF(Append1[[#This Row],[number_vmail_messages]]&lt;=25, "Medium", "High"))</f>
        <v>Low</v>
      </c>
      <c r="I4895">
        <v>103.6</v>
      </c>
      <c r="J4895">
        <v>107</v>
      </c>
      <c r="K4895">
        <v>17.61</v>
      </c>
      <c r="L4895">
        <v>82</v>
      </c>
      <c r="M4895">
        <v>149</v>
      </c>
      <c r="N4895">
        <v>6.97</v>
      </c>
      <c r="O4895">
        <v>169.5</v>
      </c>
      <c r="P4895">
        <v>103</v>
      </c>
      <c r="Q4895">
        <v>7.63</v>
      </c>
      <c r="R4895">
        <v>6.6</v>
      </c>
      <c r="S4895">
        <v>6</v>
      </c>
      <c r="T4895">
        <v>1.78</v>
      </c>
      <c r="U4895" t="str">
        <f>IF(Append1[[#This Row],[total_intl_charge]] &lt;= MEDIAN(Append1[total_intl_charge]), "Low", "High")</f>
        <v>Low</v>
      </c>
      <c r="V4895">
        <v>0</v>
      </c>
      <c r="W4895" t="s">
        <v>23</v>
      </c>
      <c r="X4895" s="1" t="s">
        <v>23</v>
      </c>
      <c r="Y4895">
        <f>IF(Append1[[#This Row],[churn]]="yes", 1,0)</f>
        <v>0</v>
      </c>
      <c r="Z4895" t="str">
        <f>IF(Append1[[#This Row],[total_eve_charge]]&lt;=15,"Low",
IF(Append1[[#This Row],[total_eve_charge]]&lt;=19,"Medium","High"))</f>
        <v>Low</v>
      </c>
      <c r="AA4895" s="1" t="str">
        <f>IF(Append1[[#This Row],[total_day_charge]]&gt;30,"Heavy User",
IF(Append1[[#This Row],[total_eve_charge]]&gt;20,"Evening User",
IF(Append1[[#This Row],[total_night_charge]]&gt;10,"Night User","Low User")))</f>
        <v>Low User</v>
      </c>
    </row>
    <row r="4896" spans="1:27" hidden="1" x14ac:dyDescent="0.3">
      <c r="A4896">
        <v>4145</v>
      </c>
      <c r="B4896" s="1" t="s">
        <v>29</v>
      </c>
      <c r="C4896">
        <v>136</v>
      </c>
      <c r="D4896" s="1" t="s">
        <v>22</v>
      </c>
      <c r="E4896" s="1">
        <v>0</v>
      </c>
      <c r="F4896" s="1" t="s">
        <v>23</v>
      </c>
      <c r="G4896">
        <v>0</v>
      </c>
      <c r="H4896" t="str">
        <f>IF(Append1[[#This Row],[number_vmail_messages]]&lt;=10, "Low",
IF(Append1[[#This Row],[number_vmail_messages]]&lt;=25, "Medium", "High"))</f>
        <v>Low</v>
      </c>
      <c r="I4896">
        <v>121.5</v>
      </c>
      <c r="J4896">
        <v>80</v>
      </c>
      <c r="K4896">
        <v>20.66</v>
      </c>
      <c r="L4896">
        <v>220.1</v>
      </c>
      <c r="M4896">
        <v>97</v>
      </c>
      <c r="N4896">
        <v>18.71</v>
      </c>
      <c r="O4896">
        <v>179.5</v>
      </c>
      <c r="P4896">
        <v>94</v>
      </c>
      <c r="Q4896">
        <v>8.08</v>
      </c>
      <c r="R4896">
        <v>10.4</v>
      </c>
      <c r="S4896">
        <v>5</v>
      </c>
      <c r="T4896">
        <v>2.81</v>
      </c>
      <c r="U4896" t="str">
        <f>IF(Append1[[#This Row],[total_intl_charge]] &lt;= MEDIAN(Append1[total_intl_charge]), "Low", "High")</f>
        <v>High</v>
      </c>
      <c r="V4896">
        <v>1</v>
      </c>
      <c r="W4896" t="s">
        <v>23</v>
      </c>
      <c r="X4896" s="1" t="s">
        <v>23</v>
      </c>
      <c r="Y4896">
        <f>IF(Append1[[#This Row],[churn]]="yes", 1,0)</f>
        <v>0</v>
      </c>
      <c r="Z4896" t="str">
        <f>IF(Append1[[#This Row],[total_eve_charge]]&lt;=15,"Low",
IF(Append1[[#This Row],[total_eve_charge]]&lt;=19,"Medium","High"))</f>
        <v>Medium</v>
      </c>
      <c r="AA4896" s="1" t="str">
        <f>IF(Append1[[#This Row],[total_day_charge]]&gt;30,"Heavy User",
IF(Append1[[#This Row],[total_eve_charge]]&gt;20,"Evening User",
IF(Append1[[#This Row],[total_night_charge]]&gt;10,"Night User","Low User")))</f>
        <v>Low User</v>
      </c>
    </row>
    <row r="4897" spans="1:27" hidden="1" x14ac:dyDescent="0.3">
      <c r="A4897">
        <v>4146</v>
      </c>
      <c r="B4897" s="1" t="s">
        <v>49</v>
      </c>
      <c r="C4897">
        <v>77</v>
      </c>
      <c r="D4897" s="1" t="s">
        <v>22</v>
      </c>
      <c r="E4897" s="1">
        <v>0</v>
      </c>
      <c r="F4897" s="1" t="s">
        <v>23</v>
      </c>
      <c r="G4897">
        <v>0</v>
      </c>
      <c r="H4897" t="str">
        <f>IF(Append1[[#This Row],[number_vmail_messages]]&lt;=10, "Low",
IF(Append1[[#This Row],[number_vmail_messages]]&lt;=25, "Medium", "High"))</f>
        <v>Low</v>
      </c>
      <c r="I4897">
        <v>175.8</v>
      </c>
      <c r="J4897">
        <v>116</v>
      </c>
      <c r="K4897">
        <v>29.89</v>
      </c>
      <c r="L4897">
        <v>156.19999999999999</v>
      </c>
      <c r="M4897">
        <v>125</v>
      </c>
      <c r="N4897">
        <v>13.28</v>
      </c>
      <c r="O4897">
        <v>237.4</v>
      </c>
      <c r="P4897">
        <v>106</v>
      </c>
      <c r="Q4897">
        <v>10.68</v>
      </c>
      <c r="R4897">
        <v>5</v>
      </c>
      <c r="S4897">
        <v>4</v>
      </c>
      <c r="T4897">
        <v>1.35</v>
      </c>
      <c r="U4897" t="str">
        <f>IF(Append1[[#This Row],[total_intl_charge]] &lt;= MEDIAN(Append1[total_intl_charge]), "Low", "High")</f>
        <v>Low</v>
      </c>
      <c r="V4897">
        <v>0</v>
      </c>
      <c r="W4897" t="s">
        <v>23</v>
      </c>
      <c r="X4897" s="1" t="s">
        <v>23</v>
      </c>
      <c r="Y4897">
        <f>IF(Append1[[#This Row],[churn]]="yes", 1,0)</f>
        <v>0</v>
      </c>
      <c r="Z4897" t="str">
        <f>IF(Append1[[#This Row],[total_eve_charge]]&lt;=15,"Low",
IF(Append1[[#This Row],[total_eve_charge]]&lt;=19,"Medium","High"))</f>
        <v>Low</v>
      </c>
      <c r="AA4897" s="1" t="str">
        <f>IF(Append1[[#This Row],[total_day_charge]]&gt;30,"Heavy User",
IF(Append1[[#This Row],[total_eve_charge]]&gt;20,"Evening User",
IF(Append1[[#This Row],[total_night_charge]]&gt;10,"Night User","Low User")))</f>
        <v>Night User</v>
      </c>
    </row>
    <row r="4898" spans="1:27" hidden="1" x14ac:dyDescent="0.3">
      <c r="A4898">
        <v>4147</v>
      </c>
      <c r="B4898" s="1" t="s">
        <v>46</v>
      </c>
      <c r="C4898">
        <v>133</v>
      </c>
      <c r="D4898" s="1" t="s">
        <v>22</v>
      </c>
      <c r="E4898" s="1">
        <v>0</v>
      </c>
      <c r="F4898" s="1" t="s">
        <v>23</v>
      </c>
      <c r="G4898">
        <v>0</v>
      </c>
      <c r="H4898" t="str">
        <f>IF(Append1[[#This Row],[number_vmail_messages]]&lt;=10, "Low",
IF(Append1[[#This Row],[number_vmail_messages]]&lt;=25, "Medium", "High"))</f>
        <v>Low</v>
      </c>
      <c r="I4898">
        <v>165.9</v>
      </c>
      <c r="J4898">
        <v>98</v>
      </c>
      <c r="K4898">
        <v>28.2</v>
      </c>
      <c r="L4898">
        <v>161.9</v>
      </c>
      <c r="M4898">
        <v>110</v>
      </c>
      <c r="N4898">
        <v>13.76</v>
      </c>
      <c r="O4898">
        <v>208.9</v>
      </c>
      <c r="P4898">
        <v>120</v>
      </c>
      <c r="Q4898">
        <v>9.4</v>
      </c>
      <c r="R4898">
        <v>11.2</v>
      </c>
      <c r="S4898">
        <v>11</v>
      </c>
      <c r="T4898">
        <v>3.02</v>
      </c>
      <c r="U4898" t="str">
        <f>IF(Append1[[#This Row],[total_intl_charge]] &lt;= MEDIAN(Append1[total_intl_charge]), "Low", "High")</f>
        <v>High</v>
      </c>
      <c r="V4898">
        <v>2</v>
      </c>
      <c r="W4898" t="s">
        <v>23</v>
      </c>
      <c r="X4898" s="1" t="s">
        <v>23</v>
      </c>
      <c r="Y4898">
        <f>IF(Append1[[#This Row],[churn]]="yes", 1,0)</f>
        <v>0</v>
      </c>
      <c r="Z4898" t="str">
        <f>IF(Append1[[#This Row],[total_eve_charge]]&lt;=15,"Low",
IF(Append1[[#This Row],[total_eve_charge]]&lt;=19,"Medium","High"))</f>
        <v>Low</v>
      </c>
      <c r="AA4898" s="1" t="str">
        <f>IF(Append1[[#This Row],[total_day_charge]]&gt;30,"Heavy User",
IF(Append1[[#This Row],[total_eve_charge]]&gt;20,"Evening User",
IF(Append1[[#This Row],[total_night_charge]]&gt;10,"Night User","Low User")))</f>
        <v>Low User</v>
      </c>
    </row>
    <row r="4899" spans="1:27" hidden="1" x14ac:dyDescent="0.3">
      <c r="A4899">
        <v>4148</v>
      </c>
      <c r="B4899" s="1" t="s">
        <v>64</v>
      </c>
      <c r="C4899">
        <v>122</v>
      </c>
      <c r="D4899" s="1" t="s">
        <v>32</v>
      </c>
      <c r="E4899" s="1">
        <v>0</v>
      </c>
      <c r="F4899" s="1" t="s">
        <v>23</v>
      </c>
      <c r="G4899">
        <v>0</v>
      </c>
      <c r="H4899" t="str">
        <f>IF(Append1[[#This Row],[number_vmail_messages]]&lt;=10, "Low",
IF(Append1[[#This Row],[number_vmail_messages]]&lt;=25, "Medium", "High"))</f>
        <v>Low</v>
      </c>
      <c r="I4899">
        <v>152</v>
      </c>
      <c r="J4899">
        <v>86</v>
      </c>
      <c r="K4899">
        <v>25.84</v>
      </c>
      <c r="L4899">
        <v>162.80000000000001</v>
      </c>
      <c r="M4899">
        <v>61</v>
      </c>
      <c r="N4899">
        <v>13.84</v>
      </c>
      <c r="O4899">
        <v>161.9</v>
      </c>
      <c r="P4899">
        <v>98</v>
      </c>
      <c r="Q4899">
        <v>7.29</v>
      </c>
      <c r="R4899">
        <v>9.3000000000000007</v>
      </c>
      <c r="S4899">
        <v>3</v>
      </c>
      <c r="T4899">
        <v>2.5099999999999998</v>
      </c>
      <c r="U4899" t="str">
        <f>IF(Append1[[#This Row],[total_intl_charge]] &lt;= MEDIAN(Append1[total_intl_charge]), "Low", "High")</f>
        <v>Low</v>
      </c>
      <c r="V4899">
        <v>1</v>
      </c>
      <c r="W4899" t="s">
        <v>23</v>
      </c>
      <c r="X4899" s="1" t="s">
        <v>23</v>
      </c>
      <c r="Y4899">
        <f>IF(Append1[[#This Row],[churn]]="yes", 1,0)</f>
        <v>0</v>
      </c>
      <c r="Z4899" t="str">
        <f>IF(Append1[[#This Row],[total_eve_charge]]&lt;=15,"Low",
IF(Append1[[#This Row],[total_eve_charge]]&lt;=19,"Medium","High"))</f>
        <v>Low</v>
      </c>
      <c r="AA4899" s="1" t="str">
        <f>IF(Append1[[#This Row],[total_day_charge]]&gt;30,"Heavy User",
IF(Append1[[#This Row],[total_eve_charge]]&gt;20,"Evening User",
IF(Append1[[#This Row],[total_night_charge]]&gt;10,"Night User","Low User")))</f>
        <v>Low User</v>
      </c>
    </row>
    <row r="4900" spans="1:27" hidden="1" x14ac:dyDescent="0.3">
      <c r="A4900">
        <v>4149</v>
      </c>
      <c r="B4900" s="1" t="s">
        <v>66</v>
      </c>
      <c r="C4900">
        <v>19</v>
      </c>
      <c r="D4900" s="1" t="s">
        <v>32</v>
      </c>
      <c r="E4900" s="1">
        <v>0</v>
      </c>
      <c r="F4900" s="1" t="s">
        <v>23</v>
      </c>
      <c r="G4900">
        <v>0</v>
      </c>
      <c r="H4900" t="str">
        <f>IF(Append1[[#This Row],[number_vmail_messages]]&lt;=10, "Low",
IF(Append1[[#This Row],[number_vmail_messages]]&lt;=25, "Medium", "High"))</f>
        <v>Low</v>
      </c>
      <c r="I4900">
        <v>146.80000000000001</v>
      </c>
      <c r="J4900">
        <v>99</v>
      </c>
      <c r="K4900">
        <v>24.96</v>
      </c>
      <c r="L4900">
        <v>190.5</v>
      </c>
      <c r="M4900">
        <v>101</v>
      </c>
      <c r="N4900">
        <v>16.190000000000001</v>
      </c>
      <c r="O4900">
        <v>146.1</v>
      </c>
      <c r="P4900">
        <v>68</v>
      </c>
      <c r="Q4900">
        <v>6.57</v>
      </c>
      <c r="R4900">
        <v>9.3000000000000007</v>
      </c>
      <c r="S4900">
        <v>2</v>
      </c>
      <c r="T4900">
        <v>2.5099999999999998</v>
      </c>
      <c r="U4900" t="str">
        <f>IF(Append1[[#This Row],[total_intl_charge]] &lt;= MEDIAN(Append1[total_intl_charge]), "Low", "High")</f>
        <v>Low</v>
      </c>
      <c r="V4900">
        <v>0</v>
      </c>
      <c r="W4900" t="s">
        <v>23</v>
      </c>
      <c r="X4900" s="1" t="s">
        <v>23</v>
      </c>
      <c r="Y4900">
        <f>IF(Append1[[#This Row],[churn]]="yes", 1,0)</f>
        <v>0</v>
      </c>
      <c r="Z4900" t="str">
        <f>IF(Append1[[#This Row],[total_eve_charge]]&lt;=15,"Low",
IF(Append1[[#This Row],[total_eve_charge]]&lt;=19,"Medium","High"))</f>
        <v>Medium</v>
      </c>
      <c r="AA4900" s="1" t="str">
        <f>IF(Append1[[#This Row],[total_day_charge]]&gt;30,"Heavy User",
IF(Append1[[#This Row],[total_eve_charge]]&gt;20,"Evening User",
IF(Append1[[#This Row],[total_night_charge]]&gt;10,"Night User","Low User")))</f>
        <v>Low User</v>
      </c>
    </row>
    <row r="4901" spans="1:27" hidden="1" x14ac:dyDescent="0.3">
      <c r="A4901">
        <v>4150</v>
      </c>
      <c r="B4901" s="1" t="s">
        <v>43</v>
      </c>
      <c r="C4901">
        <v>140</v>
      </c>
      <c r="D4901" s="1" t="s">
        <v>26</v>
      </c>
      <c r="E4901" s="1">
        <v>0</v>
      </c>
      <c r="F4901" s="1" t="s">
        <v>23</v>
      </c>
      <c r="G4901">
        <v>0</v>
      </c>
      <c r="H4901" t="str">
        <f>IF(Append1[[#This Row],[number_vmail_messages]]&lt;=10, "Low",
IF(Append1[[#This Row],[number_vmail_messages]]&lt;=25, "Medium", "High"))</f>
        <v>Low</v>
      </c>
      <c r="I4901">
        <v>201.9</v>
      </c>
      <c r="J4901">
        <v>114</v>
      </c>
      <c r="K4901">
        <v>34.32</v>
      </c>
      <c r="L4901">
        <v>181.7</v>
      </c>
      <c r="M4901">
        <v>97</v>
      </c>
      <c r="N4901">
        <v>15.44</v>
      </c>
      <c r="O4901">
        <v>184.5</v>
      </c>
      <c r="P4901">
        <v>122</v>
      </c>
      <c r="Q4901">
        <v>8.3000000000000007</v>
      </c>
      <c r="R4901">
        <v>12.1</v>
      </c>
      <c r="S4901">
        <v>10</v>
      </c>
      <c r="T4901">
        <v>3.27</v>
      </c>
      <c r="U4901" t="str">
        <f>IF(Append1[[#This Row],[total_intl_charge]] &lt;= MEDIAN(Append1[total_intl_charge]), "Low", "High")</f>
        <v>High</v>
      </c>
      <c r="V4901">
        <v>0</v>
      </c>
      <c r="W4901" t="s">
        <v>23</v>
      </c>
      <c r="X4901" s="1" t="s">
        <v>23</v>
      </c>
      <c r="Y4901">
        <f>IF(Append1[[#This Row],[churn]]="yes", 1,0)</f>
        <v>0</v>
      </c>
      <c r="Z4901" t="str">
        <f>IF(Append1[[#This Row],[total_eve_charge]]&lt;=15,"Low",
IF(Append1[[#This Row],[total_eve_charge]]&lt;=19,"Medium","High"))</f>
        <v>Medium</v>
      </c>
      <c r="AA4901" s="1" t="str">
        <f>IF(Append1[[#This Row],[total_day_charge]]&gt;30,"Heavy User",
IF(Append1[[#This Row],[total_eve_charge]]&gt;20,"Evening User",
IF(Append1[[#This Row],[total_night_charge]]&gt;10,"Night User","Low User")))</f>
        <v>Heavy User</v>
      </c>
    </row>
    <row r="4902" spans="1:27" hidden="1" x14ac:dyDescent="0.3">
      <c r="A4902">
        <v>4151</v>
      </c>
      <c r="B4902" s="1" t="s">
        <v>36</v>
      </c>
      <c r="C4902">
        <v>119</v>
      </c>
      <c r="D4902" s="1" t="s">
        <v>32</v>
      </c>
      <c r="E4902" s="1">
        <v>0</v>
      </c>
      <c r="F4902" s="1" t="s">
        <v>23</v>
      </c>
      <c r="G4902">
        <v>0</v>
      </c>
      <c r="H4902" t="str">
        <f>IF(Append1[[#This Row],[number_vmail_messages]]&lt;=10, "Low",
IF(Append1[[#This Row],[number_vmail_messages]]&lt;=25, "Medium", "High"))</f>
        <v>Low</v>
      </c>
      <c r="I4902">
        <v>121.4</v>
      </c>
      <c r="J4902">
        <v>95</v>
      </c>
      <c r="K4902">
        <v>20.64</v>
      </c>
      <c r="L4902">
        <v>230.9</v>
      </c>
      <c r="M4902">
        <v>81</v>
      </c>
      <c r="N4902">
        <v>19.63</v>
      </c>
      <c r="O4902">
        <v>163.6</v>
      </c>
      <c r="P4902">
        <v>103</v>
      </c>
      <c r="Q4902">
        <v>7.36</v>
      </c>
      <c r="R4902">
        <v>13.8</v>
      </c>
      <c r="S4902">
        <v>4</v>
      </c>
      <c r="T4902">
        <v>3.73</v>
      </c>
      <c r="U4902" t="str">
        <f>IF(Append1[[#This Row],[total_intl_charge]] &lt;= MEDIAN(Append1[total_intl_charge]), "Low", "High")</f>
        <v>High</v>
      </c>
      <c r="V4902">
        <v>2</v>
      </c>
      <c r="W4902" t="s">
        <v>23</v>
      </c>
      <c r="X4902" s="1" t="s">
        <v>23</v>
      </c>
      <c r="Y4902">
        <f>IF(Append1[[#This Row],[churn]]="yes", 1,0)</f>
        <v>0</v>
      </c>
      <c r="Z4902" t="str">
        <f>IF(Append1[[#This Row],[total_eve_charge]]&lt;=15,"Low",
IF(Append1[[#This Row],[total_eve_charge]]&lt;=19,"Medium","High"))</f>
        <v>High</v>
      </c>
      <c r="AA4902" s="1" t="str">
        <f>IF(Append1[[#This Row],[total_day_charge]]&gt;30,"Heavy User",
IF(Append1[[#This Row],[total_eve_charge]]&gt;20,"Evening User",
IF(Append1[[#This Row],[total_night_charge]]&gt;10,"Night User","Low User")))</f>
        <v>Low User</v>
      </c>
    </row>
    <row r="4903" spans="1:27" x14ac:dyDescent="0.3">
      <c r="A4903">
        <v>4152</v>
      </c>
      <c r="B4903" s="1" t="s">
        <v>68</v>
      </c>
      <c r="C4903">
        <v>80</v>
      </c>
      <c r="D4903" s="1" t="s">
        <v>22</v>
      </c>
      <c r="E4903" s="1">
        <v>0</v>
      </c>
      <c r="F4903" s="1" t="s">
        <v>24</v>
      </c>
      <c r="G4903">
        <v>34</v>
      </c>
      <c r="H4903" t="str">
        <f>IF(Append1[[#This Row],[number_vmail_messages]]&lt;=10, "Low",
IF(Append1[[#This Row],[number_vmail_messages]]&lt;=25, "Medium", "High"))</f>
        <v>High</v>
      </c>
      <c r="I4903">
        <v>243.4</v>
      </c>
      <c r="J4903">
        <v>96</v>
      </c>
      <c r="K4903">
        <v>41.38</v>
      </c>
      <c r="L4903">
        <v>102.3</v>
      </c>
      <c r="M4903">
        <v>115</v>
      </c>
      <c r="N4903">
        <v>8.6999999999999993</v>
      </c>
      <c r="O4903">
        <v>217.8</v>
      </c>
      <c r="P4903">
        <v>95</v>
      </c>
      <c r="Q4903">
        <v>9.8000000000000007</v>
      </c>
      <c r="R4903">
        <v>12.2</v>
      </c>
      <c r="S4903">
        <v>3</v>
      </c>
      <c r="T4903">
        <v>3.29</v>
      </c>
      <c r="U4903" t="str">
        <f>IF(Append1[[#This Row],[total_intl_charge]] &lt;= MEDIAN(Append1[total_intl_charge]), "Low", "High")</f>
        <v>High</v>
      </c>
      <c r="V4903">
        <v>1</v>
      </c>
      <c r="W4903" t="s">
        <v>23</v>
      </c>
      <c r="X4903" s="1" t="s">
        <v>23</v>
      </c>
      <c r="Y4903">
        <f>IF(Append1[[#This Row],[churn]]="yes", 1,0)</f>
        <v>0</v>
      </c>
      <c r="Z4903" t="str">
        <f>IF(Append1[[#This Row],[total_eve_charge]]&lt;=15,"Low",
IF(Append1[[#This Row],[total_eve_charge]]&lt;=19,"Medium","High"))</f>
        <v>Low</v>
      </c>
      <c r="AA4903" s="1" t="str">
        <f>IF(Append1[[#This Row],[total_day_charge]]&gt;30,"Heavy User",
IF(Append1[[#This Row],[total_eve_charge]]&gt;20,"Evening User",
IF(Append1[[#This Row],[total_night_charge]]&gt;10,"Night User","Low User")))</f>
        <v>Heavy User</v>
      </c>
    </row>
    <row r="4904" spans="1:27" hidden="1" x14ac:dyDescent="0.3">
      <c r="A4904">
        <v>4153</v>
      </c>
      <c r="B4904" s="1" t="s">
        <v>37</v>
      </c>
      <c r="C4904">
        <v>116</v>
      </c>
      <c r="D4904" s="1" t="s">
        <v>32</v>
      </c>
      <c r="E4904" s="1">
        <v>0</v>
      </c>
      <c r="F4904" s="1" t="s">
        <v>23</v>
      </c>
      <c r="G4904">
        <v>0</v>
      </c>
      <c r="H4904" t="str">
        <f>IF(Append1[[#This Row],[number_vmail_messages]]&lt;=10, "Low",
IF(Append1[[#This Row],[number_vmail_messages]]&lt;=25, "Medium", "High"))</f>
        <v>Low</v>
      </c>
      <c r="I4904">
        <v>152.4</v>
      </c>
      <c r="J4904">
        <v>101</v>
      </c>
      <c r="K4904">
        <v>25.91</v>
      </c>
      <c r="L4904">
        <v>191</v>
      </c>
      <c r="M4904">
        <v>90</v>
      </c>
      <c r="N4904">
        <v>16.239999999999998</v>
      </c>
      <c r="O4904">
        <v>143</v>
      </c>
      <c r="P4904">
        <v>96</v>
      </c>
      <c r="Q4904">
        <v>6.44</v>
      </c>
      <c r="R4904">
        <v>11.1</v>
      </c>
      <c r="S4904">
        <v>9</v>
      </c>
      <c r="T4904">
        <v>3</v>
      </c>
      <c r="U4904" t="str">
        <f>IF(Append1[[#This Row],[total_intl_charge]] &lt;= MEDIAN(Append1[total_intl_charge]), "Low", "High")</f>
        <v>High</v>
      </c>
      <c r="V4904">
        <v>0</v>
      </c>
      <c r="W4904" t="s">
        <v>23</v>
      </c>
      <c r="X4904" s="1" t="s">
        <v>23</v>
      </c>
      <c r="Y4904">
        <f>IF(Append1[[#This Row],[churn]]="yes", 1,0)</f>
        <v>0</v>
      </c>
      <c r="Z4904" t="str">
        <f>IF(Append1[[#This Row],[total_eve_charge]]&lt;=15,"Low",
IF(Append1[[#This Row],[total_eve_charge]]&lt;=19,"Medium","High"))</f>
        <v>Medium</v>
      </c>
      <c r="AA4904" s="1" t="str">
        <f>IF(Append1[[#This Row],[total_day_charge]]&gt;30,"Heavy User",
IF(Append1[[#This Row],[total_eve_charge]]&gt;20,"Evening User",
IF(Append1[[#This Row],[total_night_charge]]&gt;10,"Night User","Low User")))</f>
        <v>Low User</v>
      </c>
    </row>
    <row r="4905" spans="1:27" hidden="1" x14ac:dyDescent="0.3">
      <c r="A4905">
        <v>4154</v>
      </c>
      <c r="B4905" s="1" t="s">
        <v>61</v>
      </c>
      <c r="C4905">
        <v>87</v>
      </c>
      <c r="D4905" s="1" t="s">
        <v>22</v>
      </c>
      <c r="E4905" s="1">
        <v>0</v>
      </c>
      <c r="F4905" s="1" t="s">
        <v>23</v>
      </c>
      <c r="G4905">
        <v>0</v>
      </c>
      <c r="H4905" t="str">
        <f>IF(Append1[[#This Row],[number_vmail_messages]]&lt;=10, "Low",
IF(Append1[[#This Row],[number_vmail_messages]]&lt;=25, "Medium", "High"))</f>
        <v>Low</v>
      </c>
      <c r="I4905">
        <v>139.69999999999999</v>
      </c>
      <c r="J4905">
        <v>112</v>
      </c>
      <c r="K4905">
        <v>23.75</v>
      </c>
      <c r="L4905">
        <v>226.8</v>
      </c>
      <c r="M4905">
        <v>62</v>
      </c>
      <c r="N4905">
        <v>19.28</v>
      </c>
      <c r="O4905">
        <v>168.5</v>
      </c>
      <c r="P4905">
        <v>65</v>
      </c>
      <c r="Q4905">
        <v>7.58</v>
      </c>
      <c r="R4905">
        <v>15.1</v>
      </c>
      <c r="S4905">
        <v>7</v>
      </c>
      <c r="T4905">
        <v>4.08</v>
      </c>
      <c r="U4905" t="str">
        <f>IF(Append1[[#This Row],[total_intl_charge]] &lt;= MEDIAN(Append1[total_intl_charge]), "Low", "High")</f>
        <v>High</v>
      </c>
      <c r="V4905">
        <v>1</v>
      </c>
      <c r="W4905" t="s">
        <v>23</v>
      </c>
      <c r="X4905" s="1" t="s">
        <v>23</v>
      </c>
      <c r="Y4905">
        <f>IF(Append1[[#This Row],[churn]]="yes", 1,0)</f>
        <v>0</v>
      </c>
      <c r="Z4905" t="str">
        <f>IF(Append1[[#This Row],[total_eve_charge]]&lt;=15,"Low",
IF(Append1[[#This Row],[total_eve_charge]]&lt;=19,"Medium","High"))</f>
        <v>High</v>
      </c>
      <c r="AA4905" s="1" t="str">
        <f>IF(Append1[[#This Row],[total_day_charge]]&gt;30,"Heavy User",
IF(Append1[[#This Row],[total_eve_charge]]&gt;20,"Evening User",
IF(Append1[[#This Row],[total_night_charge]]&gt;10,"Night User","Low User")))</f>
        <v>Low User</v>
      </c>
    </row>
    <row r="4906" spans="1:27" hidden="1" x14ac:dyDescent="0.3">
      <c r="A4906">
        <v>4155</v>
      </c>
      <c r="B4906" s="1" t="s">
        <v>71</v>
      </c>
      <c r="C4906">
        <v>7</v>
      </c>
      <c r="D4906" s="1" t="s">
        <v>26</v>
      </c>
      <c r="E4906" s="1">
        <v>0</v>
      </c>
      <c r="F4906" s="1" t="s">
        <v>23</v>
      </c>
      <c r="G4906">
        <v>0</v>
      </c>
      <c r="H4906" t="str">
        <f>IF(Append1[[#This Row],[number_vmail_messages]]&lt;=10, "Low",
IF(Append1[[#This Row],[number_vmail_messages]]&lt;=25, "Medium", "High"))</f>
        <v>Low</v>
      </c>
      <c r="I4906">
        <v>170.2</v>
      </c>
      <c r="J4906">
        <v>83</v>
      </c>
      <c r="K4906">
        <v>28.93</v>
      </c>
      <c r="L4906">
        <v>137.19999999999999</v>
      </c>
      <c r="M4906">
        <v>123</v>
      </c>
      <c r="N4906">
        <v>11.66</v>
      </c>
      <c r="O4906">
        <v>188</v>
      </c>
      <c r="P4906">
        <v>67</v>
      </c>
      <c r="Q4906">
        <v>8.4600000000000009</v>
      </c>
      <c r="R4906">
        <v>11.1</v>
      </c>
      <c r="S4906">
        <v>7</v>
      </c>
      <c r="T4906">
        <v>3</v>
      </c>
      <c r="U4906" t="str">
        <f>IF(Append1[[#This Row],[total_intl_charge]] &lt;= MEDIAN(Append1[total_intl_charge]), "Low", "High")</f>
        <v>High</v>
      </c>
      <c r="V4906">
        <v>2</v>
      </c>
      <c r="W4906" t="s">
        <v>23</v>
      </c>
      <c r="X4906" s="1" t="s">
        <v>23</v>
      </c>
      <c r="Y4906">
        <f>IF(Append1[[#This Row],[churn]]="yes", 1,0)</f>
        <v>0</v>
      </c>
      <c r="Z4906" t="str">
        <f>IF(Append1[[#This Row],[total_eve_charge]]&lt;=15,"Low",
IF(Append1[[#This Row],[total_eve_charge]]&lt;=19,"Medium","High"))</f>
        <v>Low</v>
      </c>
      <c r="AA4906" s="1" t="str">
        <f>IF(Append1[[#This Row],[total_day_charge]]&gt;30,"Heavy User",
IF(Append1[[#This Row],[total_eve_charge]]&gt;20,"Evening User",
IF(Append1[[#This Row],[total_night_charge]]&gt;10,"Night User","Low User")))</f>
        <v>Low User</v>
      </c>
    </row>
    <row r="4907" spans="1:27" hidden="1" x14ac:dyDescent="0.3">
      <c r="A4907">
        <v>4156</v>
      </c>
      <c r="B4907" s="1" t="s">
        <v>60</v>
      </c>
      <c r="C4907">
        <v>25</v>
      </c>
      <c r="D4907" s="1" t="s">
        <v>26</v>
      </c>
      <c r="E4907" s="1">
        <v>0</v>
      </c>
      <c r="F4907" s="1" t="s">
        <v>23</v>
      </c>
      <c r="G4907">
        <v>0</v>
      </c>
      <c r="H4907" t="str">
        <f>IF(Append1[[#This Row],[number_vmail_messages]]&lt;=10, "Low",
IF(Append1[[#This Row],[number_vmail_messages]]&lt;=25, "Medium", "High"))</f>
        <v>Low</v>
      </c>
      <c r="I4907">
        <v>144.1</v>
      </c>
      <c r="J4907">
        <v>111</v>
      </c>
      <c r="K4907">
        <v>24.5</v>
      </c>
      <c r="L4907">
        <v>224.8</v>
      </c>
      <c r="M4907">
        <v>89</v>
      </c>
      <c r="N4907">
        <v>19.11</v>
      </c>
      <c r="O4907">
        <v>132.9</v>
      </c>
      <c r="P4907">
        <v>110</v>
      </c>
      <c r="Q4907">
        <v>5.98</v>
      </c>
      <c r="R4907">
        <v>13.6</v>
      </c>
      <c r="S4907">
        <v>3</v>
      </c>
      <c r="T4907">
        <v>3.67</v>
      </c>
      <c r="U4907" t="str">
        <f>IF(Append1[[#This Row],[total_intl_charge]] &lt;= MEDIAN(Append1[total_intl_charge]), "Low", "High")</f>
        <v>High</v>
      </c>
      <c r="V4907">
        <v>4</v>
      </c>
      <c r="W4907" t="s">
        <v>24</v>
      </c>
      <c r="X4907" s="1" t="s">
        <v>23</v>
      </c>
      <c r="Y4907">
        <f>IF(Append1[[#This Row],[churn]]="yes", 1,0)</f>
        <v>1</v>
      </c>
      <c r="Z4907" t="str">
        <f>IF(Append1[[#This Row],[total_eve_charge]]&lt;=15,"Low",
IF(Append1[[#This Row],[total_eve_charge]]&lt;=19,"Medium","High"))</f>
        <v>High</v>
      </c>
      <c r="AA4907" s="1" t="str">
        <f>IF(Append1[[#This Row],[total_day_charge]]&gt;30,"Heavy User",
IF(Append1[[#This Row],[total_eve_charge]]&gt;20,"Evening User",
IF(Append1[[#This Row],[total_night_charge]]&gt;10,"Night User","Low User")))</f>
        <v>Low User</v>
      </c>
    </row>
    <row r="4908" spans="1:27" hidden="1" x14ac:dyDescent="0.3">
      <c r="A4908">
        <v>4157</v>
      </c>
      <c r="B4908" s="1" t="s">
        <v>38</v>
      </c>
      <c r="C4908">
        <v>133</v>
      </c>
      <c r="D4908" s="1" t="s">
        <v>22</v>
      </c>
      <c r="E4908" s="1">
        <v>0</v>
      </c>
      <c r="F4908" s="1" t="s">
        <v>23</v>
      </c>
      <c r="G4908">
        <v>0</v>
      </c>
      <c r="H4908" t="str">
        <f>IF(Append1[[#This Row],[number_vmail_messages]]&lt;=10, "Low",
IF(Append1[[#This Row],[number_vmail_messages]]&lt;=25, "Medium", "High"))</f>
        <v>Low</v>
      </c>
      <c r="I4908">
        <v>128.9</v>
      </c>
      <c r="J4908">
        <v>85</v>
      </c>
      <c r="K4908">
        <v>21.91</v>
      </c>
      <c r="L4908">
        <v>201.4</v>
      </c>
      <c r="M4908">
        <v>93</v>
      </c>
      <c r="N4908">
        <v>17.12</v>
      </c>
      <c r="O4908">
        <v>275.3</v>
      </c>
      <c r="P4908">
        <v>103</v>
      </c>
      <c r="Q4908">
        <v>12.39</v>
      </c>
      <c r="R4908">
        <v>11.1</v>
      </c>
      <c r="S4908">
        <v>3</v>
      </c>
      <c r="T4908">
        <v>3</v>
      </c>
      <c r="U4908" t="str">
        <f>IF(Append1[[#This Row],[total_intl_charge]] &lt;= MEDIAN(Append1[total_intl_charge]), "Low", "High")</f>
        <v>High</v>
      </c>
      <c r="V4908">
        <v>1</v>
      </c>
      <c r="W4908" t="s">
        <v>23</v>
      </c>
      <c r="X4908" s="1" t="s">
        <v>23</v>
      </c>
      <c r="Y4908">
        <f>IF(Append1[[#This Row],[churn]]="yes", 1,0)</f>
        <v>0</v>
      </c>
      <c r="Z4908" t="str">
        <f>IF(Append1[[#This Row],[total_eve_charge]]&lt;=15,"Low",
IF(Append1[[#This Row],[total_eve_charge]]&lt;=19,"Medium","High"))</f>
        <v>Medium</v>
      </c>
      <c r="AA4908" s="1" t="str">
        <f>IF(Append1[[#This Row],[total_day_charge]]&gt;30,"Heavy User",
IF(Append1[[#This Row],[total_eve_charge]]&gt;20,"Evening User",
IF(Append1[[#This Row],[total_night_charge]]&gt;10,"Night User","Low User")))</f>
        <v>Night User</v>
      </c>
    </row>
    <row r="4909" spans="1:27" hidden="1" x14ac:dyDescent="0.3">
      <c r="A4909">
        <v>4158</v>
      </c>
      <c r="B4909" s="1" t="s">
        <v>57</v>
      </c>
      <c r="C4909">
        <v>63</v>
      </c>
      <c r="D4909" s="1" t="s">
        <v>26</v>
      </c>
      <c r="E4909" s="1">
        <v>0</v>
      </c>
      <c r="F4909" s="1" t="s">
        <v>23</v>
      </c>
      <c r="G4909">
        <v>0</v>
      </c>
      <c r="H4909" t="str">
        <f>IF(Append1[[#This Row],[number_vmail_messages]]&lt;=10, "Low",
IF(Append1[[#This Row],[number_vmail_messages]]&lt;=25, "Medium", "High"))</f>
        <v>Low</v>
      </c>
      <c r="I4909">
        <v>6.6</v>
      </c>
      <c r="J4909">
        <v>107</v>
      </c>
      <c r="K4909">
        <v>1.1200000000000001</v>
      </c>
      <c r="L4909">
        <v>359.3</v>
      </c>
      <c r="M4909">
        <v>142</v>
      </c>
      <c r="N4909">
        <v>30.54</v>
      </c>
      <c r="O4909">
        <v>252.5</v>
      </c>
      <c r="P4909">
        <v>131</v>
      </c>
      <c r="Q4909">
        <v>11.36</v>
      </c>
      <c r="R4909">
        <v>5.6</v>
      </c>
      <c r="S4909">
        <v>3</v>
      </c>
      <c r="T4909">
        <v>1.51</v>
      </c>
      <c r="U4909" t="str">
        <f>IF(Append1[[#This Row],[total_intl_charge]] &lt;= MEDIAN(Append1[total_intl_charge]), "Low", "High")</f>
        <v>Low</v>
      </c>
      <c r="V4909">
        <v>0</v>
      </c>
      <c r="W4909" t="s">
        <v>23</v>
      </c>
      <c r="X4909" s="1" t="s">
        <v>23</v>
      </c>
      <c r="Y4909">
        <f>IF(Append1[[#This Row],[churn]]="yes", 1,0)</f>
        <v>0</v>
      </c>
      <c r="Z4909" t="str">
        <f>IF(Append1[[#This Row],[total_eve_charge]]&lt;=15,"Low",
IF(Append1[[#This Row],[total_eve_charge]]&lt;=19,"Medium","High"))</f>
        <v>High</v>
      </c>
      <c r="AA4909" s="1" t="str">
        <f>IF(Append1[[#This Row],[total_day_charge]]&gt;30,"Heavy User",
IF(Append1[[#This Row],[total_eve_charge]]&gt;20,"Evening User",
IF(Append1[[#This Row],[total_night_charge]]&gt;10,"Night User","Low User")))</f>
        <v>Evening User</v>
      </c>
    </row>
    <row r="4910" spans="1:27" hidden="1" x14ac:dyDescent="0.3">
      <c r="A4910">
        <v>4159</v>
      </c>
      <c r="B4910" s="1" t="s">
        <v>55</v>
      </c>
      <c r="C4910">
        <v>120</v>
      </c>
      <c r="D4910" s="1" t="s">
        <v>22</v>
      </c>
      <c r="E4910" s="1">
        <v>0</v>
      </c>
      <c r="F4910" s="1" t="s">
        <v>23</v>
      </c>
      <c r="G4910">
        <v>0</v>
      </c>
      <c r="H4910" t="str">
        <f>IF(Append1[[#This Row],[number_vmail_messages]]&lt;=10, "Low",
IF(Append1[[#This Row],[number_vmail_messages]]&lt;=25, "Medium", "High"))</f>
        <v>Low</v>
      </c>
      <c r="I4910">
        <v>94.3</v>
      </c>
      <c r="J4910">
        <v>97</v>
      </c>
      <c r="K4910">
        <v>16.03</v>
      </c>
      <c r="L4910">
        <v>181.5</v>
      </c>
      <c r="M4910">
        <v>91</v>
      </c>
      <c r="N4910">
        <v>15.43</v>
      </c>
      <c r="O4910">
        <v>176.5</v>
      </c>
      <c r="P4910">
        <v>149</v>
      </c>
      <c r="Q4910">
        <v>7.94</v>
      </c>
      <c r="R4910">
        <v>9.6</v>
      </c>
      <c r="S4910">
        <v>4</v>
      </c>
      <c r="T4910">
        <v>2.59</v>
      </c>
      <c r="U4910" t="str">
        <f>IF(Append1[[#This Row],[total_intl_charge]] &lt;= MEDIAN(Append1[total_intl_charge]), "Low", "High")</f>
        <v>Low</v>
      </c>
      <c r="V4910">
        <v>1</v>
      </c>
      <c r="W4910" t="s">
        <v>23</v>
      </c>
      <c r="X4910" s="1" t="s">
        <v>23</v>
      </c>
      <c r="Y4910">
        <f>IF(Append1[[#This Row],[churn]]="yes", 1,0)</f>
        <v>0</v>
      </c>
      <c r="Z4910" t="str">
        <f>IF(Append1[[#This Row],[total_eve_charge]]&lt;=15,"Low",
IF(Append1[[#This Row],[total_eve_charge]]&lt;=19,"Medium","High"))</f>
        <v>Medium</v>
      </c>
      <c r="AA4910" s="1" t="str">
        <f>IF(Append1[[#This Row],[total_day_charge]]&gt;30,"Heavy User",
IF(Append1[[#This Row],[total_eve_charge]]&gt;20,"Evening User",
IF(Append1[[#This Row],[total_night_charge]]&gt;10,"Night User","Low User")))</f>
        <v>Low User</v>
      </c>
    </row>
    <row r="4911" spans="1:27" x14ac:dyDescent="0.3">
      <c r="A4911">
        <v>4160</v>
      </c>
      <c r="B4911" s="1" t="s">
        <v>48</v>
      </c>
      <c r="C4911">
        <v>39</v>
      </c>
      <c r="D4911" s="1" t="s">
        <v>22</v>
      </c>
      <c r="E4911" s="1">
        <v>0</v>
      </c>
      <c r="F4911" s="1" t="s">
        <v>24</v>
      </c>
      <c r="G4911">
        <v>17</v>
      </c>
      <c r="H4911" t="str">
        <f>IF(Append1[[#This Row],[number_vmail_messages]]&lt;=10, "Low",
IF(Append1[[#This Row],[number_vmail_messages]]&lt;=25, "Medium", "High"))</f>
        <v>Medium</v>
      </c>
      <c r="I4911">
        <v>230.7</v>
      </c>
      <c r="J4911">
        <v>122</v>
      </c>
      <c r="K4911">
        <v>39.22</v>
      </c>
      <c r="L4911">
        <v>207.1</v>
      </c>
      <c r="M4911">
        <v>85</v>
      </c>
      <c r="N4911">
        <v>17.600000000000001</v>
      </c>
      <c r="O4911">
        <v>208.9</v>
      </c>
      <c r="P4911">
        <v>73</v>
      </c>
      <c r="Q4911">
        <v>9.4</v>
      </c>
      <c r="R4911">
        <v>9.1999999999999993</v>
      </c>
      <c r="S4911">
        <v>1</v>
      </c>
      <c r="T4911">
        <v>2.48</v>
      </c>
      <c r="U4911" t="str">
        <f>IF(Append1[[#This Row],[total_intl_charge]] &lt;= MEDIAN(Append1[total_intl_charge]), "Low", "High")</f>
        <v>Low</v>
      </c>
      <c r="V4911">
        <v>3</v>
      </c>
      <c r="W4911" t="s">
        <v>23</v>
      </c>
      <c r="X4911" s="1" t="s">
        <v>23</v>
      </c>
      <c r="Y4911">
        <f>IF(Append1[[#This Row],[churn]]="yes", 1,0)</f>
        <v>0</v>
      </c>
      <c r="Z4911" t="str">
        <f>IF(Append1[[#This Row],[total_eve_charge]]&lt;=15,"Low",
IF(Append1[[#This Row],[total_eve_charge]]&lt;=19,"Medium","High"))</f>
        <v>Medium</v>
      </c>
      <c r="AA4911" s="1" t="str">
        <f>IF(Append1[[#This Row],[total_day_charge]]&gt;30,"Heavy User",
IF(Append1[[#This Row],[total_eve_charge]]&gt;20,"Evening User",
IF(Append1[[#This Row],[total_night_charge]]&gt;10,"Night User","Low User")))</f>
        <v>Heavy User</v>
      </c>
    </row>
    <row r="4912" spans="1:27" hidden="1" x14ac:dyDescent="0.3">
      <c r="A4912">
        <v>4161</v>
      </c>
      <c r="B4912" s="1" t="s">
        <v>59</v>
      </c>
      <c r="C4912">
        <v>132</v>
      </c>
      <c r="D4912" s="1" t="s">
        <v>22</v>
      </c>
      <c r="E4912" s="1">
        <v>1</v>
      </c>
      <c r="F4912" s="1" t="s">
        <v>23</v>
      </c>
      <c r="G4912">
        <v>0</v>
      </c>
      <c r="H4912" t="str">
        <f>IF(Append1[[#This Row],[number_vmail_messages]]&lt;=10, "Low",
IF(Append1[[#This Row],[number_vmail_messages]]&lt;=25, "Medium", "High"))</f>
        <v>Low</v>
      </c>
      <c r="I4912">
        <v>144.30000000000001</v>
      </c>
      <c r="J4912">
        <v>70</v>
      </c>
      <c r="K4912">
        <v>24.53</v>
      </c>
      <c r="L4912">
        <v>231.5</v>
      </c>
      <c r="M4912">
        <v>125</v>
      </c>
      <c r="N4912">
        <v>19.68</v>
      </c>
      <c r="O4912">
        <v>304.3</v>
      </c>
      <c r="P4912">
        <v>137</v>
      </c>
      <c r="Q4912">
        <v>13.69</v>
      </c>
      <c r="R4912">
        <v>7</v>
      </c>
      <c r="S4912">
        <v>2</v>
      </c>
      <c r="T4912">
        <v>1.89</v>
      </c>
      <c r="U4912" t="str">
        <f>IF(Append1[[#This Row],[total_intl_charge]] &lt;= MEDIAN(Append1[total_intl_charge]), "Low", "High")</f>
        <v>Low</v>
      </c>
      <c r="V4912">
        <v>1</v>
      </c>
      <c r="W4912" t="s">
        <v>24</v>
      </c>
      <c r="X4912" s="1" t="s">
        <v>24</v>
      </c>
      <c r="Y4912">
        <f>IF(Append1[[#This Row],[churn]]="yes", 1,0)</f>
        <v>1</v>
      </c>
      <c r="Z4912" t="str">
        <f>IF(Append1[[#This Row],[total_eve_charge]]&lt;=15,"Low",
IF(Append1[[#This Row],[total_eve_charge]]&lt;=19,"Medium","High"))</f>
        <v>High</v>
      </c>
      <c r="AA4912" s="1" t="str">
        <f>IF(Append1[[#This Row],[total_day_charge]]&gt;30,"Heavy User",
IF(Append1[[#This Row],[total_eve_charge]]&gt;20,"Evening User",
IF(Append1[[#This Row],[total_night_charge]]&gt;10,"Night User","Low User")))</f>
        <v>Night User</v>
      </c>
    </row>
    <row r="4913" spans="1:27" x14ac:dyDescent="0.3">
      <c r="A4913">
        <v>4162</v>
      </c>
      <c r="B4913" s="1" t="s">
        <v>67</v>
      </c>
      <c r="C4913">
        <v>108</v>
      </c>
      <c r="D4913" s="1" t="s">
        <v>22</v>
      </c>
      <c r="E4913" s="1">
        <v>0</v>
      </c>
      <c r="F4913" s="1" t="s">
        <v>24</v>
      </c>
      <c r="G4913">
        <v>30</v>
      </c>
      <c r="H4913" t="str">
        <f>IF(Append1[[#This Row],[number_vmail_messages]]&lt;=10, "Low",
IF(Append1[[#This Row],[number_vmail_messages]]&lt;=25, "Medium", "High"))</f>
        <v>High</v>
      </c>
      <c r="I4913">
        <v>126</v>
      </c>
      <c r="J4913">
        <v>124</v>
      </c>
      <c r="K4913">
        <v>21.42</v>
      </c>
      <c r="L4913">
        <v>202.4</v>
      </c>
      <c r="M4913">
        <v>84</v>
      </c>
      <c r="N4913">
        <v>17.2</v>
      </c>
      <c r="O4913">
        <v>186.4</v>
      </c>
      <c r="P4913">
        <v>99</v>
      </c>
      <c r="Q4913">
        <v>8.39</v>
      </c>
      <c r="R4913">
        <v>8.6</v>
      </c>
      <c r="S4913">
        <v>1</v>
      </c>
      <c r="T4913">
        <v>2.3199999999999998</v>
      </c>
      <c r="U4913" t="str">
        <f>IF(Append1[[#This Row],[total_intl_charge]] &lt;= MEDIAN(Append1[total_intl_charge]), "Low", "High")</f>
        <v>Low</v>
      </c>
      <c r="V4913">
        <v>1</v>
      </c>
      <c r="W4913" t="s">
        <v>23</v>
      </c>
      <c r="X4913" s="1" t="s">
        <v>23</v>
      </c>
      <c r="Y4913">
        <f>IF(Append1[[#This Row],[churn]]="yes", 1,0)</f>
        <v>0</v>
      </c>
      <c r="Z4913" t="str">
        <f>IF(Append1[[#This Row],[total_eve_charge]]&lt;=15,"Low",
IF(Append1[[#This Row],[total_eve_charge]]&lt;=19,"Medium","High"))</f>
        <v>Medium</v>
      </c>
      <c r="AA4913" s="1" t="str">
        <f>IF(Append1[[#This Row],[total_day_charge]]&gt;30,"Heavy User",
IF(Append1[[#This Row],[total_eve_charge]]&gt;20,"Evening User",
IF(Append1[[#This Row],[total_night_charge]]&gt;10,"Night User","Low User")))</f>
        <v>Low User</v>
      </c>
    </row>
    <row r="4914" spans="1:27" hidden="1" x14ac:dyDescent="0.3">
      <c r="A4914">
        <v>4163</v>
      </c>
      <c r="B4914" s="1" t="s">
        <v>29</v>
      </c>
      <c r="C4914">
        <v>76</v>
      </c>
      <c r="D4914" s="1" t="s">
        <v>26</v>
      </c>
      <c r="E4914" s="1">
        <v>0</v>
      </c>
      <c r="F4914" s="1" t="s">
        <v>23</v>
      </c>
      <c r="G4914">
        <v>0</v>
      </c>
      <c r="H4914" t="str">
        <f>IF(Append1[[#This Row],[number_vmail_messages]]&lt;=10, "Low",
IF(Append1[[#This Row],[number_vmail_messages]]&lt;=25, "Medium", "High"))</f>
        <v>Low</v>
      </c>
      <c r="I4914">
        <v>143.30000000000001</v>
      </c>
      <c r="J4914">
        <v>98</v>
      </c>
      <c r="K4914">
        <v>24.36</v>
      </c>
      <c r="L4914">
        <v>309.10000000000002</v>
      </c>
      <c r="M4914">
        <v>101</v>
      </c>
      <c r="N4914">
        <v>26.27</v>
      </c>
      <c r="O4914">
        <v>207.3</v>
      </c>
      <c r="P4914">
        <v>122</v>
      </c>
      <c r="Q4914">
        <v>9.33</v>
      </c>
      <c r="R4914">
        <v>11.4</v>
      </c>
      <c r="S4914">
        <v>3</v>
      </c>
      <c r="T4914">
        <v>3.08</v>
      </c>
      <c r="U4914" t="str">
        <f>IF(Append1[[#This Row],[total_intl_charge]] &lt;= MEDIAN(Append1[total_intl_charge]), "Low", "High")</f>
        <v>High</v>
      </c>
      <c r="V4914">
        <v>2</v>
      </c>
      <c r="W4914" t="s">
        <v>23</v>
      </c>
      <c r="X4914" s="1" t="s">
        <v>23</v>
      </c>
      <c r="Y4914">
        <f>IF(Append1[[#This Row],[churn]]="yes", 1,0)</f>
        <v>0</v>
      </c>
      <c r="Z4914" t="str">
        <f>IF(Append1[[#This Row],[total_eve_charge]]&lt;=15,"Low",
IF(Append1[[#This Row],[total_eve_charge]]&lt;=19,"Medium","High"))</f>
        <v>High</v>
      </c>
      <c r="AA4914" s="1" t="str">
        <f>IF(Append1[[#This Row],[total_day_charge]]&gt;30,"Heavy User",
IF(Append1[[#This Row],[total_eve_charge]]&gt;20,"Evening User",
IF(Append1[[#This Row],[total_night_charge]]&gt;10,"Night User","Low User")))</f>
        <v>Evening User</v>
      </c>
    </row>
    <row r="4915" spans="1:27" hidden="1" x14ac:dyDescent="0.3">
      <c r="A4915">
        <v>4164</v>
      </c>
      <c r="B4915" s="1" t="s">
        <v>29</v>
      </c>
      <c r="C4915">
        <v>95</v>
      </c>
      <c r="D4915" s="1" t="s">
        <v>26</v>
      </c>
      <c r="E4915" s="1">
        <v>0</v>
      </c>
      <c r="F4915" s="1" t="s">
        <v>23</v>
      </c>
      <c r="G4915">
        <v>0</v>
      </c>
      <c r="H4915" t="str">
        <f>IF(Append1[[#This Row],[number_vmail_messages]]&lt;=10, "Low",
IF(Append1[[#This Row],[number_vmail_messages]]&lt;=25, "Medium", "High"))</f>
        <v>Low</v>
      </c>
      <c r="I4915">
        <v>88</v>
      </c>
      <c r="J4915">
        <v>81</v>
      </c>
      <c r="K4915">
        <v>14.96</v>
      </c>
      <c r="L4915">
        <v>145.9</v>
      </c>
      <c r="M4915">
        <v>109</v>
      </c>
      <c r="N4915">
        <v>12.4</v>
      </c>
      <c r="O4915">
        <v>237.7</v>
      </c>
      <c r="P4915">
        <v>90</v>
      </c>
      <c r="Q4915">
        <v>10.7</v>
      </c>
      <c r="R4915">
        <v>9.8000000000000007</v>
      </c>
      <c r="S4915">
        <v>2</v>
      </c>
      <c r="T4915">
        <v>2.65</v>
      </c>
      <c r="U4915" t="str">
        <f>IF(Append1[[#This Row],[total_intl_charge]] &lt;= MEDIAN(Append1[total_intl_charge]), "Low", "High")</f>
        <v>Low</v>
      </c>
      <c r="V4915">
        <v>2</v>
      </c>
      <c r="W4915" t="s">
        <v>23</v>
      </c>
      <c r="X4915" s="1" t="s">
        <v>23</v>
      </c>
      <c r="Y4915">
        <f>IF(Append1[[#This Row],[churn]]="yes", 1,0)</f>
        <v>0</v>
      </c>
      <c r="Z4915" t="str">
        <f>IF(Append1[[#This Row],[total_eve_charge]]&lt;=15,"Low",
IF(Append1[[#This Row],[total_eve_charge]]&lt;=19,"Medium","High"))</f>
        <v>Low</v>
      </c>
      <c r="AA4915" s="1" t="str">
        <f>IF(Append1[[#This Row],[total_day_charge]]&gt;30,"Heavy User",
IF(Append1[[#This Row],[total_eve_charge]]&gt;20,"Evening User",
IF(Append1[[#This Row],[total_night_charge]]&gt;10,"Night User","Low User")))</f>
        <v>Night User</v>
      </c>
    </row>
    <row r="4916" spans="1:27" hidden="1" x14ac:dyDescent="0.3">
      <c r="A4916">
        <v>4165</v>
      </c>
      <c r="B4916" s="1" t="s">
        <v>43</v>
      </c>
      <c r="C4916">
        <v>120</v>
      </c>
      <c r="D4916" s="1" t="s">
        <v>32</v>
      </c>
      <c r="E4916" s="1">
        <v>0</v>
      </c>
      <c r="F4916" s="1" t="s">
        <v>23</v>
      </c>
      <c r="G4916">
        <v>0</v>
      </c>
      <c r="H4916" t="str">
        <f>IF(Append1[[#This Row],[number_vmail_messages]]&lt;=10, "Low",
IF(Append1[[#This Row],[number_vmail_messages]]&lt;=25, "Medium", "High"))</f>
        <v>Low</v>
      </c>
      <c r="I4916">
        <v>121</v>
      </c>
      <c r="J4916">
        <v>139</v>
      </c>
      <c r="K4916">
        <v>20.57</v>
      </c>
      <c r="L4916">
        <v>270.39999999999998</v>
      </c>
      <c r="M4916">
        <v>121</v>
      </c>
      <c r="N4916">
        <v>22.98</v>
      </c>
      <c r="O4916">
        <v>141</v>
      </c>
      <c r="P4916">
        <v>90</v>
      </c>
      <c r="Q4916">
        <v>6.35</v>
      </c>
      <c r="R4916">
        <v>5.3</v>
      </c>
      <c r="S4916">
        <v>8</v>
      </c>
      <c r="T4916">
        <v>1.43</v>
      </c>
      <c r="U4916" t="str">
        <f>IF(Append1[[#This Row],[total_intl_charge]] &lt;= MEDIAN(Append1[total_intl_charge]), "Low", "High")</f>
        <v>Low</v>
      </c>
      <c r="V4916">
        <v>1</v>
      </c>
      <c r="W4916" t="s">
        <v>23</v>
      </c>
      <c r="X4916" s="1" t="s">
        <v>23</v>
      </c>
      <c r="Y4916">
        <f>IF(Append1[[#This Row],[churn]]="yes", 1,0)</f>
        <v>0</v>
      </c>
      <c r="Z4916" t="str">
        <f>IF(Append1[[#This Row],[total_eve_charge]]&lt;=15,"Low",
IF(Append1[[#This Row],[total_eve_charge]]&lt;=19,"Medium","High"))</f>
        <v>High</v>
      </c>
      <c r="AA4916" s="1" t="str">
        <f>IF(Append1[[#This Row],[total_day_charge]]&gt;30,"Heavy User",
IF(Append1[[#This Row],[total_eve_charge]]&gt;20,"Evening User",
IF(Append1[[#This Row],[total_night_charge]]&gt;10,"Night User","Low User")))</f>
        <v>Evening User</v>
      </c>
    </row>
    <row r="4917" spans="1:27" x14ac:dyDescent="0.3">
      <c r="A4917">
        <v>4166</v>
      </c>
      <c r="B4917" s="1" t="s">
        <v>48</v>
      </c>
      <c r="C4917">
        <v>51</v>
      </c>
      <c r="D4917" s="1" t="s">
        <v>32</v>
      </c>
      <c r="E4917" s="1">
        <v>0</v>
      </c>
      <c r="F4917" s="1" t="s">
        <v>24</v>
      </c>
      <c r="G4917">
        <v>0</v>
      </c>
      <c r="H4917" t="str">
        <f>IF(Append1[[#This Row],[number_vmail_messages]]&lt;=10, "Low",
IF(Append1[[#This Row],[number_vmail_messages]]&lt;=25, "Medium", "High"))</f>
        <v>Low</v>
      </c>
      <c r="I4917">
        <v>212.9</v>
      </c>
      <c r="J4917">
        <v>80</v>
      </c>
      <c r="K4917">
        <v>36.19</v>
      </c>
      <c r="L4917">
        <v>236.1</v>
      </c>
      <c r="M4917">
        <v>57</v>
      </c>
      <c r="N4917">
        <v>20.07</v>
      </c>
      <c r="O4917">
        <v>187.6</v>
      </c>
      <c r="P4917">
        <v>99</v>
      </c>
      <c r="Q4917">
        <v>8.44</v>
      </c>
      <c r="R4917">
        <v>8.8000000000000007</v>
      </c>
      <c r="S4917">
        <v>4</v>
      </c>
      <c r="T4917">
        <v>2.38</v>
      </c>
      <c r="U4917" t="str">
        <f>IF(Append1[[#This Row],[total_intl_charge]] &lt;= MEDIAN(Append1[total_intl_charge]), "Low", "High")</f>
        <v>Low</v>
      </c>
      <c r="V4917">
        <v>2</v>
      </c>
      <c r="W4917" t="s">
        <v>23</v>
      </c>
      <c r="X4917" s="1" t="s">
        <v>23</v>
      </c>
      <c r="Y4917">
        <f>IF(Append1[[#This Row],[churn]]="yes", 1,0)</f>
        <v>0</v>
      </c>
      <c r="Z4917" t="str">
        <f>IF(Append1[[#This Row],[total_eve_charge]]&lt;=15,"Low",
IF(Append1[[#This Row],[total_eve_charge]]&lt;=19,"Medium","High"))</f>
        <v>High</v>
      </c>
      <c r="AA4917" s="1" t="str">
        <f>IF(Append1[[#This Row],[total_day_charge]]&gt;30,"Heavy User",
IF(Append1[[#This Row],[total_eve_charge]]&gt;20,"Evening User",
IF(Append1[[#This Row],[total_night_charge]]&gt;10,"Night User","Low User")))</f>
        <v>Heavy User</v>
      </c>
    </row>
    <row r="4918" spans="1:27" hidden="1" x14ac:dyDescent="0.3">
      <c r="A4918">
        <v>4167</v>
      </c>
      <c r="B4918" s="1" t="s">
        <v>28</v>
      </c>
      <c r="C4918">
        <v>61</v>
      </c>
      <c r="D4918" s="1" t="s">
        <v>22</v>
      </c>
      <c r="E4918" s="1">
        <v>0</v>
      </c>
      <c r="F4918" s="1" t="s">
        <v>23</v>
      </c>
      <c r="G4918">
        <v>0</v>
      </c>
      <c r="H4918" t="str">
        <f>IF(Append1[[#This Row],[number_vmail_messages]]&lt;=10, "Low",
IF(Append1[[#This Row],[number_vmail_messages]]&lt;=25, "Medium", "High"))</f>
        <v>Low</v>
      </c>
      <c r="I4918">
        <v>217.5</v>
      </c>
      <c r="J4918">
        <v>116</v>
      </c>
      <c r="K4918">
        <v>36.979999999999997</v>
      </c>
      <c r="L4918">
        <v>258.5</v>
      </c>
      <c r="M4918">
        <v>108</v>
      </c>
      <c r="N4918">
        <v>21.97</v>
      </c>
      <c r="O4918">
        <v>210.4</v>
      </c>
      <c r="P4918">
        <v>99</v>
      </c>
      <c r="Q4918">
        <v>9.4700000000000006</v>
      </c>
      <c r="R4918">
        <v>8.6999999999999993</v>
      </c>
      <c r="S4918">
        <v>3</v>
      </c>
      <c r="T4918">
        <v>2.35</v>
      </c>
      <c r="U4918" t="str">
        <f>IF(Append1[[#This Row],[total_intl_charge]] &lt;= MEDIAN(Append1[total_intl_charge]), "Low", "High")</f>
        <v>Low</v>
      </c>
      <c r="V4918">
        <v>1</v>
      </c>
      <c r="W4918" t="s">
        <v>23</v>
      </c>
      <c r="X4918" s="1" t="s">
        <v>23</v>
      </c>
      <c r="Y4918">
        <f>IF(Append1[[#This Row],[churn]]="yes", 1,0)</f>
        <v>0</v>
      </c>
      <c r="Z4918" t="str">
        <f>IF(Append1[[#This Row],[total_eve_charge]]&lt;=15,"Low",
IF(Append1[[#This Row],[total_eve_charge]]&lt;=19,"Medium","High"))</f>
        <v>High</v>
      </c>
      <c r="AA4918" s="1" t="str">
        <f>IF(Append1[[#This Row],[total_day_charge]]&gt;30,"Heavy User",
IF(Append1[[#This Row],[total_eve_charge]]&gt;20,"Evening User",
IF(Append1[[#This Row],[total_night_charge]]&gt;10,"Night User","Low User")))</f>
        <v>Heavy User</v>
      </c>
    </row>
    <row r="4919" spans="1:27" hidden="1" x14ac:dyDescent="0.3">
      <c r="A4919">
        <v>4168</v>
      </c>
      <c r="B4919" s="1" t="s">
        <v>38</v>
      </c>
      <c r="C4919">
        <v>17</v>
      </c>
      <c r="D4919" s="1" t="s">
        <v>22</v>
      </c>
      <c r="E4919" s="1">
        <v>0</v>
      </c>
      <c r="F4919" s="1" t="s">
        <v>23</v>
      </c>
      <c r="G4919">
        <v>0</v>
      </c>
      <c r="H4919" t="str">
        <f>IF(Append1[[#This Row],[number_vmail_messages]]&lt;=10, "Low",
IF(Append1[[#This Row],[number_vmail_messages]]&lt;=25, "Medium", "High"))</f>
        <v>Low</v>
      </c>
      <c r="I4919">
        <v>138.1</v>
      </c>
      <c r="J4919">
        <v>115</v>
      </c>
      <c r="K4919">
        <v>23.48</v>
      </c>
      <c r="L4919">
        <v>196.5</v>
      </c>
      <c r="M4919">
        <v>55</v>
      </c>
      <c r="N4919">
        <v>16.7</v>
      </c>
      <c r="O4919">
        <v>213.9</v>
      </c>
      <c r="P4919">
        <v>100</v>
      </c>
      <c r="Q4919">
        <v>9.6300000000000008</v>
      </c>
      <c r="R4919">
        <v>11.7</v>
      </c>
      <c r="S4919">
        <v>4</v>
      </c>
      <c r="T4919">
        <v>3.16</v>
      </c>
      <c r="U4919" t="str">
        <f>IF(Append1[[#This Row],[total_intl_charge]] &lt;= MEDIAN(Append1[total_intl_charge]), "Low", "High")</f>
        <v>High</v>
      </c>
      <c r="V4919">
        <v>1</v>
      </c>
      <c r="W4919" t="s">
        <v>23</v>
      </c>
      <c r="X4919" s="1" t="s">
        <v>23</v>
      </c>
      <c r="Y4919">
        <f>IF(Append1[[#This Row],[churn]]="yes", 1,0)</f>
        <v>0</v>
      </c>
      <c r="Z4919" t="str">
        <f>IF(Append1[[#This Row],[total_eve_charge]]&lt;=15,"Low",
IF(Append1[[#This Row],[total_eve_charge]]&lt;=19,"Medium","High"))</f>
        <v>Medium</v>
      </c>
      <c r="AA4919" s="1" t="str">
        <f>IF(Append1[[#This Row],[total_day_charge]]&gt;30,"Heavy User",
IF(Append1[[#This Row],[total_eve_charge]]&gt;20,"Evening User",
IF(Append1[[#This Row],[total_night_charge]]&gt;10,"Night User","Low User")))</f>
        <v>Low User</v>
      </c>
    </row>
    <row r="4920" spans="1:27" x14ac:dyDescent="0.3">
      <c r="A4920">
        <v>4169</v>
      </c>
      <c r="B4920" s="1" t="s">
        <v>54</v>
      </c>
      <c r="C4920">
        <v>98</v>
      </c>
      <c r="D4920" s="1" t="s">
        <v>32</v>
      </c>
      <c r="E4920" s="1">
        <v>0</v>
      </c>
      <c r="F4920" s="1" t="s">
        <v>24</v>
      </c>
      <c r="G4920">
        <v>40</v>
      </c>
      <c r="H4920" t="str">
        <f>IF(Append1[[#This Row],[number_vmail_messages]]&lt;=10, "Low",
IF(Append1[[#This Row],[number_vmail_messages]]&lt;=25, "Medium", "High"))</f>
        <v>High</v>
      </c>
      <c r="I4920">
        <v>212.1</v>
      </c>
      <c r="J4920">
        <v>90</v>
      </c>
      <c r="K4920">
        <v>36.06</v>
      </c>
      <c r="L4920">
        <v>233.9</v>
      </c>
      <c r="M4920">
        <v>110</v>
      </c>
      <c r="N4920">
        <v>19.88</v>
      </c>
      <c r="O4920">
        <v>234</v>
      </c>
      <c r="P4920">
        <v>84</v>
      </c>
      <c r="Q4920">
        <v>10.53</v>
      </c>
      <c r="R4920">
        <v>7.1</v>
      </c>
      <c r="S4920">
        <v>4</v>
      </c>
      <c r="T4920">
        <v>1.92</v>
      </c>
      <c r="U4920" t="str">
        <f>IF(Append1[[#This Row],[total_intl_charge]] &lt;= MEDIAN(Append1[total_intl_charge]), "Low", "High")</f>
        <v>Low</v>
      </c>
      <c r="V4920">
        <v>0</v>
      </c>
      <c r="W4920" t="s">
        <v>23</v>
      </c>
      <c r="X4920" s="1" t="s">
        <v>23</v>
      </c>
      <c r="Y4920">
        <f>IF(Append1[[#This Row],[churn]]="yes", 1,0)</f>
        <v>0</v>
      </c>
      <c r="Z4920" t="str">
        <f>IF(Append1[[#This Row],[total_eve_charge]]&lt;=15,"Low",
IF(Append1[[#This Row],[total_eve_charge]]&lt;=19,"Medium","High"))</f>
        <v>High</v>
      </c>
      <c r="AA4920" s="1" t="str">
        <f>IF(Append1[[#This Row],[total_day_charge]]&gt;30,"Heavy User",
IF(Append1[[#This Row],[total_eve_charge]]&gt;20,"Evening User",
IF(Append1[[#This Row],[total_night_charge]]&gt;10,"Night User","Low User")))</f>
        <v>Heavy User</v>
      </c>
    </row>
    <row r="4921" spans="1:27" x14ac:dyDescent="0.3">
      <c r="A4921">
        <v>4170</v>
      </c>
      <c r="B4921" s="1" t="s">
        <v>70</v>
      </c>
      <c r="C4921">
        <v>181</v>
      </c>
      <c r="D4921" s="1" t="s">
        <v>26</v>
      </c>
      <c r="E4921" s="1">
        <v>0</v>
      </c>
      <c r="F4921" s="1" t="s">
        <v>24</v>
      </c>
      <c r="G4921">
        <v>16</v>
      </c>
      <c r="H4921" t="str">
        <f>IF(Append1[[#This Row],[number_vmail_messages]]&lt;=10, "Low",
IF(Append1[[#This Row],[number_vmail_messages]]&lt;=25, "Medium", "High"))</f>
        <v>Medium</v>
      </c>
      <c r="I4921">
        <v>196</v>
      </c>
      <c r="J4921">
        <v>85</v>
      </c>
      <c r="K4921">
        <v>33.32</v>
      </c>
      <c r="L4921">
        <v>107.1</v>
      </c>
      <c r="M4921">
        <v>119</v>
      </c>
      <c r="N4921">
        <v>9.1</v>
      </c>
      <c r="O4921">
        <v>205.9</v>
      </c>
      <c r="P4921">
        <v>110</v>
      </c>
      <c r="Q4921">
        <v>9.27</v>
      </c>
      <c r="R4921">
        <v>9.6999999999999993</v>
      </c>
      <c r="S4921">
        <v>1</v>
      </c>
      <c r="T4921">
        <v>2.62</v>
      </c>
      <c r="U4921" t="str">
        <f>IF(Append1[[#This Row],[total_intl_charge]] &lt;= MEDIAN(Append1[total_intl_charge]), "Low", "High")</f>
        <v>Low</v>
      </c>
      <c r="V4921">
        <v>1</v>
      </c>
      <c r="W4921" t="s">
        <v>23</v>
      </c>
      <c r="X4921" s="1" t="s">
        <v>23</v>
      </c>
      <c r="Y4921">
        <f>IF(Append1[[#This Row],[churn]]="yes", 1,0)</f>
        <v>0</v>
      </c>
      <c r="Z4921" t="str">
        <f>IF(Append1[[#This Row],[total_eve_charge]]&lt;=15,"Low",
IF(Append1[[#This Row],[total_eve_charge]]&lt;=19,"Medium","High"))</f>
        <v>Low</v>
      </c>
      <c r="AA4921" s="1" t="str">
        <f>IF(Append1[[#This Row],[total_day_charge]]&gt;30,"Heavy User",
IF(Append1[[#This Row],[total_eve_charge]]&gt;20,"Evening User",
IF(Append1[[#This Row],[total_night_charge]]&gt;10,"Night User","Low User")))</f>
        <v>Heavy User</v>
      </c>
    </row>
    <row r="4922" spans="1:27" x14ac:dyDescent="0.3">
      <c r="A4922">
        <v>4171</v>
      </c>
      <c r="B4922" s="1" t="s">
        <v>61</v>
      </c>
      <c r="C4922">
        <v>114</v>
      </c>
      <c r="D4922" s="1" t="s">
        <v>22</v>
      </c>
      <c r="E4922" s="1">
        <v>0</v>
      </c>
      <c r="F4922" s="1" t="s">
        <v>24</v>
      </c>
      <c r="G4922">
        <v>23</v>
      </c>
      <c r="H4922" t="str">
        <f>IF(Append1[[#This Row],[number_vmail_messages]]&lt;=10, "Low",
IF(Append1[[#This Row],[number_vmail_messages]]&lt;=25, "Medium", "High"))</f>
        <v>Medium</v>
      </c>
      <c r="I4922">
        <v>186.2</v>
      </c>
      <c r="J4922">
        <v>95</v>
      </c>
      <c r="K4922">
        <v>31.65</v>
      </c>
      <c r="L4922">
        <v>258.3</v>
      </c>
      <c r="M4922">
        <v>129</v>
      </c>
      <c r="N4922">
        <v>21.96</v>
      </c>
      <c r="O4922">
        <v>183.9</v>
      </c>
      <c r="P4922">
        <v>93</v>
      </c>
      <c r="Q4922">
        <v>8.2799999999999994</v>
      </c>
      <c r="R4922">
        <v>7.8</v>
      </c>
      <c r="S4922">
        <v>6</v>
      </c>
      <c r="T4922">
        <v>2.11</v>
      </c>
      <c r="U4922" t="str">
        <f>IF(Append1[[#This Row],[total_intl_charge]] &lt;= MEDIAN(Append1[total_intl_charge]), "Low", "High")</f>
        <v>Low</v>
      </c>
      <c r="V4922">
        <v>0</v>
      </c>
      <c r="W4922" t="s">
        <v>23</v>
      </c>
      <c r="X4922" s="1" t="s">
        <v>23</v>
      </c>
      <c r="Y4922">
        <f>IF(Append1[[#This Row],[churn]]="yes", 1,0)</f>
        <v>0</v>
      </c>
      <c r="Z4922" t="str">
        <f>IF(Append1[[#This Row],[total_eve_charge]]&lt;=15,"Low",
IF(Append1[[#This Row],[total_eve_charge]]&lt;=19,"Medium","High"))</f>
        <v>High</v>
      </c>
      <c r="AA4922" s="1" t="str">
        <f>IF(Append1[[#This Row],[total_day_charge]]&gt;30,"Heavy User",
IF(Append1[[#This Row],[total_eve_charge]]&gt;20,"Evening User",
IF(Append1[[#This Row],[total_night_charge]]&gt;10,"Night User","Low User")))</f>
        <v>Heavy User</v>
      </c>
    </row>
    <row r="4923" spans="1:27" hidden="1" x14ac:dyDescent="0.3">
      <c r="A4923">
        <v>4172</v>
      </c>
      <c r="B4923" s="1" t="s">
        <v>67</v>
      </c>
      <c r="C4923">
        <v>111</v>
      </c>
      <c r="D4923" s="1" t="s">
        <v>32</v>
      </c>
      <c r="E4923" s="1">
        <v>1</v>
      </c>
      <c r="F4923" s="1" t="s">
        <v>23</v>
      </c>
      <c r="G4923">
        <v>0</v>
      </c>
      <c r="H4923" t="str">
        <f>IF(Append1[[#This Row],[number_vmail_messages]]&lt;=10, "Low",
IF(Append1[[#This Row],[number_vmail_messages]]&lt;=25, "Medium", "High"))</f>
        <v>Low</v>
      </c>
      <c r="I4923">
        <v>145.80000000000001</v>
      </c>
      <c r="J4923">
        <v>106</v>
      </c>
      <c r="K4923">
        <v>24.79</v>
      </c>
      <c r="L4923">
        <v>172.5</v>
      </c>
      <c r="M4923">
        <v>143</v>
      </c>
      <c r="N4923">
        <v>14.66</v>
      </c>
      <c r="O4923">
        <v>143.9</v>
      </c>
      <c r="P4923">
        <v>123</v>
      </c>
      <c r="Q4923">
        <v>6.48</v>
      </c>
      <c r="R4923">
        <v>11.9</v>
      </c>
      <c r="S4923">
        <v>4</v>
      </c>
      <c r="T4923">
        <v>3.21</v>
      </c>
      <c r="U4923" t="str">
        <f>IF(Append1[[#This Row],[total_intl_charge]] &lt;= MEDIAN(Append1[total_intl_charge]), "Low", "High")</f>
        <v>High</v>
      </c>
      <c r="V4923">
        <v>1</v>
      </c>
      <c r="W4923" t="s">
        <v>23</v>
      </c>
      <c r="X4923" s="1" t="s">
        <v>24</v>
      </c>
      <c r="Y4923">
        <f>IF(Append1[[#This Row],[churn]]="yes", 1,0)</f>
        <v>0</v>
      </c>
      <c r="Z4923" t="str">
        <f>IF(Append1[[#This Row],[total_eve_charge]]&lt;=15,"Low",
IF(Append1[[#This Row],[total_eve_charge]]&lt;=19,"Medium","High"))</f>
        <v>Low</v>
      </c>
      <c r="AA4923" s="1" t="str">
        <f>IF(Append1[[#This Row],[total_day_charge]]&gt;30,"Heavy User",
IF(Append1[[#This Row],[total_eve_charge]]&gt;20,"Evening User",
IF(Append1[[#This Row],[total_night_charge]]&gt;10,"Night User","Low User")))</f>
        <v>Low User</v>
      </c>
    </row>
    <row r="4924" spans="1:27" x14ac:dyDescent="0.3">
      <c r="A4924">
        <v>4173</v>
      </c>
      <c r="B4924" s="1" t="s">
        <v>57</v>
      </c>
      <c r="C4924">
        <v>160</v>
      </c>
      <c r="D4924" s="1" t="s">
        <v>26</v>
      </c>
      <c r="E4924" s="1">
        <v>0</v>
      </c>
      <c r="F4924" s="1" t="s">
        <v>24</v>
      </c>
      <c r="G4924">
        <v>33</v>
      </c>
      <c r="H4924" t="str">
        <f>IF(Append1[[#This Row],[number_vmail_messages]]&lt;=10, "Low",
IF(Append1[[#This Row],[number_vmail_messages]]&lt;=25, "Medium", "High"))</f>
        <v>High</v>
      </c>
      <c r="I4924">
        <v>137</v>
      </c>
      <c r="J4924">
        <v>100</v>
      </c>
      <c r="K4924">
        <v>23.29</v>
      </c>
      <c r="L4924">
        <v>203.5</v>
      </c>
      <c r="M4924">
        <v>82</v>
      </c>
      <c r="N4924">
        <v>17.3</v>
      </c>
      <c r="O4924">
        <v>218.7</v>
      </c>
      <c r="P4924">
        <v>64</v>
      </c>
      <c r="Q4924">
        <v>9.84</v>
      </c>
      <c r="R4924">
        <v>5.8</v>
      </c>
      <c r="S4924">
        <v>4</v>
      </c>
      <c r="T4924">
        <v>1.57</v>
      </c>
      <c r="U4924" t="str">
        <f>IF(Append1[[#This Row],[total_intl_charge]] &lt;= MEDIAN(Append1[total_intl_charge]), "Low", "High")</f>
        <v>Low</v>
      </c>
      <c r="V4924">
        <v>2</v>
      </c>
      <c r="W4924" t="s">
        <v>23</v>
      </c>
      <c r="X4924" s="1" t="s">
        <v>23</v>
      </c>
      <c r="Y4924">
        <f>IF(Append1[[#This Row],[churn]]="yes", 1,0)</f>
        <v>0</v>
      </c>
      <c r="Z4924" t="str">
        <f>IF(Append1[[#This Row],[total_eve_charge]]&lt;=15,"Low",
IF(Append1[[#This Row],[total_eve_charge]]&lt;=19,"Medium","High"))</f>
        <v>Medium</v>
      </c>
      <c r="AA4924" s="1" t="str">
        <f>IF(Append1[[#This Row],[total_day_charge]]&gt;30,"Heavy User",
IF(Append1[[#This Row],[total_eve_charge]]&gt;20,"Evening User",
IF(Append1[[#This Row],[total_night_charge]]&gt;10,"Night User","Low User")))</f>
        <v>Low User</v>
      </c>
    </row>
    <row r="4925" spans="1:27" hidden="1" x14ac:dyDescent="0.3">
      <c r="A4925">
        <v>4174</v>
      </c>
      <c r="B4925" s="1" t="s">
        <v>74</v>
      </c>
      <c r="C4925">
        <v>58</v>
      </c>
      <c r="D4925" s="1" t="s">
        <v>32</v>
      </c>
      <c r="E4925" s="1">
        <v>0</v>
      </c>
      <c r="F4925" s="1" t="s">
        <v>23</v>
      </c>
      <c r="G4925">
        <v>0</v>
      </c>
      <c r="H4925" t="str">
        <f>IF(Append1[[#This Row],[number_vmail_messages]]&lt;=10, "Low",
IF(Append1[[#This Row],[number_vmail_messages]]&lt;=25, "Medium", "High"))</f>
        <v>Low</v>
      </c>
      <c r="I4925">
        <v>191.3</v>
      </c>
      <c r="J4925">
        <v>120</v>
      </c>
      <c r="K4925">
        <v>32.520000000000003</v>
      </c>
      <c r="L4925">
        <v>216.4</v>
      </c>
      <c r="M4925">
        <v>124</v>
      </c>
      <c r="N4925">
        <v>18.39</v>
      </c>
      <c r="O4925">
        <v>100.3</v>
      </c>
      <c r="P4925">
        <v>132</v>
      </c>
      <c r="Q4925">
        <v>4.51</v>
      </c>
      <c r="R4925">
        <v>8.6</v>
      </c>
      <c r="S4925">
        <v>9</v>
      </c>
      <c r="T4925">
        <v>2.3199999999999998</v>
      </c>
      <c r="U4925" t="str">
        <f>IF(Append1[[#This Row],[total_intl_charge]] &lt;= MEDIAN(Append1[total_intl_charge]), "Low", "High")</f>
        <v>Low</v>
      </c>
      <c r="V4925">
        <v>3</v>
      </c>
      <c r="W4925" t="s">
        <v>23</v>
      </c>
      <c r="X4925" s="1" t="s">
        <v>23</v>
      </c>
      <c r="Y4925">
        <f>IF(Append1[[#This Row],[churn]]="yes", 1,0)</f>
        <v>0</v>
      </c>
      <c r="Z4925" t="str">
        <f>IF(Append1[[#This Row],[total_eve_charge]]&lt;=15,"Low",
IF(Append1[[#This Row],[total_eve_charge]]&lt;=19,"Medium","High"))</f>
        <v>Medium</v>
      </c>
      <c r="AA4925" s="1" t="str">
        <f>IF(Append1[[#This Row],[total_day_charge]]&gt;30,"Heavy User",
IF(Append1[[#This Row],[total_eve_charge]]&gt;20,"Evening User",
IF(Append1[[#This Row],[total_night_charge]]&gt;10,"Night User","Low User")))</f>
        <v>Heavy User</v>
      </c>
    </row>
    <row r="4926" spans="1:27" hidden="1" x14ac:dyDescent="0.3">
      <c r="A4926">
        <v>4175</v>
      </c>
      <c r="B4926" s="1" t="s">
        <v>38</v>
      </c>
      <c r="C4926">
        <v>89</v>
      </c>
      <c r="D4926" s="1" t="s">
        <v>26</v>
      </c>
      <c r="E4926" s="1">
        <v>0</v>
      </c>
      <c r="F4926" s="1" t="s">
        <v>23</v>
      </c>
      <c r="G4926">
        <v>0</v>
      </c>
      <c r="H4926" t="str">
        <f>IF(Append1[[#This Row],[number_vmail_messages]]&lt;=10, "Low",
IF(Append1[[#This Row],[number_vmail_messages]]&lt;=25, "Medium", "High"))</f>
        <v>Low</v>
      </c>
      <c r="I4926">
        <v>86</v>
      </c>
      <c r="J4926">
        <v>105</v>
      </c>
      <c r="K4926">
        <v>14.62</v>
      </c>
      <c r="L4926">
        <v>215.5</v>
      </c>
      <c r="M4926">
        <v>102</v>
      </c>
      <c r="N4926">
        <v>18.32</v>
      </c>
      <c r="O4926">
        <v>185.7</v>
      </c>
      <c r="P4926">
        <v>83</v>
      </c>
      <c r="Q4926">
        <v>8.36</v>
      </c>
      <c r="R4926">
        <v>8.1999999999999993</v>
      </c>
      <c r="S4926">
        <v>3</v>
      </c>
      <c r="T4926">
        <v>2.21</v>
      </c>
      <c r="U4926" t="str">
        <f>IF(Append1[[#This Row],[total_intl_charge]] &lt;= MEDIAN(Append1[total_intl_charge]), "Low", "High")</f>
        <v>Low</v>
      </c>
      <c r="V4926">
        <v>3</v>
      </c>
      <c r="W4926" t="s">
        <v>23</v>
      </c>
      <c r="X4926" s="1" t="s">
        <v>23</v>
      </c>
      <c r="Y4926">
        <f>IF(Append1[[#This Row],[churn]]="yes", 1,0)</f>
        <v>0</v>
      </c>
      <c r="Z4926" t="str">
        <f>IF(Append1[[#This Row],[total_eve_charge]]&lt;=15,"Low",
IF(Append1[[#This Row],[total_eve_charge]]&lt;=19,"Medium","High"))</f>
        <v>Medium</v>
      </c>
      <c r="AA4926" s="1" t="str">
        <f>IF(Append1[[#This Row],[total_day_charge]]&gt;30,"Heavy User",
IF(Append1[[#This Row],[total_eve_charge]]&gt;20,"Evening User",
IF(Append1[[#This Row],[total_night_charge]]&gt;10,"Night User","Low User")))</f>
        <v>Low User</v>
      </c>
    </row>
    <row r="4927" spans="1:27" x14ac:dyDescent="0.3">
      <c r="A4927">
        <v>4176</v>
      </c>
      <c r="B4927" s="1" t="s">
        <v>68</v>
      </c>
      <c r="C4927">
        <v>71</v>
      </c>
      <c r="D4927" s="1" t="s">
        <v>32</v>
      </c>
      <c r="E4927" s="1">
        <v>0</v>
      </c>
      <c r="F4927" s="1" t="s">
        <v>24</v>
      </c>
      <c r="G4927">
        <v>24</v>
      </c>
      <c r="H4927" t="str">
        <f>IF(Append1[[#This Row],[number_vmail_messages]]&lt;=10, "Low",
IF(Append1[[#This Row],[number_vmail_messages]]&lt;=25, "Medium", "High"))</f>
        <v>Medium</v>
      </c>
      <c r="I4927">
        <v>139.80000000000001</v>
      </c>
      <c r="J4927">
        <v>58</v>
      </c>
      <c r="K4927">
        <v>23.77</v>
      </c>
      <c r="L4927">
        <v>253.8</v>
      </c>
      <c r="M4927">
        <v>110</v>
      </c>
      <c r="N4927">
        <v>21.57</v>
      </c>
      <c r="O4927">
        <v>252.8</v>
      </c>
      <c r="P4927">
        <v>113</v>
      </c>
      <c r="Q4927">
        <v>11.38</v>
      </c>
      <c r="R4927">
        <v>11.1</v>
      </c>
      <c r="S4927">
        <v>6</v>
      </c>
      <c r="T4927">
        <v>3</v>
      </c>
      <c r="U4927" t="str">
        <f>IF(Append1[[#This Row],[total_intl_charge]] &lt;= MEDIAN(Append1[total_intl_charge]), "Low", "High")</f>
        <v>High</v>
      </c>
      <c r="V4927">
        <v>1</v>
      </c>
      <c r="W4927" t="s">
        <v>23</v>
      </c>
      <c r="X4927" s="1" t="s">
        <v>23</v>
      </c>
      <c r="Y4927">
        <f>IF(Append1[[#This Row],[churn]]="yes", 1,0)</f>
        <v>0</v>
      </c>
      <c r="Z4927" t="str">
        <f>IF(Append1[[#This Row],[total_eve_charge]]&lt;=15,"Low",
IF(Append1[[#This Row],[total_eve_charge]]&lt;=19,"Medium","High"))</f>
        <v>High</v>
      </c>
      <c r="AA4927" s="1" t="str">
        <f>IF(Append1[[#This Row],[total_day_charge]]&gt;30,"Heavy User",
IF(Append1[[#This Row],[total_eve_charge]]&gt;20,"Evening User",
IF(Append1[[#This Row],[total_night_charge]]&gt;10,"Night User","Low User")))</f>
        <v>Evening User</v>
      </c>
    </row>
    <row r="4928" spans="1:27" hidden="1" x14ac:dyDescent="0.3">
      <c r="A4928">
        <v>4177</v>
      </c>
      <c r="B4928" s="1" t="s">
        <v>36</v>
      </c>
      <c r="C4928">
        <v>141</v>
      </c>
      <c r="D4928" s="1" t="s">
        <v>32</v>
      </c>
      <c r="E4928" s="1">
        <v>0</v>
      </c>
      <c r="F4928" s="1" t="s">
        <v>23</v>
      </c>
      <c r="G4928">
        <v>0</v>
      </c>
      <c r="H4928" t="str">
        <f>IF(Append1[[#This Row],[number_vmail_messages]]&lt;=10, "Low",
IF(Append1[[#This Row],[number_vmail_messages]]&lt;=25, "Medium", "High"))</f>
        <v>Low</v>
      </c>
      <c r="I4928">
        <v>301.39999999999998</v>
      </c>
      <c r="J4928">
        <v>87</v>
      </c>
      <c r="K4928">
        <v>51.24</v>
      </c>
      <c r="L4928">
        <v>269.2</v>
      </c>
      <c r="M4928">
        <v>111</v>
      </c>
      <c r="N4928">
        <v>22.88</v>
      </c>
      <c r="O4928">
        <v>148.6</v>
      </c>
      <c r="P4928">
        <v>95</v>
      </c>
      <c r="Q4928">
        <v>6.69</v>
      </c>
      <c r="R4928">
        <v>14.4</v>
      </c>
      <c r="S4928">
        <v>5</v>
      </c>
      <c r="T4928">
        <v>3.89</v>
      </c>
      <c r="U4928" t="str">
        <f>IF(Append1[[#This Row],[total_intl_charge]] &lt;= MEDIAN(Append1[total_intl_charge]), "Low", "High")</f>
        <v>High</v>
      </c>
      <c r="V4928">
        <v>0</v>
      </c>
      <c r="W4928" t="s">
        <v>24</v>
      </c>
      <c r="X4928" s="1" t="s">
        <v>23</v>
      </c>
      <c r="Y4928">
        <f>IF(Append1[[#This Row],[churn]]="yes", 1,0)</f>
        <v>1</v>
      </c>
      <c r="Z4928" t="str">
        <f>IF(Append1[[#This Row],[total_eve_charge]]&lt;=15,"Low",
IF(Append1[[#This Row],[total_eve_charge]]&lt;=19,"Medium","High"))</f>
        <v>High</v>
      </c>
      <c r="AA4928" s="1" t="str">
        <f>IF(Append1[[#This Row],[total_day_charge]]&gt;30,"Heavy User",
IF(Append1[[#This Row],[total_eve_charge]]&gt;20,"Evening User",
IF(Append1[[#This Row],[total_night_charge]]&gt;10,"Night User","Low User")))</f>
        <v>Heavy User</v>
      </c>
    </row>
    <row r="4929" spans="1:27" hidden="1" x14ac:dyDescent="0.3">
      <c r="A4929">
        <v>4178</v>
      </c>
      <c r="B4929" s="1" t="s">
        <v>64</v>
      </c>
      <c r="C4929">
        <v>1</v>
      </c>
      <c r="D4929" s="1" t="s">
        <v>22</v>
      </c>
      <c r="E4929" s="1">
        <v>0</v>
      </c>
      <c r="F4929" s="1" t="s">
        <v>23</v>
      </c>
      <c r="G4929">
        <v>0</v>
      </c>
      <c r="H4929" t="str">
        <f>IF(Append1[[#This Row],[number_vmail_messages]]&lt;=10, "Low",
IF(Append1[[#This Row],[number_vmail_messages]]&lt;=25, "Medium", "High"))</f>
        <v>Low</v>
      </c>
      <c r="I4929">
        <v>195</v>
      </c>
      <c r="J4929">
        <v>81</v>
      </c>
      <c r="K4929">
        <v>33.15</v>
      </c>
      <c r="L4929">
        <v>266.2</v>
      </c>
      <c r="M4929">
        <v>123</v>
      </c>
      <c r="N4929">
        <v>22.63</v>
      </c>
      <c r="O4929">
        <v>213.9</v>
      </c>
      <c r="P4929">
        <v>132</v>
      </c>
      <c r="Q4929">
        <v>9.6300000000000008</v>
      </c>
      <c r="R4929">
        <v>11.1</v>
      </c>
      <c r="S4929">
        <v>6</v>
      </c>
      <c r="T4929">
        <v>3</v>
      </c>
      <c r="U4929" t="str">
        <f>IF(Append1[[#This Row],[total_intl_charge]] &lt;= MEDIAN(Append1[total_intl_charge]), "Low", "High")</f>
        <v>High</v>
      </c>
      <c r="V4929">
        <v>0</v>
      </c>
      <c r="W4929" t="s">
        <v>23</v>
      </c>
      <c r="X4929" s="1" t="s">
        <v>23</v>
      </c>
      <c r="Y4929">
        <f>IF(Append1[[#This Row],[churn]]="yes", 1,0)</f>
        <v>0</v>
      </c>
      <c r="Z4929" t="str">
        <f>IF(Append1[[#This Row],[total_eve_charge]]&lt;=15,"Low",
IF(Append1[[#This Row],[total_eve_charge]]&lt;=19,"Medium","High"))</f>
        <v>High</v>
      </c>
      <c r="AA4929" s="1" t="str">
        <f>IF(Append1[[#This Row],[total_day_charge]]&gt;30,"Heavy User",
IF(Append1[[#This Row],[total_eve_charge]]&gt;20,"Evening User",
IF(Append1[[#This Row],[total_night_charge]]&gt;10,"Night User","Low User")))</f>
        <v>Heavy User</v>
      </c>
    </row>
    <row r="4930" spans="1:27" hidden="1" x14ac:dyDescent="0.3">
      <c r="A4930">
        <v>4179</v>
      </c>
      <c r="B4930" s="1" t="s">
        <v>27</v>
      </c>
      <c r="C4930">
        <v>50</v>
      </c>
      <c r="D4930" s="1" t="s">
        <v>26</v>
      </c>
      <c r="E4930" s="1">
        <v>0</v>
      </c>
      <c r="F4930" s="1" t="s">
        <v>23</v>
      </c>
      <c r="G4930">
        <v>0</v>
      </c>
      <c r="H4930" t="str">
        <f>IF(Append1[[#This Row],[number_vmail_messages]]&lt;=10, "Low",
IF(Append1[[#This Row],[number_vmail_messages]]&lt;=25, "Medium", "High"))</f>
        <v>Low</v>
      </c>
      <c r="I4930">
        <v>202</v>
      </c>
      <c r="J4930">
        <v>106</v>
      </c>
      <c r="K4930">
        <v>34.340000000000003</v>
      </c>
      <c r="L4930">
        <v>174.7</v>
      </c>
      <c r="M4930">
        <v>70</v>
      </c>
      <c r="N4930">
        <v>14.85</v>
      </c>
      <c r="O4930">
        <v>152.9</v>
      </c>
      <c r="P4930">
        <v>92</v>
      </c>
      <c r="Q4930">
        <v>6.88</v>
      </c>
      <c r="R4930">
        <v>6</v>
      </c>
      <c r="S4930">
        <v>6</v>
      </c>
      <c r="T4930">
        <v>1.62</v>
      </c>
      <c r="U4930" t="str">
        <f>IF(Append1[[#This Row],[total_intl_charge]] &lt;= MEDIAN(Append1[total_intl_charge]), "Low", "High")</f>
        <v>Low</v>
      </c>
      <c r="V4930">
        <v>4</v>
      </c>
      <c r="W4930" t="s">
        <v>23</v>
      </c>
      <c r="X4930" s="1" t="s">
        <v>23</v>
      </c>
      <c r="Y4930">
        <f>IF(Append1[[#This Row],[churn]]="yes", 1,0)</f>
        <v>0</v>
      </c>
      <c r="Z4930" t="str">
        <f>IF(Append1[[#This Row],[total_eve_charge]]&lt;=15,"Low",
IF(Append1[[#This Row],[total_eve_charge]]&lt;=19,"Medium","High"))</f>
        <v>Low</v>
      </c>
      <c r="AA4930" s="1" t="str">
        <f>IF(Append1[[#This Row],[total_day_charge]]&gt;30,"Heavy User",
IF(Append1[[#This Row],[total_eve_charge]]&gt;20,"Evening User",
IF(Append1[[#This Row],[total_night_charge]]&gt;10,"Night User","Low User")))</f>
        <v>Heavy User</v>
      </c>
    </row>
    <row r="4931" spans="1:27" hidden="1" x14ac:dyDescent="0.3">
      <c r="A4931">
        <v>4180</v>
      </c>
      <c r="B4931" s="1" t="s">
        <v>70</v>
      </c>
      <c r="C4931">
        <v>38</v>
      </c>
      <c r="D4931" s="1" t="s">
        <v>22</v>
      </c>
      <c r="E4931" s="1">
        <v>1</v>
      </c>
      <c r="F4931" s="1" t="s">
        <v>23</v>
      </c>
      <c r="G4931">
        <v>0</v>
      </c>
      <c r="H4931" t="str">
        <f>IF(Append1[[#This Row],[number_vmail_messages]]&lt;=10, "Low",
IF(Append1[[#This Row],[number_vmail_messages]]&lt;=25, "Medium", "High"))</f>
        <v>Low</v>
      </c>
      <c r="I4931">
        <v>211.6</v>
      </c>
      <c r="J4931">
        <v>87</v>
      </c>
      <c r="K4931">
        <v>35.97</v>
      </c>
      <c r="L4931">
        <v>106.9</v>
      </c>
      <c r="M4931">
        <v>68</v>
      </c>
      <c r="N4931">
        <v>9.09</v>
      </c>
      <c r="O4931">
        <v>239.2</v>
      </c>
      <c r="P4931">
        <v>99</v>
      </c>
      <c r="Q4931">
        <v>10.76</v>
      </c>
      <c r="R4931">
        <v>14.1</v>
      </c>
      <c r="S4931">
        <v>11</v>
      </c>
      <c r="T4931">
        <v>3.81</v>
      </c>
      <c r="U4931" t="str">
        <f>IF(Append1[[#This Row],[total_intl_charge]] &lt;= MEDIAN(Append1[total_intl_charge]), "Low", "High")</f>
        <v>High</v>
      </c>
      <c r="V4931">
        <v>0</v>
      </c>
      <c r="W4931" t="s">
        <v>24</v>
      </c>
      <c r="X4931" s="1" t="s">
        <v>24</v>
      </c>
      <c r="Y4931">
        <f>IF(Append1[[#This Row],[churn]]="yes", 1,0)</f>
        <v>1</v>
      </c>
      <c r="Z4931" t="str">
        <f>IF(Append1[[#This Row],[total_eve_charge]]&lt;=15,"Low",
IF(Append1[[#This Row],[total_eve_charge]]&lt;=19,"Medium","High"))</f>
        <v>Low</v>
      </c>
      <c r="AA4931" s="1" t="str">
        <f>IF(Append1[[#This Row],[total_day_charge]]&gt;30,"Heavy User",
IF(Append1[[#This Row],[total_eve_charge]]&gt;20,"Evening User",
IF(Append1[[#This Row],[total_night_charge]]&gt;10,"Night User","Low User")))</f>
        <v>Heavy User</v>
      </c>
    </row>
    <row r="4932" spans="1:27" hidden="1" x14ac:dyDescent="0.3">
      <c r="A4932">
        <v>4181</v>
      </c>
      <c r="B4932" s="1" t="s">
        <v>34</v>
      </c>
      <c r="C4932">
        <v>77</v>
      </c>
      <c r="D4932" s="1" t="s">
        <v>22</v>
      </c>
      <c r="E4932" s="1">
        <v>1</v>
      </c>
      <c r="F4932" s="1" t="s">
        <v>23</v>
      </c>
      <c r="G4932">
        <v>0</v>
      </c>
      <c r="H4932" t="str">
        <f>IF(Append1[[#This Row],[number_vmail_messages]]&lt;=10, "Low",
IF(Append1[[#This Row],[number_vmail_messages]]&lt;=25, "Medium", "High"))</f>
        <v>Low</v>
      </c>
      <c r="I4932">
        <v>323.7</v>
      </c>
      <c r="J4932">
        <v>106</v>
      </c>
      <c r="K4932">
        <v>55.03</v>
      </c>
      <c r="L4932">
        <v>139.19999999999999</v>
      </c>
      <c r="M4932">
        <v>99</v>
      </c>
      <c r="N4932">
        <v>11.83</v>
      </c>
      <c r="O4932">
        <v>204.4</v>
      </c>
      <c r="P4932">
        <v>89</v>
      </c>
      <c r="Q4932">
        <v>9.1999999999999993</v>
      </c>
      <c r="R4932">
        <v>8.5</v>
      </c>
      <c r="S4932">
        <v>3</v>
      </c>
      <c r="T4932">
        <v>2.2999999999999998</v>
      </c>
      <c r="U4932" t="str">
        <f>IF(Append1[[#This Row],[total_intl_charge]] &lt;= MEDIAN(Append1[total_intl_charge]), "Low", "High")</f>
        <v>Low</v>
      </c>
      <c r="V4932">
        <v>6</v>
      </c>
      <c r="W4932" t="s">
        <v>24</v>
      </c>
      <c r="X4932" s="1" t="s">
        <v>24</v>
      </c>
      <c r="Y4932">
        <f>IF(Append1[[#This Row],[churn]]="yes", 1,0)</f>
        <v>1</v>
      </c>
      <c r="Z4932" t="str">
        <f>IF(Append1[[#This Row],[total_eve_charge]]&lt;=15,"Low",
IF(Append1[[#This Row],[total_eve_charge]]&lt;=19,"Medium","High"))</f>
        <v>Low</v>
      </c>
      <c r="AA4932" s="1" t="str">
        <f>IF(Append1[[#This Row],[total_day_charge]]&gt;30,"Heavy User",
IF(Append1[[#This Row],[total_eve_charge]]&gt;20,"Evening User",
IF(Append1[[#This Row],[total_night_charge]]&gt;10,"Night User","Low User")))</f>
        <v>Heavy User</v>
      </c>
    </row>
    <row r="4933" spans="1:27" hidden="1" x14ac:dyDescent="0.3">
      <c r="A4933">
        <v>4182</v>
      </c>
      <c r="B4933" s="1" t="s">
        <v>73</v>
      </c>
      <c r="C4933">
        <v>155</v>
      </c>
      <c r="D4933" s="1" t="s">
        <v>32</v>
      </c>
      <c r="E4933" s="1">
        <v>0</v>
      </c>
      <c r="F4933" s="1" t="s">
        <v>23</v>
      </c>
      <c r="G4933">
        <v>0</v>
      </c>
      <c r="H4933" t="str">
        <f>IF(Append1[[#This Row],[number_vmail_messages]]&lt;=10, "Low",
IF(Append1[[#This Row],[number_vmail_messages]]&lt;=25, "Medium", "High"))</f>
        <v>Low</v>
      </c>
      <c r="I4933">
        <v>214.2</v>
      </c>
      <c r="J4933">
        <v>121</v>
      </c>
      <c r="K4933">
        <v>36.409999999999997</v>
      </c>
      <c r="L4933">
        <v>199.5</v>
      </c>
      <c r="M4933">
        <v>68</v>
      </c>
      <c r="N4933">
        <v>16.96</v>
      </c>
      <c r="O4933">
        <v>216.8</v>
      </c>
      <c r="P4933">
        <v>132</v>
      </c>
      <c r="Q4933">
        <v>9.76</v>
      </c>
      <c r="R4933">
        <v>11.7</v>
      </c>
      <c r="S4933">
        <v>10</v>
      </c>
      <c r="T4933">
        <v>3.16</v>
      </c>
      <c r="U4933" t="str">
        <f>IF(Append1[[#This Row],[total_intl_charge]] &lt;= MEDIAN(Append1[total_intl_charge]), "Low", "High")</f>
        <v>High</v>
      </c>
      <c r="V4933">
        <v>3</v>
      </c>
      <c r="W4933" t="s">
        <v>23</v>
      </c>
      <c r="X4933" s="1" t="s">
        <v>23</v>
      </c>
      <c r="Y4933">
        <f>IF(Append1[[#This Row],[churn]]="yes", 1,0)</f>
        <v>0</v>
      </c>
      <c r="Z4933" t="str">
        <f>IF(Append1[[#This Row],[total_eve_charge]]&lt;=15,"Low",
IF(Append1[[#This Row],[total_eve_charge]]&lt;=19,"Medium","High"))</f>
        <v>Medium</v>
      </c>
      <c r="AA4933" s="1" t="str">
        <f>IF(Append1[[#This Row],[total_day_charge]]&gt;30,"Heavy User",
IF(Append1[[#This Row],[total_eve_charge]]&gt;20,"Evening User",
IF(Append1[[#This Row],[total_night_charge]]&gt;10,"Night User","Low User")))</f>
        <v>Heavy User</v>
      </c>
    </row>
    <row r="4934" spans="1:27" hidden="1" x14ac:dyDescent="0.3">
      <c r="A4934">
        <v>4183</v>
      </c>
      <c r="B4934" s="1" t="s">
        <v>40</v>
      </c>
      <c r="C4934">
        <v>65</v>
      </c>
      <c r="D4934" s="1" t="s">
        <v>22</v>
      </c>
      <c r="E4934" s="1">
        <v>0</v>
      </c>
      <c r="F4934" s="1" t="s">
        <v>23</v>
      </c>
      <c r="G4934">
        <v>0</v>
      </c>
      <c r="H4934" t="str">
        <f>IF(Append1[[#This Row],[number_vmail_messages]]&lt;=10, "Low",
IF(Append1[[#This Row],[number_vmail_messages]]&lt;=25, "Medium", "High"))</f>
        <v>Low</v>
      </c>
      <c r="I4934">
        <v>143.6</v>
      </c>
      <c r="J4934">
        <v>98</v>
      </c>
      <c r="K4934">
        <v>24.41</v>
      </c>
      <c r="L4934">
        <v>187.7</v>
      </c>
      <c r="M4934">
        <v>96</v>
      </c>
      <c r="N4934">
        <v>15.95</v>
      </c>
      <c r="O4934">
        <v>200.2</v>
      </c>
      <c r="P4934">
        <v>104</v>
      </c>
      <c r="Q4934">
        <v>9.01</v>
      </c>
      <c r="R4934">
        <v>9.3000000000000007</v>
      </c>
      <c r="S4934">
        <v>2</v>
      </c>
      <c r="T4934">
        <v>2.5099999999999998</v>
      </c>
      <c r="U4934" t="str">
        <f>IF(Append1[[#This Row],[total_intl_charge]] &lt;= MEDIAN(Append1[total_intl_charge]), "Low", "High")</f>
        <v>Low</v>
      </c>
      <c r="V4934">
        <v>3</v>
      </c>
      <c r="W4934" t="s">
        <v>24</v>
      </c>
      <c r="X4934" s="1" t="s">
        <v>23</v>
      </c>
      <c r="Y4934">
        <f>IF(Append1[[#This Row],[churn]]="yes", 1,0)</f>
        <v>1</v>
      </c>
      <c r="Z4934" t="str">
        <f>IF(Append1[[#This Row],[total_eve_charge]]&lt;=15,"Low",
IF(Append1[[#This Row],[total_eve_charge]]&lt;=19,"Medium","High"))</f>
        <v>Medium</v>
      </c>
      <c r="AA4934" s="1" t="str">
        <f>IF(Append1[[#This Row],[total_day_charge]]&gt;30,"Heavy User",
IF(Append1[[#This Row],[total_eve_charge]]&gt;20,"Evening User",
IF(Append1[[#This Row],[total_night_charge]]&gt;10,"Night User","Low User")))</f>
        <v>Low User</v>
      </c>
    </row>
    <row r="4935" spans="1:27" x14ac:dyDescent="0.3">
      <c r="A4935">
        <v>4184</v>
      </c>
      <c r="B4935" s="1" t="s">
        <v>38</v>
      </c>
      <c r="C4935">
        <v>102</v>
      </c>
      <c r="D4935" s="1" t="s">
        <v>22</v>
      </c>
      <c r="E4935" s="1">
        <v>0</v>
      </c>
      <c r="F4935" s="1" t="s">
        <v>24</v>
      </c>
      <c r="G4935">
        <v>32</v>
      </c>
      <c r="H4935" t="str">
        <f>IF(Append1[[#This Row],[number_vmail_messages]]&lt;=10, "Low",
IF(Append1[[#This Row],[number_vmail_messages]]&lt;=25, "Medium", "High"))</f>
        <v>High</v>
      </c>
      <c r="I4935">
        <v>135.69999999999999</v>
      </c>
      <c r="J4935">
        <v>108</v>
      </c>
      <c r="K4935">
        <v>23.07</v>
      </c>
      <c r="L4935">
        <v>216.5</v>
      </c>
      <c r="M4935">
        <v>134</v>
      </c>
      <c r="N4935">
        <v>18.399999999999999</v>
      </c>
      <c r="O4935">
        <v>160.5</v>
      </c>
      <c r="P4935">
        <v>125</v>
      </c>
      <c r="Q4935">
        <v>7.22</v>
      </c>
      <c r="R4935">
        <v>13</v>
      </c>
      <c r="S4935">
        <v>7</v>
      </c>
      <c r="T4935">
        <v>3.51</v>
      </c>
      <c r="U4935" t="str">
        <f>IF(Append1[[#This Row],[total_intl_charge]] &lt;= MEDIAN(Append1[total_intl_charge]), "Low", "High")</f>
        <v>High</v>
      </c>
      <c r="V4935">
        <v>1</v>
      </c>
      <c r="W4935" t="s">
        <v>23</v>
      </c>
      <c r="X4935" s="1" t="s">
        <v>23</v>
      </c>
      <c r="Y4935">
        <f>IF(Append1[[#This Row],[churn]]="yes", 1,0)</f>
        <v>0</v>
      </c>
      <c r="Z4935" t="str">
        <f>IF(Append1[[#This Row],[total_eve_charge]]&lt;=15,"Low",
IF(Append1[[#This Row],[total_eve_charge]]&lt;=19,"Medium","High"))</f>
        <v>Medium</v>
      </c>
      <c r="AA4935" s="1" t="str">
        <f>IF(Append1[[#This Row],[total_day_charge]]&gt;30,"Heavy User",
IF(Append1[[#This Row],[total_eve_charge]]&gt;20,"Evening User",
IF(Append1[[#This Row],[total_night_charge]]&gt;10,"Night User","Low User")))</f>
        <v>Low User</v>
      </c>
    </row>
    <row r="4936" spans="1:27" x14ac:dyDescent="0.3">
      <c r="A4936">
        <v>4185</v>
      </c>
      <c r="B4936" s="1" t="s">
        <v>68</v>
      </c>
      <c r="C4936">
        <v>97</v>
      </c>
      <c r="D4936" s="1" t="s">
        <v>22</v>
      </c>
      <c r="E4936" s="1">
        <v>0</v>
      </c>
      <c r="F4936" s="1" t="s">
        <v>24</v>
      </c>
      <c r="G4936">
        <v>35</v>
      </c>
      <c r="H4936" t="str">
        <f>IF(Append1[[#This Row],[number_vmail_messages]]&lt;=10, "Low",
IF(Append1[[#This Row],[number_vmail_messages]]&lt;=25, "Medium", "High"))</f>
        <v>High</v>
      </c>
      <c r="I4936">
        <v>203.1</v>
      </c>
      <c r="J4936">
        <v>104</v>
      </c>
      <c r="K4936">
        <v>34.53</v>
      </c>
      <c r="L4936">
        <v>211.8</v>
      </c>
      <c r="M4936">
        <v>91</v>
      </c>
      <c r="N4936">
        <v>18</v>
      </c>
      <c r="O4936">
        <v>246.1</v>
      </c>
      <c r="P4936">
        <v>105</v>
      </c>
      <c r="Q4936">
        <v>11.07</v>
      </c>
      <c r="R4936">
        <v>9.6999999999999993</v>
      </c>
      <c r="S4936">
        <v>6</v>
      </c>
      <c r="T4936">
        <v>2.62</v>
      </c>
      <c r="U4936" t="str">
        <f>IF(Append1[[#This Row],[total_intl_charge]] &lt;= MEDIAN(Append1[total_intl_charge]), "Low", "High")</f>
        <v>Low</v>
      </c>
      <c r="V4936">
        <v>0</v>
      </c>
      <c r="W4936" t="s">
        <v>23</v>
      </c>
      <c r="X4936" s="1" t="s">
        <v>23</v>
      </c>
      <c r="Y4936">
        <f>IF(Append1[[#This Row],[churn]]="yes", 1,0)</f>
        <v>0</v>
      </c>
      <c r="Z4936" t="str">
        <f>IF(Append1[[#This Row],[total_eve_charge]]&lt;=15,"Low",
IF(Append1[[#This Row],[total_eve_charge]]&lt;=19,"Medium","High"))</f>
        <v>Medium</v>
      </c>
      <c r="AA4936" s="1" t="str">
        <f>IF(Append1[[#This Row],[total_day_charge]]&gt;30,"Heavy User",
IF(Append1[[#This Row],[total_eve_charge]]&gt;20,"Evening User",
IF(Append1[[#This Row],[total_night_charge]]&gt;10,"Night User","Low User")))</f>
        <v>Heavy User</v>
      </c>
    </row>
    <row r="4937" spans="1:27" hidden="1" x14ac:dyDescent="0.3">
      <c r="A4937">
        <v>4186</v>
      </c>
      <c r="B4937" s="1" t="s">
        <v>50</v>
      </c>
      <c r="C4937">
        <v>110</v>
      </c>
      <c r="D4937" s="1" t="s">
        <v>26</v>
      </c>
      <c r="E4937" s="1">
        <v>0</v>
      </c>
      <c r="F4937" s="1" t="s">
        <v>23</v>
      </c>
      <c r="G4937">
        <v>0</v>
      </c>
      <c r="H4937" t="str">
        <f>IF(Append1[[#This Row],[number_vmail_messages]]&lt;=10, "Low",
IF(Append1[[#This Row],[number_vmail_messages]]&lt;=25, "Medium", "High"))</f>
        <v>Low</v>
      </c>
      <c r="I4937">
        <v>281.2</v>
      </c>
      <c r="J4937">
        <v>78</v>
      </c>
      <c r="K4937">
        <v>47.8</v>
      </c>
      <c r="L4937">
        <v>302.3</v>
      </c>
      <c r="M4937">
        <v>89</v>
      </c>
      <c r="N4937">
        <v>25.7</v>
      </c>
      <c r="O4937">
        <v>188.4</v>
      </c>
      <c r="P4937">
        <v>92</v>
      </c>
      <c r="Q4937">
        <v>8.48</v>
      </c>
      <c r="R4937">
        <v>8.5</v>
      </c>
      <c r="S4937">
        <v>4</v>
      </c>
      <c r="T4937">
        <v>2.2999999999999998</v>
      </c>
      <c r="U4937" t="str">
        <f>IF(Append1[[#This Row],[total_intl_charge]] &lt;= MEDIAN(Append1[total_intl_charge]), "Low", "High")</f>
        <v>Low</v>
      </c>
      <c r="V4937">
        <v>0</v>
      </c>
      <c r="W4937" t="s">
        <v>24</v>
      </c>
      <c r="X4937" s="1" t="s">
        <v>23</v>
      </c>
      <c r="Y4937">
        <f>IF(Append1[[#This Row],[churn]]="yes", 1,0)</f>
        <v>1</v>
      </c>
      <c r="Z4937" t="str">
        <f>IF(Append1[[#This Row],[total_eve_charge]]&lt;=15,"Low",
IF(Append1[[#This Row],[total_eve_charge]]&lt;=19,"Medium","High"))</f>
        <v>High</v>
      </c>
      <c r="AA4937" s="1" t="str">
        <f>IF(Append1[[#This Row],[total_day_charge]]&gt;30,"Heavy User",
IF(Append1[[#This Row],[total_eve_charge]]&gt;20,"Evening User",
IF(Append1[[#This Row],[total_night_charge]]&gt;10,"Night User","Low User")))</f>
        <v>Heavy User</v>
      </c>
    </row>
    <row r="4938" spans="1:27" hidden="1" x14ac:dyDescent="0.3">
      <c r="A4938">
        <v>4187</v>
      </c>
      <c r="B4938" s="1" t="s">
        <v>30</v>
      </c>
      <c r="C4938">
        <v>52</v>
      </c>
      <c r="D4938" s="1" t="s">
        <v>26</v>
      </c>
      <c r="E4938" s="1">
        <v>0</v>
      </c>
      <c r="F4938" s="1" t="s">
        <v>23</v>
      </c>
      <c r="G4938">
        <v>0</v>
      </c>
      <c r="H4938" t="str">
        <f>IF(Append1[[#This Row],[number_vmail_messages]]&lt;=10, "Low",
IF(Append1[[#This Row],[number_vmail_messages]]&lt;=25, "Medium", "High"))</f>
        <v>Low</v>
      </c>
      <c r="I4938">
        <v>207.1</v>
      </c>
      <c r="J4938">
        <v>86</v>
      </c>
      <c r="K4938">
        <v>35.21</v>
      </c>
      <c r="L4938">
        <v>162</v>
      </c>
      <c r="M4938">
        <v>98</v>
      </c>
      <c r="N4938">
        <v>13.77</v>
      </c>
      <c r="O4938">
        <v>243</v>
      </c>
      <c r="P4938">
        <v>102</v>
      </c>
      <c r="Q4938">
        <v>10.93</v>
      </c>
      <c r="R4938">
        <v>6</v>
      </c>
      <c r="S4938">
        <v>1</v>
      </c>
      <c r="T4938">
        <v>1.62</v>
      </c>
      <c r="U4938" t="str">
        <f>IF(Append1[[#This Row],[total_intl_charge]] &lt;= MEDIAN(Append1[total_intl_charge]), "Low", "High")</f>
        <v>Low</v>
      </c>
      <c r="V4938">
        <v>1</v>
      </c>
      <c r="W4938" t="s">
        <v>23</v>
      </c>
      <c r="X4938" s="1" t="s">
        <v>23</v>
      </c>
      <c r="Y4938">
        <f>IF(Append1[[#This Row],[churn]]="yes", 1,0)</f>
        <v>0</v>
      </c>
      <c r="Z4938" t="str">
        <f>IF(Append1[[#This Row],[total_eve_charge]]&lt;=15,"Low",
IF(Append1[[#This Row],[total_eve_charge]]&lt;=19,"Medium","High"))</f>
        <v>Low</v>
      </c>
      <c r="AA4938" s="1" t="str">
        <f>IF(Append1[[#This Row],[total_day_charge]]&gt;30,"Heavy User",
IF(Append1[[#This Row],[total_eve_charge]]&gt;20,"Evening User",
IF(Append1[[#This Row],[total_night_charge]]&gt;10,"Night User","Low User")))</f>
        <v>Heavy User</v>
      </c>
    </row>
    <row r="4939" spans="1:27" hidden="1" x14ac:dyDescent="0.3">
      <c r="A4939">
        <v>4188</v>
      </c>
      <c r="B4939" s="1" t="s">
        <v>56</v>
      </c>
      <c r="C4939">
        <v>66</v>
      </c>
      <c r="D4939" s="1" t="s">
        <v>22</v>
      </c>
      <c r="E4939" s="1">
        <v>0</v>
      </c>
      <c r="F4939" s="1" t="s">
        <v>23</v>
      </c>
      <c r="G4939">
        <v>0</v>
      </c>
      <c r="H4939" t="str">
        <f>IF(Append1[[#This Row],[number_vmail_messages]]&lt;=10, "Low",
IF(Append1[[#This Row],[number_vmail_messages]]&lt;=25, "Medium", "High"))</f>
        <v>Low</v>
      </c>
      <c r="I4939">
        <v>145.6</v>
      </c>
      <c r="J4939">
        <v>105</v>
      </c>
      <c r="K4939">
        <v>24.75</v>
      </c>
      <c r="L4939">
        <v>250.9</v>
      </c>
      <c r="M4939">
        <v>82</v>
      </c>
      <c r="N4939">
        <v>21.33</v>
      </c>
      <c r="O4939">
        <v>156.6</v>
      </c>
      <c r="P4939">
        <v>102</v>
      </c>
      <c r="Q4939">
        <v>7.05</v>
      </c>
      <c r="R4939">
        <v>12.2</v>
      </c>
      <c r="S4939">
        <v>7</v>
      </c>
      <c r="T4939">
        <v>3.29</v>
      </c>
      <c r="U4939" t="str">
        <f>IF(Append1[[#This Row],[total_intl_charge]] &lt;= MEDIAN(Append1[total_intl_charge]), "Low", "High")</f>
        <v>High</v>
      </c>
      <c r="V4939">
        <v>1</v>
      </c>
      <c r="W4939" t="s">
        <v>23</v>
      </c>
      <c r="X4939" s="1" t="s">
        <v>23</v>
      </c>
      <c r="Y4939">
        <f>IF(Append1[[#This Row],[churn]]="yes", 1,0)</f>
        <v>0</v>
      </c>
      <c r="Z4939" t="str">
        <f>IF(Append1[[#This Row],[total_eve_charge]]&lt;=15,"Low",
IF(Append1[[#This Row],[total_eve_charge]]&lt;=19,"Medium","High"))</f>
        <v>High</v>
      </c>
      <c r="AA4939" s="1" t="str">
        <f>IF(Append1[[#This Row],[total_day_charge]]&gt;30,"Heavy User",
IF(Append1[[#This Row],[total_eve_charge]]&gt;20,"Evening User",
IF(Append1[[#This Row],[total_night_charge]]&gt;10,"Night User","Low User")))</f>
        <v>Evening User</v>
      </c>
    </row>
    <row r="4940" spans="1:27" hidden="1" x14ac:dyDescent="0.3">
      <c r="A4940">
        <v>4189</v>
      </c>
      <c r="B4940" s="1" t="s">
        <v>71</v>
      </c>
      <c r="C4940">
        <v>82</v>
      </c>
      <c r="D4940" s="1" t="s">
        <v>26</v>
      </c>
      <c r="E4940" s="1">
        <v>0</v>
      </c>
      <c r="F4940" s="1" t="s">
        <v>23</v>
      </c>
      <c r="G4940">
        <v>0</v>
      </c>
      <c r="H4940" t="str">
        <f>IF(Append1[[#This Row],[number_vmail_messages]]&lt;=10, "Low",
IF(Append1[[#This Row],[number_vmail_messages]]&lt;=25, "Medium", "High"))</f>
        <v>Low</v>
      </c>
      <c r="I4940">
        <v>202.9</v>
      </c>
      <c r="J4940">
        <v>96</v>
      </c>
      <c r="K4940">
        <v>34.49</v>
      </c>
      <c r="L4940">
        <v>234.2</v>
      </c>
      <c r="M4940">
        <v>105</v>
      </c>
      <c r="N4940">
        <v>19.91</v>
      </c>
      <c r="O4940">
        <v>217.4</v>
      </c>
      <c r="P4940">
        <v>123</v>
      </c>
      <c r="Q4940">
        <v>9.7799999999999994</v>
      </c>
      <c r="R4940">
        <v>10.1</v>
      </c>
      <c r="S4940">
        <v>3</v>
      </c>
      <c r="T4940">
        <v>2.73</v>
      </c>
      <c r="U4940" t="str">
        <f>IF(Append1[[#This Row],[total_intl_charge]] &lt;= MEDIAN(Append1[total_intl_charge]), "Low", "High")</f>
        <v>Low</v>
      </c>
      <c r="V4940">
        <v>4</v>
      </c>
      <c r="W4940" t="s">
        <v>23</v>
      </c>
      <c r="X4940" s="1" t="s">
        <v>23</v>
      </c>
      <c r="Y4940">
        <f>IF(Append1[[#This Row],[churn]]="yes", 1,0)</f>
        <v>0</v>
      </c>
      <c r="Z4940" t="str">
        <f>IF(Append1[[#This Row],[total_eve_charge]]&lt;=15,"Low",
IF(Append1[[#This Row],[total_eve_charge]]&lt;=19,"Medium","High"))</f>
        <v>High</v>
      </c>
      <c r="AA4940" s="1" t="str">
        <f>IF(Append1[[#This Row],[total_day_charge]]&gt;30,"Heavy User",
IF(Append1[[#This Row],[total_eve_charge]]&gt;20,"Evening User",
IF(Append1[[#This Row],[total_night_charge]]&gt;10,"Night User","Low User")))</f>
        <v>Heavy User</v>
      </c>
    </row>
    <row r="4941" spans="1:27" x14ac:dyDescent="0.3">
      <c r="A4941">
        <v>4190</v>
      </c>
      <c r="B4941" s="1" t="s">
        <v>40</v>
      </c>
      <c r="C4941">
        <v>129</v>
      </c>
      <c r="D4941" s="1" t="s">
        <v>22</v>
      </c>
      <c r="E4941" s="1">
        <v>0</v>
      </c>
      <c r="F4941" s="1" t="s">
        <v>24</v>
      </c>
      <c r="G4941">
        <v>23</v>
      </c>
      <c r="H4941" t="str">
        <f>IF(Append1[[#This Row],[number_vmail_messages]]&lt;=10, "Low",
IF(Append1[[#This Row],[number_vmail_messages]]&lt;=25, "Medium", "High"))</f>
        <v>Medium</v>
      </c>
      <c r="I4941">
        <v>210.7</v>
      </c>
      <c r="J4941">
        <v>119</v>
      </c>
      <c r="K4941">
        <v>35.82</v>
      </c>
      <c r="L4941">
        <v>137.4</v>
      </c>
      <c r="M4941">
        <v>51</v>
      </c>
      <c r="N4941">
        <v>11.68</v>
      </c>
      <c r="O4941">
        <v>248.2</v>
      </c>
      <c r="P4941">
        <v>92</v>
      </c>
      <c r="Q4941">
        <v>11.17</v>
      </c>
      <c r="R4941">
        <v>7.9</v>
      </c>
      <c r="S4941">
        <v>6</v>
      </c>
      <c r="T4941">
        <v>2.13</v>
      </c>
      <c r="U4941" t="str">
        <f>IF(Append1[[#This Row],[total_intl_charge]] &lt;= MEDIAN(Append1[total_intl_charge]), "Low", "High")</f>
        <v>Low</v>
      </c>
      <c r="V4941">
        <v>2</v>
      </c>
      <c r="W4941" t="s">
        <v>23</v>
      </c>
      <c r="X4941" s="1" t="s">
        <v>23</v>
      </c>
      <c r="Y4941">
        <f>IF(Append1[[#This Row],[churn]]="yes", 1,0)</f>
        <v>0</v>
      </c>
      <c r="Z4941" t="str">
        <f>IF(Append1[[#This Row],[total_eve_charge]]&lt;=15,"Low",
IF(Append1[[#This Row],[total_eve_charge]]&lt;=19,"Medium","High"))</f>
        <v>Low</v>
      </c>
      <c r="AA4941" s="1" t="str">
        <f>IF(Append1[[#This Row],[total_day_charge]]&gt;30,"Heavy User",
IF(Append1[[#This Row],[total_eve_charge]]&gt;20,"Evening User",
IF(Append1[[#This Row],[total_night_charge]]&gt;10,"Night User","Low User")))</f>
        <v>Heavy User</v>
      </c>
    </row>
    <row r="4942" spans="1:27" hidden="1" x14ac:dyDescent="0.3">
      <c r="A4942">
        <v>4191</v>
      </c>
      <c r="B4942" s="1" t="s">
        <v>72</v>
      </c>
      <c r="C4942">
        <v>93</v>
      </c>
      <c r="D4942" s="1" t="s">
        <v>26</v>
      </c>
      <c r="E4942" s="1">
        <v>0</v>
      </c>
      <c r="F4942" s="1" t="s">
        <v>23</v>
      </c>
      <c r="G4942">
        <v>0</v>
      </c>
      <c r="H4942" t="str">
        <f>IF(Append1[[#This Row],[number_vmail_messages]]&lt;=10, "Low",
IF(Append1[[#This Row],[number_vmail_messages]]&lt;=25, "Medium", "High"))</f>
        <v>Low</v>
      </c>
      <c r="I4942">
        <v>217.2</v>
      </c>
      <c r="J4942">
        <v>92</v>
      </c>
      <c r="K4942">
        <v>36.92</v>
      </c>
      <c r="L4942">
        <v>204.5</v>
      </c>
      <c r="M4942">
        <v>83</v>
      </c>
      <c r="N4942">
        <v>17.38</v>
      </c>
      <c r="O4942">
        <v>157.9</v>
      </c>
      <c r="P4942">
        <v>101</v>
      </c>
      <c r="Q4942">
        <v>7.11</v>
      </c>
      <c r="R4942">
        <v>11.4</v>
      </c>
      <c r="S4942">
        <v>10</v>
      </c>
      <c r="T4942">
        <v>3.08</v>
      </c>
      <c r="U4942" t="str">
        <f>IF(Append1[[#This Row],[total_intl_charge]] &lt;= MEDIAN(Append1[total_intl_charge]), "Low", "High")</f>
        <v>High</v>
      </c>
      <c r="V4942">
        <v>1</v>
      </c>
      <c r="W4942" t="s">
        <v>23</v>
      </c>
      <c r="X4942" s="1" t="s">
        <v>23</v>
      </c>
      <c r="Y4942">
        <f>IF(Append1[[#This Row],[churn]]="yes", 1,0)</f>
        <v>0</v>
      </c>
      <c r="Z4942" t="str">
        <f>IF(Append1[[#This Row],[total_eve_charge]]&lt;=15,"Low",
IF(Append1[[#This Row],[total_eve_charge]]&lt;=19,"Medium","High"))</f>
        <v>Medium</v>
      </c>
      <c r="AA4942" s="1" t="str">
        <f>IF(Append1[[#This Row],[total_day_charge]]&gt;30,"Heavy User",
IF(Append1[[#This Row],[total_eve_charge]]&gt;20,"Evening User",
IF(Append1[[#This Row],[total_night_charge]]&gt;10,"Night User","Low User")))</f>
        <v>Heavy User</v>
      </c>
    </row>
    <row r="4943" spans="1:27" hidden="1" x14ac:dyDescent="0.3">
      <c r="A4943">
        <v>4192</v>
      </c>
      <c r="B4943" s="1" t="s">
        <v>38</v>
      </c>
      <c r="C4943">
        <v>120</v>
      </c>
      <c r="D4943" s="1" t="s">
        <v>22</v>
      </c>
      <c r="E4943" s="1">
        <v>0</v>
      </c>
      <c r="F4943" s="1" t="s">
        <v>23</v>
      </c>
      <c r="G4943">
        <v>0</v>
      </c>
      <c r="H4943" t="str">
        <f>IF(Append1[[#This Row],[number_vmail_messages]]&lt;=10, "Low",
IF(Append1[[#This Row],[number_vmail_messages]]&lt;=25, "Medium", "High"))</f>
        <v>Low</v>
      </c>
      <c r="I4943">
        <v>198</v>
      </c>
      <c r="J4943">
        <v>101</v>
      </c>
      <c r="K4943">
        <v>33.659999999999997</v>
      </c>
      <c r="L4943">
        <v>190.2</v>
      </c>
      <c r="M4943">
        <v>74</v>
      </c>
      <c r="N4943">
        <v>16.170000000000002</v>
      </c>
      <c r="O4943">
        <v>241.2</v>
      </c>
      <c r="P4943">
        <v>105</v>
      </c>
      <c r="Q4943">
        <v>10.85</v>
      </c>
      <c r="R4943">
        <v>8.3000000000000007</v>
      </c>
      <c r="S4943">
        <v>10</v>
      </c>
      <c r="T4943">
        <v>2.2400000000000002</v>
      </c>
      <c r="U4943" t="str">
        <f>IF(Append1[[#This Row],[total_intl_charge]] &lt;= MEDIAN(Append1[total_intl_charge]), "Low", "High")</f>
        <v>Low</v>
      </c>
      <c r="V4943">
        <v>4</v>
      </c>
      <c r="W4943" t="s">
        <v>23</v>
      </c>
      <c r="X4943" s="1" t="s">
        <v>23</v>
      </c>
      <c r="Y4943">
        <f>IF(Append1[[#This Row],[churn]]="yes", 1,0)</f>
        <v>0</v>
      </c>
      <c r="Z4943" t="str">
        <f>IF(Append1[[#This Row],[total_eve_charge]]&lt;=15,"Low",
IF(Append1[[#This Row],[total_eve_charge]]&lt;=19,"Medium","High"))</f>
        <v>Medium</v>
      </c>
      <c r="AA4943" s="1" t="str">
        <f>IF(Append1[[#This Row],[total_day_charge]]&gt;30,"Heavy User",
IF(Append1[[#This Row],[total_eve_charge]]&gt;20,"Evening User",
IF(Append1[[#This Row],[total_night_charge]]&gt;10,"Night User","Low User")))</f>
        <v>Heavy User</v>
      </c>
    </row>
    <row r="4944" spans="1:27" x14ac:dyDescent="0.3">
      <c r="A4944">
        <v>4193</v>
      </c>
      <c r="B4944" s="1" t="s">
        <v>56</v>
      </c>
      <c r="C4944">
        <v>149</v>
      </c>
      <c r="D4944" s="1" t="s">
        <v>32</v>
      </c>
      <c r="E4944" s="1">
        <v>0</v>
      </c>
      <c r="F4944" s="1" t="s">
        <v>24</v>
      </c>
      <c r="G4944">
        <v>28</v>
      </c>
      <c r="H4944" t="str">
        <f>IF(Append1[[#This Row],[number_vmail_messages]]&lt;=10, "Low",
IF(Append1[[#This Row],[number_vmail_messages]]&lt;=25, "Medium", "High"))</f>
        <v>High</v>
      </c>
      <c r="I4944">
        <v>212.8</v>
      </c>
      <c r="J4944">
        <v>117</v>
      </c>
      <c r="K4944">
        <v>36.18</v>
      </c>
      <c r="L4944">
        <v>159.9</v>
      </c>
      <c r="M4944">
        <v>86</v>
      </c>
      <c r="N4944">
        <v>13.59</v>
      </c>
      <c r="O4944">
        <v>222.7</v>
      </c>
      <c r="P4944">
        <v>88</v>
      </c>
      <c r="Q4944">
        <v>10.02</v>
      </c>
      <c r="R4944">
        <v>0</v>
      </c>
      <c r="S4944">
        <v>0</v>
      </c>
      <c r="T4944">
        <v>0</v>
      </c>
      <c r="U4944" t="str">
        <f>IF(Append1[[#This Row],[total_intl_charge]] &lt;= MEDIAN(Append1[total_intl_charge]), "Low", "High")</f>
        <v>Low</v>
      </c>
      <c r="V4944">
        <v>1</v>
      </c>
      <c r="W4944" t="s">
        <v>23</v>
      </c>
      <c r="X4944" s="1" t="s">
        <v>23</v>
      </c>
      <c r="Y4944">
        <f>IF(Append1[[#This Row],[churn]]="yes", 1,0)</f>
        <v>0</v>
      </c>
      <c r="Z4944" t="str">
        <f>IF(Append1[[#This Row],[total_eve_charge]]&lt;=15,"Low",
IF(Append1[[#This Row],[total_eve_charge]]&lt;=19,"Medium","High"))</f>
        <v>Low</v>
      </c>
      <c r="AA4944" s="1" t="str">
        <f>IF(Append1[[#This Row],[total_day_charge]]&gt;30,"Heavy User",
IF(Append1[[#This Row],[total_eve_charge]]&gt;20,"Evening User",
IF(Append1[[#This Row],[total_night_charge]]&gt;10,"Night User","Low User")))</f>
        <v>Heavy User</v>
      </c>
    </row>
    <row r="4945" spans="1:27" hidden="1" x14ac:dyDescent="0.3">
      <c r="A4945">
        <v>4194</v>
      </c>
      <c r="B4945" s="1" t="s">
        <v>47</v>
      </c>
      <c r="C4945">
        <v>62</v>
      </c>
      <c r="D4945" s="1" t="s">
        <v>22</v>
      </c>
      <c r="E4945" s="1">
        <v>1</v>
      </c>
      <c r="F4945" s="1" t="s">
        <v>23</v>
      </c>
      <c r="G4945">
        <v>0</v>
      </c>
      <c r="H4945" t="str">
        <f>IF(Append1[[#This Row],[number_vmail_messages]]&lt;=10, "Low",
IF(Append1[[#This Row],[number_vmail_messages]]&lt;=25, "Medium", "High"))</f>
        <v>Low</v>
      </c>
      <c r="I4945">
        <v>180.9</v>
      </c>
      <c r="J4945">
        <v>121</v>
      </c>
      <c r="K4945">
        <v>30.75</v>
      </c>
      <c r="L4945">
        <v>134.30000000000001</v>
      </c>
      <c r="M4945">
        <v>107</v>
      </c>
      <c r="N4945">
        <v>11.42</v>
      </c>
      <c r="O4945">
        <v>179.3</v>
      </c>
      <c r="P4945">
        <v>74</v>
      </c>
      <c r="Q4945">
        <v>8.07</v>
      </c>
      <c r="R4945">
        <v>8.6</v>
      </c>
      <c r="S4945">
        <v>2</v>
      </c>
      <c r="T4945">
        <v>2.3199999999999998</v>
      </c>
      <c r="U4945" t="str">
        <f>IF(Append1[[#This Row],[total_intl_charge]] &lt;= MEDIAN(Append1[total_intl_charge]), "Low", "High")</f>
        <v>Low</v>
      </c>
      <c r="V4945">
        <v>2</v>
      </c>
      <c r="W4945" t="s">
        <v>24</v>
      </c>
      <c r="X4945" s="1" t="s">
        <v>24</v>
      </c>
      <c r="Y4945">
        <f>IF(Append1[[#This Row],[churn]]="yes", 1,0)</f>
        <v>1</v>
      </c>
      <c r="Z4945" t="str">
        <f>IF(Append1[[#This Row],[total_eve_charge]]&lt;=15,"Low",
IF(Append1[[#This Row],[total_eve_charge]]&lt;=19,"Medium","High"))</f>
        <v>Low</v>
      </c>
      <c r="AA4945" s="1" t="str">
        <f>IF(Append1[[#This Row],[total_day_charge]]&gt;30,"Heavy User",
IF(Append1[[#This Row],[total_eve_charge]]&gt;20,"Evening User",
IF(Append1[[#This Row],[total_night_charge]]&gt;10,"Night User","Low User")))</f>
        <v>Heavy User</v>
      </c>
    </row>
    <row r="4946" spans="1:27" hidden="1" x14ac:dyDescent="0.3">
      <c r="A4946">
        <v>4195</v>
      </c>
      <c r="B4946" s="1" t="s">
        <v>25</v>
      </c>
      <c r="C4946">
        <v>80</v>
      </c>
      <c r="D4946" s="1" t="s">
        <v>22</v>
      </c>
      <c r="E4946" s="1">
        <v>0</v>
      </c>
      <c r="F4946" s="1" t="s">
        <v>23</v>
      </c>
      <c r="G4946">
        <v>0</v>
      </c>
      <c r="H4946" t="str">
        <f>IF(Append1[[#This Row],[number_vmail_messages]]&lt;=10, "Low",
IF(Append1[[#This Row],[number_vmail_messages]]&lt;=25, "Medium", "High"))</f>
        <v>Low</v>
      </c>
      <c r="I4946">
        <v>209.9</v>
      </c>
      <c r="J4946">
        <v>109</v>
      </c>
      <c r="K4946">
        <v>35.68</v>
      </c>
      <c r="L4946">
        <v>226.1</v>
      </c>
      <c r="M4946">
        <v>56</v>
      </c>
      <c r="N4946">
        <v>19.22</v>
      </c>
      <c r="O4946">
        <v>154.19999999999999</v>
      </c>
      <c r="P4946">
        <v>121</v>
      </c>
      <c r="Q4946">
        <v>6.94</v>
      </c>
      <c r="R4946">
        <v>9</v>
      </c>
      <c r="S4946">
        <v>5</v>
      </c>
      <c r="T4946">
        <v>2.4300000000000002</v>
      </c>
      <c r="U4946" t="str">
        <f>IF(Append1[[#This Row],[total_intl_charge]] &lt;= MEDIAN(Append1[total_intl_charge]), "Low", "High")</f>
        <v>Low</v>
      </c>
      <c r="V4946">
        <v>1</v>
      </c>
      <c r="W4946" t="s">
        <v>23</v>
      </c>
      <c r="X4946" s="1" t="s">
        <v>23</v>
      </c>
      <c r="Y4946">
        <f>IF(Append1[[#This Row],[churn]]="yes", 1,0)</f>
        <v>0</v>
      </c>
      <c r="Z4946" t="str">
        <f>IF(Append1[[#This Row],[total_eve_charge]]&lt;=15,"Low",
IF(Append1[[#This Row],[total_eve_charge]]&lt;=19,"Medium","High"))</f>
        <v>High</v>
      </c>
      <c r="AA4946" s="1" t="str">
        <f>IF(Append1[[#This Row],[total_day_charge]]&gt;30,"Heavy User",
IF(Append1[[#This Row],[total_eve_charge]]&gt;20,"Evening User",
IF(Append1[[#This Row],[total_night_charge]]&gt;10,"Night User","Low User")))</f>
        <v>Heavy User</v>
      </c>
    </row>
    <row r="4947" spans="1:27" hidden="1" x14ac:dyDescent="0.3">
      <c r="A4947">
        <v>4196</v>
      </c>
      <c r="B4947" s="1" t="s">
        <v>38</v>
      </c>
      <c r="C4947">
        <v>30</v>
      </c>
      <c r="D4947" s="1" t="s">
        <v>32</v>
      </c>
      <c r="E4947" s="1">
        <v>0</v>
      </c>
      <c r="F4947" s="1" t="s">
        <v>23</v>
      </c>
      <c r="G4947">
        <v>0</v>
      </c>
      <c r="H4947" t="str">
        <f>IF(Append1[[#This Row],[number_vmail_messages]]&lt;=10, "Low",
IF(Append1[[#This Row],[number_vmail_messages]]&lt;=25, "Medium", "High"))</f>
        <v>Low</v>
      </c>
      <c r="I4947">
        <v>112.9</v>
      </c>
      <c r="J4947">
        <v>81</v>
      </c>
      <c r="K4947">
        <v>19.190000000000001</v>
      </c>
      <c r="L4947">
        <v>224.8</v>
      </c>
      <c r="M4947">
        <v>68</v>
      </c>
      <c r="N4947">
        <v>19.11</v>
      </c>
      <c r="O4947">
        <v>188.4</v>
      </c>
      <c r="P4947">
        <v>122</v>
      </c>
      <c r="Q4947">
        <v>8.48</v>
      </c>
      <c r="R4947">
        <v>11.3</v>
      </c>
      <c r="S4947">
        <v>7</v>
      </c>
      <c r="T4947">
        <v>3.05</v>
      </c>
      <c r="U4947" t="str">
        <f>IF(Append1[[#This Row],[total_intl_charge]] &lt;= MEDIAN(Append1[total_intl_charge]), "Low", "High")</f>
        <v>High</v>
      </c>
      <c r="V4947">
        <v>4</v>
      </c>
      <c r="W4947" t="s">
        <v>24</v>
      </c>
      <c r="X4947" s="1" t="s">
        <v>23</v>
      </c>
      <c r="Y4947">
        <f>IF(Append1[[#This Row],[churn]]="yes", 1,0)</f>
        <v>1</v>
      </c>
      <c r="Z4947" t="str">
        <f>IF(Append1[[#This Row],[total_eve_charge]]&lt;=15,"Low",
IF(Append1[[#This Row],[total_eve_charge]]&lt;=19,"Medium","High"))</f>
        <v>High</v>
      </c>
      <c r="AA4947" s="1" t="str">
        <f>IF(Append1[[#This Row],[total_day_charge]]&gt;30,"Heavy User",
IF(Append1[[#This Row],[total_eve_charge]]&gt;20,"Evening User",
IF(Append1[[#This Row],[total_night_charge]]&gt;10,"Night User","Low User")))</f>
        <v>Low User</v>
      </c>
    </row>
    <row r="4948" spans="1:27" hidden="1" x14ac:dyDescent="0.3">
      <c r="A4948">
        <v>4197</v>
      </c>
      <c r="B4948" s="1" t="s">
        <v>65</v>
      </c>
      <c r="C4948">
        <v>89</v>
      </c>
      <c r="D4948" s="1" t="s">
        <v>22</v>
      </c>
      <c r="E4948" s="1">
        <v>0</v>
      </c>
      <c r="F4948" s="1" t="s">
        <v>23</v>
      </c>
      <c r="G4948">
        <v>0</v>
      </c>
      <c r="H4948" t="str">
        <f>IF(Append1[[#This Row],[number_vmail_messages]]&lt;=10, "Low",
IF(Append1[[#This Row],[number_vmail_messages]]&lt;=25, "Medium", "High"))</f>
        <v>Low</v>
      </c>
      <c r="I4948">
        <v>242.5</v>
      </c>
      <c r="J4948">
        <v>71</v>
      </c>
      <c r="K4948">
        <v>41.23</v>
      </c>
      <c r="L4948">
        <v>213.3</v>
      </c>
      <c r="M4948">
        <v>109</v>
      </c>
      <c r="N4948">
        <v>18.13</v>
      </c>
      <c r="O4948">
        <v>231</v>
      </c>
      <c r="P4948">
        <v>84</v>
      </c>
      <c r="Q4948">
        <v>10.4</v>
      </c>
      <c r="R4948">
        <v>6.3</v>
      </c>
      <c r="S4948">
        <v>3</v>
      </c>
      <c r="T4948">
        <v>1.7</v>
      </c>
      <c r="U4948" t="str">
        <f>IF(Append1[[#This Row],[total_intl_charge]] &lt;= MEDIAN(Append1[total_intl_charge]), "Low", "High")</f>
        <v>Low</v>
      </c>
      <c r="V4948">
        <v>3</v>
      </c>
      <c r="W4948" t="s">
        <v>23</v>
      </c>
      <c r="X4948" s="1" t="s">
        <v>23</v>
      </c>
      <c r="Y4948">
        <f>IF(Append1[[#This Row],[churn]]="yes", 1,0)</f>
        <v>0</v>
      </c>
      <c r="Z4948" t="str">
        <f>IF(Append1[[#This Row],[total_eve_charge]]&lt;=15,"Low",
IF(Append1[[#This Row],[total_eve_charge]]&lt;=19,"Medium","High"))</f>
        <v>Medium</v>
      </c>
      <c r="AA4948" s="1" t="str">
        <f>IF(Append1[[#This Row],[total_day_charge]]&gt;30,"Heavy User",
IF(Append1[[#This Row],[total_eve_charge]]&gt;20,"Evening User",
IF(Append1[[#This Row],[total_night_charge]]&gt;10,"Night User","Low User")))</f>
        <v>Heavy User</v>
      </c>
    </row>
    <row r="4949" spans="1:27" hidden="1" x14ac:dyDescent="0.3">
      <c r="A4949">
        <v>4198</v>
      </c>
      <c r="B4949" s="1" t="s">
        <v>25</v>
      </c>
      <c r="C4949">
        <v>57</v>
      </c>
      <c r="D4949" s="1" t="s">
        <v>22</v>
      </c>
      <c r="E4949" s="1">
        <v>0</v>
      </c>
      <c r="F4949" s="1" t="s">
        <v>23</v>
      </c>
      <c r="G4949">
        <v>0</v>
      </c>
      <c r="H4949" t="str">
        <f>IF(Append1[[#This Row],[number_vmail_messages]]&lt;=10, "Low",
IF(Append1[[#This Row],[number_vmail_messages]]&lt;=25, "Medium", "High"))</f>
        <v>Low</v>
      </c>
      <c r="I4949">
        <v>190.1</v>
      </c>
      <c r="J4949">
        <v>114</v>
      </c>
      <c r="K4949">
        <v>32.32</v>
      </c>
      <c r="L4949">
        <v>274.5</v>
      </c>
      <c r="M4949">
        <v>96</v>
      </c>
      <c r="N4949">
        <v>23.33</v>
      </c>
      <c r="O4949">
        <v>132.5</v>
      </c>
      <c r="P4949">
        <v>122</v>
      </c>
      <c r="Q4949">
        <v>5.96</v>
      </c>
      <c r="R4949">
        <v>9.1999999999999993</v>
      </c>
      <c r="S4949">
        <v>5</v>
      </c>
      <c r="T4949">
        <v>2.48</v>
      </c>
      <c r="U4949" t="str">
        <f>IF(Append1[[#This Row],[total_intl_charge]] &lt;= MEDIAN(Append1[total_intl_charge]), "Low", "High")</f>
        <v>Low</v>
      </c>
      <c r="V4949">
        <v>3</v>
      </c>
      <c r="W4949" t="s">
        <v>23</v>
      </c>
      <c r="X4949" s="1" t="s">
        <v>23</v>
      </c>
      <c r="Y4949">
        <f>IF(Append1[[#This Row],[churn]]="yes", 1,0)</f>
        <v>0</v>
      </c>
      <c r="Z4949" t="str">
        <f>IF(Append1[[#This Row],[total_eve_charge]]&lt;=15,"Low",
IF(Append1[[#This Row],[total_eve_charge]]&lt;=19,"Medium","High"))</f>
        <v>High</v>
      </c>
      <c r="AA4949" s="1" t="str">
        <f>IF(Append1[[#This Row],[total_day_charge]]&gt;30,"Heavy User",
IF(Append1[[#This Row],[total_eve_charge]]&gt;20,"Evening User",
IF(Append1[[#This Row],[total_night_charge]]&gt;10,"Night User","Low User")))</f>
        <v>Heavy User</v>
      </c>
    </row>
    <row r="4950" spans="1:27" hidden="1" x14ac:dyDescent="0.3">
      <c r="A4950">
        <v>4199</v>
      </c>
      <c r="B4950" s="1" t="s">
        <v>67</v>
      </c>
      <c r="C4950">
        <v>145</v>
      </c>
      <c r="D4950" s="1" t="s">
        <v>32</v>
      </c>
      <c r="E4950" s="1">
        <v>0</v>
      </c>
      <c r="F4950" s="1" t="s">
        <v>23</v>
      </c>
      <c r="G4950">
        <v>0</v>
      </c>
      <c r="H4950" t="str">
        <f>IF(Append1[[#This Row],[number_vmail_messages]]&lt;=10, "Low",
IF(Append1[[#This Row],[number_vmail_messages]]&lt;=25, "Medium", "High"))</f>
        <v>Low</v>
      </c>
      <c r="I4950">
        <v>185.9</v>
      </c>
      <c r="J4950">
        <v>106</v>
      </c>
      <c r="K4950">
        <v>31.6</v>
      </c>
      <c r="L4950">
        <v>209.7</v>
      </c>
      <c r="M4950">
        <v>112</v>
      </c>
      <c r="N4950">
        <v>17.82</v>
      </c>
      <c r="O4950">
        <v>224.7</v>
      </c>
      <c r="P4950">
        <v>87</v>
      </c>
      <c r="Q4950">
        <v>10.11</v>
      </c>
      <c r="R4950">
        <v>9.3000000000000007</v>
      </c>
      <c r="S4950">
        <v>4</v>
      </c>
      <c r="T4950">
        <v>2.5099999999999998</v>
      </c>
      <c r="U4950" t="str">
        <f>IF(Append1[[#This Row],[total_intl_charge]] &lt;= MEDIAN(Append1[total_intl_charge]), "Low", "High")</f>
        <v>Low</v>
      </c>
      <c r="V4950">
        <v>2</v>
      </c>
      <c r="W4950" t="s">
        <v>23</v>
      </c>
      <c r="X4950" s="1" t="s">
        <v>23</v>
      </c>
      <c r="Y4950">
        <f>IF(Append1[[#This Row],[churn]]="yes", 1,0)</f>
        <v>0</v>
      </c>
      <c r="Z4950" t="str">
        <f>IF(Append1[[#This Row],[total_eve_charge]]&lt;=15,"Low",
IF(Append1[[#This Row],[total_eve_charge]]&lt;=19,"Medium","High"))</f>
        <v>Medium</v>
      </c>
      <c r="AA4950" s="1" t="str">
        <f>IF(Append1[[#This Row],[total_day_charge]]&gt;30,"Heavy User",
IF(Append1[[#This Row],[total_eve_charge]]&gt;20,"Evening User",
IF(Append1[[#This Row],[total_night_charge]]&gt;10,"Night User","Low User")))</f>
        <v>Heavy User</v>
      </c>
    </row>
    <row r="4951" spans="1:27" hidden="1" x14ac:dyDescent="0.3">
      <c r="A4951">
        <v>4200</v>
      </c>
      <c r="B4951" s="1" t="s">
        <v>64</v>
      </c>
      <c r="C4951">
        <v>132</v>
      </c>
      <c r="D4951" s="1" t="s">
        <v>26</v>
      </c>
      <c r="E4951" s="1">
        <v>0</v>
      </c>
      <c r="F4951" s="1" t="s">
        <v>23</v>
      </c>
      <c r="G4951">
        <v>0</v>
      </c>
      <c r="H4951" t="str">
        <f>IF(Append1[[#This Row],[number_vmail_messages]]&lt;=10, "Low",
IF(Append1[[#This Row],[number_vmail_messages]]&lt;=25, "Medium", "High"))</f>
        <v>Low</v>
      </c>
      <c r="I4951">
        <v>265.8</v>
      </c>
      <c r="J4951">
        <v>122</v>
      </c>
      <c r="K4951">
        <v>45.19</v>
      </c>
      <c r="L4951">
        <v>285.10000000000002</v>
      </c>
      <c r="M4951">
        <v>90</v>
      </c>
      <c r="N4951">
        <v>24.23</v>
      </c>
      <c r="O4951">
        <v>183.6</v>
      </c>
      <c r="P4951">
        <v>124</v>
      </c>
      <c r="Q4951">
        <v>8.26</v>
      </c>
      <c r="R4951">
        <v>13.6</v>
      </c>
      <c r="S4951">
        <v>9</v>
      </c>
      <c r="T4951">
        <v>3.67</v>
      </c>
      <c r="U4951" t="str">
        <f>IF(Append1[[#This Row],[total_intl_charge]] &lt;= MEDIAN(Append1[total_intl_charge]), "Low", "High")</f>
        <v>High</v>
      </c>
      <c r="V4951">
        <v>2</v>
      </c>
      <c r="W4951" t="s">
        <v>24</v>
      </c>
      <c r="X4951" s="1" t="s">
        <v>23</v>
      </c>
      <c r="Y4951">
        <f>IF(Append1[[#This Row],[churn]]="yes", 1,0)</f>
        <v>1</v>
      </c>
      <c r="Z4951" t="str">
        <f>IF(Append1[[#This Row],[total_eve_charge]]&lt;=15,"Low",
IF(Append1[[#This Row],[total_eve_charge]]&lt;=19,"Medium","High"))</f>
        <v>High</v>
      </c>
      <c r="AA4951" s="1" t="str">
        <f>IF(Append1[[#This Row],[total_day_charge]]&gt;30,"Heavy User",
IF(Append1[[#This Row],[total_eve_charge]]&gt;20,"Evening User",
IF(Append1[[#This Row],[total_night_charge]]&gt;10,"Night User","Low User")))</f>
        <v>Heavy User</v>
      </c>
    </row>
    <row r="4952" spans="1:27" hidden="1" x14ac:dyDescent="0.3">
      <c r="A4952">
        <v>4201</v>
      </c>
      <c r="B4952" s="1" t="s">
        <v>35</v>
      </c>
      <c r="C4952">
        <v>57</v>
      </c>
      <c r="D4952" s="1" t="s">
        <v>22</v>
      </c>
      <c r="E4952" s="1">
        <v>0</v>
      </c>
      <c r="F4952" s="1" t="s">
        <v>23</v>
      </c>
      <c r="G4952">
        <v>0</v>
      </c>
      <c r="H4952" t="str">
        <f>IF(Append1[[#This Row],[number_vmail_messages]]&lt;=10, "Low",
IF(Append1[[#This Row],[number_vmail_messages]]&lt;=25, "Medium", "High"))</f>
        <v>Low</v>
      </c>
      <c r="I4952">
        <v>217.1</v>
      </c>
      <c r="J4952">
        <v>115</v>
      </c>
      <c r="K4952">
        <v>36.909999999999997</v>
      </c>
      <c r="L4952">
        <v>258.60000000000002</v>
      </c>
      <c r="M4952">
        <v>92</v>
      </c>
      <c r="N4952">
        <v>21.98</v>
      </c>
      <c r="O4952">
        <v>173.7</v>
      </c>
      <c r="P4952">
        <v>117</v>
      </c>
      <c r="Q4952">
        <v>7.82</v>
      </c>
      <c r="R4952">
        <v>12.6</v>
      </c>
      <c r="S4952">
        <v>6</v>
      </c>
      <c r="T4952">
        <v>3.4</v>
      </c>
      <c r="U4952" t="str">
        <f>IF(Append1[[#This Row],[total_intl_charge]] &lt;= MEDIAN(Append1[total_intl_charge]), "Low", "High")</f>
        <v>High</v>
      </c>
      <c r="V4952">
        <v>2</v>
      </c>
      <c r="W4952" t="s">
        <v>23</v>
      </c>
      <c r="X4952" s="1" t="s">
        <v>23</v>
      </c>
      <c r="Y4952">
        <f>IF(Append1[[#This Row],[churn]]="yes", 1,0)</f>
        <v>0</v>
      </c>
      <c r="Z4952" t="str">
        <f>IF(Append1[[#This Row],[total_eve_charge]]&lt;=15,"Low",
IF(Append1[[#This Row],[total_eve_charge]]&lt;=19,"Medium","High"))</f>
        <v>High</v>
      </c>
      <c r="AA4952" s="1" t="str">
        <f>IF(Append1[[#This Row],[total_day_charge]]&gt;30,"Heavy User",
IF(Append1[[#This Row],[total_eve_charge]]&gt;20,"Evening User",
IF(Append1[[#This Row],[total_night_charge]]&gt;10,"Night User","Low User")))</f>
        <v>Heavy User</v>
      </c>
    </row>
    <row r="4953" spans="1:27" hidden="1" x14ac:dyDescent="0.3">
      <c r="A4953">
        <v>4202</v>
      </c>
      <c r="B4953" s="1" t="s">
        <v>66</v>
      </c>
      <c r="C4953">
        <v>175</v>
      </c>
      <c r="D4953" s="1" t="s">
        <v>26</v>
      </c>
      <c r="E4953" s="1">
        <v>0</v>
      </c>
      <c r="F4953" s="1" t="s">
        <v>23</v>
      </c>
      <c r="G4953">
        <v>0</v>
      </c>
      <c r="H4953" t="str">
        <f>IF(Append1[[#This Row],[number_vmail_messages]]&lt;=10, "Low",
IF(Append1[[#This Row],[number_vmail_messages]]&lt;=25, "Medium", "High"))</f>
        <v>Low</v>
      </c>
      <c r="I4953">
        <v>161.19999999999999</v>
      </c>
      <c r="J4953">
        <v>121</v>
      </c>
      <c r="K4953">
        <v>27.4</v>
      </c>
      <c r="L4953">
        <v>136.69999999999999</v>
      </c>
      <c r="M4953">
        <v>109</v>
      </c>
      <c r="N4953">
        <v>11.62</v>
      </c>
      <c r="O4953">
        <v>103.3</v>
      </c>
      <c r="P4953">
        <v>63</v>
      </c>
      <c r="Q4953">
        <v>4.6500000000000004</v>
      </c>
      <c r="R4953">
        <v>9.6</v>
      </c>
      <c r="S4953">
        <v>9</v>
      </c>
      <c r="T4953">
        <v>2.59</v>
      </c>
      <c r="U4953" t="str">
        <f>IF(Append1[[#This Row],[total_intl_charge]] &lt;= MEDIAN(Append1[total_intl_charge]), "Low", "High")</f>
        <v>Low</v>
      </c>
      <c r="V4953">
        <v>1</v>
      </c>
      <c r="W4953" t="s">
        <v>23</v>
      </c>
      <c r="X4953" s="1" t="s">
        <v>23</v>
      </c>
      <c r="Y4953">
        <f>IF(Append1[[#This Row],[churn]]="yes", 1,0)</f>
        <v>0</v>
      </c>
      <c r="Z4953" t="str">
        <f>IF(Append1[[#This Row],[total_eve_charge]]&lt;=15,"Low",
IF(Append1[[#This Row],[total_eve_charge]]&lt;=19,"Medium","High"))</f>
        <v>Low</v>
      </c>
      <c r="AA4953" s="1" t="str">
        <f>IF(Append1[[#This Row],[total_day_charge]]&gt;30,"Heavy User",
IF(Append1[[#This Row],[total_eve_charge]]&gt;20,"Evening User",
IF(Append1[[#This Row],[total_night_charge]]&gt;10,"Night User","Low User")))</f>
        <v>Low User</v>
      </c>
    </row>
    <row r="4954" spans="1:27" hidden="1" x14ac:dyDescent="0.3">
      <c r="A4954">
        <v>4203</v>
      </c>
      <c r="B4954" s="1" t="s">
        <v>50</v>
      </c>
      <c r="C4954">
        <v>50</v>
      </c>
      <c r="D4954" s="1" t="s">
        <v>32</v>
      </c>
      <c r="E4954" s="1">
        <v>0</v>
      </c>
      <c r="F4954" s="1" t="s">
        <v>23</v>
      </c>
      <c r="G4954">
        <v>0</v>
      </c>
      <c r="H4954" t="str">
        <f>IF(Append1[[#This Row],[number_vmail_messages]]&lt;=10, "Low",
IF(Append1[[#This Row],[number_vmail_messages]]&lt;=25, "Medium", "High"))</f>
        <v>Low</v>
      </c>
      <c r="I4954">
        <v>198.7</v>
      </c>
      <c r="J4954">
        <v>114</v>
      </c>
      <c r="K4954">
        <v>33.78</v>
      </c>
      <c r="L4954">
        <v>141.5</v>
      </c>
      <c r="M4954">
        <v>90</v>
      </c>
      <c r="N4954">
        <v>12.03</v>
      </c>
      <c r="O4954">
        <v>293</v>
      </c>
      <c r="P4954">
        <v>79</v>
      </c>
      <c r="Q4954">
        <v>13.18</v>
      </c>
      <c r="R4954">
        <v>10.5</v>
      </c>
      <c r="S4954">
        <v>5</v>
      </c>
      <c r="T4954">
        <v>2.84</v>
      </c>
      <c r="U4954" t="str">
        <f>IF(Append1[[#This Row],[total_intl_charge]] &lt;= MEDIAN(Append1[total_intl_charge]), "Low", "High")</f>
        <v>High</v>
      </c>
      <c r="V4954">
        <v>4</v>
      </c>
      <c r="W4954" t="s">
        <v>23</v>
      </c>
      <c r="X4954" s="1" t="s">
        <v>23</v>
      </c>
      <c r="Y4954">
        <f>IF(Append1[[#This Row],[churn]]="yes", 1,0)</f>
        <v>0</v>
      </c>
      <c r="Z4954" t="str">
        <f>IF(Append1[[#This Row],[total_eve_charge]]&lt;=15,"Low",
IF(Append1[[#This Row],[total_eve_charge]]&lt;=19,"Medium","High"))</f>
        <v>Low</v>
      </c>
      <c r="AA4954" s="1" t="str">
        <f>IF(Append1[[#This Row],[total_day_charge]]&gt;30,"Heavy User",
IF(Append1[[#This Row],[total_eve_charge]]&gt;20,"Evening User",
IF(Append1[[#This Row],[total_night_charge]]&gt;10,"Night User","Low User")))</f>
        <v>Heavy User</v>
      </c>
    </row>
    <row r="4955" spans="1:27" x14ac:dyDescent="0.3">
      <c r="A4955">
        <v>4204</v>
      </c>
      <c r="B4955" s="1" t="s">
        <v>52</v>
      </c>
      <c r="C4955">
        <v>114</v>
      </c>
      <c r="D4955" s="1" t="s">
        <v>26</v>
      </c>
      <c r="E4955" s="1">
        <v>1</v>
      </c>
      <c r="F4955" s="1" t="s">
        <v>24</v>
      </c>
      <c r="G4955">
        <v>28</v>
      </c>
      <c r="H4955" t="str">
        <f>IF(Append1[[#This Row],[number_vmail_messages]]&lt;=10, "Low",
IF(Append1[[#This Row],[number_vmail_messages]]&lt;=25, "Medium", "High"))</f>
        <v>High</v>
      </c>
      <c r="I4955">
        <v>136.4</v>
      </c>
      <c r="J4955">
        <v>93</v>
      </c>
      <c r="K4955">
        <v>23.19</v>
      </c>
      <c r="L4955">
        <v>170</v>
      </c>
      <c r="M4955">
        <v>90</v>
      </c>
      <c r="N4955">
        <v>14.45</v>
      </c>
      <c r="O4955">
        <v>191.5</v>
      </c>
      <c r="P4955">
        <v>73</v>
      </c>
      <c r="Q4955">
        <v>8.6199999999999992</v>
      </c>
      <c r="R4955">
        <v>14.6</v>
      </c>
      <c r="S4955">
        <v>4</v>
      </c>
      <c r="T4955">
        <v>3.94</v>
      </c>
      <c r="U4955" t="str">
        <f>IF(Append1[[#This Row],[total_intl_charge]] &lt;= MEDIAN(Append1[total_intl_charge]), "Low", "High")</f>
        <v>High</v>
      </c>
      <c r="V4955">
        <v>2</v>
      </c>
      <c r="W4955" t="s">
        <v>24</v>
      </c>
      <c r="X4955" s="1" t="s">
        <v>24</v>
      </c>
      <c r="Y4955">
        <f>IF(Append1[[#This Row],[churn]]="yes", 1,0)</f>
        <v>1</v>
      </c>
      <c r="Z4955" t="str">
        <f>IF(Append1[[#This Row],[total_eve_charge]]&lt;=15,"Low",
IF(Append1[[#This Row],[total_eve_charge]]&lt;=19,"Medium","High"))</f>
        <v>Low</v>
      </c>
      <c r="AA4955" s="1" t="str">
        <f>IF(Append1[[#This Row],[total_day_charge]]&gt;30,"Heavy User",
IF(Append1[[#This Row],[total_eve_charge]]&gt;20,"Evening User",
IF(Append1[[#This Row],[total_night_charge]]&gt;10,"Night User","Low User")))</f>
        <v>Low User</v>
      </c>
    </row>
    <row r="4956" spans="1:27" hidden="1" x14ac:dyDescent="0.3">
      <c r="A4956">
        <v>4205</v>
      </c>
      <c r="B4956" s="1" t="s">
        <v>43</v>
      </c>
      <c r="C4956">
        <v>154</v>
      </c>
      <c r="D4956" s="1" t="s">
        <v>22</v>
      </c>
      <c r="E4956" s="1">
        <v>0</v>
      </c>
      <c r="F4956" s="1" t="s">
        <v>23</v>
      </c>
      <c r="G4956">
        <v>0</v>
      </c>
      <c r="H4956" t="str">
        <f>IF(Append1[[#This Row],[number_vmail_messages]]&lt;=10, "Low",
IF(Append1[[#This Row],[number_vmail_messages]]&lt;=25, "Medium", "High"))</f>
        <v>Low</v>
      </c>
      <c r="I4956">
        <v>162</v>
      </c>
      <c r="J4956">
        <v>87</v>
      </c>
      <c r="K4956">
        <v>27.54</v>
      </c>
      <c r="L4956">
        <v>199.5</v>
      </c>
      <c r="M4956">
        <v>147</v>
      </c>
      <c r="N4956">
        <v>16.96</v>
      </c>
      <c r="O4956">
        <v>243</v>
      </c>
      <c r="P4956">
        <v>66</v>
      </c>
      <c r="Q4956">
        <v>10.93</v>
      </c>
      <c r="R4956">
        <v>1.1000000000000001</v>
      </c>
      <c r="S4956">
        <v>5</v>
      </c>
      <c r="T4956">
        <v>0.3</v>
      </c>
      <c r="U4956" t="str">
        <f>IF(Append1[[#This Row],[total_intl_charge]] &lt;= MEDIAN(Append1[total_intl_charge]), "Low", "High")</f>
        <v>Low</v>
      </c>
      <c r="V4956">
        <v>1</v>
      </c>
      <c r="W4956" t="s">
        <v>23</v>
      </c>
      <c r="X4956" s="1" t="s">
        <v>23</v>
      </c>
      <c r="Y4956">
        <f>IF(Append1[[#This Row],[churn]]="yes", 1,0)</f>
        <v>0</v>
      </c>
      <c r="Z4956" t="str">
        <f>IF(Append1[[#This Row],[total_eve_charge]]&lt;=15,"Low",
IF(Append1[[#This Row],[total_eve_charge]]&lt;=19,"Medium","High"))</f>
        <v>Medium</v>
      </c>
      <c r="AA4956" s="1" t="str">
        <f>IF(Append1[[#This Row],[total_day_charge]]&gt;30,"Heavy User",
IF(Append1[[#This Row],[total_eve_charge]]&gt;20,"Evening User",
IF(Append1[[#This Row],[total_night_charge]]&gt;10,"Night User","Low User")))</f>
        <v>Night User</v>
      </c>
    </row>
    <row r="4957" spans="1:27" hidden="1" x14ac:dyDescent="0.3">
      <c r="A4957">
        <v>4206</v>
      </c>
      <c r="B4957" s="1" t="s">
        <v>61</v>
      </c>
      <c r="C4957">
        <v>152</v>
      </c>
      <c r="D4957" s="1" t="s">
        <v>22</v>
      </c>
      <c r="E4957" s="1">
        <v>0</v>
      </c>
      <c r="F4957" s="1" t="s">
        <v>23</v>
      </c>
      <c r="G4957">
        <v>0</v>
      </c>
      <c r="H4957" t="str">
        <f>IF(Append1[[#This Row],[number_vmail_messages]]&lt;=10, "Low",
IF(Append1[[#This Row],[number_vmail_messages]]&lt;=25, "Medium", "High"))</f>
        <v>Low</v>
      </c>
      <c r="I4957">
        <v>189.5</v>
      </c>
      <c r="J4957">
        <v>108</v>
      </c>
      <c r="K4957">
        <v>32.22</v>
      </c>
      <c r="L4957">
        <v>218.4</v>
      </c>
      <c r="M4957">
        <v>69</v>
      </c>
      <c r="N4957">
        <v>18.559999999999999</v>
      </c>
      <c r="O4957">
        <v>291.10000000000002</v>
      </c>
      <c r="P4957">
        <v>81</v>
      </c>
      <c r="Q4957">
        <v>13.1</v>
      </c>
      <c r="R4957">
        <v>11</v>
      </c>
      <c r="S4957">
        <v>2</v>
      </c>
      <c r="T4957">
        <v>2.97</v>
      </c>
      <c r="U4957" t="str">
        <f>IF(Append1[[#This Row],[total_intl_charge]] &lt;= MEDIAN(Append1[total_intl_charge]), "Low", "High")</f>
        <v>High</v>
      </c>
      <c r="V4957">
        <v>3</v>
      </c>
      <c r="W4957" t="s">
        <v>23</v>
      </c>
      <c r="X4957" s="1" t="s">
        <v>23</v>
      </c>
      <c r="Y4957">
        <f>IF(Append1[[#This Row],[churn]]="yes", 1,0)</f>
        <v>0</v>
      </c>
      <c r="Z4957" t="str">
        <f>IF(Append1[[#This Row],[total_eve_charge]]&lt;=15,"Low",
IF(Append1[[#This Row],[total_eve_charge]]&lt;=19,"Medium","High"))</f>
        <v>Medium</v>
      </c>
      <c r="AA4957" s="1" t="str">
        <f>IF(Append1[[#This Row],[total_day_charge]]&gt;30,"Heavy User",
IF(Append1[[#This Row],[total_eve_charge]]&gt;20,"Evening User",
IF(Append1[[#This Row],[total_night_charge]]&gt;10,"Night User","Low User")))</f>
        <v>Heavy User</v>
      </c>
    </row>
    <row r="4958" spans="1:27" x14ac:dyDescent="0.3">
      <c r="A4958">
        <v>4207</v>
      </c>
      <c r="B4958" s="1" t="s">
        <v>58</v>
      </c>
      <c r="C4958">
        <v>102</v>
      </c>
      <c r="D4958" s="1" t="s">
        <v>26</v>
      </c>
      <c r="E4958" s="1">
        <v>0</v>
      </c>
      <c r="F4958" s="1" t="s">
        <v>24</v>
      </c>
      <c r="G4958">
        <v>18</v>
      </c>
      <c r="H4958" t="str">
        <f>IF(Append1[[#This Row],[number_vmail_messages]]&lt;=10, "Low",
IF(Append1[[#This Row],[number_vmail_messages]]&lt;=25, "Medium", "High"))</f>
        <v>Medium</v>
      </c>
      <c r="I4958">
        <v>144.4</v>
      </c>
      <c r="J4958">
        <v>76</v>
      </c>
      <c r="K4958">
        <v>24.55</v>
      </c>
      <c r="L4958">
        <v>160.69999999999999</v>
      </c>
      <c r="M4958">
        <v>97</v>
      </c>
      <c r="N4958">
        <v>13.66</v>
      </c>
      <c r="O4958">
        <v>200.8</v>
      </c>
      <c r="P4958">
        <v>101</v>
      </c>
      <c r="Q4958">
        <v>9.0399999999999991</v>
      </c>
      <c r="R4958">
        <v>9.3000000000000007</v>
      </c>
      <c r="S4958">
        <v>4</v>
      </c>
      <c r="T4958">
        <v>2.5099999999999998</v>
      </c>
      <c r="U4958" t="str">
        <f>IF(Append1[[#This Row],[total_intl_charge]] &lt;= MEDIAN(Append1[total_intl_charge]), "Low", "High")</f>
        <v>Low</v>
      </c>
      <c r="V4958">
        <v>0</v>
      </c>
      <c r="W4958" t="s">
        <v>23</v>
      </c>
      <c r="X4958" s="1" t="s">
        <v>23</v>
      </c>
      <c r="Y4958">
        <f>IF(Append1[[#This Row],[churn]]="yes", 1,0)</f>
        <v>0</v>
      </c>
      <c r="Z4958" t="str">
        <f>IF(Append1[[#This Row],[total_eve_charge]]&lt;=15,"Low",
IF(Append1[[#This Row],[total_eve_charge]]&lt;=19,"Medium","High"))</f>
        <v>Low</v>
      </c>
      <c r="AA4958" s="1" t="str">
        <f>IF(Append1[[#This Row],[total_day_charge]]&gt;30,"Heavy User",
IF(Append1[[#This Row],[total_eve_charge]]&gt;20,"Evening User",
IF(Append1[[#This Row],[total_night_charge]]&gt;10,"Night User","Low User")))</f>
        <v>Low User</v>
      </c>
    </row>
    <row r="4959" spans="1:27" hidden="1" x14ac:dyDescent="0.3">
      <c r="A4959">
        <v>4208</v>
      </c>
      <c r="B4959" s="1" t="s">
        <v>35</v>
      </c>
      <c r="C4959">
        <v>110</v>
      </c>
      <c r="D4959" s="1" t="s">
        <v>22</v>
      </c>
      <c r="E4959" s="1">
        <v>0</v>
      </c>
      <c r="F4959" s="1" t="s">
        <v>23</v>
      </c>
      <c r="G4959">
        <v>0</v>
      </c>
      <c r="H4959" t="str">
        <f>IF(Append1[[#This Row],[number_vmail_messages]]&lt;=10, "Low",
IF(Append1[[#This Row],[number_vmail_messages]]&lt;=25, "Medium", "High"))</f>
        <v>Low</v>
      </c>
      <c r="I4959">
        <v>170.1</v>
      </c>
      <c r="J4959">
        <v>87</v>
      </c>
      <c r="K4959">
        <v>28.92</v>
      </c>
      <c r="L4959">
        <v>216.6</v>
      </c>
      <c r="M4959">
        <v>98</v>
      </c>
      <c r="N4959">
        <v>18.41</v>
      </c>
      <c r="O4959">
        <v>225</v>
      </c>
      <c r="P4959">
        <v>88</v>
      </c>
      <c r="Q4959">
        <v>10.130000000000001</v>
      </c>
      <c r="R4959">
        <v>10.8</v>
      </c>
      <c r="S4959">
        <v>3</v>
      </c>
      <c r="T4959">
        <v>2.92</v>
      </c>
      <c r="U4959" t="str">
        <f>IF(Append1[[#This Row],[total_intl_charge]] &lt;= MEDIAN(Append1[total_intl_charge]), "Low", "High")</f>
        <v>High</v>
      </c>
      <c r="V4959">
        <v>2</v>
      </c>
      <c r="W4959" t="s">
        <v>23</v>
      </c>
      <c r="X4959" s="1" t="s">
        <v>23</v>
      </c>
      <c r="Y4959">
        <f>IF(Append1[[#This Row],[churn]]="yes", 1,0)</f>
        <v>0</v>
      </c>
      <c r="Z4959" t="str">
        <f>IF(Append1[[#This Row],[total_eve_charge]]&lt;=15,"Low",
IF(Append1[[#This Row],[total_eve_charge]]&lt;=19,"Medium","High"))</f>
        <v>Medium</v>
      </c>
      <c r="AA4959" s="1" t="str">
        <f>IF(Append1[[#This Row],[total_day_charge]]&gt;30,"Heavy User",
IF(Append1[[#This Row],[total_eve_charge]]&gt;20,"Evening User",
IF(Append1[[#This Row],[total_night_charge]]&gt;10,"Night User","Low User")))</f>
        <v>Night User</v>
      </c>
    </row>
    <row r="4960" spans="1:27" hidden="1" x14ac:dyDescent="0.3">
      <c r="A4960">
        <v>4209</v>
      </c>
      <c r="B4960" s="1" t="s">
        <v>65</v>
      </c>
      <c r="C4960">
        <v>90</v>
      </c>
      <c r="D4960" s="1" t="s">
        <v>22</v>
      </c>
      <c r="E4960" s="1">
        <v>0</v>
      </c>
      <c r="F4960" s="1" t="s">
        <v>23</v>
      </c>
      <c r="G4960">
        <v>0</v>
      </c>
      <c r="H4960" t="str">
        <f>IF(Append1[[#This Row],[number_vmail_messages]]&lt;=10, "Low",
IF(Append1[[#This Row],[number_vmail_messages]]&lt;=25, "Medium", "High"))</f>
        <v>Low</v>
      </c>
      <c r="I4960">
        <v>104</v>
      </c>
      <c r="J4960">
        <v>104</v>
      </c>
      <c r="K4960">
        <v>17.68</v>
      </c>
      <c r="L4960">
        <v>170.9</v>
      </c>
      <c r="M4960">
        <v>106</v>
      </c>
      <c r="N4960">
        <v>14.53</v>
      </c>
      <c r="O4960">
        <v>158.80000000000001</v>
      </c>
      <c r="P4960">
        <v>99</v>
      </c>
      <c r="Q4960">
        <v>7.15</v>
      </c>
      <c r="R4960">
        <v>8.6999999999999993</v>
      </c>
      <c r="S4960">
        <v>5</v>
      </c>
      <c r="T4960">
        <v>2.35</v>
      </c>
      <c r="U4960" t="str">
        <f>IF(Append1[[#This Row],[total_intl_charge]] &lt;= MEDIAN(Append1[total_intl_charge]), "Low", "High")</f>
        <v>Low</v>
      </c>
      <c r="V4960">
        <v>4</v>
      </c>
      <c r="W4960" t="s">
        <v>24</v>
      </c>
      <c r="X4960" s="1" t="s">
        <v>23</v>
      </c>
      <c r="Y4960">
        <f>IF(Append1[[#This Row],[churn]]="yes", 1,0)</f>
        <v>1</v>
      </c>
      <c r="Z4960" t="str">
        <f>IF(Append1[[#This Row],[total_eve_charge]]&lt;=15,"Low",
IF(Append1[[#This Row],[total_eve_charge]]&lt;=19,"Medium","High"))</f>
        <v>Low</v>
      </c>
      <c r="AA4960" s="1" t="str">
        <f>IF(Append1[[#This Row],[total_day_charge]]&gt;30,"Heavy User",
IF(Append1[[#This Row],[total_eve_charge]]&gt;20,"Evening User",
IF(Append1[[#This Row],[total_night_charge]]&gt;10,"Night User","Low User")))</f>
        <v>Low User</v>
      </c>
    </row>
    <row r="4961" spans="1:27" hidden="1" x14ac:dyDescent="0.3">
      <c r="A4961">
        <v>4210</v>
      </c>
      <c r="B4961" s="1" t="s">
        <v>69</v>
      </c>
      <c r="C4961">
        <v>88</v>
      </c>
      <c r="D4961" s="1" t="s">
        <v>32</v>
      </c>
      <c r="E4961" s="1">
        <v>0</v>
      </c>
      <c r="F4961" s="1" t="s">
        <v>23</v>
      </c>
      <c r="G4961">
        <v>0</v>
      </c>
      <c r="H4961" t="str">
        <f>IF(Append1[[#This Row],[number_vmail_messages]]&lt;=10, "Low",
IF(Append1[[#This Row],[number_vmail_messages]]&lt;=25, "Medium", "High"))</f>
        <v>Low</v>
      </c>
      <c r="I4961">
        <v>204.8</v>
      </c>
      <c r="J4961">
        <v>100</v>
      </c>
      <c r="K4961">
        <v>34.82</v>
      </c>
      <c r="L4961">
        <v>193.9</v>
      </c>
      <c r="M4961">
        <v>98</v>
      </c>
      <c r="N4961">
        <v>16.48</v>
      </c>
      <c r="O4961">
        <v>190.9</v>
      </c>
      <c r="P4961">
        <v>62</v>
      </c>
      <c r="Q4961">
        <v>8.59</v>
      </c>
      <c r="R4961">
        <v>2</v>
      </c>
      <c r="S4961">
        <v>11</v>
      </c>
      <c r="T4961">
        <v>0.54</v>
      </c>
      <c r="U4961" t="str">
        <f>IF(Append1[[#This Row],[total_intl_charge]] &lt;= MEDIAN(Append1[total_intl_charge]), "Low", "High")</f>
        <v>Low</v>
      </c>
      <c r="V4961">
        <v>1</v>
      </c>
      <c r="W4961" t="s">
        <v>23</v>
      </c>
      <c r="X4961" s="1" t="s">
        <v>23</v>
      </c>
      <c r="Y4961">
        <f>IF(Append1[[#This Row],[churn]]="yes", 1,0)</f>
        <v>0</v>
      </c>
      <c r="Z4961" t="str">
        <f>IF(Append1[[#This Row],[total_eve_charge]]&lt;=15,"Low",
IF(Append1[[#This Row],[total_eve_charge]]&lt;=19,"Medium","High"))</f>
        <v>Medium</v>
      </c>
      <c r="AA4961" s="1" t="str">
        <f>IF(Append1[[#This Row],[total_day_charge]]&gt;30,"Heavy User",
IF(Append1[[#This Row],[total_eve_charge]]&gt;20,"Evening User",
IF(Append1[[#This Row],[total_night_charge]]&gt;10,"Night User","Low User")))</f>
        <v>Heavy User</v>
      </c>
    </row>
    <row r="4962" spans="1:27" hidden="1" x14ac:dyDescent="0.3">
      <c r="A4962">
        <v>4211</v>
      </c>
      <c r="B4962" s="1" t="s">
        <v>70</v>
      </c>
      <c r="C4962">
        <v>97</v>
      </c>
      <c r="D4962" s="1" t="s">
        <v>22</v>
      </c>
      <c r="E4962" s="1">
        <v>0</v>
      </c>
      <c r="F4962" s="1" t="s">
        <v>23</v>
      </c>
      <c r="G4962">
        <v>0</v>
      </c>
      <c r="H4962" t="str">
        <f>IF(Append1[[#This Row],[number_vmail_messages]]&lt;=10, "Low",
IF(Append1[[#This Row],[number_vmail_messages]]&lt;=25, "Medium", "High"))</f>
        <v>Low</v>
      </c>
      <c r="I4962">
        <v>197.8</v>
      </c>
      <c r="J4962">
        <v>122</v>
      </c>
      <c r="K4962">
        <v>33.630000000000003</v>
      </c>
      <c r="L4962">
        <v>208.2</v>
      </c>
      <c r="M4962">
        <v>147</v>
      </c>
      <c r="N4962">
        <v>17.7</v>
      </c>
      <c r="O4962">
        <v>106.3</v>
      </c>
      <c r="P4962">
        <v>115</v>
      </c>
      <c r="Q4962">
        <v>4.78</v>
      </c>
      <c r="R4962">
        <v>15.1</v>
      </c>
      <c r="S4962">
        <v>4</v>
      </c>
      <c r="T4962">
        <v>4.08</v>
      </c>
      <c r="U4962" t="str">
        <f>IF(Append1[[#This Row],[total_intl_charge]] &lt;= MEDIAN(Append1[total_intl_charge]), "Low", "High")</f>
        <v>High</v>
      </c>
      <c r="V4962">
        <v>1</v>
      </c>
      <c r="W4962" t="s">
        <v>23</v>
      </c>
      <c r="X4962" s="1" t="s">
        <v>23</v>
      </c>
      <c r="Y4962">
        <f>IF(Append1[[#This Row],[churn]]="yes", 1,0)</f>
        <v>0</v>
      </c>
      <c r="Z4962" t="str">
        <f>IF(Append1[[#This Row],[total_eve_charge]]&lt;=15,"Low",
IF(Append1[[#This Row],[total_eve_charge]]&lt;=19,"Medium","High"))</f>
        <v>Medium</v>
      </c>
      <c r="AA4962" s="1" t="str">
        <f>IF(Append1[[#This Row],[total_day_charge]]&gt;30,"Heavy User",
IF(Append1[[#This Row],[total_eve_charge]]&gt;20,"Evening User",
IF(Append1[[#This Row],[total_night_charge]]&gt;10,"Night User","Low User")))</f>
        <v>Heavy User</v>
      </c>
    </row>
    <row r="4963" spans="1:27" hidden="1" x14ac:dyDescent="0.3">
      <c r="A4963">
        <v>4212</v>
      </c>
      <c r="B4963" s="1" t="s">
        <v>40</v>
      </c>
      <c r="C4963">
        <v>115</v>
      </c>
      <c r="D4963" s="1" t="s">
        <v>22</v>
      </c>
      <c r="E4963" s="1">
        <v>0</v>
      </c>
      <c r="F4963" s="1" t="s">
        <v>23</v>
      </c>
      <c r="G4963">
        <v>0</v>
      </c>
      <c r="H4963" t="str">
        <f>IF(Append1[[#This Row],[number_vmail_messages]]&lt;=10, "Low",
IF(Append1[[#This Row],[number_vmail_messages]]&lt;=25, "Medium", "High"))</f>
        <v>Low</v>
      </c>
      <c r="I4963">
        <v>211.1</v>
      </c>
      <c r="J4963">
        <v>112</v>
      </c>
      <c r="K4963">
        <v>35.89</v>
      </c>
      <c r="L4963">
        <v>227.8</v>
      </c>
      <c r="M4963">
        <v>113</v>
      </c>
      <c r="N4963">
        <v>19.36</v>
      </c>
      <c r="O4963">
        <v>179.6</v>
      </c>
      <c r="P4963">
        <v>110</v>
      </c>
      <c r="Q4963">
        <v>8.08</v>
      </c>
      <c r="R4963">
        <v>7.2</v>
      </c>
      <c r="S4963">
        <v>2</v>
      </c>
      <c r="T4963">
        <v>1.94</v>
      </c>
      <c r="U4963" t="str">
        <f>IF(Append1[[#This Row],[total_intl_charge]] &lt;= MEDIAN(Append1[total_intl_charge]), "Low", "High")</f>
        <v>Low</v>
      </c>
      <c r="V4963">
        <v>0</v>
      </c>
      <c r="W4963" t="s">
        <v>23</v>
      </c>
      <c r="X4963" s="1" t="s">
        <v>23</v>
      </c>
      <c r="Y4963">
        <f>IF(Append1[[#This Row],[churn]]="yes", 1,0)</f>
        <v>0</v>
      </c>
      <c r="Z4963" t="str">
        <f>IF(Append1[[#This Row],[total_eve_charge]]&lt;=15,"Low",
IF(Append1[[#This Row],[total_eve_charge]]&lt;=19,"Medium","High"))</f>
        <v>High</v>
      </c>
      <c r="AA4963" s="1" t="str">
        <f>IF(Append1[[#This Row],[total_day_charge]]&gt;30,"Heavy User",
IF(Append1[[#This Row],[total_eve_charge]]&gt;20,"Evening User",
IF(Append1[[#This Row],[total_night_charge]]&gt;10,"Night User","Low User")))</f>
        <v>Heavy User</v>
      </c>
    </row>
    <row r="4964" spans="1:27" hidden="1" x14ac:dyDescent="0.3">
      <c r="A4964">
        <v>4213</v>
      </c>
      <c r="B4964" s="1" t="s">
        <v>47</v>
      </c>
      <c r="C4964">
        <v>88</v>
      </c>
      <c r="D4964" s="1" t="s">
        <v>26</v>
      </c>
      <c r="E4964" s="1">
        <v>0</v>
      </c>
      <c r="F4964" s="1" t="s">
        <v>23</v>
      </c>
      <c r="G4964">
        <v>0</v>
      </c>
      <c r="H4964" t="str">
        <f>IF(Append1[[#This Row],[number_vmail_messages]]&lt;=10, "Low",
IF(Append1[[#This Row],[number_vmail_messages]]&lt;=25, "Medium", "High"))</f>
        <v>Low</v>
      </c>
      <c r="I4964">
        <v>202.6</v>
      </c>
      <c r="J4964">
        <v>139</v>
      </c>
      <c r="K4964">
        <v>34.44</v>
      </c>
      <c r="L4964">
        <v>210.7</v>
      </c>
      <c r="M4964">
        <v>123</v>
      </c>
      <c r="N4964">
        <v>17.91</v>
      </c>
      <c r="O4964">
        <v>81.099999999999994</v>
      </c>
      <c r="P4964">
        <v>86</v>
      </c>
      <c r="Q4964">
        <v>3.65</v>
      </c>
      <c r="R4964">
        <v>9.8000000000000007</v>
      </c>
      <c r="S4964">
        <v>8</v>
      </c>
      <c r="T4964">
        <v>2.65</v>
      </c>
      <c r="U4964" t="str">
        <f>IF(Append1[[#This Row],[total_intl_charge]] &lt;= MEDIAN(Append1[total_intl_charge]), "Low", "High")</f>
        <v>Low</v>
      </c>
      <c r="V4964">
        <v>1</v>
      </c>
      <c r="W4964" t="s">
        <v>23</v>
      </c>
      <c r="X4964" s="1" t="s">
        <v>23</v>
      </c>
      <c r="Y4964">
        <f>IF(Append1[[#This Row],[churn]]="yes", 1,0)</f>
        <v>0</v>
      </c>
      <c r="Z4964" t="str">
        <f>IF(Append1[[#This Row],[total_eve_charge]]&lt;=15,"Low",
IF(Append1[[#This Row],[total_eve_charge]]&lt;=19,"Medium","High"))</f>
        <v>Medium</v>
      </c>
      <c r="AA4964" s="1" t="str">
        <f>IF(Append1[[#This Row],[total_day_charge]]&gt;30,"Heavy User",
IF(Append1[[#This Row],[total_eve_charge]]&gt;20,"Evening User",
IF(Append1[[#This Row],[total_night_charge]]&gt;10,"Night User","Low User")))</f>
        <v>Heavy User</v>
      </c>
    </row>
    <row r="4965" spans="1:27" hidden="1" x14ac:dyDescent="0.3">
      <c r="A4965">
        <v>4214</v>
      </c>
      <c r="B4965" s="1" t="s">
        <v>58</v>
      </c>
      <c r="C4965">
        <v>137</v>
      </c>
      <c r="D4965" s="1" t="s">
        <v>32</v>
      </c>
      <c r="E4965" s="1">
        <v>1</v>
      </c>
      <c r="F4965" s="1" t="s">
        <v>23</v>
      </c>
      <c r="G4965">
        <v>0</v>
      </c>
      <c r="H4965" t="str">
        <f>IF(Append1[[#This Row],[number_vmail_messages]]&lt;=10, "Low",
IF(Append1[[#This Row],[number_vmail_messages]]&lt;=25, "Medium", "High"))</f>
        <v>Low</v>
      </c>
      <c r="I4965">
        <v>312.39999999999998</v>
      </c>
      <c r="J4965">
        <v>110</v>
      </c>
      <c r="K4965">
        <v>53.11</v>
      </c>
      <c r="L4965">
        <v>231.1</v>
      </c>
      <c r="M4965">
        <v>73</v>
      </c>
      <c r="N4965">
        <v>19.64</v>
      </c>
      <c r="O4965">
        <v>120.1</v>
      </c>
      <c r="P4965">
        <v>78</v>
      </c>
      <c r="Q4965">
        <v>5.4</v>
      </c>
      <c r="R4965">
        <v>10.6</v>
      </c>
      <c r="S4965">
        <v>2</v>
      </c>
      <c r="T4965">
        <v>2.86</v>
      </c>
      <c r="U4965" t="str">
        <f>IF(Append1[[#This Row],[total_intl_charge]] &lt;= MEDIAN(Append1[total_intl_charge]), "Low", "High")</f>
        <v>High</v>
      </c>
      <c r="V4965">
        <v>1</v>
      </c>
      <c r="W4965" t="s">
        <v>24</v>
      </c>
      <c r="X4965" s="1" t="s">
        <v>24</v>
      </c>
      <c r="Y4965">
        <f>IF(Append1[[#This Row],[churn]]="yes", 1,0)</f>
        <v>1</v>
      </c>
      <c r="Z4965" t="str">
        <f>IF(Append1[[#This Row],[total_eve_charge]]&lt;=15,"Low",
IF(Append1[[#This Row],[total_eve_charge]]&lt;=19,"Medium","High"))</f>
        <v>High</v>
      </c>
      <c r="AA4965" s="1" t="str">
        <f>IF(Append1[[#This Row],[total_day_charge]]&gt;30,"Heavy User",
IF(Append1[[#This Row],[total_eve_charge]]&gt;20,"Evening User",
IF(Append1[[#This Row],[total_night_charge]]&gt;10,"Night User","Low User")))</f>
        <v>Heavy User</v>
      </c>
    </row>
    <row r="4966" spans="1:27" x14ac:dyDescent="0.3">
      <c r="A4966">
        <v>4215</v>
      </c>
      <c r="B4966" s="1" t="s">
        <v>69</v>
      </c>
      <c r="C4966">
        <v>128</v>
      </c>
      <c r="D4966" s="1" t="s">
        <v>26</v>
      </c>
      <c r="E4966" s="1">
        <v>0</v>
      </c>
      <c r="F4966" s="1" t="s">
        <v>24</v>
      </c>
      <c r="G4966">
        <v>41</v>
      </c>
      <c r="H4966" t="str">
        <f>IF(Append1[[#This Row],[number_vmail_messages]]&lt;=10, "Low",
IF(Append1[[#This Row],[number_vmail_messages]]&lt;=25, "Medium", "High"))</f>
        <v>High</v>
      </c>
      <c r="I4966">
        <v>184.8</v>
      </c>
      <c r="J4966">
        <v>76</v>
      </c>
      <c r="K4966">
        <v>31.42</v>
      </c>
      <c r="L4966">
        <v>160.6</v>
      </c>
      <c r="M4966">
        <v>86</v>
      </c>
      <c r="N4966">
        <v>13.65</v>
      </c>
      <c r="O4966">
        <v>162</v>
      </c>
      <c r="P4966">
        <v>131</v>
      </c>
      <c r="Q4966">
        <v>7.29</v>
      </c>
      <c r="R4966">
        <v>9.8000000000000007</v>
      </c>
      <c r="S4966">
        <v>6</v>
      </c>
      <c r="T4966">
        <v>2.65</v>
      </c>
      <c r="U4966" t="str">
        <f>IF(Append1[[#This Row],[total_intl_charge]] &lt;= MEDIAN(Append1[total_intl_charge]), "Low", "High")</f>
        <v>Low</v>
      </c>
      <c r="V4966">
        <v>2</v>
      </c>
      <c r="W4966" t="s">
        <v>23</v>
      </c>
      <c r="X4966" s="1" t="s">
        <v>23</v>
      </c>
      <c r="Y4966">
        <f>IF(Append1[[#This Row],[churn]]="yes", 1,0)</f>
        <v>0</v>
      </c>
      <c r="Z4966" t="str">
        <f>IF(Append1[[#This Row],[total_eve_charge]]&lt;=15,"Low",
IF(Append1[[#This Row],[total_eve_charge]]&lt;=19,"Medium","High"))</f>
        <v>Low</v>
      </c>
      <c r="AA4966" s="1" t="str">
        <f>IF(Append1[[#This Row],[total_day_charge]]&gt;30,"Heavy User",
IF(Append1[[#This Row],[total_eve_charge]]&gt;20,"Evening User",
IF(Append1[[#This Row],[total_night_charge]]&gt;10,"Night User","Low User")))</f>
        <v>Heavy User</v>
      </c>
    </row>
    <row r="4967" spans="1:27" hidden="1" x14ac:dyDescent="0.3">
      <c r="A4967">
        <v>4216</v>
      </c>
      <c r="B4967" s="1" t="s">
        <v>50</v>
      </c>
      <c r="C4967">
        <v>71</v>
      </c>
      <c r="D4967" s="1" t="s">
        <v>22</v>
      </c>
      <c r="E4967" s="1">
        <v>0</v>
      </c>
      <c r="F4967" s="1" t="s">
        <v>23</v>
      </c>
      <c r="G4967">
        <v>0</v>
      </c>
      <c r="H4967" t="str">
        <f>IF(Append1[[#This Row],[number_vmail_messages]]&lt;=10, "Low",
IF(Append1[[#This Row],[number_vmail_messages]]&lt;=25, "Medium", "High"))</f>
        <v>Low</v>
      </c>
      <c r="I4967">
        <v>123.8</v>
      </c>
      <c r="J4967">
        <v>130</v>
      </c>
      <c r="K4967">
        <v>21.05</v>
      </c>
      <c r="L4967">
        <v>226.5</v>
      </c>
      <c r="M4967">
        <v>91</v>
      </c>
      <c r="N4967">
        <v>19.25</v>
      </c>
      <c r="O4967">
        <v>213.9</v>
      </c>
      <c r="P4967">
        <v>96</v>
      </c>
      <c r="Q4967">
        <v>9.6300000000000008</v>
      </c>
      <c r="R4967">
        <v>8.8000000000000007</v>
      </c>
      <c r="S4967">
        <v>7</v>
      </c>
      <c r="T4967">
        <v>2.38</v>
      </c>
      <c r="U4967" t="str">
        <f>IF(Append1[[#This Row],[total_intl_charge]] &lt;= MEDIAN(Append1[total_intl_charge]), "Low", "High")</f>
        <v>Low</v>
      </c>
      <c r="V4967">
        <v>2</v>
      </c>
      <c r="W4967" t="s">
        <v>23</v>
      </c>
      <c r="X4967" s="1" t="s">
        <v>23</v>
      </c>
      <c r="Y4967">
        <f>IF(Append1[[#This Row],[churn]]="yes", 1,0)</f>
        <v>0</v>
      </c>
      <c r="Z4967" t="str">
        <f>IF(Append1[[#This Row],[total_eve_charge]]&lt;=15,"Low",
IF(Append1[[#This Row],[total_eve_charge]]&lt;=19,"Medium","High"))</f>
        <v>High</v>
      </c>
      <c r="AA4967" s="1" t="str">
        <f>IF(Append1[[#This Row],[total_day_charge]]&gt;30,"Heavy User",
IF(Append1[[#This Row],[total_eve_charge]]&gt;20,"Evening User",
IF(Append1[[#This Row],[total_night_charge]]&gt;10,"Night User","Low User")))</f>
        <v>Low User</v>
      </c>
    </row>
    <row r="4968" spans="1:27" hidden="1" x14ac:dyDescent="0.3">
      <c r="A4968">
        <v>4217</v>
      </c>
      <c r="B4968" s="1" t="s">
        <v>36</v>
      </c>
      <c r="C4968">
        <v>91</v>
      </c>
      <c r="D4968" s="1" t="s">
        <v>22</v>
      </c>
      <c r="E4968" s="1">
        <v>0</v>
      </c>
      <c r="F4968" s="1" t="s">
        <v>23</v>
      </c>
      <c r="G4968">
        <v>0</v>
      </c>
      <c r="H4968" t="str">
        <f>IF(Append1[[#This Row],[number_vmail_messages]]&lt;=10, "Low",
IF(Append1[[#This Row],[number_vmail_messages]]&lt;=25, "Medium", "High"))</f>
        <v>Low</v>
      </c>
      <c r="I4968">
        <v>34.5</v>
      </c>
      <c r="J4968">
        <v>85</v>
      </c>
      <c r="K4968">
        <v>5.87</v>
      </c>
      <c r="L4968">
        <v>192.3</v>
      </c>
      <c r="M4968">
        <v>80</v>
      </c>
      <c r="N4968">
        <v>16.350000000000001</v>
      </c>
      <c r="O4968">
        <v>256.3</v>
      </c>
      <c r="P4968">
        <v>71</v>
      </c>
      <c r="Q4968">
        <v>11.53</v>
      </c>
      <c r="R4968">
        <v>7.9</v>
      </c>
      <c r="S4968">
        <v>7</v>
      </c>
      <c r="T4968">
        <v>2.13</v>
      </c>
      <c r="U4968" t="str">
        <f>IF(Append1[[#This Row],[total_intl_charge]] &lt;= MEDIAN(Append1[total_intl_charge]), "Low", "High")</f>
        <v>Low</v>
      </c>
      <c r="V4968">
        <v>0</v>
      </c>
      <c r="W4968" t="s">
        <v>23</v>
      </c>
      <c r="X4968" s="1" t="s">
        <v>23</v>
      </c>
      <c r="Y4968">
        <f>IF(Append1[[#This Row],[churn]]="yes", 1,0)</f>
        <v>0</v>
      </c>
      <c r="Z4968" t="str">
        <f>IF(Append1[[#This Row],[total_eve_charge]]&lt;=15,"Low",
IF(Append1[[#This Row],[total_eve_charge]]&lt;=19,"Medium","High"))</f>
        <v>Medium</v>
      </c>
      <c r="AA4968" s="1" t="str">
        <f>IF(Append1[[#This Row],[total_day_charge]]&gt;30,"Heavy User",
IF(Append1[[#This Row],[total_eve_charge]]&gt;20,"Evening User",
IF(Append1[[#This Row],[total_night_charge]]&gt;10,"Night User","Low User")))</f>
        <v>Night User</v>
      </c>
    </row>
    <row r="4969" spans="1:27" x14ac:dyDescent="0.3">
      <c r="A4969">
        <v>4218</v>
      </c>
      <c r="B4969" s="1" t="s">
        <v>55</v>
      </c>
      <c r="C4969">
        <v>47</v>
      </c>
      <c r="D4969" s="1" t="s">
        <v>22</v>
      </c>
      <c r="E4969" s="1">
        <v>1</v>
      </c>
      <c r="F4969" s="1" t="s">
        <v>24</v>
      </c>
      <c r="G4969">
        <v>31</v>
      </c>
      <c r="H4969" t="str">
        <f>IF(Append1[[#This Row],[number_vmail_messages]]&lt;=10, "Low",
IF(Append1[[#This Row],[number_vmail_messages]]&lt;=25, "Medium", "High"))</f>
        <v>High</v>
      </c>
      <c r="I4969">
        <v>140.6</v>
      </c>
      <c r="J4969">
        <v>114</v>
      </c>
      <c r="K4969">
        <v>23.9</v>
      </c>
      <c r="L4969">
        <v>264.60000000000002</v>
      </c>
      <c r="M4969">
        <v>44</v>
      </c>
      <c r="N4969">
        <v>22.49</v>
      </c>
      <c r="O4969">
        <v>238.7</v>
      </c>
      <c r="P4969">
        <v>121</v>
      </c>
      <c r="Q4969">
        <v>10.74</v>
      </c>
      <c r="R4969">
        <v>9.6999999999999993</v>
      </c>
      <c r="S4969">
        <v>4</v>
      </c>
      <c r="T4969">
        <v>2.62</v>
      </c>
      <c r="U4969" t="str">
        <f>IF(Append1[[#This Row],[total_intl_charge]] &lt;= MEDIAN(Append1[total_intl_charge]), "Low", "High")</f>
        <v>Low</v>
      </c>
      <c r="V4969">
        <v>2</v>
      </c>
      <c r="W4969" t="s">
        <v>23</v>
      </c>
      <c r="X4969" s="1" t="s">
        <v>24</v>
      </c>
      <c r="Y4969">
        <f>IF(Append1[[#This Row],[churn]]="yes", 1,0)</f>
        <v>0</v>
      </c>
      <c r="Z4969" t="str">
        <f>IF(Append1[[#This Row],[total_eve_charge]]&lt;=15,"Low",
IF(Append1[[#This Row],[total_eve_charge]]&lt;=19,"Medium","High"))</f>
        <v>High</v>
      </c>
      <c r="AA4969" s="1" t="str">
        <f>IF(Append1[[#This Row],[total_day_charge]]&gt;30,"Heavy User",
IF(Append1[[#This Row],[total_eve_charge]]&gt;20,"Evening User",
IF(Append1[[#This Row],[total_night_charge]]&gt;10,"Night User","Low User")))</f>
        <v>Evening User</v>
      </c>
    </row>
    <row r="4970" spans="1:27" hidden="1" x14ac:dyDescent="0.3">
      <c r="A4970">
        <v>4219</v>
      </c>
      <c r="B4970" s="1" t="s">
        <v>43</v>
      </c>
      <c r="C4970">
        <v>126</v>
      </c>
      <c r="D4970" s="1" t="s">
        <v>26</v>
      </c>
      <c r="E4970" s="1">
        <v>0</v>
      </c>
      <c r="F4970" s="1" t="s">
        <v>23</v>
      </c>
      <c r="G4970">
        <v>0</v>
      </c>
      <c r="H4970" t="str">
        <f>IF(Append1[[#This Row],[number_vmail_messages]]&lt;=10, "Low",
IF(Append1[[#This Row],[number_vmail_messages]]&lt;=25, "Medium", "High"))</f>
        <v>Low</v>
      </c>
      <c r="I4970">
        <v>150.80000000000001</v>
      </c>
      <c r="J4970">
        <v>105</v>
      </c>
      <c r="K4970">
        <v>25.64</v>
      </c>
      <c r="L4970">
        <v>157.1</v>
      </c>
      <c r="M4970">
        <v>85</v>
      </c>
      <c r="N4970">
        <v>13.35</v>
      </c>
      <c r="O4970">
        <v>210</v>
      </c>
      <c r="P4970">
        <v>102</v>
      </c>
      <c r="Q4970">
        <v>9.4499999999999993</v>
      </c>
      <c r="R4970">
        <v>10.7</v>
      </c>
      <c r="S4970">
        <v>3</v>
      </c>
      <c r="T4970">
        <v>2.89</v>
      </c>
      <c r="U4970" t="str">
        <f>IF(Append1[[#This Row],[total_intl_charge]] &lt;= MEDIAN(Append1[total_intl_charge]), "Low", "High")</f>
        <v>High</v>
      </c>
      <c r="V4970">
        <v>0</v>
      </c>
      <c r="W4970" t="s">
        <v>23</v>
      </c>
      <c r="X4970" s="1" t="s">
        <v>23</v>
      </c>
      <c r="Y4970">
        <f>IF(Append1[[#This Row],[churn]]="yes", 1,0)</f>
        <v>0</v>
      </c>
      <c r="Z4970" t="str">
        <f>IF(Append1[[#This Row],[total_eve_charge]]&lt;=15,"Low",
IF(Append1[[#This Row],[total_eve_charge]]&lt;=19,"Medium","High"))</f>
        <v>Low</v>
      </c>
      <c r="AA4970" s="1" t="str">
        <f>IF(Append1[[#This Row],[total_day_charge]]&gt;30,"Heavy User",
IF(Append1[[#This Row],[total_eve_charge]]&gt;20,"Evening User",
IF(Append1[[#This Row],[total_night_charge]]&gt;10,"Night User","Low User")))</f>
        <v>Low User</v>
      </c>
    </row>
    <row r="4971" spans="1:27" hidden="1" x14ac:dyDescent="0.3">
      <c r="A4971">
        <v>4220</v>
      </c>
      <c r="B4971" s="1" t="s">
        <v>72</v>
      </c>
      <c r="C4971">
        <v>92</v>
      </c>
      <c r="D4971" s="1" t="s">
        <v>32</v>
      </c>
      <c r="E4971" s="1">
        <v>0</v>
      </c>
      <c r="F4971" s="1" t="s">
        <v>23</v>
      </c>
      <c r="G4971">
        <v>0</v>
      </c>
      <c r="H4971" t="str">
        <f>IF(Append1[[#This Row],[number_vmail_messages]]&lt;=10, "Low",
IF(Append1[[#This Row],[number_vmail_messages]]&lt;=25, "Medium", "High"))</f>
        <v>Low</v>
      </c>
      <c r="I4971">
        <v>192.1</v>
      </c>
      <c r="J4971">
        <v>87</v>
      </c>
      <c r="K4971">
        <v>32.659999999999997</v>
      </c>
      <c r="L4971">
        <v>193</v>
      </c>
      <c r="M4971">
        <v>122</v>
      </c>
      <c r="N4971">
        <v>16.41</v>
      </c>
      <c r="O4971">
        <v>133.4</v>
      </c>
      <c r="P4971">
        <v>79</v>
      </c>
      <c r="Q4971">
        <v>6</v>
      </c>
      <c r="R4971">
        <v>10.7</v>
      </c>
      <c r="S4971">
        <v>2</v>
      </c>
      <c r="T4971">
        <v>2.89</v>
      </c>
      <c r="U4971" t="str">
        <f>IF(Append1[[#This Row],[total_intl_charge]] &lt;= MEDIAN(Append1[total_intl_charge]), "Low", "High")</f>
        <v>High</v>
      </c>
      <c r="V4971">
        <v>1</v>
      </c>
      <c r="W4971" t="s">
        <v>23</v>
      </c>
      <c r="X4971" s="1" t="s">
        <v>23</v>
      </c>
      <c r="Y4971">
        <f>IF(Append1[[#This Row],[churn]]="yes", 1,0)</f>
        <v>0</v>
      </c>
      <c r="Z4971" t="str">
        <f>IF(Append1[[#This Row],[total_eve_charge]]&lt;=15,"Low",
IF(Append1[[#This Row],[total_eve_charge]]&lt;=19,"Medium","High"))</f>
        <v>Medium</v>
      </c>
      <c r="AA4971" s="1" t="str">
        <f>IF(Append1[[#This Row],[total_day_charge]]&gt;30,"Heavy User",
IF(Append1[[#This Row],[total_eve_charge]]&gt;20,"Evening User",
IF(Append1[[#This Row],[total_night_charge]]&gt;10,"Night User","Low User")))</f>
        <v>Heavy User</v>
      </c>
    </row>
    <row r="4972" spans="1:27" hidden="1" x14ac:dyDescent="0.3">
      <c r="A4972">
        <v>4221</v>
      </c>
      <c r="B4972" s="1" t="s">
        <v>71</v>
      </c>
      <c r="C4972">
        <v>36</v>
      </c>
      <c r="D4972" s="1" t="s">
        <v>26</v>
      </c>
      <c r="E4972" s="1">
        <v>0</v>
      </c>
      <c r="F4972" s="1" t="s">
        <v>23</v>
      </c>
      <c r="G4972">
        <v>0</v>
      </c>
      <c r="H4972" t="str">
        <f>IF(Append1[[#This Row],[number_vmail_messages]]&lt;=10, "Low",
IF(Append1[[#This Row],[number_vmail_messages]]&lt;=25, "Medium", "High"))</f>
        <v>Low</v>
      </c>
      <c r="I4972">
        <v>175.7</v>
      </c>
      <c r="J4972">
        <v>69</v>
      </c>
      <c r="K4972">
        <v>29.87</v>
      </c>
      <c r="L4972">
        <v>154.80000000000001</v>
      </c>
      <c r="M4972">
        <v>98</v>
      </c>
      <c r="N4972">
        <v>13.16</v>
      </c>
      <c r="O4972">
        <v>208.2</v>
      </c>
      <c r="P4972">
        <v>68</v>
      </c>
      <c r="Q4972">
        <v>9.3699999999999992</v>
      </c>
      <c r="R4972">
        <v>9.5</v>
      </c>
      <c r="S4972">
        <v>2</v>
      </c>
      <c r="T4972">
        <v>2.57</v>
      </c>
      <c r="U4972" t="str">
        <f>IF(Append1[[#This Row],[total_intl_charge]] &lt;= MEDIAN(Append1[total_intl_charge]), "Low", "High")</f>
        <v>Low</v>
      </c>
      <c r="V4972">
        <v>0</v>
      </c>
      <c r="W4972" t="s">
        <v>23</v>
      </c>
      <c r="X4972" s="1" t="s">
        <v>23</v>
      </c>
      <c r="Y4972">
        <f>IF(Append1[[#This Row],[churn]]="yes", 1,0)</f>
        <v>0</v>
      </c>
      <c r="Z4972" t="str">
        <f>IF(Append1[[#This Row],[total_eve_charge]]&lt;=15,"Low",
IF(Append1[[#This Row],[total_eve_charge]]&lt;=19,"Medium","High"))</f>
        <v>Low</v>
      </c>
      <c r="AA4972" s="1" t="str">
        <f>IF(Append1[[#This Row],[total_day_charge]]&gt;30,"Heavy User",
IF(Append1[[#This Row],[total_eve_charge]]&gt;20,"Evening User",
IF(Append1[[#This Row],[total_night_charge]]&gt;10,"Night User","Low User")))</f>
        <v>Low User</v>
      </c>
    </row>
    <row r="4973" spans="1:27" hidden="1" x14ac:dyDescent="0.3">
      <c r="A4973">
        <v>4222</v>
      </c>
      <c r="B4973" s="1" t="s">
        <v>33</v>
      </c>
      <c r="C4973">
        <v>122</v>
      </c>
      <c r="D4973" s="1" t="s">
        <v>32</v>
      </c>
      <c r="E4973" s="1">
        <v>0</v>
      </c>
      <c r="F4973" s="1" t="s">
        <v>23</v>
      </c>
      <c r="G4973">
        <v>0</v>
      </c>
      <c r="H4973" t="str">
        <f>IF(Append1[[#This Row],[number_vmail_messages]]&lt;=10, "Low",
IF(Append1[[#This Row],[number_vmail_messages]]&lt;=25, "Medium", "High"))</f>
        <v>Low</v>
      </c>
      <c r="I4973">
        <v>93.3</v>
      </c>
      <c r="J4973">
        <v>109</v>
      </c>
      <c r="K4973">
        <v>15.86</v>
      </c>
      <c r="L4973">
        <v>214.4</v>
      </c>
      <c r="M4973">
        <v>104</v>
      </c>
      <c r="N4973">
        <v>18.22</v>
      </c>
      <c r="O4973">
        <v>176.7</v>
      </c>
      <c r="P4973">
        <v>104</v>
      </c>
      <c r="Q4973">
        <v>7.95</v>
      </c>
      <c r="R4973">
        <v>12.1</v>
      </c>
      <c r="S4973">
        <v>2</v>
      </c>
      <c r="T4973">
        <v>3.27</v>
      </c>
      <c r="U4973" t="str">
        <f>IF(Append1[[#This Row],[total_intl_charge]] &lt;= MEDIAN(Append1[total_intl_charge]), "Low", "High")</f>
        <v>High</v>
      </c>
      <c r="V4973">
        <v>0</v>
      </c>
      <c r="W4973" t="s">
        <v>23</v>
      </c>
      <c r="X4973" s="1" t="s">
        <v>23</v>
      </c>
      <c r="Y4973">
        <f>IF(Append1[[#This Row],[churn]]="yes", 1,0)</f>
        <v>0</v>
      </c>
      <c r="Z4973" t="str">
        <f>IF(Append1[[#This Row],[total_eve_charge]]&lt;=15,"Low",
IF(Append1[[#This Row],[total_eve_charge]]&lt;=19,"Medium","High"))</f>
        <v>Medium</v>
      </c>
      <c r="AA4973" s="1" t="str">
        <f>IF(Append1[[#This Row],[total_day_charge]]&gt;30,"Heavy User",
IF(Append1[[#This Row],[total_eve_charge]]&gt;20,"Evening User",
IF(Append1[[#This Row],[total_night_charge]]&gt;10,"Night User","Low User")))</f>
        <v>Low User</v>
      </c>
    </row>
    <row r="4974" spans="1:27" hidden="1" x14ac:dyDescent="0.3">
      <c r="A4974">
        <v>4223</v>
      </c>
      <c r="B4974" s="1" t="s">
        <v>50</v>
      </c>
      <c r="C4974">
        <v>117</v>
      </c>
      <c r="D4974" s="1" t="s">
        <v>22</v>
      </c>
      <c r="E4974" s="1">
        <v>0</v>
      </c>
      <c r="F4974" s="1" t="s">
        <v>23</v>
      </c>
      <c r="G4974">
        <v>0</v>
      </c>
      <c r="H4974" t="str">
        <f>IF(Append1[[#This Row],[number_vmail_messages]]&lt;=10, "Low",
IF(Append1[[#This Row],[number_vmail_messages]]&lt;=25, "Medium", "High"))</f>
        <v>Low</v>
      </c>
      <c r="I4974">
        <v>212.1</v>
      </c>
      <c r="J4974">
        <v>133</v>
      </c>
      <c r="K4974">
        <v>36.06</v>
      </c>
      <c r="L4974">
        <v>276.60000000000002</v>
      </c>
      <c r="M4974">
        <v>94</v>
      </c>
      <c r="N4974">
        <v>23.51</v>
      </c>
      <c r="O4974">
        <v>195.5</v>
      </c>
      <c r="P4974">
        <v>124</v>
      </c>
      <c r="Q4974">
        <v>8.8000000000000007</v>
      </c>
      <c r="R4974">
        <v>9.5</v>
      </c>
      <c r="S4974">
        <v>3</v>
      </c>
      <c r="T4974">
        <v>2.57</v>
      </c>
      <c r="U4974" t="str">
        <f>IF(Append1[[#This Row],[total_intl_charge]] &lt;= MEDIAN(Append1[total_intl_charge]), "Low", "High")</f>
        <v>Low</v>
      </c>
      <c r="V4974">
        <v>2</v>
      </c>
      <c r="W4974" t="s">
        <v>23</v>
      </c>
      <c r="X4974" s="1" t="s">
        <v>23</v>
      </c>
      <c r="Y4974">
        <f>IF(Append1[[#This Row],[churn]]="yes", 1,0)</f>
        <v>0</v>
      </c>
      <c r="Z4974" t="str">
        <f>IF(Append1[[#This Row],[total_eve_charge]]&lt;=15,"Low",
IF(Append1[[#This Row],[total_eve_charge]]&lt;=19,"Medium","High"))</f>
        <v>High</v>
      </c>
      <c r="AA4974" s="1" t="str">
        <f>IF(Append1[[#This Row],[total_day_charge]]&gt;30,"Heavy User",
IF(Append1[[#This Row],[total_eve_charge]]&gt;20,"Evening User",
IF(Append1[[#This Row],[total_night_charge]]&gt;10,"Night User","Low User")))</f>
        <v>Heavy User</v>
      </c>
    </row>
    <row r="4975" spans="1:27" hidden="1" x14ac:dyDescent="0.3">
      <c r="A4975">
        <v>4224</v>
      </c>
      <c r="B4975" s="1" t="s">
        <v>45</v>
      </c>
      <c r="C4975">
        <v>131</v>
      </c>
      <c r="D4975" s="1" t="s">
        <v>32</v>
      </c>
      <c r="E4975" s="1">
        <v>0</v>
      </c>
      <c r="F4975" s="1" t="s">
        <v>23</v>
      </c>
      <c r="G4975">
        <v>0</v>
      </c>
      <c r="H4975" t="str">
        <f>IF(Append1[[#This Row],[number_vmail_messages]]&lt;=10, "Low",
IF(Append1[[#This Row],[number_vmail_messages]]&lt;=25, "Medium", "High"))</f>
        <v>Low</v>
      </c>
      <c r="I4975">
        <v>43.3</v>
      </c>
      <c r="J4975">
        <v>118</v>
      </c>
      <c r="K4975">
        <v>7.36</v>
      </c>
      <c r="L4975">
        <v>178.5</v>
      </c>
      <c r="M4975">
        <v>113</v>
      </c>
      <c r="N4975">
        <v>15.17</v>
      </c>
      <c r="O4975">
        <v>185.9</v>
      </c>
      <c r="P4975">
        <v>120</v>
      </c>
      <c r="Q4975">
        <v>8.3699999999999992</v>
      </c>
      <c r="R4975">
        <v>10.6</v>
      </c>
      <c r="S4975">
        <v>4</v>
      </c>
      <c r="T4975">
        <v>2.86</v>
      </c>
      <c r="U4975" t="str">
        <f>IF(Append1[[#This Row],[total_intl_charge]] &lt;= MEDIAN(Append1[total_intl_charge]), "Low", "High")</f>
        <v>High</v>
      </c>
      <c r="V4975">
        <v>0</v>
      </c>
      <c r="W4975" t="s">
        <v>23</v>
      </c>
      <c r="X4975" s="1" t="s">
        <v>23</v>
      </c>
      <c r="Y4975">
        <f>IF(Append1[[#This Row],[churn]]="yes", 1,0)</f>
        <v>0</v>
      </c>
      <c r="Z4975" t="str">
        <f>IF(Append1[[#This Row],[total_eve_charge]]&lt;=15,"Low",
IF(Append1[[#This Row],[total_eve_charge]]&lt;=19,"Medium","High"))</f>
        <v>Medium</v>
      </c>
      <c r="AA4975" s="1" t="str">
        <f>IF(Append1[[#This Row],[total_day_charge]]&gt;30,"Heavy User",
IF(Append1[[#This Row],[total_eve_charge]]&gt;20,"Evening User",
IF(Append1[[#This Row],[total_night_charge]]&gt;10,"Night User","Low User")))</f>
        <v>Low User</v>
      </c>
    </row>
    <row r="4976" spans="1:27" hidden="1" x14ac:dyDescent="0.3">
      <c r="A4976">
        <v>4225</v>
      </c>
      <c r="B4976" s="1" t="s">
        <v>55</v>
      </c>
      <c r="C4976">
        <v>133</v>
      </c>
      <c r="D4976" s="1" t="s">
        <v>22</v>
      </c>
      <c r="E4976" s="1">
        <v>0</v>
      </c>
      <c r="F4976" s="1" t="s">
        <v>23</v>
      </c>
      <c r="G4976">
        <v>0</v>
      </c>
      <c r="H4976" t="str">
        <f>IF(Append1[[#This Row],[number_vmail_messages]]&lt;=10, "Low",
IF(Append1[[#This Row],[number_vmail_messages]]&lt;=25, "Medium", "High"))</f>
        <v>Low</v>
      </c>
      <c r="I4976">
        <v>173.1</v>
      </c>
      <c r="J4976">
        <v>126</v>
      </c>
      <c r="K4976">
        <v>29.43</v>
      </c>
      <c r="L4976">
        <v>200</v>
      </c>
      <c r="M4976">
        <v>98</v>
      </c>
      <c r="N4976">
        <v>17</v>
      </c>
      <c r="O4976">
        <v>231</v>
      </c>
      <c r="P4976">
        <v>103</v>
      </c>
      <c r="Q4976">
        <v>10.4</v>
      </c>
      <c r="R4976">
        <v>10.8</v>
      </c>
      <c r="S4976">
        <v>1</v>
      </c>
      <c r="T4976">
        <v>2.92</v>
      </c>
      <c r="U4976" t="str">
        <f>IF(Append1[[#This Row],[total_intl_charge]] &lt;= MEDIAN(Append1[total_intl_charge]), "Low", "High")</f>
        <v>High</v>
      </c>
      <c r="V4976">
        <v>1</v>
      </c>
      <c r="W4976" t="s">
        <v>23</v>
      </c>
      <c r="X4976" s="1" t="s">
        <v>23</v>
      </c>
      <c r="Y4976">
        <f>IF(Append1[[#This Row],[churn]]="yes", 1,0)</f>
        <v>0</v>
      </c>
      <c r="Z4976" t="str">
        <f>IF(Append1[[#This Row],[total_eve_charge]]&lt;=15,"Low",
IF(Append1[[#This Row],[total_eve_charge]]&lt;=19,"Medium","High"))</f>
        <v>Medium</v>
      </c>
      <c r="AA4976" s="1" t="str">
        <f>IF(Append1[[#This Row],[total_day_charge]]&gt;30,"Heavy User",
IF(Append1[[#This Row],[total_eve_charge]]&gt;20,"Evening User",
IF(Append1[[#This Row],[total_night_charge]]&gt;10,"Night User","Low User")))</f>
        <v>Night User</v>
      </c>
    </row>
    <row r="4977" spans="1:27" x14ac:dyDescent="0.3">
      <c r="A4977">
        <v>4226</v>
      </c>
      <c r="B4977" s="1" t="s">
        <v>73</v>
      </c>
      <c r="C4977">
        <v>128</v>
      </c>
      <c r="D4977" s="1" t="s">
        <v>26</v>
      </c>
      <c r="E4977" s="1">
        <v>0</v>
      </c>
      <c r="F4977" s="1" t="s">
        <v>24</v>
      </c>
      <c r="G4977">
        <v>28</v>
      </c>
      <c r="H4977" t="str">
        <f>IF(Append1[[#This Row],[number_vmail_messages]]&lt;=10, "Low",
IF(Append1[[#This Row],[number_vmail_messages]]&lt;=25, "Medium", "High"))</f>
        <v>High</v>
      </c>
      <c r="I4977">
        <v>115.4</v>
      </c>
      <c r="J4977">
        <v>96</v>
      </c>
      <c r="K4977">
        <v>19.62</v>
      </c>
      <c r="L4977">
        <v>185.4</v>
      </c>
      <c r="M4977">
        <v>94</v>
      </c>
      <c r="N4977">
        <v>15.76</v>
      </c>
      <c r="O4977">
        <v>209.3</v>
      </c>
      <c r="P4977">
        <v>69</v>
      </c>
      <c r="Q4977">
        <v>9.42</v>
      </c>
      <c r="R4977">
        <v>17.7</v>
      </c>
      <c r="S4977">
        <v>4</v>
      </c>
      <c r="T4977">
        <v>4.78</v>
      </c>
      <c r="U4977" t="str">
        <f>IF(Append1[[#This Row],[total_intl_charge]] &lt;= MEDIAN(Append1[total_intl_charge]), "Low", "High")</f>
        <v>High</v>
      </c>
      <c r="V4977">
        <v>0</v>
      </c>
      <c r="W4977" t="s">
        <v>23</v>
      </c>
      <c r="X4977" s="1" t="s">
        <v>23</v>
      </c>
      <c r="Y4977">
        <f>IF(Append1[[#This Row],[churn]]="yes", 1,0)</f>
        <v>0</v>
      </c>
      <c r="Z4977" t="str">
        <f>IF(Append1[[#This Row],[total_eve_charge]]&lt;=15,"Low",
IF(Append1[[#This Row],[total_eve_charge]]&lt;=19,"Medium","High"))</f>
        <v>Medium</v>
      </c>
      <c r="AA4977" s="1" t="str">
        <f>IF(Append1[[#This Row],[total_day_charge]]&gt;30,"Heavy User",
IF(Append1[[#This Row],[total_eve_charge]]&gt;20,"Evening User",
IF(Append1[[#This Row],[total_night_charge]]&gt;10,"Night User","Low User")))</f>
        <v>Low User</v>
      </c>
    </row>
    <row r="4978" spans="1:27" hidden="1" x14ac:dyDescent="0.3">
      <c r="A4978">
        <v>4227</v>
      </c>
      <c r="B4978" s="1" t="s">
        <v>45</v>
      </c>
      <c r="C4978">
        <v>81</v>
      </c>
      <c r="D4978" s="1" t="s">
        <v>32</v>
      </c>
      <c r="E4978" s="1">
        <v>0</v>
      </c>
      <c r="F4978" s="1" t="s">
        <v>23</v>
      </c>
      <c r="G4978">
        <v>0</v>
      </c>
      <c r="H4978" t="str">
        <f>IF(Append1[[#This Row],[number_vmail_messages]]&lt;=10, "Low",
IF(Append1[[#This Row],[number_vmail_messages]]&lt;=25, "Medium", "High"))</f>
        <v>Low</v>
      </c>
      <c r="I4978">
        <v>190.9</v>
      </c>
      <c r="J4978">
        <v>92</v>
      </c>
      <c r="K4978">
        <v>32.450000000000003</v>
      </c>
      <c r="L4978">
        <v>208.7</v>
      </c>
      <c r="M4978">
        <v>132</v>
      </c>
      <c r="N4978">
        <v>17.739999999999998</v>
      </c>
      <c r="O4978">
        <v>120.8</v>
      </c>
      <c r="P4978">
        <v>98</v>
      </c>
      <c r="Q4978">
        <v>5.44</v>
      </c>
      <c r="R4978">
        <v>11.4</v>
      </c>
      <c r="S4978">
        <v>6</v>
      </c>
      <c r="T4978">
        <v>3.08</v>
      </c>
      <c r="U4978" t="str">
        <f>IF(Append1[[#This Row],[total_intl_charge]] &lt;= MEDIAN(Append1[total_intl_charge]), "Low", "High")</f>
        <v>High</v>
      </c>
      <c r="V4978">
        <v>1</v>
      </c>
      <c r="W4978" t="s">
        <v>23</v>
      </c>
      <c r="X4978" s="1" t="s">
        <v>23</v>
      </c>
      <c r="Y4978">
        <f>IF(Append1[[#This Row],[churn]]="yes", 1,0)</f>
        <v>0</v>
      </c>
      <c r="Z4978" t="str">
        <f>IF(Append1[[#This Row],[total_eve_charge]]&lt;=15,"Low",
IF(Append1[[#This Row],[total_eve_charge]]&lt;=19,"Medium","High"))</f>
        <v>Medium</v>
      </c>
      <c r="AA4978" s="1" t="str">
        <f>IF(Append1[[#This Row],[total_day_charge]]&gt;30,"Heavy User",
IF(Append1[[#This Row],[total_eve_charge]]&gt;20,"Evening User",
IF(Append1[[#This Row],[total_night_charge]]&gt;10,"Night User","Low User")))</f>
        <v>Heavy User</v>
      </c>
    </row>
    <row r="4979" spans="1:27" hidden="1" x14ac:dyDescent="0.3">
      <c r="A4979">
        <v>4228</v>
      </c>
      <c r="B4979" s="1" t="s">
        <v>70</v>
      </c>
      <c r="C4979">
        <v>81</v>
      </c>
      <c r="D4979" s="1" t="s">
        <v>22</v>
      </c>
      <c r="E4979" s="1">
        <v>0</v>
      </c>
      <c r="F4979" s="1" t="s">
        <v>23</v>
      </c>
      <c r="G4979">
        <v>0</v>
      </c>
      <c r="H4979" t="str">
        <f>IF(Append1[[#This Row],[number_vmail_messages]]&lt;=10, "Low",
IF(Append1[[#This Row],[number_vmail_messages]]&lt;=25, "Medium", "High"))</f>
        <v>Low</v>
      </c>
      <c r="I4979">
        <v>234.1</v>
      </c>
      <c r="J4979">
        <v>105</v>
      </c>
      <c r="K4979">
        <v>39.799999999999997</v>
      </c>
      <c r="L4979">
        <v>237.4</v>
      </c>
      <c r="M4979">
        <v>88</v>
      </c>
      <c r="N4979">
        <v>20.18</v>
      </c>
      <c r="O4979">
        <v>240.6</v>
      </c>
      <c r="P4979">
        <v>85</v>
      </c>
      <c r="Q4979">
        <v>10.83</v>
      </c>
      <c r="R4979">
        <v>11.4</v>
      </c>
      <c r="S4979">
        <v>4</v>
      </c>
      <c r="T4979">
        <v>3.08</v>
      </c>
      <c r="U4979" t="str">
        <f>IF(Append1[[#This Row],[total_intl_charge]] &lt;= MEDIAN(Append1[total_intl_charge]), "Low", "High")</f>
        <v>High</v>
      </c>
      <c r="V4979">
        <v>1</v>
      </c>
      <c r="W4979" t="s">
        <v>23</v>
      </c>
      <c r="X4979" s="1" t="s">
        <v>23</v>
      </c>
      <c r="Y4979">
        <f>IF(Append1[[#This Row],[churn]]="yes", 1,0)</f>
        <v>0</v>
      </c>
      <c r="Z4979" t="str">
        <f>IF(Append1[[#This Row],[total_eve_charge]]&lt;=15,"Low",
IF(Append1[[#This Row],[total_eve_charge]]&lt;=19,"Medium","High"))</f>
        <v>High</v>
      </c>
      <c r="AA4979" s="1" t="str">
        <f>IF(Append1[[#This Row],[total_day_charge]]&gt;30,"Heavy User",
IF(Append1[[#This Row],[total_eve_charge]]&gt;20,"Evening User",
IF(Append1[[#This Row],[total_night_charge]]&gt;10,"Night User","Low User")))</f>
        <v>Heavy User</v>
      </c>
    </row>
    <row r="4980" spans="1:27" hidden="1" x14ac:dyDescent="0.3">
      <c r="A4980">
        <v>4229</v>
      </c>
      <c r="B4980" s="1" t="s">
        <v>31</v>
      </c>
      <c r="C4980">
        <v>96</v>
      </c>
      <c r="D4980" s="1" t="s">
        <v>32</v>
      </c>
      <c r="E4980" s="1">
        <v>0</v>
      </c>
      <c r="F4980" s="1" t="s">
        <v>23</v>
      </c>
      <c r="G4980">
        <v>0</v>
      </c>
      <c r="H4980" t="str">
        <f>IF(Append1[[#This Row],[number_vmail_messages]]&lt;=10, "Low",
IF(Append1[[#This Row],[number_vmail_messages]]&lt;=25, "Medium", "High"))</f>
        <v>Low</v>
      </c>
      <c r="I4980">
        <v>102.1</v>
      </c>
      <c r="J4980">
        <v>74</v>
      </c>
      <c r="K4980">
        <v>17.36</v>
      </c>
      <c r="L4980">
        <v>93.7</v>
      </c>
      <c r="M4980">
        <v>88</v>
      </c>
      <c r="N4980">
        <v>7.96</v>
      </c>
      <c r="O4980">
        <v>236.2</v>
      </c>
      <c r="P4980">
        <v>125</v>
      </c>
      <c r="Q4980">
        <v>10.63</v>
      </c>
      <c r="R4980">
        <v>14</v>
      </c>
      <c r="S4980">
        <v>2</v>
      </c>
      <c r="T4980">
        <v>3.78</v>
      </c>
      <c r="U4980" t="str">
        <f>IF(Append1[[#This Row],[total_intl_charge]] &lt;= MEDIAN(Append1[total_intl_charge]), "Low", "High")</f>
        <v>High</v>
      </c>
      <c r="V4980">
        <v>1</v>
      </c>
      <c r="W4980" t="s">
        <v>23</v>
      </c>
      <c r="X4980" s="1" t="s">
        <v>23</v>
      </c>
      <c r="Y4980">
        <f>IF(Append1[[#This Row],[churn]]="yes", 1,0)</f>
        <v>0</v>
      </c>
      <c r="Z4980" t="str">
        <f>IF(Append1[[#This Row],[total_eve_charge]]&lt;=15,"Low",
IF(Append1[[#This Row],[total_eve_charge]]&lt;=19,"Medium","High"))</f>
        <v>Low</v>
      </c>
      <c r="AA4980" s="1" t="str">
        <f>IF(Append1[[#This Row],[total_day_charge]]&gt;30,"Heavy User",
IF(Append1[[#This Row],[total_eve_charge]]&gt;20,"Evening User",
IF(Append1[[#This Row],[total_night_charge]]&gt;10,"Night User","Low User")))</f>
        <v>Night User</v>
      </c>
    </row>
    <row r="4981" spans="1:27" hidden="1" x14ac:dyDescent="0.3">
      <c r="A4981">
        <v>4230</v>
      </c>
      <c r="B4981" s="1" t="s">
        <v>68</v>
      </c>
      <c r="C4981">
        <v>93</v>
      </c>
      <c r="D4981" s="1" t="s">
        <v>22</v>
      </c>
      <c r="E4981" s="1">
        <v>0</v>
      </c>
      <c r="F4981" s="1" t="s">
        <v>23</v>
      </c>
      <c r="G4981">
        <v>0</v>
      </c>
      <c r="H4981" t="str">
        <f>IF(Append1[[#This Row],[number_vmail_messages]]&lt;=10, "Low",
IF(Append1[[#This Row],[number_vmail_messages]]&lt;=25, "Medium", "High"))</f>
        <v>Low</v>
      </c>
      <c r="I4981">
        <v>131.9</v>
      </c>
      <c r="J4981">
        <v>91</v>
      </c>
      <c r="K4981">
        <v>22.42</v>
      </c>
      <c r="L4981">
        <v>203.8</v>
      </c>
      <c r="M4981">
        <v>92</v>
      </c>
      <c r="N4981">
        <v>17.32</v>
      </c>
      <c r="O4981">
        <v>205.6</v>
      </c>
      <c r="P4981">
        <v>121</v>
      </c>
      <c r="Q4981">
        <v>9.25</v>
      </c>
      <c r="R4981">
        <v>6.8</v>
      </c>
      <c r="S4981">
        <v>3</v>
      </c>
      <c r="T4981">
        <v>1.84</v>
      </c>
      <c r="U4981" t="str">
        <f>IF(Append1[[#This Row],[total_intl_charge]] &lt;= MEDIAN(Append1[total_intl_charge]), "Low", "High")</f>
        <v>Low</v>
      </c>
      <c r="V4981">
        <v>1</v>
      </c>
      <c r="W4981" t="s">
        <v>23</v>
      </c>
      <c r="X4981" s="1" t="s">
        <v>23</v>
      </c>
      <c r="Y4981">
        <f>IF(Append1[[#This Row],[churn]]="yes", 1,0)</f>
        <v>0</v>
      </c>
      <c r="Z4981" t="str">
        <f>IF(Append1[[#This Row],[total_eve_charge]]&lt;=15,"Low",
IF(Append1[[#This Row],[total_eve_charge]]&lt;=19,"Medium","High"))</f>
        <v>Medium</v>
      </c>
      <c r="AA4981" s="1" t="str">
        <f>IF(Append1[[#This Row],[total_day_charge]]&gt;30,"Heavy User",
IF(Append1[[#This Row],[total_eve_charge]]&gt;20,"Evening User",
IF(Append1[[#This Row],[total_night_charge]]&gt;10,"Night User","Low User")))</f>
        <v>Low User</v>
      </c>
    </row>
    <row r="4982" spans="1:27" hidden="1" x14ac:dyDescent="0.3">
      <c r="A4982">
        <v>4231</v>
      </c>
      <c r="B4982" s="1" t="s">
        <v>76</v>
      </c>
      <c r="C4982">
        <v>145</v>
      </c>
      <c r="D4982" s="1" t="s">
        <v>32</v>
      </c>
      <c r="E4982" s="1">
        <v>0</v>
      </c>
      <c r="F4982" s="1" t="s">
        <v>23</v>
      </c>
      <c r="G4982">
        <v>0</v>
      </c>
      <c r="H4982" t="str">
        <f>IF(Append1[[#This Row],[number_vmail_messages]]&lt;=10, "Low",
IF(Append1[[#This Row],[number_vmail_messages]]&lt;=25, "Medium", "High"))</f>
        <v>Low</v>
      </c>
      <c r="I4982">
        <v>135</v>
      </c>
      <c r="J4982">
        <v>122</v>
      </c>
      <c r="K4982">
        <v>22.95</v>
      </c>
      <c r="L4982">
        <v>206.3</v>
      </c>
      <c r="M4982">
        <v>88</v>
      </c>
      <c r="N4982">
        <v>17.54</v>
      </c>
      <c r="O4982">
        <v>210.4</v>
      </c>
      <c r="P4982">
        <v>90</v>
      </c>
      <c r="Q4982">
        <v>9.4700000000000006</v>
      </c>
      <c r="R4982">
        <v>19.7</v>
      </c>
      <c r="S4982">
        <v>4</v>
      </c>
      <c r="T4982">
        <v>5.32</v>
      </c>
      <c r="U4982" t="str">
        <f>IF(Append1[[#This Row],[total_intl_charge]] &lt;= MEDIAN(Append1[total_intl_charge]), "Low", "High")</f>
        <v>High</v>
      </c>
      <c r="V4982">
        <v>0</v>
      </c>
      <c r="W4982" t="s">
        <v>23</v>
      </c>
      <c r="X4982" s="1" t="s">
        <v>23</v>
      </c>
      <c r="Y4982">
        <f>IF(Append1[[#This Row],[churn]]="yes", 1,0)</f>
        <v>0</v>
      </c>
      <c r="Z4982" t="str">
        <f>IF(Append1[[#This Row],[total_eve_charge]]&lt;=15,"Low",
IF(Append1[[#This Row],[total_eve_charge]]&lt;=19,"Medium","High"))</f>
        <v>Medium</v>
      </c>
      <c r="AA4982" s="1" t="str">
        <f>IF(Append1[[#This Row],[total_day_charge]]&gt;30,"Heavy User",
IF(Append1[[#This Row],[total_eve_charge]]&gt;20,"Evening User",
IF(Append1[[#This Row],[total_night_charge]]&gt;10,"Night User","Low User")))</f>
        <v>Low User</v>
      </c>
    </row>
    <row r="4983" spans="1:27" hidden="1" x14ac:dyDescent="0.3">
      <c r="A4983">
        <v>4232</v>
      </c>
      <c r="B4983" s="1" t="s">
        <v>73</v>
      </c>
      <c r="C4983">
        <v>53</v>
      </c>
      <c r="D4983" s="1" t="s">
        <v>26</v>
      </c>
      <c r="E4983" s="1">
        <v>1</v>
      </c>
      <c r="F4983" s="1" t="s">
        <v>23</v>
      </c>
      <c r="G4983">
        <v>0</v>
      </c>
      <c r="H4983" t="str">
        <f>IF(Append1[[#This Row],[number_vmail_messages]]&lt;=10, "Low",
IF(Append1[[#This Row],[number_vmail_messages]]&lt;=25, "Medium", "High"))</f>
        <v>Low</v>
      </c>
      <c r="I4983">
        <v>145</v>
      </c>
      <c r="J4983">
        <v>80</v>
      </c>
      <c r="K4983">
        <v>24.65</v>
      </c>
      <c r="L4983">
        <v>228.4</v>
      </c>
      <c r="M4983">
        <v>82</v>
      </c>
      <c r="N4983">
        <v>19.41</v>
      </c>
      <c r="O4983">
        <v>169.4</v>
      </c>
      <c r="P4983">
        <v>109</v>
      </c>
      <c r="Q4983">
        <v>7.62</v>
      </c>
      <c r="R4983">
        <v>8.9</v>
      </c>
      <c r="S4983">
        <v>5</v>
      </c>
      <c r="T4983">
        <v>2.4</v>
      </c>
      <c r="U4983" t="str">
        <f>IF(Append1[[#This Row],[total_intl_charge]] &lt;= MEDIAN(Append1[total_intl_charge]), "Low", "High")</f>
        <v>Low</v>
      </c>
      <c r="V4983">
        <v>0</v>
      </c>
      <c r="W4983" t="s">
        <v>23</v>
      </c>
      <c r="X4983" s="1" t="s">
        <v>24</v>
      </c>
      <c r="Y4983">
        <f>IF(Append1[[#This Row],[churn]]="yes", 1,0)</f>
        <v>0</v>
      </c>
      <c r="Z4983" t="str">
        <f>IF(Append1[[#This Row],[total_eve_charge]]&lt;=15,"Low",
IF(Append1[[#This Row],[total_eve_charge]]&lt;=19,"Medium","High"))</f>
        <v>High</v>
      </c>
      <c r="AA4983" s="1" t="str">
        <f>IF(Append1[[#This Row],[total_day_charge]]&gt;30,"Heavy User",
IF(Append1[[#This Row],[total_eve_charge]]&gt;20,"Evening User",
IF(Append1[[#This Row],[total_night_charge]]&gt;10,"Night User","Low User")))</f>
        <v>Low User</v>
      </c>
    </row>
    <row r="4984" spans="1:27" hidden="1" x14ac:dyDescent="0.3">
      <c r="A4984">
        <v>4233</v>
      </c>
      <c r="B4984" s="1" t="s">
        <v>21</v>
      </c>
      <c r="C4984">
        <v>108</v>
      </c>
      <c r="D4984" s="1" t="s">
        <v>32</v>
      </c>
      <c r="E4984" s="1">
        <v>0</v>
      </c>
      <c r="F4984" s="1" t="s">
        <v>23</v>
      </c>
      <c r="G4984">
        <v>0</v>
      </c>
      <c r="H4984" t="str">
        <f>IF(Append1[[#This Row],[number_vmail_messages]]&lt;=10, "Low",
IF(Append1[[#This Row],[number_vmail_messages]]&lt;=25, "Medium", "High"))</f>
        <v>Low</v>
      </c>
      <c r="I4984">
        <v>170.3</v>
      </c>
      <c r="J4984">
        <v>48</v>
      </c>
      <c r="K4984">
        <v>28.95</v>
      </c>
      <c r="L4984">
        <v>187.7</v>
      </c>
      <c r="M4984">
        <v>146</v>
      </c>
      <c r="N4984">
        <v>15.95</v>
      </c>
      <c r="O4984">
        <v>204</v>
      </c>
      <c r="P4984">
        <v>84</v>
      </c>
      <c r="Q4984">
        <v>9.18</v>
      </c>
      <c r="R4984">
        <v>16.100000000000001</v>
      </c>
      <c r="S4984">
        <v>4</v>
      </c>
      <c r="T4984">
        <v>4.3499999999999996</v>
      </c>
      <c r="U4984" t="str">
        <f>IF(Append1[[#This Row],[total_intl_charge]] &lt;= MEDIAN(Append1[total_intl_charge]), "Low", "High")</f>
        <v>High</v>
      </c>
      <c r="V4984">
        <v>3</v>
      </c>
      <c r="W4984" t="s">
        <v>23</v>
      </c>
      <c r="X4984" s="1" t="s">
        <v>23</v>
      </c>
      <c r="Y4984">
        <f>IF(Append1[[#This Row],[churn]]="yes", 1,0)</f>
        <v>0</v>
      </c>
      <c r="Z4984" t="str">
        <f>IF(Append1[[#This Row],[total_eve_charge]]&lt;=15,"Low",
IF(Append1[[#This Row],[total_eve_charge]]&lt;=19,"Medium","High"))</f>
        <v>Medium</v>
      </c>
      <c r="AA4984" s="1" t="str">
        <f>IF(Append1[[#This Row],[total_day_charge]]&gt;30,"Heavy User",
IF(Append1[[#This Row],[total_eve_charge]]&gt;20,"Evening User",
IF(Append1[[#This Row],[total_night_charge]]&gt;10,"Night User","Low User")))</f>
        <v>Low User</v>
      </c>
    </row>
    <row r="4985" spans="1:27" hidden="1" x14ac:dyDescent="0.3">
      <c r="A4985">
        <v>4234</v>
      </c>
      <c r="B4985" s="1" t="s">
        <v>40</v>
      </c>
      <c r="C4985">
        <v>52</v>
      </c>
      <c r="D4985" s="1" t="s">
        <v>22</v>
      </c>
      <c r="E4985" s="1">
        <v>0</v>
      </c>
      <c r="F4985" s="1" t="s">
        <v>23</v>
      </c>
      <c r="G4985">
        <v>0</v>
      </c>
      <c r="H4985" t="str">
        <f>IF(Append1[[#This Row],[number_vmail_messages]]&lt;=10, "Low",
IF(Append1[[#This Row],[number_vmail_messages]]&lt;=25, "Medium", "High"))</f>
        <v>Low</v>
      </c>
      <c r="I4985">
        <v>188.7</v>
      </c>
      <c r="J4985">
        <v>99</v>
      </c>
      <c r="K4985">
        <v>32.08</v>
      </c>
      <c r="L4985">
        <v>210.4</v>
      </c>
      <c r="M4985">
        <v>89</v>
      </c>
      <c r="N4985">
        <v>17.88</v>
      </c>
      <c r="O4985">
        <v>191.4</v>
      </c>
      <c r="P4985">
        <v>103</v>
      </c>
      <c r="Q4985">
        <v>8.61</v>
      </c>
      <c r="R4985">
        <v>10.8</v>
      </c>
      <c r="S4985">
        <v>2</v>
      </c>
      <c r="T4985">
        <v>2.92</v>
      </c>
      <c r="U4985" t="str">
        <f>IF(Append1[[#This Row],[total_intl_charge]] &lt;= MEDIAN(Append1[total_intl_charge]), "Low", "High")</f>
        <v>High</v>
      </c>
      <c r="V4985">
        <v>1</v>
      </c>
      <c r="W4985" t="s">
        <v>23</v>
      </c>
      <c r="X4985" s="1" t="s">
        <v>23</v>
      </c>
      <c r="Y4985">
        <f>IF(Append1[[#This Row],[churn]]="yes", 1,0)</f>
        <v>0</v>
      </c>
      <c r="Z4985" t="str">
        <f>IF(Append1[[#This Row],[total_eve_charge]]&lt;=15,"Low",
IF(Append1[[#This Row],[total_eve_charge]]&lt;=19,"Medium","High"))</f>
        <v>Medium</v>
      </c>
      <c r="AA4985" s="1" t="str">
        <f>IF(Append1[[#This Row],[total_day_charge]]&gt;30,"Heavy User",
IF(Append1[[#This Row],[total_eve_charge]]&gt;20,"Evening User",
IF(Append1[[#This Row],[total_night_charge]]&gt;10,"Night User","Low User")))</f>
        <v>Heavy User</v>
      </c>
    </row>
    <row r="4986" spans="1:27" hidden="1" x14ac:dyDescent="0.3">
      <c r="A4986">
        <v>4235</v>
      </c>
      <c r="B4986" s="1" t="s">
        <v>72</v>
      </c>
      <c r="C4986">
        <v>61</v>
      </c>
      <c r="D4986" s="1" t="s">
        <v>26</v>
      </c>
      <c r="E4986" s="1">
        <v>0</v>
      </c>
      <c r="F4986" s="1" t="s">
        <v>23</v>
      </c>
      <c r="G4986">
        <v>0</v>
      </c>
      <c r="H4986" t="str">
        <f>IF(Append1[[#This Row],[number_vmail_messages]]&lt;=10, "Low",
IF(Append1[[#This Row],[number_vmail_messages]]&lt;=25, "Medium", "High"))</f>
        <v>Low</v>
      </c>
      <c r="I4986">
        <v>7.2</v>
      </c>
      <c r="J4986">
        <v>97</v>
      </c>
      <c r="K4986">
        <v>1.22</v>
      </c>
      <c r="L4986">
        <v>221.8</v>
      </c>
      <c r="M4986">
        <v>78</v>
      </c>
      <c r="N4986">
        <v>18.850000000000001</v>
      </c>
      <c r="O4986">
        <v>174.5</v>
      </c>
      <c r="P4986">
        <v>94</v>
      </c>
      <c r="Q4986">
        <v>7.85</v>
      </c>
      <c r="R4986">
        <v>12</v>
      </c>
      <c r="S4986">
        <v>4</v>
      </c>
      <c r="T4986">
        <v>3.24</v>
      </c>
      <c r="U4986" t="str">
        <f>IF(Append1[[#This Row],[total_intl_charge]] &lt;= MEDIAN(Append1[total_intl_charge]), "Low", "High")</f>
        <v>High</v>
      </c>
      <c r="V4986">
        <v>1</v>
      </c>
      <c r="W4986" t="s">
        <v>23</v>
      </c>
      <c r="X4986" s="1" t="s">
        <v>23</v>
      </c>
      <c r="Y4986">
        <f>IF(Append1[[#This Row],[churn]]="yes", 1,0)</f>
        <v>0</v>
      </c>
      <c r="Z4986" t="str">
        <f>IF(Append1[[#This Row],[total_eve_charge]]&lt;=15,"Low",
IF(Append1[[#This Row],[total_eve_charge]]&lt;=19,"Medium","High"))</f>
        <v>Medium</v>
      </c>
      <c r="AA4986" s="1" t="str">
        <f>IF(Append1[[#This Row],[total_day_charge]]&gt;30,"Heavy User",
IF(Append1[[#This Row],[total_eve_charge]]&gt;20,"Evening User",
IF(Append1[[#This Row],[total_night_charge]]&gt;10,"Night User","Low User")))</f>
        <v>Low User</v>
      </c>
    </row>
    <row r="4987" spans="1:27" hidden="1" x14ac:dyDescent="0.3">
      <c r="A4987">
        <v>4236</v>
      </c>
      <c r="B4987" s="1" t="s">
        <v>40</v>
      </c>
      <c r="C4987">
        <v>86</v>
      </c>
      <c r="D4987" s="1" t="s">
        <v>32</v>
      </c>
      <c r="E4987" s="1">
        <v>0</v>
      </c>
      <c r="F4987" s="1" t="s">
        <v>23</v>
      </c>
      <c r="G4987">
        <v>0</v>
      </c>
      <c r="H4987" t="str">
        <f>IF(Append1[[#This Row],[number_vmail_messages]]&lt;=10, "Low",
IF(Append1[[#This Row],[number_vmail_messages]]&lt;=25, "Medium", "High"))</f>
        <v>Low</v>
      </c>
      <c r="I4987">
        <v>181.1</v>
      </c>
      <c r="J4987">
        <v>124</v>
      </c>
      <c r="K4987">
        <v>30.79</v>
      </c>
      <c r="L4987">
        <v>229.5</v>
      </c>
      <c r="M4987">
        <v>105</v>
      </c>
      <c r="N4987">
        <v>19.510000000000002</v>
      </c>
      <c r="O4987">
        <v>122.2</v>
      </c>
      <c r="P4987">
        <v>91</v>
      </c>
      <c r="Q4987">
        <v>5.5</v>
      </c>
      <c r="R4987">
        <v>5.6</v>
      </c>
      <c r="S4987">
        <v>6</v>
      </c>
      <c r="T4987">
        <v>1.51</v>
      </c>
      <c r="U4987" t="str">
        <f>IF(Append1[[#This Row],[total_intl_charge]] &lt;= MEDIAN(Append1[total_intl_charge]), "Low", "High")</f>
        <v>Low</v>
      </c>
      <c r="V4987">
        <v>5</v>
      </c>
      <c r="W4987" t="s">
        <v>23</v>
      </c>
      <c r="X4987" s="1" t="s">
        <v>23</v>
      </c>
      <c r="Y4987">
        <f>IF(Append1[[#This Row],[churn]]="yes", 1,0)</f>
        <v>0</v>
      </c>
      <c r="Z4987" t="str">
        <f>IF(Append1[[#This Row],[total_eve_charge]]&lt;=15,"Low",
IF(Append1[[#This Row],[total_eve_charge]]&lt;=19,"Medium","High"))</f>
        <v>High</v>
      </c>
      <c r="AA4987" s="1" t="str">
        <f>IF(Append1[[#This Row],[total_day_charge]]&gt;30,"Heavy User",
IF(Append1[[#This Row],[total_eve_charge]]&gt;20,"Evening User",
IF(Append1[[#This Row],[total_night_charge]]&gt;10,"Night User","Low User")))</f>
        <v>Heavy User</v>
      </c>
    </row>
    <row r="4988" spans="1:27" hidden="1" x14ac:dyDescent="0.3">
      <c r="A4988">
        <v>4237</v>
      </c>
      <c r="B4988" s="1" t="s">
        <v>31</v>
      </c>
      <c r="C4988">
        <v>137</v>
      </c>
      <c r="D4988" s="1" t="s">
        <v>32</v>
      </c>
      <c r="E4988" s="1">
        <v>0</v>
      </c>
      <c r="F4988" s="1" t="s">
        <v>23</v>
      </c>
      <c r="G4988">
        <v>0</v>
      </c>
      <c r="H4988" t="str">
        <f>IF(Append1[[#This Row],[number_vmail_messages]]&lt;=10, "Low",
IF(Append1[[#This Row],[number_vmail_messages]]&lt;=25, "Medium", "High"))</f>
        <v>Low</v>
      </c>
      <c r="I4988">
        <v>151.80000000000001</v>
      </c>
      <c r="J4988">
        <v>90</v>
      </c>
      <c r="K4988">
        <v>25.81</v>
      </c>
      <c r="L4988">
        <v>229.6</v>
      </c>
      <c r="M4988">
        <v>68</v>
      </c>
      <c r="N4988">
        <v>19.52</v>
      </c>
      <c r="O4988">
        <v>171.8</v>
      </c>
      <c r="P4988">
        <v>122</v>
      </c>
      <c r="Q4988">
        <v>7.73</v>
      </c>
      <c r="R4988">
        <v>10.8</v>
      </c>
      <c r="S4988">
        <v>5</v>
      </c>
      <c r="T4988">
        <v>2.92</v>
      </c>
      <c r="U4988" t="str">
        <f>IF(Append1[[#This Row],[total_intl_charge]] &lt;= MEDIAN(Append1[total_intl_charge]), "Low", "High")</f>
        <v>High</v>
      </c>
      <c r="V4988">
        <v>2</v>
      </c>
      <c r="W4988" t="s">
        <v>23</v>
      </c>
      <c r="X4988" s="1" t="s">
        <v>23</v>
      </c>
      <c r="Y4988">
        <f>IF(Append1[[#This Row],[churn]]="yes", 1,0)</f>
        <v>0</v>
      </c>
      <c r="Z4988" t="str">
        <f>IF(Append1[[#This Row],[total_eve_charge]]&lt;=15,"Low",
IF(Append1[[#This Row],[total_eve_charge]]&lt;=19,"Medium","High"))</f>
        <v>High</v>
      </c>
      <c r="AA4988" s="1" t="str">
        <f>IF(Append1[[#This Row],[total_day_charge]]&gt;30,"Heavy User",
IF(Append1[[#This Row],[total_eve_charge]]&gt;20,"Evening User",
IF(Append1[[#This Row],[total_night_charge]]&gt;10,"Night User","Low User")))</f>
        <v>Low User</v>
      </c>
    </row>
    <row r="4989" spans="1:27" hidden="1" x14ac:dyDescent="0.3">
      <c r="A4989">
        <v>4238</v>
      </c>
      <c r="B4989" s="1" t="s">
        <v>75</v>
      </c>
      <c r="C4989">
        <v>74</v>
      </c>
      <c r="D4989" s="1" t="s">
        <v>26</v>
      </c>
      <c r="E4989" s="1">
        <v>0</v>
      </c>
      <c r="F4989" s="1" t="s">
        <v>23</v>
      </c>
      <c r="G4989">
        <v>0</v>
      </c>
      <c r="H4989" t="str">
        <f>IF(Append1[[#This Row],[number_vmail_messages]]&lt;=10, "Low",
IF(Append1[[#This Row],[number_vmail_messages]]&lt;=25, "Medium", "High"))</f>
        <v>Low</v>
      </c>
      <c r="I4989">
        <v>159.4</v>
      </c>
      <c r="J4989">
        <v>86</v>
      </c>
      <c r="K4989">
        <v>27.1</v>
      </c>
      <c r="L4989">
        <v>210</v>
      </c>
      <c r="M4989">
        <v>122</v>
      </c>
      <c r="N4989">
        <v>17.850000000000001</v>
      </c>
      <c r="O4989">
        <v>172.4</v>
      </c>
      <c r="P4989">
        <v>99</v>
      </c>
      <c r="Q4989">
        <v>7.76</v>
      </c>
      <c r="R4989">
        <v>8.5</v>
      </c>
      <c r="S4989">
        <v>2</v>
      </c>
      <c r="T4989">
        <v>2.2999999999999998</v>
      </c>
      <c r="U4989" t="str">
        <f>IF(Append1[[#This Row],[total_intl_charge]] &lt;= MEDIAN(Append1[total_intl_charge]), "Low", "High")</f>
        <v>Low</v>
      </c>
      <c r="V4989">
        <v>1</v>
      </c>
      <c r="W4989" t="s">
        <v>23</v>
      </c>
      <c r="X4989" s="1" t="s">
        <v>23</v>
      </c>
      <c r="Y4989">
        <f>IF(Append1[[#This Row],[churn]]="yes", 1,0)</f>
        <v>0</v>
      </c>
      <c r="Z4989" t="str">
        <f>IF(Append1[[#This Row],[total_eve_charge]]&lt;=15,"Low",
IF(Append1[[#This Row],[total_eve_charge]]&lt;=19,"Medium","High"))</f>
        <v>Medium</v>
      </c>
      <c r="AA4989" s="1" t="str">
        <f>IF(Append1[[#This Row],[total_day_charge]]&gt;30,"Heavy User",
IF(Append1[[#This Row],[total_eve_charge]]&gt;20,"Evening User",
IF(Append1[[#This Row],[total_night_charge]]&gt;10,"Night User","Low User")))</f>
        <v>Low User</v>
      </c>
    </row>
    <row r="4990" spans="1:27" x14ac:dyDescent="0.3">
      <c r="A4990">
        <v>4239</v>
      </c>
      <c r="B4990" s="1" t="s">
        <v>72</v>
      </c>
      <c r="C4990">
        <v>118</v>
      </c>
      <c r="D4990" s="1" t="s">
        <v>26</v>
      </c>
      <c r="E4990" s="1">
        <v>0</v>
      </c>
      <c r="F4990" s="1" t="s">
        <v>24</v>
      </c>
      <c r="G4990">
        <v>31</v>
      </c>
      <c r="H4990" t="str">
        <f>IF(Append1[[#This Row],[number_vmail_messages]]&lt;=10, "Low",
IF(Append1[[#This Row],[number_vmail_messages]]&lt;=25, "Medium", "High"))</f>
        <v>High</v>
      </c>
      <c r="I4990">
        <v>226.6</v>
      </c>
      <c r="J4990">
        <v>99</v>
      </c>
      <c r="K4990">
        <v>38.520000000000003</v>
      </c>
      <c r="L4990">
        <v>164.9</v>
      </c>
      <c r="M4990">
        <v>136</v>
      </c>
      <c r="N4990">
        <v>14.02</v>
      </c>
      <c r="O4990">
        <v>189.3</v>
      </c>
      <c r="P4990">
        <v>120</v>
      </c>
      <c r="Q4990">
        <v>8.52</v>
      </c>
      <c r="R4990">
        <v>10.199999999999999</v>
      </c>
      <c r="S4990">
        <v>5</v>
      </c>
      <c r="T4990">
        <v>2.75</v>
      </c>
      <c r="U4990" t="str">
        <f>IF(Append1[[#This Row],[total_intl_charge]] &lt;= MEDIAN(Append1[total_intl_charge]), "Low", "High")</f>
        <v>Low</v>
      </c>
      <c r="V4990">
        <v>3</v>
      </c>
      <c r="W4990" t="s">
        <v>23</v>
      </c>
      <c r="X4990" s="1" t="s">
        <v>23</v>
      </c>
      <c r="Y4990">
        <f>IF(Append1[[#This Row],[churn]]="yes", 1,0)</f>
        <v>0</v>
      </c>
      <c r="Z4990" t="str">
        <f>IF(Append1[[#This Row],[total_eve_charge]]&lt;=15,"Low",
IF(Append1[[#This Row],[total_eve_charge]]&lt;=19,"Medium","High"))</f>
        <v>Low</v>
      </c>
      <c r="AA4990" s="1" t="str">
        <f>IF(Append1[[#This Row],[total_day_charge]]&gt;30,"Heavy User",
IF(Append1[[#This Row],[total_eve_charge]]&gt;20,"Evening User",
IF(Append1[[#This Row],[total_night_charge]]&gt;10,"Night User","Low User")))</f>
        <v>Heavy User</v>
      </c>
    </row>
    <row r="4991" spans="1:27" hidden="1" x14ac:dyDescent="0.3">
      <c r="A4991">
        <v>4240</v>
      </c>
      <c r="B4991" s="1" t="s">
        <v>67</v>
      </c>
      <c r="C4991">
        <v>125</v>
      </c>
      <c r="D4991" s="1" t="s">
        <v>22</v>
      </c>
      <c r="E4991" s="1">
        <v>0</v>
      </c>
      <c r="F4991" s="1" t="s">
        <v>23</v>
      </c>
      <c r="G4991">
        <v>0</v>
      </c>
      <c r="H4991" t="str">
        <f>IF(Append1[[#This Row],[number_vmail_messages]]&lt;=10, "Low",
IF(Append1[[#This Row],[number_vmail_messages]]&lt;=25, "Medium", "High"))</f>
        <v>Low</v>
      </c>
      <c r="I4991">
        <v>214.7</v>
      </c>
      <c r="J4991">
        <v>115</v>
      </c>
      <c r="K4991">
        <v>36.5</v>
      </c>
      <c r="L4991">
        <v>260.60000000000002</v>
      </c>
      <c r="M4991">
        <v>94</v>
      </c>
      <c r="N4991">
        <v>22.15</v>
      </c>
      <c r="O4991">
        <v>266.3</v>
      </c>
      <c r="P4991">
        <v>123</v>
      </c>
      <c r="Q4991">
        <v>11.98</v>
      </c>
      <c r="R4991">
        <v>7.4</v>
      </c>
      <c r="S4991">
        <v>6</v>
      </c>
      <c r="T4991">
        <v>2</v>
      </c>
      <c r="U4991" t="str">
        <f>IF(Append1[[#This Row],[total_intl_charge]] &lt;= MEDIAN(Append1[total_intl_charge]), "Low", "High")</f>
        <v>Low</v>
      </c>
      <c r="V4991">
        <v>3</v>
      </c>
      <c r="W4991" t="s">
        <v>23</v>
      </c>
      <c r="X4991" s="1" t="s">
        <v>23</v>
      </c>
      <c r="Y4991">
        <f>IF(Append1[[#This Row],[churn]]="yes", 1,0)</f>
        <v>0</v>
      </c>
      <c r="Z4991" t="str">
        <f>IF(Append1[[#This Row],[total_eve_charge]]&lt;=15,"Low",
IF(Append1[[#This Row],[total_eve_charge]]&lt;=19,"Medium","High"))</f>
        <v>High</v>
      </c>
      <c r="AA4991" s="1" t="str">
        <f>IF(Append1[[#This Row],[total_day_charge]]&gt;30,"Heavy User",
IF(Append1[[#This Row],[total_eve_charge]]&gt;20,"Evening User",
IF(Append1[[#This Row],[total_night_charge]]&gt;10,"Night User","Low User")))</f>
        <v>Heavy User</v>
      </c>
    </row>
    <row r="4992" spans="1:27" x14ac:dyDescent="0.3">
      <c r="A4992">
        <v>4241</v>
      </c>
      <c r="B4992" s="1" t="s">
        <v>68</v>
      </c>
      <c r="C4992">
        <v>127</v>
      </c>
      <c r="D4992" s="1" t="s">
        <v>22</v>
      </c>
      <c r="E4992" s="1">
        <v>0</v>
      </c>
      <c r="F4992" s="1" t="s">
        <v>24</v>
      </c>
      <c r="G4992">
        <v>27</v>
      </c>
      <c r="H4992" t="str">
        <f>IF(Append1[[#This Row],[number_vmail_messages]]&lt;=10, "Low",
IF(Append1[[#This Row],[number_vmail_messages]]&lt;=25, "Medium", "High"))</f>
        <v>High</v>
      </c>
      <c r="I4992">
        <v>157.6</v>
      </c>
      <c r="J4992">
        <v>107</v>
      </c>
      <c r="K4992">
        <v>26.79</v>
      </c>
      <c r="L4992">
        <v>280.60000000000002</v>
      </c>
      <c r="M4992">
        <v>49</v>
      </c>
      <c r="N4992">
        <v>23.85</v>
      </c>
      <c r="O4992">
        <v>75.099999999999994</v>
      </c>
      <c r="P4992">
        <v>77</v>
      </c>
      <c r="Q4992">
        <v>3.38</v>
      </c>
      <c r="R4992">
        <v>8</v>
      </c>
      <c r="S4992">
        <v>4</v>
      </c>
      <c r="T4992">
        <v>2.16</v>
      </c>
      <c r="U4992" t="str">
        <f>IF(Append1[[#This Row],[total_intl_charge]] &lt;= MEDIAN(Append1[total_intl_charge]), "Low", "High")</f>
        <v>Low</v>
      </c>
      <c r="V4992">
        <v>1</v>
      </c>
      <c r="W4992" t="s">
        <v>23</v>
      </c>
      <c r="X4992" s="1" t="s">
        <v>23</v>
      </c>
      <c r="Y4992">
        <f>IF(Append1[[#This Row],[churn]]="yes", 1,0)</f>
        <v>0</v>
      </c>
      <c r="Z4992" t="str">
        <f>IF(Append1[[#This Row],[total_eve_charge]]&lt;=15,"Low",
IF(Append1[[#This Row],[total_eve_charge]]&lt;=19,"Medium","High"))</f>
        <v>High</v>
      </c>
      <c r="AA4992" s="1" t="str">
        <f>IF(Append1[[#This Row],[total_day_charge]]&gt;30,"Heavy User",
IF(Append1[[#This Row],[total_eve_charge]]&gt;20,"Evening User",
IF(Append1[[#This Row],[total_night_charge]]&gt;10,"Night User","Low User")))</f>
        <v>Evening User</v>
      </c>
    </row>
    <row r="4993" spans="1:27" hidden="1" x14ac:dyDescent="0.3">
      <c r="A4993">
        <v>4242</v>
      </c>
      <c r="B4993" s="1" t="s">
        <v>47</v>
      </c>
      <c r="C4993">
        <v>80</v>
      </c>
      <c r="D4993" s="1" t="s">
        <v>26</v>
      </c>
      <c r="E4993" s="1">
        <v>0</v>
      </c>
      <c r="F4993" s="1" t="s">
        <v>23</v>
      </c>
      <c r="G4993">
        <v>0</v>
      </c>
      <c r="H4993" t="str">
        <f>IF(Append1[[#This Row],[number_vmail_messages]]&lt;=10, "Low",
IF(Append1[[#This Row],[number_vmail_messages]]&lt;=25, "Medium", "High"))</f>
        <v>Low</v>
      </c>
      <c r="I4993">
        <v>157</v>
      </c>
      <c r="J4993">
        <v>101</v>
      </c>
      <c r="K4993">
        <v>26.69</v>
      </c>
      <c r="L4993">
        <v>208.8</v>
      </c>
      <c r="M4993">
        <v>127</v>
      </c>
      <c r="N4993">
        <v>17.75</v>
      </c>
      <c r="O4993">
        <v>113.3</v>
      </c>
      <c r="P4993">
        <v>109</v>
      </c>
      <c r="Q4993">
        <v>5.0999999999999996</v>
      </c>
      <c r="R4993">
        <v>16.2</v>
      </c>
      <c r="S4993">
        <v>2</v>
      </c>
      <c r="T4993">
        <v>4.37</v>
      </c>
      <c r="U4993" t="str">
        <f>IF(Append1[[#This Row],[total_intl_charge]] &lt;= MEDIAN(Append1[total_intl_charge]), "Low", "High")</f>
        <v>High</v>
      </c>
      <c r="V4993">
        <v>2</v>
      </c>
      <c r="W4993" t="s">
        <v>23</v>
      </c>
      <c r="X4993" s="1" t="s">
        <v>23</v>
      </c>
      <c r="Y4993">
        <f>IF(Append1[[#This Row],[churn]]="yes", 1,0)</f>
        <v>0</v>
      </c>
      <c r="Z4993" t="str">
        <f>IF(Append1[[#This Row],[total_eve_charge]]&lt;=15,"Low",
IF(Append1[[#This Row],[total_eve_charge]]&lt;=19,"Medium","High"))</f>
        <v>Medium</v>
      </c>
      <c r="AA4993" s="1" t="str">
        <f>IF(Append1[[#This Row],[total_day_charge]]&gt;30,"Heavy User",
IF(Append1[[#This Row],[total_eve_charge]]&gt;20,"Evening User",
IF(Append1[[#This Row],[total_night_charge]]&gt;10,"Night User","Low User")))</f>
        <v>Low User</v>
      </c>
    </row>
    <row r="4994" spans="1:27" hidden="1" x14ac:dyDescent="0.3">
      <c r="A4994">
        <v>4243</v>
      </c>
      <c r="B4994" s="1" t="s">
        <v>38</v>
      </c>
      <c r="C4994">
        <v>150</v>
      </c>
      <c r="D4994" s="1" t="s">
        <v>32</v>
      </c>
      <c r="E4994" s="1">
        <v>0</v>
      </c>
      <c r="F4994" s="1" t="s">
        <v>23</v>
      </c>
      <c r="G4994">
        <v>0</v>
      </c>
      <c r="H4994" t="str">
        <f>IF(Append1[[#This Row],[number_vmail_messages]]&lt;=10, "Low",
IF(Append1[[#This Row],[number_vmail_messages]]&lt;=25, "Medium", "High"))</f>
        <v>Low</v>
      </c>
      <c r="I4994">
        <v>170</v>
      </c>
      <c r="J4994">
        <v>115</v>
      </c>
      <c r="K4994">
        <v>28.9</v>
      </c>
      <c r="L4994">
        <v>162.69999999999999</v>
      </c>
      <c r="M4994">
        <v>138</v>
      </c>
      <c r="N4994">
        <v>13.83</v>
      </c>
      <c r="O4994">
        <v>267.2</v>
      </c>
      <c r="P4994">
        <v>77</v>
      </c>
      <c r="Q4994">
        <v>12.02</v>
      </c>
      <c r="R4994">
        <v>8.3000000000000007</v>
      </c>
      <c r="S4994">
        <v>2</v>
      </c>
      <c r="T4994">
        <v>2.2400000000000002</v>
      </c>
      <c r="U4994" t="str">
        <f>IF(Append1[[#This Row],[total_intl_charge]] &lt;= MEDIAN(Append1[total_intl_charge]), "Low", "High")</f>
        <v>Low</v>
      </c>
      <c r="V4994">
        <v>0</v>
      </c>
      <c r="W4994" t="s">
        <v>23</v>
      </c>
      <c r="X4994" s="1" t="s">
        <v>23</v>
      </c>
      <c r="Y4994">
        <f>IF(Append1[[#This Row],[churn]]="yes", 1,0)</f>
        <v>0</v>
      </c>
      <c r="Z4994" t="str">
        <f>IF(Append1[[#This Row],[total_eve_charge]]&lt;=15,"Low",
IF(Append1[[#This Row],[total_eve_charge]]&lt;=19,"Medium","High"))</f>
        <v>Low</v>
      </c>
      <c r="AA4994" s="1" t="str">
        <f>IF(Append1[[#This Row],[total_day_charge]]&gt;30,"Heavy User",
IF(Append1[[#This Row],[total_eve_charge]]&gt;20,"Evening User",
IF(Append1[[#This Row],[total_night_charge]]&gt;10,"Night User","Low User")))</f>
        <v>Night User</v>
      </c>
    </row>
    <row r="4995" spans="1:27" hidden="1" x14ac:dyDescent="0.3">
      <c r="A4995">
        <v>4244</v>
      </c>
      <c r="B4995" s="1" t="s">
        <v>70</v>
      </c>
      <c r="C4995">
        <v>140</v>
      </c>
      <c r="D4995" s="1" t="s">
        <v>26</v>
      </c>
      <c r="E4995" s="1">
        <v>0</v>
      </c>
      <c r="F4995" s="1" t="s">
        <v>23</v>
      </c>
      <c r="G4995">
        <v>0</v>
      </c>
      <c r="H4995" t="str">
        <f>IF(Append1[[#This Row],[number_vmail_messages]]&lt;=10, "Low",
IF(Append1[[#This Row],[number_vmail_messages]]&lt;=25, "Medium", "High"))</f>
        <v>Low</v>
      </c>
      <c r="I4995">
        <v>244.7</v>
      </c>
      <c r="J4995">
        <v>115</v>
      </c>
      <c r="K4995">
        <v>41.6</v>
      </c>
      <c r="L4995">
        <v>258.60000000000002</v>
      </c>
      <c r="M4995">
        <v>101</v>
      </c>
      <c r="N4995">
        <v>21.98</v>
      </c>
      <c r="O4995">
        <v>231.3</v>
      </c>
      <c r="P4995">
        <v>112</v>
      </c>
      <c r="Q4995">
        <v>10.41</v>
      </c>
      <c r="R4995">
        <v>7.5</v>
      </c>
      <c r="S4995">
        <v>6</v>
      </c>
      <c r="T4995">
        <v>2.0299999999999998</v>
      </c>
      <c r="U4995" t="str">
        <f>IF(Append1[[#This Row],[total_intl_charge]] &lt;= MEDIAN(Append1[total_intl_charge]), "Low", "High")</f>
        <v>Low</v>
      </c>
      <c r="V4995">
        <v>1</v>
      </c>
      <c r="W4995" t="s">
        <v>24</v>
      </c>
      <c r="X4995" s="1" t="s">
        <v>23</v>
      </c>
      <c r="Y4995">
        <f>IF(Append1[[#This Row],[churn]]="yes", 1,0)</f>
        <v>1</v>
      </c>
      <c r="Z4995" t="str">
        <f>IF(Append1[[#This Row],[total_eve_charge]]&lt;=15,"Low",
IF(Append1[[#This Row],[total_eve_charge]]&lt;=19,"Medium","High"))</f>
        <v>High</v>
      </c>
      <c r="AA4995" s="1" t="str">
        <f>IF(Append1[[#This Row],[total_day_charge]]&gt;30,"Heavy User",
IF(Append1[[#This Row],[total_eve_charge]]&gt;20,"Evening User",
IF(Append1[[#This Row],[total_night_charge]]&gt;10,"Night User","Low User")))</f>
        <v>Heavy User</v>
      </c>
    </row>
    <row r="4996" spans="1:27" hidden="1" x14ac:dyDescent="0.3">
      <c r="A4996">
        <v>4245</v>
      </c>
      <c r="B4996" s="1" t="s">
        <v>54</v>
      </c>
      <c r="C4996">
        <v>97</v>
      </c>
      <c r="D4996" s="1" t="s">
        <v>26</v>
      </c>
      <c r="E4996" s="1">
        <v>0</v>
      </c>
      <c r="F4996" s="1" t="s">
        <v>23</v>
      </c>
      <c r="G4996">
        <v>0</v>
      </c>
      <c r="H4996" t="str">
        <f>IF(Append1[[#This Row],[number_vmail_messages]]&lt;=10, "Low",
IF(Append1[[#This Row],[number_vmail_messages]]&lt;=25, "Medium", "High"))</f>
        <v>Low</v>
      </c>
      <c r="I4996">
        <v>252.6</v>
      </c>
      <c r="J4996">
        <v>89</v>
      </c>
      <c r="K4996">
        <v>42.94</v>
      </c>
      <c r="L4996">
        <v>340.3</v>
      </c>
      <c r="M4996">
        <v>91</v>
      </c>
      <c r="N4996">
        <v>28.93</v>
      </c>
      <c r="O4996">
        <v>256.5</v>
      </c>
      <c r="P4996">
        <v>67</v>
      </c>
      <c r="Q4996">
        <v>11.54</v>
      </c>
      <c r="R4996">
        <v>8.8000000000000007</v>
      </c>
      <c r="S4996">
        <v>5</v>
      </c>
      <c r="T4996">
        <v>2.38</v>
      </c>
      <c r="U4996" t="str">
        <f>IF(Append1[[#This Row],[total_intl_charge]] &lt;= MEDIAN(Append1[total_intl_charge]), "Low", "High")</f>
        <v>Low</v>
      </c>
      <c r="V4996">
        <v>1</v>
      </c>
      <c r="W4996" t="s">
        <v>24</v>
      </c>
      <c r="X4996" s="1" t="s">
        <v>23</v>
      </c>
      <c r="Y4996">
        <f>IF(Append1[[#This Row],[churn]]="yes", 1,0)</f>
        <v>1</v>
      </c>
      <c r="Z4996" t="str">
        <f>IF(Append1[[#This Row],[total_eve_charge]]&lt;=15,"Low",
IF(Append1[[#This Row],[total_eve_charge]]&lt;=19,"Medium","High"))</f>
        <v>High</v>
      </c>
      <c r="AA4996" s="1" t="str">
        <f>IF(Append1[[#This Row],[total_day_charge]]&gt;30,"Heavy User",
IF(Append1[[#This Row],[total_eve_charge]]&gt;20,"Evening User",
IF(Append1[[#This Row],[total_night_charge]]&gt;10,"Night User","Low User")))</f>
        <v>Heavy User</v>
      </c>
    </row>
    <row r="4997" spans="1:27" hidden="1" x14ac:dyDescent="0.3">
      <c r="A4997">
        <v>4246</v>
      </c>
      <c r="B4997" s="1" t="s">
        <v>63</v>
      </c>
      <c r="C4997">
        <v>83</v>
      </c>
      <c r="D4997" s="1" t="s">
        <v>22</v>
      </c>
      <c r="E4997" s="1">
        <v>0</v>
      </c>
      <c r="F4997" s="1" t="s">
        <v>23</v>
      </c>
      <c r="G4997">
        <v>0</v>
      </c>
      <c r="H4997" t="str">
        <f>IF(Append1[[#This Row],[number_vmail_messages]]&lt;=10, "Low",
IF(Append1[[#This Row],[number_vmail_messages]]&lt;=25, "Medium", "High"))</f>
        <v>Low</v>
      </c>
      <c r="I4997">
        <v>188.3</v>
      </c>
      <c r="J4997">
        <v>70</v>
      </c>
      <c r="K4997">
        <v>32.01</v>
      </c>
      <c r="L4997">
        <v>243.8</v>
      </c>
      <c r="M4997">
        <v>88</v>
      </c>
      <c r="N4997">
        <v>20.72</v>
      </c>
      <c r="O4997">
        <v>213.7</v>
      </c>
      <c r="P4997">
        <v>79</v>
      </c>
      <c r="Q4997">
        <v>9.6199999999999992</v>
      </c>
      <c r="R4997">
        <v>10.3</v>
      </c>
      <c r="S4997">
        <v>6</v>
      </c>
      <c r="T4997">
        <v>2.78</v>
      </c>
      <c r="U4997" t="str">
        <f>IF(Append1[[#This Row],[total_intl_charge]] &lt;= MEDIAN(Append1[total_intl_charge]), "Low", "High")</f>
        <v>Low</v>
      </c>
      <c r="V4997">
        <v>0</v>
      </c>
      <c r="W4997" t="s">
        <v>23</v>
      </c>
      <c r="X4997" s="1" t="s">
        <v>23</v>
      </c>
      <c r="Y4997">
        <f>IF(Append1[[#This Row],[churn]]="yes", 1,0)</f>
        <v>0</v>
      </c>
      <c r="Z4997" t="str">
        <f>IF(Append1[[#This Row],[total_eve_charge]]&lt;=15,"Low",
IF(Append1[[#This Row],[total_eve_charge]]&lt;=19,"Medium","High"))</f>
        <v>High</v>
      </c>
      <c r="AA4997" s="1" t="str">
        <f>IF(Append1[[#This Row],[total_day_charge]]&gt;30,"Heavy User",
IF(Append1[[#This Row],[total_eve_charge]]&gt;20,"Evening User",
IF(Append1[[#This Row],[total_night_charge]]&gt;10,"Night User","Low User")))</f>
        <v>Heavy User</v>
      </c>
    </row>
    <row r="4998" spans="1:27" hidden="1" x14ac:dyDescent="0.3">
      <c r="A4998">
        <v>4247</v>
      </c>
      <c r="B4998" s="1" t="s">
        <v>71</v>
      </c>
      <c r="C4998">
        <v>73</v>
      </c>
      <c r="D4998" s="1" t="s">
        <v>32</v>
      </c>
      <c r="E4998" s="1">
        <v>0</v>
      </c>
      <c r="F4998" s="1" t="s">
        <v>23</v>
      </c>
      <c r="G4998">
        <v>0</v>
      </c>
      <c r="H4998" t="str">
        <f>IF(Append1[[#This Row],[number_vmail_messages]]&lt;=10, "Low",
IF(Append1[[#This Row],[number_vmail_messages]]&lt;=25, "Medium", "High"))</f>
        <v>Low</v>
      </c>
      <c r="I4998">
        <v>177.9</v>
      </c>
      <c r="J4998">
        <v>89</v>
      </c>
      <c r="K4998">
        <v>30.24</v>
      </c>
      <c r="L4998">
        <v>131.19999999999999</v>
      </c>
      <c r="M4998">
        <v>82</v>
      </c>
      <c r="N4998">
        <v>11.15</v>
      </c>
      <c r="O4998">
        <v>186.2</v>
      </c>
      <c r="P4998">
        <v>89</v>
      </c>
      <c r="Q4998">
        <v>8.3800000000000008</v>
      </c>
      <c r="R4998">
        <v>11.5</v>
      </c>
      <c r="S4998">
        <v>6</v>
      </c>
      <c r="T4998">
        <v>3.11</v>
      </c>
      <c r="U4998" t="str">
        <f>IF(Append1[[#This Row],[total_intl_charge]] &lt;= MEDIAN(Append1[total_intl_charge]), "Low", "High")</f>
        <v>High</v>
      </c>
      <c r="V4998">
        <v>3</v>
      </c>
      <c r="W4998" t="s">
        <v>23</v>
      </c>
      <c r="X4998" s="1" t="s">
        <v>23</v>
      </c>
      <c r="Y4998">
        <f>IF(Append1[[#This Row],[churn]]="yes", 1,0)</f>
        <v>0</v>
      </c>
      <c r="Z4998" t="str">
        <f>IF(Append1[[#This Row],[total_eve_charge]]&lt;=15,"Low",
IF(Append1[[#This Row],[total_eve_charge]]&lt;=19,"Medium","High"))</f>
        <v>Low</v>
      </c>
      <c r="AA4998" s="1" t="str">
        <f>IF(Append1[[#This Row],[total_day_charge]]&gt;30,"Heavy User",
IF(Append1[[#This Row],[total_eve_charge]]&gt;20,"Evening User",
IF(Append1[[#This Row],[total_night_charge]]&gt;10,"Night User","Low User")))</f>
        <v>Heavy User</v>
      </c>
    </row>
    <row r="4999" spans="1:27" hidden="1" x14ac:dyDescent="0.3">
      <c r="A4999">
        <v>4248</v>
      </c>
      <c r="B4999" s="1" t="s">
        <v>72</v>
      </c>
      <c r="C4999">
        <v>75</v>
      </c>
      <c r="D4999" s="1" t="s">
        <v>32</v>
      </c>
      <c r="E4999" s="1">
        <v>0</v>
      </c>
      <c r="F4999" s="1" t="s">
        <v>23</v>
      </c>
      <c r="G4999">
        <v>0</v>
      </c>
      <c r="H4999" t="str">
        <f>IF(Append1[[#This Row],[number_vmail_messages]]&lt;=10, "Low",
IF(Append1[[#This Row],[number_vmail_messages]]&lt;=25, "Medium", "High"))</f>
        <v>Low</v>
      </c>
      <c r="I4999">
        <v>170.7</v>
      </c>
      <c r="J4999">
        <v>101</v>
      </c>
      <c r="K4999">
        <v>29.02</v>
      </c>
      <c r="L4999">
        <v>193.1</v>
      </c>
      <c r="M4999">
        <v>126</v>
      </c>
      <c r="N4999">
        <v>16.41</v>
      </c>
      <c r="O4999">
        <v>129.1</v>
      </c>
      <c r="P4999">
        <v>104</v>
      </c>
      <c r="Q4999">
        <v>5.81</v>
      </c>
      <c r="R4999">
        <v>6.9</v>
      </c>
      <c r="S4999">
        <v>7</v>
      </c>
      <c r="T4999">
        <v>1.86</v>
      </c>
      <c r="U4999" t="str">
        <f>IF(Append1[[#This Row],[total_intl_charge]] &lt;= MEDIAN(Append1[total_intl_charge]), "Low", "High")</f>
        <v>Low</v>
      </c>
      <c r="V4999">
        <v>1</v>
      </c>
      <c r="W4999" t="s">
        <v>23</v>
      </c>
      <c r="X4999" s="1" t="s">
        <v>23</v>
      </c>
      <c r="Y4999">
        <f>IF(Append1[[#This Row],[churn]]="yes", 1,0)</f>
        <v>0</v>
      </c>
      <c r="Z4999" t="str">
        <f>IF(Append1[[#This Row],[total_eve_charge]]&lt;=15,"Low",
IF(Append1[[#This Row],[total_eve_charge]]&lt;=19,"Medium","High"))</f>
        <v>Medium</v>
      </c>
      <c r="AA4999" s="1" t="str">
        <f>IF(Append1[[#This Row],[total_day_charge]]&gt;30,"Heavy User",
IF(Append1[[#This Row],[total_eve_charge]]&gt;20,"Evening User",
IF(Append1[[#This Row],[total_night_charge]]&gt;10,"Night User","Low User")))</f>
        <v>Low User</v>
      </c>
    </row>
    <row r="5000" spans="1:27" x14ac:dyDescent="0.3">
      <c r="A5000">
        <v>4249</v>
      </c>
      <c r="B5000" s="1" t="s">
        <v>73</v>
      </c>
      <c r="C5000">
        <v>50</v>
      </c>
      <c r="D5000" s="1" t="s">
        <v>32</v>
      </c>
      <c r="E5000" s="1">
        <v>0</v>
      </c>
      <c r="F5000" s="1" t="s">
        <v>24</v>
      </c>
      <c r="G5000">
        <v>40</v>
      </c>
      <c r="H5000" t="str">
        <f>IF(Append1[[#This Row],[number_vmail_messages]]&lt;=10, "Low",
IF(Append1[[#This Row],[number_vmail_messages]]&lt;=25, "Medium", "High"))</f>
        <v>High</v>
      </c>
      <c r="I5000">
        <v>235.7</v>
      </c>
      <c r="J5000">
        <v>127</v>
      </c>
      <c r="K5000">
        <v>40.07</v>
      </c>
      <c r="L5000">
        <v>223</v>
      </c>
      <c r="M5000">
        <v>126</v>
      </c>
      <c r="N5000">
        <v>18.96</v>
      </c>
      <c r="O5000">
        <v>297.5</v>
      </c>
      <c r="P5000">
        <v>116</v>
      </c>
      <c r="Q5000">
        <v>13.39</v>
      </c>
      <c r="R5000">
        <v>9.9</v>
      </c>
      <c r="S5000">
        <v>5</v>
      </c>
      <c r="T5000">
        <v>2.67</v>
      </c>
      <c r="U5000" t="str">
        <f>IF(Append1[[#This Row],[total_intl_charge]] &lt;= MEDIAN(Append1[total_intl_charge]), "Low", "High")</f>
        <v>Low</v>
      </c>
      <c r="V5000">
        <v>2</v>
      </c>
      <c r="W5000" t="s">
        <v>23</v>
      </c>
      <c r="X5000" s="1" t="s">
        <v>23</v>
      </c>
      <c r="Y5000">
        <f>IF(Append1[[#This Row],[churn]]="yes", 1,0)</f>
        <v>0</v>
      </c>
      <c r="Z5000" t="str">
        <f>IF(Append1[[#This Row],[total_eve_charge]]&lt;=15,"Low",
IF(Append1[[#This Row],[total_eve_charge]]&lt;=19,"Medium","High"))</f>
        <v>Medium</v>
      </c>
      <c r="AA5000" s="1" t="str">
        <f>IF(Append1[[#This Row],[total_day_charge]]&gt;30,"Heavy User",
IF(Append1[[#This Row],[total_eve_charge]]&gt;20,"Evening User",
IF(Append1[[#This Row],[total_night_charge]]&gt;10,"Night User","Low User")))</f>
        <v>Heavy User</v>
      </c>
    </row>
    <row r="5001" spans="1:27" x14ac:dyDescent="0.3">
      <c r="A5001">
        <v>4250</v>
      </c>
      <c r="B5001" s="1" t="s">
        <v>28</v>
      </c>
      <c r="C5001">
        <v>86</v>
      </c>
      <c r="D5001" s="1" t="s">
        <v>22</v>
      </c>
      <c r="E5001" s="1">
        <v>0</v>
      </c>
      <c r="F5001" s="1" t="s">
        <v>24</v>
      </c>
      <c r="G5001">
        <v>34</v>
      </c>
      <c r="H5001" t="str">
        <f>IF(Append1[[#This Row],[number_vmail_messages]]&lt;=10, "Low",
IF(Append1[[#This Row],[number_vmail_messages]]&lt;=25, "Medium", "High"))</f>
        <v>High</v>
      </c>
      <c r="I5001">
        <v>129.4</v>
      </c>
      <c r="J5001">
        <v>102</v>
      </c>
      <c r="K5001">
        <v>22</v>
      </c>
      <c r="L5001">
        <v>267.10000000000002</v>
      </c>
      <c r="M5001">
        <v>104</v>
      </c>
      <c r="N5001">
        <v>22.7</v>
      </c>
      <c r="O5001">
        <v>154.80000000000001</v>
      </c>
      <c r="P5001">
        <v>100</v>
      </c>
      <c r="Q5001">
        <v>6.97</v>
      </c>
      <c r="R5001">
        <v>9.3000000000000007</v>
      </c>
      <c r="S5001">
        <v>16</v>
      </c>
      <c r="T5001">
        <v>2.5099999999999998</v>
      </c>
      <c r="U5001" t="str">
        <f>IF(Append1[[#This Row],[total_intl_charge]] &lt;= MEDIAN(Append1[total_intl_charge]), "Low", "High")</f>
        <v>Low</v>
      </c>
      <c r="V5001">
        <v>0</v>
      </c>
      <c r="W5001" t="s">
        <v>23</v>
      </c>
      <c r="X5001" s="1" t="s">
        <v>23</v>
      </c>
      <c r="Y5001">
        <f>IF(Append1[[#This Row],[churn]]="yes", 1,0)</f>
        <v>0</v>
      </c>
      <c r="Z5001" t="str">
        <f>IF(Append1[[#This Row],[total_eve_charge]]&lt;=15,"Low",
IF(Append1[[#This Row],[total_eve_charge]]&lt;=19,"Medium","High"))</f>
        <v>High</v>
      </c>
      <c r="AA5001" s="1" t="str">
        <f>IF(Append1[[#This Row],[total_day_charge]]&gt;30,"Heavy User",
IF(Append1[[#This Row],[total_eve_charge]]&gt;20,"Evening User",
IF(Append1[[#This Row],[total_night_charge]]&gt;10,"Night User","Low User")))</f>
        <v>Evening User</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89931-6D62-428A-8CCB-72F011C36561}">
  <dimension ref="A1:S73"/>
  <sheetViews>
    <sheetView showGridLines="0" tabSelected="1" zoomScale="90" zoomScaleNormal="90" workbookViewId="0">
      <selection activeCell="T49" sqref="T49"/>
    </sheetView>
  </sheetViews>
  <sheetFormatPr defaultRowHeight="14.4" x14ac:dyDescent="0.3"/>
  <sheetData>
    <row r="1" spans="1:19" x14ac:dyDescent="0.3">
      <c r="A1" s="27"/>
      <c r="B1" s="27"/>
      <c r="C1" s="27"/>
      <c r="D1" s="27"/>
      <c r="E1" s="27"/>
      <c r="F1" s="27"/>
      <c r="G1" s="27"/>
      <c r="H1" s="27"/>
      <c r="I1" s="27"/>
      <c r="J1" s="27"/>
      <c r="K1" s="27"/>
      <c r="L1" s="27"/>
      <c r="M1" s="27"/>
      <c r="N1" s="27"/>
      <c r="O1" s="27"/>
      <c r="P1" s="27"/>
      <c r="Q1" s="27"/>
      <c r="R1" s="27"/>
    </row>
    <row r="2" spans="1:19" x14ac:dyDescent="0.3">
      <c r="A2" s="27"/>
      <c r="B2" s="27"/>
      <c r="C2" s="27"/>
      <c r="D2" s="27"/>
      <c r="E2" s="27"/>
      <c r="F2" s="27"/>
      <c r="G2" s="27"/>
      <c r="H2" s="27"/>
      <c r="I2" s="27"/>
      <c r="J2" s="27"/>
      <c r="K2" s="27"/>
      <c r="L2" s="27"/>
      <c r="M2" s="27"/>
      <c r="N2" s="27"/>
      <c r="O2" s="27"/>
      <c r="P2" s="27"/>
      <c r="Q2" s="27"/>
      <c r="R2" s="27"/>
    </row>
    <row r="3" spans="1:19" x14ac:dyDescent="0.3">
      <c r="A3" s="27"/>
      <c r="B3" s="27"/>
      <c r="C3" s="27"/>
      <c r="D3" s="27"/>
      <c r="E3" s="27"/>
      <c r="F3" s="27"/>
      <c r="G3" s="27"/>
      <c r="H3" s="27"/>
      <c r="I3" s="27"/>
      <c r="J3" s="27"/>
      <c r="K3" s="27"/>
      <c r="L3" s="27"/>
      <c r="M3" s="27"/>
      <c r="N3" s="27"/>
      <c r="O3" s="27"/>
      <c r="P3" s="27"/>
      <c r="Q3" s="27"/>
      <c r="R3" s="27"/>
    </row>
    <row r="4" spans="1:19" x14ac:dyDescent="0.3">
      <c r="A4" s="27"/>
      <c r="B4" s="27"/>
      <c r="C4" s="27"/>
      <c r="D4" s="27"/>
      <c r="E4" s="27"/>
      <c r="F4" s="27"/>
      <c r="G4" s="27"/>
      <c r="H4" s="27"/>
      <c r="I4" s="27"/>
      <c r="J4" s="27"/>
      <c r="K4" s="27"/>
      <c r="L4" s="27"/>
      <c r="M4" s="27"/>
      <c r="N4" s="27"/>
      <c r="O4" s="27"/>
      <c r="P4" s="27"/>
      <c r="Q4" s="27"/>
      <c r="R4" s="27"/>
    </row>
    <row r="5" spans="1:19" x14ac:dyDescent="0.3">
      <c r="A5" s="27"/>
      <c r="B5" s="27"/>
      <c r="C5" s="27"/>
      <c r="D5" s="27"/>
      <c r="E5" s="27"/>
      <c r="F5" s="27"/>
      <c r="G5" s="27"/>
      <c r="H5" s="27"/>
      <c r="I5" s="27"/>
      <c r="J5" s="27"/>
      <c r="K5" s="27"/>
      <c r="L5" s="27"/>
      <c r="M5" s="27"/>
      <c r="N5" s="27"/>
      <c r="O5" s="27"/>
      <c r="P5" s="27"/>
      <c r="Q5" s="27"/>
      <c r="R5" s="27"/>
    </row>
    <row r="6" spans="1:19" x14ac:dyDescent="0.3">
      <c r="A6" s="27"/>
      <c r="B6" s="27"/>
      <c r="C6" s="27"/>
      <c r="D6" s="27"/>
      <c r="E6" s="27"/>
      <c r="F6" s="27"/>
      <c r="G6" s="27"/>
      <c r="H6" s="27"/>
      <c r="I6" s="27"/>
      <c r="J6" s="27"/>
      <c r="K6" s="27"/>
      <c r="L6" s="27"/>
      <c r="M6" s="27"/>
      <c r="N6" s="27"/>
      <c r="O6" s="27"/>
      <c r="P6" s="27"/>
      <c r="Q6" s="27"/>
      <c r="R6" s="27"/>
    </row>
    <row r="7" spans="1:19" x14ac:dyDescent="0.3">
      <c r="A7" s="27"/>
      <c r="B7" s="27"/>
      <c r="C7" s="27"/>
      <c r="D7" s="27"/>
      <c r="E7" s="27"/>
      <c r="F7" s="27"/>
      <c r="G7" s="27"/>
      <c r="H7" s="27"/>
      <c r="I7" s="27"/>
      <c r="J7" s="27"/>
      <c r="K7" s="27"/>
      <c r="L7" s="27"/>
      <c r="M7" s="27"/>
      <c r="N7" s="27"/>
      <c r="O7" s="27"/>
      <c r="P7" s="27"/>
      <c r="Q7" s="27"/>
      <c r="R7" s="27"/>
    </row>
    <row r="8" spans="1:19" x14ac:dyDescent="0.3">
      <c r="A8" s="27"/>
      <c r="B8" s="28"/>
      <c r="C8" s="28"/>
      <c r="D8" s="28"/>
      <c r="E8" s="27"/>
      <c r="F8" s="27"/>
      <c r="G8" s="27"/>
      <c r="H8" s="27"/>
      <c r="I8" s="27"/>
      <c r="J8" s="27"/>
      <c r="K8" s="27"/>
      <c r="L8" s="27"/>
      <c r="M8" s="27"/>
      <c r="N8" s="27"/>
      <c r="O8" s="27"/>
      <c r="P8" s="27"/>
      <c r="Q8" s="27"/>
      <c r="R8" s="27"/>
    </row>
    <row r="9" spans="1:19" x14ac:dyDescent="0.3">
      <c r="A9" s="27"/>
      <c r="B9" s="27"/>
      <c r="C9" s="27"/>
      <c r="D9" s="27"/>
      <c r="E9" s="27"/>
      <c r="F9" s="27"/>
      <c r="G9" s="27"/>
      <c r="H9" s="27"/>
      <c r="I9" s="27"/>
      <c r="J9" s="27"/>
      <c r="K9" s="27"/>
      <c r="L9" s="27"/>
      <c r="M9" s="27"/>
      <c r="N9" s="27"/>
      <c r="O9" s="27"/>
      <c r="P9" s="27"/>
      <c r="Q9" s="27"/>
      <c r="R9" s="27"/>
    </row>
    <row r="10" spans="1:19" x14ac:dyDescent="0.3">
      <c r="A10" s="27"/>
      <c r="B10" s="27"/>
      <c r="C10" s="27"/>
      <c r="D10" s="27"/>
      <c r="E10" s="27"/>
      <c r="F10" s="27"/>
      <c r="G10" s="27"/>
      <c r="H10" s="27"/>
      <c r="I10" s="27"/>
      <c r="J10" s="27"/>
      <c r="K10" s="27"/>
      <c r="L10" s="27"/>
      <c r="M10" s="27"/>
      <c r="N10" s="27"/>
      <c r="O10" s="27"/>
      <c r="P10" s="27"/>
      <c r="Q10" s="27"/>
      <c r="R10" s="27"/>
    </row>
    <row r="11" spans="1:19" x14ac:dyDescent="0.3">
      <c r="A11" s="27"/>
      <c r="B11" s="27"/>
      <c r="C11" s="27"/>
      <c r="D11" s="27"/>
      <c r="E11" s="27"/>
      <c r="F11" s="27"/>
      <c r="G11" s="27"/>
      <c r="H11" s="27"/>
      <c r="I11" s="27"/>
      <c r="J11" s="27"/>
      <c r="K11" s="27"/>
      <c r="L11" s="27"/>
      <c r="M11" s="27"/>
      <c r="N11" s="27"/>
      <c r="O11" s="27"/>
      <c r="P11" s="27"/>
      <c r="Q11" s="27"/>
      <c r="R11" s="27"/>
    </row>
    <row r="12" spans="1:19" x14ac:dyDescent="0.3">
      <c r="A12" s="27"/>
      <c r="B12" s="27"/>
      <c r="C12" s="27"/>
      <c r="D12" s="27"/>
      <c r="E12" s="27"/>
      <c r="F12" s="27"/>
      <c r="G12" s="27"/>
      <c r="H12" s="27"/>
      <c r="I12" s="27"/>
      <c r="J12" s="27"/>
      <c r="K12" s="27"/>
      <c r="L12" s="27"/>
      <c r="M12" s="27"/>
      <c r="N12" s="27"/>
      <c r="O12" s="27"/>
      <c r="P12" s="27"/>
      <c r="Q12" s="27"/>
      <c r="R12" s="27"/>
    </row>
    <row r="13" spans="1:19" x14ac:dyDescent="0.3">
      <c r="A13" s="27"/>
      <c r="B13" s="27"/>
      <c r="C13" s="27"/>
      <c r="D13" s="27"/>
      <c r="E13" s="27"/>
      <c r="F13" s="27"/>
      <c r="G13" s="27"/>
      <c r="H13" s="27"/>
      <c r="I13" s="27"/>
      <c r="J13" s="27"/>
      <c r="K13" s="27"/>
      <c r="L13" s="27"/>
      <c r="M13" s="27"/>
      <c r="N13" s="27"/>
      <c r="O13" s="27"/>
      <c r="P13" s="27"/>
      <c r="Q13" s="27"/>
      <c r="R13" s="27"/>
      <c r="S13" s="30"/>
    </row>
    <row r="14" spans="1:19" x14ac:dyDescent="0.3">
      <c r="A14" s="27"/>
      <c r="B14" s="27"/>
      <c r="C14" s="27"/>
      <c r="D14" s="27"/>
      <c r="E14" s="27"/>
      <c r="F14" s="27"/>
      <c r="G14" s="27"/>
      <c r="H14" s="27"/>
      <c r="I14" s="27"/>
      <c r="J14" s="27"/>
      <c r="K14" s="27"/>
      <c r="L14" s="27"/>
      <c r="M14" s="27"/>
      <c r="N14" s="27"/>
      <c r="O14" s="27"/>
      <c r="P14" s="27"/>
      <c r="Q14" s="27"/>
      <c r="R14" s="27"/>
    </row>
    <row r="15" spans="1:19" x14ac:dyDescent="0.3">
      <c r="A15" s="27"/>
      <c r="B15" s="27"/>
      <c r="C15" s="27"/>
      <c r="D15" s="27"/>
      <c r="E15" s="27"/>
      <c r="F15" s="27"/>
      <c r="G15" s="27"/>
      <c r="H15" s="27"/>
      <c r="I15" s="27"/>
      <c r="J15" s="27"/>
      <c r="K15" s="27"/>
      <c r="L15" s="27"/>
      <c r="M15" s="27"/>
      <c r="N15" s="27"/>
      <c r="O15" s="27"/>
      <c r="P15" s="27"/>
      <c r="Q15" s="27"/>
      <c r="R15" s="27"/>
    </row>
    <row r="16" spans="1:19" x14ac:dyDescent="0.3">
      <c r="A16" s="27"/>
      <c r="B16" s="27"/>
      <c r="C16" s="27"/>
      <c r="D16" s="27"/>
      <c r="E16" s="27"/>
      <c r="F16" s="27"/>
      <c r="G16" s="27"/>
      <c r="H16" s="27"/>
      <c r="I16" s="27"/>
      <c r="J16" s="27"/>
      <c r="K16" s="27"/>
      <c r="L16" s="27"/>
      <c r="M16" s="27"/>
      <c r="N16" s="27"/>
      <c r="O16" s="27"/>
      <c r="P16" s="27"/>
      <c r="Q16" s="27"/>
      <c r="R16" s="27"/>
    </row>
    <row r="17" spans="1:18" x14ac:dyDescent="0.3">
      <c r="A17" s="27"/>
      <c r="B17" s="27"/>
      <c r="C17" s="27"/>
      <c r="D17" s="27"/>
      <c r="E17" s="27"/>
      <c r="F17" s="27"/>
      <c r="G17" s="27"/>
      <c r="H17" s="27"/>
      <c r="I17" s="27"/>
      <c r="J17" s="27"/>
      <c r="K17" s="27"/>
      <c r="L17" s="27"/>
      <c r="M17" s="27"/>
      <c r="N17" s="27"/>
      <c r="O17" s="27"/>
      <c r="P17" s="27"/>
      <c r="Q17" s="27"/>
      <c r="R17" s="27"/>
    </row>
    <row r="18" spans="1:18" x14ac:dyDescent="0.3">
      <c r="A18" s="27"/>
      <c r="B18" s="27"/>
      <c r="C18" s="27"/>
      <c r="D18" s="27"/>
      <c r="E18" s="27"/>
      <c r="F18" s="27"/>
      <c r="G18" s="27"/>
      <c r="H18" s="27"/>
      <c r="I18" s="27"/>
      <c r="J18" s="27"/>
      <c r="K18" s="27"/>
      <c r="L18" s="27"/>
      <c r="M18" s="27"/>
      <c r="N18" s="27"/>
      <c r="O18" s="27"/>
      <c r="P18" s="27"/>
      <c r="Q18" s="27"/>
      <c r="R18" s="27"/>
    </row>
    <row r="19" spans="1:18" x14ac:dyDescent="0.3">
      <c r="A19" s="27"/>
      <c r="B19" s="27"/>
      <c r="C19" s="27"/>
      <c r="D19" s="27"/>
      <c r="E19" s="27"/>
      <c r="F19" s="27"/>
      <c r="G19" s="27"/>
      <c r="H19" s="27"/>
      <c r="I19" s="27"/>
      <c r="J19" s="27"/>
      <c r="K19" s="27"/>
      <c r="L19" s="27"/>
      <c r="M19" s="27"/>
      <c r="N19" s="27"/>
      <c r="O19" s="27"/>
      <c r="P19" s="27"/>
      <c r="Q19" s="27"/>
      <c r="R19" s="27"/>
    </row>
    <row r="20" spans="1:18" x14ac:dyDescent="0.3">
      <c r="A20" s="27"/>
      <c r="B20" s="27"/>
      <c r="C20" s="27"/>
      <c r="D20" s="27"/>
      <c r="E20" s="27"/>
      <c r="F20" s="27"/>
      <c r="G20" s="27"/>
      <c r="H20" s="27"/>
      <c r="I20" s="27"/>
      <c r="J20" s="27"/>
      <c r="K20" s="27"/>
      <c r="L20" s="27"/>
      <c r="M20" s="27"/>
      <c r="N20" s="27"/>
      <c r="O20" s="27"/>
      <c r="P20" s="27"/>
      <c r="Q20" s="27"/>
      <c r="R20" s="27"/>
    </row>
    <row r="21" spans="1:18" x14ac:dyDescent="0.3">
      <c r="A21" s="27"/>
      <c r="B21" s="27"/>
      <c r="C21" s="27"/>
      <c r="D21" s="27"/>
      <c r="E21" s="27"/>
      <c r="F21" s="27"/>
      <c r="G21" s="27"/>
      <c r="H21" s="27"/>
      <c r="I21" s="27"/>
      <c r="J21" s="27"/>
      <c r="K21" s="27"/>
      <c r="L21" s="27"/>
      <c r="M21" s="27"/>
      <c r="N21" s="27"/>
      <c r="O21" s="27"/>
      <c r="P21" s="27"/>
      <c r="Q21" s="27"/>
      <c r="R21" s="27"/>
    </row>
    <row r="22" spans="1:18" x14ac:dyDescent="0.3">
      <c r="A22" s="27"/>
      <c r="B22" s="27"/>
      <c r="C22" s="27"/>
      <c r="D22" s="27"/>
      <c r="E22" s="27"/>
      <c r="F22" s="27"/>
      <c r="G22" s="27"/>
      <c r="H22" s="27"/>
      <c r="I22" s="27"/>
      <c r="J22" s="27"/>
      <c r="K22" s="27"/>
      <c r="L22" s="27"/>
      <c r="M22" s="27"/>
      <c r="N22" s="27"/>
      <c r="O22" s="27"/>
      <c r="P22" s="27"/>
      <c r="Q22" s="27"/>
      <c r="R22" s="27"/>
    </row>
    <row r="23" spans="1:18" x14ac:dyDescent="0.3">
      <c r="A23" s="27"/>
      <c r="B23" s="27"/>
      <c r="C23" s="27"/>
      <c r="D23" s="27"/>
      <c r="E23" s="27"/>
      <c r="F23" s="27"/>
      <c r="G23" s="27"/>
      <c r="H23" s="27"/>
      <c r="I23" s="27"/>
      <c r="J23" s="27"/>
      <c r="K23" s="27"/>
      <c r="L23" s="27"/>
      <c r="M23" s="27"/>
      <c r="N23" s="27"/>
      <c r="O23" s="27"/>
      <c r="P23" s="27"/>
      <c r="Q23" s="27"/>
      <c r="R23" s="27"/>
    </row>
    <row r="24" spans="1:18" x14ac:dyDescent="0.3">
      <c r="A24" s="27"/>
      <c r="B24" s="27"/>
      <c r="C24" s="27"/>
      <c r="D24" s="27"/>
      <c r="E24" s="27"/>
      <c r="F24" s="27"/>
      <c r="G24" s="27"/>
      <c r="H24" s="27"/>
      <c r="I24" s="27"/>
      <c r="J24" s="27"/>
      <c r="K24" s="27"/>
      <c r="L24" s="27"/>
      <c r="M24" s="27"/>
      <c r="N24" s="27"/>
      <c r="O24" s="27"/>
      <c r="P24" s="27"/>
      <c r="Q24" s="27"/>
      <c r="R24" s="27"/>
    </row>
    <row r="25" spans="1:18" x14ac:dyDescent="0.3">
      <c r="A25" s="27"/>
      <c r="B25" s="27"/>
      <c r="C25" s="27"/>
      <c r="D25" s="27"/>
      <c r="E25" s="27"/>
      <c r="F25" s="27"/>
      <c r="G25" s="27"/>
      <c r="H25" s="27"/>
      <c r="I25" s="27"/>
      <c r="J25" s="27"/>
      <c r="K25" s="27"/>
      <c r="L25" s="27"/>
      <c r="M25" s="27"/>
      <c r="N25" s="27"/>
      <c r="O25" s="27"/>
      <c r="P25" s="27"/>
      <c r="Q25" s="27"/>
      <c r="R25" s="27"/>
    </row>
    <row r="26" spans="1:18" x14ac:dyDescent="0.3">
      <c r="A26" s="27"/>
      <c r="B26" s="27"/>
      <c r="C26" s="27"/>
      <c r="D26" s="27"/>
      <c r="E26" s="27"/>
      <c r="F26" s="27"/>
      <c r="G26" s="27"/>
      <c r="H26" s="27"/>
      <c r="I26" s="27"/>
      <c r="J26" s="27"/>
      <c r="K26" s="27"/>
      <c r="L26" s="27"/>
      <c r="M26" s="27"/>
      <c r="N26" s="27"/>
      <c r="O26" s="27"/>
      <c r="P26" s="27"/>
      <c r="Q26" s="27"/>
      <c r="R26" s="27"/>
    </row>
    <row r="27" spans="1:18" x14ac:dyDescent="0.3">
      <c r="A27" s="27"/>
      <c r="B27" s="27"/>
      <c r="C27" s="27"/>
      <c r="D27" s="27"/>
      <c r="E27" s="27"/>
      <c r="F27" s="27"/>
      <c r="G27" s="27"/>
      <c r="H27" s="27"/>
      <c r="I27" s="27"/>
      <c r="J27" s="27"/>
      <c r="K27" s="27"/>
      <c r="L27" s="27"/>
      <c r="M27" s="27"/>
      <c r="N27" s="27"/>
      <c r="O27" s="27"/>
      <c r="P27" s="27"/>
      <c r="Q27" s="27"/>
      <c r="R27" s="27"/>
    </row>
    <row r="28" spans="1:18" x14ac:dyDescent="0.3">
      <c r="A28" s="27"/>
      <c r="B28" s="27"/>
      <c r="C28" s="27"/>
      <c r="D28" s="27"/>
      <c r="E28" s="27"/>
      <c r="F28" s="27"/>
      <c r="G28" s="27"/>
      <c r="H28" s="27"/>
      <c r="I28" s="27"/>
      <c r="J28" s="27"/>
      <c r="K28" s="27"/>
      <c r="L28" s="27"/>
      <c r="M28" s="27"/>
      <c r="N28" s="27"/>
      <c r="O28" s="27"/>
      <c r="P28" s="27"/>
      <c r="Q28" s="27"/>
      <c r="R28" s="27"/>
    </row>
    <row r="29" spans="1:18" x14ac:dyDescent="0.3">
      <c r="A29" s="27"/>
      <c r="B29" s="27"/>
      <c r="C29" s="27"/>
      <c r="D29" s="27"/>
      <c r="E29" s="27"/>
      <c r="F29" s="27"/>
      <c r="G29" s="27"/>
      <c r="H29" s="27"/>
      <c r="I29" s="27"/>
      <c r="J29" s="27"/>
      <c r="K29" s="27"/>
      <c r="L29" s="27"/>
      <c r="M29" s="27"/>
      <c r="N29" s="27"/>
      <c r="O29" s="27"/>
      <c r="P29" s="27"/>
      <c r="Q29" s="27"/>
      <c r="R29" s="27"/>
    </row>
    <row r="30" spans="1:18" x14ac:dyDescent="0.3">
      <c r="A30" s="27"/>
      <c r="B30" s="27"/>
      <c r="C30" s="27"/>
      <c r="D30" s="27"/>
      <c r="E30" s="27"/>
      <c r="F30" s="27"/>
      <c r="G30" s="27"/>
      <c r="H30" s="27"/>
      <c r="I30" s="27"/>
      <c r="J30" s="27"/>
      <c r="K30" s="27"/>
      <c r="L30" s="27"/>
      <c r="M30" s="27"/>
      <c r="N30" s="27"/>
      <c r="O30" s="27"/>
      <c r="P30" s="27"/>
      <c r="Q30" s="27"/>
      <c r="R30" s="27"/>
    </row>
    <row r="31" spans="1:18" x14ac:dyDescent="0.3">
      <c r="A31" s="27"/>
      <c r="B31" s="27"/>
      <c r="C31" s="27"/>
      <c r="D31" s="27"/>
      <c r="E31" s="27"/>
      <c r="F31" s="27"/>
      <c r="G31" s="27"/>
      <c r="H31" s="27"/>
      <c r="I31" s="27"/>
      <c r="J31" s="27"/>
      <c r="K31" s="27"/>
      <c r="L31" s="27"/>
      <c r="M31" s="27"/>
      <c r="N31" s="27"/>
      <c r="O31" s="27"/>
      <c r="P31" s="27"/>
      <c r="Q31" s="27"/>
      <c r="R31" s="27"/>
    </row>
    <row r="32" spans="1:18" x14ac:dyDescent="0.3">
      <c r="A32" s="27"/>
      <c r="B32" s="27"/>
      <c r="C32" s="27"/>
      <c r="D32" s="27"/>
      <c r="E32" s="27"/>
      <c r="F32" s="27"/>
      <c r="G32" s="27"/>
      <c r="H32" s="27"/>
      <c r="I32" s="27"/>
      <c r="J32" s="27"/>
      <c r="K32" s="27"/>
      <c r="L32" s="27"/>
      <c r="M32" s="27"/>
      <c r="N32" s="27"/>
      <c r="O32" s="27"/>
      <c r="P32" s="27"/>
      <c r="Q32" s="27"/>
      <c r="R32" s="27"/>
    </row>
    <row r="33" spans="1:18" x14ac:dyDescent="0.3">
      <c r="A33" s="27"/>
      <c r="B33" s="27"/>
      <c r="C33" s="27"/>
      <c r="D33" s="27"/>
      <c r="E33" s="27"/>
      <c r="F33" s="27"/>
      <c r="G33" s="27"/>
      <c r="H33" s="27"/>
      <c r="I33" s="27"/>
      <c r="J33" s="27"/>
      <c r="K33" s="27"/>
      <c r="L33" s="27"/>
      <c r="M33" s="27"/>
      <c r="N33" s="27"/>
      <c r="O33" s="27"/>
      <c r="P33" s="27"/>
      <c r="Q33" s="27"/>
      <c r="R33" s="27"/>
    </row>
    <row r="34" spans="1:18" x14ac:dyDescent="0.3">
      <c r="A34" s="27"/>
      <c r="B34" s="27"/>
      <c r="C34" s="27"/>
      <c r="D34" s="27"/>
      <c r="E34" s="27"/>
      <c r="F34" s="27"/>
      <c r="G34" s="27"/>
      <c r="H34" s="27"/>
      <c r="I34" s="27"/>
      <c r="J34" s="27"/>
      <c r="K34" s="27"/>
      <c r="L34" s="27"/>
      <c r="M34" s="27"/>
      <c r="N34" s="27"/>
      <c r="O34" s="27"/>
      <c r="P34" s="27"/>
      <c r="Q34" s="27"/>
      <c r="R34" s="27"/>
    </row>
    <row r="35" spans="1:18" x14ac:dyDescent="0.3">
      <c r="A35" s="27"/>
      <c r="B35" s="27"/>
      <c r="C35" s="27"/>
      <c r="D35" s="27"/>
      <c r="E35" s="27"/>
      <c r="F35" s="27"/>
      <c r="G35" s="27"/>
      <c r="H35" s="27"/>
      <c r="I35" s="27"/>
      <c r="J35" s="27"/>
      <c r="K35" s="27"/>
      <c r="L35" s="27"/>
      <c r="M35" s="27"/>
      <c r="N35" s="27"/>
      <c r="O35" s="27"/>
      <c r="P35" s="27"/>
      <c r="Q35" s="27"/>
      <c r="R35" s="27"/>
    </row>
    <row r="36" spans="1:18" x14ac:dyDescent="0.3">
      <c r="A36" s="27"/>
      <c r="B36" s="27"/>
      <c r="C36" s="27"/>
      <c r="D36" s="27"/>
      <c r="E36" s="27"/>
      <c r="F36" s="27"/>
      <c r="G36" s="27"/>
      <c r="H36" s="27"/>
      <c r="I36" s="27"/>
      <c r="J36" s="27"/>
      <c r="K36" s="27"/>
      <c r="L36" s="27"/>
      <c r="M36" s="27"/>
      <c r="N36" s="27"/>
      <c r="O36" s="27"/>
      <c r="P36" s="27"/>
      <c r="Q36" s="27"/>
      <c r="R36" s="27"/>
    </row>
    <row r="37" spans="1:18" x14ac:dyDescent="0.3">
      <c r="A37" s="27"/>
      <c r="B37" s="27"/>
      <c r="C37" s="27"/>
      <c r="D37" s="27"/>
      <c r="E37" s="27"/>
      <c r="F37" s="27"/>
      <c r="G37" s="27"/>
      <c r="H37" s="27"/>
      <c r="I37" s="27"/>
      <c r="J37" s="27"/>
      <c r="K37" s="27"/>
      <c r="L37" s="27"/>
      <c r="M37" s="27"/>
      <c r="N37" s="27"/>
      <c r="O37" s="27"/>
      <c r="P37" s="27"/>
      <c r="Q37" s="27"/>
      <c r="R37" s="27"/>
    </row>
    <row r="38" spans="1:18" x14ac:dyDescent="0.3">
      <c r="A38" s="27"/>
      <c r="B38" s="27"/>
      <c r="C38" s="27"/>
      <c r="D38" s="27"/>
      <c r="E38" s="27"/>
      <c r="F38" s="27"/>
      <c r="G38" s="27"/>
      <c r="H38" s="27"/>
      <c r="I38" s="27"/>
      <c r="J38" s="27"/>
      <c r="K38" s="27"/>
      <c r="L38" s="27"/>
      <c r="M38" s="27"/>
      <c r="N38" s="27"/>
      <c r="O38" s="27"/>
      <c r="P38" s="27"/>
      <c r="Q38" s="27"/>
      <c r="R38" s="27"/>
    </row>
    <row r="39" spans="1:18" x14ac:dyDescent="0.3">
      <c r="A39" s="27"/>
      <c r="B39" s="27"/>
      <c r="C39" s="27"/>
      <c r="D39" s="27"/>
      <c r="E39" s="27"/>
      <c r="F39" s="27"/>
      <c r="G39" s="27"/>
      <c r="H39" s="27"/>
      <c r="I39" s="27"/>
      <c r="J39" s="27"/>
      <c r="K39" s="27"/>
      <c r="L39" s="27"/>
      <c r="M39" s="27"/>
      <c r="N39" s="27"/>
      <c r="O39" s="27"/>
      <c r="P39" s="27"/>
      <c r="Q39" s="27"/>
      <c r="R39" s="27"/>
    </row>
    <row r="40" spans="1:18" x14ac:dyDescent="0.3">
      <c r="A40" s="27"/>
      <c r="B40" s="27"/>
      <c r="C40" s="27"/>
      <c r="D40" s="27"/>
      <c r="E40" s="27"/>
      <c r="F40" s="27"/>
      <c r="G40" s="27"/>
      <c r="H40" s="27"/>
      <c r="I40" s="27"/>
      <c r="J40" s="27"/>
      <c r="K40" s="27"/>
      <c r="L40" s="27"/>
      <c r="M40" s="27"/>
      <c r="N40" s="27"/>
      <c r="O40" s="27"/>
      <c r="P40" s="27"/>
      <c r="Q40" s="27"/>
      <c r="R40" s="27"/>
    </row>
    <row r="41" spans="1:18" x14ac:dyDescent="0.3">
      <c r="A41" s="27"/>
      <c r="B41" s="27"/>
      <c r="C41" s="27"/>
      <c r="D41" s="27"/>
      <c r="E41" s="27"/>
      <c r="F41" s="27"/>
      <c r="G41" s="27"/>
      <c r="H41" s="27"/>
      <c r="I41" s="27"/>
      <c r="J41" s="27"/>
      <c r="K41" s="27"/>
      <c r="L41" s="27"/>
      <c r="M41" s="27"/>
      <c r="N41" s="27"/>
      <c r="O41" s="27"/>
      <c r="P41" s="27"/>
      <c r="Q41" s="27"/>
      <c r="R41" s="27"/>
    </row>
    <row r="42" spans="1:18" x14ac:dyDescent="0.3">
      <c r="A42" s="27"/>
      <c r="B42" s="27"/>
      <c r="C42" s="27"/>
      <c r="D42" s="27"/>
      <c r="E42" s="27"/>
      <c r="F42" s="27"/>
      <c r="G42" s="27"/>
      <c r="H42" s="27"/>
      <c r="I42" s="27"/>
      <c r="J42" s="27"/>
      <c r="K42" s="27"/>
      <c r="L42" s="27"/>
      <c r="M42" s="27"/>
      <c r="N42" s="27"/>
      <c r="O42" s="27"/>
      <c r="P42" s="27"/>
      <c r="Q42" s="27"/>
      <c r="R42" s="27"/>
    </row>
    <row r="43" spans="1:18" x14ac:dyDescent="0.3">
      <c r="A43" s="27"/>
      <c r="B43" s="27"/>
      <c r="C43" s="27"/>
      <c r="D43" s="27"/>
      <c r="E43" s="27"/>
      <c r="F43" s="27"/>
      <c r="G43" s="27"/>
      <c r="H43" s="27"/>
      <c r="I43" s="27"/>
      <c r="J43" s="27"/>
      <c r="K43" s="27"/>
      <c r="L43" s="27"/>
      <c r="M43" s="27"/>
      <c r="N43" s="27"/>
      <c r="O43" s="27"/>
      <c r="P43" s="27"/>
      <c r="Q43" s="27"/>
      <c r="R43" s="27"/>
    </row>
    <row r="44" spans="1:18" x14ac:dyDescent="0.3">
      <c r="A44" s="27"/>
      <c r="B44" s="27"/>
      <c r="C44" s="27"/>
      <c r="D44" s="27"/>
      <c r="E44" s="27"/>
      <c r="F44" s="27"/>
      <c r="G44" s="27"/>
      <c r="H44" s="27"/>
      <c r="I44" s="27"/>
      <c r="J44" s="27"/>
      <c r="K44" s="27"/>
      <c r="L44" s="27"/>
      <c r="M44" s="27"/>
      <c r="N44" s="27"/>
      <c r="O44" s="27"/>
      <c r="P44" s="27"/>
      <c r="Q44" s="27"/>
      <c r="R44" s="27"/>
    </row>
    <row r="45" spans="1:18" x14ac:dyDescent="0.3">
      <c r="A45" s="27"/>
      <c r="B45" s="27"/>
      <c r="C45" s="27"/>
      <c r="D45" s="27"/>
      <c r="E45" s="27"/>
      <c r="F45" s="27"/>
      <c r="G45" s="27"/>
      <c r="H45" s="27"/>
      <c r="I45" s="27"/>
      <c r="J45" s="27"/>
      <c r="K45" s="27"/>
      <c r="L45" s="27"/>
      <c r="M45" s="27"/>
      <c r="N45" s="27"/>
      <c r="O45" s="27"/>
      <c r="P45" s="27"/>
      <c r="Q45" s="27"/>
      <c r="R45" s="27"/>
    </row>
    <row r="46" spans="1:18" x14ac:dyDescent="0.3">
      <c r="A46" s="27"/>
      <c r="B46" s="27"/>
      <c r="C46" s="27"/>
      <c r="D46" s="27"/>
      <c r="E46" s="27"/>
      <c r="F46" s="27"/>
      <c r="G46" s="27"/>
      <c r="H46" s="27"/>
      <c r="I46" s="27"/>
      <c r="J46" s="27"/>
      <c r="K46" s="27"/>
      <c r="L46" s="27"/>
      <c r="M46" s="27"/>
      <c r="N46" s="27"/>
      <c r="O46" s="27"/>
      <c r="P46" s="27"/>
      <c r="Q46" s="27"/>
      <c r="R46" s="27"/>
    </row>
    <row r="47" spans="1:18" x14ac:dyDescent="0.3">
      <c r="A47" s="27"/>
      <c r="B47" s="27"/>
      <c r="C47" s="27"/>
      <c r="D47" s="27"/>
      <c r="E47" s="27"/>
      <c r="F47" s="27"/>
      <c r="G47" s="27"/>
      <c r="H47" s="27"/>
      <c r="I47" s="27"/>
      <c r="J47" s="27"/>
      <c r="K47" s="27"/>
      <c r="L47" s="27"/>
      <c r="M47" s="27"/>
      <c r="N47" s="27"/>
      <c r="O47" s="27"/>
      <c r="P47" s="27"/>
      <c r="Q47" s="27"/>
      <c r="R47" s="27"/>
    </row>
    <row r="48" spans="1:18" x14ac:dyDescent="0.3">
      <c r="A48" s="27"/>
      <c r="B48" s="27"/>
      <c r="C48" s="27"/>
      <c r="D48" s="27"/>
      <c r="E48" s="27"/>
      <c r="F48" s="27"/>
      <c r="G48" s="27"/>
      <c r="H48" s="27"/>
      <c r="I48" s="27"/>
      <c r="J48" s="27"/>
      <c r="K48" s="27"/>
      <c r="L48" s="27"/>
      <c r="M48" s="27"/>
      <c r="N48" s="27"/>
      <c r="O48" s="27"/>
      <c r="P48" s="27"/>
      <c r="Q48" s="27"/>
      <c r="R48" s="27"/>
    </row>
    <row r="49" spans="1:18" x14ac:dyDescent="0.3">
      <c r="A49" s="27"/>
      <c r="B49" s="27"/>
      <c r="C49" s="27"/>
      <c r="D49" s="27"/>
      <c r="E49" s="27"/>
      <c r="F49" s="27"/>
      <c r="G49" s="27"/>
      <c r="H49" s="27"/>
      <c r="I49" s="27"/>
      <c r="J49" s="27"/>
      <c r="K49" s="27"/>
      <c r="L49" s="27"/>
      <c r="M49" s="27"/>
      <c r="N49" s="27"/>
      <c r="O49" s="27"/>
      <c r="P49" s="27"/>
      <c r="Q49" s="27"/>
      <c r="R49" s="27"/>
    </row>
    <row r="50" spans="1:18" x14ac:dyDescent="0.3">
      <c r="A50" s="27"/>
      <c r="B50" s="27"/>
      <c r="C50" s="27"/>
      <c r="D50" s="27"/>
      <c r="E50" s="27"/>
      <c r="F50" s="27"/>
      <c r="G50" s="27"/>
      <c r="H50" s="27"/>
      <c r="I50" s="27"/>
      <c r="J50" s="27"/>
      <c r="K50" s="27"/>
      <c r="L50" s="27"/>
      <c r="M50" s="27"/>
      <c r="N50" s="27"/>
      <c r="O50" s="27"/>
      <c r="P50" s="27"/>
      <c r="Q50" s="27"/>
      <c r="R50" s="27"/>
    </row>
    <row r="51" spans="1:18" x14ac:dyDescent="0.3">
      <c r="A51" s="27"/>
      <c r="B51" s="27"/>
      <c r="C51" s="27"/>
      <c r="D51" s="27"/>
      <c r="E51" s="27"/>
      <c r="F51" s="27"/>
      <c r="G51" s="27"/>
      <c r="H51" s="27"/>
      <c r="I51" s="27"/>
      <c r="J51" s="27"/>
      <c r="K51" s="27"/>
      <c r="L51" s="27"/>
      <c r="M51" s="27"/>
      <c r="N51" s="27"/>
      <c r="O51" s="27"/>
      <c r="P51" s="27"/>
      <c r="Q51" s="27"/>
      <c r="R51" s="27"/>
    </row>
    <row r="52" spans="1:18" x14ac:dyDescent="0.3">
      <c r="A52" s="27"/>
      <c r="B52" s="27"/>
      <c r="C52" s="27"/>
      <c r="D52" s="27"/>
      <c r="E52" s="27"/>
      <c r="F52" s="27"/>
      <c r="G52" s="27"/>
      <c r="H52" s="27"/>
      <c r="I52" s="27"/>
      <c r="J52" s="27"/>
      <c r="K52" s="27"/>
      <c r="L52" s="27"/>
      <c r="M52" s="27"/>
      <c r="N52" s="27"/>
      <c r="O52" s="27"/>
      <c r="P52" s="27"/>
      <c r="Q52" s="27"/>
      <c r="R52" s="27"/>
    </row>
    <row r="53" spans="1:18" x14ac:dyDescent="0.3">
      <c r="A53" s="27"/>
      <c r="B53" s="27"/>
      <c r="C53" s="27"/>
      <c r="D53" s="27"/>
      <c r="E53" s="27"/>
      <c r="F53" s="27"/>
      <c r="G53" s="27"/>
      <c r="H53" s="27"/>
      <c r="I53" s="27"/>
      <c r="J53" s="27"/>
      <c r="K53" s="27"/>
      <c r="L53" s="27"/>
      <c r="M53" s="27"/>
      <c r="N53" s="27"/>
      <c r="O53" s="27"/>
      <c r="P53" s="27"/>
      <c r="Q53" s="27"/>
      <c r="R53" s="27"/>
    </row>
    <row r="54" spans="1:18" x14ac:dyDescent="0.3">
      <c r="A54" s="27"/>
      <c r="B54" s="27"/>
      <c r="C54" s="27"/>
      <c r="D54" s="27"/>
      <c r="E54" s="27"/>
      <c r="F54" s="27"/>
      <c r="G54" s="27"/>
      <c r="H54" s="27"/>
      <c r="I54" s="27"/>
      <c r="J54" s="27"/>
      <c r="K54" s="27"/>
      <c r="L54" s="27"/>
      <c r="M54" s="27"/>
      <c r="N54" s="27"/>
      <c r="O54" s="27"/>
      <c r="P54" s="27"/>
      <c r="Q54" s="27"/>
      <c r="R54" s="27"/>
    </row>
    <row r="55" spans="1:18" x14ac:dyDescent="0.3">
      <c r="A55" s="27"/>
      <c r="B55" s="27"/>
      <c r="C55" s="27"/>
      <c r="D55" s="27"/>
      <c r="E55" s="27"/>
      <c r="F55" s="27"/>
      <c r="G55" s="27"/>
      <c r="H55" s="27"/>
      <c r="I55" s="27"/>
      <c r="J55" s="27"/>
      <c r="K55" s="27"/>
      <c r="L55" s="27"/>
      <c r="M55" s="27"/>
      <c r="N55" s="27"/>
      <c r="O55" s="27"/>
      <c r="P55" s="27"/>
      <c r="Q55" s="27"/>
      <c r="R55" s="27"/>
    </row>
    <row r="56" spans="1:18" x14ac:dyDescent="0.3">
      <c r="A56" s="27"/>
      <c r="B56" s="27"/>
      <c r="C56" s="27"/>
      <c r="D56" s="27"/>
      <c r="E56" s="27"/>
      <c r="F56" s="27"/>
      <c r="G56" s="27"/>
      <c r="H56" s="27"/>
      <c r="I56" s="27"/>
      <c r="J56" s="27"/>
      <c r="K56" s="27"/>
      <c r="L56" s="27"/>
      <c r="M56" s="27"/>
      <c r="N56" s="27"/>
      <c r="O56" s="27"/>
      <c r="P56" s="27"/>
      <c r="Q56" s="27"/>
      <c r="R56" s="27"/>
    </row>
    <row r="57" spans="1:18" x14ac:dyDescent="0.3">
      <c r="A57" s="27"/>
      <c r="B57" s="27"/>
      <c r="C57" s="27"/>
      <c r="D57" s="27"/>
      <c r="E57" s="27"/>
      <c r="F57" s="27"/>
      <c r="G57" s="27"/>
      <c r="H57" s="27"/>
      <c r="I57" s="27"/>
      <c r="J57" s="27"/>
      <c r="K57" s="27"/>
      <c r="L57" s="27"/>
      <c r="M57" s="27"/>
      <c r="N57" s="27"/>
      <c r="O57" s="27"/>
      <c r="P57" s="27"/>
      <c r="Q57" s="27"/>
      <c r="R57" s="27"/>
    </row>
    <row r="58" spans="1:18" x14ac:dyDescent="0.3">
      <c r="A58" s="27"/>
      <c r="B58" s="27"/>
      <c r="C58" s="27"/>
      <c r="D58" s="27"/>
      <c r="E58" s="27"/>
      <c r="F58" s="27"/>
      <c r="G58" s="27"/>
      <c r="H58" s="27"/>
      <c r="I58" s="27"/>
      <c r="J58" s="27"/>
      <c r="K58" s="27"/>
      <c r="L58" s="27"/>
      <c r="M58" s="27"/>
      <c r="N58" s="27"/>
      <c r="O58" s="27"/>
      <c r="P58" s="27"/>
      <c r="Q58" s="27"/>
      <c r="R58" s="27"/>
    </row>
    <row r="59" spans="1:18" x14ac:dyDescent="0.3">
      <c r="A59" s="27"/>
      <c r="B59" s="27"/>
      <c r="C59" s="27"/>
      <c r="D59" s="27"/>
      <c r="E59" s="27"/>
      <c r="F59" s="27"/>
      <c r="G59" s="27"/>
      <c r="H59" s="27"/>
      <c r="I59" s="27"/>
      <c r="J59" s="27"/>
      <c r="K59" s="27"/>
      <c r="L59" s="27"/>
      <c r="M59" s="27"/>
      <c r="N59" s="27"/>
      <c r="O59" s="27"/>
      <c r="P59" s="27"/>
      <c r="Q59" s="27"/>
      <c r="R59" s="27"/>
    </row>
    <row r="60" spans="1:18" x14ac:dyDescent="0.3">
      <c r="A60" s="27"/>
      <c r="B60" s="27"/>
      <c r="C60" s="27"/>
      <c r="D60" s="27"/>
      <c r="E60" s="27"/>
      <c r="F60" s="27"/>
      <c r="G60" s="27"/>
      <c r="H60" s="27"/>
      <c r="I60" s="27"/>
      <c r="J60" s="27"/>
      <c r="K60" s="27"/>
      <c r="L60" s="27"/>
      <c r="M60" s="27"/>
      <c r="N60" s="27"/>
      <c r="O60" s="27"/>
      <c r="P60" s="27"/>
      <c r="Q60" s="27"/>
      <c r="R60" s="27"/>
    </row>
    <row r="61" spans="1:18" x14ac:dyDescent="0.3">
      <c r="A61" s="27"/>
      <c r="B61" s="27"/>
      <c r="C61" s="27"/>
      <c r="D61" s="27"/>
      <c r="E61" s="27"/>
      <c r="F61" s="27"/>
      <c r="G61" s="27"/>
      <c r="H61" s="27"/>
      <c r="I61" s="27"/>
      <c r="J61" s="27"/>
      <c r="K61" s="27"/>
      <c r="L61" s="27"/>
      <c r="M61" s="27"/>
      <c r="N61" s="27"/>
      <c r="O61" s="27"/>
      <c r="P61" s="27"/>
      <c r="Q61" s="27"/>
      <c r="R61" s="27"/>
    </row>
    <row r="62" spans="1:18" x14ac:dyDescent="0.3">
      <c r="A62" s="27"/>
      <c r="B62" s="27"/>
      <c r="C62" s="27"/>
      <c r="D62" s="27"/>
      <c r="E62" s="27"/>
      <c r="F62" s="27"/>
      <c r="G62" s="27"/>
      <c r="H62" s="27"/>
      <c r="I62" s="27"/>
      <c r="J62" s="27"/>
      <c r="K62" s="27"/>
      <c r="L62" s="27"/>
      <c r="M62" s="27"/>
      <c r="N62" s="27"/>
      <c r="O62" s="27"/>
      <c r="P62" s="27"/>
      <c r="Q62" s="27"/>
      <c r="R62" s="27"/>
    </row>
    <row r="63" spans="1:18" x14ac:dyDescent="0.3">
      <c r="A63" s="27"/>
      <c r="B63" s="27"/>
      <c r="C63" s="27"/>
      <c r="D63" s="27"/>
      <c r="E63" s="27"/>
      <c r="F63" s="27"/>
      <c r="G63" s="27"/>
      <c r="H63" s="27"/>
      <c r="I63" s="27"/>
      <c r="J63" s="27"/>
      <c r="K63" s="27"/>
      <c r="L63" s="27"/>
      <c r="M63" s="27"/>
      <c r="N63" s="27"/>
      <c r="O63" s="27"/>
      <c r="P63" s="27"/>
      <c r="Q63" s="27"/>
      <c r="R63" s="27"/>
    </row>
    <row r="64" spans="1:18" x14ac:dyDescent="0.3">
      <c r="A64" s="27"/>
      <c r="B64" s="27"/>
      <c r="C64" s="27"/>
      <c r="D64" s="27"/>
      <c r="E64" s="27"/>
      <c r="F64" s="27"/>
      <c r="G64" s="27"/>
      <c r="H64" s="27"/>
      <c r="I64" s="27"/>
      <c r="J64" s="27"/>
      <c r="K64" s="27"/>
      <c r="L64" s="27"/>
      <c r="M64" s="27"/>
      <c r="N64" s="27"/>
      <c r="O64" s="27"/>
      <c r="P64" s="27"/>
      <c r="Q64" s="27"/>
      <c r="R64" s="27"/>
    </row>
    <row r="65" spans="1:18" x14ac:dyDescent="0.3">
      <c r="A65" s="27"/>
      <c r="B65" s="27"/>
      <c r="C65" s="27"/>
      <c r="D65" s="27"/>
      <c r="E65" s="27"/>
      <c r="F65" s="27"/>
      <c r="G65" s="27"/>
      <c r="H65" s="27"/>
      <c r="I65" s="27"/>
      <c r="J65" s="27"/>
      <c r="K65" s="27"/>
      <c r="L65" s="27"/>
      <c r="M65" s="27"/>
      <c r="N65" s="27"/>
      <c r="O65" s="27"/>
      <c r="P65" s="27"/>
      <c r="Q65" s="27"/>
      <c r="R65" s="27"/>
    </row>
    <row r="66" spans="1:18" x14ac:dyDescent="0.3">
      <c r="A66" s="27"/>
      <c r="B66" s="27"/>
      <c r="C66" s="27"/>
      <c r="D66" s="27"/>
      <c r="E66" s="27"/>
      <c r="F66" s="27"/>
      <c r="G66" s="27"/>
      <c r="H66" s="27"/>
      <c r="I66" s="27"/>
      <c r="J66" s="27"/>
      <c r="K66" s="27"/>
      <c r="L66" s="27"/>
      <c r="M66" s="27"/>
      <c r="N66" s="27"/>
      <c r="O66" s="27"/>
      <c r="P66" s="27"/>
      <c r="Q66" s="27"/>
      <c r="R66" s="27"/>
    </row>
    <row r="67" spans="1:18" x14ac:dyDescent="0.3">
      <c r="A67" s="27"/>
      <c r="B67" s="27"/>
      <c r="C67" s="27"/>
      <c r="D67" s="27"/>
      <c r="E67" s="27"/>
      <c r="F67" s="27"/>
      <c r="G67" s="27"/>
      <c r="H67" s="27"/>
      <c r="I67" s="27"/>
      <c r="J67" s="27"/>
      <c r="K67" s="27"/>
      <c r="L67" s="27"/>
      <c r="M67" s="27"/>
      <c r="N67" s="27"/>
      <c r="O67" s="27"/>
      <c r="P67" s="27"/>
      <c r="Q67" s="27"/>
      <c r="R67" s="27"/>
    </row>
    <row r="68" spans="1:18" x14ac:dyDescent="0.3">
      <c r="A68" s="27"/>
      <c r="B68" s="27"/>
      <c r="C68" s="27"/>
      <c r="D68" s="27"/>
      <c r="E68" s="27"/>
      <c r="F68" s="27"/>
      <c r="G68" s="27"/>
      <c r="H68" s="27"/>
      <c r="I68" s="27"/>
      <c r="J68" s="27"/>
      <c r="K68" s="27"/>
      <c r="L68" s="27"/>
      <c r="M68" s="27"/>
      <c r="N68" s="27"/>
      <c r="O68" s="27"/>
      <c r="P68" s="27"/>
      <c r="Q68" s="27"/>
      <c r="R68" s="27"/>
    </row>
    <row r="69" spans="1:18" x14ac:dyDescent="0.3">
      <c r="A69" s="27"/>
      <c r="B69" s="27"/>
      <c r="C69" s="27"/>
      <c r="D69" s="27"/>
      <c r="E69" s="27"/>
      <c r="F69" s="27"/>
      <c r="G69" s="27"/>
      <c r="H69" s="27"/>
      <c r="I69" s="27"/>
      <c r="J69" s="27"/>
      <c r="K69" s="27"/>
      <c r="L69" s="27"/>
      <c r="M69" s="27"/>
      <c r="N69" s="27"/>
      <c r="O69" s="27"/>
      <c r="P69" s="27"/>
      <c r="Q69" s="27"/>
      <c r="R69" s="27"/>
    </row>
    <row r="70" spans="1:18" x14ac:dyDescent="0.3">
      <c r="A70" s="27"/>
      <c r="B70" s="27"/>
      <c r="C70" s="27"/>
      <c r="D70" s="27"/>
      <c r="E70" s="27"/>
      <c r="F70" s="27"/>
      <c r="G70" s="27"/>
      <c r="H70" s="27"/>
      <c r="I70" s="27"/>
      <c r="J70" s="27"/>
      <c r="K70" s="27"/>
      <c r="L70" s="27"/>
      <c r="M70" s="27"/>
      <c r="N70" s="27"/>
      <c r="O70" s="27"/>
      <c r="P70" s="27"/>
      <c r="Q70" s="27"/>
      <c r="R70" s="27"/>
    </row>
    <row r="71" spans="1:18" x14ac:dyDescent="0.3">
      <c r="A71" s="27"/>
      <c r="B71" s="27"/>
      <c r="C71" s="27"/>
      <c r="D71" s="27"/>
      <c r="E71" s="27"/>
      <c r="F71" s="27"/>
      <c r="G71" s="27"/>
      <c r="H71" s="27"/>
      <c r="I71" s="27"/>
      <c r="J71" s="27"/>
      <c r="K71" s="27"/>
      <c r="L71" s="27"/>
      <c r="M71" s="27"/>
      <c r="N71" s="27"/>
      <c r="O71" s="27"/>
      <c r="P71" s="27"/>
      <c r="Q71" s="27"/>
      <c r="R71" s="27"/>
    </row>
    <row r="72" spans="1:18" x14ac:dyDescent="0.3">
      <c r="A72" s="27"/>
      <c r="B72" s="27"/>
      <c r="C72" s="27"/>
      <c r="D72" s="27"/>
      <c r="E72" s="27"/>
      <c r="F72" s="27"/>
      <c r="G72" s="27"/>
      <c r="H72" s="27"/>
      <c r="I72" s="27"/>
      <c r="J72" s="27"/>
      <c r="K72" s="27"/>
      <c r="L72" s="27"/>
      <c r="M72" s="27"/>
      <c r="N72" s="27"/>
      <c r="O72" s="27"/>
      <c r="P72" s="27"/>
      <c r="Q72" s="27"/>
      <c r="R72" s="27"/>
    </row>
    <row r="73" spans="1:18" x14ac:dyDescent="0.3">
      <c r="A73" s="27"/>
      <c r="B73" s="27"/>
      <c r="C73" s="27"/>
      <c r="D73" s="27"/>
      <c r="E73" s="27"/>
      <c r="F73" s="27"/>
      <c r="G73" s="27"/>
      <c r="H73" s="27"/>
      <c r="I73" s="27"/>
      <c r="J73" s="27"/>
      <c r="K73" s="27"/>
      <c r="L73" s="27"/>
      <c r="M73" s="27"/>
      <c r="N73" s="27"/>
      <c r="O73" s="27"/>
      <c r="P73" s="27"/>
      <c r="Q73" s="27"/>
      <c r="R73" s="2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5F9FF-D416-43B7-9178-C02255240CE8}">
  <dimension ref="A1:C5"/>
  <sheetViews>
    <sheetView workbookViewId="0">
      <selection activeCell="A5" sqref="A5"/>
    </sheetView>
  </sheetViews>
  <sheetFormatPr defaultRowHeight="14.4" x14ac:dyDescent="0.3"/>
  <cols>
    <col min="1" max="1" width="17.77734375" customWidth="1"/>
    <col min="2" max="2" width="9.5546875" bestFit="1" customWidth="1"/>
  </cols>
  <sheetData>
    <row r="1" spans="1:3" x14ac:dyDescent="0.3">
      <c r="A1" t="s">
        <v>216</v>
      </c>
      <c r="B1">
        <f>COUNTA(Append1[churn])</f>
        <v>4250</v>
      </c>
      <c r="C1">
        <f>COUNTA(Append1[churn_num])</f>
        <v>5000</v>
      </c>
    </row>
    <row r="2" spans="1:3" x14ac:dyDescent="0.3">
      <c r="A2" t="s">
        <v>217</v>
      </c>
      <c r="B2">
        <f>COUNTIF(Append1[churn], "yes")</f>
        <v>598</v>
      </c>
      <c r="C2">
        <f>COUNTIF(Append1[churn_num], 1)</f>
        <v>598</v>
      </c>
    </row>
    <row r="3" spans="1:3" x14ac:dyDescent="0.3">
      <c r="A3" t="s">
        <v>218</v>
      </c>
      <c r="B3" s="15">
        <f>COUNTIF(Append1[churn], "yes")/COUNTA(Append1[churn])</f>
        <v>0.14070588235294118</v>
      </c>
      <c r="C3" s="15">
        <f>COUNTIF(Append1[churn_num], 1)/COUNTA(Append1[churn_num])</f>
        <v>0.1196</v>
      </c>
    </row>
    <row r="4" spans="1:3" x14ac:dyDescent="0.3">
      <c r="A4" t="s">
        <v>219</v>
      </c>
      <c r="B4" s="29">
        <f>AVERAGE(Append1!I4975:I5001)</f>
        <v>164.98148148148144</v>
      </c>
    </row>
    <row r="5" spans="1:3" x14ac:dyDescent="0.3">
      <c r="A5" t="s">
        <v>220</v>
      </c>
      <c r="B5" s="29">
        <f>AVERAGE(Append1!T4975:T5001)</f>
        <v>2.8948148148148145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D68EC-55AC-4ACB-AACF-72A0A3538950}">
  <dimension ref="A3:H25"/>
  <sheetViews>
    <sheetView workbookViewId="0">
      <selection activeCell="O17" sqref="O17"/>
    </sheetView>
  </sheetViews>
  <sheetFormatPr defaultRowHeight="14.4" x14ac:dyDescent="0.3"/>
  <cols>
    <col min="1" max="1" width="12.5546875" bestFit="1" customWidth="1"/>
    <col min="2" max="2" width="17.6640625" bestFit="1" customWidth="1"/>
    <col min="3" max="3" width="9.33203125" bestFit="1" customWidth="1"/>
    <col min="8" max="8" width="10" customWidth="1"/>
  </cols>
  <sheetData>
    <row r="3" spans="1:3" x14ac:dyDescent="0.3">
      <c r="A3" s="2" t="s">
        <v>77</v>
      </c>
      <c r="B3" t="s">
        <v>80</v>
      </c>
      <c r="C3" t="s">
        <v>81</v>
      </c>
    </row>
    <row r="4" spans="1:3" x14ac:dyDescent="0.3">
      <c r="A4" s="3" t="s">
        <v>23</v>
      </c>
      <c r="B4" s="1">
        <v>3652</v>
      </c>
      <c r="C4" s="5">
        <v>0.85929411764705887</v>
      </c>
    </row>
    <row r="5" spans="1:3" x14ac:dyDescent="0.3">
      <c r="A5" s="3" t="s">
        <v>24</v>
      </c>
      <c r="B5" s="1">
        <v>598</v>
      </c>
      <c r="C5" s="5">
        <v>0.14070588235294118</v>
      </c>
    </row>
    <row r="6" spans="1:3" x14ac:dyDescent="0.3">
      <c r="A6" s="3" t="s">
        <v>78</v>
      </c>
      <c r="B6" s="1">
        <v>4250</v>
      </c>
      <c r="C6" s="5">
        <v>1</v>
      </c>
    </row>
    <row r="19" spans="1:8" ht="17.399999999999999" customHeight="1" x14ac:dyDescent="0.3">
      <c r="A19" s="9" t="s">
        <v>85</v>
      </c>
      <c r="B19" s="9"/>
      <c r="C19" s="9"/>
      <c r="D19" s="9"/>
      <c r="E19" s="9"/>
      <c r="F19" s="9"/>
      <c r="H19" s="6" t="s">
        <v>89</v>
      </c>
    </row>
    <row r="20" spans="1:8" x14ac:dyDescent="0.3">
      <c r="A20" s="8"/>
      <c r="B20" s="8"/>
      <c r="C20" s="8"/>
      <c r="D20" s="8"/>
      <c r="E20" s="8"/>
      <c r="F20" s="8"/>
      <c r="H20" s="7"/>
    </row>
    <row r="21" spans="1:8" x14ac:dyDescent="0.3">
      <c r="A21" s="8" t="s">
        <v>82</v>
      </c>
      <c r="B21" s="8"/>
      <c r="C21" s="8"/>
      <c r="D21" s="8"/>
      <c r="E21" s="8"/>
      <c r="F21" s="8"/>
      <c r="H21" s="7" t="s">
        <v>86</v>
      </c>
    </row>
    <row r="22" spans="1:8" x14ac:dyDescent="0.3">
      <c r="A22" s="8"/>
      <c r="B22" s="8"/>
      <c r="C22" s="8"/>
      <c r="D22" s="8"/>
      <c r="E22" s="8"/>
      <c r="F22" s="8"/>
      <c r="H22" s="7" t="s">
        <v>87</v>
      </c>
    </row>
    <row r="23" spans="1:8" x14ac:dyDescent="0.3">
      <c r="A23" s="8" t="s">
        <v>83</v>
      </c>
      <c r="B23" s="8"/>
      <c r="C23" s="8"/>
      <c r="D23" s="8"/>
      <c r="E23" s="8"/>
      <c r="F23" s="8"/>
      <c r="H23" s="7" t="s">
        <v>88</v>
      </c>
    </row>
    <row r="24" spans="1:8" x14ac:dyDescent="0.3">
      <c r="A24" s="8"/>
      <c r="B24" s="8"/>
      <c r="C24" s="8"/>
      <c r="D24" s="8"/>
      <c r="E24" s="8"/>
      <c r="F24" s="8"/>
    </row>
    <row r="25" spans="1:8" x14ac:dyDescent="0.3">
      <c r="A25" s="8" t="s">
        <v>84</v>
      </c>
      <c r="B25" s="8"/>
      <c r="C25" s="8"/>
      <c r="D25" s="8"/>
      <c r="E25" s="8"/>
      <c r="F25" s="8"/>
    </row>
  </sheetData>
  <mergeCells count="7">
    <mergeCell ref="A25:F25"/>
    <mergeCell ref="A19:F19"/>
    <mergeCell ref="A20:F20"/>
    <mergeCell ref="A21:F21"/>
    <mergeCell ref="A22:F22"/>
    <mergeCell ref="A23:F23"/>
    <mergeCell ref="A24:F24"/>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0682F-F99C-4A7C-90F3-B87B38565ED8}">
  <dimension ref="A3:O29"/>
  <sheetViews>
    <sheetView workbookViewId="0">
      <selection activeCell="N24" sqref="N24"/>
    </sheetView>
  </sheetViews>
  <sheetFormatPr defaultRowHeight="14.4" x14ac:dyDescent="0.3"/>
  <cols>
    <col min="1" max="1" width="10.77734375" bestFit="1" customWidth="1"/>
    <col min="2" max="2" width="24" bestFit="1" customWidth="1"/>
  </cols>
  <sheetData>
    <row r="3" spans="1:2" x14ac:dyDescent="0.3">
      <c r="A3" s="2" t="s">
        <v>91</v>
      </c>
      <c r="B3" t="s">
        <v>90</v>
      </c>
    </row>
    <row r="4" spans="1:2" x14ac:dyDescent="0.3">
      <c r="A4" s="3" t="s">
        <v>24</v>
      </c>
      <c r="B4" s="11">
        <v>102.13712374581939</v>
      </c>
    </row>
    <row r="5" spans="1:2" x14ac:dyDescent="0.3">
      <c r="A5" s="3" t="s">
        <v>23</v>
      </c>
      <c r="B5" s="11">
        <v>99.924972617743705</v>
      </c>
    </row>
    <row r="6" spans="1:2" x14ac:dyDescent="0.3">
      <c r="A6" s="3" t="s">
        <v>78</v>
      </c>
      <c r="B6" s="1">
        <v>100.23623529411765</v>
      </c>
    </row>
    <row r="19" spans="1:15" ht="18" x14ac:dyDescent="0.3">
      <c r="A19" s="13" t="s">
        <v>93</v>
      </c>
      <c r="B19" s="13"/>
    </row>
    <row r="20" spans="1:15" x14ac:dyDescent="0.3">
      <c r="A20" s="7"/>
    </row>
    <row r="21" spans="1:15" x14ac:dyDescent="0.3">
      <c r="A21" s="8" t="s">
        <v>92</v>
      </c>
      <c r="B21" s="8"/>
      <c r="C21" s="8"/>
      <c r="D21" s="8"/>
      <c r="E21" s="8"/>
      <c r="F21" s="8"/>
      <c r="G21" s="8"/>
      <c r="H21" s="8"/>
      <c r="I21" s="8"/>
    </row>
    <row r="22" spans="1:15" x14ac:dyDescent="0.3">
      <c r="A22" s="8"/>
      <c r="B22" s="8"/>
      <c r="C22" s="8"/>
      <c r="D22" s="8"/>
      <c r="E22" s="8"/>
      <c r="F22" s="8"/>
      <c r="G22" s="8"/>
      <c r="H22" s="8"/>
      <c r="I22" s="8"/>
    </row>
    <row r="23" spans="1:15" x14ac:dyDescent="0.3">
      <c r="A23" s="8" t="s">
        <v>94</v>
      </c>
      <c r="B23" s="8"/>
      <c r="C23" s="8"/>
      <c r="D23" s="8"/>
      <c r="E23" s="8"/>
      <c r="F23" s="8"/>
      <c r="G23" s="8"/>
      <c r="H23" s="8"/>
      <c r="I23" s="8"/>
    </row>
    <row r="26" spans="1:15" ht="18" x14ac:dyDescent="0.3">
      <c r="A26" s="13" t="s">
        <v>96</v>
      </c>
      <c r="B26" s="13"/>
    </row>
    <row r="27" spans="1:15" x14ac:dyDescent="0.3">
      <c r="A27" s="7"/>
    </row>
    <row r="28" spans="1:15" x14ac:dyDescent="0.3">
      <c r="A28" s="8" t="s">
        <v>95</v>
      </c>
      <c r="B28" s="8"/>
      <c r="C28" s="8"/>
      <c r="D28" s="8"/>
      <c r="E28" s="8"/>
      <c r="F28" s="8"/>
      <c r="G28" s="8"/>
      <c r="H28" s="8"/>
      <c r="I28" s="8"/>
      <c r="J28" s="8"/>
      <c r="K28" s="8"/>
      <c r="L28" s="8"/>
      <c r="M28" s="8"/>
      <c r="N28" s="8"/>
      <c r="O28" s="8"/>
    </row>
    <row r="29" spans="1:15" x14ac:dyDescent="0.3">
      <c r="A29" s="8" t="s">
        <v>97</v>
      </c>
      <c r="B29" s="8"/>
      <c r="C29" s="8"/>
      <c r="D29" s="8"/>
      <c r="E29" s="8"/>
      <c r="F29" s="8"/>
      <c r="G29" s="8"/>
      <c r="H29" s="8"/>
      <c r="I29" s="8"/>
      <c r="J29" s="8"/>
      <c r="K29" s="8"/>
      <c r="L29" s="8"/>
      <c r="M29" s="8"/>
      <c r="N29" s="8"/>
      <c r="O29" s="8"/>
    </row>
  </sheetData>
  <mergeCells count="7">
    <mergeCell ref="A29:O29"/>
    <mergeCell ref="A19:B19"/>
    <mergeCell ref="A21:I21"/>
    <mergeCell ref="A22:I22"/>
    <mergeCell ref="A23:I23"/>
    <mergeCell ref="A26:B26"/>
    <mergeCell ref="A28:O28"/>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A9DF-0584-45A9-88D9-DC1EFBF7A1E4}">
  <dimension ref="A3:U25"/>
  <sheetViews>
    <sheetView workbookViewId="0">
      <selection activeCell="D5" sqref="D5"/>
    </sheetView>
  </sheetViews>
  <sheetFormatPr defaultRowHeight="14.4" x14ac:dyDescent="0.3"/>
  <cols>
    <col min="1" max="1" width="18.77734375" bestFit="1" customWidth="1"/>
    <col min="2" max="2" width="15.5546875" bestFit="1" customWidth="1"/>
    <col min="3" max="3" width="4" bestFit="1" customWidth="1"/>
    <col min="4" max="5" width="10.77734375" bestFit="1" customWidth="1"/>
    <col min="6" max="6" width="13.77734375" bestFit="1" customWidth="1"/>
    <col min="7" max="7" width="14.77734375" bestFit="1" customWidth="1"/>
    <col min="8" max="8" width="18.5546875" bestFit="1" customWidth="1"/>
    <col min="9" max="9" width="19.5546875" bestFit="1" customWidth="1"/>
  </cols>
  <sheetData>
    <row r="3" spans="1:5" x14ac:dyDescent="0.3">
      <c r="A3" s="2" t="s">
        <v>79</v>
      </c>
      <c r="B3" s="2" t="s">
        <v>98</v>
      </c>
    </row>
    <row r="4" spans="1:5" x14ac:dyDescent="0.3">
      <c r="A4" s="2" t="s">
        <v>104</v>
      </c>
      <c r="B4" t="s">
        <v>23</v>
      </c>
      <c r="C4" t="s">
        <v>24</v>
      </c>
      <c r="D4" t="s">
        <v>78</v>
      </c>
    </row>
    <row r="5" spans="1:5" x14ac:dyDescent="0.3">
      <c r="A5" s="3">
        <v>0</v>
      </c>
      <c r="B5" s="1">
        <v>3423</v>
      </c>
      <c r="C5" s="1">
        <v>431</v>
      </c>
      <c r="D5" s="1">
        <v>3854</v>
      </c>
      <c r="E5" s="1"/>
    </row>
    <row r="6" spans="1:5" x14ac:dyDescent="0.3">
      <c r="A6" s="3">
        <v>1</v>
      </c>
      <c r="B6" s="1">
        <v>229</v>
      </c>
      <c r="C6" s="1">
        <v>167</v>
      </c>
      <c r="D6" s="1">
        <v>396</v>
      </c>
      <c r="E6" s="1"/>
    </row>
    <row r="7" spans="1:5" x14ac:dyDescent="0.3">
      <c r="A7" s="3" t="s">
        <v>78</v>
      </c>
      <c r="B7" s="1">
        <v>3652</v>
      </c>
      <c r="C7" s="1">
        <v>598</v>
      </c>
      <c r="D7" s="1">
        <v>4250</v>
      </c>
    </row>
    <row r="15" spans="1:5" ht="18" x14ac:dyDescent="0.3">
      <c r="A15" s="13" t="s">
        <v>93</v>
      </c>
      <c r="B15" s="13"/>
    </row>
    <row r="17" spans="1:21" x14ac:dyDescent="0.3">
      <c r="A17" s="14" t="s">
        <v>99</v>
      </c>
      <c r="B17" s="14"/>
      <c r="C17" s="14"/>
      <c r="D17" s="14"/>
      <c r="E17" s="14"/>
      <c r="F17" s="14"/>
      <c r="G17" s="14"/>
      <c r="H17" s="14"/>
    </row>
    <row r="18" spans="1:21" x14ac:dyDescent="0.3">
      <c r="A18" s="14"/>
      <c r="B18" s="14"/>
      <c r="C18" s="14"/>
      <c r="D18" s="14"/>
      <c r="E18" s="14"/>
      <c r="F18" s="14"/>
      <c r="G18" s="14"/>
      <c r="H18" s="14"/>
    </row>
    <row r="19" spans="1:21" x14ac:dyDescent="0.3">
      <c r="A19" s="14" t="s">
        <v>100</v>
      </c>
      <c r="B19" s="14"/>
      <c r="C19" s="14"/>
      <c r="D19" s="14"/>
      <c r="E19" s="14"/>
      <c r="F19" s="14"/>
      <c r="G19" s="14"/>
      <c r="H19" s="14"/>
    </row>
    <row r="22" spans="1:21" ht="18" x14ac:dyDescent="0.3">
      <c r="A22" s="12" t="s">
        <v>96</v>
      </c>
    </row>
    <row r="23" spans="1:21" x14ac:dyDescent="0.3">
      <c r="A23" s="7"/>
    </row>
    <row r="24" spans="1:21" x14ac:dyDescent="0.3">
      <c r="A24" s="8" t="s">
        <v>101</v>
      </c>
      <c r="B24" s="8"/>
      <c r="C24" s="8"/>
      <c r="D24" s="8"/>
      <c r="E24" s="8"/>
      <c r="F24" s="8"/>
      <c r="G24" s="8"/>
      <c r="H24" s="8"/>
      <c r="I24" s="8"/>
      <c r="J24" s="8"/>
      <c r="K24" s="8"/>
      <c r="L24" s="8"/>
      <c r="M24" s="8"/>
      <c r="N24" s="8"/>
      <c r="O24" s="8"/>
      <c r="P24" s="8"/>
      <c r="Q24" s="8"/>
      <c r="R24" s="8"/>
      <c r="S24" s="8"/>
      <c r="T24" s="8"/>
      <c r="U24" s="8"/>
    </row>
    <row r="25" spans="1:21" x14ac:dyDescent="0.3">
      <c r="A25" s="14" t="s">
        <v>102</v>
      </c>
      <c r="B25" s="14"/>
      <c r="C25" s="14"/>
      <c r="D25" s="14"/>
      <c r="E25" s="14"/>
      <c r="F25" s="14"/>
      <c r="G25" s="14"/>
      <c r="H25" s="14"/>
      <c r="I25" s="14"/>
    </row>
  </sheetData>
  <mergeCells count="6">
    <mergeCell ref="A15:B15"/>
    <mergeCell ref="A17:H17"/>
    <mergeCell ref="A18:H18"/>
    <mergeCell ref="A19:H19"/>
    <mergeCell ref="A24:U24"/>
    <mergeCell ref="A25:I25"/>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EDE91-3EDC-4262-80AE-BAD652005D84}">
  <dimension ref="A3:I26"/>
  <sheetViews>
    <sheetView workbookViewId="0">
      <selection activeCell="A25" sqref="A25:H25"/>
    </sheetView>
  </sheetViews>
  <sheetFormatPr defaultRowHeight="14.4" x14ac:dyDescent="0.3"/>
  <cols>
    <col min="1" max="1" width="10.77734375" bestFit="1" customWidth="1"/>
    <col min="2" max="2" width="38.21875" bestFit="1" customWidth="1"/>
  </cols>
  <sheetData>
    <row r="3" spans="1:2" x14ac:dyDescent="0.3">
      <c r="A3" s="2" t="s">
        <v>91</v>
      </c>
      <c r="B3" t="s">
        <v>103</v>
      </c>
    </row>
    <row r="4" spans="1:2" x14ac:dyDescent="0.3">
      <c r="A4" s="3" t="s">
        <v>24</v>
      </c>
      <c r="B4" s="11">
        <v>2.2759197324414715</v>
      </c>
    </row>
    <row r="5" spans="1:2" x14ac:dyDescent="0.3">
      <c r="A5" s="3" t="s">
        <v>23</v>
      </c>
      <c r="B5" s="11">
        <v>1.4416757940854326</v>
      </c>
    </row>
    <row r="6" spans="1:2" x14ac:dyDescent="0.3">
      <c r="A6" s="3" t="s">
        <v>78</v>
      </c>
      <c r="B6" s="10">
        <v>1.5590588235294118</v>
      </c>
    </row>
    <row r="20" spans="1:9" ht="18" x14ac:dyDescent="0.3">
      <c r="A20" s="13" t="s">
        <v>93</v>
      </c>
      <c r="B20" s="13"/>
    </row>
    <row r="21" spans="1:9" x14ac:dyDescent="0.3">
      <c r="A21" s="8" t="s">
        <v>105</v>
      </c>
      <c r="B21" s="8"/>
      <c r="C21" s="8"/>
      <c r="D21" s="8"/>
      <c r="E21" s="8"/>
      <c r="F21" s="8"/>
      <c r="G21" s="8"/>
      <c r="H21" s="8"/>
      <c r="I21" s="8"/>
    </row>
    <row r="22" spans="1:9" x14ac:dyDescent="0.3">
      <c r="A22" s="8" t="s">
        <v>106</v>
      </c>
      <c r="B22" s="8"/>
      <c r="C22" s="8"/>
      <c r="D22" s="8"/>
      <c r="E22" s="8"/>
      <c r="F22" s="8"/>
      <c r="G22" s="8"/>
      <c r="H22" s="8"/>
      <c r="I22" s="8"/>
    </row>
    <row r="24" spans="1:9" ht="18" x14ac:dyDescent="0.3">
      <c r="A24" s="13" t="s">
        <v>108</v>
      </c>
      <c r="B24" s="13"/>
    </row>
    <row r="25" spans="1:9" x14ac:dyDescent="0.3">
      <c r="A25" s="8" t="s">
        <v>109</v>
      </c>
      <c r="B25" s="8"/>
      <c r="C25" s="8"/>
      <c r="D25" s="8"/>
      <c r="E25" s="8"/>
      <c r="F25" s="8"/>
      <c r="G25" s="8"/>
      <c r="H25" s="8"/>
    </row>
    <row r="26" spans="1:9" x14ac:dyDescent="0.3">
      <c r="A26" s="8" t="s">
        <v>107</v>
      </c>
      <c r="B26" s="8"/>
      <c r="C26" s="8"/>
      <c r="D26" s="8"/>
      <c r="E26" s="8"/>
      <c r="F26" s="8"/>
      <c r="G26" s="8"/>
      <c r="H26" s="8"/>
    </row>
  </sheetData>
  <mergeCells count="6">
    <mergeCell ref="A26:H26"/>
    <mergeCell ref="A20:B20"/>
    <mergeCell ref="A21:I21"/>
    <mergeCell ref="A22:I22"/>
    <mergeCell ref="A24:B24"/>
    <mergeCell ref="A25:H25"/>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13D59-E158-43C2-A0FA-F08142DE8837}">
  <dimension ref="A3:Q28"/>
  <sheetViews>
    <sheetView workbookViewId="0">
      <selection activeCell="B4" sqref="B4:D5"/>
    </sheetView>
  </sheetViews>
  <sheetFormatPr defaultRowHeight="14.4" x14ac:dyDescent="0.3"/>
  <cols>
    <col min="1" max="1" width="10.77734375" bestFit="1" customWidth="1"/>
    <col min="2" max="2" width="26.88671875" bestFit="1" customWidth="1"/>
    <col min="3" max="3" width="25.5546875" bestFit="1" customWidth="1"/>
    <col min="4" max="4" width="25.6640625" bestFit="1" customWidth="1"/>
  </cols>
  <sheetData>
    <row r="3" spans="1:4" x14ac:dyDescent="0.3">
      <c r="A3" s="2" t="s">
        <v>91</v>
      </c>
      <c r="B3" t="s">
        <v>110</v>
      </c>
      <c r="C3" t="s">
        <v>111</v>
      </c>
      <c r="D3" t="s">
        <v>112</v>
      </c>
    </row>
    <row r="4" spans="1:4" x14ac:dyDescent="0.3">
      <c r="A4" s="3" t="s">
        <v>24</v>
      </c>
      <c r="B4" s="11">
        <v>9.2850334448160545</v>
      </c>
      <c r="C4" s="11">
        <v>17.847207357859535</v>
      </c>
      <c r="D4" s="11">
        <v>35.528678929765903</v>
      </c>
    </row>
    <row r="5" spans="1:4" x14ac:dyDescent="0.3">
      <c r="A5" s="3" t="s">
        <v>23</v>
      </c>
      <c r="B5" s="11">
        <v>8.9811308871851168</v>
      </c>
      <c r="C5" s="11">
        <v>16.878743154435924</v>
      </c>
      <c r="D5" s="11">
        <v>29.844947973713111</v>
      </c>
    </row>
    <row r="6" spans="1:4" x14ac:dyDescent="0.3">
      <c r="A6" s="3" t="s">
        <v>78</v>
      </c>
      <c r="B6" s="1">
        <v>9.0238917647059136</v>
      </c>
      <c r="C6" s="1">
        <v>17.0150117647059</v>
      </c>
      <c r="D6" s="1">
        <v>30.64468235294121</v>
      </c>
    </row>
    <row r="18" spans="1:17" ht="18" x14ac:dyDescent="0.3">
      <c r="A18" s="13" t="s">
        <v>93</v>
      </c>
      <c r="B18" s="13"/>
    </row>
    <row r="19" spans="1:17" x14ac:dyDescent="0.3">
      <c r="A19" s="7"/>
    </row>
    <row r="20" spans="1:17" x14ac:dyDescent="0.3">
      <c r="A20" s="16" t="s">
        <v>113</v>
      </c>
      <c r="B20" s="16"/>
      <c r="C20" s="16"/>
      <c r="D20" s="16"/>
      <c r="E20" s="16"/>
      <c r="F20" s="16"/>
      <c r="G20" s="16"/>
    </row>
    <row r="21" spans="1:17" x14ac:dyDescent="0.3">
      <c r="A21" s="8" t="s">
        <v>114</v>
      </c>
      <c r="B21" s="8"/>
      <c r="C21" s="8"/>
      <c r="D21" s="8"/>
      <c r="E21" s="8"/>
      <c r="F21" s="8"/>
      <c r="G21" s="8"/>
    </row>
    <row r="22" spans="1:17" x14ac:dyDescent="0.3">
      <c r="A22" s="16" t="s">
        <v>115</v>
      </c>
      <c r="B22" s="16"/>
      <c r="C22" s="16"/>
      <c r="D22" s="16"/>
      <c r="E22" s="16"/>
      <c r="F22" s="16"/>
      <c r="G22" s="16"/>
    </row>
    <row r="25" spans="1:17" ht="18" x14ac:dyDescent="0.3">
      <c r="A25" s="13" t="s">
        <v>108</v>
      </c>
      <c r="B25" s="13"/>
    </row>
    <row r="26" spans="1:17" x14ac:dyDescent="0.3">
      <c r="A26" s="7"/>
    </row>
    <row r="27" spans="1:17" x14ac:dyDescent="0.3">
      <c r="A27" s="7" t="s">
        <v>116</v>
      </c>
      <c r="B27" s="7"/>
      <c r="C27" s="7"/>
      <c r="D27" s="7"/>
      <c r="E27" s="7"/>
      <c r="F27" s="7"/>
      <c r="G27" s="7"/>
      <c r="H27" s="7"/>
      <c r="I27" s="7"/>
      <c r="J27" s="7"/>
      <c r="K27" s="7"/>
      <c r="L27" s="7"/>
      <c r="M27" s="7"/>
      <c r="N27" s="7"/>
      <c r="O27" s="7"/>
      <c r="P27" s="7"/>
      <c r="Q27" s="7"/>
    </row>
    <row r="28" spans="1:17" x14ac:dyDescent="0.3">
      <c r="A28" t="s">
        <v>117</v>
      </c>
    </row>
  </sheetData>
  <mergeCells count="5">
    <mergeCell ref="A25:B25"/>
    <mergeCell ref="A18:B18"/>
    <mergeCell ref="A20:G20"/>
    <mergeCell ref="A21:G21"/>
    <mergeCell ref="A22:G2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3B978-0524-466C-B25E-EA700E811B98}">
  <dimension ref="A3:O30"/>
  <sheetViews>
    <sheetView topLeftCell="A3" workbookViewId="0">
      <selection activeCell="G27" sqref="G27"/>
    </sheetView>
  </sheetViews>
  <sheetFormatPr defaultRowHeight="14.4" x14ac:dyDescent="0.3"/>
  <cols>
    <col min="1" max="1" width="10.77734375" bestFit="1" customWidth="1"/>
    <col min="2" max="2" width="26.77734375" bestFit="1" customWidth="1"/>
  </cols>
  <sheetData>
    <row r="3" spans="1:2" x14ac:dyDescent="0.3">
      <c r="A3" s="2" t="s">
        <v>91</v>
      </c>
      <c r="B3" t="s">
        <v>118</v>
      </c>
    </row>
    <row r="4" spans="1:2" x14ac:dyDescent="0.3">
      <c r="A4" s="3" t="s">
        <v>24</v>
      </c>
      <c r="B4" s="11">
        <v>208.99013377926428</v>
      </c>
    </row>
    <row r="5" spans="1:2" x14ac:dyDescent="0.3">
      <c r="A5" s="3" t="s">
        <v>23</v>
      </c>
      <c r="B5" s="11">
        <v>175.55509309967124</v>
      </c>
    </row>
    <row r="6" spans="1:2" x14ac:dyDescent="0.3">
      <c r="A6" s="3" t="s">
        <v>78</v>
      </c>
      <c r="B6" s="1">
        <v>180.25959999999981</v>
      </c>
    </row>
    <row r="20" spans="1:15" ht="18" x14ac:dyDescent="0.3">
      <c r="A20" s="13" t="s">
        <v>93</v>
      </c>
      <c r="B20" s="13"/>
    </row>
    <row r="21" spans="1:15" x14ac:dyDescent="0.3">
      <c r="A21" s="7"/>
    </row>
    <row r="22" spans="1:15" x14ac:dyDescent="0.3">
      <c r="A22" s="16" t="s">
        <v>119</v>
      </c>
      <c r="B22" s="16"/>
      <c r="C22" s="16"/>
      <c r="D22" s="16"/>
      <c r="E22" s="16"/>
      <c r="F22" s="16"/>
      <c r="G22" s="16"/>
      <c r="H22" s="16"/>
      <c r="I22" s="16"/>
      <c r="J22" s="16"/>
      <c r="K22" s="16"/>
      <c r="L22" s="16"/>
    </row>
    <row r="23" spans="1:15" x14ac:dyDescent="0.3">
      <c r="A23" s="8" t="s">
        <v>120</v>
      </c>
      <c r="B23" s="8"/>
      <c r="C23" s="8"/>
      <c r="D23" s="8"/>
      <c r="E23" s="8"/>
      <c r="F23" s="8"/>
      <c r="G23" s="8"/>
      <c r="H23" s="8"/>
      <c r="I23" s="8"/>
      <c r="J23" s="8"/>
      <c r="K23" s="8"/>
      <c r="L23" s="8"/>
    </row>
    <row r="24" spans="1:15" x14ac:dyDescent="0.3">
      <c r="A24" s="8" t="s">
        <v>121</v>
      </c>
      <c r="B24" s="8"/>
      <c r="C24" s="8"/>
      <c r="D24" s="8"/>
      <c r="E24" s="8"/>
      <c r="F24" s="8"/>
      <c r="G24" s="8"/>
      <c r="H24" s="8"/>
      <c r="I24" s="8"/>
      <c r="J24" s="8"/>
      <c r="K24" s="8"/>
      <c r="L24" s="8"/>
    </row>
    <row r="27" spans="1:15" ht="18" x14ac:dyDescent="0.3">
      <c r="A27" s="13" t="s">
        <v>108</v>
      </c>
      <c r="B27" s="13"/>
    </row>
    <row r="28" spans="1:15" x14ac:dyDescent="0.3">
      <c r="A28" s="7"/>
    </row>
    <row r="29" spans="1:15" x14ac:dyDescent="0.3">
      <c r="A29" s="8" t="s">
        <v>122</v>
      </c>
      <c r="B29" s="8"/>
      <c r="C29" s="8"/>
      <c r="D29" s="8"/>
      <c r="E29" s="8"/>
      <c r="F29" s="8"/>
      <c r="G29" s="8"/>
      <c r="H29" s="8"/>
      <c r="I29" s="8"/>
      <c r="J29" s="8"/>
      <c r="K29" s="8"/>
      <c r="L29" s="8"/>
      <c r="M29" s="8"/>
      <c r="N29" s="8"/>
      <c r="O29" s="8"/>
    </row>
    <row r="30" spans="1:15" x14ac:dyDescent="0.3">
      <c r="A30" s="8" t="s">
        <v>123</v>
      </c>
      <c r="B30" s="8"/>
      <c r="C30" s="8"/>
      <c r="D30" s="8"/>
      <c r="E30" s="8"/>
      <c r="F30" s="8"/>
      <c r="G30" s="8"/>
      <c r="H30" s="8"/>
      <c r="I30" s="8"/>
      <c r="J30" s="8"/>
      <c r="K30" s="8"/>
      <c r="L30" s="8"/>
      <c r="M30" s="8"/>
      <c r="N30" s="8"/>
      <c r="O30" s="8"/>
    </row>
  </sheetData>
  <mergeCells count="7">
    <mergeCell ref="A27:B27"/>
    <mergeCell ref="A29:O29"/>
    <mergeCell ref="A30:O30"/>
    <mergeCell ref="A20:B20"/>
    <mergeCell ref="A22:L22"/>
    <mergeCell ref="A23:L23"/>
    <mergeCell ref="A24:L24"/>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217A2-F636-42F7-A447-2DAEC4994D60}">
  <dimension ref="A3:L27"/>
  <sheetViews>
    <sheetView workbookViewId="0">
      <selection activeCell="A26" sqref="A26"/>
    </sheetView>
  </sheetViews>
  <sheetFormatPr defaultRowHeight="14.4" x14ac:dyDescent="0.3"/>
  <cols>
    <col min="1" max="1" width="13.77734375" bestFit="1" customWidth="1"/>
    <col min="2" max="2" width="15.5546875" bestFit="1" customWidth="1"/>
    <col min="3" max="3" width="4" bestFit="1" customWidth="1"/>
    <col min="4" max="4" width="10.77734375" bestFit="1" customWidth="1"/>
    <col min="5" max="5" width="14.77734375" bestFit="1" customWidth="1"/>
    <col min="6" max="6" width="13.33203125" customWidth="1"/>
    <col min="7" max="7" width="19.5546875" bestFit="1" customWidth="1"/>
  </cols>
  <sheetData>
    <row r="3" spans="1:5" x14ac:dyDescent="0.3">
      <c r="A3" s="2" t="s">
        <v>79</v>
      </c>
      <c r="B3" s="2" t="s">
        <v>98</v>
      </c>
    </row>
    <row r="4" spans="1:5" x14ac:dyDescent="0.3">
      <c r="A4" s="2" t="s">
        <v>124</v>
      </c>
      <c r="B4" t="s">
        <v>23</v>
      </c>
      <c r="C4" t="s">
        <v>24</v>
      </c>
      <c r="D4" t="s">
        <v>78</v>
      </c>
      <c r="E4" t="s">
        <v>125</v>
      </c>
    </row>
    <row r="5" spans="1:5" x14ac:dyDescent="0.3">
      <c r="A5" s="3" t="s">
        <v>23</v>
      </c>
      <c r="B5" s="1">
        <v>2622</v>
      </c>
      <c r="C5" s="1">
        <v>516</v>
      </c>
      <c r="D5" s="1">
        <v>3138</v>
      </c>
      <c r="E5" s="5">
        <v>0.16439999999999999</v>
      </c>
    </row>
    <row r="6" spans="1:5" x14ac:dyDescent="0.3">
      <c r="A6" s="3" t="s">
        <v>24</v>
      </c>
      <c r="B6" s="1">
        <v>1030</v>
      </c>
      <c r="C6" s="1">
        <v>82</v>
      </c>
      <c r="D6" s="1">
        <v>1112</v>
      </c>
      <c r="E6" s="5">
        <v>7.3700000000000002E-2</v>
      </c>
    </row>
    <row r="7" spans="1:5" x14ac:dyDescent="0.3">
      <c r="A7" s="3" t="s">
        <v>78</v>
      </c>
      <c r="B7" s="1">
        <v>3652</v>
      </c>
      <c r="C7" s="1">
        <v>598</v>
      </c>
      <c r="D7" s="1">
        <v>4250</v>
      </c>
    </row>
    <row r="20" spans="1:12" ht="18" x14ac:dyDescent="0.3">
      <c r="A20" s="13" t="s">
        <v>93</v>
      </c>
      <c r="B20" s="13"/>
    </row>
    <row r="21" spans="1:12" x14ac:dyDescent="0.3">
      <c r="A21" s="7"/>
    </row>
    <row r="22" spans="1:12" x14ac:dyDescent="0.3">
      <c r="A22" s="8" t="s">
        <v>126</v>
      </c>
      <c r="B22" s="8"/>
      <c r="C22" s="8"/>
      <c r="D22" s="8"/>
      <c r="E22" s="8"/>
      <c r="F22" s="8"/>
      <c r="G22" s="8"/>
      <c r="H22" s="8"/>
      <c r="I22" s="8"/>
    </row>
    <row r="23" spans="1:12" x14ac:dyDescent="0.3">
      <c r="A23" s="8" t="s">
        <v>127</v>
      </c>
      <c r="B23" s="8"/>
      <c r="C23" s="8"/>
      <c r="D23" s="8"/>
      <c r="E23" s="8"/>
      <c r="F23" s="8"/>
      <c r="G23" s="8"/>
      <c r="H23" s="8"/>
      <c r="I23" s="8"/>
    </row>
    <row r="24" spans="1:12" x14ac:dyDescent="0.3">
      <c r="A24" s="14" t="s">
        <v>128</v>
      </c>
      <c r="B24" s="14"/>
      <c r="C24" s="14"/>
      <c r="D24" s="14"/>
      <c r="E24" s="14"/>
      <c r="F24" s="14"/>
      <c r="G24" s="14"/>
      <c r="H24" s="14"/>
      <c r="I24" s="14"/>
    </row>
    <row r="26" spans="1:12" x14ac:dyDescent="0.3">
      <c r="A26" s="4" t="s">
        <v>129</v>
      </c>
    </row>
    <row r="27" spans="1:12" x14ac:dyDescent="0.3">
      <c r="A27" s="14" t="s">
        <v>130</v>
      </c>
      <c r="B27" s="14"/>
      <c r="C27" s="14"/>
      <c r="D27" s="14"/>
      <c r="E27" s="14"/>
      <c r="F27" s="14"/>
      <c r="G27" s="14"/>
      <c r="H27" s="14"/>
      <c r="I27" s="14"/>
      <c r="J27" s="14"/>
      <c r="K27" s="14"/>
      <c r="L27" s="14"/>
    </row>
  </sheetData>
  <mergeCells count="5">
    <mergeCell ref="A27:L27"/>
    <mergeCell ref="A20:B20"/>
    <mergeCell ref="A22:I22"/>
    <mergeCell ref="A23:I23"/>
    <mergeCell ref="A24:I24"/>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DBCC-7330-47A1-863F-7592064AC866}">
  <dimension ref="A3:K28"/>
  <sheetViews>
    <sheetView workbookViewId="0">
      <selection activeCell="D31" sqref="D31"/>
    </sheetView>
  </sheetViews>
  <sheetFormatPr defaultRowHeight="14.4" x14ac:dyDescent="0.3"/>
  <cols>
    <col min="1" max="1" width="10.77734375" bestFit="1" customWidth="1"/>
    <col min="2" max="2" width="26.33203125" bestFit="1" customWidth="1"/>
    <col min="3" max="3" width="25.109375" bestFit="1" customWidth="1"/>
  </cols>
  <sheetData>
    <row r="3" spans="1:3" x14ac:dyDescent="0.3">
      <c r="A3" s="2" t="s">
        <v>91</v>
      </c>
      <c r="B3" t="s">
        <v>131</v>
      </c>
      <c r="C3" t="s">
        <v>132</v>
      </c>
    </row>
    <row r="4" spans="1:3" x14ac:dyDescent="0.3">
      <c r="A4" s="3" t="s">
        <v>23</v>
      </c>
      <c r="B4" s="11">
        <v>10.194441401971497</v>
      </c>
      <c r="C4" s="11">
        <v>2.7530175246440223</v>
      </c>
    </row>
    <row r="5" spans="1:3" x14ac:dyDescent="0.3">
      <c r="A5" s="3" t="s">
        <v>24</v>
      </c>
      <c r="B5" s="11">
        <v>10.632441471571905</v>
      </c>
      <c r="C5" s="11">
        <v>2.871254180602008</v>
      </c>
    </row>
    <row r="6" spans="1:3" x14ac:dyDescent="0.3">
      <c r="A6" s="3" t="s">
        <v>78</v>
      </c>
      <c r="B6" s="1">
        <v>10.2560705882353</v>
      </c>
      <c r="C6" s="1">
        <v>2.7696541176470455</v>
      </c>
    </row>
    <row r="20" spans="1:11" ht="18" x14ac:dyDescent="0.3">
      <c r="A20" s="13" t="s">
        <v>93</v>
      </c>
      <c r="B20" s="13"/>
    </row>
    <row r="21" spans="1:11" x14ac:dyDescent="0.3">
      <c r="A21" s="7"/>
    </row>
    <row r="22" spans="1:11" x14ac:dyDescent="0.3">
      <c r="A22" s="16" t="s">
        <v>133</v>
      </c>
      <c r="B22" s="16"/>
      <c r="C22" s="16"/>
      <c r="D22" s="16"/>
      <c r="E22" s="16"/>
      <c r="F22" s="16"/>
      <c r="G22" s="16"/>
      <c r="H22" s="16"/>
      <c r="I22" s="16"/>
      <c r="J22" s="16"/>
      <c r="K22" s="16"/>
    </row>
    <row r="23" spans="1:11" x14ac:dyDescent="0.3">
      <c r="A23" s="8" t="s">
        <v>134</v>
      </c>
      <c r="B23" s="8"/>
      <c r="C23" s="8"/>
      <c r="D23" s="8"/>
      <c r="E23" s="8"/>
      <c r="F23" s="8"/>
      <c r="G23" s="8"/>
      <c r="H23" s="8"/>
      <c r="I23" s="8"/>
      <c r="J23" s="8"/>
      <c r="K23" s="8"/>
    </row>
    <row r="25" spans="1:11" ht="18" x14ac:dyDescent="0.3">
      <c r="A25" s="12" t="s">
        <v>135</v>
      </c>
    </row>
    <row r="27" spans="1:11" x14ac:dyDescent="0.3">
      <c r="A27" s="14" t="s">
        <v>136</v>
      </c>
      <c r="B27" s="14"/>
      <c r="C27" s="14"/>
      <c r="D27" s="14"/>
      <c r="E27" s="14"/>
      <c r="F27" s="14"/>
      <c r="G27" s="14"/>
      <c r="H27" s="14"/>
      <c r="I27" s="14"/>
      <c r="J27" s="14"/>
    </row>
    <row r="28" spans="1:11" x14ac:dyDescent="0.3">
      <c r="A28" s="14" t="s">
        <v>137</v>
      </c>
      <c r="B28" s="14"/>
      <c r="C28" s="14"/>
      <c r="D28" s="14"/>
      <c r="E28" s="14"/>
      <c r="F28" s="14"/>
      <c r="G28" s="14"/>
      <c r="H28" s="14"/>
      <c r="I28" s="14"/>
      <c r="J28" s="14"/>
    </row>
  </sheetData>
  <mergeCells count="5">
    <mergeCell ref="A20:B20"/>
    <mergeCell ref="A22:K22"/>
    <mergeCell ref="A23:K23"/>
    <mergeCell ref="A27:J27"/>
    <mergeCell ref="A28:J28"/>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B6D96-9D30-47EB-A9CE-D3F9CD1A0784}">
  <dimension ref="A3:N22"/>
  <sheetViews>
    <sheetView workbookViewId="0">
      <selection activeCell="A22" sqref="A22:N22"/>
    </sheetView>
  </sheetViews>
  <sheetFormatPr defaultRowHeight="14.4" x14ac:dyDescent="0.3"/>
  <cols>
    <col min="1" max="1" width="15.109375" bestFit="1" customWidth="1"/>
  </cols>
  <sheetData>
    <row r="3" spans="1:2" x14ac:dyDescent="0.3">
      <c r="A3" t="s">
        <v>139</v>
      </c>
      <c r="B3">
        <f>CORREL(Append1[total_day_calls], Append1[churn_num])</f>
        <v>8.3431838789860824E-3</v>
      </c>
    </row>
    <row r="19" spans="1:14" ht="17.399999999999999" x14ac:dyDescent="0.3">
      <c r="A19" s="17" t="s">
        <v>93</v>
      </c>
    </row>
    <row r="20" spans="1:14" x14ac:dyDescent="0.3">
      <c r="A20" s="7"/>
    </row>
    <row r="21" spans="1:14" x14ac:dyDescent="0.3">
      <c r="A21" s="8" t="s">
        <v>140</v>
      </c>
      <c r="B21" s="8"/>
      <c r="C21" s="8"/>
      <c r="D21" s="8"/>
      <c r="E21" s="8"/>
      <c r="F21" s="8"/>
      <c r="G21" s="8"/>
      <c r="H21" s="8"/>
      <c r="I21" s="8"/>
      <c r="J21" s="8"/>
      <c r="K21" s="8"/>
      <c r="L21" s="8"/>
      <c r="M21" s="8"/>
      <c r="N21" s="8"/>
    </row>
    <row r="22" spans="1:14" x14ac:dyDescent="0.3">
      <c r="A22" s="8" t="s">
        <v>141</v>
      </c>
      <c r="B22" s="8"/>
      <c r="C22" s="8"/>
      <c r="D22" s="8"/>
      <c r="E22" s="8"/>
      <c r="F22" s="8"/>
      <c r="G22" s="8"/>
      <c r="H22" s="8"/>
      <c r="I22" s="8"/>
      <c r="J22" s="8"/>
      <c r="K22" s="8"/>
      <c r="L22" s="8"/>
      <c r="M22" s="8"/>
      <c r="N22" s="8"/>
    </row>
  </sheetData>
  <mergeCells count="2">
    <mergeCell ref="A21:N21"/>
    <mergeCell ref="A22:N2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30D9-BA71-46EA-A234-87FF484A24BC}">
  <dimension ref="A3:P32"/>
  <sheetViews>
    <sheetView topLeftCell="A4" workbookViewId="0">
      <selection activeCell="L15" sqref="L15"/>
    </sheetView>
  </sheetViews>
  <sheetFormatPr defaultRowHeight="14.4" x14ac:dyDescent="0.3"/>
  <cols>
    <col min="1" max="1" width="10.77734375" bestFit="1" customWidth="1"/>
    <col min="2" max="2" width="25.5546875" bestFit="1" customWidth="1"/>
  </cols>
  <sheetData>
    <row r="3" spans="1:2" x14ac:dyDescent="0.3">
      <c r="A3" s="2" t="s">
        <v>91</v>
      </c>
      <c r="B3" t="s">
        <v>111</v>
      </c>
    </row>
    <row r="4" spans="1:2" x14ac:dyDescent="0.3">
      <c r="A4" s="3" t="s">
        <v>24</v>
      </c>
      <c r="B4" s="11">
        <v>17.847207357859535</v>
      </c>
    </row>
    <row r="5" spans="1:2" x14ac:dyDescent="0.3">
      <c r="A5" s="3" t="s">
        <v>23</v>
      </c>
      <c r="B5" s="11">
        <v>16.878743154435924</v>
      </c>
    </row>
    <row r="6" spans="1:2" x14ac:dyDescent="0.3">
      <c r="A6" s="3" t="s">
        <v>78</v>
      </c>
      <c r="B6" s="1">
        <v>17.0150117647059</v>
      </c>
    </row>
    <row r="24" spans="1:16" ht="18" x14ac:dyDescent="0.3">
      <c r="A24" s="13" t="s">
        <v>93</v>
      </c>
      <c r="B24" s="13"/>
    </row>
    <row r="25" spans="1:16" x14ac:dyDescent="0.3">
      <c r="A25" s="7"/>
    </row>
    <row r="26" spans="1:16" x14ac:dyDescent="0.3">
      <c r="A26" s="16" t="s">
        <v>142</v>
      </c>
      <c r="B26" s="16"/>
      <c r="C26" s="16"/>
      <c r="D26" s="16"/>
      <c r="E26" s="16"/>
      <c r="F26" s="16"/>
      <c r="G26" s="16"/>
      <c r="H26" s="16"/>
      <c r="I26" s="16"/>
    </row>
    <row r="27" spans="1:16" x14ac:dyDescent="0.3">
      <c r="A27" s="8" t="s">
        <v>143</v>
      </c>
      <c r="B27" s="8"/>
      <c r="C27" s="8"/>
      <c r="D27" s="8"/>
      <c r="E27" s="8"/>
      <c r="F27" s="8"/>
      <c r="G27" s="8"/>
      <c r="H27" s="8"/>
      <c r="I27" s="8"/>
    </row>
    <row r="28" spans="1:16" x14ac:dyDescent="0.3">
      <c r="A28" s="8" t="s">
        <v>144</v>
      </c>
      <c r="B28" s="8"/>
      <c r="C28" s="8"/>
      <c r="D28" s="8"/>
      <c r="E28" s="8"/>
      <c r="F28" s="8"/>
      <c r="G28" s="8"/>
      <c r="H28" s="8"/>
      <c r="I28" s="8"/>
    </row>
    <row r="31" spans="1:16" ht="18" x14ac:dyDescent="0.3">
      <c r="A31" s="13" t="s">
        <v>146</v>
      </c>
      <c r="B31" s="13"/>
    </row>
    <row r="32" spans="1:16" x14ac:dyDescent="0.3">
      <c r="A32" s="8" t="s">
        <v>145</v>
      </c>
      <c r="B32" s="8"/>
      <c r="C32" s="8"/>
      <c r="D32" s="8"/>
      <c r="E32" s="8"/>
      <c r="F32" s="8"/>
      <c r="G32" s="8"/>
      <c r="H32" s="8"/>
      <c r="I32" s="8"/>
      <c r="J32" s="8"/>
      <c r="K32" s="8"/>
      <c r="L32" s="8"/>
      <c r="M32" s="8"/>
      <c r="N32" s="8"/>
      <c r="O32" s="8"/>
      <c r="P32" s="8"/>
    </row>
  </sheetData>
  <mergeCells count="6">
    <mergeCell ref="A31:B31"/>
    <mergeCell ref="A32:P32"/>
    <mergeCell ref="A24:B24"/>
    <mergeCell ref="A26:I26"/>
    <mergeCell ref="A27:I27"/>
    <mergeCell ref="A28:I28"/>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8367-630C-42AC-8184-5792483F5597}">
  <dimension ref="A3:P34"/>
  <sheetViews>
    <sheetView workbookViewId="0">
      <selection activeCell="A34" sqref="A34:H34"/>
    </sheetView>
  </sheetViews>
  <sheetFormatPr defaultRowHeight="14.4" x14ac:dyDescent="0.3"/>
  <cols>
    <col min="1" max="1" width="13.77734375" bestFit="1" customWidth="1"/>
    <col min="2" max="2" width="15.5546875" bestFit="1" customWidth="1"/>
    <col min="3" max="3" width="4" bestFit="1" customWidth="1"/>
    <col min="4" max="5" width="10.77734375" bestFit="1" customWidth="1"/>
  </cols>
  <sheetData>
    <row r="3" spans="1:5" x14ac:dyDescent="0.3">
      <c r="A3" s="2" t="s">
        <v>79</v>
      </c>
      <c r="B3" s="2" t="s">
        <v>98</v>
      </c>
    </row>
    <row r="4" spans="1:5" x14ac:dyDescent="0.3">
      <c r="A4" s="2" t="s">
        <v>77</v>
      </c>
      <c r="B4" t="s">
        <v>23</v>
      </c>
      <c r="C4" t="s">
        <v>24</v>
      </c>
      <c r="D4" t="s">
        <v>78</v>
      </c>
      <c r="E4" t="s">
        <v>125</v>
      </c>
    </row>
    <row r="5" spans="1:5" x14ac:dyDescent="0.3">
      <c r="A5" s="3" t="s">
        <v>22</v>
      </c>
      <c r="B5" s="1">
        <v>1821</v>
      </c>
      <c r="C5" s="1">
        <v>287</v>
      </c>
      <c r="D5" s="1">
        <v>2108</v>
      </c>
      <c r="E5" s="19">
        <f>GETPIVOTDATA("churn",$A$3,"area_code","area_code_408","churn","yes")/GETPIVOTDATA("churn",$A$3,"area_code","area_code_408")</f>
        <v>0.13996316758747698</v>
      </c>
    </row>
    <row r="6" spans="1:5" x14ac:dyDescent="0.3">
      <c r="A6" s="3" t="s">
        <v>32</v>
      </c>
      <c r="B6" s="1">
        <v>934</v>
      </c>
      <c r="C6" s="1">
        <v>152</v>
      </c>
      <c r="D6" s="1">
        <v>1086</v>
      </c>
      <c r="E6" s="19">
        <f>GETPIVOTDATA("churn",$A$3,"area_code","area_code_415","churn","yes")/GETPIVOTDATA("churn",$A$3,"area_code","area_code_415")</f>
        <v>0.13614800759013282</v>
      </c>
    </row>
    <row r="7" spans="1:5" x14ac:dyDescent="0.3">
      <c r="A7" s="3" t="s">
        <v>26</v>
      </c>
      <c r="B7" s="1">
        <v>897</v>
      </c>
      <c r="C7" s="1">
        <v>159</v>
      </c>
      <c r="D7" s="1">
        <v>1056</v>
      </c>
      <c r="E7" s="19">
        <f>GETPIVOTDATA("churn",$A$3,"area_code","area_code_510","churn","yes")/GETPIVOTDATA("churn",$A$3,"area_code","area_code_510")</f>
        <v>0.15056818181818182</v>
      </c>
    </row>
    <row r="8" spans="1:5" x14ac:dyDescent="0.3">
      <c r="A8" s="3" t="s">
        <v>78</v>
      </c>
      <c r="B8" s="1">
        <v>3652</v>
      </c>
      <c r="C8" s="1">
        <v>598</v>
      </c>
      <c r="D8" s="1">
        <v>4250</v>
      </c>
    </row>
    <row r="20" spans="1:10" ht="18" x14ac:dyDescent="0.3">
      <c r="A20" s="13" t="s">
        <v>93</v>
      </c>
      <c r="B20" s="13"/>
    </row>
    <row r="21" spans="1:10" x14ac:dyDescent="0.3">
      <c r="A21" s="7"/>
    </row>
    <row r="22" spans="1:10" x14ac:dyDescent="0.3">
      <c r="A22" s="8" t="s">
        <v>147</v>
      </c>
      <c r="B22" s="8"/>
      <c r="C22" s="8"/>
      <c r="D22" s="8"/>
      <c r="E22" s="8"/>
      <c r="F22" s="8"/>
      <c r="G22" s="8"/>
      <c r="H22" s="8"/>
      <c r="I22" s="8"/>
      <c r="J22" s="8"/>
    </row>
    <row r="23" spans="1:10" x14ac:dyDescent="0.3">
      <c r="A23" s="8" t="s">
        <v>148</v>
      </c>
      <c r="B23" s="8"/>
      <c r="C23" s="8"/>
      <c r="D23" s="8"/>
      <c r="E23" s="8"/>
      <c r="F23" s="8"/>
      <c r="G23" s="8"/>
      <c r="H23" s="8"/>
      <c r="I23" s="8"/>
      <c r="J23" s="8"/>
    </row>
    <row r="24" spans="1:10" x14ac:dyDescent="0.3">
      <c r="A24" s="8" t="s">
        <v>149</v>
      </c>
      <c r="B24" s="8"/>
      <c r="C24" s="8"/>
      <c r="D24" s="8"/>
      <c r="E24" s="8"/>
      <c r="F24" s="8"/>
      <c r="G24" s="8"/>
      <c r="H24" s="8"/>
      <c r="I24" s="8"/>
      <c r="J24" s="8"/>
    </row>
    <row r="26" spans="1:10" ht="18" x14ac:dyDescent="0.3">
      <c r="A26" s="13" t="s">
        <v>150</v>
      </c>
      <c r="B26" s="13"/>
    </row>
    <row r="27" spans="1:10" x14ac:dyDescent="0.3">
      <c r="A27" s="14" t="s">
        <v>151</v>
      </c>
      <c r="B27" s="14"/>
      <c r="C27" s="14"/>
      <c r="D27" s="14"/>
      <c r="E27" s="14"/>
      <c r="F27" s="14"/>
      <c r="G27" s="14"/>
    </row>
    <row r="28" spans="1:10" x14ac:dyDescent="0.3">
      <c r="A28" s="8" t="s">
        <v>152</v>
      </c>
      <c r="B28" s="8"/>
      <c r="C28" s="8"/>
      <c r="D28" s="8"/>
      <c r="E28" s="8"/>
      <c r="F28" s="8"/>
      <c r="G28" s="8"/>
    </row>
    <row r="29" spans="1:10" x14ac:dyDescent="0.3">
      <c r="A29" s="8" t="s">
        <v>153</v>
      </c>
      <c r="B29" s="8"/>
      <c r="C29" s="8"/>
      <c r="D29" s="8"/>
      <c r="E29" s="8"/>
      <c r="F29" s="8"/>
      <c r="G29" s="8"/>
    </row>
    <row r="30" spans="1:10" x14ac:dyDescent="0.3">
      <c r="A30" s="7" t="s">
        <v>154</v>
      </c>
    </row>
    <row r="32" spans="1:10" ht="18" x14ac:dyDescent="0.3">
      <c r="A32" s="13" t="s">
        <v>155</v>
      </c>
      <c r="B32" s="13"/>
    </row>
    <row r="33" spans="1:16" x14ac:dyDescent="0.3">
      <c r="A33" s="16" t="s">
        <v>156</v>
      </c>
      <c r="B33" s="16"/>
      <c r="C33" s="16"/>
      <c r="D33" s="16"/>
      <c r="E33" s="16"/>
      <c r="F33" s="16"/>
      <c r="G33" s="16"/>
      <c r="H33" s="16"/>
      <c r="I33" s="16"/>
      <c r="J33" s="16"/>
      <c r="K33" s="16"/>
      <c r="L33" s="16"/>
      <c r="M33" s="16"/>
      <c r="N33" s="16"/>
      <c r="O33" s="16"/>
      <c r="P33" s="16"/>
    </row>
    <row r="34" spans="1:16" x14ac:dyDescent="0.3">
      <c r="A34" s="14" t="s">
        <v>157</v>
      </c>
      <c r="B34" s="14"/>
      <c r="C34" s="14"/>
      <c r="D34" s="14"/>
      <c r="E34" s="14"/>
      <c r="F34" s="14"/>
      <c r="G34" s="14"/>
      <c r="H34" s="14"/>
    </row>
  </sheetData>
  <mergeCells count="11">
    <mergeCell ref="A32:B32"/>
    <mergeCell ref="A33:P33"/>
    <mergeCell ref="A34:H34"/>
    <mergeCell ref="A26:B26"/>
    <mergeCell ref="A27:G27"/>
    <mergeCell ref="A28:G28"/>
    <mergeCell ref="A29:G29"/>
    <mergeCell ref="A20:B20"/>
    <mergeCell ref="A22:J22"/>
    <mergeCell ref="A23:J23"/>
    <mergeCell ref="A24:J24"/>
  </mergeCell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2A14-DB05-43E4-BB5E-06F1493B3991}">
  <dimension ref="A3:I23"/>
  <sheetViews>
    <sheetView workbookViewId="0">
      <selection activeCell="A23" sqref="A23:I23"/>
    </sheetView>
  </sheetViews>
  <sheetFormatPr defaultRowHeight="14.4" x14ac:dyDescent="0.3"/>
  <cols>
    <col min="1" max="1" width="13.77734375" bestFit="1" customWidth="1"/>
    <col min="2" max="2" width="15.5546875" bestFit="1" customWidth="1"/>
    <col min="3" max="3" width="4" bestFit="1" customWidth="1"/>
    <col min="4" max="5" width="10.77734375" bestFit="1" customWidth="1"/>
  </cols>
  <sheetData>
    <row r="3" spans="1:5" x14ac:dyDescent="0.3">
      <c r="A3" s="2" t="s">
        <v>79</v>
      </c>
      <c r="B3" s="2" t="s">
        <v>98</v>
      </c>
    </row>
    <row r="4" spans="1:5" x14ac:dyDescent="0.3">
      <c r="A4" s="2" t="s">
        <v>77</v>
      </c>
      <c r="B4" t="s">
        <v>23</v>
      </c>
      <c r="C4" t="s">
        <v>24</v>
      </c>
      <c r="D4" t="s">
        <v>78</v>
      </c>
      <c r="E4" s="4" t="s">
        <v>125</v>
      </c>
    </row>
    <row r="5" spans="1:5" x14ac:dyDescent="0.3">
      <c r="A5" s="3">
        <v>1</v>
      </c>
      <c r="B5" s="1">
        <v>1358</v>
      </c>
      <c r="C5" s="1">
        <v>166</v>
      </c>
      <c r="D5" s="1">
        <v>1524</v>
      </c>
      <c r="E5" s="19">
        <f>(GETPIVOTDATA("churn",$A$3,"number_customer_service_calls",0,"churn","yes")/(GETPIVOTDATA("churn",$A$3,"number_customer_service_calls",0,"churn","yes")+GETPIVOTDATA("churn",$A$3,"number_customer_service_calls",0,"churn","no")))</f>
        <v>0.10948081264108352</v>
      </c>
    </row>
    <row r="6" spans="1:5" x14ac:dyDescent="0.3">
      <c r="A6" s="3">
        <v>2</v>
      </c>
      <c r="B6" s="1">
        <v>845</v>
      </c>
      <c r="C6" s="1">
        <v>102</v>
      </c>
      <c r="D6" s="1">
        <v>947</v>
      </c>
      <c r="E6" s="19">
        <f>(GETPIVOTDATA("churn",$A$3,"number_customer_service_calls",1,"churn","yes")/(GETPIVOTDATA("churn",$A$3,"number_customer_service_calls",1,"churn","yes")+GETPIVOTDATA("churn",$A$3,"number_customer_service_calls",1,"churn","no")))</f>
        <v>0.1089238845144357</v>
      </c>
    </row>
    <row r="7" spans="1:5" x14ac:dyDescent="0.3">
      <c r="A7" s="3">
        <v>0</v>
      </c>
      <c r="B7" s="1">
        <v>789</v>
      </c>
      <c r="C7" s="1">
        <v>97</v>
      </c>
      <c r="D7" s="1">
        <v>886</v>
      </c>
      <c r="E7" s="19">
        <f>(GETPIVOTDATA("churn",$A$3,"number_customer_service_calls",2,"churn","yes")/(GETPIVOTDATA("churn",$A$3,"number_customer_service_calls",2,"churn","yes")+GETPIVOTDATA("churn",$A$3,"number_customer_service_calls",2,"churn","no")))</f>
        <v>0.10770855332629356</v>
      </c>
    </row>
    <row r="8" spans="1:5" x14ac:dyDescent="0.3">
      <c r="A8" s="3">
        <v>3</v>
      </c>
      <c r="B8" s="1">
        <v>495</v>
      </c>
      <c r="C8" s="1">
        <v>63</v>
      </c>
      <c r="D8" s="1">
        <v>558</v>
      </c>
      <c r="E8" s="19">
        <f>(GETPIVOTDATA("churn",$A$3,"number_customer_service_calls",3,"churn","yes")/(GETPIVOTDATA("churn",$A$3,"number_customer_service_calls",3,"churn","yes")+GETPIVOTDATA("churn",$A$3,"number_customer_service_calls",3,"churn","no")))</f>
        <v>0.11290322580645161</v>
      </c>
    </row>
    <row r="9" spans="1:5" x14ac:dyDescent="0.3">
      <c r="A9" s="3">
        <v>4</v>
      </c>
      <c r="B9" s="1">
        <v>117</v>
      </c>
      <c r="C9" s="1">
        <v>92</v>
      </c>
      <c r="D9" s="1">
        <v>209</v>
      </c>
      <c r="E9" s="19">
        <f>(GETPIVOTDATA("churn",$A$3,"number_customer_service_calls",4,"churn","yes")/(GETPIVOTDATA("churn",$A$3,"number_customer_service_calls",4,"churn","yes")+GETPIVOTDATA("churn",$A$3,"number_customer_service_calls",4,"churn","no")))</f>
        <v>0.44019138755980863</v>
      </c>
    </row>
    <row r="10" spans="1:5" x14ac:dyDescent="0.3">
      <c r="A10" s="3">
        <v>5</v>
      </c>
      <c r="B10" s="1">
        <v>32</v>
      </c>
      <c r="C10" s="1">
        <v>49</v>
      </c>
      <c r="D10" s="1">
        <v>81</v>
      </c>
      <c r="E10" s="19">
        <f>(GETPIVOTDATA("churn",$A$3,"number_customer_service_calls",5,"churn","yes")/(GETPIVOTDATA("churn",$A$3,"number_customer_service_calls",5,"churn","yes")+GETPIVOTDATA("churn",$A$3,"number_customer_service_calls",5,"churn","no")))</f>
        <v>0.60493827160493829</v>
      </c>
    </row>
    <row r="11" spans="1:5" x14ac:dyDescent="0.3">
      <c r="A11" s="3">
        <v>6</v>
      </c>
      <c r="B11" s="1">
        <v>9</v>
      </c>
      <c r="C11" s="1">
        <v>19</v>
      </c>
      <c r="D11" s="1">
        <v>28</v>
      </c>
      <c r="E11" s="19">
        <f>(GETPIVOTDATA("churn",$A$3,"number_customer_service_calls",6,"churn","yes")/(GETPIVOTDATA("churn",$A$3,"number_customer_service_calls",6,"churn","yes")+GETPIVOTDATA("churn",$A$3,"number_customer_service_calls",6,"churn","no")))</f>
        <v>0.6785714285714286</v>
      </c>
    </row>
    <row r="12" spans="1:5" x14ac:dyDescent="0.3">
      <c r="A12" s="3">
        <v>7</v>
      </c>
      <c r="B12" s="1">
        <v>6</v>
      </c>
      <c r="C12" s="1">
        <v>7</v>
      </c>
      <c r="D12" s="1">
        <v>13</v>
      </c>
      <c r="E12" s="19">
        <f>(GETPIVOTDATA("churn",$A$3,"number_customer_service_calls",7,"churn","yes")/(GETPIVOTDATA("churn",$A$3,"number_customer_service_calls",7,"churn","yes")+GETPIVOTDATA("churn",$A$3,"number_customer_service_calls",7,"churn","no")))</f>
        <v>0.53846153846153844</v>
      </c>
    </row>
    <row r="13" spans="1:5" x14ac:dyDescent="0.3">
      <c r="A13" s="3">
        <v>8</v>
      </c>
      <c r="B13" s="1">
        <v>1</v>
      </c>
      <c r="C13" s="1">
        <v>1</v>
      </c>
      <c r="D13" s="1">
        <v>2</v>
      </c>
      <c r="E13" s="19">
        <f>(GETPIVOTDATA("churn",$A$3,"number_customer_service_calls",8,"churn","yes")/(GETPIVOTDATA("churn",$A$3,"number_customer_service_calls",8,"churn","yes")+GETPIVOTDATA("churn",$A$3,"number_customer_service_calls",8,"churn","no")))</f>
        <v>0.5</v>
      </c>
    </row>
    <row r="14" spans="1:5" x14ac:dyDescent="0.3">
      <c r="A14" s="3">
        <v>9</v>
      </c>
      <c r="B14" s="1"/>
      <c r="C14" s="1">
        <v>2</v>
      </c>
      <c r="D14" s="1">
        <v>2</v>
      </c>
      <c r="E14" s="19">
        <f>(GETPIVOTDATA("churn",$A$3,"number_customer_service_calls",9,"churn","yes")/(GETPIVOTDATA("churn",$A$3,"number_customer_service_calls",9,"churn","yes")+GETPIVOTDATA("churn",$A$3,"number_customer_service_calls",9,"churn","no")))</f>
        <v>1</v>
      </c>
    </row>
    <row r="15" spans="1:5" x14ac:dyDescent="0.3">
      <c r="A15" s="3" t="s">
        <v>78</v>
      </c>
      <c r="B15" s="1">
        <v>3652</v>
      </c>
      <c r="C15" s="1">
        <v>598</v>
      </c>
      <c r="D15" s="1">
        <v>4250</v>
      </c>
    </row>
    <row r="19" spans="1:9" ht="18" x14ac:dyDescent="0.3">
      <c r="A19" s="12" t="s">
        <v>158</v>
      </c>
    </row>
    <row r="20" spans="1:9" x14ac:dyDescent="0.3">
      <c r="A20" s="7"/>
    </row>
    <row r="21" spans="1:9" x14ac:dyDescent="0.3">
      <c r="A21" s="8" t="s">
        <v>159</v>
      </c>
      <c r="B21" s="8"/>
      <c r="C21" s="8"/>
      <c r="D21" s="8"/>
      <c r="E21" s="8"/>
      <c r="F21" s="8"/>
      <c r="G21" s="8"/>
      <c r="H21" s="8"/>
      <c r="I21" s="8"/>
    </row>
    <row r="22" spans="1:9" x14ac:dyDescent="0.3">
      <c r="A22" s="16" t="s">
        <v>160</v>
      </c>
      <c r="B22" s="16"/>
      <c r="C22" s="16"/>
      <c r="D22" s="16"/>
      <c r="E22" s="16"/>
      <c r="F22" s="16"/>
      <c r="G22" s="16"/>
      <c r="H22" s="16"/>
      <c r="I22" s="16"/>
    </row>
    <row r="23" spans="1:9" x14ac:dyDescent="0.3">
      <c r="A23" s="8" t="s">
        <v>161</v>
      </c>
      <c r="B23" s="8"/>
      <c r="C23" s="8"/>
      <c r="D23" s="8"/>
      <c r="E23" s="8"/>
      <c r="F23" s="8"/>
      <c r="G23" s="8"/>
      <c r="H23" s="8"/>
      <c r="I23" s="8"/>
    </row>
  </sheetData>
  <mergeCells count="3">
    <mergeCell ref="A21:I21"/>
    <mergeCell ref="A22:I22"/>
    <mergeCell ref="A23:I23"/>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2C209-C292-4931-9B54-B8BF6E528B67}">
  <dimension ref="A3:L21"/>
  <sheetViews>
    <sheetView workbookViewId="0">
      <selection activeCell="M10" sqref="M10"/>
    </sheetView>
  </sheetViews>
  <sheetFormatPr defaultRowHeight="14.4" x14ac:dyDescent="0.3"/>
  <sheetData>
    <row r="3" spans="1:2" x14ac:dyDescent="0.3">
      <c r="A3" t="s">
        <v>162</v>
      </c>
      <c r="B3">
        <f>CORREL(Append1[account_length], Append1[churn_num])</f>
        <v>1.7444346659981121E-2</v>
      </c>
    </row>
    <row r="17" spans="1:12" ht="18" x14ac:dyDescent="0.3">
      <c r="A17" s="13" t="s">
        <v>93</v>
      </c>
      <c r="B17" s="13"/>
    </row>
    <row r="18" spans="1:12" x14ac:dyDescent="0.3">
      <c r="A18" s="7"/>
    </row>
    <row r="19" spans="1:12" x14ac:dyDescent="0.3">
      <c r="A19" s="8" t="s">
        <v>163</v>
      </c>
      <c r="B19" s="8"/>
      <c r="C19" s="8"/>
      <c r="D19" s="8"/>
      <c r="E19" s="8"/>
      <c r="F19" s="8"/>
      <c r="G19" s="8"/>
      <c r="H19" s="8"/>
      <c r="I19" s="8"/>
      <c r="J19" s="8"/>
      <c r="K19" s="8"/>
      <c r="L19" s="8"/>
    </row>
    <row r="20" spans="1:12" x14ac:dyDescent="0.3">
      <c r="A20" s="8" t="s">
        <v>164</v>
      </c>
      <c r="B20" s="8"/>
      <c r="C20" s="8"/>
      <c r="D20" s="8"/>
      <c r="E20" s="8"/>
      <c r="F20" s="8"/>
      <c r="G20" s="8"/>
      <c r="H20" s="8"/>
      <c r="I20" s="8"/>
      <c r="J20" s="8"/>
      <c r="K20" s="8"/>
      <c r="L20" s="8"/>
    </row>
    <row r="21" spans="1:12" x14ac:dyDescent="0.3">
      <c r="A21" s="8" t="s">
        <v>165</v>
      </c>
      <c r="B21" s="8"/>
      <c r="C21" s="8"/>
      <c r="D21" s="8"/>
      <c r="E21" s="8"/>
      <c r="F21" s="8"/>
      <c r="G21" s="8"/>
      <c r="H21" s="8"/>
      <c r="I21" s="8"/>
      <c r="J21" s="8"/>
      <c r="K21" s="8"/>
      <c r="L21" s="8"/>
    </row>
  </sheetData>
  <mergeCells count="4">
    <mergeCell ref="A17:B17"/>
    <mergeCell ref="A19:L19"/>
    <mergeCell ref="A20:L20"/>
    <mergeCell ref="A21:L2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655AA-4335-4B87-84A9-6D6911A2C0B6}">
  <dimension ref="A3:V24"/>
  <sheetViews>
    <sheetView workbookViewId="0">
      <selection activeCell="A4" sqref="A4:E6"/>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5" x14ac:dyDescent="0.3">
      <c r="A3" s="2" t="s">
        <v>170</v>
      </c>
      <c r="B3" s="2" t="s">
        <v>98</v>
      </c>
    </row>
    <row r="4" spans="1:5" x14ac:dyDescent="0.3">
      <c r="A4" s="2" t="s">
        <v>77</v>
      </c>
      <c r="B4" t="s">
        <v>23</v>
      </c>
      <c r="C4" t="s">
        <v>24</v>
      </c>
      <c r="D4" t="s">
        <v>78</v>
      </c>
      <c r="E4" s="4" t="s">
        <v>125</v>
      </c>
    </row>
    <row r="5" spans="1:5" x14ac:dyDescent="0.3">
      <c r="A5" s="3" t="s">
        <v>167</v>
      </c>
      <c r="B5" s="1">
        <v>1801</v>
      </c>
      <c r="C5" s="1">
        <v>321</v>
      </c>
      <c r="D5" s="1">
        <v>2122</v>
      </c>
      <c r="E5" s="20">
        <f>GETPIVOTDATA("id",$A$3,"total_intl_charge_type","High","churn","yes")/(GETPIVOTDATA("id",$A$3,"total_intl_charge_type","High","churn","yes")+GETPIVOTDATA("id",$A$3,"total_intl_charge_type","High","churn","no"))</f>
        <v>0.15127238454288408</v>
      </c>
    </row>
    <row r="6" spans="1:5" x14ac:dyDescent="0.3">
      <c r="A6" s="3" t="s">
        <v>168</v>
      </c>
      <c r="B6" s="1">
        <v>1851</v>
      </c>
      <c r="C6" s="1">
        <v>277</v>
      </c>
      <c r="D6" s="1">
        <v>2128</v>
      </c>
      <c r="E6" s="20">
        <f>GETPIVOTDATA("id",$A$3,"total_intl_charge_type","Low","churn","yes")/(GETPIVOTDATA("id",$A$3,"total_intl_charge_type","Low","churn","yes")+GETPIVOTDATA("id",$A$3,"total_intl_charge_type","Low","churn","no"))</f>
        <v>0.13016917293233082</v>
      </c>
    </row>
    <row r="7" spans="1:5" x14ac:dyDescent="0.3">
      <c r="A7" s="3" t="s">
        <v>78</v>
      </c>
      <c r="B7" s="1">
        <v>3652</v>
      </c>
      <c r="C7" s="1">
        <v>598</v>
      </c>
      <c r="D7" s="1">
        <v>4250</v>
      </c>
    </row>
    <row r="17" spans="1:22" x14ac:dyDescent="0.3">
      <c r="A17" s="4" t="s">
        <v>175</v>
      </c>
    </row>
    <row r="18" spans="1:22" x14ac:dyDescent="0.3">
      <c r="A18" s="14" t="s">
        <v>174</v>
      </c>
      <c r="B18" s="14"/>
      <c r="C18" s="14"/>
      <c r="D18" s="14"/>
      <c r="E18" s="14"/>
      <c r="F18" s="14"/>
      <c r="G18" s="14"/>
      <c r="H18" s="14"/>
      <c r="I18" s="14"/>
      <c r="J18" s="14"/>
      <c r="K18" s="14"/>
      <c r="L18" s="14"/>
      <c r="M18" s="14"/>
      <c r="N18" s="14"/>
      <c r="O18" s="14"/>
      <c r="P18" s="14"/>
      <c r="Q18" s="14"/>
      <c r="R18" s="14"/>
      <c r="S18" s="14"/>
      <c r="T18" s="14"/>
      <c r="U18" s="14"/>
      <c r="V18" s="14"/>
    </row>
    <row r="19" spans="1:22" x14ac:dyDescent="0.3">
      <c r="A19" s="14" t="s">
        <v>176</v>
      </c>
      <c r="B19" s="14"/>
      <c r="C19" s="14"/>
      <c r="D19" s="14"/>
      <c r="E19" s="14"/>
      <c r="F19" s="14"/>
      <c r="G19" s="14"/>
      <c r="H19" s="14"/>
      <c r="I19" s="14"/>
      <c r="J19" s="14"/>
      <c r="K19" s="14"/>
      <c r="L19" s="14"/>
      <c r="M19" s="14"/>
      <c r="N19" s="14"/>
      <c r="O19" s="14"/>
      <c r="P19" s="14"/>
      <c r="Q19" s="14"/>
      <c r="R19" s="14"/>
      <c r="S19" s="14"/>
      <c r="T19" s="14"/>
      <c r="U19" s="14"/>
      <c r="V19" s="14"/>
    </row>
    <row r="20" spans="1:22" x14ac:dyDescent="0.3">
      <c r="A20" s="14" t="s">
        <v>177</v>
      </c>
      <c r="B20" s="14"/>
      <c r="C20" s="14"/>
      <c r="D20" s="14"/>
      <c r="E20" s="14"/>
      <c r="F20" s="14"/>
      <c r="G20" s="14"/>
      <c r="H20" s="14"/>
      <c r="I20" s="14"/>
      <c r="J20" s="14"/>
      <c r="K20" s="14"/>
      <c r="L20" s="14"/>
      <c r="M20" s="14"/>
      <c r="N20" s="14"/>
      <c r="O20" s="14"/>
      <c r="P20" s="14"/>
      <c r="Q20" s="14"/>
      <c r="R20" s="14"/>
      <c r="S20" s="14"/>
      <c r="T20" s="14"/>
      <c r="U20" s="14"/>
      <c r="V20" s="14"/>
    </row>
    <row r="22" spans="1:22" x14ac:dyDescent="0.3">
      <c r="A22" s="4" t="s">
        <v>178</v>
      </c>
    </row>
    <row r="23" spans="1:22" x14ac:dyDescent="0.3">
      <c r="A23" s="8" t="s">
        <v>179</v>
      </c>
      <c r="B23" s="8"/>
      <c r="C23" s="8"/>
      <c r="D23" s="8"/>
      <c r="E23" s="8"/>
      <c r="F23" s="8"/>
      <c r="G23" s="8"/>
      <c r="H23" s="8"/>
      <c r="I23" s="8"/>
      <c r="J23" s="8"/>
      <c r="K23" s="8"/>
      <c r="L23" s="8"/>
      <c r="M23" s="8"/>
    </row>
    <row r="24" spans="1:22" x14ac:dyDescent="0.3">
      <c r="A24" s="8" t="s">
        <v>180</v>
      </c>
      <c r="B24" s="8"/>
      <c r="C24" s="8"/>
      <c r="D24" s="8"/>
      <c r="E24" s="8"/>
      <c r="F24" s="8"/>
      <c r="G24" s="8"/>
      <c r="H24" s="8"/>
      <c r="I24" s="8"/>
      <c r="J24" s="8"/>
      <c r="K24" s="8"/>
      <c r="L24" s="8"/>
      <c r="M24" s="8"/>
    </row>
  </sheetData>
  <mergeCells count="5">
    <mergeCell ref="A24:M24"/>
    <mergeCell ref="A18:V18"/>
    <mergeCell ref="A19:V19"/>
    <mergeCell ref="A20:V20"/>
    <mergeCell ref="A23:M23"/>
  </mergeCell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A56F1-9583-47EB-A9D9-742B88ABC3C3}">
  <dimension ref="A3:M21"/>
  <sheetViews>
    <sheetView workbookViewId="0">
      <selection activeCell="A19" sqref="A19"/>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5" x14ac:dyDescent="0.3">
      <c r="A3" s="2" t="s">
        <v>170</v>
      </c>
      <c r="B3" s="2" t="s">
        <v>98</v>
      </c>
    </row>
    <row r="4" spans="1:5" x14ac:dyDescent="0.3">
      <c r="A4" s="2" t="s">
        <v>77</v>
      </c>
      <c r="B4" t="s">
        <v>23</v>
      </c>
      <c r="C4" t="s">
        <v>24</v>
      </c>
      <c r="D4" t="s">
        <v>78</v>
      </c>
      <c r="E4" s="4" t="s">
        <v>125</v>
      </c>
    </row>
    <row r="5" spans="1:5" x14ac:dyDescent="0.3">
      <c r="A5" s="3" t="s">
        <v>169</v>
      </c>
      <c r="B5" s="1">
        <v>1323</v>
      </c>
      <c r="C5" s="1">
        <v>203</v>
      </c>
      <c r="D5" s="1">
        <v>1526</v>
      </c>
      <c r="E5" s="18">
        <f>GETPIVOTDATA("id",$A$3,"churn","yes","Evening Usage Level","Medium")/(GETPIVOTDATA("id",$A$3,"churn","yes","Evening Usage Level","Medium")+GETPIVOTDATA("id",$A$3,"churn","no","Evening Usage Level","Medium"))</f>
        <v>0.13302752293577982</v>
      </c>
    </row>
    <row r="6" spans="1:5" x14ac:dyDescent="0.3">
      <c r="A6" s="3" t="s">
        <v>168</v>
      </c>
      <c r="B6" s="1">
        <v>1213</v>
      </c>
      <c r="C6" s="1">
        <v>159</v>
      </c>
      <c r="D6" s="1">
        <v>1372</v>
      </c>
      <c r="E6" s="18">
        <f>GETPIVOTDATA("id",$A$3,"churn","yes","Evening Usage Level","Low")/(GETPIVOTDATA("id",$A$3,"churn","yes","Evening Usage Level","Low")+GETPIVOTDATA("id",$A$3,"churn","no","Evening Usage Level","Low"))</f>
        <v>0.11588921282798834</v>
      </c>
    </row>
    <row r="7" spans="1:5" x14ac:dyDescent="0.3">
      <c r="A7" s="3" t="s">
        <v>167</v>
      </c>
      <c r="B7" s="1">
        <v>1116</v>
      </c>
      <c r="C7" s="1">
        <v>236</v>
      </c>
      <c r="D7" s="1">
        <v>1352</v>
      </c>
      <c r="E7" s="18">
        <f>GETPIVOTDATA("id",$A$3,"churn","yes","Evening Usage Level","High")/(GETPIVOTDATA("id",$A$3,"churn","yes","Evening Usage Level","High")+GETPIVOTDATA("id",$A$3,"churn","no","Evening Usage Level","High"))</f>
        <v>0.17455621301775148</v>
      </c>
    </row>
    <row r="8" spans="1:5" x14ac:dyDescent="0.3">
      <c r="A8" s="3" t="s">
        <v>78</v>
      </c>
      <c r="B8" s="1">
        <v>3652</v>
      </c>
      <c r="C8" s="1">
        <v>598</v>
      </c>
      <c r="D8" s="1">
        <v>4250</v>
      </c>
    </row>
    <row r="19" spans="1:13" x14ac:dyDescent="0.3">
      <c r="A19" s="4" t="s">
        <v>89</v>
      </c>
    </row>
    <row r="20" spans="1:13" x14ac:dyDescent="0.3">
      <c r="A20" s="8" t="s">
        <v>171</v>
      </c>
      <c r="B20" s="8"/>
      <c r="C20" s="8"/>
      <c r="D20" s="8"/>
      <c r="E20" s="8"/>
      <c r="F20" s="8"/>
      <c r="G20" s="8"/>
      <c r="H20" s="8"/>
      <c r="I20" s="8"/>
      <c r="J20" s="8"/>
      <c r="K20" s="8"/>
      <c r="L20" s="8"/>
      <c r="M20" s="8"/>
    </row>
    <row r="21" spans="1:13" x14ac:dyDescent="0.3">
      <c r="A21" s="14" t="s">
        <v>172</v>
      </c>
      <c r="B21" s="14"/>
      <c r="C21" s="14"/>
      <c r="D21" s="14"/>
      <c r="E21" s="14"/>
      <c r="F21" s="14"/>
      <c r="G21" s="14"/>
      <c r="H21" s="14"/>
      <c r="I21" s="14"/>
      <c r="J21" s="14"/>
      <c r="K21" s="14"/>
      <c r="L21" s="14"/>
      <c r="M21" s="14"/>
    </row>
  </sheetData>
  <mergeCells count="2">
    <mergeCell ref="A20:M20"/>
    <mergeCell ref="A21:M21"/>
  </mergeCell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50C45-E6BB-428B-9EFF-C6BAA5373A81}">
  <dimension ref="A3:N26"/>
  <sheetViews>
    <sheetView workbookViewId="0">
      <selection activeCell="D6" sqref="D6"/>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8" x14ac:dyDescent="0.3">
      <c r="A3" s="2" t="s">
        <v>170</v>
      </c>
      <c r="B3" s="2" t="s">
        <v>98</v>
      </c>
    </row>
    <row r="4" spans="1:8" x14ac:dyDescent="0.3">
      <c r="A4" s="2" t="s">
        <v>77</v>
      </c>
      <c r="B4" t="s">
        <v>23</v>
      </c>
      <c r="C4" t="s">
        <v>24</v>
      </c>
      <c r="D4" t="s">
        <v>78</v>
      </c>
      <c r="E4" s="4" t="s">
        <v>125</v>
      </c>
    </row>
    <row r="5" spans="1:8" x14ac:dyDescent="0.3">
      <c r="A5" s="3" t="s">
        <v>183</v>
      </c>
      <c r="B5" s="1">
        <v>1869</v>
      </c>
      <c r="C5" s="1">
        <v>381</v>
      </c>
      <c r="D5" s="1">
        <v>2250</v>
      </c>
      <c r="E5" s="18">
        <f>GETPIVOTDATA("id",$A$3,"churn","yes","Cluster Group","Heavy User")/(GETPIVOTDATA("id",$A$3,"churn","yes","Cluster Group","Heavy User")+GETPIVOTDATA("id",$A$3,"churn","no","Cluster Group","Heavy User"))</f>
        <v>0.16933333333333334</v>
      </c>
      <c r="G5" s="1"/>
      <c r="H5" s="18"/>
    </row>
    <row r="6" spans="1:8" x14ac:dyDescent="0.3">
      <c r="A6" s="3" t="s">
        <v>184</v>
      </c>
      <c r="B6" s="1">
        <v>872</v>
      </c>
      <c r="C6" s="1">
        <v>131</v>
      </c>
      <c r="D6" s="1">
        <v>1003</v>
      </c>
      <c r="E6" s="18">
        <f>GETPIVOTDATA("id",$A$3,"churn","yes","Cluster Group","Low User")/(GETPIVOTDATA("id",$A$3,"churn","yes","Cluster Group","Low User")+GETPIVOTDATA("id",$A$3,"churn","no","Cluster Group","Low User"))</f>
        <v>0.13060817547357925</v>
      </c>
      <c r="G6" s="1"/>
      <c r="H6" s="18"/>
    </row>
    <row r="7" spans="1:8" x14ac:dyDescent="0.3">
      <c r="A7" s="3" t="s">
        <v>182</v>
      </c>
      <c r="B7" s="1">
        <v>462</v>
      </c>
      <c r="C7" s="1">
        <v>36</v>
      </c>
      <c r="D7" s="1">
        <v>498</v>
      </c>
      <c r="E7" s="18">
        <f>GETPIVOTDATA("id",$A$3,"churn","yes","Cluster Group","Evening User")/(GETPIVOTDATA("id",$A$3,"churn","yes","Cluster Group","Evening User")+GETPIVOTDATA("id",$A$3,"churn","no","Cluster Group","Evening User"))</f>
        <v>7.2289156626506021E-2</v>
      </c>
      <c r="G7" s="1"/>
      <c r="H7" s="18"/>
    </row>
    <row r="8" spans="1:8" x14ac:dyDescent="0.3">
      <c r="A8" s="3" t="s">
        <v>185</v>
      </c>
      <c r="B8" s="1">
        <v>449</v>
      </c>
      <c r="C8" s="1">
        <v>50</v>
      </c>
      <c r="D8" s="1">
        <v>499</v>
      </c>
      <c r="E8" s="18">
        <f>GETPIVOTDATA("id",$A$3,"churn","yes","Cluster Group","Night User")/(GETPIVOTDATA("id",$A$3,"churn","yes","Cluster Group","Night User")+GETPIVOTDATA("id",$A$3,"churn","no","Cluster Group","Night User"))</f>
        <v>0.10020040080160321</v>
      </c>
      <c r="G8" s="1"/>
      <c r="H8" s="18"/>
    </row>
    <row r="9" spans="1:8" x14ac:dyDescent="0.3">
      <c r="A9" s="3" t="s">
        <v>78</v>
      </c>
      <c r="B9" s="1">
        <v>3652</v>
      </c>
      <c r="C9" s="1">
        <v>598</v>
      </c>
      <c r="D9" s="1">
        <v>4250</v>
      </c>
    </row>
    <row r="19" spans="1:14" ht="18" x14ac:dyDescent="0.3">
      <c r="A19" s="12" t="s">
        <v>96</v>
      </c>
    </row>
    <row r="20" spans="1:14" x14ac:dyDescent="0.3">
      <c r="A20" s="7"/>
    </row>
    <row r="21" spans="1:14" x14ac:dyDescent="0.3">
      <c r="A21" s="16" t="s">
        <v>186</v>
      </c>
      <c r="B21" s="16"/>
      <c r="C21" s="16"/>
      <c r="D21" s="16"/>
      <c r="E21" s="16"/>
      <c r="F21" s="16"/>
      <c r="G21" s="16"/>
      <c r="H21" s="16"/>
      <c r="I21" s="16"/>
      <c r="J21" s="16"/>
      <c r="K21" s="16"/>
      <c r="L21" s="16"/>
      <c r="M21" s="16"/>
      <c r="N21" s="16"/>
    </row>
    <row r="22" spans="1:14" x14ac:dyDescent="0.3">
      <c r="A22" s="21" t="s">
        <v>191</v>
      </c>
      <c r="B22" s="21"/>
      <c r="C22" s="21"/>
      <c r="D22" s="21"/>
      <c r="E22" s="21"/>
      <c r="F22" s="21"/>
      <c r="G22" s="21"/>
      <c r="H22" s="21"/>
      <c r="I22" s="21"/>
      <c r="J22" s="21"/>
      <c r="K22" s="21"/>
      <c r="L22" s="21"/>
      <c r="M22" s="21"/>
      <c r="N22" s="21"/>
    </row>
    <row r="23" spans="1:14" x14ac:dyDescent="0.3">
      <c r="A23" s="16" t="s">
        <v>187</v>
      </c>
      <c r="B23" s="16"/>
      <c r="C23" s="16"/>
      <c r="D23" s="16"/>
      <c r="E23" s="16"/>
      <c r="F23" s="16"/>
      <c r="G23" s="16"/>
      <c r="H23" s="16"/>
      <c r="I23" s="16"/>
      <c r="J23" s="16"/>
      <c r="K23" s="16"/>
      <c r="L23" s="16"/>
      <c r="M23" s="16"/>
      <c r="N23" s="16"/>
    </row>
    <row r="24" spans="1:14" x14ac:dyDescent="0.3">
      <c r="A24" s="21" t="s">
        <v>188</v>
      </c>
      <c r="B24" s="21"/>
      <c r="C24" s="21"/>
      <c r="D24" s="21"/>
      <c r="E24" s="21"/>
      <c r="F24" s="21"/>
      <c r="G24" s="21"/>
      <c r="H24" s="21"/>
      <c r="I24" s="21"/>
      <c r="J24" s="21"/>
      <c r="K24" s="21"/>
      <c r="L24" s="21"/>
      <c r="M24" s="21"/>
      <c r="N24" s="21"/>
    </row>
    <row r="25" spans="1:14" x14ac:dyDescent="0.3">
      <c r="A25" s="16" t="s">
        <v>189</v>
      </c>
      <c r="B25" s="16"/>
      <c r="C25" s="16"/>
      <c r="D25" s="16"/>
      <c r="E25" s="16"/>
      <c r="F25" s="16"/>
      <c r="G25" s="16"/>
      <c r="H25" s="16"/>
      <c r="I25" s="16"/>
      <c r="J25" s="16"/>
      <c r="K25" s="16"/>
      <c r="L25" s="16"/>
      <c r="M25" s="16"/>
      <c r="N25" s="16"/>
    </row>
    <row r="26" spans="1:14" x14ac:dyDescent="0.3">
      <c r="A26" s="21" t="s">
        <v>190</v>
      </c>
      <c r="B26" s="21"/>
      <c r="C26" s="21"/>
      <c r="D26" s="21"/>
      <c r="E26" s="21"/>
      <c r="F26" s="21"/>
      <c r="G26" s="21"/>
      <c r="H26" s="21"/>
      <c r="I26" s="21"/>
      <c r="J26" s="21"/>
      <c r="K26" s="21"/>
      <c r="L26" s="21"/>
      <c r="M26" s="21"/>
      <c r="N26" s="21"/>
    </row>
  </sheetData>
  <mergeCells count="6">
    <mergeCell ref="A21:N21"/>
    <mergeCell ref="A22:N22"/>
    <mergeCell ref="A23:N23"/>
    <mergeCell ref="A24:N24"/>
    <mergeCell ref="A25:N25"/>
    <mergeCell ref="A26:N26"/>
  </mergeCell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D7D7B-CD42-49A0-8DEA-CD7C4173E861}">
  <dimension ref="A3:J23"/>
  <sheetViews>
    <sheetView workbookViewId="0">
      <selection activeCell="N5" sqref="N5"/>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10" x14ac:dyDescent="0.3">
      <c r="A3" s="2" t="s">
        <v>170</v>
      </c>
      <c r="B3" s="2" t="s">
        <v>98</v>
      </c>
    </row>
    <row r="4" spans="1:10" x14ac:dyDescent="0.3">
      <c r="A4" s="2" t="s">
        <v>77</v>
      </c>
      <c r="B4" t="s">
        <v>23</v>
      </c>
      <c r="C4" t="s">
        <v>24</v>
      </c>
      <c r="D4" t="s">
        <v>78</v>
      </c>
      <c r="E4" s="4" t="s">
        <v>193</v>
      </c>
    </row>
    <row r="5" spans="1:10" x14ac:dyDescent="0.3">
      <c r="A5" s="3" t="s">
        <v>168</v>
      </c>
      <c r="B5" s="1">
        <v>2632</v>
      </c>
      <c r="C5" s="1">
        <v>516</v>
      </c>
      <c r="D5" s="1">
        <v>3148</v>
      </c>
      <c r="E5" s="18">
        <f>GETPIVOTDATA("id",$A$3,"Voice_Mail_Usage_Level","Low","churn","yes")/(GETPIVOTDATA("id",$A$3,"Voice_Mail_Usage_Level","Low","churn","yes")+GETPIVOTDATA("id",$A$3,"Voice_Mail_Usage_Level","Low","churn","no"))</f>
        <v>0.16391359593392629</v>
      </c>
    </row>
    <row r="6" spans="1:10" x14ac:dyDescent="0.3">
      <c r="A6" s="3" t="s">
        <v>167</v>
      </c>
      <c r="B6" s="1">
        <v>683</v>
      </c>
      <c r="C6" s="1">
        <v>68</v>
      </c>
      <c r="D6" s="1">
        <v>751</v>
      </c>
      <c r="E6" s="18">
        <f>GETPIVOTDATA("id",$A$3,"Voice_Mail_Usage_Level","High","churn","yes")/(GETPIVOTDATA("id",$A$3,"Voice_Mail_Usage_Level","High","churn","yes")+GETPIVOTDATA("id",$A$3,"Voice_Mail_Usage_Level","High","churn","no"))</f>
        <v>9.0545938748335553E-2</v>
      </c>
    </row>
    <row r="7" spans="1:10" x14ac:dyDescent="0.3">
      <c r="A7" s="3" t="s">
        <v>169</v>
      </c>
      <c r="B7" s="1">
        <v>337</v>
      </c>
      <c r="C7" s="1">
        <v>14</v>
      </c>
      <c r="D7" s="1">
        <v>351</v>
      </c>
      <c r="E7" s="18">
        <f>GETPIVOTDATA("id",$A$3,"Voice_Mail_Usage_Level","Medium","churn","yes")/(GETPIVOTDATA("id",$A$3,"Voice_Mail_Usage_Level","Medium","churn","yes")+GETPIVOTDATA("id",$A$3,"Voice_Mail_Usage_Level","Medium","churn","no"))</f>
        <v>3.9886039886039885E-2</v>
      </c>
    </row>
    <row r="8" spans="1:10" x14ac:dyDescent="0.3">
      <c r="A8" s="3" t="s">
        <v>78</v>
      </c>
      <c r="B8" s="1">
        <v>3652</v>
      </c>
      <c r="C8" s="1">
        <v>598</v>
      </c>
      <c r="D8" s="1">
        <v>4250</v>
      </c>
    </row>
    <row r="14" spans="1:10" ht="21" x14ac:dyDescent="0.3">
      <c r="A14" s="9" t="s">
        <v>93</v>
      </c>
      <c r="B14" s="9"/>
    </row>
    <row r="15" spans="1:10" x14ac:dyDescent="0.3">
      <c r="A15" s="7"/>
    </row>
    <row r="16" spans="1:10" x14ac:dyDescent="0.3">
      <c r="A16" s="8" t="s">
        <v>194</v>
      </c>
      <c r="B16" s="8"/>
      <c r="C16" s="8"/>
      <c r="D16" s="8"/>
      <c r="E16" s="8"/>
      <c r="F16" s="8"/>
      <c r="G16" s="8"/>
      <c r="H16" s="8"/>
      <c r="I16" s="8"/>
      <c r="J16" s="8"/>
    </row>
    <row r="17" spans="1:10" x14ac:dyDescent="0.3">
      <c r="A17" s="8" t="s">
        <v>195</v>
      </c>
      <c r="B17" s="8"/>
      <c r="C17" s="8"/>
      <c r="D17" s="8"/>
      <c r="E17" s="8"/>
      <c r="F17" s="8"/>
      <c r="G17" s="8"/>
      <c r="H17" s="8"/>
      <c r="I17" s="8"/>
      <c r="J17" s="8"/>
    </row>
    <row r="18" spans="1:10" x14ac:dyDescent="0.3">
      <c r="A18" s="8"/>
      <c r="B18" s="8"/>
      <c r="C18" s="8"/>
      <c r="D18" s="8"/>
      <c r="E18" s="8"/>
      <c r="F18" s="8"/>
      <c r="G18" s="8"/>
      <c r="H18" s="8"/>
      <c r="I18" s="8"/>
      <c r="J18" s="8"/>
    </row>
    <row r="19" spans="1:10" x14ac:dyDescent="0.3">
      <c r="A19" s="8" t="s">
        <v>196</v>
      </c>
      <c r="B19" s="8"/>
      <c r="C19" s="8"/>
      <c r="D19" s="8"/>
      <c r="E19" s="8"/>
      <c r="F19" s="8"/>
      <c r="G19" s="8"/>
      <c r="H19" s="8"/>
      <c r="I19" s="8"/>
      <c r="J19" s="8"/>
    </row>
    <row r="20" spans="1:10" x14ac:dyDescent="0.3">
      <c r="A20" s="8" t="s">
        <v>197</v>
      </c>
      <c r="B20" s="8"/>
      <c r="C20" s="8"/>
      <c r="D20" s="8"/>
      <c r="E20" s="8"/>
      <c r="F20" s="8"/>
      <c r="G20" s="8"/>
      <c r="H20" s="8"/>
      <c r="I20" s="8"/>
      <c r="J20" s="8"/>
    </row>
    <row r="21" spans="1:10" x14ac:dyDescent="0.3">
      <c r="A21" s="8"/>
      <c r="B21" s="8"/>
      <c r="C21" s="8"/>
      <c r="D21" s="8"/>
      <c r="E21" s="8"/>
      <c r="F21" s="8"/>
      <c r="G21" s="8"/>
      <c r="H21" s="8"/>
      <c r="I21" s="8"/>
      <c r="J21" s="8"/>
    </row>
    <row r="22" spans="1:10" x14ac:dyDescent="0.3">
      <c r="A22" s="8" t="s">
        <v>198</v>
      </c>
      <c r="B22" s="8"/>
      <c r="C22" s="8"/>
      <c r="D22" s="8"/>
      <c r="E22" s="8"/>
      <c r="F22" s="8"/>
      <c r="G22" s="8"/>
      <c r="H22" s="8"/>
      <c r="I22" s="8"/>
      <c r="J22" s="8"/>
    </row>
    <row r="23" spans="1:10" x14ac:dyDescent="0.3">
      <c r="A23" s="8" t="s">
        <v>199</v>
      </c>
      <c r="B23" s="8"/>
      <c r="C23" s="8"/>
      <c r="D23" s="8"/>
      <c r="E23" s="8"/>
      <c r="F23" s="8"/>
      <c r="G23" s="8"/>
      <c r="H23" s="8"/>
      <c r="I23" s="8"/>
      <c r="J23" s="8"/>
    </row>
  </sheetData>
  <mergeCells count="9">
    <mergeCell ref="A21:J21"/>
    <mergeCell ref="A22:J22"/>
    <mergeCell ref="A23:J23"/>
    <mergeCell ref="A14:B14"/>
    <mergeCell ref="A16:J16"/>
    <mergeCell ref="A17:J17"/>
    <mergeCell ref="A18:J18"/>
    <mergeCell ref="A19:J19"/>
    <mergeCell ref="A20:J20"/>
  </mergeCell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D571C-FF45-400B-955A-62808BC577E3}">
  <dimension ref="A1"/>
  <sheetViews>
    <sheetView workbookViewId="0">
      <selection activeCell="O18" sqref="O18"/>
    </sheetView>
  </sheetViews>
  <sheetFormatPr defaultRowHeight="14.4" x14ac:dyDescent="0.3"/>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A4D4F-5770-4276-9D93-0D5368448430}">
  <dimension ref="A3:N30"/>
  <sheetViews>
    <sheetView workbookViewId="0">
      <selection activeCell="G30" sqref="G30:N30"/>
    </sheetView>
  </sheetViews>
  <sheetFormatPr defaultRowHeight="14.4" x14ac:dyDescent="0.3"/>
  <cols>
    <col min="1" max="1" width="12.5546875" bestFit="1" customWidth="1"/>
    <col min="2" max="2" width="15.5546875" bestFit="1" customWidth="1"/>
    <col min="3" max="3" width="4" bestFit="1" customWidth="1"/>
    <col min="4" max="5" width="10.77734375" bestFit="1" customWidth="1"/>
    <col min="14" max="14" width="10" customWidth="1"/>
  </cols>
  <sheetData>
    <row r="3" spans="1:5" x14ac:dyDescent="0.3">
      <c r="A3" s="2" t="s">
        <v>170</v>
      </c>
      <c r="B3" s="2" t="s">
        <v>98</v>
      </c>
    </row>
    <row r="4" spans="1:5" x14ac:dyDescent="0.3">
      <c r="A4" s="2" t="s">
        <v>77</v>
      </c>
      <c r="B4" t="s">
        <v>23</v>
      </c>
      <c r="C4" t="s">
        <v>24</v>
      </c>
      <c r="D4" t="s">
        <v>78</v>
      </c>
      <c r="E4" s="4" t="s">
        <v>125</v>
      </c>
    </row>
    <row r="5" spans="1:5" x14ac:dyDescent="0.3">
      <c r="A5" s="3">
        <v>0</v>
      </c>
      <c r="B5" s="1">
        <v>21</v>
      </c>
      <c r="C5" s="1">
        <v>1</v>
      </c>
      <c r="D5" s="1">
        <v>22</v>
      </c>
      <c r="E5" s="5">
        <v>4.4999999999999998E-2</v>
      </c>
    </row>
    <row r="6" spans="1:5" x14ac:dyDescent="0.3">
      <c r="A6" s="3">
        <v>1</v>
      </c>
      <c r="B6" s="1">
        <v>177</v>
      </c>
      <c r="C6" s="1">
        <v>49</v>
      </c>
      <c r="D6" s="1">
        <v>226</v>
      </c>
    </row>
    <row r="7" spans="1:5" x14ac:dyDescent="0.3">
      <c r="A7" s="3">
        <v>2</v>
      </c>
      <c r="B7" s="1">
        <v>520</v>
      </c>
      <c r="C7" s="1">
        <v>124</v>
      </c>
      <c r="D7" s="1">
        <v>644</v>
      </c>
    </row>
    <row r="8" spans="1:5" x14ac:dyDescent="0.3">
      <c r="A8" s="3">
        <v>3</v>
      </c>
      <c r="B8" s="1">
        <v>743</v>
      </c>
      <c r="C8" s="1">
        <v>104</v>
      </c>
      <c r="D8" s="1">
        <v>847</v>
      </c>
    </row>
    <row r="9" spans="1:5" x14ac:dyDescent="0.3">
      <c r="A9" s="3">
        <v>4</v>
      </c>
      <c r="B9" s="1">
        <v>691</v>
      </c>
      <c r="C9" s="1">
        <v>104</v>
      </c>
      <c r="D9" s="1">
        <v>795</v>
      </c>
    </row>
    <row r="10" spans="1:5" x14ac:dyDescent="0.3">
      <c r="A10" s="3">
        <v>5</v>
      </c>
      <c r="B10" s="1">
        <v>528</v>
      </c>
      <c r="C10" s="1">
        <v>70</v>
      </c>
      <c r="D10" s="1">
        <v>598</v>
      </c>
    </row>
    <row r="11" spans="1:5" x14ac:dyDescent="0.3">
      <c r="A11" s="3">
        <v>6</v>
      </c>
      <c r="B11" s="1">
        <v>356</v>
      </c>
      <c r="C11" s="1">
        <v>52</v>
      </c>
      <c r="D11" s="1">
        <v>408</v>
      </c>
    </row>
    <row r="12" spans="1:5" x14ac:dyDescent="0.3">
      <c r="A12" s="3">
        <v>7</v>
      </c>
      <c r="B12" s="1">
        <v>235</v>
      </c>
      <c r="C12" s="1">
        <v>37</v>
      </c>
      <c r="D12" s="1">
        <v>272</v>
      </c>
    </row>
    <row r="13" spans="1:5" x14ac:dyDescent="0.3">
      <c r="A13" s="3">
        <v>8</v>
      </c>
      <c r="B13" s="1">
        <v>138</v>
      </c>
      <c r="C13" s="1">
        <v>15</v>
      </c>
      <c r="D13" s="1">
        <v>153</v>
      </c>
    </row>
    <row r="14" spans="1:5" x14ac:dyDescent="0.3">
      <c r="A14" s="3">
        <v>9</v>
      </c>
      <c r="B14" s="1">
        <v>110</v>
      </c>
      <c r="C14" s="1">
        <v>16</v>
      </c>
      <c r="D14" s="1">
        <v>126</v>
      </c>
    </row>
    <row r="15" spans="1:5" x14ac:dyDescent="0.3">
      <c r="A15" s="3">
        <v>10</v>
      </c>
      <c r="B15" s="1">
        <v>50</v>
      </c>
      <c r="C15" s="1">
        <v>9</v>
      </c>
      <c r="D15" s="1">
        <v>59</v>
      </c>
    </row>
    <row r="16" spans="1:5" x14ac:dyDescent="0.3">
      <c r="A16" s="3">
        <v>11</v>
      </c>
      <c r="B16" s="1">
        <v>30</v>
      </c>
      <c r="C16" s="1">
        <v>8</v>
      </c>
      <c r="D16" s="1">
        <v>38</v>
      </c>
    </row>
    <row r="17" spans="1:14" x14ac:dyDescent="0.3">
      <c r="A17" s="3">
        <v>12</v>
      </c>
      <c r="B17" s="1">
        <v>16</v>
      </c>
      <c r="C17" s="1">
        <v>2</v>
      </c>
      <c r="D17" s="1">
        <v>18</v>
      </c>
    </row>
    <row r="18" spans="1:14" x14ac:dyDescent="0.3">
      <c r="A18" s="3">
        <v>13</v>
      </c>
      <c r="B18" s="1">
        <v>15</v>
      </c>
      <c r="C18" s="1">
        <v>1</v>
      </c>
      <c r="D18" s="1">
        <v>16</v>
      </c>
    </row>
    <row r="19" spans="1:14" x14ac:dyDescent="0.3">
      <c r="A19" s="3">
        <v>14</v>
      </c>
      <c r="B19" s="1">
        <v>4</v>
      </c>
      <c r="C19" s="1">
        <v>1</v>
      </c>
      <c r="D19" s="1">
        <v>5</v>
      </c>
    </row>
    <row r="20" spans="1:14" x14ac:dyDescent="0.3">
      <c r="A20" s="3">
        <v>15</v>
      </c>
      <c r="B20" s="1">
        <v>6</v>
      </c>
      <c r="C20" s="1">
        <v>3</v>
      </c>
      <c r="D20" s="1">
        <v>9</v>
      </c>
    </row>
    <row r="21" spans="1:14" x14ac:dyDescent="0.3">
      <c r="A21" s="3">
        <v>16</v>
      </c>
      <c r="B21" s="1">
        <v>7</v>
      </c>
      <c r="C21" s="1"/>
      <c r="D21" s="1">
        <v>7</v>
      </c>
    </row>
    <row r="22" spans="1:14" x14ac:dyDescent="0.3">
      <c r="A22" s="3">
        <v>17</v>
      </c>
      <c r="B22" s="1">
        <v>1</v>
      </c>
      <c r="C22" s="1"/>
      <c r="D22" s="1">
        <v>1</v>
      </c>
      <c r="G22" s="4" t="s">
        <v>200</v>
      </c>
    </row>
    <row r="23" spans="1:14" x14ac:dyDescent="0.3">
      <c r="A23" s="3">
        <v>18</v>
      </c>
      <c r="B23" s="1">
        <v>3</v>
      </c>
      <c r="C23" s="1">
        <v>1</v>
      </c>
      <c r="D23" s="1">
        <v>4</v>
      </c>
      <c r="G23" s="22" t="s">
        <v>201</v>
      </c>
      <c r="H23" s="22"/>
      <c r="I23" s="22"/>
      <c r="J23" s="22"/>
      <c r="K23" s="22"/>
      <c r="L23" s="22"/>
      <c r="M23" s="22"/>
    </row>
    <row r="24" spans="1:14" x14ac:dyDescent="0.3">
      <c r="A24" s="3">
        <v>19</v>
      </c>
      <c r="B24" s="1">
        <v>1</v>
      </c>
      <c r="C24" s="1"/>
      <c r="D24" s="1">
        <v>1</v>
      </c>
      <c r="G24" s="14"/>
      <c r="H24" s="14"/>
      <c r="I24" s="14"/>
      <c r="J24" s="14"/>
      <c r="K24" s="14"/>
      <c r="L24" s="14"/>
      <c r="M24" s="14"/>
    </row>
    <row r="25" spans="1:14" x14ac:dyDescent="0.3">
      <c r="A25" s="3">
        <v>20</v>
      </c>
      <c r="B25" s="1"/>
      <c r="C25" s="1">
        <v>1</v>
      </c>
      <c r="D25" s="1">
        <v>1</v>
      </c>
      <c r="G25" s="22" t="s">
        <v>202</v>
      </c>
      <c r="H25" s="22"/>
      <c r="I25" s="22"/>
      <c r="J25" s="22"/>
      <c r="K25" s="22"/>
      <c r="L25" s="22"/>
      <c r="M25" s="22"/>
    </row>
    <row r="26" spans="1:14" x14ac:dyDescent="0.3">
      <c r="A26" s="3" t="s">
        <v>78</v>
      </c>
      <c r="B26" s="1">
        <v>3652</v>
      </c>
      <c r="C26" s="1">
        <v>598</v>
      </c>
      <c r="D26" s="1">
        <v>4250</v>
      </c>
    </row>
    <row r="27" spans="1:14" x14ac:dyDescent="0.3">
      <c r="G27" s="4" t="s">
        <v>96</v>
      </c>
    </row>
    <row r="28" spans="1:14" x14ac:dyDescent="0.3">
      <c r="G28" s="16" t="s">
        <v>203</v>
      </c>
      <c r="H28" s="16"/>
      <c r="I28" s="16"/>
      <c r="J28" s="16"/>
      <c r="K28" s="16"/>
      <c r="L28" s="16"/>
      <c r="M28" s="16"/>
      <c r="N28" s="16"/>
    </row>
    <row r="29" spans="1:14" x14ac:dyDescent="0.3">
      <c r="G29" s="16" t="s">
        <v>204</v>
      </c>
      <c r="H29" s="16"/>
      <c r="I29" s="16"/>
      <c r="J29" s="16"/>
      <c r="K29" s="16"/>
      <c r="L29" s="16"/>
      <c r="M29" s="16"/>
      <c r="N29" s="16"/>
    </row>
    <row r="30" spans="1:14" x14ac:dyDescent="0.3">
      <c r="G30" s="16" t="s">
        <v>205</v>
      </c>
      <c r="H30" s="16"/>
      <c r="I30" s="16"/>
      <c r="J30" s="16"/>
      <c r="K30" s="16"/>
      <c r="L30" s="16"/>
      <c r="M30" s="16"/>
      <c r="N30" s="16"/>
    </row>
  </sheetData>
  <mergeCells count="6">
    <mergeCell ref="G30:N30"/>
    <mergeCell ref="G23:M23"/>
    <mergeCell ref="G24:M24"/>
    <mergeCell ref="G25:M25"/>
    <mergeCell ref="G28:N28"/>
    <mergeCell ref="G29:N29"/>
  </mergeCell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905E4-3F55-46FD-82B1-990A2F9E9AD1}">
  <dimension ref="A3:M33"/>
  <sheetViews>
    <sheetView workbookViewId="0">
      <selection activeCell="O22" sqref="O22"/>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10" x14ac:dyDescent="0.3">
      <c r="A3" s="2" t="s">
        <v>170</v>
      </c>
      <c r="B3" s="2" t="s">
        <v>98</v>
      </c>
    </row>
    <row r="4" spans="1:10" x14ac:dyDescent="0.3">
      <c r="A4" s="2" t="s">
        <v>77</v>
      </c>
      <c r="B4" t="s">
        <v>23</v>
      </c>
      <c r="C4" t="s">
        <v>24</v>
      </c>
      <c r="D4" t="s">
        <v>78</v>
      </c>
      <c r="E4" s="23" t="s">
        <v>125</v>
      </c>
    </row>
    <row r="5" spans="1:10" x14ac:dyDescent="0.3">
      <c r="A5" s="3">
        <v>0</v>
      </c>
      <c r="B5" s="1">
        <v>789</v>
      </c>
      <c r="C5" s="1">
        <v>97</v>
      </c>
      <c r="D5" s="1">
        <v>886</v>
      </c>
      <c r="E5" s="25">
        <v>0.109</v>
      </c>
    </row>
    <row r="6" spans="1:10" x14ac:dyDescent="0.3">
      <c r="A6" s="3">
        <v>1</v>
      </c>
      <c r="B6" s="1">
        <v>1358</v>
      </c>
      <c r="C6" s="1">
        <v>166</v>
      </c>
      <c r="D6" s="1">
        <v>1524</v>
      </c>
      <c r="E6" s="25">
        <v>0.109</v>
      </c>
    </row>
    <row r="7" spans="1:10" x14ac:dyDescent="0.3">
      <c r="A7" s="3">
        <v>2</v>
      </c>
      <c r="B7" s="1">
        <v>845</v>
      </c>
      <c r="C7" s="1">
        <v>102</v>
      </c>
      <c r="D7" s="1">
        <v>947</v>
      </c>
      <c r="E7" s="25">
        <v>0.108</v>
      </c>
      <c r="G7" s="23"/>
      <c r="H7" s="23"/>
      <c r="I7" s="23"/>
      <c r="J7" s="23"/>
    </row>
    <row r="8" spans="1:10" x14ac:dyDescent="0.3">
      <c r="A8" s="3">
        <v>3</v>
      </c>
      <c r="B8" s="1">
        <v>495</v>
      </c>
      <c r="C8" s="1">
        <v>63</v>
      </c>
      <c r="D8" s="1">
        <v>558</v>
      </c>
      <c r="E8" s="25">
        <v>0.113</v>
      </c>
      <c r="G8" s="24"/>
      <c r="H8" s="24"/>
      <c r="I8" s="24"/>
      <c r="J8" s="24"/>
    </row>
    <row r="9" spans="1:10" x14ac:dyDescent="0.3">
      <c r="A9" s="3">
        <v>4</v>
      </c>
      <c r="B9" s="1">
        <v>117</v>
      </c>
      <c r="C9" s="1">
        <v>92</v>
      </c>
      <c r="D9" s="1">
        <v>209</v>
      </c>
      <c r="E9" s="25">
        <v>0.44</v>
      </c>
      <c r="G9" s="24"/>
      <c r="H9" s="24"/>
      <c r="I9" s="24"/>
      <c r="J9" s="24"/>
    </row>
    <row r="10" spans="1:10" x14ac:dyDescent="0.3">
      <c r="A10" s="3">
        <v>5</v>
      </c>
      <c r="B10" s="1">
        <v>32</v>
      </c>
      <c r="C10" s="1">
        <v>49</v>
      </c>
      <c r="D10" s="1">
        <v>81</v>
      </c>
      <c r="E10" s="25">
        <v>0.60499999999999998</v>
      </c>
      <c r="G10" s="24"/>
      <c r="H10" s="24"/>
      <c r="I10" s="24"/>
      <c r="J10" s="24"/>
    </row>
    <row r="11" spans="1:10" x14ac:dyDescent="0.3">
      <c r="A11" s="3">
        <v>6</v>
      </c>
      <c r="B11" s="1">
        <v>9</v>
      </c>
      <c r="C11" s="1">
        <v>19</v>
      </c>
      <c r="D11" s="1">
        <v>28</v>
      </c>
      <c r="E11" s="25">
        <v>0.67900000000000005</v>
      </c>
      <c r="G11" s="24"/>
      <c r="H11" s="24"/>
      <c r="I11" s="24"/>
      <c r="J11" s="24"/>
    </row>
    <row r="12" spans="1:10" x14ac:dyDescent="0.3">
      <c r="A12" s="3">
        <v>7</v>
      </c>
      <c r="B12" s="1">
        <v>6</v>
      </c>
      <c r="C12" s="1">
        <v>7</v>
      </c>
      <c r="D12" s="1">
        <v>13</v>
      </c>
      <c r="E12" s="25">
        <v>0.53800000000000003</v>
      </c>
      <c r="G12" s="24"/>
      <c r="H12" s="24"/>
      <c r="I12" s="24"/>
      <c r="J12" s="24"/>
    </row>
    <row r="13" spans="1:10" x14ac:dyDescent="0.3">
      <c r="A13" s="3">
        <v>8</v>
      </c>
      <c r="B13" s="1">
        <v>1</v>
      </c>
      <c r="C13" s="1">
        <v>1</v>
      </c>
      <c r="D13" s="1">
        <v>2</v>
      </c>
      <c r="E13" s="25">
        <v>0.5</v>
      </c>
      <c r="G13" s="24"/>
      <c r="H13" s="24"/>
      <c r="I13" s="24"/>
      <c r="J13" s="24"/>
    </row>
    <row r="14" spans="1:10" x14ac:dyDescent="0.3">
      <c r="A14" s="3">
        <v>9</v>
      </c>
      <c r="B14" s="1"/>
      <c r="C14" s="1">
        <v>2</v>
      </c>
      <c r="D14" s="1">
        <v>2</v>
      </c>
      <c r="E14" s="25">
        <v>1</v>
      </c>
      <c r="G14" s="24"/>
      <c r="H14" s="24"/>
      <c r="I14" s="24"/>
      <c r="J14" s="24"/>
    </row>
    <row r="15" spans="1:10" x14ac:dyDescent="0.3">
      <c r="A15" s="3" t="s">
        <v>78</v>
      </c>
      <c r="B15" s="1">
        <v>3652</v>
      </c>
      <c r="C15" s="1">
        <v>598</v>
      </c>
      <c r="D15" s="1">
        <v>4250</v>
      </c>
      <c r="G15" s="24"/>
      <c r="H15" s="24"/>
      <c r="I15" s="24"/>
      <c r="J15" s="24"/>
    </row>
    <row r="16" spans="1:10" x14ac:dyDescent="0.3">
      <c r="G16" s="24"/>
      <c r="H16" s="24"/>
      <c r="I16" s="24"/>
      <c r="J16" s="24"/>
    </row>
    <row r="17" spans="1:13" x14ac:dyDescent="0.3">
      <c r="G17" s="24"/>
      <c r="H17" s="24"/>
      <c r="I17" s="24"/>
      <c r="J17" s="24"/>
    </row>
    <row r="21" spans="1:13" ht="18" x14ac:dyDescent="0.3">
      <c r="A21" s="12" t="s">
        <v>96</v>
      </c>
    </row>
    <row r="22" spans="1:13" x14ac:dyDescent="0.3">
      <c r="A22" s="8" t="s">
        <v>206</v>
      </c>
      <c r="B22" s="8"/>
      <c r="C22" s="8"/>
      <c r="D22" s="8"/>
      <c r="E22" s="8"/>
      <c r="F22" s="8"/>
      <c r="G22" s="8"/>
      <c r="H22" s="8"/>
      <c r="I22" s="8"/>
      <c r="J22" s="8"/>
      <c r="K22" s="8"/>
      <c r="L22" s="8"/>
      <c r="M22" s="8"/>
    </row>
    <row r="23" spans="1:13" x14ac:dyDescent="0.3">
      <c r="A23" s="8" t="s">
        <v>207</v>
      </c>
      <c r="B23" s="8"/>
      <c r="C23" s="8"/>
      <c r="D23" s="8"/>
      <c r="E23" s="8"/>
      <c r="F23" s="8"/>
      <c r="G23" s="8"/>
      <c r="H23" s="8"/>
      <c r="I23" s="8"/>
      <c r="J23" s="8"/>
      <c r="K23" s="8"/>
      <c r="L23" s="8"/>
      <c r="M23" s="8"/>
    </row>
    <row r="24" spans="1:13" x14ac:dyDescent="0.3">
      <c r="A24" s="8" t="s">
        <v>208</v>
      </c>
      <c r="B24" s="8"/>
      <c r="C24" s="8"/>
      <c r="D24" s="8"/>
      <c r="E24" s="8"/>
      <c r="F24" s="8"/>
      <c r="G24" s="8"/>
      <c r="H24" s="8"/>
      <c r="I24" s="8"/>
      <c r="J24" s="8"/>
      <c r="K24" s="8"/>
      <c r="L24" s="8"/>
      <c r="M24" s="8"/>
    </row>
    <row r="26" spans="1:13" ht="15.6" x14ac:dyDescent="0.3">
      <c r="A26" s="26" t="s">
        <v>175</v>
      </c>
    </row>
    <row r="27" spans="1:13" x14ac:dyDescent="0.3">
      <c r="A27" s="22" t="s">
        <v>209</v>
      </c>
      <c r="B27" s="22"/>
      <c r="C27" s="22"/>
      <c r="D27" s="22"/>
      <c r="E27" s="22"/>
      <c r="F27" s="22"/>
      <c r="G27" s="22"/>
      <c r="H27" s="22"/>
      <c r="I27" s="22"/>
    </row>
    <row r="28" spans="1:13" x14ac:dyDescent="0.3">
      <c r="A28" s="14" t="s">
        <v>210</v>
      </c>
      <c r="B28" s="14"/>
      <c r="C28" s="14"/>
      <c r="D28" s="14"/>
      <c r="E28" s="14"/>
      <c r="F28" s="14"/>
      <c r="G28" s="14"/>
      <c r="H28" s="14"/>
      <c r="I28" s="14"/>
    </row>
    <row r="29" spans="1:13" x14ac:dyDescent="0.3">
      <c r="A29" s="22" t="s">
        <v>211</v>
      </c>
      <c r="B29" s="22"/>
      <c r="C29" s="22"/>
      <c r="D29" s="22"/>
      <c r="E29" s="22"/>
      <c r="F29" s="22"/>
      <c r="G29" s="22"/>
      <c r="H29" s="22"/>
      <c r="I29" s="22"/>
    </row>
    <row r="30" spans="1:13" x14ac:dyDescent="0.3">
      <c r="A30" s="14" t="s">
        <v>212</v>
      </c>
      <c r="B30" s="14"/>
      <c r="C30" s="14"/>
      <c r="D30" s="14"/>
      <c r="E30" s="14"/>
      <c r="F30" s="14"/>
      <c r="G30" s="14"/>
      <c r="H30" s="14"/>
      <c r="I30" s="14"/>
    </row>
    <row r="31" spans="1:13" x14ac:dyDescent="0.3">
      <c r="A31" s="14" t="s">
        <v>213</v>
      </c>
      <c r="B31" s="14"/>
      <c r="C31" s="14"/>
      <c r="D31" s="14"/>
      <c r="E31" s="14"/>
      <c r="F31" s="14"/>
      <c r="G31" s="14"/>
      <c r="H31" s="14"/>
      <c r="I31" s="14"/>
    </row>
    <row r="32" spans="1:13" x14ac:dyDescent="0.3">
      <c r="A32" s="22" t="s">
        <v>214</v>
      </c>
      <c r="B32" s="22"/>
      <c r="C32" s="22"/>
      <c r="D32" s="22"/>
      <c r="E32" s="22"/>
      <c r="F32" s="22"/>
      <c r="G32" s="22"/>
      <c r="H32" s="22"/>
      <c r="I32" s="22"/>
    </row>
    <row r="33" spans="1:9" x14ac:dyDescent="0.3">
      <c r="A33" s="14" t="s">
        <v>215</v>
      </c>
      <c r="B33" s="14"/>
      <c r="C33" s="14"/>
      <c r="D33" s="14"/>
      <c r="E33" s="14"/>
      <c r="F33" s="14"/>
      <c r="G33" s="14"/>
      <c r="H33" s="14"/>
      <c r="I33" s="14"/>
    </row>
  </sheetData>
  <mergeCells count="10">
    <mergeCell ref="A30:I30"/>
    <mergeCell ref="A31:I31"/>
    <mergeCell ref="A32:I32"/>
    <mergeCell ref="A33:I33"/>
    <mergeCell ref="A22:M22"/>
    <mergeCell ref="A23:M23"/>
    <mergeCell ref="A24:M24"/>
    <mergeCell ref="A27:I27"/>
    <mergeCell ref="A28:I28"/>
    <mergeCell ref="A29:I29"/>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1266BE-A1BF-48FF-B2C7-6FA052A047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Append1</vt:lpstr>
      <vt:lpstr>Dashboard</vt:lpstr>
      <vt:lpstr>Sheet28</vt:lpstr>
      <vt:lpstr>Que1</vt:lpstr>
      <vt:lpstr>Que2</vt:lpstr>
      <vt:lpstr>Que3</vt:lpstr>
      <vt:lpstr>Que4</vt:lpstr>
      <vt:lpstr>Que5</vt:lpstr>
      <vt:lpstr>Que6</vt:lpstr>
      <vt:lpstr>Que7</vt:lpstr>
      <vt:lpstr>Que8</vt:lpstr>
      <vt:lpstr>Que9</vt:lpstr>
      <vt:lpstr>Que10</vt: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Enwelum Am</dc:creator>
  <cp:lastModifiedBy>Enwelum Am</cp:lastModifiedBy>
  <dcterms:created xsi:type="dcterms:W3CDTF">2025-11-05T16:38:11Z</dcterms:created>
  <dcterms:modified xsi:type="dcterms:W3CDTF">2025-11-08T15:04:11Z</dcterms:modified>
</cp:coreProperties>
</file>